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1" firstSheet="0" activeTab="0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 IV-EX" sheetId="5" state="visible" r:id="rId5"/>
    <sheet xmlns:r="http://schemas.openxmlformats.org/officeDocument/2006/relationships" name="Annex V-Local Sale" sheetId="6" state="visible" r:id="rId6"/>
    <sheet xmlns:r="http://schemas.openxmlformats.org/officeDocument/2006/relationships" name="Taxpaid" sheetId="7" state="visible" r:id="rId7"/>
    <sheet xmlns:r="http://schemas.openxmlformats.org/officeDocument/2006/relationships" name="Damco" sheetId="8" state="hidden" r:id="rId8"/>
    <sheet xmlns:r="http://schemas.openxmlformats.org/officeDocument/2006/relationships" name="Chea Fat" sheetId="9" state="hidden" r:id="rId9"/>
    <sheet xmlns:r="http://schemas.openxmlformats.org/officeDocument/2006/relationships" name="S G L CAMBODIA" sheetId="10" state="hidden" r:id="rId10"/>
    <sheet xmlns:r="http://schemas.openxmlformats.org/officeDocument/2006/relationships" name="Sheet3" sheetId="11" state="hidden" r:id="rId11"/>
    <sheet xmlns:r="http://schemas.openxmlformats.org/officeDocument/2006/relationships" name="Sale - June" sheetId="12" state="hidden" r:id="rId12"/>
    <sheet xmlns:r="http://schemas.openxmlformats.org/officeDocument/2006/relationships" name="Sale - Jul" sheetId="13" state="hidden" r:id="rId13"/>
    <sheet xmlns:r="http://schemas.openxmlformats.org/officeDocument/2006/relationships" name="Sale - Aug" sheetId="14" state="hidden" r:id="rId14"/>
  </sheets>
  <externalReferences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_FilterDatabase" localSheetId="1" hidden="1">'Annex I-IM State Charge'!$A$9:$I$9</definedName>
    <definedName name="_xlnm.Print_Area" localSheetId="1">'Annex I-IM State Charge'!$A$1:$H$14</definedName>
    <definedName name="_xlnm._FilterDatabase" localSheetId="2" hidden="1">'Annex II-IM Non-State Charge'!$A$9:$K$9</definedName>
    <definedName name="_xlnm.Print_Area" localSheetId="2">'Annex II-IM Non-State Charge'!$A$1:$I$10</definedName>
    <definedName name="_xlnm._FilterDatabase" localSheetId="3" hidden="1">'AnnexIII-Local Pur'!$A$9:$AT$9</definedName>
    <definedName name="_xlnm._FilterDatabase" localSheetId="4" hidden="1">'Annex IV-EX'!$A$9:$E$9</definedName>
    <definedName name="_xlnm.Print_Titles" localSheetId="4">'Annex IV-EX'!$7:$8</definedName>
    <definedName name="_xlnm.Print_Area" localSheetId="4">'Annex IV-EX'!$A$1:$E$22</definedName>
    <definedName name="_xlnm._FilterDatabase" localSheetId="5" hidden="1">'Annex V-Local Sale'!$A$9:$N$9</definedName>
    <definedName name="_xlnm.Print_Area" localSheetId="5">'Annex V-Local Sale'!$A$1:$H$8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_-&quot;$&quot;* #,##0.00_-;\-&quot;$&quot;* #,##0.00_-;_-&quot;$&quot;* &quot;-&quot;??_-;_-@_-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_ * #,##0.00_ ;_ * \-#,##0.00_ ;_ * &quot;-&quot;??_ ;_ @_ "/>
    <numFmt numFmtId="168" formatCode="_-* #,##0[$៛-453]_-;\-* #,##0[$៛-453]_-;_-* &quot;-&quot;[$៛-453]_-;_-@_-"/>
    <numFmt numFmtId="169" formatCode="d\-mmm\-yyyy"/>
    <numFmt numFmtId="170" formatCode="[$-409]d\-mmm\-yy;@"/>
    <numFmt numFmtId="171" formatCode="000000"/>
    <numFmt numFmtId="172" formatCode="\I\ 00000"/>
    <numFmt numFmtId="173" formatCode="000000000"/>
    <numFmt numFmtId="174" formatCode="m/d/yy;@"/>
    <numFmt numFmtId="175" formatCode="\ &quot;Total Reil @&quot;\ #,###,#00"/>
    <numFmt numFmtId="176" formatCode="[$-12000425]0"/>
    <numFmt numFmtId="177" formatCode="#,### &quot;៛&quot;"/>
    <numFmt numFmtId="178" formatCode="yyyy-mm-dd h:mm:ss"/>
    <numFmt numFmtId="179" formatCode="DD-MM-YYYY"/>
    <numFmt numFmtId="180" formatCode="yyyy-mm-dd"/>
    <numFmt numFmtId="181" formatCode="#,###0"/>
  </numFmts>
  <fonts count="90">
    <font>
      <name val="Arial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Calibri"/>
      <family val="2"/>
      <sz val="10"/>
      <scheme val="minor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Limon S1"/>
      <sz val="14"/>
    </font>
    <font>
      <name val="Limon S1"/>
      <sz val="8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OS Siemreap"/>
      <sz val="11"/>
    </font>
    <font>
      <name val="Khmer OS Siemreap"/>
      <b val="1"/>
      <sz val="11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sz val="12"/>
    </font>
    <font>
      <name val="Arial"/>
      <family val="2"/>
      <sz val="8"/>
    </font>
    <font>
      <name val="Calibri"/>
      <charset val="134"/>
      <family val="2"/>
      <sz val="14"/>
    </font>
    <font>
      <name val="Calibri"/>
      <family val="2"/>
      <sz val="8"/>
    </font>
    <font>
      <name val="Calibri"/>
      <family val="2"/>
      <sz val="9"/>
      <scheme val="minor"/>
    </font>
    <font>
      <name val="Calibri"/>
      <family val="2"/>
      <sz val="11"/>
      <scheme val="minor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Calibri"/>
      <family val="2"/>
      <b val="1"/>
      <color rgb="FF44546A"/>
      <sz val="15"/>
      <scheme val="minor"/>
    </font>
    <font>
      <name val="Calibri"/>
      <family val="2"/>
      <b val="1"/>
      <color rgb="FF44546A"/>
      <sz val="13"/>
      <scheme val="minor"/>
    </font>
    <font>
      <name val="Calibri"/>
      <family val="2"/>
      <b val="1"/>
      <color rgb="FF44546A"/>
      <sz val="11"/>
      <scheme val="minor"/>
    </font>
    <font>
      <name val="Cambria"/>
      <family val="2"/>
      <color rgb="FF44546A"/>
      <sz val="18"/>
      <scheme val="major"/>
    </font>
    <font>
      <name val="Calibri"/>
      <family val="2"/>
      <b val="1"/>
      <color rgb="FF000000"/>
      <sz val="11"/>
      <scheme val="minor"/>
    </font>
    <font>
      <name val="Calibri"/>
      <family val="2"/>
      <i val="1"/>
      <color rgb="FF7F7F7F"/>
      <sz val="11"/>
      <scheme val="minor"/>
    </font>
    <font>
      <name val="Khmer OS Siemreap"/>
      <b val="1"/>
      <color theme="1"/>
      <sz val="12"/>
    </font>
    <font>
      <name val="Khmer OS Siemreap"/>
      <color theme="1"/>
      <sz val="12"/>
    </font>
    <font>
      <name val="Arial"/>
      <family val="2"/>
      <color theme="1"/>
      <sz val="11"/>
    </font>
    <font>
      <name val="Khmer OS Siemreap"/>
      <color theme="1"/>
      <sz val="11"/>
    </font>
    <font>
      <name val="Khmer OS Siemreap"/>
      <color rgb="FFFF0000"/>
      <sz val="10"/>
    </font>
    <font>
      <name val="Khmer OS Siemreap"/>
      <color rgb="00FF0000"/>
      <sz val="11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B4B4B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54">
    <xf numFmtId="0" fontId="0" fillId="0" borderId="0" applyAlignment="1">
      <alignment vertical="top"/>
    </xf>
    <xf numFmtId="43" fontId="11" fillId="0" borderId="0"/>
    <xf numFmtId="43" fontId="11" fillId="0" borderId="0"/>
    <xf numFmtId="44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16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11" fillId="0" borderId="0"/>
    <xf numFmtId="173" fontId="56" fillId="0" borderId="0" applyAlignment="1">
      <alignment vertical="center"/>
    </xf>
    <xf numFmtId="0" fontId="61" fillId="0" borderId="0" applyAlignment="1">
      <alignment vertical="center"/>
    </xf>
    <xf numFmtId="176" fontId="56" fillId="0" borderId="0" applyAlignment="1">
      <alignment vertical="center"/>
    </xf>
    <xf numFmtId="176" fontId="56" fillId="0" borderId="0" applyAlignment="1">
      <alignment vertical="center"/>
    </xf>
    <xf numFmtId="173" fontId="56" fillId="0" borderId="0" applyAlignment="1">
      <alignment vertical="center"/>
    </xf>
    <xf numFmtId="173" fontId="56" fillId="0" borderId="0" applyAlignment="1">
      <alignment vertical="center"/>
    </xf>
    <xf numFmtId="0" fontId="11" fillId="0" borderId="0"/>
    <xf numFmtId="43" fontId="11" fillId="0" borderId="0"/>
    <xf numFmtId="0" fontId="11" fillId="0" borderId="0"/>
    <xf numFmtId="43" fontId="63" fillId="0" borderId="0"/>
    <xf numFmtId="43" fontId="64" fillId="0" borderId="0"/>
    <xf numFmtId="0" fontId="11" fillId="0" borderId="0"/>
    <xf numFmtId="0" fontId="63" fillId="0" borderId="0"/>
    <xf numFmtId="0" fontId="11" fillId="0" borderId="0"/>
    <xf numFmtId="0" fontId="4" fillId="0" borderId="0"/>
    <xf numFmtId="43" fontId="4" fillId="0" borderId="0"/>
    <xf numFmtId="9" fontId="4" fillId="0" borderId="0"/>
    <xf numFmtId="0" fontId="63" fillId="0" borderId="0"/>
    <xf numFmtId="0" fontId="4" fillId="0" borderId="0"/>
    <xf numFmtId="0" fontId="4" fillId="0" borderId="0"/>
    <xf numFmtId="43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11" fillId="0" borderId="0" applyAlignment="1">
      <alignment vertical="top"/>
    </xf>
    <xf numFmtId="0" fontId="4" fillId="0" borderId="0"/>
    <xf numFmtId="0" fontId="81" fillId="0" borderId="0"/>
    <xf numFmtId="0" fontId="78" fillId="0" borderId="49"/>
    <xf numFmtId="0" fontId="79" fillId="0" borderId="50"/>
    <xf numFmtId="0" fontId="80" fillId="0" borderId="51"/>
    <xf numFmtId="0" fontId="80" fillId="0" borderId="0"/>
    <xf numFmtId="0" fontId="76" fillId="3" borderId="53"/>
    <xf numFmtId="0" fontId="83" fillId="0" borderId="53"/>
    <xf numFmtId="0" fontId="82" fillId="0" borderId="52"/>
  </cellStyleXfs>
  <cellXfs count="559">
    <xf numFmtId="0" fontId="0" fillId="0" borderId="0" pivotButton="0" quotePrefix="0" xfId="0"/>
    <xf numFmtId="164" fontId="19" fillId="0" borderId="4" applyAlignment="1" pivotButton="0" quotePrefix="0" xfId="3">
      <alignment horizontal="right" vertical="top"/>
    </xf>
    <xf numFmtId="165" fontId="17" fillId="0" borderId="10" applyAlignment="1" pivotButton="0" quotePrefix="0" xfId="1">
      <alignment horizontal="center" vertical="center" shrinkToFit="1"/>
    </xf>
    <xf numFmtId="43" fontId="42" fillId="0" borderId="4" pivotButton="0" quotePrefix="0" xfId="9"/>
    <xf numFmtId="165" fontId="29" fillId="0" borderId="14" pivotButton="0" quotePrefix="0" xfId="9"/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43" fontId="29" fillId="0" borderId="14" pivotButton="0" quotePrefix="0" xfId="9"/>
    <xf numFmtId="165" fontId="44" fillId="0" borderId="4" applyAlignment="1" pivotButton="0" quotePrefix="0" xfId="9">
      <alignment horizontal="center" vertical="center"/>
    </xf>
    <xf numFmtId="43" fontId="45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43" fontId="44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65" fontId="45" fillId="0" borderId="0" applyAlignment="1" pivotButton="0" quotePrefix="0" xfId="9">
      <alignment horizontal="center"/>
    </xf>
    <xf numFmtId="43" fontId="45" fillId="0" borderId="0" applyAlignment="1" pivotButton="0" quotePrefix="0" xfId="9">
      <alignment horizontal="center"/>
    </xf>
    <xf numFmtId="165" fontId="45" fillId="0" borderId="0" pivotButton="0" quotePrefix="0" xfId="9"/>
    <xf numFmtId="165" fontId="52" fillId="0" borderId="0" pivotButton="0" quotePrefix="0" xfId="9"/>
    <xf numFmtId="165" fontId="35" fillId="0" borderId="0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  <xf numFmtId="43" fontId="0" fillId="0" borderId="0" applyAlignment="1" pivotButton="0" quotePrefix="0" xfId="9">
      <alignment vertical="center"/>
    </xf>
    <xf numFmtId="165" fontId="0" fillId="0" borderId="0" pivotButton="0" quotePrefix="0" xfId="9"/>
    <xf numFmtId="43" fontId="52" fillId="0" borderId="0" pivotButton="0" quotePrefix="0" xfId="9"/>
    <xf numFmtId="165" fontId="52" fillId="0" borderId="0" pivotButton="0" quotePrefix="0" xfId="9"/>
    <xf numFmtId="43" fontId="49" fillId="0" borderId="0" applyAlignment="1" pivotButton="0" quotePrefix="0" xfId="9">
      <alignment horizontal="right"/>
    </xf>
    <xf numFmtId="165" fontId="49" fillId="0" borderId="0" pivotButton="0" quotePrefix="0" xfId="9"/>
    <xf numFmtId="43" fontId="49" fillId="0" borderId="0" pivotButton="0" quotePrefix="0" xfId="9"/>
    <xf numFmtId="165" fontId="49" fillId="0" borderId="0" applyAlignment="1" pivotButton="0" quotePrefix="0" xfId="9">
      <alignment horizontal="right"/>
    </xf>
    <xf numFmtId="3" fontId="13" fillId="0" borderId="0" pivotButton="0" quotePrefix="0" xfId="9"/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pivotButton="0" quotePrefix="0" xfId="9"/>
    <xf numFmtId="165" fontId="42" fillId="0" borderId="4" pivotButton="0" quotePrefix="0" xfId="9"/>
    <xf numFmtId="165" fontId="42" fillId="0" borderId="3" pivotButton="0" quotePrefix="0" xfId="9"/>
    <xf numFmtId="165" fontId="48" fillId="0" borderId="4" applyAlignment="1" pivotButton="0" quotePrefix="0" xfId="9">
      <alignment horizontal="center" vertical="center"/>
    </xf>
    <xf numFmtId="165" fontId="48" fillId="0" borderId="32" applyAlignment="1" pivotButton="0" quotePrefix="0" xfId="9">
      <alignment horizontal="center" vertical="center"/>
    </xf>
    <xf numFmtId="167" fontId="57" fillId="0" borderId="0" applyAlignment="1" pivotButton="0" quotePrefix="0" xfId="16">
      <alignment vertical="center"/>
    </xf>
    <xf numFmtId="167" fontId="57" fillId="0" borderId="0" applyAlignment="1" pivotButton="0" quotePrefix="0" xfId="17">
      <alignment vertical="center"/>
    </xf>
    <xf numFmtId="165" fontId="49" fillId="0" borderId="0" pivotButton="0" quotePrefix="0" xfId="1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43" fontId="65" fillId="0" borderId="0" applyAlignment="1" pivotButton="0" quotePrefix="0" xfId="21">
      <alignment horizontal="left" vertical="center"/>
    </xf>
    <xf numFmtId="43" fontId="65" fillId="0" borderId="0" applyAlignment="1" pivotButton="0" quotePrefix="0" xfId="22">
      <alignment horizontal="left" vertical="center"/>
    </xf>
    <xf numFmtId="43" fontId="65" fillId="0" borderId="0" applyAlignment="1" pivotButton="0" quotePrefix="0" xfId="1">
      <alignment vertical="center"/>
    </xf>
    <xf numFmtId="168" fontId="65" fillId="0" borderId="0" applyAlignment="1" pivotButton="0" quotePrefix="0" xfId="1">
      <alignment horizontal="center" vertical="center"/>
    </xf>
    <xf numFmtId="43" fontId="65" fillId="0" borderId="0" applyAlignment="1" pivotButton="0" quotePrefix="0" xfId="21">
      <alignment horizontal="left" vertical="center" wrapText="1"/>
    </xf>
    <xf numFmtId="165" fontId="65" fillId="0" borderId="0" applyAlignment="1" pivotButton="0" quotePrefix="0" xfId="1">
      <alignment vertical="center"/>
    </xf>
    <xf numFmtId="0" fontId="67" fillId="0" borderId="4" applyAlignment="1" pivotButton="0" quotePrefix="0" xfId="0">
      <alignment horizontal="center" vertical="center"/>
    </xf>
    <xf numFmtId="0" fontId="70" fillId="0" borderId="0" applyAlignment="1" pivotButton="0" quotePrefix="0" xfId="0">
      <alignment horizontal="right" vertical="top"/>
    </xf>
    <xf numFmtId="0" fontId="70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top"/>
    </xf>
    <xf numFmtId="165" fontId="70" fillId="0" borderId="0" applyAlignment="1" pivotButton="0" quotePrefix="0" xfId="1">
      <alignment vertical="top" wrapText="1"/>
    </xf>
    <xf numFmtId="165" fontId="70" fillId="0" borderId="0" applyAlignment="1" pivotButton="0" quotePrefix="0" xfId="1">
      <alignment horizontal="right" vertical="center"/>
    </xf>
    <xf numFmtId="0" fontId="0" fillId="0" borderId="0" pivotButton="0" quotePrefix="0" xfId="0"/>
    <xf numFmtId="0" fontId="24" fillId="0" borderId="0" pivotButton="0" quotePrefix="0" xfId="0"/>
    <xf numFmtId="0" fontId="67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67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5" fillId="0" borderId="0" applyAlignment="1" pivotButton="0" quotePrefix="0" xfId="0">
      <alignment horizontal="right" vertical="center"/>
    </xf>
    <xf numFmtId="0" fontId="65" fillId="0" borderId="0" applyAlignment="1" pivotButton="0" quotePrefix="0" xfId="0">
      <alignment vertical="center"/>
    </xf>
    <xf numFmtId="0" fontId="65" fillId="0" borderId="0" applyAlignment="1" pivotButton="0" quotePrefix="0" xfId="26">
      <alignment vertical="center"/>
    </xf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0" fontId="65" fillId="0" borderId="0" applyAlignment="1" pivotButton="0" quotePrefix="0" xfId="0">
      <alignment horizontal="lef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65" fillId="0" borderId="0" applyAlignment="1" pivotButton="0" quotePrefix="0" xfId="0">
      <alignment horizontal="center" vertical="center"/>
    </xf>
    <xf numFmtId="170" fontId="65" fillId="0" borderId="0" applyAlignment="1" pivotButton="0" quotePrefix="0" xfId="0">
      <alignment horizontal="center" vertical="center"/>
    </xf>
    <xf numFmtId="171" fontId="65" fillId="0" borderId="0" applyAlignment="1" pivotButton="0" quotePrefix="1" xfId="24">
      <alignment horizontal="right" vertical="center"/>
    </xf>
    <xf numFmtId="170" fontId="65" fillId="0" borderId="0" applyAlignment="1" pivotButton="0" quotePrefix="0" xfId="23">
      <alignment horizontal="center" vertical="center"/>
    </xf>
    <xf numFmtId="0" fontId="5" fillId="0" borderId="0" pivotButton="0" quotePrefix="0" xfId="0"/>
    <xf numFmtId="0" fontId="65" fillId="0" borderId="0" applyAlignment="1" pivotButton="0" quotePrefix="0" xfId="29">
      <alignment horizontal="left" vertical="center"/>
    </xf>
    <xf numFmtId="172" fontId="65" fillId="0" borderId="0" applyAlignment="1" pivotButton="0" quotePrefix="0" xfId="29">
      <alignment horizontal="center" vertical="center"/>
    </xf>
    <xf numFmtId="170" fontId="65" fillId="0" borderId="0" applyAlignment="1" pivotButton="0" quotePrefix="0" xfId="29">
      <alignment horizontal="center" vertical="center"/>
    </xf>
    <xf numFmtId="171" fontId="65" fillId="0" borderId="0" applyAlignment="1" pivotButton="0" quotePrefix="1" xfId="24">
      <alignment horizontal="center" vertical="center"/>
    </xf>
    <xf numFmtId="165" fontId="65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69" fillId="0" borderId="0" pivotButton="0" quotePrefix="0" xfId="0"/>
    <xf numFmtId="0" fontId="6" fillId="0" borderId="0" pivotButton="0" quotePrefix="0" xfId="0"/>
    <xf numFmtId="0" fontId="65" fillId="0" borderId="0" applyAlignment="1" pivotButton="0" quotePrefix="0" xfId="0">
      <alignment horizontal="left" vertical="center"/>
    </xf>
    <xf numFmtId="0" fontId="65" fillId="0" borderId="0" applyAlignment="1" pivotButton="0" quotePrefix="0" xfId="0">
      <alignment vertical="center"/>
    </xf>
    <xf numFmtId="0" fontId="67" fillId="0" borderId="0" pivotButton="0" quotePrefix="0" xfId="0"/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0" fontId="65" fillId="0" borderId="0" applyAlignment="1" pivotButton="0" quotePrefix="0" xfId="26">
      <alignment vertical="center"/>
    </xf>
    <xf numFmtId="169" fontId="65" fillId="0" borderId="0" applyAlignment="1" pivotButton="0" quotePrefix="0" xfId="0">
      <alignment horizontal="left"/>
    </xf>
    <xf numFmtId="0" fontId="67" fillId="0" borderId="38" applyAlignment="1" pivotButton="0" quotePrefix="0" xfId="0">
      <alignment horizontal="center" vertical="center"/>
    </xf>
    <xf numFmtId="165" fontId="70" fillId="0" borderId="0" applyAlignment="1" pivotButton="0" quotePrefix="0" xfId="1">
      <alignment vertical="center"/>
    </xf>
    <xf numFmtId="0" fontId="70" fillId="0" borderId="0" pivotButton="0" quotePrefix="0" xfId="0"/>
    <xf numFmtId="169" fontId="70" fillId="0" borderId="0" applyAlignment="1" pivotButton="0" quotePrefix="0" xfId="0">
      <alignment horizontal="left"/>
    </xf>
    <xf numFmtId="165" fontId="65" fillId="0" borderId="0" applyAlignment="1" pivotButton="0" quotePrefix="0" xfId="1">
      <alignment horizontal="center" vertical="center" wrapText="1"/>
    </xf>
    <xf numFmtId="0" fontId="70" fillId="0" borderId="0" applyAlignment="1" pivotButton="0" quotePrefix="0" xfId="4">
      <alignment vertical="center"/>
    </xf>
    <xf numFmtId="165" fontId="70" fillId="0" borderId="0" applyAlignment="1" pivotButton="0" quotePrefix="0" xfId="1">
      <alignment horizontal="center" vertical="center" wrapText="1"/>
    </xf>
    <xf numFmtId="165" fontId="70" fillId="0" borderId="1" applyAlignment="1" pivotButton="0" quotePrefix="0" xfId="1">
      <alignment vertical="center"/>
    </xf>
    <xf numFmtId="168" fontId="70" fillId="0" borderId="0" pivotButton="0" quotePrefix="0" xfId="1"/>
    <xf numFmtId="0" fontId="69" fillId="0" borderId="0" applyAlignment="1" pivotButton="0" quotePrefix="0" xfId="0">
      <alignment horizontal="right"/>
    </xf>
    <xf numFmtId="15" fontId="69" fillId="0" borderId="0" pivotButton="0" quotePrefix="0" xfId="0"/>
    <xf numFmtId="0" fontId="6" fillId="0" borderId="0" pivotButton="0" quotePrefix="0" xfId="0"/>
    <xf numFmtId="3" fontId="67" fillId="0" borderId="0" applyAlignment="1" pivotButton="0" quotePrefix="0" xfId="0">
      <alignment horizontal="right" vertical="center" wrapText="1" indent="1"/>
    </xf>
    <xf numFmtId="3" fontId="65" fillId="0" borderId="0" pivotButton="0" quotePrefix="0" xfId="30"/>
    <xf numFmtId="3" fontId="65" fillId="0" borderId="0" applyAlignment="1" pivotButton="0" quotePrefix="0" xfId="30">
      <alignment horizontal="right"/>
    </xf>
    <xf numFmtId="0" fontId="65" fillId="0" borderId="0" pivotButton="0" quotePrefix="0" xfId="30"/>
    <xf numFmtId="0" fontId="65" fillId="0" borderId="0" applyAlignment="1" pivotButton="0" quotePrefix="0" xfId="30">
      <alignment horizontal="right"/>
    </xf>
    <xf numFmtId="0" fontId="65" fillId="0" borderId="0" applyAlignment="1" pivotButton="0" quotePrefix="0" xfId="30">
      <alignment horizontal="center"/>
    </xf>
    <xf numFmtId="0" fontId="65" fillId="0" borderId="0" applyAlignment="1" pivotButton="0" quotePrefix="0" xfId="30">
      <alignment horizontal="right" vertical="center"/>
    </xf>
    <xf numFmtId="0" fontId="65" fillId="0" borderId="0" applyAlignment="1" pivotButton="0" quotePrefix="0" xfId="30">
      <alignment horizontal="center" vertical="center"/>
    </xf>
    <xf numFmtId="0" fontId="10" fillId="0" borderId="0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center" wrapText="1"/>
    </xf>
    <xf numFmtId="15" fontId="19" fillId="0" borderId="4" applyAlignment="1" pivotButton="0" quotePrefix="0" xfId="0">
      <alignment horizontal="center" vertical="center" wrapText="1"/>
    </xf>
    <xf numFmtId="164" fontId="19" fillId="0" borderId="4" applyAlignment="1" pivotButton="0" quotePrefix="0" xfId="3">
      <alignment horizontal="right" vertical="center"/>
    </xf>
    <xf numFmtId="0" fontId="19" fillId="0" borderId="4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shrinkToFit="1"/>
    </xf>
    <xf numFmtId="173" fontId="12" fillId="0" borderId="4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 shrinkToFit="1"/>
    </xf>
    <xf numFmtId="165" fontId="12" fillId="0" borderId="4" applyAlignment="1" pivotButton="0" quotePrefix="0" xfId="1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top" wrapText="1"/>
    </xf>
    <xf numFmtId="15" fontId="25" fillId="0" borderId="4" applyAlignment="1" pivotButton="0" quotePrefix="0" xfId="0">
      <alignment horizontal="center" vertical="top" wrapText="1"/>
    </xf>
    <xf numFmtId="15" fontId="19" fillId="0" borderId="4" applyAlignment="1" pivotButton="0" quotePrefix="0" xfId="0">
      <alignment horizontal="center" vertical="top" wrapText="1"/>
    </xf>
    <xf numFmtId="49" fontId="25" fillId="0" borderId="4" applyAlignment="1" pivotButton="0" quotePrefix="0" xfId="0">
      <alignment horizontal="center" vertical="top" wrapText="1"/>
    </xf>
    <xf numFmtId="165" fontId="26" fillId="0" borderId="4" applyAlignment="1" pivotButton="0" quotePrefix="0" xfId="1">
      <alignment horizontal="center" vertical="center"/>
    </xf>
    <xf numFmtId="49" fontId="17" fillId="0" borderId="4" applyAlignment="1" pivotButton="0" quotePrefix="0" xfId="4">
      <alignment horizontal="center" vertical="center" wrapText="1"/>
    </xf>
    <xf numFmtId="170" fontId="19" fillId="0" borderId="4" applyAlignment="1" pivotButton="0" quotePrefix="0" xfId="0">
      <alignment horizontal="center" vertical="center" wrapText="1"/>
    </xf>
    <xf numFmtId="49" fontId="19" fillId="0" borderId="4" applyAlignment="1" pivotButton="0" quotePrefix="0" xfId="4">
      <alignment horizontal="center" vertical="center" wrapText="1"/>
    </xf>
    <xf numFmtId="49" fontId="17" fillId="0" borderId="4" applyAlignment="1" pivotButton="0" quotePrefix="0" xfId="0">
      <alignment horizontal="center" vertical="center" wrapText="1"/>
    </xf>
    <xf numFmtId="49" fontId="17" fillId="0" borderId="10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0" fontId="18" fillId="0" borderId="10" applyAlignment="1" pivotButton="0" quotePrefix="0" xfId="0">
      <alignment horizontal="center" vertical="center" shrinkToFit="1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8" fillId="0" borderId="4" applyAlignment="1" pivotButton="0" quotePrefix="0" xfId="0">
      <alignment horizontal="center" vertical="center" shrinkToFit="1"/>
    </xf>
    <xf numFmtId="3" fontId="5" fillId="0" borderId="4" pivotButton="0" quotePrefix="0" xfId="0"/>
    <xf numFmtId="0" fontId="24" fillId="0" borderId="4" applyAlignment="1" pivotButton="0" quotePrefix="0" xfId="0">
      <alignment horizontal="center" vertical="center"/>
    </xf>
    <xf numFmtId="165" fontId="5" fillId="0" borderId="4" pivotButton="0" quotePrefix="0" xfId="1"/>
    <xf numFmtId="0" fontId="23" fillId="0" borderId="3" applyAlignment="1" pivotButton="0" quotePrefix="0" xfId="0">
      <alignment horizontal="center" vertical="center" shrinkToFit="1"/>
    </xf>
    <xf numFmtId="0" fontId="24" fillId="0" borderId="2" applyAlignment="1" pivotButton="0" quotePrefix="0" xfId="0">
      <alignment horizontal="center" vertical="center" shrinkToFit="1"/>
    </xf>
    <xf numFmtId="170" fontId="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0" fillId="0" borderId="36" applyAlignment="1" pivotButton="0" quotePrefix="0" xfId="0">
      <alignment horizontal="center" vertical="center" shrinkToFit="1"/>
    </xf>
    <xf numFmtId="0" fontId="24" fillId="0" borderId="43" applyAlignment="1" pivotButton="0" quotePrefix="0" xfId="0">
      <alignment horizontal="center" vertical="center" shrinkToFit="1"/>
    </xf>
    <xf numFmtId="164" fontId="19" fillId="0" borderId="4" applyAlignment="1" pivotButton="0" quotePrefix="0" xfId="3">
      <alignment horizontal="center" vertical="center"/>
    </xf>
    <xf numFmtId="49" fontId="17" fillId="0" borderId="4" applyAlignment="1" pivotButton="0" quotePrefix="0" xfId="0">
      <alignment horizontal="center" wrapText="1"/>
    </xf>
    <xf numFmtId="170" fontId="8" fillId="0" borderId="45" applyAlignment="1" pivotButton="0" quotePrefix="0" xfId="0">
      <alignment horizontal="center" vertical="center"/>
    </xf>
    <xf numFmtId="166" fontId="20" fillId="0" borderId="45" applyAlignment="1" pivotButton="0" quotePrefix="0" xfId="3">
      <alignment horizontal="right" vertical="center"/>
    </xf>
    <xf numFmtId="171" fontId="8" fillId="0" borderId="45" applyAlignment="1" pivotButton="0" quotePrefix="0" xfId="0">
      <alignment horizontal="left" vertical="center"/>
    </xf>
    <xf numFmtId="171" fontId="8" fillId="0" borderId="45" applyAlignment="1" pivotButton="0" quotePrefix="0" xfId="0">
      <alignment horizontal="center" vertical="center"/>
    </xf>
    <xf numFmtId="0" fontId="18" fillId="0" borderId="46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wrapText="1"/>
    </xf>
    <xf numFmtId="0" fontId="18" fillId="0" borderId="47" applyAlignment="1" pivotButton="0" quotePrefix="0" xfId="0">
      <alignment horizontal="center" vertical="center"/>
    </xf>
    <xf numFmtId="49" fontId="17" fillId="0" borderId="47" applyAlignment="1" pivotButton="0" quotePrefix="0" xfId="0">
      <alignment horizontal="center" vertical="center" wrapText="1"/>
    </xf>
    <xf numFmtId="170" fontId="19" fillId="0" borderId="47" applyAlignment="1" pivotButton="0" quotePrefix="0" xfId="0">
      <alignment horizontal="center" vertical="center" wrapText="1"/>
    </xf>
    <xf numFmtId="164" fontId="19" fillId="0" borderId="47" applyAlignment="1" pivotButton="0" quotePrefix="0" xfId="3">
      <alignment horizontal="right" vertical="center"/>
    </xf>
    <xf numFmtId="49" fontId="19" fillId="0" borderId="47" applyAlignment="1" pivotButton="0" quotePrefix="0" xfId="0">
      <alignment horizontal="center" vertical="center" wrapText="1"/>
    </xf>
    <xf numFmtId="0" fontId="24" fillId="0" borderId="48" applyAlignment="1" pivotButton="0" quotePrefix="0" xfId="0">
      <alignment horizontal="center" vertical="center" shrinkToFit="1"/>
    </xf>
    <xf numFmtId="0" fontId="32" fillId="0" borderId="0" applyAlignment="1" pivotButton="0" quotePrefix="0" xfId="8">
      <alignment horizontal="center"/>
    </xf>
    <xf numFmtId="0" fontId="33" fillId="0" borderId="0" pivotButton="0" quotePrefix="0" xfId="8"/>
    <xf numFmtId="0" fontId="33" fillId="0" borderId="0" applyAlignment="1" pivotButton="0" quotePrefix="0" xfId="8">
      <alignment vertical="center"/>
    </xf>
    <xf numFmtId="0" fontId="35" fillId="0" borderId="0" applyAlignment="1" pivotButton="0" quotePrefix="0" xfId="8">
      <alignment horizontal="left"/>
    </xf>
    <xf numFmtId="0" fontId="34" fillId="0" borderId="0" pivotButton="0" quotePrefix="0" xfId="8"/>
    <xf numFmtId="0" fontId="34" fillId="0" borderId="0" applyAlignment="1" pivotButton="0" quotePrefix="0" xfId="8">
      <alignment horizontal="center"/>
    </xf>
    <xf numFmtId="0" fontId="31" fillId="0" borderId="0" applyAlignment="1" pivotButton="0" quotePrefix="0" xfId="8">
      <alignment horizontal="center"/>
    </xf>
    <xf numFmtId="0" fontId="31" fillId="0" borderId="0" applyAlignment="1" pivotButton="0" quotePrefix="0" xfId="8">
      <alignment vertical="center"/>
    </xf>
    <xf numFmtId="0" fontId="36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72" fillId="0" borderId="0" applyAlignment="1" pivotButton="0" quotePrefix="0" xfId="8">
      <alignment vertical="center"/>
    </xf>
    <xf numFmtId="0" fontId="37" fillId="0" borderId="0" pivotButton="0" quotePrefix="0" xfId="8"/>
    <xf numFmtId="0" fontId="38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73" fillId="0" borderId="0" applyAlignment="1" pivotButton="0" quotePrefix="0" xfId="8">
      <alignment horizontal="center" vertical="center"/>
    </xf>
    <xf numFmtId="0" fontId="73" fillId="0" borderId="0" applyAlignment="1" pivotButton="0" quotePrefix="0" xfId="8">
      <alignment vertical="center"/>
    </xf>
    <xf numFmtId="0" fontId="74" fillId="0" borderId="0" applyAlignment="1" pivotButton="0" quotePrefix="0" xfId="8">
      <alignment vertical="center"/>
    </xf>
    <xf numFmtId="0" fontId="3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37" fillId="0" borderId="0" applyAlignment="1" pivotButton="0" quotePrefix="0" xfId="8">
      <alignment horizontal="center"/>
    </xf>
    <xf numFmtId="0" fontId="37" fillId="0" borderId="0" applyAlignment="1" pivotButton="0" quotePrefix="0" xfId="8">
      <alignment vertical="center"/>
    </xf>
    <xf numFmtId="0" fontId="41" fillId="0" borderId="23" applyAlignment="1" pivotButton="0" quotePrefix="0" xfId="8">
      <alignment vertical="center"/>
    </xf>
    <xf numFmtId="0" fontId="42" fillId="0" borderId="24" applyAlignment="1" pivotButton="0" quotePrefix="0" xfId="8">
      <alignment horizontal="center"/>
    </xf>
    <xf numFmtId="0" fontId="42" fillId="0" borderId="10" applyAlignment="1" pivotButton="0" quotePrefix="0" xfId="8">
      <alignment horizontal="center"/>
    </xf>
    <xf numFmtId="0" fontId="42" fillId="0" borderId="15" applyAlignment="1" pivotButton="0" quotePrefix="0" xfId="8">
      <alignment horizontal="center"/>
    </xf>
    <xf numFmtId="174" fontId="42" fillId="0" borderId="25" applyAlignment="1" pivotButton="0" quotePrefix="0" xfId="8">
      <alignment vertical="center"/>
    </xf>
    <xf numFmtId="0" fontId="42" fillId="0" borderId="5" applyAlignment="1" pivotButton="0" quotePrefix="0" xfId="8">
      <alignment vertical="center"/>
    </xf>
    <xf numFmtId="0" fontId="44" fillId="0" borderId="5" applyAlignment="1" pivotButton="0" quotePrefix="0" xfId="8">
      <alignment horizontal="center"/>
    </xf>
    <xf numFmtId="0" fontId="42" fillId="0" borderId="5" pivotButton="0" quotePrefix="0" xfId="8"/>
    <xf numFmtId="0" fontId="42" fillId="0" borderId="4" applyAlignment="1" pivotButton="0" quotePrefix="0" xfId="8">
      <alignment horizontal="center" vertical="center"/>
    </xf>
    <xf numFmtId="174" fontId="42" fillId="0" borderId="26" applyAlignment="1" pivotButton="0" quotePrefix="0" xfId="8">
      <alignment vertical="center"/>
    </xf>
    <xf numFmtId="0" fontId="42" fillId="0" borderId="3" applyAlignment="1" pivotButton="0" quotePrefix="0" xfId="8">
      <alignment vertical="center"/>
    </xf>
    <xf numFmtId="0" fontId="45" fillId="0" borderId="3" applyAlignment="1" pivotButton="0" quotePrefix="0" xfId="8">
      <alignment horizontal="center"/>
    </xf>
    <xf numFmtId="0" fontId="42" fillId="0" borderId="3" pivotButton="0" quotePrefix="0" xfId="8"/>
    <xf numFmtId="0" fontId="42" fillId="0" borderId="3" applyAlignment="1" pivotButton="0" quotePrefix="0" xfId="8">
      <alignment horizontal="center" vertical="center"/>
    </xf>
    <xf numFmtId="0" fontId="42" fillId="0" borderId="5" applyAlignment="1" pivotButton="0" quotePrefix="0" xfId="8">
      <alignment horizontal="center" vertical="center"/>
    </xf>
    <xf numFmtId="0" fontId="42" fillId="0" borderId="4" applyAlignment="1" pivotButton="0" quotePrefix="0" xfId="8">
      <alignment horizontal="center"/>
    </xf>
    <xf numFmtId="0" fontId="46" fillId="0" borderId="16" applyAlignment="1" pivotButton="0" quotePrefix="0" xfId="8">
      <alignment horizontal="center"/>
    </xf>
    <xf numFmtId="170" fontId="29" fillId="0" borderId="13" applyAlignment="1" pivotButton="0" quotePrefix="0" xfId="8">
      <alignment horizontal="center"/>
    </xf>
    <xf numFmtId="49" fontId="29" fillId="0" borderId="4" applyAlignment="1" pivotButton="0" quotePrefix="0" xfId="8">
      <alignment horizontal="center" vertical="center"/>
    </xf>
    <xf numFmtId="0" fontId="29" fillId="0" borderId="4" applyAlignment="1" pivotButton="0" quotePrefix="0" xfId="8">
      <alignment vertical="center"/>
    </xf>
    <xf numFmtId="0" fontId="29" fillId="0" borderId="4" applyAlignment="1" pivotButton="0" quotePrefix="0" xfId="8">
      <alignment horizontal="left" vertical="center"/>
    </xf>
    <xf numFmtId="0" fontId="47" fillId="0" borderId="14" applyAlignment="1" pivotButton="0" quotePrefix="0" xfId="8">
      <alignment horizontal="left" vertical="distributed"/>
    </xf>
    <xf numFmtId="0" fontId="42" fillId="0" borderId="4" applyAlignment="1" pivotButton="0" quotePrefix="0" xfId="8">
      <alignment vertical="center"/>
    </xf>
    <xf numFmtId="0" fontId="48" fillId="0" borderId="4" applyAlignment="1" pivotButton="0" quotePrefix="0" xfId="8">
      <alignment horizontal="center" vertical="center"/>
    </xf>
    <xf numFmtId="41" fontId="44" fillId="0" borderId="4" applyAlignment="1" pivotButton="0" quotePrefix="0" xfId="8">
      <alignment horizontal="center" vertical="center"/>
    </xf>
    <xf numFmtId="0" fontId="49" fillId="0" borderId="0" applyAlignment="1" pivotButton="0" quotePrefix="0" xfId="8">
      <alignment vertical="center"/>
    </xf>
    <xf numFmtId="0" fontId="48" fillId="0" borderId="29" applyAlignment="1" pivotButton="0" quotePrefix="0" xfId="8">
      <alignment horizontal="center" vertical="center"/>
    </xf>
    <xf numFmtId="174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50" fillId="0" borderId="0" applyAlignment="1" pivotButton="0" quotePrefix="0" xfId="8">
      <alignment horizontal="center"/>
    </xf>
    <xf numFmtId="174" fontId="45" fillId="0" borderId="0" applyAlignment="1" pivotButton="0" quotePrefix="0" xfId="8">
      <alignment vertical="center"/>
    </xf>
    <xf numFmtId="0" fontId="45" fillId="0" borderId="0" applyAlignment="1" pivotButton="0" quotePrefix="0" xfId="8">
      <alignment vertical="center"/>
    </xf>
    <xf numFmtId="0" fontId="52" fillId="0" borderId="0" applyAlignment="1" pivotButton="0" quotePrefix="0" xfId="8">
      <alignment vertical="center"/>
    </xf>
    <xf numFmtId="174" fontId="52" fillId="0" borderId="0" applyAlignment="1" pivotButton="0" quotePrefix="0" xfId="8">
      <alignment vertical="center"/>
    </xf>
    <xf numFmtId="165" fontId="54" fillId="0" borderId="0" pivotButton="0" quotePrefix="0" xfId="11"/>
    <xf numFmtId="0" fontId="55" fillId="0" borderId="0" pivotButton="0" quotePrefix="0" xfId="11"/>
    <xf numFmtId="165" fontId="52" fillId="0" borderId="0" applyAlignment="1" pivotButton="0" quotePrefix="0" xfId="8">
      <alignment vertical="center"/>
    </xf>
    <xf numFmtId="0" fontId="55" fillId="0" borderId="0" applyAlignment="1" pivotButton="0" quotePrefix="0" xfId="11">
      <alignment horizontal="center"/>
    </xf>
    <xf numFmtId="0" fontId="75" fillId="0" borderId="0" applyAlignment="1" pivotButton="0" quotePrefix="0" xfId="8">
      <alignment vertical="center"/>
    </xf>
    <xf numFmtId="165" fontId="62" fillId="0" borderId="0" applyAlignment="1" pivotButton="0" quotePrefix="0" xfId="8">
      <alignment horizontal="left" vertical="center"/>
    </xf>
    <xf numFmtId="0" fontId="58" fillId="0" borderId="0" pivotButton="0" quotePrefix="0" xfId="11"/>
    <xf numFmtId="0" fontId="59" fillId="0" borderId="0" pivotButton="0" quotePrefix="0" xfId="11"/>
    <xf numFmtId="0" fontId="60" fillId="0" borderId="0" pivotButton="0" quotePrefix="0" xfId="11"/>
    <xf numFmtId="165" fontId="49" fillId="0" borderId="0" applyAlignment="1" pivotButton="0" quotePrefix="0" xfId="8">
      <alignment vertical="center"/>
    </xf>
    <xf numFmtId="43" fontId="52" fillId="0" borderId="0" applyAlignment="1" pivotButton="0" quotePrefix="0" xfId="8">
      <alignment vertical="center"/>
    </xf>
    <xf numFmtId="0" fontId="29" fillId="0" borderId="9" applyAlignment="1" pivotButton="0" quotePrefix="0" xfId="8">
      <alignment horizontal="center"/>
    </xf>
    <xf numFmtId="0" fontId="0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7" fillId="2" borderId="0" applyAlignment="1" pivotButton="0" quotePrefix="0" xfId="0">
      <alignment horizontal="left" vertical="center"/>
    </xf>
    <xf numFmtId="0" fontId="67" fillId="0" borderId="4" applyAlignment="1" pivotButton="0" quotePrefix="0" xfId="0">
      <alignment horizontal="left" vertical="center"/>
    </xf>
    <xf numFmtId="165" fontId="67" fillId="0" borderId="4" applyAlignment="1" pivotButton="0" quotePrefix="0" xfId="1">
      <alignment horizontal="left" vertical="center"/>
    </xf>
    <xf numFmtId="0" fontId="24" fillId="0" borderId="4" pivotButton="0" quotePrefix="0" xfId="0"/>
    <xf numFmtId="0" fontId="65" fillId="5" borderId="4" applyAlignment="1" pivotButton="0" quotePrefix="0" xfId="30">
      <alignment horizontal="center" vertical="center"/>
    </xf>
    <xf numFmtId="0" fontId="65" fillId="5" borderId="4" applyAlignment="1" pivotButton="0" quotePrefix="0" xfId="30">
      <alignment horizontal="right" vertical="center"/>
    </xf>
    <xf numFmtId="0" fontId="65" fillId="6" borderId="4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/>
    </xf>
    <xf numFmtId="0" fontId="85" fillId="0" borderId="0" applyAlignment="1" pivotButton="0" quotePrefix="0" xfId="26">
      <alignment vertical="center"/>
    </xf>
    <xf numFmtId="165" fontId="85" fillId="0" borderId="0" applyAlignment="1" pivotButton="0" quotePrefix="0" xfId="1">
      <alignment vertical="center"/>
    </xf>
    <xf numFmtId="0" fontId="85" fillId="0" borderId="35" applyAlignment="1" pivotButton="0" quotePrefix="0" xfId="26">
      <alignment vertical="center"/>
    </xf>
    <xf numFmtId="0" fontId="77" fillId="0" borderId="0" pivotButton="0" quotePrefix="0" xfId="0"/>
    <xf numFmtId="0" fontId="85" fillId="0" borderId="0" applyAlignment="1" pivotButton="0" quotePrefix="0" xfId="0">
      <alignment horizontal="right" vertical="center"/>
    </xf>
    <xf numFmtId="0" fontId="85" fillId="0" borderId="0" applyAlignment="1" pivotButton="0" quotePrefix="0" xfId="0">
      <alignment vertical="center"/>
    </xf>
    <xf numFmtId="0" fontId="85" fillId="0" borderId="0" applyAlignment="1" pivotButton="0" quotePrefix="0" xfId="0">
      <alignment vertical="top"/>
    </xf>
    <xf numFmtId="0" fontId="85" fillId="0" borderId="0" applyAlignment="1" pivotButton="0" quotePrefix="0" xfId="0">
      <alignment horizontal="right" vertical="top"/>
    </xf>
    <xf numFmtId="0" fontId="85" fillId="0" borderId="0" pivotButton="0" quotePrefix="0" xfId="0"/>
    <xf numFmtId="165" fontId="85" fillId="0" borderId="0" applyAlignment="1" pivotButton="0" quotePrefix="0" xfId="1">
      <alignment vertical="top" wrapText="1"/>
    </xf>
    <xf numFmtId="165" fontId="85" fillId="0" borderId="0" applyAlignment="1" pivotButton="0" quotePrefix="0" xfId="1">
      <alignment horizontal="right" vertical="center" wrapText="1"/>
    </xf>
    <xf numFmtId="165" fontId="85" fillId="0" borderId="0" applyAlignment="1" pivotButton="0" quotePrefix="0" xfId="1">
      <alignment horizontal="right" vertical="center"/>
    </xf>
    <xf numFmtId="0" fontId="85" fillId="0" borderId="0" applyAlignment="1" pivotButton="0" quotePrefix="0" xfId="26">
      <alignment vertical="center"/>
    </xf>
    <xf numFmtId="0" fontId="85" fillId="0" borderId="0" applyAlignment="1" pivotButton="0" quotePrefix="0" xfId="0">
      <alignment horizontal="left" vertical="center"/>
    </xf>
    <xf numFmtId="169" fontId="85" fillId="0" borderId="0" applyAlignment="1" pivotButton="0" quotePrefix="0" xfId="0">
      <alignment horizontal="left"/>
    </xf>
    <xf numFmtId="165" fontId="85" fillId="0" borderId="1" applyAlignment="1" pivotButton="0" quotePrefix="0" xfId="1">
      <alignment horizontal="right" vertical="center"/>
    </xf>
    <xf numFmtId="168" fontId="85" fillId="0" borderId="1" applyAlignment="1" pivotButton="0" quotePrefix="0" xfId="1">
      <alignment horizontal="center"/>
    </xf>
    <xf numFmtId="168" fontId="85" fillId="0" borderId="1" pivotButton="0" quotePrefix="0" xfId="1"/>
    <xf numFmtId="0" fontId="87" fillId="6" borderId="4" applyAlignment="1" pivotButton="0" quotePrefix="0" xfId="26">
      <alignment horizontal="center" vertical="center"/>
    </xf>
    <xf numFmtId="165" fontId="87" fillId="6" borderId="4" applyAlignment="1" pivotButton="0" quotePrefix="0" xfId="27">
      <alignment horizontal="center" vertical="center"/>
    </xf>
    <xf numFmtId="0" fontId="87" fillId="6" borderId="4" applyAlignment="1" pivotButton="0" quotePrefix="0" xfId="26">
      <alignment horizontal="center" vertical="center" wrapText="1"/>
    </xf>
    <xf numFmtId="0" fontId="87" fillId="6" borderId="4" applyAlignment="1" pivotButton="0" quotePrefix="0" xfId="0">
      <alignment horizontal="center" vertical="center"/>
    </xf>
    <xf numFmtId="0" fontId="88" fillId="0" borderId="0" pivotButton="0" quotePrefix="0" xfId="0"/>
    <xf numFmtId="0" fontId="84" fillId="0" borderId="0" applyAlignment="1" pivotButton="0" quotePrefix="0" xfId="25">
      <alignment vertical="center"/>
    </xf>
    <xf numFmtId="165" fontId="84" fillId="0" borderId="0" applyAlignment="1" pivotButton="0" quotePrefix="0" xfId="1">
      <alignment vertical="center"/>
    </xf>
    <xf numFmtId="0" fontId="66" fillId="0" borderId="0" applyAlignment="1" pivotButton="0" quotePrefix="0" xfId="4">
      <alignment horizontal="center" vertical="center"/>
    </xf>
    <xf numFmtId="0" fontId="65" fillId="6" borderId="4" applyAlignment="1" pivotButton="0" quotePrefix="0" xfId="0">
      <alignment horizontal="center" vertical="center"/>
    </xf>
    <xf numFmtId="0" fontId="66" fillId="4" borderId="4" applyAlignment="1" pivotButton="0" quotePrefix="0" xfId="0">
      <alignment horizontal="left" vertical="center"/>
    </xf>
    <xf numFmtId="0" fontId="0" fillId="0" borderId="4" pivotButton="0" quotePrefix="0" xfId="0"/>
    <xf numFmtId="0" fontId="66" fillId="0" borderId="0" applyAlignment="1" pivotButton="0" quotePrefix="0" xfId="4">
      <alignment horizontal="center" vertical="center"/>
    </xf>
    <xf numFmtId="0" fontId="66" fillId="0" borderId="36" applyAlignment="1" pivotButton="0" quotePrefix="0" xfId="4">
      <alignment horizontal="center" vertical="center"/>
    </xf>
    <xf numFmtId="0" fontId="67" fillId="6" borderId="38" applyAlignment="1" pivotButton="0" quotePrefix="0" xfId="0">
      <alignment horizontal="center" vertical="center"/>
    </xf>
    <xf numFmtId="165" fontId="65" fillId="0" borderId="0" applyAlignment="1" pivotButton="0" quotePrefix="0" xfId="1">
      <alignment horizontal="right" vertical="center"/>
    </xf>
    <xf numFmtId="165" fontId="65" fillId="0" borderId="36" applyAlignment="1" pivotButton="0" quotePrefix="0" xfId="1">
      <alignment horizontal="right" vertical="center"/>
    </xf>
    <xf numFmtId="168" fontId="65" fillId="0" borderId="1" applyAlignment="1" pivotButton="0" quotePrefix="0" xfId="1">
      <alignment horizontal="right"/>
    </xf>
    <xf numFmtId="168" fontId="65" fillId="0" borderId="37" applyAlignment="1" pivotButton="0" quotePrefix="0" xfId="1">
      <alignment horizontal="right"/>
    </xf>
    <xf numFmtId="0" fontId="67" fillId="6" borderId="4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 wrapText="1"/>
    </xf>
    <xf numFmtId="0" fontId="67" fillId="6" borderId="14" applyAlignment="1" pivotButton="0" quotePrefix="0" xfId="0">
      <alignment horizontal="center" vertical="center"/>
    </xf>
    <xf numFmtId="0" fontId="67" fillId="6" borderId="9" applyAlignment="1" pivotButton="0" quotePrefix="0" xfId="0">
      <alignment horizontal="center" vertical="center"/>
    </xf>
    <xf numFmtId="0" fontId="67" fillId="6" borderId="10" applyAlignment="1" pivotButton="0" quotePrefix="0" xfId="0">
      <alignment horizontal="center" vertical="center"/>
    </xf>
    <xf numFmtId="0" fontId="67" fillId="6" borderId="3" applyAlignment="1" pivotButton="0" quotePrefix="0" xfId="0">
      <alignment horizontal="center" vertical="center"/>
    </xf>
    <xf numFmtId="0" fontId="87" fillId="6" borderId="4" applyAlignment="1" pivotButton="0" quotePrefix="0" xfId="0">
      <alignment horizontal="center" vertical="center"/>
    </xf>
    <xf numFmtId="0" fontId="77" fillId="6" borderId="4" pivotButton="0" quotePrefix="0" xfId="0"/>
    <xf numFmtId="0" fontId="87" fillId="6" borderId="4" applyAlignment="1" pivotButton="0" quotePrefix="0" xfId="26">
      <alignment horizontal="center" vertical="center" wrapText="1"/>
    </xf>
    <xf numFmtId="0" fontId="86" fillId="6" borderId="4" pivotButton="0" quotePrefix="0" xfId="0"/>
    <xf numFmtId="165" fontId="84" fillId="0" borderId="4" applyAlignment="1" pivotButton="0" quotePrefix="0" xfId="1">
      <alignment horizontal="center" vertical="center"/>
    </xf>
    <xf numFmtId="0" fontId="87" fillId="6" borderId="4" applyAlignment="1" pivotButton="0" quotePrefix="0" xfId="26">
      <alignment horizontal="center" vertical="center"/>
    </xf>
    <xf numFmtId="0" fontId="87" fillId="6" borderId="10" applyAlignment="1" pivotButton="0" quotePrefix="0" xfId="26">
      <alignment horizontal="center" vertical="center" wrapText="1"/>
    </xf>
    <xf numFmtId="0" fontId="87" fillId="6" borderId="3" applyAlignment="1" pivotButton="0" quotePrefix="0" xfId="26">
      <alignment horizontal="center" vertical="center" wrapText="1"/>
    </xf>
    <xf numFmtId="0" fontId="84" fillId="0" borderId="0" applyAlignment="1" pivotButton="0" quotePrefix="0" xfId="25">
      <alignment horizontal="center" vertical="center"/>
    </xf>
    <xf numFmtId="0" fontId="85" fillId="0" borderId="4" applyAlignment="1" pivotButton="0" quotePrefix="0" xfId="26">
      <alignment horizontal="center" vertical="center"/>
    </xf>
    <xf numFmtId="165" fontId="85" fillId="0" borderId="0" applyAlignment="1" pivotButton="0" quotePrefix="0" xfId="1">
      <alignment horizontal="center" vertical="center"/>
    </xf>
    <xf numFmtId="165" fontId="85" fillId="0" borderId="6" applyAlignment="1" pivotButton="0" quotePrefix="0" xfId="1">
      <alignment horizontal="center" vertical="center"/>
    </xf>
    <xf numFmtId="165" fontId="85" fillId="0" borderId="1" applyAlignment="1" pivotButton="0" quotePrefix="0" xfId="1">
      <alignment horizontal="center" vertical="center"/>
    </xf>
    <xf numFmtId="165" fontId="85" fillId="0" borderId="8" applyAlignment="1" pivotButton="0" quotePrefix="0" xfId="1">
      <alignment horizontal="center" vertical="center"/>
    </xf>
    <xf numFmtId="0" fontId="77" fillId="6" borderId="14" applyAlignment="1" pivotButton="0" quotePrefix="0" xfId="0">
      <alignment horizontal="center"/>
    </xf>
    <xf numFmtId="0" fontId="77" fillId="6" borderId="17" applyAlignment="1" pivotButton="0" quotePrefix="0" xfId="0">
      <alignment horizontal="center"/>
    </xf>
    <xf numFmtId="0" fontId="77" fillId="6" borderId="9" applyAlignment="1" pivotButton="0" quotePrefix="0" xfId="0">
      <alignment horizontal="center"/>
    </xf>
    <xf numFmtId="0" fontId="68" fillId="0" borderId="0" applyAlignment="1" pivotButton="0" quotePrefix="0" xfId="4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top" shrinkToFit="1"/>
    </xf>
    <xf numFmtId="0" fontId="30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12" fillId="0" borderId="14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4" applyAlignment="1" pivotButton="0" quotePrefix="0" xfId="0">
      <alignment horizontal="center"/>
    </xf>
    <xf numFmtId="0" fontId="24" fillId="0" borderId="18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 shrinkToFit="1"/>
    </xf>
    <xf numFmtId="0" fontId="23" fillId="0" borderId="12" applyAlignment="1" pivotButton="0" quotePrefix="0" xfId="0">
      <alignment horizontal="center" vertical="center" shrinkToFit="1"/>
    </xf>
    <xf numFmtId="0" fontId="23" fillId="0" borderId="7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shrinkToFit="1"/>
    </xf>
    <xf numFmtId="0" fontId="23" fillId="0" borderId="4" applyAlignment="1" pivotButton="0" quotePrefix="0" xfId="0">
      <alignment horizontal="center" shrinkToFit="1"/>
    </xf>
    <xf numFmtId="0" fontId="23" fillId="0" borderId="10" applyAlignment="1" pivotButton="0" quotePrefix="0" xfId="0">
      <alignment horizontal="center" vertical="center" shrinkToFit="1"/>
    </xf>
    <xf numFmtId="0" fontId="23" fillId="0" borderId="5" applyAlignment="1" pivotButton="0" quotePrefix="0" xfId="0">
      <alignment horizontal="center" vertical="center" shrinkToFit="1"/>
    </xf>
    <xf numFmtId="0" fontId="23" fillId="0" borderId="3" applyAlignment="1" pivotButton="0" quotePrefix="0" xfId="0">
      <alignment horizontal="center" vertical="center" shrinkToFit="1"/>
    </xf>
    <xf numFmtId="0" fontId="23" fillId="0" borderId="19" applyAlignment="1" pivotButton="0" quotePrefix="0" xfId="0">
      <alignment horizontal="center" vertical="center" shrinkToFit="1"/>
    </xf>
    <xf numFmtId="0" fontId="23" fillId="0" borderId="1" applyAlignment="1" pivotButton="0" quotePrefix="0" xfId="0">
      <alignment horizontal="center" vertical="center" shrinkToFit="1"/>
    </xf>
    <xf numFmtId="0" fontId="23" fillId="0" borderId="8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vertical="center" shrinkToFit="1"/>
    </xf>
    <xf numFmtId="0" fontId="23" fillId="0" borderId="4" applyAlignment="1" pivotButton="0" quotePrefix="0" xfId="0">
      <alignment horizontal="center" vertical="center" shrinkToFit="1"/>
    </xf>
    <xf numFmtId="0" fontId="9" fillId="0" borderId="39" applyAlignment="1" pivotButton="0" quotePrefix="0" xfId="0">
      <alignment horizontal="center" vertical="center"/>
    </xf>
    <xf numFmtId="0" fontId="9" fillId="0" borderId="4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21" fillId="0" borderId="36" applyAlignment="1" pivotButton="0" quotePrefix="0" xfId="0">
      <alignment horizontal="center" vertical="top" shrinkToFit="1"/>
    </xf>
    <xf numFmtId="0" fontId="15" fillId="0" borderId="0" applyAlignment="1" pivotButton="0" quotePrefix="0" xfId="0">
      <alignment horizontal="left" vertical="center"/>
    </xf>
    <xf numFmtId="0" fontId="23" fillId="0" borderId="40" applyAlignment="1" pivotButton="0" quotePrefix="0" xfId="0">
      <alignment horizontal="center" vertical="center" shrinkToFit="1"/>
    </xf>
    <xf numFmtId="0" fontId="23" fillId="0" borderId="41" applyAlignment="1" pivotButton="0" quotePrefix="0" xfId="0">
      <alignment horizontal="center" vertical="center" shrinkToFit="1"/>
    </xf>
    <xf numFmtId="0" fontId="23" fillId="0" borderId="42" applyAlignment="1" pivotButton="0" quotePrefix="0" xfId="0">
      <alignment horizontal="center" vertical="center" shrinkToFit="1"/>
    </xf>
    <xf numFmtId="0" fontId="55" fillId="0" borderId="0" applyAlignment="1" pivotButton="0" quotePrefix="0" xfId="11">
      <alignment horizontal="left"/>
    </xf>
    <xf numFmtId="165" fontId="49" fillId="0" borderId="0" applyAlignment="1" pivotButton="0" quotePrefix="0" xfId="9">
      <alignment horizontal="center"/>
    </xf>
    <xf numFmtId="165" fontId="52" fillId="0" borderId="0" applyAlignment="1" pivotButton="0" quotePrefix="0" xfId="9">
      <alignment horizontal="center"/>
    </xf>
    <xf numFmtId="0" fontId="43" fillId="0" borderId="4" applyAlignment="1" pivotButton="0" quotePrefix="0" xfId="8">
      <alignment horizontal="center"/>
    </xf>
    <xf numFmtId="175" fontId="48" fillId="0" borderId="4" applyAlignment="1" pivotButton="0" quotePrefix="0" xfId="8">
      <alignment horizontal="center"/>
    </xf>
    <xf numFmtId="175" fontId="48" fillId="0" borderId="28" applyAlignment="1" pivotButton="0" quotePrefix="0" xfId="8">
      <alignment horizontal="center"/>
    </xf>
    <xf numFmtId="175" fontId="48" fillId="0" borderId="29" applyAlignment="1" pivotButton="0" quotePrefix="0" xfId="8">
      <alignment horizontal="center"/>
    </xf>
    <xf numFmtId="0" fontId="51" fillId="0" borderId="0" applyAlignment="1" pivotButton="0" quotePrefix="0" xfId="11">
      <alignment horizontal="center"/>
    </xf>
    <xf numFmtId="0" fontId="53" fillId="0" borderId="0" applyAlignment="1" pivotButton="0" quotePrefix="0" xfId="11">
      <alignment horizontal="center"/>
    </xf>
    <xf numFmtId="0" fontId="31" fillId="0" borderId="0" applyAlignment="1" pivotButton="0" quotePrefix="0" xfId="8">
      <alignment horizontal="center"/>
    </xf>
    <xf numFmtId="0" fontId="34" fillId="0" borderId="0" applyAlignment="1" pivotButton="0" quotePrefix="0" xfId="8">
      <alignment horizontal="center"/>
    </xf>
    <xf numFmtId="0" fontId="40" fillId="0" borderId="20" applyAlignment="1" pivotButton="0" quotePrefix="0" xfId="8">
      <alignment horizontal="center"/>
    </xf>
    <xf numFmtId="0" fontId="40" fillId="0" borderId="21" applyAlignment="1" pivotButton="0" quotePrefix="0" xfId="8">
      <alignment horizontal="center"/>
    </xf>
    <xf numFmtId="0" fontId="40" fillId="0" borderId="22" applyAlignment="1" pivotButton="0" quotePrefix="0" xfId="8">
      <alignment horizontal="center"/>
    </xf>
    <xf numFmtId="0" fontId="42" fillId="0" borderId="4" applyAlignment="1" pivotButton="0" quotePrefix="0" xfId="8">
      <alignment horizontal="center"/>
    </xf>
    <xf numFmtId="0" fontId="43" fillId="0" borderId="8" applyAlignment="1" pivotButton="0" quotePrefix="0" xfId="8">
      <alignment horizontal="center"/>
    </xf>
    <xf numFmtId="0" fontId="43" fillId="0" borderId="3" applyAlignment="1" pivotButton="0" quotePrefix="0" xfId="8">
      <alignment horizontal="center"/>
    </xf>
    <xf numFmtId="165" fontId="52" fillId="0" borderId="0" applyAlignment="1" pivotButton="0" quotePrefix="0" xfId="8">
      <alignment horizontal="center" vertical="center"/>
    </xf>
    <xf numFmtId="0" fontId="42" fillId="0" borderId="14" applyAlignment="1" pivotButton="0" quotePrefix="0" xfId="8">
      <alignment horizontal="center" vertical="center"/>
    </xf>
    <xf numFmtId="0" fontId="42" fillId="0" borderId="17" applyAlignment="1" pivotButton="0" quotePrefix="0" xfId="8">
      <alignment horizontal="center" vertical="center"/>
    </xf>
    <xf numFmtId="0" fontId="42" fillId="0" borderId="9" applyAlignment="1" pivotButton="0" quotePrefix="0" xfId="8">
      <alignment horizontal="center" vertical="center"/>
    </xf>
    <xf numFmtId="0" fontId="65" fillId="0" borderId="4" applyAlignment="1" pivotButton="0" quotePrefix="0" xfId="0">
      <alignment horizontal="left" vertical="center"/>
    </xf>
    <xf numFmtId="177" fontId="65" fillId="0" borderId="4" applyAlignment="1" pivotButton="0" quotePrefix="0" xfId="1">
      <alignment horizontal="left" vertical="center"/>
    </xf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0" fillId="0" borderId="9" pivotButton="0" quotePrefix="0" xfId="0"/>
    <xf numFmtId="0" fontId="0" fillId="0" borderId="3" pivotButton="0" quotePrefix="0" xfId="0"/>
    <xf numFmtId="170" fontId="65" fillId="0" borderId="0" applyAlignment="1" pivotButton="0" quotePrefix="0" xfId="0">
      <alignment horizontal="center" vertical="center"/>
    </xf>
    <xf numFmtId="171" fontId="65" fillId="0" borderId="0" applyAlignment="1" pivotButton="0" quotePrefix="1" xfId="24">
      <alignment horizontal="right" vertical="center"/>
    </xf>
    <xf numFmtId="170" fontId="65" fillId="0" borderId="0" applyAlignment="1" pivotButton="0" quotePrefix="0" xfId="23">
      <alignment horizontal="center" vertical="center"/>
    </xf>
    <xf numFmtId="165" fontId="65" fillId="0" borderId="0" applyAlignment="1" pivotButton="0" quotePrefix="0" xfId="1">
      <alignment vertical="center"/>
    </xf>
    <xf numFmtId="0" fontId="65" fillId="0" borderId="59" applyAlignment="1" pivotButton="0" quotePrefix="0" xfId="0">
      <alignment horizontal="center" vertical="center"/>
    </xf>
    <xf numFmtId="0" fontId="65" fillId="0" borderId="59" applyAlignment="1" pivotButton="0" quotePrefix="0" xfId="0">
      <alignment vertical="center"/>
    </xf>
    <xf numFmtId="179" fontId="65" fillId="0" borderId="59" applyAlignment="1" pivotButton="0" quotePrefix="0" xfId="0">
      <alignment horizontal="center" vertical="center"/>
    </xf>
    <xf numFmtId="177" fontId="65" fillId="0" borderId="59" applyAlignment="1" pivotButton="0" quotePrefix="0" xfId="0">
      <alignment vertical="center"/>
    </xf>
    <xf numFmtId="0" fontId="66" fillId="7" borderId="59" applyAlignment="1" pivotButton="0" quotePrefix="0" xfId="0">
      <alignment horizontal="center" vertical="center"/>
    </xf>
    <xf numFmtId="0" fontId="0" fillId="7" borderId="59" pivotButton="0" quotePrefix="0" xfId="0"/>
    <xf numFmtId="177" fontId="66" fillId="7" borderId="59" applyAlignment="1" pivotButton="0" quotePrefix="0" xfId="0">
      <alignment horizontal="right" vertical="center"/>
    </xf>
    <xf numFmtId="0" fontId="65" fillId="0" borderId="0" applyAlignment="1" pivotButton="0" quotePrefix="0" xfId="0">
      <alignment horizontal="center" vertical="center"/>
    </xf>
    <xf numFmtId="0" fontId="0" fillId="0" borderId="36" pivotButton="0" quotePrefix="0" xfId="0"/>
    <xf numFmtId="165" fontId="65" fillId="0" borderId="36" applyAlignment="1" pivotButton="0" quotePrefix="0" xfId="1">
      <alignment horizontal="right" vertical="center"/>
    </xf>
    <xf numFmtId="168" fontId="65" fillId="0" borderId="37" applyAlignment="1" pivotButton="0" quotePrefix="0" xfId="1">
      <alignment horizontal="right"/>
    </xf>
    <xf numFmtId="0" fontId="0" fillId="0" borderId="37" pivotButton="0" quotePrefix="0" xfId="0"/>
    <xf numFmtId="0" fontId="0" fillId="0" borderId="42" pivotButton="0" quotePrefix="0" xfId="0"/>
    <xf numFmtId="0" fontId="89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66" fillId="8" borderId="59" applyAlignment="1" pivotButton="0" quotePrefix="0" xfId="0">
      <alignment horizontal="left" vertical="center"/>
    </xf>
    <xf numFmtId="0" fontId="0" fillId="0" borderId="59" pivotButton="0" quotePrefix="0" xfId="0"/>
    <xf numFmtId="0" fontId="66" fillId="7" borderId="59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top" wrapText="1"/>
    </xf>
    <xf numFmtId="165" fontId="84" fillId="0" borderId="0" applyAlignment="1" pivotButton="0" quotePrefix="0" xfId="1">
      <alignment vertical="center"/>
    </xf>
    <xf numFmtId="165" fontId="85" fillId="0" borderId="0" applyAlignment="1" pivotButton="0" quotePrefix="0" xfId="1">
      <alignment vertical="center"/>
    </xf>
    <xf numFmtId="165" fontId="85" fillId="0" borderId="0" applyAlignment="1" pivotButton="0" quotePrefix="0" xfId="1">
      <alignment vertical="top" wrapText="1"/>
    </xf>
    <xf numFmtId="165" fontId="85" fillId="0" borderId="0" applyAlignment="1" pivotButton="0" quotePrefix="0" xfId="1">
      <alignment horizontal="right" vertical="center" wrapText="1"/>
    </xf>
    <xf numFmtId="165" fontId="85" fillId="0" borderId="0" applyAlignment="1" pivotButton="0" quotePrefix="0" xfId="1">
      <alignment horizontal="right" vertical="center"/>
    </xf>
    <xf numFmtId="165" fontId="85" fillId="0" borderId="8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5" fontId="84" fillId="0" borderId="4" applyAlignment="1" pivotButton="0" quotePrefix="0" xfId="1">
      <alignment horizontal="center" vertical="center"/>
    </xf>
    <xf numFmtId="0" fontId="0" fillId="0" borderId="12" pivotButton="0" quotePrefix="0" xfId="0"/>
    <xf numFmtId="169" fontId="85" fillId="0" borderId="0" applyAlignment="1" pivotButton="0" quotePrefix="0" xfId="0">
      <alignment horizontal="left"/>
    </xf>
    <xf numFmtId="165" fontId="85" fillId="0" borderId="1" applyAlignment="1" pivotButton="0" quotePrefix="0" xfId="1">
      <alignment horizontal="right" vertical="center"/>
    </xf>
    <xf numFmtId="168" fontId="85" fillId="0" borderId="1" pivotButton="0" quotePrefix="0" xfId="1"/>
    <xf numFmtId="168" fontId="85" fillId="0" borderId="1" applyAlignment="1" pivotButton="0" quotePrefix="0" xfId="1">
      <alignment horizontal="center"/>
    </xf>
    <xf numFmtId="0" fontId="0" fillId="0" borderId="1" pivotButton="0" quotePrefix="0" xfId="0"/>
    <xf numFmtId="0" fontId="0" fillId="0" borderId="8" pivotButton="0" quotePrefix="0" xfId="0"/>
    <xf numFmtId="0" fontId="0" fillId="0" borderId="19" pivotButton="0" quotePrefix="0" xfId="0"/>
    <xf numFmtId="0" fontId="77" fillId="6" borderId="4" applyAlignment="1" pivotButton="0" quotePrefix="0" xfId="0">
      <alignment horizontal="center"/>
    </xf>
    <xf numFmtId="165" fontId="87" fillId="6" borderId="4" applyAlignment="1" pivotButton="0" quotePrefix="0" xfId="27">
      <alignment horizontal="center" vertical="center"/>
    </xf>
    <xf numFmtId="181" fontId="65" fillId="0" borderId="59" applyAlignment="1" pivotButton="0" quotePrefix="0" xfId="0">
      <alignment vertical="center"/>
    </xf>
    <xf numFmtId="0" fontId="66" fillId="0" borderId="0" pivotButton="0" quotePrefix="0" xfId="0"/>
    <xf numFmtId="0" fontId="66" fillId="0" borderId="59" applyAlignment="1" pivotButton="0" quotePrefix="0" xfId="0">
      <alignment horizontal="center" vertical="center"/>
    </xf>
    <xf numFmtId="0" fontId="65" fillId="0" borderId="59" pivotButton="0" quotePrefix="0" xfId="0"/>
    <xf numFmtId="177" fontId="0" fillId="0" borderId="59" pivotButton="0" quotePrefix="0" xfId="0"/>
    <xf numFmtId="0" fontId="66" fillId="0" borderId="59" pivotButton="0" quotePrefix="0" xfId="0"/>
    <xf numFmtId="177" fontId="66" fillId="0" borderId="59" pivotButton="0" quotePrefix="0" xfId="0"/>
    <xf numFmtId="0" fontId="0" fillId="0" borderId="59" applyAlignment="1" pivotButton="0" quotePrefix="0" xfId="0">
      <alignment horizontal="center" vertical="center"/>
    </xf>
    <xf numFmtId="0" fontId="70" fillId="0" borderId="0" applyAlignment="1" pivotButton="0" quotePrefix="0" xfId="0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177" fontId="66" fillId="7" borderId="59" applyAlignment="1" pivotButton="0" quotePrefix="0" xfId="0">
      <alignment horizontal="center" vertical="center"/>
    </xf>
    <xf numFmtId="165" fontId="70" fillId="0" borderId="0" applyAlignment="1" pivotButton="0" quotePrefix="0" xfId="1">
      <alignment horizontal="center" vertical="center" wrapText="1"/>
    </xf>
    <xf numFmtId="165" fontId="70" fillId="0" borderId="0" applyAlignment="1" pivotButton="0" quotePrefix="0" xfId="1">
      <alignment horizontal="right" vertical="center"/>
    </xf>
    <xf numFmtId="165" fontId="70" fillId="0" borderId="0" applyAlignment="1" pivotButton="0" quotePrefix="0" xfId="1">
      <alignment vertical="top" wrapText="1"/>
    </xf>
    <xf numFmtId="169" fontId="70" fillId="0" borderId="0" applyAlignment="1" pivotButton="0" quotePrefix="0" xfId="0">
      <alignment horizontal="left"/>
    </xf>
    <xf numFmtId="165" fontId="70" fillId="0" borderId="1" applyAlignment="1" pivotButton="0" quotePrefix="0" xfId="1">
      <alignment vertical="center"/>
    </xf>
    <xf numFmtId="168" fontId="70" fillId="0" borderId="0" pivotButton="0" quotePrefix="0" xfId="1"/>
    <xf numFmtId="165" fontId="70" fillId="0" borderId="0" applyAlignment="1" pivotButton="0" quotePrefix="0" xfId="1">
      <alignment vertical="center"/>
    </xf>
    <xf numFmtId="0" fontId="65" fillId="9" borderId="59" applyAlignment="1" pivotButton="0" quotePrefix="0" xfId="0">
      <alignment horizontal="center" vertical="center"/>
    </xf>
    <xf numFmtId="0" fontId="65" fillId="9" borderId="59" applyAlignment="1" pivotButton="0" quotePrefix="0" xfId="0">
      <alignment horizontal="right" vertical="center"/>
    </xf>
    <xf numFmtId="0" fontId="65" fillId="0" borderId="59" applyAlignment="1" pivotButton="0" quotePrefix="0" xfId="0">
      <alignment horizontal="right" vertical="center"/>
    </xf>
    <xf numFmtId="177" fontId="66" fillId="0" borderId="59" applyAlignment="1" pivotButton="0" quotePrefix="0" xfId="0">
      <alignment horizontal="right" vertical="center"/>
    </xf>
    <xf numFmtId="181" fontId="65" fillId="0" borderId="59" applyAlignment="1" pivotButton="0" quotePrefix="0" xfId="0">
      <alignment horizontal="right" vertical="center"/>
    </xf>
    <xf numFmtId="177" fontId="65" fillId="0" borderId="59" applyAlignment="1" pivotButton="0" quotePrefix="0" xfId="0">
      <alignment horizontal="right" vertical="center"/>
    </xf>
    <xf numFmtId="0" fontId="0" fillId="0" borderId="5" pivotButton="0" quotePrefix="0" xfId="0"/>
    <xf numFmtId="164" fontId="19" fillId="0" borderId="4" applyAlignment="1" pivotButton="0" quotePrefix="0" xfId="3">
      <alignment horizontal="right" vertical="center"/>
    </xf>
    <xf numFmtId="173" fontId="12" fillId="0" borderId="4" applyAlignment="1" pivotButton="0" quotePrefix="0" xfId="0">
      <alignment horizontal="center" vertical="center"/>
    </xf>
    <xf numFmtId="165" fontId="12" fillId="0" borderId="4" applyAlignment="1" pivotButton="0" quotePrefix="0" xfId="1">
      <alignment horizontal="center" vertical="center"/>
    </xf>
    <xf numFmtId="165" fontId="17" fillId="0" borderId="10" applyAlignment="1" pivotButton="0" quotePrefix="0" xfId="1">
      <alignment horizontal="center" vertical="center" shrinkToFit="1"/>
    </xf>
    <xf numFmtId="164" fontId="19" fillId="0" borderId="4" applyAlignment="1" pivotButton="0" quotePrefix="0" xfId="3">
      <alignment horizontal="right" vertical="top"/>
    </xf>
    <xf numFmtId="165" fontId="26" fillId="0" borderId="4" applyAlignment="1" pivotButton="0" quotePrefix="0" xfId="1">
      <alignment horizontal="center" vertical="center"/>
    </xf>
    <xf numFmtId="170" fontId="19" fillId="0" borderId="4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4" fillId="0" borderId="4" applyAlignment="1" pivotButton="0" quotePrefix="0" xfId="0">
      <alignment horizontal="center" vertical="center" wrapText="1"/>
    </xf>
    <xf numFmtId="165" fontId="5" fillId="0" borderId="4" pivotButton="0" quotePrefix="0" xfId="1"/>
    <xf numFmtId="0" fontId="0" fillId="0" borderId="11" pivotButton="0" quotePrefix="0" xfId="0"/>
    <xf numFmtId="0" fontId="2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 vertical="center"/>
    </xf>
    <xf numFmtId="0" fontId="23" fillId="0" borderId="38" applyAlignment="1" pivotButton="0" quotePrefix="0" xfId="0">
      <alignment horizontal="center" vertical="center" shrinkToFit="1"/>
    </xf>
    <xf numFmtId="0" fontId="0" fillId="0" borderId="41" pivotButton="0" quotePrefix="0" xfId="0"/>
    <xf numFmtId="164" fontId="19" fillId="0" borderId="4" applyAlignment="1" pivotButton="0" quotePrefix="0" xfId="3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0" fillId="0" borderId="44" pivotButton="0" quotePrefix="0" xfId="0"/>
    <xf numFmtId="170" fontId="8" fillId="0" borderId="45" applyAlignment="1" pivotButton="0" quotePrefix="0" xfId="0">
      <alignment horizontal="center" vertical="center"/>
    </xf>
    <xf numFmtId="166" fontId="20" fillId="0" borderId="45" applyAlignment="1" pivotButton="0" quotePrefix="0" xfId="3">
      <alignment horizontal="right" vertical="center"/>
    </xf>
    <xf numFmtId="171" fontId="8" fillId="0" borderId="45" applyAlignment="1" pivotButton="0" quotePrefix="0" xfId="0">
      <alignment horizontal="left" vertical="center"/>
    </xf>
    <xf numFmtId="171" fontId="8" fillId="0" borderId="45" applyAlignment="1" pivotButton="0" quotePrefix="0" xfId="0">
      <alignment horizontal="center" vertical="center"/>
    </xf>
    <xf numFmtId="170" fontId="19" fillId="0" borderId="47" applyAlignment="1" pivotButton="0" quotePrefix="0" xfId="0">
      <alignment horizontal="center" vertical="center" wrapText="1"/>
    </xf>
    <xf numFmtId="164" fontId="19" fillId="0" borderId="47" applyAlignment="1" pivotButton="0" quotePrefix="0" xfId="3">
      <alignment horizontal="right" vertical="center"/>
    </xf>
    <xf numFmtId="174" fontId="52" fillId="0" borderId="0" applyAlignment="1" pivotButton="0" quotePrefix="0" xfId="8">
      <alignment vertical="center"/>
    </xf>
    <xf numFmtId="165" fontId="52" fillId="0" borderId="0" pivotButton="0" quotePrefix="0" xfId="9"/>
    <xf numFmtId="0" fontId="0" fillId="0" borderId="21" pivotButton="0" quotePrefix="0" xfId="0"/>
    <xf numFmtId="0" fontId="0" fillId="0" borderId="58" pivotButton="0" quotePrefix="0" xfId="0"/>
    <xf numFmtId="174" fontId="42" fillId="0" borderId="25" applyAlignment="1" pivotButton="0" quotePrefix="0" xfId="8">
      <alignment vertical="center"/>
    </xf>
    <xf numFmtId="165" fontId="42" fillId="0" borderId="4" pivotButton="0" quotePrefix="0" xfId="9"/>
    <xf numFmtId="174" fontId="42" fillId="0" borderId="26" applyAlignment="1" pivotButton="0" quotePrefix="0" xfId="8">
      <alignment vertical="center"/>
    </xf>
    <xf numFmtId="165" fontId="42" fillId="0" borderId="3" pivotButton="0" quotePrefix="0" xfId="9"/>
    <xf numFmtId="170" fontId="29" fillId="0" borderId="13" applyAlignment="1" pivotButton="0" quotePrefix="0" xfId="8">
      <alignment horizontal="center"/>
    </xf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175" fontId="48" fillId="0" borderId="4" applyAlignment="1" pivotButton="0" quotePrefix="0" xfId="8">
      <alignment horizontal="center"/>
    </xf>
    <xf numFmtId="165" fontId="48" fillId="0" borderId="4" applyAlignment="1" pivotButton="0" quotePrefix="0" xfId="9">
      <alignment horizontal="center" vertical="center"/>
    </xf>
    <xf numFmtId="165" fontId="44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75" fontId="48" fillId="0" borderId="28" applyAlignment="1" pivotButton="0" quotePrefix="0" xfId="8">
      <alignment horizontal="center"/>
    </xf>
    <xf numFmtId="0" fontId="0" fillId="0" borderId="54" pivotButton="0" quotePrefix="0" xfId="0"/>
    <xf numFmtId="0" fontId="0" fillId="0" borderId="55" pivotButton="0" quotePrefix="0" xfId="0"/>
    <xf numFmtId="165" fontId="48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74" fontId="45" fillId="0" borderId="0" applyAlignment="1" pivotButton="0" quotePrefix="0" xfId="8">
      <alignment horizontal="center"/>
    </xf>
    <xf numFmtId="165" fontId="45" fillId="0" borderId="0" applyAlignment="1" pivotButton="0" quotePrefix="0" xfId="9">
      <alignment horizontal="center"/>
    </xf>
    <xf numFmtId="174" fontId="45" fillId="0" borderId="0" applyAlignment="1" pivotButton="0" quotePrefix="0" xfId="8">
      <alignment vertical="center"/>
    </xf>
    <xf numFmtId="165" fontId="45" fillId="0" borderId="0" pivotButton="0" quotePrefix="0" xfId="9"/>
    <xf numFmtId="165" fontId="35" fillId="0" borderId="0" applyAlignment="1" pivotButton="0" quotePrefix="0" xfId="9">
      <alignment vertical="center"/>
    </xf>
    <xf numFmtId="165" fontId="54" fillId="0" borderId="0" pivotButton="0" quotePrefix="0" xfId="11"/>
    <xf numFmtId="167" fontId="57" fillId="0" borderId="0" applyAlignment="1" pivotButton="0" quotePrefix="0" xfId="17">
      <alignment vertical="center"/>
    </xf>
    <xf numFmtId="165" fontId="52" fillId="0" borderId="0" applyAlignment="1" pivotButton="0" quotePrefix="0" xfId="8">
      <alignment vertical="center"/>
    </xf>
    <xf numFmtId="165" fontId="0" fillId="0" borderId="0" pivotButton="0" quotePrefix="0" xfId="9"/>
    <xf numFmtId="165" fontId="62" fillId="0" borderId="0" applyAlignment="1" pivotButton="0" quotePrefix="0" xfId="8">
      <alignment horizontal="left" vertical="center"/>
    </xf>
    <xf numFmtId="165" fontId="49" fillId="0" borderId="0" pivotButton="0" quotePrefix="0" xfId="1"/>
    <xf numFmtId="165" fontId="49" fillId="0" borderId="0" pivotButton="0" quotePrefix="0" xfId="9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applyAlignment="1" pivotButton="0" quotePrefix="0" xfId="9">
      <alignment horizontal="center"/>
    </xf>
    <xf numFmtId="165" fontId="49" fillId="0" borderId="0" applyAlignment="1" pivotButton="0" quotePrefix="0" xfId="8">
      <alignment vertical="center"/>
    </xf>
    <xf numFmtId="165" fontId="52" fillId="0" borderId="0" applyAlignment="1" pivotButton="0" quotePrefix="0" xfId="9">
      <alignment horizontal="center"/>
    </xf>
    <xf numFmtId="167" fontId="57" fillId="0" borderId="0" applyAlignment="1" pivotButton="0" quotePrefix="0" xfId="16">
      <alignment vertical="center"/>
    </xf>
    <xf numFmtId="165" fontId="52" fillId="0" borderId="0" applyAlignment="1" pivotButton="0" quotePrefix="0" xfId="8">
      <alignment horizontal="center" vertical="center"/>
    </xf>
    <xf numFmtId="165" fontId="29" fillId="0" borderId="14" pivotButton="0" quotePrefix="0" xfId="9"/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</cellXfs>
  <cellStyles count="54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Normal 7" xfId="31"/>
    <cellStyle name="Comma 2 2" xfId="32"/>
    <cellStyle name="Normal 2 4" xfId="33"/>
    <cellStyle name="Normal 3 3" xfId="34"/>
    <cellStyle name="Normal 3 2 2" xfId="35"/>
    <cellStyle name="Normal 4 2" xfId="36"/>
    <cellStyle name="Comma 3 2" xfId="37"/>
    <cellStyle name="Currency 2 2" xfId="38"/>
    <cellStyle name="Normal 5 3" xfId="39"/>
    <cellStyle name="Comma 4 2" xfId="40"/>
    <cellStyle name="Percent 2 2" xfId="41"/>
    <cellStyle name="Normal 6 2" xfId="42"/>
    <cellStyle name="Percent 3" xfId="43"/>
    <cellStyle name="Normal 2 3" xfId="44"/>
    <cellStyle name="Normal 5 2" xfId="45"/>
    <cellStyle name="Title" xfId="46" builtinId="15"/>
    <cellStyle name="Heading 1" xfId="47" builtinId="16"/>
    <cellStyle name="Heading 2" xfId="48" builtinId="17"/>
    <cellStyle name="Heading 3" xfId="49" builtinId="18"/>
    <cellStyle name="Heading 4" xfId="50" builtinId="19"/>
    <cellStyle name="Note" xfId="51" builtinId="10"/>
    <cellStyle name="Explanatory Text" xfId="52" builtinId="53"/>
    <cellStyle name="Total" xfId="53" builtinId="2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externalLink" Target="/xl/externalLinks/externalLink2.xml" Id="rId16"/><Relationship Type="http://schemas.openxmlformats.org/officeDocument/2006/relationships/externalLink" Target="/xl/externalLinks/externalLink3.xml" Id="rId17"/><Relationship Type="http://schemas.openxmlformats.org/officeDocument/2006/relationships/externalLink" Target="/xl/externalLinks/externalLink4.xml" Id="rId18"/><Relationship Type="http://schemas.openxmlformats.org/officeDocument/2006/relationships/externalLink" Target="/xl/externalLinks/externalLink5.xml" Id="rId19"/><Relationship Type="http://schemas.openxmlformats.org/officeDocument/2006/relationships/externalLink" Target="/xl/externalLinks/externalLink6.xml" Id="rId20"/><Relationship Type="http://schemas.openxmlformats.org/officeDocument/2006/relationships/externalLink" Target="/xl/externalLinks/externalLink7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Sal_tax10"/>
      <sheetName val="Purchase_Journal2"/>
      <sheetName val="Dist-AD"/>
      <sheetName val="차수"/>
      <sheetName val="Sheet8"/>
      <sheetName val="Purchase"/>
      <sheetName val="Sal_tax11"/>
      <sheetName val="Purchase_Journal3"/>
      <sheetName val="SFBT"/>
      <sheetName val="Dropdown data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cwip on 31.03.2003"/>
      <sheetName val="2016-12"/>
      <sheetName val="2002"/>
      <sheetName val="Tax Depre"/>
      <sheetName val="Budgets"/>
      <sheetName val="OPL98 - SKK Dec98"/>
      <sheetName val="FO1"/>
      <sheetName val="Cost"/>
      <sheetName val="SCE_12"/>
      <sheetName val="Exchange"/>
      <sheetName val="Pl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Purchase"/>
      <sheetName val="Extract"/>
      <sheetName val="Record"/>
      <sheetName val="Customize_Your_Purchase_Order5"/>
      <sheetName val="Purchase_Order5"/>
      <sheetName val="AC"/>
      <sheetName val="일위대가목차"/>
      <sheetName val="COA-17"/>
      <sheetName val="C-18"/>
      <sheetName val="Sheet1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CODE,NAME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Intl_Data_Table4"/>
      <sheetName val="DETAIL_4"/>
      <sheetName val="AutoOpen_Stub_Data3"/>
      <sheetName val="Intl_Data_Table3"/>
      <sheetName val="DETAIL_3"/>
      <sheetName val="Cover"/>
      <sheetName val="CST1198"/>
      <sheetName val="Purchases-April"/>
      <sheetName val="JobOrder"/>
      <sheetName val="ค่าโทรศัพท์ค้างจ่าย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Customize Your Invoice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Phase 2 project"/>
      <sheetName val="Sheet1 _2_"/>
      <sheetName val="Sheet5"/>
      <sheetName val="Sheet2"/>
      <sheetName val="Sheet3"/>
      <sheetName val="รวม"/>
      <sheetName val="HTP"/>
      <sheetName val="Register_Local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"/>
      <sheetName val="Customize_Your_Purchase_Order"/>
      <sheetName val="Purchase_Order1"/>
      <sheetName val="Customize_Your_Purchase_Order1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Purchase_Order5"/>
      <sheetName val="Customize_Your_Purchase_Order5"/>
      <sheetName val="dpc_cost"/>
      <sheetName val="10-Invt_"/>
      <sheetName val="5_Analysis"/>
      <sheetName val="Lead_Time"/>
      <sheetName val="G__Ledger_Crescent"/>
      <sheetName val="Trial_balance"/>
      <sheetName val="Purchase_Order6"/>
      <sheetName val="Customize_Your_Purchase_Order6"/>
      <sheetName val="dpc_cost1"/>
      <sheetName val="10-Invt_1"/>
      <sheetName val="5_Analysis1"/>
      <sheetName val="Lead_Time1"/>
      <sheetName val="G__Ledger_Crescent1"/>
      <sheetName val="Trial_balance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Transition Calculations"/>
      <sheetName val="BFM"/>
      <sheetName val="Transition Resourcing"/>
      <sheetName val="Skill_Matrix"/>
      <sheetName val="NOTED"/>
      <sheetName val="Summary Allocation"/>
      <sheetName val="Purchase"/>
      <sheetName val="H1b Accounts Payable"/>
      <sheetName val="W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Transition_Calculations"/>
      <sheetName val="Transition_Resourcing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  <sheetName val="inputs"/>
      <sheetName val="opera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Dropdown data"/>
      <sheetName val="Dist-AD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36"/>
  <sheetViews>
    <sheetView tabSelected="1" zoomScale="70" zoomScaleNormal="70" workbookViewId="0">
      <selection activeCell="F12" sqref="F12"/>
    </sheetView>
  </sheetViews>
  <sheetFormatPr baseColWidth="8" defaultColWidth="8.77734375" defaultRowHeight="21.6"/>
  <cols>
    <col width="8.77734375" customWidth="1" style="58" min="1" max="1"/>
    <col width="37" customWidth="1" style="58" min="2" max="2"/>
    <col width="7" customWidth="1" style="58" min="3" max="3"/>
    <col width="29" customWidth="1" style="93" min="4" max="5"/>
    <col width="29.6640625" customWidth="1" style="58" min="6" max="6"/>
    <col width="10.109375" customWidth="1" style="58" min="7" max="7"/>
    <col width="29" customWidth="1" style="58" min="8" max="9"/>
    <col width="8.77734375" customWidth="1" style="58" min="10" max="10"/>
    <col width="18.44140625" customWidth="1" style="58" min="11" max="11"/>
    <col width="8.77734375" customWidth="1" style="58" min="12" max="16384"/>
  </cols>
  <sheetData>
    <row r="1" ht="25.2" customHeight="1" s="58">
      <c r="C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</row>
    <row r="2" ht="25.2" customHeight="1" s="58">
      <c r="B2" s="245" t="inlineStr">
        <is>
          <t>COMPANY NAME (KHMER)</t>
        </is>
      </c>
      <c r="C2" s="62" t="n"/>
      <c r="D2" s="404" t="inlineStr">
        <is>
          <t>វីអ៊ីស៊ិន (ខេមបូឌា) អ៊ិនដាសស្ទ្រី ឯ.ក</t>
        </is>
      </c>
      <c r="E2" s="248" t="n"/>
      <c r="F2" s="246" t="inlineStr">
        <is>
          <t>AUDIT TIMELINE</t>
        </is>
      </c>
      <c r="G2" s="62" t="n"/>
      <c r="H2" s="404" t="inlineStr"/>
      <c r="I2" s="62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</row>
    <row r="3" ht="25.2" customHeight="1" s="58">
      <c r="B3" s="245" t="inlineStr">
        <is>
          <t>COMPANY NAME (ENGLISH)</t>
        </is>
      </c>
      <c r="C3" s="62" t="n"/>
      <c r="D3" s="404" t="inlineStr">
        <is>
          <t>Viiition (Cambodia)</t>
        </is>
      </c>
      <c r="E3" s="248" t="n"/>
      <c r="F3" s="61" t="n"/>
      <c r="G3" s="62" t="n"/>
      <c r="H3" s="62" t="n"/>
      <c r="I3" s="62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</row>
    <row r="4" ht="25.2" customHeight="1" s="58">
      <c r="B4" s="245" t="inlineStr">
        <is>
          <t>VAT NUMBER</t>
        </is>
      </c>
      <c r="C4" s="62" t="n"/>
      <c r="D4" s="404" t="inlineStr">
        <is>
          <t>L001-901905215</t>
        </is>
      </c>
      <c r="E4" s="248" t="n"/>
      <c r="F4" s="246" t="inlineStr">
        <is>
          <t>MOC NUMBER</t>
        </is>
      </c>
      <c r="G4" s="62" t="n"/>
      <c r="H4" s="404" t="inlineStr"/>
      <c r="I4" s="62" t="n"/>
      <c r="J4" s="59" t="n"/>
      <c r="K4" s="59" t="n"/>
      <c r="L4" s="59" t="n"/>
      <c r="M4" s="59" t="n"/>
      <c r="N4" s="59" t="n"/>
      <c r="O4" s="59" t="n"/>
      <c r="P4" s="59" t="n"/>
      <c r="Q4" s="59" t="n"/>
      <c r="R4" s="59" t="n"/>
      <c r="S4" s="59" t="n"/>
    </row>
    <row r="5" ht="25.2" customHeight="1" s="58">
      <c r="B5" s="245" t="inlineStr">
        <is>
          <t>BUSINESS ACTIVITY</t>
        </is>
      </c>
      <c r="C5" s="62" t="n"/>
      <c r="D5" s="404" t="inlineStr">
        <is>
          <t>កម្មន្តសាលសម្លៀកបំពាក់ (លើកលែងជាសម្លៀកបំពាក់ស្រាប់ឬកាត់) ( ) រោងចក្រកាត់ដេរសម្លៀកបំពាក់</t>
        </is>
      </c>
      <c r="E5" s="248" t="n"/>
      <c r="F5" s="246" t="inlineStr">
        <is>
          <t>MOC DATE OF ISSUE</t>
        </is>
      </c>
      <c r="G5" s="62" t="n"/>
      <c r="H5" s="404" t="inlineStr"/>
      <c r="I5" s="62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</row>
    <row r="6" ht="25.2" customHeight="1" s="58">
      <c r="B6" s="245" t="inlineStr">
        <is>
          <t>ADDRESS NAME</t>
        </is>
      </c>
      <c r="C6" s="62" t="n"/>
      <c r="D6" s="404" t="inlineStr">
        <is>
          <t>ផ្ទះលេខ ​ ផ្លូវ ​ ភូមិស្រង់ ឃុំស្រង់ ស្រុកគងពិសី ខេត្តកំពង់ស្ពឺ</t>
        </is>
      </c>
      <c r="E6" s="248" t="n"/>
      <c r="F6" s="246" t="inlineStr">
        <is>
          <t>PATENT ISSUE DATE</t>
        </is>
      </c>
      <c r="G6" s="62" t="n"/>
      <c r="H6" s="404" t="inlineStr"/>
      <c r="I6" s="247" t="inlineStr">
        <is>
          <t>PATENT AMOUNT</t>
        </is>
      </c>
      <c r="J6" s="59" t="n"/>
      <c r="K6" s="404" t="inlineStr">
        <is>
          <t>០ ៛</t>
        </is>
      </c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25.2" customHeight="1" s="58">
      <c r="B7" s="245" t="inlineStr">
        <is>
          <t>REQUEST PERIOD</t>
        </is>
      </c>
      <c r="C7" s="62" t="n"/>
      <c r="D7" s="404" t="inlineStr"/>
      <c r="E7" s="248" t="n"/>
      <c r="F7" s="246" t="inlineStr">
        <is>
          <t>VAT CERTIFICATE ISSUE DATE</t>
        </is>
      </c>
      <c r="G7" s="62" t="n"/>
      <c r="H7" s="404" t="inlineStr"/>
      <c r="I7" s="62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</row>
    <row r="8" ht="25.2" customHeight="1" s="58">
      <c r="B8" s="245" t="inlineStr">
        <is>
          <t>AUDITOR NAME</t>
        </is>
      </c>
      <c r="C8" s="62" t="n"/>
      <c r="D8" s="404" t="inlineStr"/>
      <c r="E8" s="404" t="inlineStr"/>
      <c r="F8" s="246" t="inlineStr">
        <is>
          <t>REQUEST DATE</t>
        </is>
      </c>
      <c r="G8" s="62" t="n"/>
      <c r="H8" s="404" t="inlineStr"/>
      <c r="I8" s="62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</row>
    <row r="9" ht="25.2" customHeight="1" s="58">
      <c r="B9" s="61" t="n"/>
      <c r="C9" s="62" t="n"/>
      <c r="D9" s="404" t="inlineStr"/>
      <c r="E9" s="404" t="inlineStr"/>
      <c r="F9" s="246" t="inlineStr">
        <is>
          <t>AMOUNT OF REQUEST</t>
        </is>
      </c>
      <c r="G9" s="62" t="n"/>
      <c r="H9" s="405" t="n">
        <v>0</v>
      </c>
      <c r="I9" s="62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</row>
    <row r="10" ht="25.2" customHeight="1" s="58">
      <c r="B10" s="245" t="inlineStr">
        <is>
          <t>PHONE NUMBER</t>
        </is>
      </c>
      <c r="C10" s="63" t="n"/>
      <c r="D10" s="404" t="inlineStr">
        <is>
          <t>011777957</t>
        </is>
      </c>
      <c r="E10" s="248" t="n"/>
      <c r="F10" s="59" t="n"/>
      <c r="G10" s="63" t="n"/>
      <c r="H10" s="62" t="n"/>
      <c r="I10" s="62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</row>
    <row r="11" ht="25.2" customHeight="1" s="58">
      <c r="B11" s="246" t="inlineStr">
        <is>
          <t>BANK ACCOUNT NUMBER TO REFUND</t>
        </is>
      </c>
      <c r="C11" s="63" t="n"/>
      <c r="D11" s="404" t="inlineStr">
        <is>
          <t>38800502883099</t>
        </is>
      </c>
      <c r="E11" s="248" t="n"/>
      <c r="F11" s="59" t="n"/>
      <c r="G11" s="63" t="n"/>
      <c r="H11" s="62" t="n"/>
      <c r="I11" s="62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</row>
    <row r="12" ht="25.2" customHeight="1" s="58">
      <c r="B12" s="245" t="inlineStr">
        <is>
          <t>BANK NAME:</t>
        </is>
      </c>
      <c r="C12" s="63" t="n"/>
      <c r="D12" s="404" t="inlineStr">
        <is>
          <t>ធនាគារ អេស៊ីលីដាACLEDA Bank Plc.</t>
        </is>
      </c>
      <c r="E12" s="248" t="n"/>
      <c r="F12" s="59" t="n"/>
      <c r="G12" s="63" t="n"/>
      <c r="H12" s="62" t="n"/>
      <c r="I12" s="62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</row>
    <row r="13" ht="25.2" customHeight="1" s="58">
      <c r="B13" s="246" t="inlineStr">
        <is>
          <t>PERSON TO CONTACT</t>
        </is>
      </c>
      <c r="C13" s="63" t="n"/>
      <c r="D13" s="404" t="inlineStr"/>
      <c r="E13" s="248" t="n"/>
      <c r="F13" s="59" t="n"/>
      <c r="G13" s="63" t="n"/>
      <c r="H13" s="62" t="n"/>
      <c r="I13" s="62" t="n"/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</row>
    <row r="14" ht="25.2" customHeight="1" s="58">
      <c r="B14" s="246" t="inlineStr">
        <is>
          <t>POSITION</t>
        </is>
      </c>
      <c r="C14" s="63" t="n"/>
      <c r="D14" s="404" t="inlineStr"/>
      <c r="E14" s="248" t="n"/>
      <c r="F14" s="59" t="n"/>
      <c r="G14" s="63" t="n"/>
      <c r="H14" s="62" t="n"/>
      <c r="I14" s="62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</row>
    <row r="15" ht="25.2" customHeight="1" s="58"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</row>
    <row r="16" ht="25.2" customHeight="1" s="58"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</row>
    <row r="17" ht="25.2" customHeight="1" s="58"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</row>
    <row r="18" ht="25.2" customHeight="1" s="58"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</row>
    <row r="19" ht="25.2" customHeight="1" s="58"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</row>
    <row r="20" ht="25.2" customHeight="1" s="58"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</row>
    <row r="21" ht="25.2" customHeight="1" s="58"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</row>
    <row r="22" ht="25.2" customHeight="1" s="58"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</row>
    <row r="23" ht="25.2" customHeight="1" s="58">
      <c r="B23" s="81" t="n"/>
      <c r="C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</row>
    <row r="24" ht="25.2" customHeight="1" s="58">
      <c r="C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</row>
    <row r="25" ht="25.2" customHeight="1" s="58">
      <c r="C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</row>
    <row r="26" ht="25.2" customHeight="1" s="58">
      <c r="C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</row>
    <row r="27" ht="25.2" customHeight="1" s="58">
      <c r="C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</row>
    <row r="28" ht="25.2" customHeight="1" s="58">
      <c r="C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</row>
    <row r="29" ht="25.2" customHeight="1" s="58">
      <c r="C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</row>
    <row r="30" ht="25.2" customHeight="1" s="58">
      <c r="C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</row>
    <row r="31" ht="25.2" customHeight="1" s="58">
      <c r="C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</row>
    <row r="32" ht="25.2" customHeight="1" s="58">
      <c r="C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</row>
    <row r="33" ht="25.2" customHeight="1" s="58">
      <c r="C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</row>
    <row r="34" ht="25.2" customHeight="1" s="58">
      <c r="C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</row>
    <row r="35" ht="25.2" customHeight="1" s="58">
      <c r="C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</row>
    <row r="36" ht="25.2" customHeight="1" s="58">
      <c r="C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I328"/>
  <sheetViews>
    <sheetView zoomScale="70" zoomScaleNormal="70" zoomScaleSheetLayoutView="55" workbookViewId="0">
      <selection activeCell="G17" sqref="G17"/>
    </sheetView>
  </sheetViews>
  <sheetFormatPr baseColWidth="8" defaultColWidth="9.109375" defaultRowHeight="30" customHeight="1"/>
  <cols>
    <col width="11.33203125" customWidth="1" style="89" min="1" max="1"/>
    <col width="35.33203125" customWidth="1" style="89" min="2" max="2"/>
    <col width="18.77734375" customWidth="1" style="89" min="3" max="4"/>
    <col hidden="1" width="8.6640625" customWidth="1" style="89" min="5" max="5"/>
    <col hidden="1" width="11.6640625" customWidth="1" style="89" min="6" max="6"/>
    <col width="25.21875" customWidth="1" style="89" min="7" max="7"/>
    <col width="25.33203125" customWidth="1" style="89" min="8" max="8"/>
    <col width="9.109375" customWidth="1" style="111" min="9" max="16384"/>
  </cols>
  <sheetData>
    <row r="1" ht="30" customFormat="1" customHeight="1" s="93">
      <c r="A1" s="284" t="inlineStr">
        <is>
          <t>តារាងឧបសម្ព័ន្ធ I</t>
        </is>
      </c>
    </row>
    <row r="2" ht="30" customFormat="1" customHeight="1" s="93">
      <c r="A2" s="284" t="inlineStr">
        <is>
          <t>បញ្ជាក់អំពីអាករលើធាតុចូលដែលមិនអាចស្នើសុំជាឥណទាន</t>
        </is>
      </c>
    </row>
    <row r="3" ht="30" customFormat="1" customHeight="1" s="93">
      <c r="A3" s="284" t="inlineStr">
        <is>
          <t>( ការនាំចូលជាបន្ទុករបស់រដ្ឋ )</t>
        </is>
      </c>
    </row>
    <row r="4" ht="30" customFormat="1" customHeight="1" s="93">
      <c r="A4" s="65" t="inlineStr">
        <is>
          <t>ក្រុមហ៊ុន៖</t>
        </is>
      </c>
      <c r="B4" s="92">
        <f>'Company information'!D2</f>
        <v/>
      </c>
      <c r="C4" s="98" t="n"/>
      <c r="D4" s="94" t="n"/>
      <c r="E4" s="95" t="n"/>
      <c r="F4" s="96" t="n"/>
      <c r="G4" s="406" t="inlineStr">
        <is>
          <t xml:space="preserve">សវនករពន្ធដារ៖ </t>
        </is>
      </c>
      <c r="H4" s="407">
        <f>'Company information'!D8</f>
        <v/>
      </c>
    </row>
    <row r="5" ht="30" customFormat="1" customHeight="1" s="93">
      <c r="A5" s="91" t="inlineStr">
        <is>
          <t>លេខ អតប៖</t>
        </is>
      </c>
      <c r="B5" s="92">
        <f>'Company information'!D4</f>
        <v/>
      </c>
      <c r="C5" s="98" t="n"/>
      <c r="D5" s="94" t="n"/>
      <c r="E5" s="95" t="n"/>
      <c r="F5" s="94" t="n"/>
      <c r="G5" s="98" t="n"/>
      <c r="H5" s="407">
        <f>'Company information'!E8</f>
        <v/>
      </c>
    </row>
    <row r="6" ht="30" customFormat="1" customHeight="1" s="93">
      <c r="A6" s="408">
        <f>'Company information'!H8</f>
        <v/>
      </c>
      <c r="B6" s="92" t="n"/>
      <c r="D6" s="94" t="n"/>
      <c r="E6" s="95" t="n"/>
      <c r="F6" s="96" t="n"/>
      <c r="G6" s="409" t="inlineStr">
        <is>
          <t>ទឹកប្រាក់ស្នើសុំបង្វិលសងចំនួន៖</t>
        </is>
      </c>
      <c r="H6" s="410">
        <f>'Company information'!H9</f>
        <v/>
      </c>
    </row>
    <row r="7" ht="30" customFormat="1" customHeight="1" s="59">
      <c r="A7" s="281" t="inlineStr">
        <is>
          <t>ល.រ</t>
        </is>
      </c>
      <c r="B7" s="281" t="inlineStr">
        <is>
          <t>បរិយាយ</t>
        </is>
      </c>
      <c r="C7" s="281" t="inlineStr">
        <is>
          <t>ប្រតិវេទន៍គយនាំចូល/វិក្កយបត្រ</t>
        </is>
      </c>
      <c r="D7" s="411" t="n"/>
      <c r="E7" s="281" t="inlineStr">
        <is>
          <t>បង្កាន់ដៃទទួលប្រាក់</t>
        </is>
      </c>
      <c r="F7" s="411" t="n"/>
      <c r="G7" s="281" t="inlineStr">
        <is>
          <t>ប្រាក់អាករ (រៀល)</t>
        </is>
      </c>
      <c r="H7" s="281" t="inlineStr">
        <is>
          <t>ផ្សេងៗ</t>
        </is>
      </c>
    </row>
    <row r="8" ht="30" customFormat="1" customHeight="1" s="59">
      <c r="A8" s="412" t="n"/>
      <c r="B8" s="412" t="n"/>
      <c r="C8" s="281" t="inlineStr">
        <is>
          <t>លេខ</t>
        </is>
      </c>
      <c r="D8" s="281" t="inlineStr">
        <is>
          <t>ចុះថ្ងៃទី ខែ ឆ្នាំ</t>
        </is>
      </c>
      <c r="E8" s="281" t="inlineStr">
        <is>
          <t>លេខ</t>
        </is>
      </c>
      <c r="F8" s="281" t="inlineStr">
        <is>
          <t>ថ្ងៃ ខែ ឆ្នាំ</t>
        </is>
      </c>
      <c r="G8" s="412" t="n"/>
      <c r="H8" s="412" t="n"/>
    </row>
    <row r="9" ht="30" customFormat="1" customHeight="1" s="81">
      <c r="A9" s="77" t="n"/>
      <c r="B9" s="45" t="n"/>
      <c r="C9" s="46" t="n"/>
      <c r="D9" s="413" t="n"/>
      <c r="E9" s="414" t="n"/>
      <c r="F9" s="415" t="n"/>
      <c r="G9" s="47" t="n"/>
      <c r="H9" s="416" t="n"/>
      <c r="I9" s="81" t="n"/>
    </row>
    <row r="10" ht="30" customFormat="1" customHeight="1" s="345">
      <c r="A10" s="417" t="n">
        <v>1</v>
      </c>
      <c r="B10" s="418" t="n"/>
      <c r="C10" s="418" t="inlineStr">
        <is>
          <t>I821</t>
        </is>
      </c>
      <c r="D10" s="419" t="n">
        <v>43857</v>
      </c>
      <c r="E10" s="418" t="n"/>
      <c r="F10" s="418" t="n"/>
      <c r="G10" s="420" t="n">
        <v>5671447</v>
      </c>
      <c r="H10" s="418" t="n"/>
      <c r="I10" s="418" t="n"/>
    </row>
    <row r="11" ht="30" customFormat="1" customHeight="1" s="345">
      <c r="A11" s="417" t="n">
        <v>2</v>
      </c>
      <c r="B11" s="418" t="n"/>
      <c r="C11" s="418" t="inlineStr">
        <is>
          <t>I820</t>
        </is>
      </c>
      <c r="D11" s="419" t="n">
        <v>43857</v>
      </c>
      <c r="E11" s="418" t="n"/>
      <c r="F11" s="418" t="n"/>
      <c r="G11" s="420" t="n">
        <v>3115425</v>
      </c>
      <c r="H11" s="418" t="n"/>
      <c r="I11" s="418" t="n"/>
    </row>
    <row r="12" ht="30" customFormat="1" customHeight="1" s="345">
      <c r="A12" s="417" t="n">
        <v>3</v>
      </c>
      <c r="B12" s="418" t="n"/>
      <c r="C12" s="418" t="inlineStr">
        <is>
          <t>I608</t>
        </is>
      </c>
      <c r="D12" s="419" t="n">
        <v>43850</v>
      </c>
      <c r="E12" s="418" t="n"/>
      <c r="F12" s="418" t="n"/>
      <c r="G12" s="420" t="n">
        <v>10824695</v>
      </c>
      <c r="H12" s="418" t="n"/>
      <c r="I12" s="418" t="n"/>
    </row>
    <row r="13" ht="30" customFormat="1" customHeight="1" s="345">
      <c r="A13" s="417" t="n">
        <v>4</v>
      </c>
      <c r="B13" s="418" t="n"/>
      <c r="C13" s="418" t="inlineStr">
        <is>
          <t>I609</t>
        </is>
      </c>
      <c r="D13" s="419" t="n">
        <v>43843</v>
      </c>
      <c r="E13" s="418" t="n"/>
      <c r="F13" s="418" t="n"/>
      <c r="G13" s="420" t="n">
        <v>5811817</v>
      </c>
      <c r="H13" s="418" t="n"/>
      <c r="I13" s="418" t="n"/>
    </row>
    <row r="14" ht="30" customFormat="1" customHeight="1" s="345">
      <c r="A14" s="417" t="n">
        <v>5</v>
      </c>
      <c r="B14" s="418" t="n"/>
      <c r="C14" s="418" t="inlineStr">
        <is>
          <t>I459</t>
        </is>
      </c>
      <c r="D14" s="419" t="n">
        <v>43845</v>
      </c>
      <c r="E14" s="418" t="n"/>
      <c r="F14" s="418" t="n"/>
      <c r="G14" s="420" t="n">
        <v>7391034</v>
      </c>
      <c r="H14" s="418" t="n"/>
      <c r="I14" s="418" t="n"/>
    </row>
    <row r="15">
      <c r="A15" s="417" t="n">
        <v>6</v>
      </c>
      <c r="B15" s="418" t="inlineStr">
        <is>
          <t>COMPUTER</t>
        </is>
      </c>
      <c r="C15" s="418" t="inlineStr">
        <is>
          <t>I292</t>
        </is>
      </c>
      <c r="D15" s="419" t="n">
        <v>44207</v>
      </c>
      <c r="E15" s="418" t="n"/>
      <c r="F15" s="418" t="n"/>
      <c r="G15" s="420" t="n">
        <v>216700</v>
      </c>
      <c r="H15" s="418" t="n"/>
      <c r="I15" s="418" t="n"/>
    </row>
    <row r="16">
      <c r="A16" s="417" t="n">
        <v>7</v>
      </c>
      <c r="B16" s="418" t="inlineStr">
        <is>
          <t>AWNING ADAPTER METAL PRODUCTS PAPER SLIPSHEET PLASTIC ACCESSORIE A LIGHT BULB</t>
        </is>
      </c>
      <c r="C16" s="418" t="inlineStr">
        <is>
          <t>I291</t>
        </is>
      </c>
      <c r="D16" s="419" t="n">
        <v>44207</v>
      </c>
      <c r="E16" s="418" t="n"/>
      <c r="F16" s="418" t="n"/>
      <c r="G16" s="420" t="n">
        <v>31606500</v>
      </c>
      <c r="H16" s="418" t="n"/>
      <c r="I16" s="418" t="n"/>
    </row>
    <row r="17">
      <c r="A17" s="417" t="n">
        <v>8</v>
      </c>
      <c r="B17" s="418" t="inlineStr">
        <is>
          <t>BATTERY COPPER PRODUCTS LED COPPER WIRE LAMPE LIGHT BULB METAL PRODUCTS PLASTIC ACCESSORIE A PLASTIC TUBE PRINTED CIRUIT BOARD ASSEMBLY SCREW SOLAR PANEL WIRE</t>
        </is>
      </c>
      <c r="C17" s="418" t="inlineStr">
        <is>
          <t>I242</t>
        </is>
      </c>
      <c r="D17" s="419" t="n">
        <v>44204</v>
      </c>
      <c r="E17" s="418" t="n"/>
      <c r="F17" s="418" t="n"/>
      <c r="G17" s="420" t="n">
        <v>15832100</v>
      </c>
      <c r="H17" s="418" t="n"/>
      <c r="I17" s="418" t="n"/>
    </row>
    <row r="18">
      <c r="A18" s="417" t="n">
        <v>9</v>
      </c>
      <c r="B18" s="418" t="inlineStr">
        <is>
          <t>METAL PRODUCTS WOOD PRODUCTS</t>
        </is>
      </c>
      <c r="C18" s="418" t="inlineStr">
        <is>
          <t>I235</t>
        </is>
      </c>
      <c r="D18" s="419" t="n">
        <v>44204</v>
      </c>
      <c r="E18" s="418" t="n"/>
      <c r="F18" s="418" t="n"/>
      <c r="G18" s="420" t="n">
        <v>5990300</v>
      </c>
      <c r="H18" s="418" t="n"/>
      <c r="I18" s="418" t="n"/>
    </row>
    <row r="19">
      <c r="A19" s="417" t="n">
        <v>10</v>
      </c>
      <c r="B19" s="418" t="n"/>
      <c r="C19" s="418" t="inlineStr">
        <is>
          <t>I236</t>
        </is>
      </c>
      <c r="D19" s="419" t="n">
        <v>44204</v>
      </c>
      <c r="E19" s="418" t="n"/>
      <c r="F19" s="418" t="n"/>
      <c r="G19" s="420" t="n">
        <v>13990100</v>
      </c>
      <c r="H19" s="418" t="n"/>
      <c r="I19" s="418" t="n"/>
    </row>
    <row r="20">
      <c r="A20" s="417" t="n">
        <v>11</v>
      </c>
      <c r="B20" s="418" t="n"/>
      <c r="C20" s="418" t="inlineStr">
        <is>
          <t>I237</t>
        </is>
      </c>
      <c r="D20" s="419" t="n">
        <v>44204</v>
      </c>
      <c r="E20" s="418" t="n"/>
      <c r="F20" s="418" t="n"/>
      <c r="G20" s="420" t="n">
        <v>6094100</v>
      </c>
      <c r="H20" s="418" t="n"/>
      <c r="I20" s="418" t="n"/>
    </row>
    <row r="21">
      <c r="A21" s="417" t="n">
        <v>12</v>
      </c>
      <c r="B21" s="418" t="n"/>
      <c r="C21" s="418" t="inlineStr">
        <is>
          <t>I688</t>
        </is>
      </c>
      <c r="D21" s="419" t="n">
        <v>44215</v>
      </c>
      <c r="E21" s="418" t="n"/>
      <c r="F21" s="418" t="n"/>
      <c r="G21" s="420" t="n">
        <v>120512600</v>
      </c>
      <c r="H21" s="418" t="n"/>
      <c r="I21" s="418" t="n"/>
    </row>
    <row r="22">
      <c r="A22" s="417" t="n">
        <v>13</v>
      </c>
      <c r="B22" s="418" t="n"/>
      <c r="C22" s="418" t="inlineStr">
        <is>
          <t>I1016</t>
        </is>
      </c>
      <c r="D22" s="419" t="n">
        <v>44222</v>
      </c>
      <c r="E22" s="418" t="n"/>
      <c r="F22" s="418" t="n"/>
      <c r="G22" s="420" t="n">
        <v>5723300</v>
      </c>
      <c r="H22" s="418" t="n"/>
      <c r="I22" s="418" t="n"/>
    </row>
    <row r="23">
      <c r="A23" s="417" t="n">
        <v>14</v>
      </c>
      <c r="B23" s="418" t="n"/>
      <c r="C23" s="418" t="inlineStr">
        <is>
          <t>I961</t>
        </is>
      </c>
      <c r="D23" s="419" t="n">
        <v>44221</v>
      </c>
      <c r="E23" s="418" t="n"/>
      <c r="F23" s="418" t="n"/>
      <c r="G23" s="420" t="n">
        <v>31514400</v>
      </c>
      <c r="H23" s="418" t="n"/>
      <c r="I23" s="418" t="n"/>
    </row>
    <row r="24">
      <c r="A24" s="417" t="n">
        <v>15</v>
      </c>
      <c r="B24" s="418" t="n"/>
      <c r="C24" s="418" t="inlineStr">
        <is>
          <t>I1010</t>
        </is>
      </c>
      <c r="D24" s="419" t="n">
        <v>44222</v>
      </c>
      <c r="E24" s="418" t="n"/>
      <c r="F24" s="418" t="n"/>
      <c r="G24" s="420" t="n">
        <v>82195100</v>
      </c>
      <c r="H24" s="418" t="n"/>
      <c r="I24" s="418" t="n"/>
    </row>
    <row r="25">
      <c r="A25" s="417" t="n">
        <v>16</v>
      </c>
      <c r="B25" s="418" t="n"/>
      <c r="C25" s="418" t="inlineStr">
        <is>
          <t>I1183</t>
        </is>
      </c>
      <c r="D25" s="419" t="n">
        <v>44224</v>
      </c>
      <c r="E25" s="418" t="n"/>
      <c r="F25" s="418" t="n"/>
      <c r="G25" s="420" t="n">
        <v>649700</v>
      </c>
      <c r="H25" s="418" t="n"/>
      <c r="I25" s="418" t="n"/>
    </row>
    <row r="26">
      <c r="A26" s="417" t="n">
        <v>17</v>
      </c>
      <c r="B26" s="418" t="n"/>
      <c r="C26" s="418" t="inlineStr">
        <is>
          <t>I468</t>
        </is>
      </c>
      <c r="D26" s="419" t="n">
        <v>44209</v>
      </c>
      <c r="E26" s="418" t="n"/>
      <c r="F26" s="418" t="n"/>
      <c r="G26" s="420" t="n">
        <v>18227300</v>
      </c>
      <c r="H26" s="418" t="n"/>
      <c r="I26" s="418" t="n"/>
    </row>
    <row r="27">
      <c r="A27" s="417" t="n">
        <v>18</v>
      </c>
      <c r="B27" s="418" t="n"/>
      <c r="C27" s="418" t="inlineStr">
        <is>
          <t>I544</t>
        </is>
      </c>
      <c r="D27" s="419" t="n">
        <v>44211</v>
      </c>
      <c r="E27" s="418" t="n"/>
      <c r="F27" s="418" t="n"/>
      <c r="G27" s="420" t="n">
        <v>55579000</v>
      </c>
      <c r="H27" s="418" t="n"/>
      <c r="I27" s="418" t="n"/>
    </row>
    <row r="28">
      <c r="A28" s="417" t="n">
        <v>19</v>
      </c>
      <c r="B28" s="418" t="n"/>
      <c r="C28" s="418" t="inlineStr">
        <is>
          <t>I466</t>
        </is>
      </c>
      <c r="D28" s="419" t="n">
        <v>44209</v>
      </c>
      <c r="E28" s="418" t="n"/>
      <c r="F28" s="418" t="n"/>
      <c r="G28" s="420" t="n">
        <v>688200</v>
      </c>
      <c r="H28" s="418" t="n"/>
      <c r="I28" s="418" t="n"/>
    </row>
    <row r="29">
      <c r="A29" s="417" t="n">
        <v>20</v>
      </c>
      <c r="B29" s="418" t="n"/>
      <c r="C29" s="418" t="inlineStr">
        <is>
          <t>I707</t>
        </is>
      </c>
      <c r="D29" s="419" t="n">
        <v>44215</v>
      </c>
      <c r="E29" s="418" t="n"/>
      <c r="F29" s="418" t="n"/>
      <c r="G29" s="420" t="n">
        <v>45324500</v>
      </c>
      <c r="H29" s="418" t="n"/>
      <c r="I29" s="418" t="n"/>
    </row>
    <row r="30">
      <c r="A30" s="417" t="n">
        <v>21</v>
      </c>
      <c r="B30" s="418" t="n"/>
      <c r="C30" s="418" t="inlineStr">
        <is>
          <t>I240</t>
        </is>
      </c>
      <c r="D30" s="419" t="n">
        <v>44204</v>
      </c>
      <c r="E30" s="418" t="n"/>
      <c r="F30" s="418" t="n"/>
      <c r="G30" s="420" t="n">
        <v>65935300</v>
      </c>
      <c r="H30" s="418" t="n"/>
      <c r="I30" s="418" t="n"/>
    </row>
    <row r="31">
      <c r="A31" s="417" t="n">
        <v>22</v>
      </c>
      <c r="B31" s="418" t="inlineStr">
        <is>
          <t>Import Raw Material</t>
        </is>
      </c>
      <c r="C31" s="418" t="inlineStr">
        <is>
          <t>I15369</t>
        </is>
      </c>
      <c r="D31" s="419" t="n">
        <v>44562</v>
      </c>
      <c r="E31" s="418" t="n"/>
      <c r="F31" s="418" t="n"/>
      <c r="G31" s="420" t="n">
        <v>73348100</v>
      </c>
      <c r="H31" s="418" t="n"/>
      <c r="I31" s="418" t="n"/>
    </row>
    <row r="32">
      <c r="A32" s="417" t="n">
        <v>23</v>
      </c>
      <c r="B32" s="418" t="inlineStr">
        <is>
          <t>Import Raw Material</t>
        </is>
      </c>
      <c r="C32" s="418" t="inlineStr">
        <is>
          <t>I15321</t>
        </is>
      </c>
      <c r="D32" s="419" t="n">
        <v>44562</v>
      </c>
      <c r="E32" s="418" t="n"/>
      <c r="F32" s="418" t="n"/>
      <c r="G32" s="420" t="n">
        <v>113862800</v>
      </c>
      <c r="H32" s="418" t="n"/>
      <c r="I32" s="418" t="n"/>
    </row>
    <row r="33">
      <c r="A33" s="417" t="n">
        <v>24</v>
      </c>
      <c r="B33" s="418" t="inlineStr">
        <is>
          <t>Import Raw Material</t>
        </is>
      </c>
      <c r="C33" s="418" t="inlineStr">
        <is>
          <t>I15323</t>
        </is>
      </c>
      <c r="D33" s="419" t="n">
        <v>44562</v>
      </c>
      <c r="E33" s="418" t="n"/>
      <c r="F33" s="418" t="n"/>
      <c r="G33" s="420" t="n">
        <v>72377500</v>
      </c>
      <c r="H33" s="418" t="n"/>
      <c r="I33" s="418" t="n"/>
    </row>
    <row r="34">
      <c r="A34" s="417" t="n">
        <v>25</v>
      </c>
      <c r="B34" s="418" t="inlineStr">
        <is>
          <t>PLASTIC INJECTTION PRODUCTS,PRINTED CIRCUIT BOARD ASSEMBLY ,LIGHT BULB ...</t>
        </is>
      </c>
      <c r="C34" s="418" t="inlineStr">
        <is>
          <t>I1157</t>
        </is>
      </c>
      <c r="D34" s="419" t="n">
        <v>44952</v>
      </c>
      <c r="E34" s="418" t="n"/>
      <c r="F34" s="418" t="n"/>
      <c r="G34" s="420" t="n">
        <v>39785000</v>
      </c>
      <c r="H34" s="418" t="n"/>
      <c r="I34" s="418" t="n"/>
    </row>
    <row r="35">
      <c r="A35" s="417" t="n">
        <v>26</v>
      </c>
      <c r="B35" s="418" t="inlineStr">
        <is>
          <t>PAPER BOARD ,COLOR BOX</t>
        </is>
      </c>
      <c r="C35" s="418" t="inlineStr">
        <is>
          <t>I1168</t>
        </is>
      </c>
      <c r="D35" s="419" t="n">
        <v>44952</v>
      </c>
      <c r="E35" s="418" t="n"/>
      <c r="F35" s="418" t="n"/>
      <c r="G35" s="420" t="n">
        <v>4580700</v>
      </c>
      <c r="H35" s="418" t="n"/>
      <c r="I35" s="418" t="n"/>
    </row>
    <row r="36">
      <c r="A36" s="417" t="n">
        <v>27</v>
      </c>
      <c r="B36" s="418" t="inlineStr">
        <is>
          <t>IRON SHEET FRAME,PRINTED CIRCUIT BOARD ASSEMBLY ...</t>
        </is>
      </c>
      <c r="C36" s="418" t="inlineStr">
        <is>
          <t>I1166</t>
        </is>
      </c>
      <c r="D36" s="419" t="n">
        <v>44952</v>
      </c>
      <c r="E36" s="418" t="n"/>
      <c r="F36" s="418" t="n"/>
      <c r="G36" s="420" t="n">
        <v>8832200</v>
      </c>
      <c r="H36" s="418" t="n"/>
      <c r="I36" s="418" t="n"/>
    </row>
    <row r="37">
      <c r="A37" s="417" t="n">
        <v>28</v>
      </c>
      <c r="B37" s="418" t="inlineStr">
        <is>
          <t>PRINTED CIRCUIT BOARD ASSEMBLY ,PLASTIC SPRAYING POWER (9),IRON WIRE (10)...</t>
        </is>
      </c>
      <c r="C37" s="418" t="inlineStr">
        <is>
          <t>I1162</t>
        </is>
      </c>
      <c r="D37" s="419" t="n">
        <v>44952</v>
      </c>
      <c r="E37" s="418" t="n"/>
      <c r="F37" s="418" t="n"/>
      <c r="G37" s="420" t="n">
        <v>15314800</v>
      </c>
      <c r="H37" s="418" t="n"/>
      <c r="I37" s="418" t="n"/>
    </row>
    <row r="38">
      <c r="A38" s="417" t="n">
        <v>29</v>
      </c>
      <c r="B38" s="418" t="inlineStr">
        <is>
          <t>MOLD (INJECTION),IRON TUBE  FRAME ,STRECH FILM</t>
        </is>
      </c>
      <c r="C38" s="418" t="inlineStr">
        <is>
          <t>I792</t>
        </is>
      </c>
      <c r="D38" s="419" t="n">
        <v>44945</v>
      </c>
      <c r="E38" s="418" t="n"/>
      <c r="F38" s="418" t="n"/>
      <c r="G38" s="420" t="n">
        <v>8562800</v>
      </c>
      <c r="H38" s="418" t="n"/>
      <c r="I38" s="418" t="n"/>
    </row>
    <row r="39">
      <c r="A39" s="417" t="n">
        <v>30</v>
      </c>
      <c r="B39" s="418" t="inlineStr">
        <is>
          <t>IRON SHEET FRAME</t>
        </is>
      </c>
      <c r="C39" s="418" t="inlineStr">
        <is>
          <t>I791</t>
        </is>
      </c>
      <c r="D39" s="419" t="n">
        <v>44945</v>
      </c>
      <c r="E39" s="418" t="n"/>
      <c r="F39" s="418" t="n"/>
      <c r="G39" s="420" t="n">
        <v>6542700</v>
      </c>
      <c r="H39" s="418" t="n"/>
      <c r="I39" s="418" t="n"/>
    </row>
    <row r="40">
      <c r="A40" s="417" t="n">
        <v>31</v>
      </c>
      <c r="B40" s="418" t="inlineStr">
        <is>
          <t>PLASTIC TUBE ,SOLAR PANELS (7),PLASTIC (BLOWN, INJECTION )PRODUCTS...</t>
        </is>
      </c>
      <c r="C40" s="418" t="inlineStr">
        <is>
          <t>I772</t>
        </is>
      </c>
      <c r="D40" s="419" t="n">
        <v>44944</v>
      </c>
      <c r="E40" s="418" t="n"/>
      <c r="F40" s="418" t="n"/>
      <c r="G40" s="420" t="n">
        <v>10671300</v>
      </c>
      <c r="H40" s="418" t="n"/>
      <c r="I40" s="418" t="n"/>
    </row>
    <row r="41">
      <c r="A41" s="417" t="n">
        <v>32</v>
      </c>
      <c r="B41" s="418" t="inlineStr">
        <is>
          <t>SCREW (11),PRINTED CIRCUIT BOARD ASSEMBLY ,PLASTIC SPRAYING POWER (9)...</t>
        </is>
      </c>
      <c r="C41" s="418" t="inlineStr">
        <is>
          <t>I716</t>
        </is>
      </c>
      <c r="D41" s="419" t="n">
        <v>44944</v>
      </c>
      <c r="E41" s="418" t="n"/>
      <c r="F41" s="418" t="n"/>
      <c r="G41" s="420" t="n">
        <v>13793200</v>
      </c>
      <c r="H41" s="418" t="n"/>
      <c r="I41" s="418" t="n"/>
    </row>
    <row r="42">
      <c r="A42" s="417" t="n">
        <v>33</v>
      </c>
      <c r="B42" s="418" t="inlineStr">
        <is>
          <t>STRECH FILM (10),SCREW (9),PLASTIC RESIN... Import Raw Material</t>
        </is>
      </c>
      <c r="C42" s="418" t="inlineStr">
        <is>
          <t>I705</t>
        </is>
      </c>
      <c r="D42" s="419" t="n">
        <v>44944</v>
      </c>
      <c r="E42" s="418" t="n"/>
      <c r="F42" s="418" t="n"/>
      <c r="G42" s="420" t="n">
        <v>14164700</v>
      </c>
      <c r="H42" s="418" t="n"/>
      <c r="I42" s="418" t="n"/>
    </row>
    <row r="43">
      <c r="A43" s="417" t="n">
        <v>34</v>
      </c>
      <c r="B43" s="418" t="inlineStr">
        <is>
          <t>IRON SHEET FRAME</t>
        </is>
      </c>
      <c r="C43" s="418" t="inlineStr">
        <is>
          <t>I233</t>
        </is>
      </c>
      <c r="D43" s="419" t="n">
        <v>44932</v>
      </c>
      <c r="E43" s="418" t="n"/>
      <c r="F43" s="418" t="n"/>
      <c r="G43" s="420" t="n">
        <v>3296700</v>
      </c>
      <c r="H43" s="418" t="n"/>
      <c r="I43" s="418" t="n"/>
    </row>
    <row r="44">
      <c r="A44" s="417" t="n">
        <v>35</v>
      </c>
      <c r="B44" s="418" t="inlineStr">
        <is>
          <t>IRON SHEET FRAME ,PLASTIC BLOWN PRODUCT</t>
        </is>
      </c>
      <c r="C44" s="418" t="inlineStr">
        <is>
          <t>I237</t>
        </is>
      </c>
      <c r="D44" s="419" t="n">
        <v>44932</v>
      </c>
      <c r="E44" s="418" t="n"/>
      <c r="F44" s="418" t="n"/>
      <c r="G44" s="420" t="n">
        <v>4241700</v>
      </c>
      <c r="H44" s="418" t="n"/>
      <c r="I44" s="418" t="n"/>
    </row>
    <row r="45">
      <c r="A45" s="417" t="n">
        <v>36</v>
      </c>
      <c r="B45" s="418" t="n"/>
      <c r="C45" s="418" t="inlineStr">
        <is>
          <t>I1914</t>
        </is>
      </c>
      <c r="D45" s="419" t="n">
        <v>43886</v>
      </c>
      <c r="E45" s="418" t="n"/>
      <c r="F45" s="418" t="n"/>
      <c r="G45" s="420" t="n">
        <v>2542249</v>
      </c>
      <c r="H45" s="418" t="n"/>
      <c r="I45" s="418" t="n"/>
    </row>
    <row r="46">
      <c r="A46" s="417" t="n">
        <v>37</v>
      </c>
      <c r="B46" s="418" t="n"/>
      <c r="C46" s="418" t="inlineStr">
        <is>
          <t>I1912</t>
        </is>
      </c>
      <c r="D46" s="419" t="n">
        <v>43886</v>
      </c>
      <c r="E46" s="418" t="n"/>
      <c r="F46" s="418" t="n"/>
      <c r="G46" s="420" t="n">
        <v>40811364</v>
      </c>
      <c r="H46" s="418" t="n"/>
      <c r="I46" s="418" t="n"/>
    </row>
    <row r="47">
      <c r="A47" s="417" t="n">
        <v>38</v>
      </c>
      <c r="B47" s="418" t="n"/>
      <c r="C47" s="418" t="inlineStr">
        <is>
          <t>I1856</t>
        </is>
      </c>
      <c r="D47" s="419" t="n">
        <v>43885</v>
      </c>
      <c r="E47" s="418" t="n"/>
      <c r="F47" s="418" t="n"/>
      <c r="G47" s="420" t="n">
        <v>1616717</v>
      </c>
      <c r="H47" s="418" t="n"/>
      <c r="I47" s="418" t="n"/>
    </row>
    <row r="48">
      <c r="A48" s="417" t="n">
        <v>39</v>
      </c>
      <c r="B48" s="418" t="n"/>
      <c r="C48" s="418" t="inlineStr">
        <is>
          <t>I1855</t>
        </is>
      </c>
      <c r="D48" s="419" t="n">
        <v>43885</v>
      </c>
      <c r="E48" s="418" t="n"/>
      <c r="F48" s="418" t="n"/>
      <c r="G48" s="420" t="n">
        <v>23694486</v>
      </c>
      <c r="H48" s="418" t="n"/>
      <c r="I48" s="418" t="n"/>
    </row>
    <row r="49">
      <c r="A49" s="417" t="n">
        <v>40</v>
      </c>
      <c r="B49" s="418" t="n"/>
      <c r="C49" s="418" t="inlineStr">
        <is>
          <t>I1858</t>
        </is>
      </c>
      <c r="D49" s="419" t="n">
        <v>43885</v>
      </c>
      <c r="E49" s="418" t="n"/>
      <c r="F49" s="418" t="n"/>
      <c r="G49" s="420" t="n">
        <v>870431</v>
      </c>
      <c r="H49" s="418" t="n"/>
      <c r="I49" s="418" t="n"/>
    </row>
    <row r="50">
      <c r="A50" s="417" t="n">
        <v>41</v>
      </c>
      <c r="B50" s="418" t="n"/>
      <c r="C50" s="418" t="inlineStr">
        <is>
          <t>I1857</t>
        </is>
      </c>
      <c r="D50" s="419" t="n">
        <v>43885</v>
      </c>
      <c r="E50" s="418" t="n"/>
      <c r="F50" s="418" t="n"/>
      <c r="G50" s="420" t="n">
        <v>77071914</v>
      </c>
      <c r="H50" s="418" t="n"/>
      <c r="I50" s="418" t="n"/>
    </row>
    <row r="51">
      <c r="A51" s="417" t="n">
        <v>42</v>
      </c>
      <c r="B51" s="418" t="n"/>
      <c r="C51" s="418" t="inlineStr">
        <is>
          <t>I1256</t>
        </is>
      </c>
      <c r="D51" s="419" t="n">
        <v>43869</v>
      </c>
      <c r="E51" s="418" t="n"/>
      <c r="F51" s="418" t="n"/>
      <c r="G51" s="420" t="n">
        <v>53446350</v>
      </c>
      <c r="H51" s="418" t="n"/>
      <c r="I51" s="418" t="n"/>
    </row>
    <row r="52">
      <c r="A52" s="417" t="n">
        <v>43</v>
      </c>
      <c r="B52" s="418" t="n"/>
      <c r="C52" s="418" t="inlineStr">
        <is>
          <t>I1257</t>
        </is>
      </c>
      <c r="D52" s="419" t="n">
        <v>43868</v>
      </c>
      <c r="E52" s="418" t="n"/>
      <c r="F52" s="418" t="n"/>
      <c r="G52" s="420" t="n">
        <v>431947</v>
      </c>
      <c r="H52" s="418" t="n"/>
      <c r="I52" s="418" t="n"/>
    </row>
    <row r="53">
      <c r="A53" s="417" t="n">
        <v>44</v>
      </c>
      <c r="B53" s="418" t="n"/>
      <c r="C53" s="418" t="inlineStr">
        <is>
          <t>I1255</t>
        </is>
      </c>
      <c r="D53" s="419" t="n">
        <v>43867</v>
      </c>
      <c r="E53" s="418" t="n"/>
      <c r="F53" s="418" t="n"/>
      <c r="G53" s="420" t="n">
        <v>15842239</v>
      </c>
      <c r="H53" s="418" t="n"/>
      <c r="I53" s="418" t="n"/>
    </row>
    <row r="54">
      <c r="A54" s="417" t="n">
        <v>45</v>
      </c>
      <c r="B54" s="418" t="n"/>
      <c r="C54" s="418" t="inlineStr">
        <is>
          <t>I1254</t>
        </is>
      </c>
      <c r="D54" s="419" t="n">
        <v>43867</v>
      </c>
      <c r="E54" s="418" t="n"/>
      <c r="F54" s="418" t="n"/>
      <c r="G54" s="420" t="n">
        <v>22883094</v>
      </c>
      <c r="H54" s="418" t="n"/>
      <c r="I54" s="418" t="n"/>
    </row>
    <row r="55">
      <c r="A55" s="417" t="n">
        <v>46</v>
      </c>
      <c r="B55" s="418" t="n"/>
      <c r="C55" s="418" t="inlineStr">
        <is>
          <t>I1260</t>
        </is>
      </c>
      <c r="D55" s="419" t="n">
        <v>43867</v>
      </c>
      <c r="E55" s="418" t="n"/>
      <c r="F55" s="418" t="n"/>
      <c r="G55" s="420" t="n">
        <v>1796639</v>
      </c>
      <c r="H55" s="418" t="n"/>
      <c r="I55" s="418" t="n"/>
    </row>
    <row r="56">
      <c r="A56" s="417" t="n">
        <v>47</v>
      </c>
      <c r="B56" s="418" t="n"/>
      <c r="C56" s="418" t="inlineStr">
        <is>
          <t>I1258</t>
        </is>
      </c>
      <c r="D56" s="419" t="n">
        <v>43867</v>
      </c>
      <c r="E56" s="418" t="n"/>
      <c r="F56" s="418" t="n"/>
      <c r="G56" s="420" t="n">
        <v>62589725</v>
      </c>
      <c r="H56" s="418" t="n"/>
      <c r="I56" s="418" t="n"/>
    </row>
    <row r="57">
      <c r="A57" s="417" t="n">
        <v>48</v>
      </c>
      <c r="B57" s="418" t="inlineStr">
        <is>
          <t>CRUSHING MACHINE</t>
        </is>
      </c>
      <c r="C57" s="418" t="inlineStr">
        <is>
          <t>I2492</t>
        </is>
      </c>
      <c r="D57" s="419" t="n">
        <v>44252</v>
      </c>
      <c r="E57" s="418" t="n"/>
      <c r="F57" s="418" t="n"/>
      <c r="G57" s="420" t="n">
        <v>917700</v>
      </c>
      <c r="H57" s="418" t="n"/>
      <c r="I57" s="418" t="n"/>
    </row>
    <row r="58">
      <c r="A58" s="417" t="n">
        <v>49</v>
      </c>
      <c r="B58" s="418" t="inlineStr">
        <is>
          <t>LIGHT STRING EQUIPMENT LAMP HOLDER DISCHARGE BARREL MOLD STORAGE STACKED LAMINATE ADAPTER BATTERY COLOR CARD COPPER PRODUCTS DOUBLE SIDED TAPE FUSE LED COPPER WIRE LAMPE LIGHT BEAD + LIGHT BULB METAL</t>
        </is>
      </c>
      <c r="C58" s="418" t="inlineStr">
        <is>
          <t>I2491</t>
        </is>
      </c>
      <c r="D58" s="419" t="n">
        <v>44252</v>
      </c>
      <c r="E58" s="418" t="n"/>
      <c r="F58" s="418" t="n"/>
      <c r="G58" s="420" t="n">
        <v>92976900</v>
      </c>
      <c r="H58" s="418" t="n"/>
      <c r="I58" s="418" t="n"/>
    </row>
    <row r="59">
      <c r="A59" s="417" t="n">
        <v>50</v>
      </c>
      <c r="B59" s="418" t="inlineStr">
        <is>
          <t>MOLD STORAGE CAGE TESTING INSTRUMENT SOLDERING STATION ADAPTER BATTERY COPPER PRODUCTS DOUBLE SIDED TAPE ROCKER SWITCH WELDING WIRE FASTENER FUSE LED LIGHT LINE LIGHT BULB METAL ACCESSORIE PLASTIC ACC</t>
        </is>
      </c>
      <c r="C59" s="418" t="inlineStr">
        <is>
          <t>I2461</t>
        </is>
      </c>
      <c r="D59" s="419" t="n">
        <v>44252</v>
      </c>
      <c r="E59" s="418" t="n"/>
      <c r="F59" s="418" t="n"/>
      <c r="G59" s="420" t="n">
        <v>85361300</v>
      </c>
      <c r="H59" s="418" t="n"/>
      <c r="I59" s="418" t="n"/>
    </row>
    <row r="60">
      <c r="A60" s="417" t="n">
        <v>51</v>
      </c>
      <c r="B60" s="418" t="inlineStr">
        <is>
          <t>LED COPPER WIRE LAMPE LIGHT BULB METAL PRODUCTS PLASTIC ACCESSORIE A PP1100RESIN</t>
        </is>
      </c>
      <c r="C60" s="418" t="inlineStr">
        <is>
          <t>I2200</t>
        </is>
      </c>
      <c r="D60" s="419" t="n">
        <v>44249</v>
      </c>
      <c r="E60" s="418" t="n"/>
      <c r="F60" s="418" t="n"/>
      <c r="G60" s="420" t="n">
        <v>25264400</v>
      </c>
      <c r="H60" s="418" t="n"/>
      <c r="I60" s="418" t="n"/>
    </row>
    <row r="61">
      <c r="A61" s="417" t="n">
        <v>52</v>
      </c>
      <c r="B61" s="418" t="inlineStr">
        <is>
          <t>METAL RACK METAL PRODUCTS</t>
        </is>
      </c>
      <c r="C61" s="418" t="inlineStr">
        <is>
          <t>I1409</t>
        </is>
      </c>
      <c r="D61" s="419" t="n">
        <v>44231</v>
      </c>
      <c r="E61" s="418" t="n"/>
      <c r="F61" s="418" t="n"/>
      <c r="G61" s="420" t="n">
        <v>4711200</v>
      </c>
      <c r="H61" s="418" t="n"/>
      <c r="I61" s="418" t="n"/>
    </row>
    <row r="62">
      <c r="A62" s="417" t="n">
        <v>53</v>
      </c>
      <c r="B62" s="418" t="inlineStr">
        <is>
          <t>METAL PRODUCTS PRINTED CIRCUIT BOARD ASSEMBLY PLASTIC MATERIAL (PP1100 RESIN)</t>
        </is>
      </c>
      <c r="C62" s="418" t="inlineStr">
        <is>
          <t>I1408</t>
        </is>
      </c>
      <c r="D62" s="419" t="n">
        <v>44231</v>
      </c>
      <c r="E62" s="418" t="n"/>
      <c r="F62" s="418" t="n"/>
      <c r="G62" s="420" t="n">
        <v>11404100</v>
      </c>
      <c r="H62" s="418" t="n"/>
      <c r="I62" s="418" t="n"/>
    </row>
    <row r="63">
      <c r="A63" s="417" t="n">
        <v>54</v>
      </c>
      <c r="B63" s="418" t="inlineStr">
        <is>
          <t>LIGHT STRING EQUIPMENT PLASTIC PALLET TOOL FOR HAND BATTERY FASTENER LIGHT BULB METAL MATERIAL PLASTIC ACCESSORIE A POWER CORD H PRINTED CIRCUIT BOARD ASSEMBLY REMOTE CONTROL PLASTIC TUBE LED LIGHT LI</t>
        </is>
      </c>
      <c r="C63" s="418" t="inlineStr">
        <is>
          <t>I1407</t>
        </is>
      </c>
      <c r="D63" s="419" t="n">
        <v>44231</v>
      </c>
      <c r="E63" s="418" t="n"/>
      <c r="F63" s="418" t="n"/>
      <c r="G63" s="420" t="n">
        <v>49032900</v>
      </c>
      <c r="H63" s="418" t="n"/>
      <c r="I63" s="418" t="n"/>
    </row>
    <row r="64">
      <c r="A64" s="417" t="n">
        <v>55</v>
      </c>
      <c r="B64" s="418" t="inlineStr">
        <is>
          <t>AWNING TESTING INSTRUMENT ADAPTER BATTERY FASTENER COPPER PRODUCTS DOUBLE SIDED TAPE ELECTRONIC COMPONENTS (ROCKER SWITCH) FUSE LED LIGHT LINE LIGHT BEAD + LIGHT BULB METAL ACCESSORIE METAL PRODUCTS P</t>
        </is>
      </c>
      <c r="C64" s="418" t="inlineStr">
        <is>
          <t>I1406</t>
        </is>
      </c>
      <c r="D64" s="419" t="n">
        <v>44231</v>
      </c>
      <c r="E64" s="418" t="n"/>
      <c r="F64" s="418" t="n"/>
      <c r="G64" s="420" t="n">
        <v>83663000</v>
      </c>
      <c r="H64" s="418" t="n"/>
      <c r="I64" s="418" t="n"/>
    </row>
    <row r="65">
      <c r="A65" s="417" t="n">
        <v>56</v>
      </c>
      <c r="B65" s="418" t="n"/>
      <c r="C65" s="418" t="inlineStr">
        <is>
          <t>I1649</t>
        </is>
      </c>
      <c r="D65" s="419" t="n">
        <v>44236</v>
      </c>
      <c r="E65" s="418" t="n"/>
      <c r="F65" s="418" t="n"/>
      <c r="G65" s="420" t="n">
        <v>46414700</v>
      </c>
      <c r="H65" s="418" t="n"/>
      <c r="I65" s="418" t="n"/>
    </row>
    <row r="66">
      <c r="A66" s="417" t="n">
        <v>57</v>
      </c>
      <c r="B66" s="418" t="n"/>
      <c r="C66" s="418" t="inlineStr">
        <is>
          <t>I2459</t>
        </is>
      </c>
      <c r="D66" s="419" t="n">
        <v>44252</v>
      </c>
      <c r="E66" s="418" t="n"/>
      <c r="F66" s="418" t="n"/>
      <c r="G66" s="420" t="n">
        <v>20057300</v>
      </c>
      <c r="H66" s="418" t="n"/>
      <c r="I66" s="418" t="n"/>
    </row>
    <row r="67">
      <c r="A67" s="417" t="n">
        <v>58</v>
      </c>
      <c r="B67" s="418" t="n"/>
      <c r="C67" s="418" t="inlineStr">
        <is>
          <t>I2463</t>
        </is>
      </c>
      <c r="D67" s="419" t="n">
        <v>44252</v>
      </c>
      <c r="E67" s="418" t="n"/>
      <c r="F67" s="418" t="n"/>
      <c r="G67" s="420" t="n">
        <v>84083200</v>
      </c>
      <c r="H67" s="418" t="n"/>
      <c r="I67" s="418" t="n"/>
    </row>
    <row r="68">
      <c r="A68" s="417" t="n">
        <v>59</v>
      </c>
      <c r="B68" s="418" t="n"/>
      <c r="C68" s="418" t="inlineStr">
        <is>
          <t>I2458</t>
        </is>
      </c>
      <c r="D68" s="419" t="n">
        <v>44252</v>
      </c>
      <c r="E68" s="418" t="n"/>
      <c r="F68" s="418" t="n"/>
      <c r="G68" s="420" t="n">
        <v>12593900</v>
      </c>
      <c r="H68" s="418" t="n"/>
      <c r="I68" s="418" t="n"/>
    </row>
    <row r="69">
      <c r="A69" s="417" t="n">
        <v>60</v>
      </c>
      <c r="B69" s="418" t="n"/>
      <c r="C69" s="418" t="inlineStr">
        <is>
          <t>I2460</t>
        </is>
      </c>
      <c r="D69" s="419" t="n">
        <v>44252</v>
      </c>
      <c r="E69" s="418" t="n"/>
      <c r="F69" s="418" t="n"/>
      <c r="G69" s="420" t="n">
        <v>80975600</v>
      </c>
      <c r="H69" s="418" t="n"/>
      <c r="I69" s="418" t="n"/>
    </row>
    <row r="70">
      <c r="A70" s="417" t="n">
        <v>61</v>
      </c>
      <c r="B70" s="418" t="n"/>
      <c r="C70" s="418" t="inlineStr">
        <is>
          <t>I2462</t>
        </is>
      </c>
      <c r="D70" s="419" t="n">
        <v>44252</v>
      </c>
      <c r="E70" s="418" t="n"/>
      <c r="F70" s="418" t="n"/>
      <c r="G70" s="420" t="n">
        <v>51175300</v>
      </c>
      <c r="H70" s="418" t="n"/>
      <c r="I70" s="418" t="n"/>
    </row>
    <row r="71">
      <c r="A71" s="417" t="n">
        <v>62</v>
      </c>
      <c r="B71" s="418" t="n"/>
      <c r="C71" s="418" t="inlineStr">
        <is>
          <t>I2367</t>
        </is>
      </c>
      <c r="D71" s="419" t="n">
        <v>44251</v>
      </c>
      <c r="E71" s="418" t="n"/>
      <c r="F71" s="418" t="n"/>
      <c r="G71" s="420" t="n">
        <v>2403800</v>
      </c>
      <c r="H71" s="418" t="n"/>
      <c r="I71" s="418" t="n"/>
    </row>
    <row r="72">
      <c r="A72" s="417" t="n">
        <v>63</v>
      </c>
      <c r="B72" s="418" t="n"/>
      <c r="C72" s="418" t="inlineStr">
        <is>
          <t>I2285</t>
        </is>
      </c>
      <c r="D72" s="419" t="n">
        <v>44250</v>
      </c>
      <c r="E72" s="418" t="n"/>
      <c r="F72" s="418" t="n"/>
      <c r="G72" s="420" t="n">
        <v>38219500</v>
      </c>
      <c r="H72" s="418" t="n"/>
      <c r="I72" s="418" t="n"/>
    </row>
    <row r="73">
      <c r="A73" s="417" t="n">
        <v>64</v>
      </c>
      <c r="B73" s="418" t="n"/>
      <c r="C73" s="418" t="inlineStr">
        <is>
          <t>I2286</t>
        </is>
      </c>
      <c r="D73" s="419" t="n">
        <v>44250</v>
      </c>
      <c r="E73" s="418" t="n"/>
      <c r="F73" s="418" t="n"/>
      <c r="G73" s="420" t="n">
        <v>15758800</v>
      </c>
      <c r="H73" s="418" t="n"/>
      <c r="I73" s="418" t="n"/>
    </row>
    <row r="74">
      <c r="A74" s="417" t="n">
        <v>65</v>
      </c>
      <c r="B74" s="418" t="n"/>
      <c r="C74" s="418" t="inlineStr">
        <is>
          <t>I2270</t>
        </is>
      </c>
      <c r="D74" s="419" t="n">
        <v>44249</v>
      </c>
      <c r="E74" s="418" t="n"/>
      <c r="F74" s="418" t="n"/>
      <c r="G74" s="420" t="n">
        <v>19781100</v>
      </c>
      <c r="H74" s="418" t="n"/>
      <c r="I74" s="418" t="n"/>
    </row>
    <row r="75">
      <c r="A75" s="417" t="n">
        <v>66</v>
      </c>
      <c r="B75" s="418" t="n"/>
      <c r="C75" s="418" t="inlineStr">
        <is>
          <t>I2275</t>
        </is>
      </c>
      <c r="D75" s="419" t="n">
        <v>44249</v>
      </c>
      <c r="E75" s="418" t="n"/>
      <c r="F75" s="418" t="n"/>
      <c r="G75" s="420" t="n">
        <v>10143600</v>
      </c>
      <c r="H75" s="418" t="n"/>
      <c r="I75" s="418" t="n"/>
    </row>
    <row r="76">
      <c r="A76" s="417" t="n">
        <v>67</v>
      </c>
      <c r="B76" s="418" t="n"/>
      <c r="C76" s="418" t="inlineStr">
        <is>
          <t>I2273</t>
        </is>
      </c>
      <c r="D76" s="419" t="n">
        <v>44249</v>
      </c>
      <c r="E76" s="418" t="n"/>
      <c r="F76" s="418" t="n"/>
      <c r="G76" s="420" t="n">
        <v>23789300</v>
      </c>
      <c r="H76" s="418" t="n"/>
      <c r="I76" s="418" t="n"/>
    </row>
    <row r="77">
      <c r="A77" s="417" t="n">
        <v>68</v>
      </c>
      <c r="B77" s="418" t="n"/>
      <c r="C77" s="418" t="inlineStr">
        <is>
          <t>I2198</t>
        </is>
      </c>
      <c r="D77" s="419" t="n">
        <v>44249</v>
      </c>
      <c r="E77" s="418" t="n"/>
      <c r="F77" s="418" t="n"/>
      <c r="G77" s="420" t="n">
        <v>80871100</v>
      </c>
      <c r="H77" s="418" t="n"/>
      <c r="I77" s="418" t="n"/>
    </row>
    <row r="78">
      <c r="A78" s="417" t="n">
        <v>69</v>
      </c>
      <c r="B78" s="418" t="n"/>
      <c r="C78" s="418" t="inlineStr">
        <is>
          <t>I2202</t>
        </is>
      </c>
      <c r="D78" s="419" t="n">
        <v>44249</v>
      </c>
      <c r="E78" s="418" t="n"/>
      <c r="F78" s="418" t="n"/>
      <c r="G78" s="420" t="n">
        <v>24547900</v>
      </c>
      <c r="H78" s="418" t="n"/>
      <c r="I78" s="418" t="n"/>
    </row>
    <row r="79">
      <c r="A79" s="417" t="n">
        <v>70</v>
      </c>
      <c r="B79" s="418" t="n"/>
      <c r="C79" s="418" t="inlineStr">
        <is>
          <t>I1641</t>
        </is>
      </c>
      <c r="D79" s="419" t="n">
        <v>44236</v>
      </c>
      <c r="E79" s="418" t="n"/>
      <c r="F79" s="418" t="n"/>
      <c r="G79" s="420" t="n">
        <v>4155200</v>
      </c>
      <c r="H79" s="418" t="n"/>
      <c r="I79" s="418" t="n"/>
    </row>
    <row r="80">
      <c r="A80" s="417" t="n">
        <v>71</v>
      </c>
      <c r="B80" s="418" t="n"/>
      <c r="C80" s="418" t="inlineStr">
        <is>
          <t>I1639</t>
        </is>
      </c>
      <c r="D80" s="419" t="n">
        <v>44236</v>
      </c>
      <c r="E80" s="418" t="n"/>
      <c r="F80" s="418" t="n"/>
      <c r="G80" s="420" t="n">
        <v>16855200</v>
      </c>
      <c r="H80" s="418" t="n"/>
      <c r="I80" s="418" t="n"/>
    </row>
    <row r="81">
      <c r="A81" s="417" t="n">
        <v>72</v>
      </c>
      <c r="B81" s="418" t="n"/>
      <c r="C81" s="418" t="inlineStr">
        <is>
          <t>I1360</t>
        </is>
      </c>
      <c r="D81" s="419" t="n">
        <v>44230</v>
      </c>
      <c r="E81" s="418" t="n"/>
      <c r="F81" s="418" t="n"/>
      <c r="G81" s="420" t="n">
        <v>2481800</v>
      </c>
      <c r="H81" s="418" t="n"/>
      <c r="I81" s="418" t="n"/>
    </row>
    <row r="82">
      <c r="A82" s="417" t="n">
        <v>73</v>
      </c>
      <c r="B82" s="418" t="n"/>
      <c r="C82" s="418" t="inlineStr">
        <is>
          <t>I1361</t>
        </is>
      </c>
      <c r="D82" s="419" t="n">
        <v>44230</v>
      </c>
      <c r="E82" s="418" t="n"/>
      <c r="F82" s="418" t="n"/>
      <c r="G82" s="420" t="n">
        <v>1174500</v>
      </c>
      <c r="H82" s="418" t="n"/>
      <c r="I82" s="418" t="n"/>
    </row>
    <row r="83">
      <c r="A83" s="417" t="n">
        <v>74</v>
      </c>
      <c r="B83" s="418" t="inlineStr">
        <is>
          <t>Import Raw material</t>
        </is>
      </c>
      <c r="C83" s="418" t="inlineStr">
        <is>
          <t>I1797</t>
        </is>
      </c>
      <c r="D83" s="419" t="n">
        <v>44596</v>
      </c>
      <c r="E83" s="418" t="n"/>
      <c r="F83" s="418" t="n"/>
      <c r="G83" s="420" t="n">
        <v>114059000</v>
      </c>
      <c r="H83" s="418" t="n"/>
      <c r="I83" s="418" t="n"/>
    </row>
    <row r="84">
      <c r="A84" s="417" t="n">
        <v>75</v>
      </c>
      <c r="B84" s="418" t="inlineStr">
        <is>
          <t>Import raw material</t>
        </is>
      </c>
      <c r="C84" s="418" t="inlineStr">
        <is>
          <t>I1578</t>
        </is>
      </c>
      <c r="D84" s="419" t="n">
        <v>44596</v>
      </c>
      <c r="E84" s="418" t="n"/>
      <c r="F84" s="418" t="n"/>
      <c r="G84" s="420" t="n">
        <v>139731000</v>
      </c>
      <c r="H84" s="418" t="n"/>
      <c r="I84" s="418" t="n"/>
    </row>
    <row r="85">
      <c r="A85" s="417" t="n">
        <v>76</v>
      </c>
      <c r="B85" s="418" t="inlineStr">
        <is>
          <t>Import Raw material</t>
        </is>
      </c>
      <c r="C85" s="418" t="inlineStr">
        <is>
          <t>I1582</t>
        </is>
      </c>
      <c r="D85" s="419" t="n">
        <v>44596</v>
      </c>
      <c r="E85" s="418" t="n"/>
      <c r="F85" s="418" t="n"/>
      <c r="G85" s="420" t="n">
        <v>32847400</v>
      </c>
      <c r="H85" s="418" t="n"/>
      <c r="I85" s="418" t="n"/>
    </row>
    <row r="86">
      <c r="A86" s="417" t="n">
        <v>77</v>
      </c>
      <c r="B86" s="418" t="inlineStr">
        <is>
          <t>Import Raw material</t>
        </is>
      </c>
      <c r="C86" s="418" t="inlineStr">
        <is>
          <t>I1559</t>
        </is>
      </c>
      <c r="D86" s="419" t="n">
        <v>44596</v>
      </c>
      <c r="E86" s="418" t="n"/>
      <c r="F86" s="418" t="n"/>
      <c r="G86" s="420" t="n">
        <v>125660100</v>
      </c>
      <c r="H86" s="418" t="n"/>
      <c r="I86" s="418" t="n"/>
    </row>
    <row r="87">
      <c r="A87" s="417" t="n">
        <v>78</v>
      </c>
      <c r="B87" s="418" t="inlineStr">
        <is>
          <t>Import Raw Mterial</t>
        </is>
      </c>
      <c r="C87" s="418" t="inlineStr">
        <is>
          <t>I1553</t>
        </is>
      </c>
      <c r="D87" s="419" t="n">
        <v>44596</v>
      </c>
      <c r="E87" s="418" t="n"/>
      <c r="F87" s="418" t="n"/>
      <c r="G87" s="420" t="n">
        <v>119180000</v>
      </c>
      <c r="H87" s="418" t="n"/>
      <c r="I87" s="418" t="n"/>
    </row>
    <row r="88">
      <c r="A88" s="417" t="n">
        <v>79</v>
      </c>
      <c r="B88" s="418" t="inlineStr">
        <is>
          <t>Import Raw Material</t>
        </is>
      </c>
      <c r="C88" s="418" t="inlineStr">
        <is>
          <t>I1565</t>
        </is>
      </c>
      <c r="D88" s="419" t="n">
        <v>44596</v>
      </c>
      <c r="E88" s="418" t="n"/>
      <c r="F88" s="418" t="n"/>
      <c r="G88" s="420" t="n">
        <v>53707400</v>
      </c>
      <c r="H88" s="418" t="n"/>
      <c r="I88" s="418" t="n"/>
    </row>
    <row r="89">
      <c r="A89" s="417" t="n">
        <v>80</v>
      </c>
      <c r="B89" s="418" t="inlineStr">
        <is>
          <t>Import Raw Material</t>
        </is>
      </c>
      <c r="C89" s="418" t="inlineStr">
        <is>
          <t>I1547</t>
        </is>
      </c>
      <c r="D89" s="419" t="n">
        <v>44593</v>
      </c>
      <c r="E89" s="418" t="n"/>
      <c r="F89" s="418" t="n"/>
      <c r="G89" s="420" t="n">
        <v>62472600</v>
      </c>
      <c r="H89" s="418" t="n"/>
      <c r="I89" s="418" t="n"/>
    </row>
    <row r="90">
      <c r="A90" s="417" t="n">
        <v>81</v>
      </c>
      <c r="B90" s="418" t="inlineStr">
        <is>
          <t>Import Raw Material</t>
        </is>
      </c>
      <c r="C90" s="418" t="inlineStr">
        <is>
          <t>I2446</t>
        </is>
      </c>
      <c r="D90" s="419" t="n">
        <v>44979</v>
      </c>
      <c r="E90" s="418" t="n"/>
      <c r="F90" s="418" t="n"/>
      <c r="G90" s="420" t="n">
        <v>41872300</v>
      </c>
      <c r="H90" s="418" t="n"/>
      <c r="I90" s="418" t="n"/>
    </row>
    <row r="91">
      <c r="A91" s="417" t="n">
        <v>82</v>
      </c>
      <c r="B91" s="418" t="inlineStr">
        <is>
          <t>Import Raw Material</t>
        </is>
      </c>
      <c r="C91" s="418" t="inlineStr">
        <is>
          <t>I2451</t>
        </is>
      </c>
      <c r="D91" s="419" t="n">
        <v>44979</v>
      </c>
      <c r="E91" s="418" t="n"/>
      <c r="F91" s="418" t="n"/>
      <c r="G91" s="420" t="n">
        <v>23469500</v>
      </c>
      <c r="H91" s="418" t="n"/>
      <c r="I91" s="418" t="n"/>
    </row>
    <row r="92">
      <c r="A92" s="417" t="n">
        <v>83</v>
      </c>
      <c r="B92" s="418" t="inlineStr">
        <is>
          <t>Import Raw Material</t>
        </is>
      </c>
      <c r="C92" s="418" t="inlineStr">
        <is>
          <t>I2453</t>
        </is>
      </c>
      <c r="D92" s="419" t="n">
        <v>44979</v>
      </c>
      <c r="E92" s="418" t="n"/>
      <c r="F92" s="418" t="n"/>
      <c r="G92" s="420" t="n">
        <v>15671200</v>
      </c>
      <c r="H92" s="418" t="n"/>
      <c r="I92" s="418" t="n"/>
    </row>
    <row r="93">
      <c r="A93" s="417" t="n">
        <v>84</v>
      </c>
      <c r="B93" s="418" t="inlineStr">
        <is>
          <t>Import Raw Material</t>
        </is>
      </c>
      <c r="C93" s="418" t="inlineStr">
        <is>
          <t>I2445</t>
        </is>
      </c>
      <c r="D93" s="419" t="n">
        <v>44979</v>
      </c>
      <c r="E93" s="418" t="n"/>
      <c r="F93" s="418" t="n"/>
      <c r="G93" s="420" t="n">
        <v>7878500</v>
      </c>
      <c r="H93" s="418" t="n"/>
      <c r="I93" s="418" t="n"/>
    </row>
    <row r="94">
      <c r="A94" s="417" t="n">
        <v>85</v>
      </c>
      <c r="B94" s="418" t="inlineStr">
        <is>
          <t>Import Raw Material</t>
        </is>
      </c>
      <c r="C94" s="418" t="inlineStr">
        <is>
          <t>I1453</t>
        </is>
      </c>
      <c r="D94" s="419" t="n">
        <v>44959</v>
      </c>
      <c r="E94" s="418" t="n"/>
      <c r="F94" s="418" t="n"/>
      <c r="G94" s="420" t="n">
        <v>27931100</v>
      </c>
      <c r="H94" s="418" t="n"/>
      <c r="I94" s="418" t="n"/>
    </row>
    <row r="95">
      <c r="A95" s="417" t="n">
        <v>86</v>
      </c>
      <c r="B95" s="418" t="n"/>
      <c r="C95" s="418" t="inlineStr">
        <is>
          <t>I2189</t>
        </is>
      </c>
      <c r="D95" s="419" t="n">
        <v>43894</v>
      </c>
      <c r="E95" s="418" t="n"/>
      <c r="F95" s="418" t="n"/>
      <c r="G95" s="420" t="n">
        <v>5822386</v>
      </c>
      <c r="H95" s="418" t="n"/>
      <c r="I95" s="418" t="n"/>
    </row>
    <row r="96">
      <c r="A96" s="417" t="n">
        <v>87</v>
      </c>
      <c r="B96" s="418" t="n"/>
      <c r="C96" s="418" t="inlineStr">
        <is>
          <t>I2934</t>
        </is>
      </c>
      <c r="D96" s="419" t="n">
        <v>43910</v>
      </c>
      <c r="E96" s="418" t="n"/>
      <c r="F96" s="418" t="n"/>
      <c r="G96" s="420" t="n">
        <v>4827321</v>
      </c>
      <c r="H96" s="418" t="n"/>
      <c r="I96" s="418" t="n"/>
    </row>
    <row r="97">
      <c r="A97" s="417" t="n">
        <v>88</v>
      </c>
      <c r="B97" s="418" t="inlineStr">
        <is>
          <t>ការនាំចូលទំនិញមកពីក្រៅប្រទេស</t>
        </is>
      </c>
      <c r="C97" s="418" t="inlineStr">
        <is>
          <t>I3738</t>
        </is>
      </c>
      <c r="D97" s="419" t="n">
        <v>44280</v>
      </c>
      <c r="E97" s="418" t="n"/>
      <c r="F97" s="418" t="n"/>
      <c r="G97" s="420" t="n">
        <v>48134400</v>
      </c>
      <c r="H97" s="418" t="n"/>
      <c r="I97" s="418" t="n"/>
    </row>
    <row r="98">
      <c r="A98" s="417" t="n">
        <v>89</v>
      </c>
      <c r="B98" s="418" t="inlineStr">
        <is>
          <t>ការនាំចូលទំនិញមកពីក្រៅប្រទេស</t>
        </is>
      </c>
      <c r="C98" s="418" t="inlineStr">
        <is>
          <t>I3741</t>
        </is>
      </c>
      <c r="D98" s="419" t="n">
        <v>44280</v>
      </c>
      <c r="E98" s="418" t="n"/>
      <c r="F98" s="418" t="n"/>
      <c r="G98" s="420" t="n">
        <v>35664600</v>
      </c>
      <c r="H98" s="418" t="n"/>
      <c r="I98" s="418" t="n"/>
    </row>
    <row r="99">
      <c r="A99" s="417" t="n">
        <v>90</v>
      </c>
      <c r="B99" s="418" t="inlineStr">
        <is>
          <t>ការនាំចូលទំនិញមកពីក្រៅប្រទេស</t>
        </is>
      </c>
      <c r="C99" s="418" t="inlineStr">
        <is>
          <t>I3740</t>
        </is>
      </c>
      <c r="D99" s="419" t="n">
        <v>44280</v>
      </c>
      <c r="E99" s="418" t="n"/>
      <c r="F99" s="418" t="n"/>
      <c r="G99" s="420" t="n">
        <v>91140700</v>
      </c>
      <c r="H99" s="418" t="n"/>
      <c r="I99" s="418" t="n"/>
    </row>
    <row r="100">
      <c r="A100" s="417" t="n">
        <v>91</v>
      </c>
      <c r="B100" s="418" t="inlineStr">
        <is>
          <t>ការនាំចូលទំនិញមកពីក្រៅប្រទេស</t>
        </is>
      </c>
      <c r="C100" s="418" t="inlineStr">
        <is>
          <t>I3739</t>
        </is>
      </c>
      <c r="D100" s="419" t="n">
        <v>44280</v>
      </c>
      <c r="E100" s="418" t="n"/>
      <c r="F100" s="418" t="n"/>
      <c r="G100" s="420" t="n">
        <v>27280900</v>
      </c>
      <c r="H100" s="418" t="n"/>
      <c r="I100" s="418" t="n"/>
    </row>
    <row r="101">
      <c r="A101" s="417" t="n">
        <v>92</v>
      </c>
      <c r="B101" s="418" t="inlineStr">
        <is>
          <t>ការនាំចូលទំនិញមកពីក្រៅប្រទេស</t>
        </is>
      </c>
      <c r="C101" s="418" t="inlineStr">
        <is>
          <t>I3736</t>
        </is>
      </c>
      <c r="D101" s="419" t="n">
        <v>44280</v>
      </c>
      <c r="E101" s="418" t="n"/>
      <c r="F101" s="418" t="n"/>
      <c r="G101" s="420" t="n">
        <v>51144700</v>
      </c>
      <c r="H101" s="418" t="n"/>
      <c r="I101" s="418" t="n"/>
    </row>
    <row r="102">
      <c r="A102" s="417" t="n">
        <v>93</v>
      </c>
      <c r="B102" s="418" t="inlineStr">
        <is>
          <t>ការនាំចូលទំនិញមកពីក្រៅប្រទេស</t>
        </is>
      </c>
      <c r="C102" s="418" t="inlineStr">
        <is>
          <t>I3745</t>
        </is>
      </c>
      <c r="D102" s="419" t="n">
        <v>44280</v>
      </c>
      <c r="E102" s="418" t="n"/>
      <c r="F102" s="418" t="n"/>
      <c r="G102" s="420" t="n">
        <v>56154000</v>
      </c>
      <c r="H102" s="418" t="n"/>
      <c r="I102" s="418" t="n"/>
    </row>
    <row r="103">
      <c r="A103" s="417" t="n">
        <v>94</v>
      </c>
      <c r="B103" s="418" t="inlineStr">
        <is>
          <t>ការនាំចូលទំនិញមកពីក្រៅប្រទេស</t>
        </is>
      </c>
      <c r="C103" s="418" t="inlineStr">
        <is>
          <t>I3513</t>
        </is>
      </c>
      <c r="D103" s="419" t="n">
        <v>44277</v>
      </c>
      <c r="E103" s="418" t="n"/>
      <c r="F103" s="418" t="n"/>
      <c r="G103" s="420" t="n">
        <v>26280300</v>
      </c>
      <c r="H103" s="418" t="n"/>
      <c r="I103" s="418" t="n"/>
    </row>
    <row r="104">
      <c r="A104" s="417" t="n">
        <v>95</v>
      </c>
      <c r="B104" s="418" t="inlineStr">
        <is>
          <t>ការនាំចូលទំនិញមកពីក្រៅប្រទេស</t>
        </is>
      </c>
      <c r="C104" s="418" t="inlineStr">
        <is>
          <t>I3255</t>
        </is>
      </c>
      <c r="D104" s="419" t="n">
        <v>44271</v>
      </c>
      <c r="E104" s="418" t="n"/>
      <c r="F104" s="418" t="n"/>
      <c r="G104" s="420" t="n">
        <v>37498300</v>
      </c>
      <c r="H104" s="418" t="n"/>
      <c r="I104" s="418" t="n"/>
    </row>
    <row r="105">
      <c r="A105" s="417" t="n">
        <v>96</v>
      </c>
      <c r="B105" s="418" t="inlineStr">
        <is>
          <t>ការនាំចូលទំនិញមកពីក្រៅប្រទេស</t>
        </is>
      </c>
      <c r="C105" s="418" t="inlineStr">
        <is>
          <t>I3256</t>
        </is>
      </c>
      <c r="D105" s="419" t="n">
        <v>44271</v>
      </c>
      <c r="E105" s="418" t="n"/>
      <c r="F105" s="418" t="n"/>
      <c r="G105" s="420" t="n">
        <v>17755100</v>
      </c>
      <c r="H105" s="418" t="n"/>
      <c r="I105" s="418" t="n"/>
    </row>
    <row r="106">
      <c r="A106" s="417" t="n">
        <v>97</v>
      </c>
      <c r="B106" s="418" t="inlineStr">
        <is>
          <t>ការនាំចូលទំនិញមកពីក្រៅប្រទេស</t>
        </is>
      </c>
      <c r="C106" s="418" t="inlineStr">
        <is>
          <t>I2672</t>
        </is>
      </c>
      <c r="D106" s="419" t="n">
        <v>44258</v>
      </c>
      <c r="E106" s="418" t="n"/>
      <c r="F106" s="418" t="n"/>
      <c r="G106" s="420" t="n">
        <v>32917800</v>
      </c>
      <c r="H106" s="418" t="n"/>
      <c r="I106" s="418" t="n"/>
    </row>
    <row r="107">
      <c r="A107" s="417" t="n">
        <v>98</v>
      </c>
      <c r="B107" s="418" t="inlineStr">
        <is>
          <t>ការនាំចូលទំនិញមកពីក្រៅប្រទេស</t>
        </is>
      </c>
      <c r="C107" s="418" t="inlineStr">
        <is>
          <t>I2674</t>
        </is>
      </c>
      <c r="D107" s="419" t="n">
        <v>44258</v>
      </c>
      <c r="E107" s="418" t="n"/>
      <c r="F107" s="418" t="n"/>
      <c r="G107" s="420" t="n">
        <v>66614300</v>
      </c>
      <c r="H107" s="418" t="n"/>
      <c r="I107" s="418" t="n"/>
    </row>
    <row r="108">
      <c r="A108" s="417" t="n">
        <v>99</v>
      </c>
      <c r="B108" s="418" t="inlineStr">
        <is>
          <t>ការនាំចូលទំនិញមកពីក្រៅប្រទេស</t>
        </is>
      </c>
      <c r="C108" s="418" t="inlineStr">
        <is>
          <t>I2673</t>
        </is>
      </c>
      <c r="D108" s="419" t="n">
        <v>44258</v>
      </c>
      <c r="E108" s="418" t="n"/>
      <c r="F108" s="418" t="n"/>
      <c r="G108" s="420" t="n">
        <v>21071200</v>
      </c>
      <c r="H108" s="418" t="n"/>
      <c r="I108" s="418" t="n"/>
    </row>
    <row r="109">
      <c r="A109" s="417" t="n">
        <v>100</v>
      </c>
      <c r="B109" s="418" t="inlineStr">
        <is>
          <t>ការនាំចូលទំនិញមកពីក្រៅប្រទេស</t>
        </is>
      </c>
      <c r="C109" s="418" t="inlineStr">
        <is>
          <t>I2538</t>
        </is>
      </c>
      <c r="D109" s="419" t="n">
        <v>44256</v>
      </c>
      <c r="E109" s="418" t="n"/>
      <c r="F109" s="418" t="n"/>
      <c r="G109" s="420" t="n">
        <v>33866500</v>
      </c>
      <c r="H109" s="418" t="n"/>
      <c r="I109" s="418" t="n"/>
    </row>
    <row r="110">
      <c r="A110" s="417" t="n">
        <v>101</v>
      </c>
      <c r="B110" s="418" t="inlineStr">
        <is>
          <t>ការនាំចូលទំនិញមកពីក្រៅប្រទេស</t>
        </is>
      </c>
      <c r="C110" s="418" t="inlineStr">
        <is>
          <t>I2537</t>
        </is>
      </c>
      <c r="D110" s="419" t="n">
        <v>44256</v>
      </c>
      <c r="E110" s="418" t="n"/>
      <c r="F110" s="418" t="n"/>
      <c r="G110" s="420" t="n">
        <v>24300700</v>
      </c>
      <c r="H110" s="418" t="n"/>
      <c r="I110" s="418" t="n"/>
    </row>
    <row r="111">
      <c r="A111" s="417" t="n">
        <v>102</v>
      </c>
      <c r="B111" s="418" t="inlineStr">
        <is>
          <t>COPPER TERMINAL FO (CONNECTOR,LAMPHOLDER)</t>
        </is>
      </c>
      <c r="C111" s="418" t="inlineStr">
        <is>
          <t>I3928</t>
        </is>
      </c>
      <c r="D111" s="419" t="n">
        <v>44648</v>
      </c>
      <c r="E111" s="418" t="n"/>
      <c r="F111" s="418" t="n"/>
      <c r="G111" s="420" t="n">
        <v>36434200</v>
      </c>
      <c r="H111" s="418" t="n"/>
      <c r="I111" s="418" t="n"/>
    </row>
    <row r="112">
      <c r="A112" s="417" t="n">
        <v>103</v>
      </c>
      <c r="B112" s="418" t="inlineStr">
        <is>
          <t>PRINTED CIRCUIT BOARD ASSMBLY</t>
        </is>
      </c>
      <c r="C112" s="418" t="inlineStr">
        <is>
          <t>I3927</t>
        </is>
      </c>
      <c r="D112" s="419" t="n">
        <v>44648</v>
      </c>
      <c r="E112" s="418" t="n"/>
      <c r="F112" s="418" t="n"/>
      <c r="G112" s="420" t="n">
        <v>89275400</v>
      </c>
      <c r="H112" s="418" t="n"/>
      <c r="I112" s="418" t="n"/>
    </row>
    <row r="113">
      <c r="A113" s="417" t="n">
        <v>104</v>
      </c>
      <c r="B113" s="418" t="inlineStr">
        <is>
          <t>PRINTED CIRCUIT BOARD ASSMBLY</t>
        </is>
      </c>
      <c r="C113" s="418" t="inlineStr">
        <is>
          <t>I3926</t>
        </is>
      </c>
      <c r="D113" s="419" t="n">
        <v>44648</v>
      </c>
      <c r="E113" s="418" t="n"/>
      <c r="F113" s="418" t="n"/>
      <c r="G113" s="420" t="n">
        <v>151108400</v>
      </c>
      <c r="H113" s="418" t="n"/>
      <c r="I113" s="418" t="n"/>
    </row>
    <row r="114">
      <c r="A114" s="417" t="n">
        <v>105</v>
      </c>
      <c r="B114" s="418" t="inlineStr">
        <is>
          <t>Import Raw Material</t>
        </is>
      </c>
      <c r="C114" s="418" t="inlineStr">
        <is>
          <t>I4170</t>
        </is>
      </c>
      <c r="D114" s="419" t="n">
        <v>45013</v>
      </c>
      <c r="E114" s="418" t="n"/>
      <c r="F114" s="418" t="n"/>
      <c r="G114" s="420" t="n">
        <v>82168300</v>
      </c>
      <c r="H114" s="418" t="n"/>
      <c r="I114" s="418" t="n"/>
    </row>
    <row r="115">
      <c r="A115" s="417" t="n">
        <v>106</v>
      </c>
      <c r="B115" s="418" t="inlineStr">
        <is>
          <t>Import Raw Material</t>
        </is>
      </c>
      <c r="C115" s="418" t="inlineStr">
        <is>
          <t>I4167</t>
        </is>
      </c>
      <c r="D115" s="419" t="n">
        <v>45013</v>
      </c>
      <c r="E115" s="418" t="n"/>
      <c r="F115" s="418" t="n"/>
      <c r="G115" s="420" t="n">
        <v>24575400</v>
      </c>
      <c r="H115" s="418" t="n"/>
      <c r="I115" s="418" t="n"/>
    </row>
    <row r="116">
      <c r="A116" s="417" t="n">
        <v>107</v>
      </c>
      <c r="B116" s="418" t="inlineStr">
        <is>
          <t>Import Raw Material</t>
        </is>
      </c>
      <c r="C116" s="418" t="inlineStr">
        <is>
          <t>I4236</t>
        </is>
      </c>
      <c r="D116" s="419" t="n">
        <v>45014</v>
      </c>
      <c r="E116" s="418" t="n"/>
      <c r="F116" s="418" t="n"/>
      <c r="G116" s="420" t="n">
        <v>22647400</v>
      </c>
      <c r="H116" s="418" t="n"/>
      <c r="I116" s="418" t="n"/>
    </row>
    <row r="117">
      <c r="A117" s="417" t="n">
        <v>108</v>
      </c>
      <c r="B117" s="418" t="n"/>
      <c r="C117" s="418" t="inlineStr">
        <is>
          <t>I3352</t>
        </is>
      </c>
      <c r="D117" s="419" t="n">
        <v>43924</v>
      </c>
      <c r="E117" s="418" t="n"/>
      <c r="F117" s="418" t="n"/>
      <c r="G117" s="420" t="n">
        <v>16569553</v>
      </c>
      <c r="H117" s="418" t="n"/>
      <c r="I117" s="418" t="n"/>
    </row>
    <row r="118">
      <c r="A118" s="417" t="n">
        <v>109</v>
      </c>
      <c r="B118" s="418" t="n"/>
      <c r="C118" s="418" t="inlineStr">
        <is>
          <t>I3353</t>
        </is>
      </c>
      <c r="D118" s="419" t="n">
        <v>43924</v>
      </c>
      <c r="E118" s="418" t="n"/>
      <c r="F118" s="418" t="n"/>
      <c r="G118" s="420" t="n">
        <v>8034057</v>
      </c>
      <c r="H118" s="418" t="n"/>
      <c r="I118" s="418" t="n"/>
    </row>
    <row r="119">
      <c r="A119" s="417" t="n">
        <v>110</v>
      </c>
      <c r="B119" s="418" t="n"/>
      <c r="C119" s="418" t="inlineStr">
        <is>
          <t>I3594</t>
        </is>
      </c>
      <c r="D119" s="419" t="n">
        <v>43930</v>
      </c>
      <c r="E119" s="418" t="n"/>
      <c r="F119" s="418" t="n"/>
      <c r="G119" s="420" t="n">
        <v>7485844</v>
      </c>
      <c r="H119" s="418" t="n"/>
      <c r="I119" s="418" t="n"/>
    </row>
    <row r="120">
      <c r="A120" s="417" t="n">
        <v>111</v>
      </c>
      <c r="B120" s="418" t="inlineStr">
        <is>
          <t>ការនាំចូលទំនិញពីក្រៅប្រទេស</t>
        </is>
      </c>
      <c r="C120" s="418" t="inlineStr">
        <is>
          <t>I3956</t>
        </is>
      </c>
      <c r="D120" s="419" t="n">
        <v>44287</v>
      </c>
      <c r="E120" s="418" t="n"/>
      <c r="F120" s="418" t="n"/>
      <c r="G120" s="420" t="n">
        <v>37356100</v>
      </c>
      <c r="H120" s="418" t="n"/>
      <c r="I120" s="418" t="n"/>
    </row>
    <row r="121">
      <c r="A121" s="417" t="n">
        <v>112</v>
      </c>
      <c r="B121" s="418" t="inlineStr">
        <is>
          <t>ការនាំចូលទំនិញពីក្រៅប្រទេស</t>
        </is>
      </c>
      <c r="C121" s="418" t="inlineStr">
        <is>
          <t>I3961</t>
        </is>
      </c>
      <c r="D121" s="419" t="n">
        <v>44287</v>
      </c>
      <c r="E121" s="418" t="n"/>
      <c r="F121" s="418" t="n"/>
      <c r="G121" s="420" t="n">
        <v>42875000</v>
      </c>
      <c r="H121" s="418" t="n"/>
      <c r="I121" s="418" t="n"/>
    </row>
    <row r="122">
      <c r="A122" s="417" t="n">
        <v>113</v>
      </c>
      <c r="B122" s="418" t="inlineStr">
        <is>
          <t>ការនាំចូលទំនិញពីក្រៅប្រទេស</t>
        </is>
      </c>
      <c r="C122" s="418" t="inlineStr">
        <is>
          <t>I4121</t>
        </is>
      </c>
      <c r="D122" s="419" t="n">
        <v>44291</v>
      </c>
      <c r="E122" s="418" t="n"/>
      <c r="F122" s="418" t="n"/>
      <c r="G122" s="420" t="n">
        <v>7071300</v>
      </c>
      <c r="H122" s="418" t="n"/>
      <c r="I122" s="418" t="n"/>
    </row>
    <row r="123">
      <c r="A123" s="417" t="n">
        <v>114</v>
      </c>
      <c r="B123" s="418" t="inlineStr">
        <is>
          <t>ការនាំចូលទំនិញក្រៅប្រទេស</t>
        </is>
      </c>
      <c r="C123" s="418" t="inlineStr">
        <is>
          <t>I3958</t>
        </is>
      </c>
      <c r="D123" s="419" t="n">
        <v>44287</v>
      </c>
      <c r="E123" s="418" t="n"/>
      <c r="F123" s="418" t="n"/>
      <c r="G123" s="420" t="n">
        <v>63385900</v>
      </c>
      <c r="H123" s="418" t="n"/>
      <c r="I123" s="418" t="n"/>
    </row>
    <row r="124">
      <c r="A124" s="417" t="n">
        <v>115</v>
      </c>
      <c r="B124" s="418" t="inlineStr">
        <is>
          <t>ការនាំចូលទំនិញពីក្រៅប្រទេស</t>
        </is>
      </c>
      <c r="C124" s="418" t="inlineStr">
        <is>
          <t>I3960</t>
        </is>
      </c>
      <c r="D124" s="419" t="n">
        <v>44287</v>
      </c>
      <c r="E124" s="418" t="n"/>
      <c r="F124" s="418" t="n"/>
      <c r="G124" s="420" t="n">
        <v>244380000</v>
      </c>
      <c r="H124" s="418" t="n"/>
      <c r="I124" s="418" t="n"/>
    </row>
    <row r="125">
      <c r="A125" s="417" t="n">
        <v>116</v>
      </c>
      <c r="B125" s="418" t="inlineStr">
        <is>
          <t>Import Raw Material (WIRE,LIGHTS BULD..)</t>
        </is>
      </c>
      <c r="C125" s="418" t="inlineStr">
        <is>
          <t>I5094</t>
        </is>
      </c>
      <c r="D125" s="419" t="n">
        <v>44677</v>
      </c>
      <c r="E125" s="418" t="n"/>
      <c r="F125" s="418" t="n"/>
      <c r="G125" s="420" t="n">
        <v>96415300</v>
      </c>
      <c r="H125" s="418" t="n"/>
      <c r="I125" s="418" t="n"/>
    </row>
    <row r="126">
      <c r="A126" s="417" t="n">
        <v>117</v>
      </c>
      <c r="B126" s="418" t="inlineStr">
        <is>
          <t>ADAPTER</t>
        </is>
      </c>
      <c r="C126" s="418" t="inlineStr">
        <is>
          <t>I5093</t>
        </is>
      </c>
      <c r="D126" s="419" t="n">
        <v>44677</v>
      </c>
      <c r="E126" s="418" t="n"/>
      <c r="F126" s="418" t="n"/>
      <c r="G126" s="420" t="n">
        <v>41833900</v>
      </c>
      <c r="H126" s="418" t="n"/>
      <c r="I126" s="418" t="n"/>
    </row>
    <row r="127">
      <c r="A127" s="417" t="n">
        <v>118</v>
      </c>
      <c r="B127" s="418" t="inlineStr">
        <is>
          <t>ELECTRODE SLICE, IRON ACCESSORIES ,ELECTRONIC COMPONENTS OF PCBA,ELECTRONIC SWITCH,FUSE,IRON TUBE, LED COPPER WIRE LAMP AND LED STRIPE…</t>
        </is>
      </c>
      <c r="C127" s="418" t="inlineStr">
        <is>
          <t>I5362</t>
        </is>
      </c>
      <c r="D127" s="419" t="n">
        <v>45042</v>
      </c>
      <c r="E127" s="418" t="n"/>
      <c r="F127" s="418" t="n"/>
      <c r="G127" s="420" t="n">
        <v>40256004.2</v>
      </c>
      <c r="H127" s="418" t="n"/>
      <c r="I127" s="418" t="n"/>
    </row>
    <row r="128">
      <c r="A128" s="417" t="n">
        <v>119</v>
      </c>
      <c r="B128" s="418" t="inlineStr">
        <is>
          <t>ELECTRODE SLICE, IRON ACCESSORIES ,FUSE,IRON SHEET FRAME,IRON TUBE,LED COPPER WIRE LAMP AND LED STRIPE,PAPER BOARD,BATTERY BOX,COOPER TERMINAL FOR PLUG,END PLUG INSERT CORE,LABEL,LIGHT BEAD  …..</t>
        </is>
      </c>
      <c r="C128" s="418" t="inlineStr">
        <is>
          <t>I5319</t>
        </is>
      </c>
      <c r="D128" s="419" t="n">
        <v>45041</v>
      </c>
      <c r="E128" s="418" t="n"/>
      <c r="F128" s="418" t="n"/>
      <c r="G128" s="420" t="n">
        <v>17755204</v>
      </c>
      <c r="H128" s="418" t="n"/>
      <c r="I128" s="418" t="n"/>
    </row>
    <row r="129">
      <c r="A129" s="417" t="n">
        <v>120</v>
      </c>
      <c r="B129" s="418" t="inlineStr">
        <is>
          <t>FUSE,IRON TUBE,STRETCH FILM,COOPER TERMINAL FOR PLUG,END PLUG INSERT CORE,LABEL,LED STRIP,LIGHT BEAD AND LIGHT BULB,PACKAGING TAPE,PLASTIC,IRON SHEET,PRINTED CIRCUIT BOARD ASSEMBLY and Wire</t>
        </is>
      </c>
      <c r="C129" s="418" t="inlineStr">
        <is>
          <t>I5318</t>
        </is>
      </c>
      <c r="D129" s="419" t="n">
        <v>45041</v>
      </c>
      <c r="E129" s="418" t="n"/>
      <c r="F129" s="418" t="n"/>
      <c r="G129" s="420" t="n">
        <v>81322125.8</v>
      </c>
      <c r="H129" s="418" t="n"/>
      <c r="I129" s="418" t="n"/>
    </row>
    <row r="130">
      <c r="A130" s="417" t="n">
        <v>121</v>
      </c>
      <c r="B130" s="418" t="inlineStr">
        <is>
          <t>LED copper wire lamp</t>
        </is>
      </c>
      <c r="C130" s="418" t="inlineStr">
        <is>
          <t>I4607</t>
        </is>
      </c>
      <c r="D130" s="419" t="n">
        <v>44319</v>
      </c>
      <c r="E130" s="418" t="n"/>
      <c r="F130" s="418" t="n"/>
      <c r="G130" s="420" t="n">
        <v>7858600</v>
      </c>
      <c r="H130" s="418" t="n"/>
      <c r="I130" s="418" t="n"/>
    </row>
    <row r="131">
      <c r="A131" s="417" t="n">
        <v>122</v>
      </c>
      <c r="B131" s="418" t="inlineStr">
        <is>
          <t>Import Material</t>
        </is>
      </c>
      <c r="C131" s="418" t="inlineStr">
        <is>
          <t>I5626</t>
        </is>
      </c>
      <c r="D131" s="419" t="n">
        <v>44342</v>
      </c>
      <c r="E131" s="418" t="n"/>
      <c r="F131" s="418" t="n"/>
      <c r="G131" s="420" t="n">
        <v>4310100</v>
      </c>
      <c r="H131" s="418" t="n"/>
      <c r="I131" s="418" t="n"/>
    </row>
    <row r="132">
      <c r="A132" s="417" t="n">
        <v>123</v>
      </c>
      <c r="B132" s="418" t="inlineStr">
        <is>
          <t xml:space="preserve">Import Material </t>
        </is>
      </c>
      <c r="C132" s="418" t="inlineStr">
        <is>
          <t>I5726</t>
        </is>
      </c>
      <c r="D132" s="419" t="n">
        <v>44344</v>
      </c>
      <c r="E132" s="418" t="n"/>
      <c r="F132" s="418" t="n"/>
      <c r="G132" s="420" t="n">
        <v>3514700</v>
      </c>
      <c r="H132" s="418" t="n"/>
      <c r="I132" s="418" t="n"/>
    </row>
    <row r="133">
      <c r="A133" s="417" t="n">
        <v>124</v>
      </c>
      <c r="B133" s="418" t="inlineStr">
        <is>
          <t>Import Material</t>
        </is>
      </c>
      <c r="C133" s="418" t="inlineStr">
        <is>
          <t>I5636</t>
        </is>
      </c>
      <c r="D133" s="419" t="n">
        <v>44342</v>
      </c>
      <c r="E133" s="418" t="n"/>
      <c r="F133" s="418" t="n"/>
      <c r="G133" s="420" t="n">
        <v>1364400</v>
      </c>
      <c r="H133" s="418" t="n"/>
      <c r="I133" s="418" t="n"/>
    </row>
    <row r="134">
      <c r="A134" s="417" t="n">
        <v>125</v>
      </c>
      <c r="B134" s="418" t="inlineStr">
        <is>
          <t>Import Material</t>
        </is>
      </c>
      <c r="C134" s="418" t="inlineStr">
        <is>
          <t>I5643</t>
        </is>
      </c>
      <c r="D134" s="419" t="n">
        <v>44342</v>
      </c>
      <c r="E134" s="418" t="n"/>
      <c r="F134" s="418" t="n"/>
      <c r="G134" s="420" t="n">
        <v>53159700</v>
      </c>
      <c r="H134" s="418" t="n"/>
      <c r="I134" s="418" t="n"/>
    </row>
    <row r="135">
      <c r="A135" s="417" t="n">
        <v>126</v>
      </c>
      <c r="B135" s="418" t="inlineStr">
        <is>
          <t>Tools for electric</t>
        </is>
      </c>
      <c r="C135" s="418" t="inlineStr">
        <is>
          <t>I4732</t>
        </is>
      </c>
      <c r="D135" s="419" t="n">
        <v>44321</v>
      </c>
      <c r="E135" s="418" t="n"/>
      <c r="F135" s="418" t="n"/>
      <c r="G135" s="420" t="n">
        <v>1432800</v>
      </c>
      <c r="H135" s="418" t="n"/>
      <c r="I135" s="418" t="n"/>
    </row>
    <row r="136">
      <c r="A136" s="417" t="n">
        <v>127</v>
      </c>
      <c r="B136" s="418" t="inlineStr">
        <is>
          <t>Light buib</t>
        </is>
      </c>
      <c r="C136" s="418" t="inlineStr">
        <is>
          <t>I4727</t>
        </is>
      </c>
      <c r="D136" s="419" t="n">
        <v>44321</v>
      </c>
      <c r="E136" s="418" t="n"/>
      <c r="F136" s="418" t="n"/>
      <c r="G136" s="420" t="n">
        <v>3914200</v>
      </c>
      <c r="H136" s="418" t="n"/>
      <c r="I136" s="418" t="n"/>
    </row>
    <row r="137">
      <c r="A137" s="417" t="n">
        <v>128</v>
      </c>
      <c r="B137" s="418" t="inlineStr">
        <is>
          <t>Battery</t>
        </is>
      </c>
      <c r="C137" s="418" t="inlineStr">
        <is>
          <t>I5228</t>
        </is>
      </c>
      <c r="D137" s="419" t="n">
        <v>44334</v>
      </c>
      <c r="E137" s="418" t="n"/>
      <c r="F137" s="418" t="n"/>
      <c r="G137" s="420" t="n">
        <v>60299400</v>
      </c>
      <c r="H137" s="418" t="n"/>
      <c r="I137" s="418" t="n"/>
    </row>
    <row r="138">
      <c r="A138" s="417" t="n">
        <v>129</v>
      </c>
      <c r="B138" s="418" t="inlineStr">
        <is>
          <t xml:space="preserve">Import Material </t>
        </is>
      </c>
      <c r="C138" s="418" t="inlineStr">
        <is>
          <t>I5397</t>
        </is>
      </c>
      <c r="D138" s="419" t="n">
        <v>44337</v>
      </c>
      <c r="E138" s="418" t="n"/>
      <c r="F138" s="418" t="n"/>
      <c r="G138" s="420" t="n">
        <v>1959900</v>
      </c>
      <c r="H138" s="418" t="n"/>
      <c r="I138" s="418" t="n"/>
    </row>
    <row r="139">
      <c r="A139" s="417" t="n">
        <v>130</v>
      </c>
      <c r="B139" s="418" t="inlineStr">
        <is>
          <t>LED copper wire lamp</t>
        </is>
      </c>
      <c r="C139" s="418" t="inlineStr">
        <is>
          <t>I4896</t>
        </is>
      </c>
      <c r="D139" s="419" t="n">
        <v>44326</v>
      </c>
      <c r="E139" s="418" t="n"/>
      <c r="F139" s="418" t="n"/>
      <c r="G139" s="420" t="n">
        <v>4930100</v>
      </c>
      <c r="H139" s="418" t="n"/>
      <c r="I139" s="418" t="n"/>
    </row>
    <row r="140">
      <c r="A140" s="417" t="n">
        <v>131</v>
      </c>
      <c r="B140" s="418" t="inlineStr">
        <is>
          <t>Import Material</t>
        </is>
      </c>
      <c r="C140" s="418" t="inlineStr">
        <is>
          <t>I5400</t>
        </is>
      </c>
      <c r="D140" s="419" t="n">
        <v>44337</v>
      </c>
      <c r="E140" s="418" t="n"/>
      <c r="F140" s="418" t="n"/>
      <c r="G140" s="420" t="n">
        <v>37458300</v>
      </c>
      <c r="H140" s="418" t="n"/>
      <c r="I140" s="418" t="n"/>
    </row>
    <row r="141">
      <c r="A141" s="417" t="n">
        <v>132</v>
      </c>
      <c r="B141" s="418" t="inlineStr">
        <is>
          <t>LED copper wire lamp</t>
        </is>
      </c>
      <c r="C141" s="418" t="inlineStr">
        <is>
          <t>I5237</t>
        </is>
      </c>
      <c r="D141" s="419" t="n">
        <v>44334</v>
      </c>
      <c r="E141" s="418" t="n"/>
      <c r="F141" s="418" t="n"/>
      <c r="G141" s="420" t="n">
        <v>12461300</v>
      </c>
      <c r="H141" s="418" t="n"/>
      <c r="I141" s="418" t="n"/>
    </row>
    <row r="142">
      <c r="A142" s="417" t="n">
        <v>133</v>
      </c>
      <c r="B142" s="418" t="inlineStr">
        <is>
          <t>LED copper wire lamp</t>
        </is>
      </c>
      <c r="C142" s="418" t="inlineStr">
        <is>
          <t>I5227</t>
        </is>
      </c>
      <c r="D142" s="419" t="n">
        <v>44337</v>
      </c>
      <c r="E142" s="418" t="n"/>
      <c r="F142" s="418" t="n"/>
      <c r="G142" s="420" t="n">
        <v>1085700</v>
      </c>
      <c r="H142" s="418" t="n"/>
      <c r="I142" s="418" t="n"/>
    </row>
    <row r="143">
      <c r="A143" s="417" t="n">
        <v>134</v>
      </c>
      <c r="B143" s="418" t="inlineStr">
        <is>
          <t>Light Bulb</t>
        </is>
      </c>
      <c r="C143" s="418" t="inlineStr">
        <is>
          <t>I5232</t>
        </is>
      </c>
      <c r="D143" s="419" t="n">
        <v>44334</v>
      </c>
      <c r="E143" s="418" t="n"/>
      <c r="F143" s="418" t="n"/>
      <c r="G143" s="420" t="n">
        <v>30509800</v>
      </c>
      <c r="H143" s="418" t="n"/>
      <c r="I143" s="418" t="n"/>
    </row>
    <row r="144">
      <c r="A144" s="417" t="n">
        <v>135</v>
      </c>
      <c r="B144" s="418" t="inlineStr">
        <is>
          <t>Import Material</t>
        </is>
      </c>
      <c r="C144" s="418" t="inlineStr">
        <is>
          <t>I4606</t>
        </is>
      </c>
      <c r="D144" s="419" t="n">
        <v>44319</v>
      </c>
      <c r="E144" s="418" t="n"/>
      <c r="F144" s="418" t="n"/>
      <c r="G144" s="420" t="n">
        <v>57416700</v>
      </c>
      <c r="H144" s="418" t="n"/>
      <c r="I144" s="418" t="n"/>
    </row>
    <row r="145">
      <c r="A145" s="417" t="n">
        <v>136</v>
      </c>
      <c r="B145" s="418" t="inlineStr">
        <is>
          <t>Import Material</t>
        </is>
      </c>
      <c r="C145" s="418" t="inlineStr">
        <is>
          <t>I5242</t>
        </is>
      </c>
      <c r="D145" s="419" t="n">
        <v>44334</v>
      </c>
      <c r="E145" s="418" t="n"/>
      <c r="F145" s="418" t="n"/>
      <c r="G145" s="420" t="n">
        <v>36350200</v>
      </c>
      <c r="H145" s="418" t="n"/>
      <c r="I145" s="418" t="n"/>
    </row>
    <row r="146">
      <c r="A146" s="417" t="n">
        <v>137</v>
      </c>
      <c r="B146" s="418" t="inlineStr">
        <is>
          <t>Import Material</t>
        </is>
      </c>
      <c r="C146" s="418" t="inlineStr">
        <is>
          <t>I5672</t>
        </is>
      </c>
      <c r="D146" s="419" t="n">
        <v>44343</v>
      </c>
      <c r="E146" s="418" t="n"/>
      <c r="F146" s="418" t="n"/>
      <c r="G146" s="420" t="n">
        <v>37724200</v>
      </c>
      <c r="H146" s="418" t="n"/>
      <c r="I146" s="418" t="n"/>
    </row>
    <row r="147">
      <c r="A147" s="417" t="n">
        <v>138</v>
      </c>
      <c r="B147" s="418" t="inlineStr">
        <is>
          <t>Import Raw Material (WIRE (6),LIGHT CORD  H (3)</t>
        </is>
      </c>
      <c r="C147" s="418" t="inlineStr">
        <is>
          <t>I5861</t>
        </is>
      </c>
      <c r="D147" s="419" t="n">
        <v>44693</v>
      </c>
      <c r="E147" s="418" t="n"/>
      <c r="F147" s="418" t="n"/>
      <c r="G147" s="420" t="n">
        <v>44660500</v>
      </c>
      <c r="H147" s="418" t="n"/>
      <c r="I147" s="418" t="n"/>
    </row>
    <row r="148">
      <c r="A148" s="417" t="n">
        <v>139</v>
      </c>
      <c r="B148" s="418" t="inlineStr">
        <is>
          <t>Import Raw Material (WIRE(25),LIGHT STRIP (12)...)</t>
        </is>
      </c>
      <c r="C148" s="418" t="inlineStr">
        <is>
          <t>I5860</t>
        </is>
      </c>
      <c r="D148" s="419" t="n">
        <v>44693</v>
      </c>
      <c r="E148" s="418" t="n"/>
      <c r="F148" s="418" t="n"/>
      <c r="G148" s="420" t="n">
        <v>110268000</v>
      </c>
      <c r="H148" s="418" t="n"/>
      <c r="I148" s="418" t="n"/>
    </row>
    <row r="149">
      <c r="A149" s="417" t="n">
        <v>140</v>
      </c>
      <c r="B149" s="418" t="inlineStr">
        <is>
          <t>Import Raw Material (IRON TUBE ,PLASTIC RESIN)</t>
        </is>
      </c>
      <c r="C149" s="418" t="inlineStr">
        <is>
          <t>I5836</t>
        </is>
      </c>
      <c r="D149" s="419" t="n">
        <v>44693</v>
      </c>
      <c r="E149" s="418" t="n"/>
      <c r="F149" s="418" t="n"/>
      <c r="G149" s="420" t="n">
        <v>16653400</v>
      </c>
      <c r="H149" s="418" t="n"/>
      <c r="I149" s="418" t="n"/>
    </row>
    <row r="150">
      <c r="A150" s="417" t="n">
        <v>141</v>
      </c>
      <c r="B150" s="418" t="inlineStr">
        <is>
          <t>Import Raw Material</t>
        </is>
      </c>
      <c r="C150" s="418" t="inlineStr">
        <is>
          <t>I5575</t>
        </is>
      </c>
      <c r="D150" s="419" t="n">
        <v>44693</v>
      </c>
      <c r="E150" s="418" t="n"/>
      <c r="F150" s="418" t="n"/>
      <c r="G150" s="420" t="n">
        <v>62038300</v>
      </c>
      <c r="H150" s="418" t="n"/>
      <c r="I150" s="418" t="n"/>
    </row>
    <row r="151">
      <c r="A151" s="417" t="n">
        <v>142</v>
      </c>
      <c r="B151" s="418" t="inlineStr">
        <is>
          <t>Raw materials</t>
        </is>
      </c>
      <c r="C151" s="418" t="inlineStr">
        <is>
          <t>I5578</t>
        </is>
      </c>
      <c r="D151" s="419" t="n">
        <v>45049</v>
      </c>
      <c r="E151" s="418" t="n"/>
      <c r="F151" s="418" t="n"/>
      <c r="G151" s="420" t="n">
        <v>60272576</v>
      </c>
      <c r="H151" s="418" t="n"/>
      <c r="I151" s="418" t="n"/>
    </row>
    <row r="152">
      <c r="A152" s="417" t="n">
        <v>143</v>
      </c>
      <c r="B152" s="418" t="inlineStr">
        <is>
          <t>Raw materials</t>
        </is>
      </c>
      <c r="C152" s="418" t="inlineStr">
        <is>
          <t>I6702</t>
        </is>
      </c>
      <c r="D152" s="419" t="n">
        <v>45070</v>
      </c>
      <c r="E152" s="418" t="n"/>
      <c r="F152" s="418" t="n"/>
      <c r="G152" s="420" t="n">
        <v>16541648.4</v>
      </c>
      <c r="H152" s="418" t="n"/>
      <c r="I152" s="418" t="n"/>
    </row>
    <row r="153">
      <c r="A153" s="417" t="n">
        <v>144</v>
      </c>
      <c r="B153" s="418" t="inlineStr">
        <is>
          <t>Raw materials</t>
        </is>
      </c>
      <c r="C153" s="418" t="inlineStr">
        <is>
          <t>I6414</t>
        </is>
      </c>
      <c r="D153" s="419" t="n">
        <v>45064</v>
      </c>
      <c r="E153" s="418" t="n"/>
      <c r="F153" s="418" t="n"/>
      <c r="G153" s="420" t="n">
        <v>65442298</v>
      </c>
      <c r="H153" s="418" t="n"/>
      <c r="I153" s="418" t="n"/>
    </row>
    <row r="154">
      <c r="A154" s="417" t="n">
        <v>145</v>
      </c>
      <c r="B154" s="418" t="inlineStr">
        <is>
          <t>Raw materials</t>
        </is>
      </c>
      <c r="C154" s="418" t="inlineStr">
        <is>
          <t>I6342</t>
        </is>
      </c>
      <c r="D154" s="419" t="n">
        <v>45063</v>
      </c>
      <c r="E154" s="418" t="n"/>
      <c r="F154" s="418" t="n"/>
      <c r="G154" s="420" t="n">
        <v>125174797.5</v>
      </c>
      <c r="H154" s="418" t="n"/>
      <c r="I154" s="418" t="n"/>
    </row>
    <row r="155">
      <c r="A155" s="417" t="n">
        <v>146</v>
      </c>
      <c r="B155" s="418" t="inlineStr">
        <is>
          <t>Import Material</t>
        </is>
      </c>
      <c r="C155" s="418" t="inlineStr">
        <is>
          <t>I6907</t>
        </is>
      </c>
      <c r="D155" s="419" t="n">
        <v>44369</v>
      </c>
      <c r="E155" s="418" t="n"/>
      <c r="F155" s="418" t="n"/>
      <c r="G155" s="420" t="n">
        <v>85957200</v>
      </c>
      <c r="H155" s="418" t="n"/>
      <c r="I155" s="418" t="n"/>
    </row>
    <row r="156">
      <c r="A156" s="417" t="n">
        <v>147</v>
      </c>
      <c r="B156" s="418" t="inlineStr">
        <is>
          <t>Import Material</t>
        </is>
      </c>
      <c r="C156" s="418" t="inlineStr">
        <is>
          <t>I6510</t>
        </is>
      </c>
      <c r="D156" s="419" t="n">
        <v>44357</v>
      </c>
      <c r="E156" s="418" t="n"/>
      <c r="F156" s="418" t="n"/>
      <c r="G156" s="420" t="n">
        <v>36581200</v>
      </c>
      <c r="H156" s="418" t="n"/>
      <c r="I156" s="418" t="n"/>
    </row>
    <row r="157">
      <c r="A157" s="417" t="n">
        <v>148</v>
      </c>
      <c r="B157" s="418" t="inlineStr">
        <is>
          <t>Import Material</t>
        </is>
      </c>
      <c r="C157" s="418" t="inlineStr">
        <is>
          <t>I6857</t>
        </is>
      </c>
      <c r="D157" s="419" t="n">
        <v>44364</v>
      </c>
      <c r="E157" s="418" t="n"/>
      <c r="F157" s="418" t="n"/>
      <c r="G157" s="420" t="n">
        <v>24183400</v>
      </c>
      <c r="H157" s="418" t="n"/>
      <c r="I157" s="418" t="n"/>
    </row>
    <row r="158">
      <c r="A158" s="417" t="n">
        <v>149</v>
      </c>
      <c r="B158" s="418" t="inlineStr">
        <is>
          <t>Import Material</t>
        </is>
      </c>
      <c r="C158" s="418" t="inlineStr">
        <is>
          <t>I6136</t>
        </is>
      </c>
      <c r="D158" s="419" t="n">
        <v>44351</v>
      </c>
      <c r="E158" s="418" t="n"/>
      <c r="F158" s="418" t="n"/>
      <c r="G158" s="420" t="n">
        <v>38517500</v>
      </c>
      <c r="H158" s="418" t="n"/>
      <c r="I158" s="418" t="n"/>
    </row>
    <row r="159">
      <c r="A159" s="417" t="n">
        <v>150</v>
      </c>
      <c r="B159" s="418" t="inlineStr">
        <is>
          <t>Import Material</t>
        </is>
      </c>
      <c r="C159" s="418" t="inlineStr">
        <is>
          <t>I6141</t>
        </is>
      </c>
      <c r="D159" s="419" t="n">
        <v>44351</v>
      </c>
      <c r="E159" s="418" t="n"/>
      <c r="F159" s="418" t="n"/>
      <c r="G159" s="420" t="n">
        <v>37505100</v>
      </c>
      <c r="H159" s="418" t="n"/>
      <c r="I159" s="418" t="n"/>
    </row>
    <row r="160">
      <c r="A160" s="417" t="n">
        <v>151</v>
      </c>
      <c r="B160" s="418" t="inlineStr">
        <is>
          <t>Import Material</t>
        </is>
      </c>
      <c r="C160" s="418" t="inlineStr">
        <is>
          <t>I6247</t>
        </is>
      </c>
      <c r="D160" s="419" t="n">
        <v>44354</v>
      </c>
      <c r="E160" s="418" t="n"/>
      <c r="F160" s="418" t="n"/>
      <c r="G160" s="420" t="n">
        <v>3811200</v>
      </c>
      <c r="H160" s="418" t="n"/>
      <c r="I160" s="418" t="n"/>
    </row>
    <row r="161">
      <c r="A161" s="417" t="n">
        <v>152</v>
      </c>
      <c r="B161" s="418" t="inlineStr">
        <is>
          <t>SOLAR PANELS</t>
        </is>
      </c>
      <c r="C161" s="418" t="inlineStr">
        <is>
          <t>I7194</t>
        </is>
      </c>
      <c r="D161" s="419" t="n">
        <v>44375</v>
      </c>
      <c r="E161" s="418" t="n"/>
      <c r="F161" s="418" t="n"/>
      <c r="G161" s="420" t="n">
        <v>1031900</v>
      </c>
      <c r="H161" s="418" t="n"/>
      <c r="I161" s="418" t="n"/>
    </row>
    <row r="162">
      <c r="A162" s="417" t="n">
        <v>153</v>
      </c>
      <c r="B162" s="418" t="inlineStr">
        <is>
          <t>IRON STAMPINGS</t>
        </is>
      </c>
      <c r="C162" s="418" t="inlineStr">
        <is>
          <t>I6906</t>
        </is>
      </c>
      <c r="D162" s="419" t="n">
        <v>44369</v>
      </c>
      <c r="E162" s="418" t="n"/>
      <c r="F162" s="418" t="n"/>
      <c r="G162" s="420" t="n">
        <v>2068700</v>
      </c>
      <c r="H162" s="418" t="n"/>
      <c r="I162" s="418" t="n"/>
    </row>
    <row r="163">
      <c r="A163" s="417" t="n">
        <v>154</v>
      </c>
      <c r="B163" s="418" t="inlineStr">
        <is>
          <t>Import Material</t>
        </is>
      </c>
      <c r="C163" s="418" t="inlineStr">
        <is>
          <t>I6134</t>
        </is>
      </c>
      <c r="D163" s="419" t="n">
        <v>44351</v>
      </c>
      <c r="E163" s="418" t="n"/>
      <c r="F163" s="418" t="n"/>
      <c r="G163" s="420" t="n">
        <v>1700700</v>
      </c>
      <c r="H163" s="418" t="n"/>
      <c r="I163" s="418" t="n"/>
    </row>
    <row r="164">
      <c r="A164" s="417" t="n">
        <v>155</v>
      </c>
      <c r="B164" s="418" t="inlineStr">
        <is>
          <t>Import Materail</t>
        </is>
      </c>
      <c r="C164" s="418" t="inlineStr">
        <is>
          <t>I6139</t>
        </is>
      </c>
      <c r="D164" s="419" t="n">
        <v>44351</v>
      </c>
      <c r="E164" s="418" t="n"/>
      <c r="F164" s="418" t="n"/>
      <c r="G164" s="420" t="n">
        <v>12962300</v>
      </c>
      <c r="H164" s="418" t="n"/>
      <c r="I164" s="418" t="n"/>
    </row>
    <row r="165">
      <c r="A165" s="417" t="n">
        <v>156</v>
      </c>
      <c r="B165" s="418" t="n"/>
      <c r="C165" s="418" t="inlineStr">
        <is>
          <t>I6812</t>
        </is>
      </c>
      <c r="D165" s="419" t="n">
        <v>44026</v>
      </c>
      <c r="E165" s="418" t="n"/>
      <c r="F165" s="418" t="n"/>
      <c r="G165" s="420" t="n">
        <v>50020500</v>
      </c>
      <c r="H165" s="418" t="n"/>
      <c r="I165" s="418" t="n"/>
    </row>
    <row r="166">
      <c r="A166" s="417" t="n">
        <v>157</v>
      </c>
      <c r="B166" s="418" t="n"/>
      <c r="C166" s="418" t="inlineStr">
        <is>
          <t>I6890</t>
        </is>
      </c>
      <c r="D166" s="419" t="n">
        <v>44027</v>
      </c>
      <c r="E166" s="418" t="n"/>
      <c r="F166" s="418" t="n"/>
      <c r="G166" s="420" t="n">
        <v>30518500</v>
      </c>
      <c r="H166" s="418" t="n"/>
      <c r="I166" s="418" t="n"/>
    </row>
    <row r="167">
      <c r="A167" s="417" t="n">
        <v>158</v>
      </c>
      <c r="B167" s="418" t="n"/>
      <c r="C167" s="418" t="inlineStr">
        <is>
          <t>I6723</t>
        </is>
      </c>
      <c r="D167" s="419" t="n">
        <v>44022</v>
      </c>
      <c r="E167" s="418" t="n"/>
      <c r="F167" s="418" t="n"/>
      <c r="G167" s="420" t="n">
        <v>19802100</v>
      </c>
      <c r="H167" s="418" t="n"/>
      <c r="I167" s="418" t="n"/>
    </row>
    <row r="168">
      <c r="A168" s="417" t="n">
        <v>159</v>
      </c>
      <c r="B168" s="418" t="inlineStr">
        <is>
          <t>Import Raw Material</t>
        </is>
      </c>
      <c r="C168" s="418" t="inlineStr">
        <is>
          <t>I7959</t>
        </is>
      </c>
      <c r="D168" s="419" t="n">
        <v>44391</v>
      </c>
      <c r="E168" s="418" t="n"/>
      <c r="F168" s="418" t="n"/>
      <c r="G168" s="420" t="n">
        <v>32072100</v>
      </c>
      <c r="H168" s="418" t="n"/>
      <c r="I168" s="418" t="n"/>
    </row>
    <row r="169">
      <c r="A169" s="417" t="n">
        <v>160</v>
      </c>
      <c r="B169" s="418" t="inlineStr">
        <is>
          <t>Import Raw Material</t>
        </is>
      </c>
      <c r="C169" s="418" t="inlineStr">
        <is>
          <t>I7962</t>
        </is>
      </c>
      <c r="D169" s="419" t="n">
        <v>44391</v>
      </c>
      <c r="E169" s="418" t="n"/>
      <c r="F169" s="418" t="n"/>
      <c r="G169" s="420" t="n">
        <v>78334400</v>
      </c>
      <c r="H169" s="418" t="n"/>
      <c r="I169" s="418" t="n"/>
    </row>
    <row r="170">
      <c r="A170" s="417" t="n">
        <v>161</v>
      </c>
      <c r="B170" s="418" t="inlineStr">
        <is>
          <t>Import Raw Material</t>
        </is>
      </c>
      <c r="C170" s="418" t="inlineStr">
        <is>
          <t>I8066</t>
        </is>
      </c>
      <c r="D170" s="419" t="n">
        <v>44393</v>
      </c>
      <c r="E170" s="418" t="n"/>
      <c r="F170" s="418" t="n"/>
      <c r="G170" s="420" t="n">
        <v>23358000</v>
      </c>
      <c r="H170" s="418" t="n"/>
      <c r="I170" s="418" t="n"/>
    </row>
    <row r="171">
      <c r="A171" s="417" t="n">
        <v>162</v>
      </c>
      <c r="B171" s="418" t="inlineStr">
        <is>
          <t xml:space="preserve">Import Raw Material </t>
        </is>
      </c>
      <c r="C171" s="418" t="inlineStr">
        <is>
          <t>I7961</t>
        </is>
      </c>
      <c r="D171" s="419" t="n">
        <v>44391</v>
      </c>
      <c r="E171" s="418" t="n"/>
      <c r="F171" s="418" t="n"/>
      <c r="G171" s="420" t="n">
        <v>33981400</v>
      </c>
      <c r="H171" s="418" t="n"/>
      <c r="I171" s="418" t="n"/>
    </row>
    <row r="172">
      <c r="A172" s="417" t="n">
        <v>163</v>
      </c>
      <c r="B172" s="418" t="inlineStr">
        <is>
          <t>Import Raw Material</t>
        </is>
      </c>
      <c r="C172" s="418" t="inlineStr">
        <is>
          <t>I7983</t>
        </is>
      </c>
      <c r="D172" s="419" t="n">
        <v>44391</v>
      </c>
      <c r="E172" s="418" t="n"/>
      <c r="F172" s="418" t="n"/>
      <c r="G172" s="420" t="n">
        <v>92325000</v>
      </c>
      <c r="H172" s="418" t="n"/>
      <c r="I172" s="418" t="n"/>
    </row>
    <row r="173">
      <c r="A173" s="417" t="n">
        <v>164</v>
      </c>
      <c r="B173" s="418" t="inlineStr">
        <is>
          <t>Import Raw Material</t>
        </is>
      </c>
      <c r="C173" s="418" t="inlineStr">
        <is>
          <t>I8559</t>
        </is>
      </c>
      <c r="D173" s="419" t="n">
        <v>44404</v>
      </c>
      <c r="E173" s="418" t="n"/>
      <c r="F173" s="418" t="n"/>
      <c r="G173" s="420" t="n">
        <v>33639700</v>
      </c>
      <c r="H173" s="418" t="n"/>
      <c r="I173" s="418" t="n"/>
    </row>
    <row r="174">
      <c r="A174" s="417" t="n">
        <v>165</v>
      </c>
      <c r="B174" s="418" t="inlineStr">
        <is>
          <t>Import Material Adapter</t>
        </is>
      </c>
      <c r="C174" s="418" t="inlineStr">
        <is>
          <t>I8339</t>
        </is>
      </c>
      <c r="D174" s="419" t="n">
        <v>44398</v>
      </c>
      <c r="E174" s="418" t="n"/>
      <c r="F174" s="418" t="n"/>
      <c r="G174" s="420" t="n">
        <v>46552200</v>
      </c>
      <c r="H174" s="418" t="n"/>
      <c r="I174" s="418" t="n"/>
    </row>
    <row r="175">
      <c r="A175" s="417" t="n">
        <v>166</v>
      </c>
      <c r="B175" s="418" t="inlineStr">
        <is>
          <t>Import Material</t>
        </is>
      </c>
      <c r="C175" s="418" t="inlineStr">
        <is>
          <t>I8555</t>
        </is>
      </c>
      <c r="D175" s="419" t="n">
        <v>44404</v>
      </c>
      <c r="E175" s="418" t="n"/>
      <c r="F175" s="418" t="n"/>
      <c r="G175" s="420" t="n">
        <v>53830100</v>
      </c>
      <c r="H175" s="418" t="n"/>
      <c r="I175" s="418" t="n"/>
    </row>
    <row r="176">
      <c r="A176" s="417" t="n">
        <v>167</v>
      </c>
      <c r="B176" s="418" t="inlineStr">
        <is>
          <t>Import Raw Material</t>
        </is>
      </c>
      <c r="C176" s="418" t="inlineStr">
        <is>
          <t>I8832</t>
        </is>
      </c>
      <c r="D176" s="419" t="n">
        <v>44757</v>
      </c>
      <c r="E176" s="418" t="n"/>
      <c r="F176" s="418" t="n"/>
      <c r="G176" s="420" t="n">
        <v>116577400</v>
      </c>
      <c r="H176" s="418" t="n"/>
      <c r="I176" s="418" t="n"/>
    </row>
    <row r="177">
      <c r="A177" s="417" t="n">
        <v>168</v>
      </c>
      <c r="B177" s="418" t="inlineStr">
        <is>
          <t>Import Raw Material</t>
        </is>
      </c>
      <c r="C177" s="418" t="inlineStr">
        <is>
          <t>I8785</t>
        </is>
      </c>
      <c r="D177" s="419" t="n">
        <v>44756</v>
      </c>
      <c r="E177" s="418" t="n"/>
      <c r="F177" s="418" t="n"/>
      <c r="G177" s="420" t="n">
        <v>12069100</v>
      </c>
      <c r="H177" s="418" t="n"/>
      <c r="I177" s="418" t="n"/>
    </row>
    <row r="178">
      <c r="A178" s="417" t="n">
        <v>169</v>
      </c>
      <c r="B178" s="418" t="inlineStr">
        <is>
          <t>Import Raw Material</t>
        </is>
      </c>
      <c r="C178" s="418" t="inlineStr">
        <is>
          <t>I8789</t>
        </is>
      </c>
      <c r="D178" s="419" t="n">
        <v>44756</v>
      </c>
      <c r="E178" s="418" t="n"/>
      <c r="F178" s="418" t="n"/>
      <c r="G178" s="420" t="n">
        <v>12539500</v>
      </c>
      <c r="H178" s="418" t="n"/>
      <c r="I178" s="418" t="n"/>
    </row>
    <row r="179">
      <c r="A179" s="417" t="n">
        <v>170</v>
      </c>
      <c r="B179" s="418" t="n"/>
      <c r="C179" s="418" t="inlineStr">
        <is>
          <t>I7651</t>
        </is>
      </c>
      <c r="D179" s="419" t="n">
        <v>44049</v>
      </c>
      <c r="E179" s="418" t="n"/>
      <c r="F179" s="418" t="n"/>
      <c r="G179" s="420" t="n">
        <v>42320500</v>
      </c>
      <c r="H179" s="418" t="n"/>
      <c r="I179" s="418" t="n"/>
    </row>
    <row r="180">
      <c r="A180" s="417" t="n">
        <v>171</v>
      </c>
      <c r="B180" s="418" t="n"/>
      <c r="C180" s="418" t="inlineStr">
        <is>
          <t>I8110</t>
        </is>
      </c>
      <c r="D180" s="419" t="n">
        <v>44068</v>
      </c>
      <c r="E180" s="418" t="n"/>
      <c r="F180" s="418" t="n"/>
      <c r="G180" s="420" t="n">
        <v>8769800</v>
      </c>
      <c r="H180" s="418" t="n"/>
      <c r="I180" s="418" t="n"/>
    </row>
    <row r="181">
      <c r="A181" s="417" t="n">
        <v>172</v>
      </c>
      <c r="B181" s="418" t="n"/>
      <c r="C181" s="418" t="inlineStr">
        <is>
          <t>I7940</t>
        </is>
      </c>
      <c r="D181" s="419" t="n">
        <v>44056</v>
      </c>
      <c r="E181" s="418" t="n"/>
      <c r="F181" s="418" t="n"/>
      <c r="G181" s="420" t="n">
        <v>5341600</v>
      </c>
      <c r="H181" s="418" t="n"/>
      <c r="I181" s="418" t="n"/>
    </row>
    <row r="182">
      <c r="A182" s="417" t="n">
        <v>173</v>
      </c>
      <c r="B182" s="418" t="n"/>
      <c r="C182" s="418" t="inlineStr">
        <is>
          <t>I7814</t>
        </is>
      </c>
      <c r="D182" s="419" t="n">
        <v>44054</v>
      </c>
      <c r="E182" s="418" t="n"/>
      <c r="F182" s="418" t="n"/>
      <c r="G182" s="420" t="n">
        <v>35697100</v>
      </c>
      <c r="H182" s="418" t="n"/>
      <c r="I182" s="418" t="n"/>
    </row>
    <row r="183">
      <c r="A183" s="417" t="n">
        <v>174</v>
      </c>
      <c r="B183" s="418" t="n"/>
      <c r="C183" s="418" t="inlineStr">
        <is>
          <t>I7775</t>
        </is>
      </c>
      <c r="D183" s="419" t="n">
        <v>44053</v>
      </c>
      <c r="E183" s="418" t="n"/>
      <c r="F183" s="418" t="n"/>
      <c r="G183" s="420" t="n">
        <v>403100</v>
      </c>
      <c r="H183" s="418" t="n"/>
      <c r="I183" s="418" t="n"/>
    </row>
    <row r="184">
      <c r="A184" s="417" t="n">
        <v>175</v>
      </c>
      <c r="B184" s="418" t="n"/>
      <c r="C184" s="418" t="inlineStr">
        <is>
          <t>I7938</t>
        </is>
      </c>
      <c r="D184" s="419" t="n">
        <v>44056</v>
      </c>
      <c r="E184" s="418" t="n"/>
      <c r="F184" s="418" t="n"/>
      <c r="G184" s="420" t="n">
        <v>41920700</v>
      </c>
      <c r="H184" s="418" t="n"/>
      <c r="I184" s="418" t="n"/>
    </row>
    <row r="185">
      <c r="A185" s="417" t="n">
        <v>176</v>
      </c>
      <c r="B185" s="418" t="n"/>
      <c r="C185" s="418" t="inlineStr">
        <is>
          <t>I7656</t>
        </is>
      </c>
      <c r="D185" s="419" t="n">
        <v>44049</v>
      </c>
      <c r="E185" s="418" t="n"/>
      <c r="F185" s="418" t="n"/>
      <c r="G185" s="420" t="n">
        <v>342200</v>
      </c>
      <c r="H185" s="418" t="n"/>
      <c r="I185" s="418" t="n"/>
    </row>
    <row r="186">
      <c r="A186" s="417" t="n">
        <v>177</v>
      </c>
      <c r="B186" s="418" t="n"/>
      <c r="C186" s="418" t="inlineStr">
        <is>
          <t>I7707</t>
        </is>
      </c>
      <c r="D186" s="419" t="n">
        <v>44050</v>
      </c>
      <c r="E186" s="418" t="n"/>
      <c r="F186" s="418" t="n"/>
      <c r="G186" s="420" t="n">
        <v>426700</v>
      </c>
      <c r="H186" s="418" t="n"/>
      <c r="I186" s="418" t="n"/>
    </row>
    <row r="187">
      <c r="A187" s="417" t="n">
        <v>178</v>
      </c>
      <c r="B187" s="418" t="n"/>
      <c r="C187" s="418" t="inlineStr">
        <is>
          <t>I7945</t>
        </is>
      </c>
      <c r="D187" s="419" t="n">
        <v>44056</v>
      </c>
      <c r="E187" s="418" t="n"/>
      <c r="F187" s="418" t="n"/>
      <c r="G187" s="420" t="n">
        <v>20220800</v>
      </c>
      <c r="H187" s="418" t="n"/>
      <c r="I187" s="418" t="n"/>
    </row>
    <row r="188">
      <c r="A188" s="417" t="n">
        <v>179</v>
      </c>
      <c r="B188" s="418" t="n"/>
      <c r="C188" s="418" t="inlineStr">
        <is>
          <t>I7652</t>
        </is>
      </c>
      <c r="D188" s="419" t="n">
        <v>44049</v>
      </c>
      <c r="E188" s="418" t="n"/>
      <c r="F188" s="418" t="n"/>
      <c r="G188" s="420" t="n">
        <v>139300</v>
      </c>
      <c r="H188" s="418" t="n"/>
      <c r="I188" s="418" t="n"/>
    </row>
    <row r="189">
      <c r="A189" s="417" t="n">
        <v>180</v>
      </c>
      <c r="B189" s="418" t="inlineStr">
        <is>
          <t>Import Raw Material</t>
        </is>
      </c>
      <c r="C189" s="418" t="inlineStr">
        <is>
          <t>I8937</t>
        </is>
      </c>
      <c r="D189" s="419" t="n">
        <v>44414</v>
      </c>
      <c r="E189" s="418" t="n"/>
      <c r="F189" s="418" t="n"/>
      <c r="G189" s="420" t="n">
        <v>64282300</v>
      </c>
      <c r="H189" s="418" t="n"/>
      <c r="I189" s="418" t="n"/>
    </row>
    <row r="190">
      <c r="A190" s="417" t="n">
        <v>181</v>
      </c>
      <c r="B190" s="418" t="inlineStr">
        <is>
          <t>import Raw Material</t>
        </is>
      </c>
      <c r="C190" s="418" t="inlineStr">
        <is>
          <t>I9186</t>
        </is>
      </c>
      <c r="D190" s="419" t="n">
        <v>44420</v>
      </c>
      <c r="E190" s="418" t="n"/>
      <c r="F190" s="418" t="n"/>
      <c r="G190" s="420" t="n">
        <v>70116400</v>
      </c>
      <c r="H190" s="418" t="n"/>
      <c r="I190" s="418" t="n"/>
    </row>
    <row r="191">
      <c r="A191" s="417" t="n">
        <v>182</v>
      </c>
      <c r="B191" s="418" t="inlineStr">
        <is>
          <t>Import Raw Material</t>
        </is>
      </c>
      <c r="C191" s="418" t="inlineStr">
        <is>
          <t>I9188</t>
        </is>
      </c>
      <c r="D191" s="419" t="n">
        <v>44420</v>
      </c>
      <c r="E191" s="418" t="n"/>
      <c r="F191" s="418" t="n"/>
      <c r="G191" s="420" t="n">
        <v>32986300</v>
      </c>
      <c r="H191" s="418" t="n"/>
      <c r="I191" s="418" t="n"/>
    </row>
    <row r="192">
      <c r="A192" s="417" t="n">
        <v>183</v>
      </c>
      <c r="B192" s="418" t="inlineStr">
        <is>
          <t>Import Raw Material</t>
        </is>
      </c>
      <c r="C192" s="418" t="inlineStr">
        <is>
          <t>I9491</t>
        </is>
      </c>
      <c r="D192" s="419" t="n">
        <v>44426</v>
      </c>
      <c r="E192" s="418" t="n"/>
      <c r="F192" s="418" t="n"/>
      <c r="G192" s="420" t="n">
        <v>84613500</v>
      </c>
      <c r="H192" s="418" t="n"/>
      <c r="I192" s="418" t="n"/>
    </row>
    <row r="193">
      <c r="A193" s="417" t="n">
        <v>184</v>
      </c>
      <c r="B193" s="418" t="inlineStr">
        <is>
          <t>Import Raw Material</t>
        </is>
      </c>
      <c r="C193" s="418" t="inlineStr">
        <is>
          <t>I9495</t>
        </is>
      </c>
      <c r="D193" s="419" t="n">
        <v>44425</v>
      </c>
      <c r="E193" s="418" t="n"/>
      <c r="F193" s="418" t="n"/>
      <c r="G193" s="420" t="n">
        <v>71319800</v>
      </c>
      <c r="H193" s="418" t="n"/>
      <c r="I193" s="418" t="n"/>
    </row>
    <row r="194">
      <c r="A194" s="417" t="n">
        <v>185</v>
      </c>
      <c r="B194" s="418" t="inlineStr">
        <is>
          <t>Import Raw Material</t>
        </is>
      </c>
      <c r="C194" s="418" t="inlineStr">
        <is>
          <t>I10952</t>
        </is>
      </c>
      <c r="D194" s="419" t="n">
        <v>44802</v>
      </c>
      <c r="E194" s="418" t="n"/>
      <c r="F194" s="418" t="n"/>
      <c r="G194" s="420" t="n">
        <v>22847000</v>
      </c>
      <c r="H194" s="418" t="n"/>
      <c r="I194" s="418" t="n"/>
    </row>
    <row r="195">
      <c r="A195" s="417" t="n">
        <v>186</v>
      </c>
      <c r="B195" s="418" t="inlineStr">
        <is>
          <t>Import Raw Material</t>
        </is>
      </c>
      <c r="C195" s="418" t="inlineStr">
        <is>
          <t>I10953</t>
        </is>
      </c>
      <c r="D195" s="419" t="n">
        <v>44802</v>
      </c>
      <c r="E195" s="418" t="n"/>
      <c r="F195" s="418" t="n"/>
      <c r="G195" s="420" t="n">
        <v>36253700</v>
      </c>
      <c r="H195" s="418" t="n"/>
      <c r="I195" s="418" t="n"/>
    </row>
    <row r="196">
      <c r="A196" s="417" t="n">
        <v>187</v>
      </c>
      <c r="B196" s="418" t="inlineStr">
        <is>
          <t>Import Raw Material</t>
        </is>
      </c>
      <c r="C196" s="418" t="inlineStr">
        <is>
          <t>I10748</t>
        </is>
      </c>
      <c r="D196" s="419" t="n">
        <v>44797</v>
      </c>
      <c r="E196" s="418" t="n"/>
      <c r="F196" s="418" t="n"/>
      <c r="G196" s="420" t="n">
        <v>35676200</v>
      </c>
      <c r="H196" s="418" t="n"/>
      <c r="I196" s="418" t="n"/>
    </row>
    <row r="197">
      <c r="A197" s="417" t="n">
        <v>188</v>
      </c>
      <c r="B197" s="418" t="inlineStr">
        <is>
          <t>Import Raw Material</t>
        </is>
      </c>
      <c r="C197" s="418" t="inlineStr">
        <is>
          <t>I10744</t>
        </is>
      </c>
      <c r="D197" s="419" t="n">
        <v>44797</v>
      </c>
      <c r="E197" s="418" t="n"/>
      <c r="F197" s="418" t="n"/>
      <c r="G197" s="420" t="n">
        <v>53583200</v>
      </c>
      <c r="H197" s="418" t="n"/>
      <c r="I197" s="418" t="n"/>
    </row>
    <row r="198">
      <c r="A198" s="417" t="n">
        <v>189</v>
      </c>
      <c r="B198" s="418" t="inlineStr">
        <is>
          <t>Import Raw Material</t>
        </is>
      </c>
      <c r="C198" s="418" t="inlineStr">
        <is>
          <t>I9633</t>
        </is>
      </c>
      <c r="D198" s="419" t="n">
        <v>44775</v>
      </c>
      <c r="E198" s="418" t="n"/>
      <c r="F198" s="418" t="n"/>
      <c r="G198" s="420" t="n">
        <v>32335500</v>
      </c>
      <c r="H198" s="418" t="n"/>
      <c r="I198" s="418" t="n"/>
    </row>
    <row r="199">
      <c r="A199" s="417" t="n">
        <v>190</v>
      </c>
      <c r="B199" s="418" t="inlineStr">
        <is>
          <t>LIGHT BULB A</t>
        </is>
      </c>
      <c r="C199" s="418" t="inlineStr">
        <is>
          <t>I9243</t>
        </is>
      </c>
      <c r="D199" s="419" t="n">
        <v>44099</v>
      </c>
      <c r="E199" s="418" t="n"/>
      <c r="F199" s="418" t="n"/>
      <c r="G199" s="420" t="n">
        <v>17062700</v>
      </c>
      <c r="H199" s="418" t="n"/>
      <c r="I199" s="418" t="n"/>
    </row>
    <row r="200">
      <c r="A200" s="417" t="n">
        <v>191</v>
      </c>
      <c r="B200" s="418" t="inlineStr">
        <is>
          <t>MOLD COPPER PRODUCTS LIGHT BULB A (3-4) METAL FITTINGS (5-7) PLASTIC ACCESSORIES A (8-9) TAIL INSERTION WIRE B (11-13)</t>
        </is>
      </c>
      <c r="C200" s="418" t="inlineStr">
        <is>
          <t>I9171</t>
        </is>
      </c>
      <c r="D200" s="419" t="n">
        <v>44097</v>
      </c>
      <c r="E200" s="418" t="n"/>
      <c r="F200" s="418" t="n"/>
      <c r="G200" s="420" t="n">
        <v>44764800</v>
      </c>
      <c r="H200" s="418" t="n"/>
      <c r="I200" s="418" t="n"/>
    </row>
    <row r="201">
      <c r="A201" s="417" t="n">
        <v>192</v>
      </c>
      <c r="B201" s="418" t="inlineStr">
        <is>
          <t>PRODUCTION LINE 1 COPPER PRODUCTS FUSE LIGHT BULB A (4-7) METAL FITTINGS (8-10) PLASTIC ACCESSORIES A</t>
        </is>
      </c>
      <c r="C201" s="418" t="inlineStr">
        <is>
          <t>I8995</t>
        </is>
      </c>
      <c r="D201" s="419" t="n">
        <v>44095</v>
      </c>
      <c r="E201" s="418" t="n"/>
      <c r="F201" s="418" t="n"/>
      <c r="G201" s="420" t="n">
        <v>54762800</v>
      </c>
      <c r="H201" s="418" t="n"/>
      <c r="I201" s="418" t="n"/>
    </row>
    <row r="202">
      <c r="A202" s="417" t="n">
        <v>193</v>
      </c>
      <c r="B202" s="418" t="n"/>
      <c r="C202" s="418" t="inlineStr">
        <is>
          <t>I8939</t>
        </is>
      </c>
      <c r="D202" s="419" t="n">
        <v>44089</v>
      </c>
      <c r="E202" s="418" t="n"/>
      <c r="F202" s="418" t="n"/>
      <c r="G202" s="420" t="n">
        <v>30677700</v>
      </c>
      <c r="H202" s="418" t="n"/>
      <c r="I202" s="418" t="n"/>
    </row>
    <row r="203">
      <c r="A203" s="417" t="n">
        <v>194</v>
      </c>
      <c r="B203" s="418" t="n"/>
      <c r="C203" s="418" t="inlineStr">
        <is>
          <t>I8940</t>
        </is>
      </c>
      <c r="D203" s="419" t="n">
        <v>44089</v>
      </c>
      <c r="E203" s="418" t="n"/>
      <c r="F203" s="418" t="n"/>
      <c r="G203" s="420" t="n">
        <v>499900</v>
      </c>
      <c r="H203" s="418" t="n"/>
      <c r="I203" s="418" t="n"/>
    </row>
    <row r="204">
      <c r="A204" s="417" t="n">
        <v>195</v>
      </c>
      <c r="B204" s="418" t="n"/>
      <c r="C204" s="418" t="inlineStr">
        <is>
          <t>I8605</t>
        </is>
      </c>
      <c r="D204" s="419" t="n">
        <v>44082</v>
      </c>
      <c r="E204" s="418" t="n"/>
      <c r="F204" s="418" t="n"/>
      <c r="G204" s="420" t="n">
        <v>14576500</v>
      </c>
      <c r="H204" s="418" t="n"/>
      <c r="I204" s="418" t="n"/>
    </row>
    <row r="205">
      <c r="A205" s="417" t="n">
        <v>196</v>
      </c>
      <c r="B205" s="418" t="n"/>
      <c r="C205" s="418" t="inlineStr">
        <is>
          <t>I7711</t>
        </is>
      </c>
      <c r="D205" s="419" t="n">
        <v>44075</v>
      </c>
      <c r="E205" s="418" t="n"/>
      <c r="F205" s="418" t="n"/>
      <c r="G205" s="420" t="n">
        <v>125400</v>
      </c>
      <c r="H205" s="418" t="n"/>
      <c r="I205" s="418" t="n"/>
    </row>
    <row r="206">
      <c r="A206" s="417" t="n">
        <v>197</v>
      </c>
      <c r="B206" s="418" t="inlineStr">
        <is>
          <t>Import Raw Material</t>
        </is>
      </c>
      <c r="C206" s="418" t="inlineStr">
        <is>
          <t>I10623</t>
        </is>
      </c>
      <c r="D206" s="419" t="n">
        <v>44452</v>
      </c>
      <c r="E206" s="418" t="n"/>
      <c r="F206" s="418" t="n"/>
      <c r="G206" s="420" t="n">
        <v>4968500</v>
      </c>
      <c r="H206" s="418" t="n"/>
      <c r="I206" s="418" t="n"/>
    </row>
    <row r="207">
      <c r="A207" s="417" t="n">
        <v>198</v>
      </c>
      <c r="B207" s="418" t="inlineStr">
        <is>
          <t>Import Raw Material</t>
        </is>
      </c>
      <c r="C207" s="418" t="inlineStr">
        <is>
          <t>I11190</t>
        </is>
      </c>
      <c r="D207" s="419" t="n">
        <v>44466</v>
      </c>
      <c r="E207" s="418" t="n"/>
      <c r="F207" s="418" t="n"/>
      <c r="G207" s="420" t="n">
        <v>76451900</v>
      </c>
      <c r="H207" s="418" t="n"/>
      <c r="I207" s="418" t="n"/>
    </row>
    <row r="208">
      <c r="A208" s="417" t="n">
        <v>199</v>
      </c>
      <c r="B208" s="418" t="inlineStr">
        <is>
          <t>Import Raw Material</t>
        </is>
      </c>
      <c r="C208" s="418" t="inlineStr">
        <is>
          <t>I11123</t>
        </is>
      </c>
      <c r="D208" s="419" t="n">
        <v>44466</v>
      </c>
      <c r="E208" s="418" t="n"/>
      <c r="F208" s="418" t="n"/>
      <c r="G208" s="420" t="n">
        <v>95199900</v>
      </c>
      <c r="H208" s="418" t="n"/>
      <c r="I208" s="418" t="n"/>
    </row>
    <row r="209">
      <c r="A209" s="417" t="n">
        <v>200</v>
      </c>
      <c r="B209" s="418" t="inlineStr">
        <is>
          <t>Import Raw Material</t>
        </is>
      </c>
      <c r="C209" s="418" t="inlineStr">
        <is>
          <t>I10764</t>
        </is>
      </c>
      <c r="D209" s="419" t="n">
        <v>44455</v>
      </c>
      <c r="E209" s="418" t="n"/>
      <c r="F209" s="418" t="n"/>
      <c r="G209" s="420" t="n">
        <v>106291100</v>
      </c>
      <c r="H209" s="418" t="n"/>
      <c r="I209" s="418" t="n"/>
    </row>
    <row r="210">
      <c r="A210" s="417" t="n">
        <v>201</v>
      </c>
      <c r="B210" s="418" t="inlineStr">
        <is>
          <t>Import Raw Material</t>
        </is>
      </c>
      <c r="C210" s="418" t="inlineStr">
        <is>
          <t>I10701</t>
        </is>
      </c>
      <c r="D210" s="419" t="n">
        <v>44454</v>
      </c>
      <c r="E210" s="418" t="n"/>
      <c r="F210" s="418" t="n"/>
      <c r="G210" s="420" t="n">
        <v>92090300</v>
      </c>
      <c r="H210" s="418" t="n"/>
      <c r="I210" s="418" t="n"/>
    </row>
    <row r="211">
      <c r="A211" s="417" t="n">
        <v>202</v>
      </c>
      <c r="B211" s="418" t="inlineStr">
        <is>
          <t>Import Raw Material</t>
        </is>
      </c>
      <c r="C211" s="418" t="inlineStr">
        <is>
          <t>I10647</t>
        </is>
      </c>
      <c r="D211" s="419" t="n">
        <v>44453</v>
      </c>
      <c r="E211" s="418" t="n"/>
      <c r="F211" s="418" t="n"/>
      <c r="G211" s="420" t="n">
        <v>59104600</v>
      </c>
      <c r="H211" s="418" t="n"/>
      <c r="I211" s="418" t="n"/>
    </row>
    <row r="212">
      <c r="A212" s="417" t="n">
        <v>203</v>
      </c>
      <c r="B212" s="418" t="inlineStr">
        <is>
          <t>Import Raw Material</t>
        </is>
      </c>
      <c r="C212" s="418" t="inlineStr">
        <is>
          <t>I10621</t>
        </is>
      </c>
      <c r="D212" s="419" t="n">
        <v>44452</v>
      </c>
      <c r="E212" s="418" t="n"/>
      <c r="F212" s="418" t="n"/>
      <c r="G212" s="420" t="n">
        <v>155871200</v>
      </c>
      <c r="H212" s="418" t="n"/>
      <c r="I212" s="418" t="n"/>
    </row>
    <row r="213">
      <c r="A213" s="417" t="n">
        <v>204</v>
      </c>
      <c r="B213" s="418" t="inlineStr">
        <is>
          <t>import Raw Material</t>
        </is>
      </c>
      <c r="C213" s="418" t="inlineStr">
        <is>
          <t>I10325</t>
        </is>
      </c>
      <c r="D213" s="419" t="n">
        <v>44445</v>
      </c>
      <c r="E213" s="418" t="n"/>
      <c r="F213" s="418" t="n"/>
      <c r="G213" s="420" t="n">
        <v>76441500</v>
      </c>
      <c r="H213" s="418" t="n"/>
      <c r="I213" s="418" t="n"/>
    </row>
    <row r="214">
      <c r="A214" s="417" t="n">
        <v>205</v>
      </c>
      <c r="B214" s="418" t="inlineStr">
        <is>
          <t>Import Raw Material</t>
        </is>
      </c>
      <c r="C214" s="418" t="inlineStr">
        <is>
          <t>I10323</t>
        </is>
      </c>
      <c r="D214" s="419" t="n">
        <v>44445</v>
      </c>
      <c r="E214" s="418" t="n"/>
      <c r="F214" s="418" t="n"/>
      <c r="G214" s="420" t="n">
        <v>130412500</v>
      </c>
      <c r="H214" s="418" t="n"/>
      <c r="I214" s="418" t="n"/>
    </row>
    <row r="215">
      <c r="A215" s="417" t="n">
        <v>206</v>
      </c>
      <c r="B215" s="418" t="inlineStr">
        <is>
          <t>Import Raw Material</t>
        </is>
      </c>
      <c r="C215" s="418" t="inlineStr">
        <is>
          <t>I10366</t>
        </is>
      </c>
      <c r="D215" s="419" t="n">
        <v>44446</v>
      </c>
      <c r="E215" s="418" t="n"/>
      <c r="F215" s="418" t="n"/>
      <c r="G215" s="420" t="n">
        <v>112962000</v>
      </c>
      <c r="H215" s="418" t="n"/>
      <c r="I215" s="418" t="n"/>
    </row>
    <row r="216">
      <c r="A216" s="417" t="n">
        <v>207</v>
      </c>
      <c r="B216" s="418" t="inlineStr">
        <is>
          <t>Import Raw Material</t>
        </is>
      </c>
      <c r="C216" s="418" t="inlineStr">
        <is>
          <t>I10318</t>
        </is>
      </c>
      <c r="D216" s="419" t="n">
        <v>44445</v>
      </c>
      <c r="E216" s="418" t="n"/>
      <c r="F216" s="418" t="n"/>
      <c r="G216" s="420" t="n">
        <v>134580800</v>
      </c>
      <c r="H216" s="418" t="n"/>
      <c r="I216" s="418" t="n"/>
    </row>
    <row r="217">
      <c r="A217" s="417" t="n">
        <v>208</v>
      </c>
      <c r="B217" s="418" t="inlineStr">
        <is>
          <t>Import Raw Material</t>
        </is>
      </c>
      <c r="C217" s="418" t="inlineStr">
        <is>
          <t>I10320</t>
        </is>
      </c>
      <c r="D217" s="419" t="n">
        <v>44445</v>
      </c>
      <c r="E217" s="418" t="n"/>
      <c r="F217" s="418" t="n"/>
      <c r="G217" s="420" t="n">
        <v>94901700</v>
      </c>
      <c r="H217" s="418" t="n"/>
      <c r="I217" s="418" t="n"/>
    </row>
    <row r="218">
      <c r="A218" s="417" t="n">
        <v>209</v>
      </c>
      <c r="B218" s="418" t="inlineStr">
        <is>
          <t>Import Raw Material</t>
        </is>
      </c>
      <c r="C218" s="418" t="inlineStr">
        <is>
          <t>I11774</t>
        </is>
      </c>
      <c r="D218" s="419" t="n">
        <v>44820</v>
      </c>
      <c r="E218" s="418" t="n"/>
      <c r="F218" s="418" t="n"/>
      <c r="G218" s="420" t="n">
        <v>79307500</v>
      </c>
      <c r="H218" s="418" t="n"/>
      <c r="I218" s="418" t="n"/>
    </row>
    <row r="219">
      <c r="A219" s="417" t="n">
        <v>210</v>
      </c>
      <c r="B219" s="418" t="inlineStr">
        <is>
          <t>Import Raw Material</t>
        </is>
      </c>
      <c r="C219" s="418" t="inlineStr">
        <is>
          <t>I11770</t>
        </is>
      </c>
      <c r="D219" s="419" t="n">
        <v>44820</v>
      </c>
      <c r="E219" s="418" t="n"/>
      <c r="F219" s="418" t="n"/>
      <c r="G219" s="420" t="n">
        <v>140295900</v>
      </c>
      <c r="H219" s="418" t="n"/>
      <c r="I219" s="418" t="n"/>
    </row>
    <row r="220">
      <c r="A220" s="417" t="n">
        <v>211</v>
      </c>
      <c r="B220" s="418" t="inlineStr">
        <is>
          <t>Import Raw Material</t>
        </is>
      </c>
      <c r="C220" s="418" t="inlineStr">
        <is>
          <t>I11777</t>
        </is>
      </c>
      <c r="D220" s="419" t="n">
        <v>44820</v>
      </c>
      <c r="E220" s="418" t="n"/>
      <c r="F220" s="418" t="n"/>
      <c r="G220" s="420" t="n">
        <v>40603800</v>
      </c>
      <c r="H220" s="418" t="n"/>
      <c r="I220" s="418" t="n"/>
    </row>
    <row r="221">
      <c r="A221" s="417" t="n">
        <v>212</v>
      </c>
      <c r="B221" s="418" t="inlineStr">
        <is>
          <t>Import Raw Material</t>
        </is>
      </c>
      <c r="C221" s="418" t="inlineStr">
        <is>
          <t>I11775</t>
        </is>
      </c>
      <c r="D221" s="419" t="n">
        <v>44820</v>
      </c>
      <c r="E221" s="418" t="n"/>
      <c r="F221" s="418" t="n"/>
      <c r="G221" s="420" t="n">
        <v>14146900</v>
      </c>
      <c r="H221" s="418" t="n"/>
      <c r="I221" s="418" t="n"/>
    </row>
    <row r="222">
      <c r="A222" s="417" t="n">
        <v>213</v>
      </c>
      <c r="B222" s="418" t="inlineStr">
        <is>
          <t>COLOR CARD</t>
        </is>
      </c>
      <c r="C222" s="418" t="inlineStr">
        <is>
          <t>I9676</t>
        </is>
      </c>
      <c r="D222" s="419" t="n">
        <v>44106</v>
      </c>
      <c r="E222" s="418" t="n"/>
      <c r="F222" s="418" t="n"/>
      <c r="G222" s="420" t="n">
        <v>580300</v>
      </c>
      <c r="H222" s="418" t="n"/>
      <c r="I222" s="418" t="n"/>
    </row>
    <row r="223">
      <c r="A223" s="417" t="n">
        <v>214</v>
      </c>
      <c r="B223" s="418" t="inlineStr">
        <is>
          <t>CHRISTMAS LIGHT STRING EQUIPMENT COPPER PRODUCTS LIGHT BULB A METAL FITTINGS</t>
        </is>
      </c>
      <c r="C223" s="418" t="inlineStr">
        <is>
          <t>I9675</t>
        </is>
      </c>
      <c r="D223" s="419" t="n">
        <v>44106</v>
      </c>
      <c r="E223" s="418" t="n"/>
      <c r="F223" s="418" t="n"/>
      <c r="G223" s="420" t="n">
        <v>16696400</v>
      </c>
      <c r="H223" s="418" t="n"/>
      <c r="I223" s="418" t="n"/>
    </row>
    <row r="224">
      <c r="A224" s="417" t="n">
        <v>215</v>
      </c>
      <c r="B224" s="418" t="n"/>
      <c r="C224" s="418" t="inlineStr">
        <is>
          <t>I10767</t>
        </is>
      </c>
      <c r="D224" s="419" t="n">
        <v>44131</v>
      </c>
      <c r="E224" s="418" t="n"/>
      <c r="F224" s="418" t="n"/>
      <c r="G224" s="420" t="n">
        <v>7656900</v>
      </c>
      <c r="H224" s="418" t="n"/>
      <c r="I224" s="418" t="n"/>
    </row>
    <row r="225">
      <c r="A225" s="417" t="n">
        <v>216</v>
      </c>
      <c r="B225" s="418" t="n"/>
      <c r="C225" s="418" t="inlineStr">
        <is>
          <t>I10765</t>
        </is>
      </c>
      <c r="D225" s="419" t="n">
        <v>44131</v>
      </c>
      <c r="E225" s="418" t="n"/>
      <c r="F225" s="418" t="n"/>
      <c r="G225" s="420" t="n">
        <v>866700</v>
      </c>
      <c r="H225" s="418" t="n"/>
      <c r="I225" s="418" t="n"/>
    </row>
    <row r="226">
      <c r="A226" s="417" t="n">
        <v>217</v>
      </c>
      <c r="B226" s="418" t="n"/>
      <c r="C226" s="418" t="inlineStr">
        <is>
          <t>I10536</t>
        </is>
      </c>
      <c r="D226" s="419" t="n">
        <v>44127</v>
      </c>
      <c r="E226" s="418" t="n"/>
      <c r="F226" s="418" t="n"/>
      <c r="G226" s="420" t="n">
        <v>40600</v>
      </c>
      <c r="H226" s="418" t="n"/>
      <c r="I226" s="418" t="n"/>
    </row>
    <row r="227">
      <c r="A227" s="417" t="n">
        <v>218</v>
      </c>
      <c r="B227" s="418" t="n"/>
      <c r="C227" s="418" t="inlineStr">
        <is>
          <t>I10539</t>
        </is>
      </c>
      <c r="D227" s="419" t="n">
        <v>44127</v>
      </c>
      <c r="E227" s="418" t="n"/>
      <c r="F227" s="418" t="n"/>
      <c r="G227" s="420" t="n">
        <v>70150100</v>
      </c>
      <c r="H227" s="418" t="n"/>
      <c r="I227" s="418" t="n"/>
    </row>
    <row r="228">
      <c r="A228" s="417" t="n">
        <v>219</v>
      </c>
      <c r="B228" s="418" t="n"/>
      <c r="C228" s="418" t="inlineStr">
        <is>
          <t>I10474</t>
        </is>
      </c>
      <c r="D228" s="419" t="n">
        <v>44126</v>
      </c>
      <c r="E228" s="418" t="n"/>
      <c r="F228" s="418" t="n"/>
      <c r="G228" s="420" t="n">
        <v>15613500</v>
      </c>
      <c r="H228" s="418" t="n"/>
      <c r="I228" s="418" t="n"/>
    </row>
    <row r="229">
      <c r="A229" s="417" t="n">
        <v>220</v>
      </c>
      <c r="B229" s="418" t="n"/>
      <c r="C229" s="418" t="inlineStr">
        <is>
          <t>I10472</t>
        </is>
      </c>
      <c r="D229" s="419" t="n">
        <v>44126</v>
      </c>
      <c r="E229" s="418" t="n"/>
      <c r="F229" s="418" t="n"/>
      <c r="G229" s="420" t="n">
        <v>471800</v>
      </c>
      <c r="H229" s="418" t="n"/>
      <c r="I229" s="418" t="n"/>
    </row>
    <row r="230">
      <c r="A230" s="417" t="n">
        <v>221</v>
      </c>
      <c r="B230" s="418" t="n"/>
      <c r="C230" s="418" t="inlineStr">
        <is>
          <t>I9875</t>
        </is>
      </c>
      <c r="D230" s="419" t="n">
        <v>44111</v>
      </c>
      <c r="E230" s="418" t="n"/>
      <c r="F230" s="418" t="n"/>
      <c r="G230" s="420" t="n">
        <v>9197700</v>
      </c>
      <c r="H230" s="418" t="n"/>
      <c r="I230" s="418" t="n"/>
    </row>
    <row r="231">
      <c r="A231" s="417" t="n">
        <v>222</v>
      </c>
      <c r="B231" s="418" t="n"/>
      <c r="C231" s="418" t="inlineStr">
        <is>
          <t>I9876</t>
        </is>
      </c>
      <c r="D231" s="419" t="n">
        <v>44111</v>
      </c>
      <c r="E231" s="418" t="n"/>
      <c r="F231" s="418" t="n"/>
      <c r="G231" s="420" t="n">
        <v>34100</v>
      </c>
      <c r="H231" s="418" t="n"/>
      <c r="I231" s="418" t="n"/>
    </row>
    <row r="232">
      <c r="A232" s="417" t="n">
        <v>223</v>
      </c>
      <c r="B232" s="418" t="n"/>
      <c r="C232" s="418" t="inlineStr">
        <is>
          <t>I9798</t>
        </is>
      </c>
      <c r="D232" s="419" t="n">
        <v>44110</v>
      </c>
      <c r="E232" s="418" t="n"/>
      <c r="F232" s="418" t="n"/>
      <c r="G232" s="420" t="n">
        <v>35844600</v>
      </c>
      <c r="H232" s="418" t="n"/>
      <c r="I232" s="418" t="n"/>
    </row>
    <row r="233">
      <c r="A233" s="417" t="n">
        <v>224</v>
      </c>
      <c r="B233" s="418" t="n"/>
      <c r="C233" s="418" t="inlineStr">
        <is>
          <t>I9771</t>
        </is>
      </c>
      <c r="D233" s="419" t="n">
        <v>44109</v>
      </c>
      <c r="E233" s="418" t="n"/>
      <c r="F233" s="418" t="n"/>
      <c r="G233" s="420" t="n">
        <v>12498800</v>
      </c>
      <c r="H233" s="418" t="n"/>
      <c r="I233" s="418" t="n"/>
    </row>
    <row r="234">
      <c r="A234" s="417" t="n">
        <v>225</v>
      </c>
      <c r="B234" s="418" t="n"/>
      <c r="C234" s="418" t="inlineStr">
        <is>
          <t>I9707</t>
        </is>
      </c>
      <c r="D234" s="419" t="n">
        <v>44109</v>
      </c>
      <c r="E234" s="418" t="n"/>
      <c r="F234" s="418" t="n"/>
      <c r="G234" s="420" t="n">
        <v>17804400</v>
      </c>
      <c r="H234" s="418" t="n"/>
      <c r="I234" s="418" t="n"/>
    </row>
    <row r="235">
      <c r="A235" s="417" t="n">
        <v>226</v>
      </c>
      <c r="B235" s="418" t="n"/>
      <c r="C235" s="418" t="inlineStr">
        <is>
          <t>I9687</t>
        </is>
      </c>
      <c r="D235" s="419" t="n">
        <v>44106</v>
      </c>
      <c r="E235" s="418" t="n"/>
      <c r="F235" s="418" t="n"/>
      <c r="G235" s="420" t="n">
        <v>37605300</v>
      </c>
      <c r="H235" s="418" t="n"/>
      <c r="I235" s="418" t="n"/>
    </row>
    <row r="236">
      <c r="A236" s="417" t="n">
        <v>227</v>
      </c>
      <c r="B236" s="418" t="n"/>
      <c r="C236" s="418" t="inlineStr">
        <is>
          <t>I9689</t>
        </is>
      </c>
      <c r="D236" s="419" t="n">
        <v>44106</v>
      </c>
      <c r="E236" s="418" t="n"/>
      <c r="F236" s="418" t="n"/>
      <c r="G236" s="420" t="n">
        <v>40300</v>
      </c>
      <c r="H236" s="418" t="n"/>
      <c r="I236" s="418" t="n"/>
    </row>
    <row r="237">
      <c r="A237" s="417" t="n">
        <v>228</v>
      </c>
      <c r="B237" s="418" t="n"/>
      <c r="C237" s="418" t="inlineStr">
        <is>
          <t>I8990</t>
        </is>
      </c>
      <c r="D237" s="419" t="n">
        <v>44106</v>
      </c>
      <c r="E237" s="418" t="n"/>
      <c r="F237" s="418" t="n"/>
      <c r="G237" s="420" t="n">
        <v>23678700</v>
      </c>
      <c r="H237" s="418" t="n"/>
      <c r="I237" s="418" t="n"/>
    </row>
    <row r="238">
      <c r="A238" s="417" t="n">
        <v>229</v>
      </c>
      <c r="B238" s="418" t="inlineStr">
        <is>
          <t>INJECTION MOLDING MACHINE</t>
        </is>
      </c>
      <c r="C238" s="418" t="inlineStr">
        <is>
          <t>I11699</t>
        </is>
      </c>
      <c r="D238" s="419" t="n">
        <v>44483</v>
      </c>
      <c r="E238" s="418" t="n"/>
      <c r="F238" s="418" t="n"/>
      <c r="G238" s="420" t="n">
        <v>65232000</v>
      </c>
      <c r="H238" s="418" t="n"/>
      <c r="I238" s="418" t="n"/>
    </row>
    <row r="239">
      <c r="A239" s="417" t="n">
        <v>230</v>
      </c>
      <c r="B239" s="418" t="inlineStr">
        <is>
          <t>ELECTRONIC SWITCH</t>
        </is>
      </c>
      <c r="C239" s="418" t="inlineStr">
        <is>
          <t>I11374</t>
        </is>
      </c>
      <c r="D239" s="419" t="n">
        <v>44473</v>
      </c>
      <c r="E239" s="418" t="n"/>
      <c r="F239" s="418" t="n"/>
      <c r="G239" s="420" t="n">
        <v>81013500</v>
      </c>
      <c r="H239" s="418" t="n"/>
      <c r="I239" s="418" t="n"/>
    </row>
    <row r="240">
      <c r="A240" s="417" t="n">
        <v>231</v>
      </c>
      <c r="B240" s="418" t="inlineStr">
        <is>
          <t>HARD WARE PROCESS MACHINE</t>
        </is>
      </c>
      <c r="C240" s="418" t="inlineStr">
        <is>
          <t>I11373</t>
        </is>
      </c>
      <c r="D240" s="419" t="n">
        <v>44473</v>
      </c>
      <c r="E240" s="418" t="n"/>
      <c r="F240" s="418" t="n"/>
      <c r="G240" s="420" t="n">
        <v>38689900</v>
      </c>
      <c r="H240" s="418" t="n"/>
      <c r="I240" s="418" t="n"/>
    </row>
    <row r="241">
      <c r="A241" s="417" t="n">
        <v>232</v>
      </c>
      <c r="B241" s="418" t="inlineStr">
        <is>
          <t>PLASTIC BOX</t>
        </is>
      </c>
      <c r="C241" s="418" t="inlineStr">
        <is>
          <t>I11372</t>
        </is>
      </c>
      <c r="D241" s="419" t="n">
        <v>44473</v>
      </c>
      <c r="E241" s="418" t="n"/>
      <c r="F241" s="418" t="n"/>
      <c r="G241" s="420" t="n">
        <v>137628700</v>
      </c>
      <c r="H241" s="418" t="n"/>
      <c r="I241" s="418" t="n"/>
    </row>
    <row r="242">
      <c r="A242" s="417" t="n">
        <v>233</v>
      </c>
      <c r="B242" s="418" t="inlineStr">
        <is>
          <t>Import Raw Material</t>
        </is>
      </c>
      <c r="C242" s="418" t="inlineStr">
        <is>
          <t>I13306</t>
        </is>
      </c>
      <c r="D242" s="419" t="n">
        <v>44858</v>
      </c>
      <c r="E242" s="418" t="n"/>
      <c r="F242" s="418" t="n"/>
      <c r="G242" s="420" t="n">
        <v>4483200</v>
      </c>
      <c r="H242" s="418" t="n"/>
      <c r="I242" s="418" t="n"/>
    </row>
    <row r="243">
      <c r="A243" s="417" t="n">
        <v>234</v>
      </c>
      <c r="B243" s="418" t="inlineStr">
        <is>
          <t>Import Raw Material</t>
        </is>
      </c>
      <c r="C243" s="418" t="inlineStr">
        <is>
          <t>I12756</t>
        </is>
      </c>
      <c r="D243" s="419" t="n">
        <v>44845</v>
      </c>
      <c r="E243" s="418" t="n"/>
      <c r="F243" s="418" t="n"/>
      <c r="G243" s="420" t="n">
        <v>26752900</v>
      </c>
      <c r="H243" s="418" t="n"/>
      <c r="I243" s="418" t="n"/>
    </row>
    <row r="244">
      <c r="A244" s="417" t="n">
        <v>235</v>
      </c>
      <c r="B244" s="418" t="inlineStr">
        <is>
          <t>Import Raw Material</t>
        </is>
      </c>
      <c r="C244" s="418" t="inlineStr">
        <is>
          <t>I12638</t>
        </is>
      </c>
      <c r="D244" s="419" t="n">
        <v>44841</v>
      </c>
      <c r="E244" s="418" t="n"/>
      <c r="F244" s="418" t="n"/>
      <c r="G244" s="420" t="n">
        <v>5922100</v>
      </c>
      <c r="H244" s="418" t="n"/>
      <c r="I244" s="418" t="n"/>
    </row>
    <row r="245">
      <c r="A245" s="417" t="n">
        <v>236</v>
      </c>
      <c r="B245" s="418" t="inlineStr">
        <is>
          <t>Import Raw Material</t>
        </is>
      </c>
      <c r="C245" s="418" t="inlineStr">
        <is>
          <t>I11869</t>
        </is>
      </c>
      <c r="D245" s="419" t="n">
        <v>44835</v>
      </c>
      <c r="E245" s="418" t="n"/>
      <c r="F245" s="418" t="n"/>
      <c r="G245" s="420" t="n">
        <v>14855700</v>
      </c>
      <c r="H245" s="418" t="n"/>
      <c r="I245" s="418" t="n"/>
    </row>
    <row r="246">
      <c r="A246" s="417" t="n">
        <v>237</v>
      </c>
      <c r="B246" s="418" t="inlineStr">
        <is>
          <t>Import Raw Material</t>
        </is>
      </c>
      <c r="C246" s="418" t="inlineStr">
        <is>
          <t>I12767</t>
        </is>
      </c>
      <c r="D246" s="419" t="n">
        <v>44846</v>
      </c>
      <c r="E246" s="418" t="n"/>
      <c r="F246" s="418" t="n"/>
      <c r="G246" s="420" t="n">
        <v>44105600</v>
      </c>
      <c r="H246" s="418" t="n"/>
      <c r="I246" s="418" t="n"/>
    </row>
    <row r="247">
      <c r="A247" s="417" t="n">
        <v>238</v>
      </c>
      <c r="B247" s="418" t="inlineStr">
        <is>
          <t>Import Raw Material</t>
        </is>
      </c>
      <c r="C247" s="418" t="inlineStr">
        <is>
          <t>I13399</t>
        </is>
      </c>
      <c r="D247" s="419" t="n">
        <v>44859</v>
      </c>
      <c r="E247" s="418" t="n"/>
      <c r="F247" s="418" t="n"/>
      <c r="G247" s="420" t="n">
        <v>31558100</v>
      </c>
      <c r="H247" s="418" t="n"/>
      <c r="I247" s="418" t="n"/>
    </row>
    <row r="248">
      <c r="A248" s="417" t="n">
        <v>239</v>
      </c>
      <c r="B248" s="418" t="inlineStr">
        <is>
          <t>Import Raw Material</t>
        </is>
      </c>
      <c r="C248" s="418" t="inlineStr">
        <is>
          <t>I13402</t>
        </is>
      </c>
      <c r="D248" s="419" t="n">
        <v>44859</v>
      </c>
      <c r="E248" s="418" t="n"/>
      <c r="F248" s="418" t="n"/>
      <c r="G248" s="420" t="n">
        <v>25066200</v>
      </c>
      <c r="H248" s="418" t="n"/>
      <c r="I248" s="418" t="n"/>
    </row>
    <row r="249">
      <c r="A249" s="417" t="n">
        <v>240</v>
      </c>
      <c r="B249" s="418" t="inlineStr">
        <is>
          <t>Import Raw Material</t>
        </is>
      </c>
      <c r="C249" s="418" t="inlineStr">
        <is>
          <t>I12766</t>
        </is>
      </c>
      <c r="D249" s="419" t="n">
        <v>44846</v>
      </c>
      <c r="E249" s="418" t="n"/>
      <c r="F249" s="418" t="n"/>
      <c r="G249" s="420" t="n">
        <v>50582900</v>
      </c>
      <c r="H249" s="418" t="n"/>
      <c r="I249" s="418" t="n"/>
    </row>
    <row r="250">
      <c r="A250" s="417" t="n">
        <v>241</v>
      </c>
      <c r="B250" s="418" t="inlineStr">
        <is>
          <t>Import Raw Material</t>
        </is>
      </c>
      <c r="C250" s="418" t="inlineStr">
        <is>
          <t>I13483</t>
        </is>
      </c>
      <c r="D250" s="419" t="n">
        <v>44860</v>
      </c>
      <c r="E250" s="418" t="n"/>
      <c r="F250" s="418" t="n"/>
      <c r="G250" s="420" t="n">
        <v>3344100</v>
      </c>
      <c r="H250" s="418" t="n"/>
      <c r="I250" s="418" t="n"/>
    </row>
    <row r="251">
      <c r="A251" s="417" t="n">
        <v>242</v>
      </c>
      <c r="B251" s="418" t="inlineStr">
        <is>
          <t>Import Raw Material</t>
        </is>
      </c>
      <c r="C251" s="418" t="inlineStr">
        <is>
          <t>I11768</t>
        </is>
      </c>
      <c r="D251" s="419" t="n">
        <v>44835</v>
      </c>
      <c r="E251" s="418" t="n"/>
      <c r="F251" s="418" t="n"/>
      <c r="G251" s="420" t="n">
        <v>50697100</v>
      </c>
      <c r="H251" s="418" t="n"/>
      <c r="I251" s="418" t="n"/>
    </row>
    <row r="252">
      <c r="A252" s="417" t="n">
        <v>243</v>
      </c>
      <c r="B252" s="418" t="inlineStr">
        <is>
          <t>Import Raw Material</t>
        </is>
      </c>
      <c r="C252" s="418" t="inlineStr">
        <is>
          <t>I12922</t>
        </is>
      </c>
      <c r="D252" s="419" t="n">
        <v>44848</v>
      </c>
      <c r="E252" s="418" t="n"/>
      <c r="F252" s="418" t="n"/>
      <c r="G252" s="420" t="n">
        <v>66819300</v>
      </c>
      <c r="H252" s="418" t="n"/>
      <c r="I252" s="418" t="n"/>
    </row>
    <row r="253">
      <c r="A253" s="417" t="n">
        <v>244</v>
      </c>
      <c r="B253" s="418" t="inlineStr">
        <is>
          <t>Import Raw Material</t>
        </is>
      </c>
      <c r="C253" s="418" t="inlineStr">
        <is>
          <t>I12771</t>
        </is>
      </c>
      <c r="D253" s="419" t="n">
        <v>44846</v>
      </c>
      <c r="E253" s="418" t="n"/>
      <c r="F253" s="418" t="n"/>
      <c r="G253" s="420" t="n">
        <v>14344700</v>
      </c>
      <c r="H253" s="418" t="n"/>
      <c r="I253" s="418" t="n"/>
    </row>
    <row r="254">
      <c r="A254" s="417" t="n">
        <v>245</v>
      </c>
      <c r="B254" s="418" t="inlineStr">
        <is>
          <t>Import Raw Material</t>
        </is>
      </c>
      <c r="C254" s="418" t="inlineStr">
        <is>
          <t>I12926</t>
        </is>
      </c>
      <c r="D254" s="419" t="n">
        <v>44848</v>
      </c>
      <c r="E254" s="418" t="n"/>
      <c r="F254" s="418" t="n"/>
      <c r="G254" s="420" t="n">
        <v>48976500</v>
      </c>
      <c r="H254" s="418" t="n"/>
      <c r="I254" s="418" t="n"/>
    </row>
    <row r="255">
      <c r="A255" s="417" t="n">
        <v>246</v>
      </c>
      <c r="B255" s="418" t="inlineStr">
        <is>
          <t>Import Raw Material</t>
        </is>
      </c>
      <c r="C255" s="418" t="inlineStr">
        <is>
          <t>I13229</t>
        </is>
      </c>
      <c r="D255" s="419" t="n">
        <v>44854</v>
      </c>
      <c r="E255" s="418" t="n"/>
      <c r="F255" s="418" t="n"/>
      <c r="G255" s="420" t="n">
        <v>10261800</v>
      </c>
      <c r="H255" s="418" t="n"/>
      <c r="I255" s="418" t="n"/>
    </row>
    <row r="256">
      <c r="A256" s="417" t="n">
        <v>247</v>
      </c>
      <c r="B256" s="418" t="inlineStr">
        <is>
          <t>Import Raw Material</t>
        </is>
      </c>
      <c r="C256" s="418" t="inlineStr">
        <is>
          <t>I13235</t>
        </is>
      </c>
      <c r="D256" s="419" t="n">
        <v>44854</v>
      </c>
      <c r="E256" s="418" t="n"/>
      <c r="F256" s="418" t="n"/>
      <c r="G256" s="420" t="n">
        <v>687100</v>
      </c>
      <c r="H256" s="418" t="n"/>
      <c r="I256" s="418" t="n"/>
    </row>
    <row r="257">
      <c r="A257" s="417" t="n">
        <v>248</v>
      </c>
      <c r="B257" s="418" t="inlineStr">
        <is>
          <t>Import Raw Material</t>
        </is>
      </c>
      <c r="C257" s="418" t="inlineStr">
        <is>
          <t>I13230</t>
        </is>
      </c>
      <c r="D257" s="419" t="n">
        <v>44854</v>
      </c>
      <c r="E257" s="418" t="n"/>
      <c r="F257" s="418" t="n"/>
      <c r="G257" s="420" t="n">
        <v>1401200</v>
      </c>
      <c r="H257" s="418" t="n"/>
      <c r="I257" s="418" t="n"/>
    </row>
    <row r="258">
      <c r="A258" s="417" t="n">
        <v>249</v>
      </c>
      <c r="B258" s="418" t="inlineStr">
        <is>
          <t>Import Raw Material</t>
        </is>
      </c>
      <c r="C258" s="418" t="inlineStr">
        <is>
          <t>I12915</t>
        </is>
      </c>
      <c r="D258" s="419" t="n">
        <v>44848</v>
      </c>
      <c r="E258" s="418" t="n"/>
      <c r="F258" s="418" t="n"/>
      <c r="G258" s="420" t="n">
        <v>19002100</v>
      </c>
      <c r="H258" s="418" t="n"/>
      <c r="I258" s="418" t="n"/>
    </row>
    <row r="259">
      <c r="A259" s="417" t="n">
        <v>250</v>
      </c>
      <c r="B259" s="418" t="inlineStr">
        <is>
          <t>Import Raw Material</t>
        </is>
      </c>
      <c r="C259" s="418" t="inlineStr">
        <is>
          <t>I12441</t>
        </is>
      </c>
      <c r="D259" s="419" t="n">
        <v>44838</v>
      </c>
      <c r="E259" s="418" t="n"/>
      <c r="F259" s="418" t="n"/>
      <c r="G259" s="420" t="n">
        <v>35098400</v>
      </c>
      <c r="H259" s="418" t="n"/>
      <c r="I259" s="418" t="n"/>
    </row>
    <row r="260">
      <c r="A260" s="417" t="n">
        <v>251</v>
      </c>
      <c r="B260" s="418" t="inlineStr">
        <is>
          <t>Import Raw Material</t>
        </is>
      </c>
      <c r="C260" s="418" t="inlineStr">
        <is>
          <t>I12433</t>
        </is>
      </c>
      <c r="D260" s="419" t="n">
        <v>44835</v>
      </c>
      <c r="E260" s="418" t="n"/>
      <c r="F260" s="418" t="n"/>
      <c r="G260" s="420" t="n">
        <v>4779400</v>
      </c>
      <c r="H260" s="418" t="n"/>
      <c r="I260" s="418" t="n"/>
    </row>
    <row r="261">
      <c r="A261" s="417" t="n">
        <v>252</v>
      </c>
      <c r="B261" s="418" t="inlineStr">
        <is>
          <t>Import Raw Material</t>
        </is>
      </c>
      <c r="C261" s="418" t="inlineStr">
        <is>
          <t>I12435</t>
        </is>
      </c>
      <c r="D261" s="419" t="n">
        <v>44838</v>
      </c>
      <c r="E261" s="418" t="n"/>
      <c r="F261" s="418" t="n"/>
      <c r="G261" s="420" t="n">
        <v>4687100</v>
      </c>
      <c r="H261" s="418" t="n"/>
      <c r="I261" s="418" t="n"/>
    </row>
    <row r="262">
      <c r="A262" s="417" t="n">
        <v>253</v>
      </c>
      <c r="B262" s="418" t="n"/>
      <c r="C262" s="418" t="inlineStr">
        <is>
          <t>I12047</t>
        </is>
      </c>
      <c r="D262" s="419" t="n">
        <v>44162</v>
      </c>
      <c r="E262" s="418" t="n"/>
      <c r="F262" s="418" t="n"/>
      <c r="G262" s="420" t="n">
        <v>3727900</v>
      </c>
      <c r="H262" s="418" t="n"/>
      <c r="I262" s="418" t="n"/>
    </row>
    <row r="263">
      <c r="A263" s="417" t="n">
        <v>254</v>
      </c>
      <c r="B263" s="418" t="n"/>
      <c r="C263" s="418" t="inlineStr">
        <is>
          <t>I11465</t>
        </is>
      </c>
      <c r="D263" s="419" t="n">
        <v>44153</v>
      </c>
      <c r="E263" s="418" t="n"/>
      <c r="F263" s="418" t="n"/>
      <c r="G263" s="420" t="n">
        <v>3781900</v>
      </c>
      <c r="H263" s="418" t="n"/>
      <c r="I263" s="418" t="n"/>
    </row>
    <row r="264">
      <c r="A264" s="417" t="n">
        <v>255</v>
      </c>
      <c r="B264" s="418" t="n"/>
      <c r="C264" s="418" t="inlineStr">
        <is>
          <t>I11131</t>
        </is>
      </c>
      <c r="D264" s="419" t="n">
        <v>44147</v>
      </c>
      <c r="E264" s="418" t="n"/>
      <c r="F264" s="418" t="n"/>
      <c r="G264" s="420" t="n">
        <v>3468200</v>
      </c>
      <c r="H264" s="418" t="n"/>
      <c r="I264" s="418" t="n"/>
    </row>
    <row r="265">
      <c r="A265" s="417" t="n">
        <v>256</v>
      </c>
      <c r="B265" s="418" t="inlineStr">
        <is>
          <t>Import Raw Material</t>
        </is>
      </c>
      <c r="C265" s="418" t="inlineStr">
        <is>
          <t>I13479</t>
        </is>
      </c>
      <c r="D265" s="419" t="n">
        <v>44525</v>
      </c>
      <c r="E265" s="418" t="n"/>
      <c r="F265" s="418" t="n"/>
      <c r="G265" s="420" t="n">
        <v>5212800</v>
      </c>
      <c r="H265" s="418" t="n"/>
      <c r="I265" s="418" t="n"/>
    </row>
    <row r="266">
      <c r="A266" s="417" t="n">
        <v>257</v>
      </c>
      <c r="B266" s="418" t="inlineStr">
        <is>
          <t>Import Raw Material</t>
        </is>
      </c>
      <c r="C266" s="418" t="inlineStr">
        <is>
          <t>I13477</t>
        </is>
      </c>
      <c r="D266" s="419" t="n">
        <v>44525</v>
      </c>
      <c r="E266" s="418" t="n"/>
      <c r="F266" s="418" t="n"/>
      <c r="G266" s="420" t="n">
        <v>68500200</v>
      </c>
      <c r="H266" s="418" t="n"/>
      <c r="I266" s="418" t="n"/>
    </row>
    <row r="267">
      <c r="A267" s="417" t="n">
        <v>258</v>
      </c>
      <c r="B267" s="418" t="inlineStr">
        <is>
          <t>Import Raw Material</t>
        </is>
      </c>
      <c r="C267" s="418" t="inlineStr">
        <is>
          <t>I13128</t>
        </is>
      </c>
      <c r="D267" s="419" t="n">
        <v>44516</v>
      </c>
      <c r="E267" s="418" t="n"/>
      <c r="F267" s="418" t="n"/>
      <c r="G267" s="420" t="n">
        <v>7067000</v>
      </c>
      <c r="H267" s="418" t="n"/>
      <c r="I267" s="418" t="n"/>
    </row>
    <row r="268">
      <c r="A268" s="417" t="n">
        <v>259</v>
      </c>
      <c r="B268" s="418" t="inlineStr">
        <is>
          <t>Import Raw Material</t>
        </is>
      </c>
      <c r="C268" s="418" t="inlineStr">
        <is>
          <t>I13476</t>
        </is>
      </c>
      <c r="D268" s="419" t="n">
        <v>44525</v>
      </c>
      <c r="E268" s="418" t="n"/>
      <c r="F268" s="418" t="n"/>
      <c r="G268" s="420" t="n">
        <v>127983000</v>
      </c>
      <c r="H268" s="418" t="n"/>
      <c r="I268" s="418" t="n"/>
    </row>
    <row r="269">
      <c r="A269" s="417" t="n">
        <v>260</v>
      </c>
      <c r="B269" s="418" t="inlineStr">
        <is>
          <t>PRINTED CIRCUIT BOARD ASSEMBLY</t>
        </is>
      </c>
      <c r="C269" s="418" t="inlineStr">
        <is>
          <t>I13126</t>
        </is>
      </c>
      <c r="D269" s="419" t="n">
        <v>44516</v>
      </c>
      <c r="E269" s="418" t="n"/>
      <c r="F269" s="418" t="n"/>
      <c r="G269" s="420" t="n">
        <v>4383100</v>
      </c>
      <c r="H269" s="418" t="n"/>
      <c r="I269" s="418" t="n"/>
    </row>
    <row r="270">
      <c r="A270" s="417" t="n">
        <v>261</v>
      </c>
      <c r="B270" s="418" t="inlineStr">
        <is>
          <t>Import Raw Material</t>
        </is>
      </c>
      <c r="C270" s="418" t="inlineStr">
        <is>
          <t>I13458</t>
        </is>
      </c>
      <c r="D270" s="419" t="n">
        <v>44523</v>
      </c>
      <c r="E270" s="418" t="n"/>
      <c r="F270" s="418" t="n"/>
      <c r="G270" s="420" t="n">
        <v>60570200</v>
      </c>
      <c r="H270" s="418" t="n"/>
      <c r="I270" s="418" t="n"/>
    </row>
    <row r="271">
      <c r="A271" s="417" t="n">
        <v>262</v>
      </c>
      <c r="B271" s="418" t="inlineStr">
        <is>
          <t>Import Raw Material</t>
        </is>
      </c>
      <c r="C271" s="418" t="inlineStr">
        <is>
          <t>I13381</t>
        </is>
      </c>
      <c r="D271" s="419" t="n">
        <v>44523</v>
      </c>
      <c r="E271" s="418" t="n"/>
      <c r="F271" s="418" t="n"/>
      <c r="G271" s="420" t="n">
        <v>106204800</v>
      </c>
      <c r="H271" s="418" t="n"/>
      <c r="I271" s="418" t="n"/>
    </row>
    <row r="272">
      <c r="A272" s="417" t="n">
        <v>263</v>
      </c>
      <c r="B272" s="418" t="inlineStr">
        <is>
          <t>Import Raw Material</t>
        </is>
      </c>
      <c r="C272" s="418" t="inlineStr">
        <is>
          <t>I13153</t>
        </is>
      </c>
      <c r="D272" s="419" t="n">
        <v>44516</v>
      </c>
      <c r="E272" s="418" t="n"/>
      <c r="F272" s="418" t="n"/>
      <c r="G272" s="420" t="n">
        <v>94831300</v>
      </c>
      <c r="H272" s="418" t="n"/>
      <c r="I272" s="418" t="n"/>
    </row>
    <row r="273">
      <c r="A273" s="417" t="n">
        <v>264</v>
      </c>
      <c r="B273" s="418" t="inlineStr">
        <is>
          <t>Import Raw Material</t>
        </is>
      </c>
      <c r="C273" s="418" t="inlineStr">
        <is>
          <t>I13352</t>
        </is>
      </c>
      <c r="D273" s="419" t="n">
        <v>44523</v>
      </c>
      <c r="E273" s="418" t="n"/>
      <c r="F273" s="418" t="n"/>
      <c r="G273" s="420" t="n">
        <v>45393400</v>
      </c>
      <c r="H273" s="418" t="n"/>
      <c r="I273" s="418" t="n"/>
    </row>
    <row r="274">
      <c r="A274" s="417" t="n">
        <v>265</v>
      </c>
      <c r="B274" s="418" t="inlineStr">
        <is>
          <t>Import Raw Material</t>
        </is>
      </c>
      <c r="C274" s="418" t="inlineStr">
        <is>
          <t>I13125</t>
        </is>
      </c>
      <c r="D274" s="419" t="n">
        <v>44516</v>
      </c>
      <c r="E274" s="418" t="n"/>
      <c r="F274" s="418" t="n"/>
      <c r="G274" s="420" t="n">
        <v>48085700</v>
      </c>
      <c r="H274" s="418" t="n"/>
      <c r="I274" s="418" t="n"/>
    </row>
    <row r="275">
      <c r="A275" s="417" t="n">
        <v>266</v>
      </c>
      <c r="B275" s="418" t="inlineStr">
        <is>
          <t>Import Raw Material</t>
        </is>
      </c>
      <c r="C275" s="418" t="inlineStr">
        <is>
          <t>I13124</t>
        </is>
      </c>
      <c r="D275" s="419" t="n">
        <v>44516</v>
      </c>
      <c r="E275" s="418" t="n"/>
      <c r="F275" s="418" t="n"/>
      <c r="G275" s="420" t="n">
        <v>91163500</v>
      </c>
      <c r="H275" s="418" t="n"/>
      <c r="I275" s="418" t="n"/>
    </row>
    <row r="276">
      <c r="A276" s="417" t="n">
        <v>267</v>
      </c>
      <c r="B276" s="418" t="inlineStr">
        <is>
          <t>Import Raw Material</t>
        </is>
      </c>
      <c r="C276" s="418" t="inlineStr">
        <is>
          <t>I12576</t>
        </is>
      </c>
      <c r="D276" s="419" t="n">
        <v>44502</v>
      </c>
      <c r="E276" s="418" t="n"/>
      <c r="F276" s="418" t="n"/>
      <c r="G276" s="420" t="n">
        <v>85171200</v>
      </c>
      <c r="H276" s="418" t="n"/>
      <c r="I276" s="418" t="n"/>
    </row>
    <row r="277">
      <c r="A277" s="417" t="n">
        <v>268</v>
      </c>
      <c r="B277" s="418" t="inlineStr">
        <is>
          <t>Import Raw Material</t>
        </is>
      </c>
      <c r="C277" s="418" t="inlineStr">
        <is>
          <t>I12960</t>
        </is>
      </c>
      <c r="D277" s="419" t="n">
        <v>44511</v>
      </c>
      <c r="E277" s="418" t="n"/>
      <c r="F277" s="418" t="n"/>
      <c r="G277" s="420" t="n">
        <v>110835400</v>
      </c>
      <c r="H277" s="418" t="n"/>
      <c r="I277" s="418" t="n"/>
    </row>
    <row r="278">
      <c r="A278" s="417" t="n">
        <v>269</v>
      </c>
      <c r="B278" s="418" t="inlineStr">
        <is>
          <t>ការនាំចូលវត្ថុធាតុដើម</t>
        </is>
      </c>
      <c r="C278" s="418" t="inlineStr">
        <is>
          <t>I12906</t>
        </is>
      </c>
      <c r="D278" s="419" t="n">
        <v>44501</v>
      </c>
      <c r="E278" s="418" t="n"/>
      <c r="F278" s="418" t="n"/>
      <c r="G278" s="420" t="n">
        <v>157033200</v>
      </c>
      <c r="H278" s="418" t="n"/>
      <c r="I278" s="418" t="n"/>
    </row>
    <row r="279">
      <c r="A279" s="417" t="n">
        <v>270</v>
      </c>
      <c r="B279" s="418" t="inlineStr">
        <is>
          <t>ការនាំចូលវត្ថុធាតុដើម</t>
        </is>
      </c>
      <c r="C279" s="418" t="inlineStr">
        <is>
          <t>I12910</t>
        </is>
      </c>
      <c r="D279" s="419" t="n">
        <v>44510</v>
      </c>
      <c r="E279" s="418" t="n"/>
      <c r="F279" s="418" t="n"/>
      <c r="G279" s="420" t="n">
        <v>147583600</v>
      </c>
      <c r="H279" s="418" t="n"/>
      <c r="I279" s="418" t="n"/>
    </row>
    <row r="280">
      <c r="A280" s="417" t="n">
        <v>271</v>
      </c>
      <c r="B280" s="418" t="inlineStr">
        <is>
          <t>LABEL</t>
        </is>
      </c>
      <c r="C280" s="418" t="inlineStr">
        <is>
          <t>I13122</t>
        </is>
      </c>
      <c r="D280" s="419" t="n">
        <v>44516</v>
      </c>
      <c r="E280" s="418" t="n"/>
      <c r="F280" s="418" t="n"/>
      <c r="G280" s="420" t="n">
        <v>5061200</v>
      </c>
      <c r="H280" s="418" t="n"/>
      <c r="I280" s="418" t="n"/>
    </row>
    <row r="281">
      <c r="A281" s="417" t="n">
        <v>272</v>
      </c>
      <c r="B281" s="418" t="inlineStr">
        <is>
          <t>Import Raw Material (SCREW ,PRINTED CIRCUIT BOARD ASSEMBLY ,COB LIGHT BOARD,WIRE ..Ect)</t>
        </is>
      </c>
      <c r="C281" s="418" t="inlineStr">
        <is>
          <t>I14785</t>
        </is>
      </c>
      <c r="D281" s="419" t="n">
        <v>44890</v>
      </c>
      <c r="E281" s="418" t="n"/>
      <c r="F281" s="418" t="n"/>
      <c r="G281" s="420" t="n">
        <v>42290300</v>
      </c>
      <c r="H281" s="418" t="n"/>
      <c r="I281" s="418" t="n"/>
    </row>
    <row r="282">
      <c r="A282" s="417" t="n">
        <v>273</v>
      </c>
      <c r="B282" s="418" t="inlineStr">
        <is>
          <t>Import Raw Material (ELECTRODE SLICE ,IRON SHEET FRAME (1),IRON STAMPING , LAMP ACCESSORIES ,IRON TUBE ,BATTERY ..Ect)</t>
        </is>
      </c>
      <c r="C282" s="418" t="inlineStr">
        <is>
          <t>I14688</t>
        </is>
      </c>
      <c r="D282" s="419" t="n">
        <v>44889</v>
      </c>
      <c r="E282" s="418" t="n"/>
      <c r="F282" s="418" t="n"/>
      <c r="G282" s="420" t="n">
        <v>28503000</v>
      </c>
      <c r="H282" s="418" t="n"/>
      <c r="I282" s="418" t="n"/>
    </row>
    <row r="283">
      <c r="A283" s="417" t="n">
        <v>274</v>
      </c>
      <c r="B283" s="418" t="inlineStr">
        <is>
          <t>Import Raw Material (COPPER STRIP,ELECTRODE SLICE ,IRON SHEET FRAME (1),ELECTRODE WIRE ,DOUBLE SIDED TAPE ,LABEL ..Ect)</t>
        </is>
      </c>
      <c r="C283" s="418" t="inlineStr">
        <is>
          <t>I14628</t>
        </is>
      </c>
      <c r="D283" s="419" t="n">
        <v>44888</v>
      </c>
      <c r="E283" s="418" t="n"/>
      <c r="F283" s="418" t="n"/>
      <c r="G283" s="420" t="n">
        <v>25333100</v>
      </c>
      <c r="H283" s="418" t="n"/>
      <c r="I283" s="418" t="n"/>
    </row>
    <row r="284">
      <c r="A284" s="417" t="n">
        <v>275</v>
      </c>
      <c r="B284" s="418" t="inlineStr">
        <is>
          <t>Import Raw Material</t>
        </is>
      </c>
      <c r="C284" s="418" t="inlineStr">
        <is>
          <t>I14630</t>
        </is>
      </c>
      <c r="D284" s="419" t="n">
        <v>44888</v>
      </c>
      <c r="E284" s="418" t="n"/>
      <c r="F284" s="418" t="n"/>
      <c r="G284" s="420" t="n">
        <v>108612200</v>
      </c>
      <c r="H284" s="418" t="n"/>
      <c r="I284" s="418" t="n"/>
    </row>
    <row r="285">
      <c r="A285" s="417" t="n">
        <v>276</v>
      </c>
      <c r="B285" s="418" t="inlineStr">
        <is>
          <t xml:space="preserve">MOLD (INJECTION ),FLUX CORED WIRE,FUSE ,IRON SHEET FRAME </t>
        </is>
      </c>
      <c r="C285" s="418" t="inlineStr">
        <is>
          <t>I13914</t>
        </is>
      </c>
      <c r="D285" s="419" t="n">
        <v>44876</v>
      </c>
      <c r="E285" s="418" t="n"/>
      <c r="F285" s="418" t="n"/>
      <c r="G285" s="420" t="n">
        <v>43277000</v>
      </c>
      <c r="H285" s="418" t="n"/>
      <c r="I285" s="418" t="n"/>
    </row>
    <row r="286">
      <c r="A286" s="417" t="n">
        <v>277</v>
      </c>
      <c r="B286" s="418" t="inlineStr">
        <is>
          <t>Import Raw Material BATTERY ,LED COPPER WIRE LAMP,IRON STAMPING SEE INFO PAGE ,PLASTIC (BLOWN INJECTION)</t>
        </is>
      </c>
      <c r="C286" s="418" t="inlineStr">
        <is>
          <t>I13913</t>
        </is>
      </c>
      <c r="D286" s="419" t="n">
        <v>44876</v>
      </c>
      <c r="E286" s="418" t="n"/>
      <c r="F286" s="418" t="n"/>
      <c r="G286" s="420" t="n">
        <v>42237000</v>
      </c>
      <c r="H286" s="418" t="n"/>
      <c r="I286" s="418" t="n"/>
    </row>
    <row r="287">
      <c r="A287" s="417" t="n">
        <v>278</v>
      </c>
      <c r="B287" s="418" t="inlineStr">
        <is>
          <t>Import Raw Material (LED COPPER WIRE LAMP,ADAPTER ,COPPER SCREW BASE ,COPPER TERMINAL FOR CONNECTOR )</t>
        </is>
      </c>
      <c r="C287" s="418" t="inlineStr">
        <is>
          <t>I13915</t>
        </is>
      </c>
      <c r="D287" s="419" t="n">
        <v>44876</v>
      </c>
      <c r="E287" s="418" t="n"/>
      <c r="F287" s="418" t="n"/>
      <c r="G287" s="420" t="n">
        <v>51543500</v>
      </c>
      <c r="H287" s="418" t="n"/>
      <c r="I287" s="418" t="n"/>
    </row>
    <row r="288">
      <c r="A288" s="417" t="n">
        <v>279</v>
      </c>
      <c r="B288" s="418" t="n"/>
      <c r="C288" s="418" t="inlineStr">
        <is>
          <t>l12813</t>
        </is>
      </c>
      <c r="D288" s="419" t="n">
        <v>43824</v>
      </c>
      <c r="E288" s="418" t="n"/>
      <c r="F288" s="418" t="n"/>
      <c r="G288" s="420" t="n">
        <v>165354</v>
      </c>
      <c r="H288" s="418" t="n"/>
      <c r="I288" s="418" t="n"/>
    </row>
    <row r="289">
      <c r="A289" s="417" t="n">
        <v>280</v>
      </c>
      <c r="B289" s="418" t="n"/>
      <c r="C289" s="418" t="inlineStr">
        <is>
          <t>I12813</t>
        </is>
      </c>
      <c r="D289" s="419" t="n">
        <v>43824</v>
      </c>
      <c r="E289" s="418" t="n"/>
      <c r="F289" s="418" t="n"/>
      <c r="G289" s="420" t="n">
        <v>165445</v>
      </c>
      <c r="H289" s="418" t="n"/>
      <c r="I289" s="418" t="n"/>
    </row>
    <row r="290">
      <c r="A290" s="417" t="n">
        <v>281</v>
      </c>
      <c r="B290" s="418" t="n"/>
      <c r="C290" s="418" t="inlineStr">
        <is>
          <t>I12102</t>
        </is>
      </c>
      <c r="D290" s="419" t="n">
        <v>43810</v>
      </c>
      <c r="E290" s="418" t="n"/>
      <c r="F290" s="418" t="n"/>
      <c r="G290" s="420" t="n">
        <v>18518264</v>
      </c>
      <c r="H290" s="418" t="n"/>
      <c r="I290" s="418" t="n"/>
    </row>
    <row r="291">
      <c r="A291" s="417" t="n">
        <v>282</v>
      </c>
      <c r="B291" s="418" t="n"/>
      <c r="C291" s="418" t="inlineStr">
        <is>
          <t>I11896</t>
        </is>
      </c>
      <c r="D291" s="419" t="n">
        <v>43803</v>
      </c>
      <c r="E291" s="418" t="n"/>
      <c r="F291" s="418" t="n"/>
      <c r="G291" s="420" t="n">
        <v>18908625</v>
      </c>
      <c r="H291" s="418" t="n"/>
      <c r="I291" s="418" t="n"/>
    </row>
    <row r="292">
      <c r="A292" s="417" t="n">
        <v>283</v>
      </c>
      <c r="B292" s="418" t="n"/>
      <c r="C292" s="418" t="inlineStr">
        <is>
          <t>I11895</t>
        </is>
      </c>
      <c r="D292" s="419" t="n">
        <v>43803</v>
      </c>
      <c r="E292" s="418" t="n"/>
      <c r="F292" s="418" t="n"/>
      <c r="G292" s="420" t="n">
        <v>3119029</v>
      </c>
      <c r="H292" s="418" t="n"/>
      <c r="I292" s="418" t="n"/>
    </row>
    <row r="293">
      <c r="A293" s="417" t="n">
        <v>284</v>
      </c>
      <c r="B293" s="418" t="n"/>
      <c r="C293" s="418" t="inlineStr">
        <is>
          <t>I12940</t>
        </is>
      </c>
      <c r="D293" s="419" t="n">
        <v>44186</v>
      </c>
      <c r="E293" s="418" t="n"/>
      <c r="F293" s="418" t="n"/>
      <c r="G293" s="420" t="n">
        <v>40859500</v>
      </c>
      <c r="H293" s="418" t="n"/>
      <c r="I293" s="418" t="n"/>
    </row>
    <row r="294">
      <c r="A294" s="417" t="n">
        <v>285</v>
      </c>
      <c r="B294" s="418" t="n"/>
      <c r="C294" s="418" t="inlineStr">
        <is>
          <t>I12389</t>
        </is>
      </c>
      <c r="D294" s="419" t="n">
        <v>44166</v>
      </c>
      <c r="E294" s="418" t="n"/>
      <c r="F294" s="418" t="n"/>
      <c r="G294" s="420" t="n">
        <v>101558300</v>
      </c>
      <c r="H294" s="418" t="n"/>
      <c r="I294" s="418" t="n"/>
    </row>
    <row r="295">
      <c r="A295" s="417" t="n">
        <v>286</v>
      </c>
      <c r="B295" s="418" t="n"/>
      <c r="C295" s="418" t="inlineStr">
        <is>
          <t>I11463</t>
        </is>
      </c>
      <c r="D295" s="419" t="n">
        <v>44166</v>
      </c>
      <c r="E295" s="418" t="n"/>
      <c r="F295" s="418" t="n"/>
      <c r="G295" s="420" t="n">
        <v>57230100</v>
      </c>
      <c r="H295" s="418" t="n"/>
      <c r="I295" s="418" t="n"/>
    </row>
    <row r="296">
      <c r="A296" s="417" t="n">
        <v>287</v>
      </c>
      <c r="B296" s="418" t="n"/>
      <c r="C296" s="418" t="inlineStr">
        <is>
          <t>I12895</t>
        </is>
      </c>
      <c r="D296" s="419" t="n">
        <v>44183</v>
      </c>
      <c r="E296" s="418" t="n"/>
      <c r="F296" s="418" t="n"/>
      <c r="G296" s="420" t="n">
        <v>39817100</v>
      </c>
      <c r="H296" s="418" t="n"/>
      <c r="I296" s="418" t="n"/>
    </row>
    <row r="297">
      <c r="A297" s="417" t="n">
        <v>288</v>
      </c>
      <c r="B297" s="418" t="n"/>
      <c r="C297" s="418" t="inlineStr">
        <is>
          <t>I12886</t>
        </is>
      </c>
      <c r="D297" s="419" t="n">
        <v>44182</v>
      </c>
      <c r="E297" s="418" t="n"/>
      <c r="F297" s="418" t="n"/>
      <c r="G297" s="420" t="n">
        <v>74768000</v>
      </c>
      <c r="H297" s="418" t="n"/>
      <c r="I297" s="418" t="n"/>
    </row>
    <row r="298">
      <c r="A298" s="417" t="n">
        <v>289</v>
      </c>
      <c r="B298" s="418" t="n"/>
      <c r="C298" s="418" t="inlineStr">
        <is>
          <t>I12862</t>
        </is>
      </c>
      <c r="D298" s="419" t="n">
        <v>44182</v>
      </c>
      <c r="E298" s="418" t="n"/>
      <c r="F298" s="418" t="n"/>
      <c r="G298" s="420" t="n">
        <v>3088700</v>
      </c>
      <c r="H298" s="418" t="n"/>
      <c r="I298" s="418" t="n"/>
    </row>
    <row r="299">
      <c r="A299" s="417" t="n">
        <v>290</v>
      </c>
      <c r="B299" s="418" t="n"/>
      <c r="C299" s="418" t="inlineStr">
        <is>
          <t>I12867</t>
        </is>
      </c>
      <c r="D299" s="419" t="n">
        <v>44182</v>
      </c>
      <c r="E299" s="418" t="n"/>
      <c r="F299" s="418" t="n"/>
      <c r="G299" s="420" t="n">
        <v>27574800</v>
      </c>
      <c r="H299" s="418" t="n"/>
      <c r="I299" s="418" t="n"/>
    </row>
    <row r="300">
      <c r="A300" s="417" t="n">
        <v>291</v>
      </c>
      <c r="B300" s="418" t="n"/>
      <c r="C300" s="418" t="inlineStr">
        <is>
          <t>I12435</t>
        </is>
      </c>
      <c r="D300" s="419" t="n">
        <v>44174</v>
      </c>
      <c r="E300" s="418" t="n"/>
      <c r="F300" s="418" t="n"/>
      <c r="G300" s="420" t="n">
        <v>1158300</v>
      </c>
      <c r="H300" s="418" t="n"/>
      <c r="I300" s="418" t="n"/>
    </row>
    <row r="301">
      <c r="A301" s="417" t="n">
        <v>292</v>
      </c>
      <c r="B301" s="418" t="n"/>
      <c r="C301" s="418" t="inlineStr">
        <is>
          <t>I12530</t>
        </is>
      </c>
      <c r="D301" s="419" t="n">
        <v>44175</v>
      </c>
      <c r="E301" s="418" t="n"/>
      <c r="F301" s="418" t="n"/>
      <c r="G301" s="420" t="n">
        <v>8571900</v>
      </c>
      <c r="H301" s="418" t="n"/>
      <c r="I301" s="418" t="n"/>
    </row>
    <row r="302">
      <c r="A302" s="417" t="n">
        <v>293</v>
      </c>
      <c r="B302" s="418" t="n"/>
      <c r="C302" s="418" t="inlineStr">
        <is>
          <t>I12947</t>
        </is>
      </c>
      <c r="D302" s="419" t="n">
        <v>44186</v>
      </c>
      <c r="E302" s="418" t="n"/>
      <c r="F302" s="418" t="n"/>
      <c r="G302" s="420" t="n">
        <v>55062600</v>
      </c>
      <c r="H302" s="418" t="n"/>
      <c r="I302" s="418" t="n"/>
    </row>
    <row r="303">
      <c r="A303" s="417" t="n">
        <v>294</v>
      </c>
      <c r="B303" s="418" t="n"/>
      <c r="C303" s="418" t="inlineStr">
        <is>
          <t>I12436</t>
        </is>
      </c>
      <c r="D303" s="419" t="n">
        <v>44174</v>
      </c>
      <c r="E303" s="418" t="n"/>
      <c r="F303" s="418" t="n"/>
      <c r="G303" s="420" t="n">
        <v>55138500</v>
      </c>
      <c r="H303" s="418" t="n"/>
      <c r="I303" s="418" t="n"/>
    </row>
    <row r="304">
      <c r="A304" s="417" t="n">
        <v>295</v>
      </c>
      <c r="B304" s="418" t="n"/>
      <c r="C304" s="418" t="inlineStr">
        <is>
          <t>I12613</t>
        </is>
      </c>
      <c r="D304" s="419" t="n">
        <v>44176</v>
      </c>
      <c r="E304" s="418" t="n"/>
      <c r="F304" s="418" t="n"/>
      <c r="G304" s="420" t="n">
        <v>39684300</v>
      </c>
      <c r="H304" s="418" t="n"/>
      <c r="I304" s="418" t="n"/>
    </row>
    <row r="305">
      <c r="A305" s="417" t="n">
        <v>296</v>
      </c>
      <c r="B305" s="418" t="inlineStr">
        <is>
          <t>Import Raw Material</t>
        </is>
      </c>
      <c r="C305" s="418" t="inlineStr">
        <is>
          <t>I15173</t>
        </is>
      </c>
      <c r="D305" s="419" t="n">
        <v>44554</v>
      </c>
      <c r="E305" s="418" t="n"/>
      <c r="F305" s="418" t="n"/>
      <c r="G305" s="420" t="n">
        <v>99830100</v>
      </c>
      <c r="H305" s="418" t="n"/>
      <c r="I305" s="418" t="n"/>
    </row>
    <row r="306">
      <c r="A306" s="417" t="n">
        <v>297</v>
      </c>
      <c r="B306" s="418" t="inlineStr">
        <is>
          <t>Import Raw Material</t>
        </is>
      </c>
      <c r="C306" s="418" t="inlineStr">
        <is>
          <t>I14500</t>
        </is>
      </c>
      <c r="D306" s="419" t="n">
        <v>44544</v>
      </c>
      <c r="E306" s="418" t="n"/>
      <c r="F306" s="418" t="n"/>
      <c r="G306" s="420" t="n">
        <v>76703400</v>
      </c>
      <c r="H306" s="418" t="n"/>
      <c r="I306" s="418" t="n"/>
    </row>
    <row r="307">
      <c r="A307" s="417" t="n">
        <v>298</v>
      </c>
      <c r="B307" s="418" t="inlineStr">
        <is>
          <t>Import Raw Material</t>
        </is>
      </c>
      <c r="C307" s="418" t="inlineStr">
        <is>
          <t>I14335</t>
        </is>
      </c>
      <c r="D307" s="419" t="n">
        <v>44539</v>
      </c>
      <c r="E307" s="418" t="n"/>
      <c r="F307" s="418" t="n"/>
      <c r="G307" s="420" t="n">
        <v>928100</v>
      </c>
      <c r="H307" s="418" t="n"/>
      <c r="I307" s="418" t="n"/>
    </row>
    <row r="308">
      <c r="A308" s="417" t="n">
        <v>299</v>
      </c>
      <c r="B308" s="418" t="inlineStr">
        <is>
          <t>Import Raw Material</t>
        </is>
      </c>
      <c r="C308" s="418" t="inlineStr">
        <is>
          <t>I14343</t>
        </is>
      </c>
      <c r="D308" s="419" t="n">
        <v>44539</v>
      </c>
      <c r="E308" s="418" t="n"/>
      <c r="F308" s="418" t="n"/>
      <c r="G308" s="420" t="n">
        <v>70713800</v>
      </c>
      <c r="H308" s="418" t="n"/>
      <c r="I308" s="418" t="n"/>
    </row>
    <row r="309">
      <c r="A309" s="417" t="n">
        <v>300</v>
      </c>
      <c r="B309" s="418" t="inlineStr">
        <is>
          <t>Import Raw Material</t>
        </is>
      </c>
      <c r="C309" s="418" t="inlineStr">
        <is>
          <t>I14211</t>
        </is>
      </c>
      <c r="D309" s="419" t="n">
        <v>44537</v>
      </c>
      <c r="E309" s="418" t="n"/>
      <c r="F309" s="418" t="n"/>
      <c r="G309" s="420" t="n">
        <v>142038700</v>
      </c>
      <c r="H309" s="418" t="n"/>
      <c r="I309" s="418" t="n"/>
    </row>
    <row r="310">
      <c r="A310" s="417" t="n">
        <v>301</v>
      </c>
      <c r="B310" s="418" t="inlineStr">
        <is>
          <t>Import Raw Material</t>
        </is>
      </c>
      <c r="C310" s="418" t="inlineStr">
        <is>
          <t>I14202</t>
        </is>
      </c>
      <c r="D310" s="419" t="n">
        <v>44537</v>
      </c>
      <c r="E310" s="418" t="n"/>
      <c r="F310" s="418" t="n"/>
      <c r="G310" s="420" t="n">
        <v>20375400</v>
      </c>
      <c r="H310" s="418" t="n"/>
      <c r="I310" s="418" t="n"/>
    </row>
    <row r="311">
      <c r="A311" s="417" t="n">
        <v>302</v>
      </c>
      <c r="B311" s="418" t="inlineStr">
        <is>
          <t>Import Raw Material</t>
        </is>
      </c>
      <c r="C311" s="418" t="inlineStr">
        <is>
          <t>I13800</t>
        </is>
      </c>
      <c r="D311" s="419" t="n">
        <v>44531</v>
      </c>
      <c r="E311" s="418" t="n"/>
      <c r="F311" s="418" t="n"/>
      <c r="G311" s="420" t="n">
        <v>46940100</v>
      </c>
      <c r="H311" s="418" t="n"/>
      <c r="I311" s="418" t="n"/>
    </row>
    <row r="312">
      <c r="A312" s="417" t="n">
        <v>303</v>
      </c>
      <c r="B312" s="418" t="inlineStr">
        <is>
          <t>Import Raw Material</t>
        </is>
      </c>
      <c r="C312" s="418" t="inlineStr">
        <is>
          <t>I13818</t>
        </is>
      </c>
      <c r="D312" s="419" t="n">
        <v>44531</v>
      </c>
      <c r="E312" s="418" t="n"/>
      <c r="F312" s="418" t="n"/>
      <c r="G312" s="420" t="n">
        <v>60848400</v>
      </c>
      <c r="H312" s="418" t="n"/>
      <c r="I312" s="418" t="n"/>
    </row>
    <row r="313">
      <c r="A313" s="417" t="n">
        <v>304</v>
      </c>
      <c r="B313" s="418" t="inlineStr">
        <is>
          <t>Import Raw Material</t>
        </is>
      </c>
      <c r="C313" s="418" t="inlineStr">
        <is>
          <t>I16028</t>
        </is>
      </c>
      <c r="D313" s="419" t="n">
        <v>44915</v>
      </c>
      <c r="E313" s="418" t="n"/>
      <c r="F313" s="418" t="n"/>
      <c r="G313" s="420" t="n">
        <v>23749200</v>
      </c>
      <c r="H313" s="418" t="n"/>
      <c r="I313" s="418" t="n"/>
    </row>
    <row r="314">
      <c r="A314" s="417" t="n">
        <v>305</v>
      </c>
      <c r="B314" s="418" t="inlineStr">
        <is>
          <t>Import Raw Material</t>
        </is>
      </c>
      <c r="C314" s="418" t="inlineStr">
        <is>
          <t>I15315</t>
        </is>
      </c>
      <c r="D314" s="419" t="n">
        <v>44903</v>
      </c>
      <c r="E314" s="418" t="n"/>
      <c r="F314" s="418" t="n"/>
      <c r="G314" s="420" t="n">
        <v>39514900</v>
      </c>
      <c r="H314" s="418" t="n"/>
      <c r="I314" s="418" t="n"/>
    </row>
    <row r="315">
      <c r="A315" s="417" t="n">
        <v>306</v>
      </c>
      <c r="B315" s="418" t="inlineStr">
        <is>
          <t>Import Raw Material</t>
        </is>
      </c>
      <c r="C315" s="418" t="inlineStr">
        <is>
          <t>I16029</t>
        </is>
      </c>
      <c r="D315" s="419" t="n">
        <v>44915</v>
      </c>
      <c r="E315" s="418" t="n"/>
      <c r="F315" s="418" t="n"/>
      <c r="G315" s="420" t="n">
        <v>15427700</v>
      </c>
      <c r="H315" s="418" t="n"/>
      <c r="I315" s="418" t="n"/>
    </row>
    <row r="316">
      <c r="A316" s="417" t="n">
        <v>307</v>
      </c>
      <c r="B316" s="418" t="inlineStr">
        <is>
          <t>Import Raw Material</t>
        </is>
      </c>
      <c r="C316" s="418" t="inlineStr">
        <is>
          <t>I15538</t>
        </is>
      </c>
      <c r="D316" s="419" t="n">
        <v>44896</v>
      </c>
      <c r="E316" s="418" t="n"/>
      <c r="F316" s="418" t="n"/>
      <c r="G316" s="420" t="n">
        <v>21345900</v>
      </c>
      <c r="H316" s="418" t="n"/>
      <c r="I316" s="418" t="n"/>
    </row>
    <row r="317">
      <c r="A317" s="417" t="n">
        <v>308</v>
      </c>
      <c r="B317" s="418" t="inlineStr">
        <is>
          <t>Import Raw Material</t>
        </is>
      </c>
      <c r="C317" s="418" t="inlineStr">
        <is>
          <t>I15541</t>
        </is>
      </c>
      <c r="D317" s="419" t="n">
        <v>44908</v>
      </c>
      <c r="E317" s="418" t="n"/>
      <c r="F317" s="418" t="n"/>
      <c r="G317" s="420" t="n">
        <v>3940100</v>
      </c>
      <c r="H317" s="418" t="n"/>
      <c r="I317" s="418" t="n"/>
    </row>
    <row r="318">
      <c r="A318" s="417" t="n">
        <v>309</v>
      </c>
      <c r="B318" s="418" t="inlineStr">
        <is>
          <t>Import Raw Material</t>
        </is>
      </c>
      <c r="C318" s="418" t="inlineStr">
        <is>
          <t>I15545</t>
        </is>
      </c>
      <c r="D318" s="419" t="n">
        <v>44908</v>
      </c>
      <c r="E318" s="418" t="n"/>
      <c r="F318" s="418" t="n"/>
      <c r="G318" s="420" t="n">
        <v>12900700</v>
      </c>
      <c r="H318" s="418" t="n"/>
      <c r="I318" s="418" t="n"/>
    </row>
    <row r="319">
      <c r="A319" s="417" t="n">
        <v>310</v>
      </c>
      <c r="B319" s="418" t="inlineStr">
        <is>
          <t>Import Raw Material</t>
        </is>
      </c>
      <c r="C319" s="418" t="inlineStr">
        <is>
          <t>I15536</t>
        </is>
      </c>
      <c r="D319" s="419" t="n">
        <v>44908</v>
      </c>
      <c r="E319" s="418" t="n"/>
      <c r="F319" s="418" t="n"/>
      <c r="G319" s="420" t="n">
        <v>8238100</v>
      </c>
      <c r="H319" s="418" t="n"/>
      <c r="I319" s="418" t="n"/>
    </row>
    <row r="320">
      <c r="A320" s="417" t="n">
        <v>311</v>
      </c>
      <c r="B320" s="418" t="inlineStr">
        <is>
          <t>Import Raw Material</t>
        </is>
      </c>
      <c r="C320" s="418" t="inlineStr">
        <is>
          <t>I15535</t>
        </is>
      </c>
      <c r="D320" s="419" t="n">
        <v>44908</v>
      </c>
      <c r="E320" s="418" t="n"/>
      <c r="F320" s="418" t="n"/>
      <c r="G320" s="420" t="n">
        <v>26249300</v>
      </c>
      <c r="H320" s="418" t="n"/>
      <c r="I320" s="418" t="n"/>
    </row>
    <row r="321">
      <c r="A321" s="417" t="n">
        <v>312</v>
      </c>
      <c r="B321" s="418" t="inlineStr">
        <is>
          <t>Import Raw Material</t>
        </is>
      </c>
      <c r="C321" s="418" t="inlineStr">
        <is>
          <t>I15314</t>
        </is>
      </c>
      <c r="D321" s="419" t="n">
        <v>44903</v>
      </c>
      <c r="E321" s="418" t="n"/>
      <c r="F321" s="418" t="n"/>
      <c r="G321" s="420" t="n">
        <v>5179300</v>
      </c>
      <c r="H321" s="418" t="n"/>
      <c r="I321" s="418" t="n"/>
    </row>
    <row r="322">
      <c r="A322" s="417" t="n">
        <v>313</v>
      </c>
      <c r="B322" s="418" t="inlineStr">
        <is>
          <t>Import Raw Material</t>
        </is>
      </c>
      <c r="C322" s="418" t="inlineStr">
        <is>
          <t>I15316</t>
        </is>
      </c>
      <c r="D322" s="419" t="n">
        <v>44903</v>
      </c>
      <c r="E322" s="418" t="n"/>
      <c r="F322" s="418" t="n"/>
      <c r="G322" s="420" t="n">
        <v>6009700</v>
      </c>
      <c r="H322" s="418" t="n"/>
      <c r="I322" s="418" t="n"/>
    </row>
    <row r="323">
      <c r="A323" s="421" t="inlineStr">
        <is>
          <t>សរុបអាករលើការនាំចូលជាបន្ទុករដ្ឋ</t>
        </is>
      </c>
      <c r="B323" s="422" t="n"/>
      <c r="C323" s="422" t="n"/>
      <c r="D323" s="422" t="n"/>
      <c r="E323" s="422" t="n"/>
      <c r="F323" s="422" t="n"/>
      <c r="G323" s="423">
        <f>SUM(G10:G322)</f>
        <v/>
      </c>
      <c r="H323" s="422" t="n"/>
      <c r="I323" s="422" t="n"/>
    </row>
    <row r="325">
      <c r="E325" s="424" t="inlineStr">
        <is>
          <t>រាជធានីភ្នំពេញ.ថ្ងៃទី          ខែ          ឆ្នាំ</t>
        </is>
      </c>
    </row>
    <row r="326">
      <c r="E326" s="424" t="inlineStr">
        <is>
          <t>មន្ត្រីសវនកម្ម</t>
        </is>
      </c>
    </row>
    <row r="328">
      <c r="E328" s="424">
        <f>'Company information'!D9</f>
        <v/>
      </c>
      <c r="H328" s="424">
        <f>'Company information'!E9</f>
        <v/>
      </c>
    </row>
  </sheetData>
  <autoFilter ref="A9:I9"/>
  <mergeCells count="13">
    <mergeCell ref="A323:F323"/>
    <mergeCell ref="A3:H3"/>
    <mergeCell ref="E326:H326"/>
    <mergeCell ref="C7:D7"/>
    <mergeCell ref="E7:F7"/>
    <mergeCell ref="A2:H2"/>
    <mergeCell ref="A7:A8"/>
    <mergeCell ref="G7:G8"/>
    <mergeCell ref="B7:B8"/>
    <mergeCell ref="E328:G328"/>
    <mergeCell ref="H7:H8"/>
    <mergeCell ref="A1:H1"/>
    <mergeCell ref="E325:H325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K46"/>
  <sheetViews>
    <sheetView zoomScale="70" zoomScaleNormal="70" zoomScaleSheetLayoutView="55" workbookViewId="0">
      <selection activeCell="C11" sqref="C11"/>
    </sheetView>
  </sheetViews>
  <sheetFormatPr baseColWidth="8" defaultColWidth="9.109375" defaultRowHeight="30" customHeight="1"/>
  <cols>
    <col width="12.44140625" customWidth="1" style="89" min="1" max="1"/>
    <col width="39.77734375" customWidth="1" style="89" min="2" max="2"/>
    <col width="18.77734375" customWidth="1" style="89" min="3" max="4"/>
    <col hidden="1" width="11.6640625" customWidth="1" style="89" min="5" max="5"/>
    <col hidden="1" width="13.44140625" customWidth="1" style="89" min="6" max="6"/>
    <col width="33.109375" customWidth="1" style="89" min="7" max="7"/>
    <col width="42.44140625" customWidth="1" style="89" min="8" max="8"/>
    <col width="17.33203125" customWidth="1" style="89" min="9" max="9"/>
    <col width="18.77734375" customWidth="1" style="111" min="10" max="10"/>
    <col width="17.44140625" customWidth="1" style="111" min="11" max="11"/>
    <col width="9.109375" customWidth="1" style="111" min="12" max="16384"/>
  </cols>
  <sheetData>
    <row r="1" ht="30" customFormat="1" customHeight="1" s="93">
      <c r="A1" s="285" t="inlineStr">
        <is>
          <t>តារាងឧបសម្ព័ន្ធ II</t>
        </is>
      </c>
      <c r="I1" s="425" t="n"/>
    </row>
    <row r="2" ht="30" customFormat="1" customHeight="1" s="93">
      <c r="A2" s="285" t="inlineStr">
        <is>
          <t>តារាងផ្ទៀងផ្ទាត់បញ្ជាក់អំពីអាករលើធាតុចូលដែលអាចស្នើសុំជាឥណទាន</t>
        </is>
      </c>
      <c r="I2" s="425" t="n"/>
    </row>
    <row r="3" ht="30" customFormat="1" customHeight="1" s="93">
      <c r="A3" s="285" t="inlineStr">
        <is>
          <t>( ការនាំចូល ឬ អាករគិតជំនួស(Reverse Charge))</t>
        </is>
      </c>
      <c r="I3" s="425" t="n"/>
    </row>
    <row r="4" ht="30" customFormat="1" customHeight="1" s="93">
      <c r="A4" s="91" t="inlineStr">
        <is>
          <t>ក្រុមហ៊ុន៖</t>
        </is>
      </c>
      <c r="B4" s="92">
        <f>'Company information'!D2</f>
        <v/>
      </c>
      <c r="C4" s="93" t="n"/>
      <c r="D4" s="94" t="n"/>
      <c r="E4" s="95" t="n"/>
      <c r="F4" s="96" t="n"/>
      <c r="G4" s="406" t="inlineStr">
        <is>
          <t xml:space="preserve">សវនករពន្ធដារ៖ </t>
        </is>
      </c>
      <c r="H4" s="426">
        <f>'Company information'!D8</f>
        <v/>
      </c>
      <c r="I4" s="425" t="n"/>
    </row>
    <row r="5" ht="30" customFormat="1" customHeight="1" s="93">
      <c r="A5" s="91" t="inlineStr">
        <is>
          <t>លេខ អតប៖</t>
        </is>
      </c>
      <c r="B5" s="92">
        <f>'Company information'!D4</f>
        <v/>
      </c>
      <c r="C5" s="98" t="n"/>
      <c r="D5" s="94" t="n"/>
      <c r="E5" s="95" t="n"/>
      <c r="F5" s="94" t="n"/>
      <c r="G5" s="98" t="n"/>
      <c r="H5" s="426">
        <f>'Company information'!E8</f>
        <v/>
      </c>
      <c r="I5" s="425" t="n"/>
    </row>
    <row r="6" ht="30" customFormat="1" customHeight="1" s="93">
      <c r="A6" s="408">
        <f>'Company information'!H8</f>
        <v/>
      </c>
      <c r="B6" s="92" t="n"/>
      <c r="C6" s="93" t="n"/>
      <c r="D6" s="94" t="n"/>
      <c r="E6" s="95" t="n"/>
      <c r="F6" s="96" t="n"/>
      <c r="G6" s="409" t="inlineStr">
        <is>
          <t>ទឹកប្រាក់ស្នើសុំបង្វិលសងចំនួន៖</t>
        </is>
      </c>
      <c r="H6" s="427">
        <f>'Company information'!H9</f>
        <v/>
      </c>
      <c r="I6" s="428" t="n"/>
    </row>
    <row r="7" ht="30" customFormat="1" customHeight="1" s="59">
      <c r="A7" s="291" t="inlineStr">
        <is>
          <t>ល.រ</t>
        </is>
      </c>
      <c r="B7" s="291" t="inlineStr">
        <is>
          <t>បរិយាយ</t>
        </is>
      </c>
      <c r="C7" s="291" t="inlineStr">
        <is>
          <t>ប្រតិវេទន៍គយនាំចូល/ វិក្កយបត្រ</t>
        </is>
      </c>
      <c r="D7" s="411" t="n"/>
      <c r="E7" s="291" t="inlineStr">
        <is>
          <t>បង្កាន់ដៃទទួលប្រាក់</t>
        </is>
      </c>
      <c r="F7" s="411" t="n"/>
      <c r="G7" s="291" t="inlineStr">
        <is>
          <t>ប្រាក់អាករ (រៀល)</t>
        </is>
      </c>
      <c r="H7" s="292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286" t="inlineStr">
        <is>
          <t>ទឹកប្រាក់អនុញ្ញាត</t>
        </is>
      </c>
    </row>
    <row r="8" ht="30" customFormat="1" customHeight="1" s="59">
      <c r="A8" s="412" t="n"/>
      <c r="B8" s="412" t="n"/>
      <c r="C8" s="291" t="inlineStr">
        <is>
          <t>លេខ</t>
        </is>
      </c>
      <c r="D8" s="291" t="inlineStr">
        <is>
          <t>ចុះថ្ងៃទី ខែ ឆ្នាំ</t>
        </is>
      </c>
      <c r="E8" s="291" t="inlineStr">
        <is>
          <t>លេខ</t>
        </is>
      </c>
      <c r="F8" s="291" t="inlineStr">
        <is>
          <t>ថ្ងៃ ខែ ឆ្នាំ</t>
        </is>
      </c>
      <c r="G8" s="412" t="n"/>
      <c r="H8" s="412" t="n"/>
      <c r="I8" s="429" t="n"/>
      <c r="J8" s="277" t="n"/>
      <c r="K8" s="277" t="n"/>
    </row>
    <row r="9" ht="30" customFormat="1" customHeight="1" s="59">
      <c r="A9" s="51" t="n"/>
      <c r="B9" s="51" t="n"/>
      <c r="C9" s="51" t="n"/>
      <c r="D9" s="51" t="n"/>
      <c r="E9" s="51" t="n"/>
      <c r="F9" s="51" t="n"/>
      <c r="G9" s="51" t="n"/>
      <c r="H9" s="51" t="n"/>
      <c r="I9" s="100" t="n"/>
      <c r="J9" s="430" t="inlineStr">
        <is>
          <t>ខ្វះ</t>
        </is>
      </c>
      <c r="K9" s="430" t="inlineStr">
        <is>
          <t>សម្គាល់</t>
        </is>
      </c>
    </row>
    <row r="10" ht="30" customFormat="1" customHeight="1" s="81">
      <c r="A10" s="282" t="inlineStr">
        <is>
          <t>I. ការនាំចូល</t>
        </is>
      </c>
      <c r="B10" s="431" t="n"/>
      <c r="C10" s="431" t="n"/>
      <c r="D10" s="431" t="n"/>
      <c r="E10" s="431" t="n"/>
      <c r="F10" s="431" t="n"/>
      <c r="G10" s="431" t="n"/>
      <c r="H10" s="431" t="n"/>
      <c r="I10" s="411" t="n"/>
    </row>
    <row r="11">
      <c r="A11" s="417" t="n">
        <v>1</v>
      </c>
      <c r="B11" s="418" t="n"/>
      <c r="C11" s="418" t="inlineStr">
        <is>
          <t>I2933</t>
        </is>
      </c>
      <c r="D11" s="419" t="n">
        <v>43910</v>
      </c>
      <c r="E11" s="418" t="n"/>
      <c r="F11" s="418" t="n"/>
      <c r="G11" s="420" t="n">
        <v>86294</v>
      </c>
      <c r="H11" s="418" t="n"/>
      <c r="I11" s="420" t="n">
        <v>0</v>
      </c>
      <c r="J11" s="420">
        <f>G11-I11</f>
        <v/>
      </c>
      <c r="K11" s="418" t="inlineStr"/>
    </row>
    <row r="12">
      <c r="A12" s="417" t="n">
        <v>2</v>
      </c>
      <c r="B12" s="418" t="inlineStr">
        <is>
          <t>Stretch Film</t>
        </is>
      </c>
      <c r="C12" s="418" t="inlineStr">
        <is>
          <t>I3963</t>
        </is>
      </c>
      <c r="D12" s="419" t="n">
        <v>44287</v>
      </c>
      <c r="E12" s="418" t="n"/>
      <c r="F12" s="418" t="n"/>
      <c r="G12" s="420" t="n">
        <v>4225100</v>
      </c>
      <c r="H12" s="418" t="n"/>
      <c r="I12" s="420" t="n">
        <v>0</v>
      </c>
      <c r="J12" s="420">
        <f>G12-I12</f>
        <v/>
      </c>
      <c r="K12" s="418" t="inlineStr"/>
    </row>
    <row r="13">
      <c r="A13" s="417" t="n">
        <v>3</v>
      </c>
      <c r="B13" s="418" t="inlineStr">
        <is>
          <t>COB Light board</t>
        </is>
      </c>
      <c r="C13" s="418" t="inlineStr">
        <is>
          <t>I5395</t>
        </is>
      </c>
      <c r="D13" s="419" t="n">
        <v>44337</v>
      </c>
      <c r="E13" s="418" t="n"/>
      <c r="F13" s="418" t="n"/>
      <c r="G13" s="420" t="n">
        <v>229500</v>
      </c>
      <c r="H13" s="418" t="n"/>
      <c r="I13" s="420" t="n">
        <v>0</v>
      </c>
      <c r="J13" s="420">
        <f>G13-I13</f>
        <v/>
      </c>
      <c r="K13" s="418" t="inlineStr"/>
    </row>
    <row r="14">
      <c r="A14" s="417" t="n">
        <v>4</v>
      </c>
      <c r="B14" s="418" t="inlineStr">
        <is>
          <t>Lamp holder</t>
        </is>
      </c>
      <c r="C14" s="418" t="inlineStr">
        <is>
          <t>I5399</t>
        </is>
      </c>
      <c r="D14" s="419" t="n">
        <v>44337</v>
      </c>
      <c r="E14" s="418" t="n"/>
      <c r="F14" s="418" t="n"/>
      <c r="G14" s="420" t="n">
        <v>495400</v>
      </c>
      <c r="H14" s="418" t="n"/>
      <c r="I14" s="420" t="n">
        <v>0</v>
      </c>
      <c r="J14" s="420">
        <f>G14-I14</f>
        <v/>
      </c>
      <c r="K14" s="418" t="inlineStr"/>
    </row>
    <row r="15">
      <c r="A15" s="417" t="n">
        <v>5</v>
      </c>
      <c r="B15" s="418" t="inlineStr">
        <is>
          <t>ELECTRODE SLICE</t>
        </is>
      </c>
      <c r="C15" s="418" t="inlineStr">
        <is>
          <t>I8833</t>
        </is>
      </c>
      <c r="D15" s="419" t="n">
        <v>44743</v>
      </c>
      <c r="E15" s="418" t="n"/>
      <c r="F15" s="418" t="n"/>
      <c r="G15" s="420" t="n">
        <v>3300</v>
      </c>
      <c r="H15" s="418" t="n"/>
      <c r="I15" s="420" t="n">
        <v>0</v>
      </c>
      <c r="J15" s="420">
        <f>G15-I15</f>
        <v/>
      </c>
      <c r="K15" s="418" t="inlineStr"/>
    </row>
    <row r="16">
      <c r="A16" s="417" t="n">
        <v>6</v>
      </c>
      <c r="B16" s="418" t="inlineStr">
        <is>
          <t>Industrial glasses</t>
        </is>
      </c>
      <c r="C16" s="418" t="inlineStr">
        <is>
          <t>I8938.</t>
        </is>
      </c>
      <c r="D16" s="419" t="n">
        <v>44414</v>
      </c>
      <c r="E16" s="418" t="n"/>
      <c r="F16" s="418" t="n"/>
      <c r="G16" s="420" t="n">
        <v>44200</v>
      </c>
      <c r="H16" s="418" t="n"/>
      <c r="I16" s="420" t="n">
        <v>0</v>
      </c>
      <c r="J16" s="420">
        <f>G16-I16</f>
        <v/>
      </c>
      <c r="K16" s="418" t="inlineStr"/>
    </row>
    <row r="17">
      <c r="A17" s="417" t="n">
        <v>7</v>
      </c>
      <c r="B17" s="418" t="inlineStr">
        <is>
          <t>Industrial glover</t>
        </is>
      </c>
      <c r="C17" s="418" t="inlineStr">
        <is>
          <t>I8938</t>
        </is>
      </c>
      <c r="D17" s="419" t="n">
        <v>44414</v>
      </c>
      <c r="E17" s="418" t="n"/>
      <c r="F17" s="418" t="n"/>
      <c r="G17" s="420" t="n">
        <v>16300</v>
      </c>
      <c r="H17" s="418" t="n"/>
      <c r="I17" s="420" t="n">
        <v>0</v>
      </c>
      <c r="J17" s="420">
        <f>G17-I17</f>
        <v/>
      </c>
      <c r="K17" s="418" t="inlineStr"/>
    </row>
    <row r="18">
      <c r="A18" s="417" t="n">
        <v>8</v>
      </c>
      <c r="B18" s="418" t="inlineStr">
        <is>
          <t>Iron stand</t>
        </is>
      </c>
      <c r="C18" s="418" t="inlineStr">
        <is>
          <t>I9185</t>
        </is>
      </c>
      <c r="D18" s="419" t="n">
        <v>44420</v>
      </c>
      <c r="E18" s="418" t="n"/>
      <c r="F18" s="418" t="n"/>
      <c r="G18" s="420" t="n">
        <v>258400</v>
      </c>
      <c r="H18" s="418" t="n"/>
      <c r="I18" s="420" t="n">
        <v>0</v>
      </c>
      <c r="J18" s="420">
        <f>G18-I18</f>
        <v/>
      </c>
      <c r="K18" s="418" t="inlineStr"/>
    </row>
    <row r="19">
      <c r="A19" s="417" t="n">
        <v>9</v>
      </c>
      <c r="B19" s="418" t="inlineStr">
        <is>
          <t>Iron tube</t>
        </is>
      </c>
      <c r="C19" s="418" t="inlineStr">
        <is>
          <t>I9187</t>
        </is>
      </c>
      <c r="D19" s="419" t="n">
        <v>44420</v>
      </c>
      <c r="E19" s="418" t="n"/>
      <c r="F19" s="418" t="n"/>
      <c r="G19" s="420" t="n">
        <v>3710600</v>
      </c>
      <c r="H19" s="418" t="n"/>
      <c r="I19" s="420" t="n">
        <v>0</v>
      </c>
      <c r="J19" s="420">
        <f>G19-I19</f>
        <v/>
      </c>
      <c r="K19" s="418" t="inlineStr"/>
    </row>
    <row r="20">
      <c r="A20" s="417" t="n">
        <v>10</v>
      </c>
      <c r="B20" s="418" t="inlineStr">
        <is>
          <t>IRON STAND</t>
        </is>
      </c>
      <c r="C20" s="418" t="inlineStr">
        <is>
          <t>I10359.</t>
        </is>
      </c>
      <c r="D20" s="419" t="n">
        <v>44446</v>
      </c>
      <c r="E20" s="418" t="n"/>
      <c r="F20" s="418" t="n"/>
      <c r="G20" s="420" t="n">
        <v>518400</v>
      </c>
      <c r="H20" s="418" t="n"/>
      <c r="I20" s="420" t="n">
        <v>0</v>
      </c>
      <c r="J20" s="420">
        <f>G20-I20</f>
        <v/>
      </c>
      <c r="K20" s="418" t="inlineStr"/>
    </row>
    <row r="21">
      <c r="A21" s="417" t="n">
        <v>11</v>
      </c>
      <c r="B21" s="418" t="inlineStr">
        <is>
          <t>Import Raw Material</t>
        </is>
      </c>
      <c r="C21" s="418" t="inlineStr">
        <is>
          <t>I10761</t>
        </is>
      </c>
      <c r="D21" s="419" t="n">
        <v>44455</v>
      </c>
      <c r="E21" s="418" t="n"/>
      <c r="F21" s="418" t="n"/>
      <c r="G21" s="420" t="n">
        <v>65700</v>
      </c>
      <c r="H21" s="418" t="n"/>
      <c r="I21" s="420" t="n">
        <v>0</v>
      </c>
      <c r="J21" s="420">
        <f>G21-I21</f>
        <v/>
      </c>
      <c r="K21" s="418" t="inlineStr"/>
    </row>
    <row r="22">
      <c r="A22" s="417" t="n">
        <v>12</v>
      </c>
      <c r="B22" s="418" t="n"/>
      <c r="C22" s="418" t="inlineStr">
        <is>
          <t>I9794</t>
        </is>
      </c>
      <c r="D22" s="419" t="n">
        <v>44110</v>
      </c>
      <c r="E22" s="418" t="n"/>
      <c r="F22" s="418" t="n"/>
      <c r="G22" s="420" t="n">
        <v>1047700</v>
      </c>
      <c r="H22" s="418" t="n"/>
      <c r="I22" s="420" t="n">
        <v>0</v>
      </c>
      <c r="J22" s="420">
        <f>G22-I22</f>
        <v/>
      </c>
      <c r="K22" s="418" t="inlineStr"/>
    </row>
    <row r="23">
      <c r="A23" s="417" t="n">
        <v>13</v>
      </c>
      <c r="B23" s="418" t="n"/>
      <c r="C23" s="418" t="inlineStr">
        <is>
          <t>I12103</t>
        </is>
      </c>
      <c r="D23" s="419" t="n">
        <v>43810</v>
      </c>
      <c r="E23" s="418" t="n"/>
      <c r="F23" s="418" t="n"/>
      <c r="G23" s="420" t="n">
        <v>248568</v>
      </c>
      <c r="H23" s="418" t="n"/>
      <c r="I23" s="420" t="n">
        <v>0</v>
      </c>
      <c r="J23" s="420">
        <f>G23-I23</f>
        <v/>
      </c>
      <c r="K23" s="418" t="inlineStr"/>
    </row>
    <row r="24">
      <c r="A24" s="432" t="inlineStr">
        <is>
          <t>II. អាករលើតម្លៃបន្ថែមតាមវិធីគិតអាករជំនួស(Reverse Charge)</t>
        </is>
      </c>
      <c r="B24" s="433" t="n"/>
      <c r="C24" s="433" t="n"/>
      <c r="D24" s="433" t="n"/>
      <c r="E24" s="433" t="n"/>
      <c r="F24" s="433" t="n"/>
      <c r="G24" s="433" t="n"/>
      <c r="H24" s="433" t="n"/>
      <c r="I24" s="433" t="n"/>
      <c r="J24" s="433" t="n"/>
      <c r="K24" s="433" t="n"/>
    </row>
    <row r="25">
      <c r="A25" s="417" t="n">
        <v>1</v>
      </c>
      <c r="B25" s="418" t="inlineStr">
        <is>
          <t>Online serivce</t>
        </is>
      </c>
      <c r="C25" s="418" t="inlineStr">
        <is>
          <t>01-02-2024</t>
        </is>
      </c>
      <c r="D25" s="419" t="n">
        <v>19108.4</v>
      </c>
      <c r="E25" s="418" t="n"/>
      <c r="F25" s="418" t="n"/>
      <c r="G25" s="420" t="n">
        <v>19108.4</v>
      </c>
      <c r="H25" s="417" t="inlineStr">
        <is>
          <t>អនុញ្ញាត (បានប្រកាស)</t>
        </is>
      </c>
      <c r="I25" s="420">
        <f>G25</f>
        <v/>
      </c>
      <c r="J25" s="420">
        <f>G25-I25</f>
        <v/>
      </c>
      <c r="K25" s="418" t="inlineStr"/>
    </row>
    <row r="26">
      <c r="A26" s="417" t="n">
        <v>2</v>
      </c>
      <c r="B26" s="418" t="inlineStr">
        <is>
          <t>Online service</t>
        </is>
      </c>
      <c r="C26" s="418" t="inlineStr">
        <is>
          <t>01-02-2024</t>
        </is>
      </c>
      <c r="D26" s="419" t="n">
        <v>19042.9</v>
      </c>
      <c r="E26" s="418" t="n"/>
      <c r="F26" s="418" t="n"/>
      <c r="G26" s="420" t="n">
        <v>19042.9</v>
      </c>
      <c r="H26" s="417" t="inlineStr">
        <is>
          <t>អនុញ្ញាត (បានប្រកាស)</t>
        </is>
      </c>
      <c r="I26" s="420">
        <f>G26</f>
        <v/>
      </c>
      <c r="J26" s="420">
        <f>G26-I26</f>
        <v/>
      </c>
      <c r="K26" s="418" t="inlineStr"/>
    </row>
    <row r="27">
      <c r="A27" s="417" t="n">
        <v>3</v>
      </c>
      <c r="B27" s="418" t="inlineStr">
        <is>
          <t>Software License</t>
        </is>
      </c>
      <c r="C27" s="418" t="inlineStr">
        <is>
          <t>26-02-2024</t>
        </is>
      </c>
      <c r="D27" s="419" t="n">
        <v>203450</v>
      </c>
      <c r="E27" s="418" t="n"/>
      <c r="F27" s="418" t="n"/>
      <c r="G27" s="420" t="n">
        <v>203450</v>
      </c>
      <c r="H27" s="417" t="inlineStr">
        <is>
          <t>អនុញ្ញាត (បានប្រកាស)</t>
        </is>
      </c>
      <c r="I27" s="420">
        <f>G27</f>
        <v/>
      </c>
      <c r="J27" s="420">
        <f>G27-I27</f>
        <v/>
      </c>
      <c r="K27" s="418" t="inlineStr"/>
    </row>
    <row r="28">
      <c r="A28" s="417" t="n">
        <v>4</v>
      </c>
      <c r="B28" s="418" t="inlineStr">
        <is>
          <t>Online Service</t>
        </is>
      </c>
      <c r="C28" s="418" t="inlineStr">
        <is>
          <t>01-03-2024</t>
        </is>
      </c>
      <c r="D28" s="419" t="n">
        <v>18911.9</v>
      </c>
      <c r="E28" s="418" t="n"/>
      <c r="F28" s="418" t="n"/>
      <c r="G28" s="420" t="n">
        <v>18911.9</v>
      </c>
      <c r="H28" s="417" t="inlineStr">
        <is>
          <t>អនុញ្ញាត (បានប្រកាស)</t>
        </is>
      </c>
      <c r="I28" s="420">
        <f>G28</f>
        <v/>
      </c>
      <c r="J28" s="420">
        <f>G28-I28</f>
        <v/>
      </c>
      <c r="K28" s="418" t="inlineStr"/>
    </row>
    <row r="29">
      <c r="A29" s="417" t="n">
        <v>5</v>
      </c>
      <c r="B29" s="418" t="inlineStr">
        <is>
          <t>Online Service</t>
        </is>
      </c>
      <c r="C29" s="418" t="inlineStr">
        <is>
          <t>01-05-2024</t>
        </is>
      </c>
      <c r="D29" s="419" t="n">
        <v>19155.2</v>
      </c>
      <c r="E29" s="418" t="n"/>
      <c r="F29" s="418" t="n"/>
      <c r="G29" s="420" t="n">
        <v>19155.2</v>
      </c>
      <c r="H29" s="417" t="inlineStr">
        <is>
          <t>អនុញ្ញាត (បានប្រកាស)</t>
        </is>
      </c>
      <c r="I29" s="420">
        <f>G29</f>
        <v/>
      </c>
      <c r="J29" s="420">
        <f>G29-I29</f>
        <v/>
      </c>
      <c r="K29" s="418" t="inlineStr"/>
    </row>
    <row r="30">
      <c r="A30" s="417" t="n">
        <v>6</v>
      </c>
      <c r="B30" s="418" t="inlineStr">
        <is>
          <t>Online Service</t>
        </is>
      </c>
      <c r="C30" s="418" t="inlineStr">
        <is>
          <t>01-06-2024</t>
        </is>
      </c>
      <c r="D30" s="419" t="n">
        <v>19234.8</v>
      </c>
      <c r="E30" s="418" t="n"/>
      <c r="F30" s="418" t="n"/>
      <c r="G30" s="420" t="n">
        <v>19234.8</v>
      </c>
      <c r="H30" s="417" t="inlineStr">
        <is>
          <t>អនុញ្ញាត (បានប្រកាស)</t>
        </is>
      </c>
      <c r="I30" s="420">
        <f>G30</f>
        <v/>
      </c>
      <c r="J30" s="420">
        <f>G30-I30</f>
        <v/>
      </c>
      <c r="K30" s="418" t="inlineStr"/>
    </row>
    <row r="31">
      <c r="A31" s="417" t="n">
        <v>7</v>
      </c>
      <c r="B31" s="418" t="inlineStr">
        <is>
          <t>Online Service</t>
        </is>
      </c>
      <c r="C31" s="418" t="inlineStr">
        <is>
          <t>01-07-2024</t>
        </is>
      </c>
      <c r="D31" s="419" t="n">
        <v>19225.4</v>
      </c>
      <c r="E31" s="418" t="n"/>
      <c r="F31" s="418" t="n"/>
      <c r="G31" s="420" t="n">
        <v>19225.4</v>
      </c>
      <c r="H31" s="417" t="inlineStr">
        <is>
          <t>អនុញ្ញាត (បានប្រកាស)</t>
        </is>
      </c>
      <c r="I31" s="420">
        <f>G31</f>
        <v/>
      </c>
      <c r="J31" s="420">
        <f>G31-I31</f>
        <v/>
      </c>
      <c r="K31" s="418" t="inlineStr"/>
    </row>
    <row r="32">
      <c r="A32" s="417" t="n">
        <v>8</v>
      </c>
      <c r="B32" s="418" t="inlineStr">
        <is>
          <t>Online Services</t>
        </is>
      </c>
      <c r="C32" s="418" t="inlineStr">
        <is>
          <t>01-08-2024</t>
        </is>
      </c>
      <c r="D32" s="419" t="n">
        <v>18986.8</v>
      </c>
      <c r="E32" s="418" t="n"/>
      <c r="F32" s="418" t="n"/>
      <c r="G32" s="420" t="n">
        <v>18986.8</v>
      </c>
      <c r="H32" s="417" t="inlineStr">
        <is>
          <t>អនុញ្ញាត (បានប្រកាស)</t>
        </is>
      </c>
      <c r="I32" s="420">
        <f>G32</f>
        <v/>
      </c>
      <c r="J32" s="420">
        <f>G32-I32</f>
        <v/>
      </c>
      <c r="K32" s="418" t="inlineStr"/>
    </row>
    <row r="33">
      <c r="A33" s="417" t="n">
        <v>9</v>
      </c>
      <c r="B33" s="418" t="inlineStr">
        <is>
          <t>Online Services</t>
        </is>
      </c>
      <c r="C33" s="418" t="inlineStr">
        <is>
          <t>28-09-2024</t>
        </is>
      </c>
      <c r="D33" s="419" t="n">
        <v>19005.5</v>
      </c>
      <c r="E33" s="418" t="n"/>
      <c r="F33" s="418" t="n"/>
      <c r="G33" s="420" t="n">
        <v>19005.5</v>
      </c>
      <c r="H33" s="417" t="inlineStr">
        <is>
          <t>អនុញ្ញាត (បានប្រកាស)</t>
        </is>
      </c>
      <c r="I33" s="420">
        <f>G33</f>
        <v/>
      </c>
      <c r="J33" s="420">
        <f>G33-I33</f>
        <v/>
      </c>
      <c r="K33" s="418" t="inlineStr"/>
    </row>
    <row r="34">
      <c r="A34" s="417" t="n">
        <v>10</v>
      </c>
      <c r="B34" s="418" t="inlineStr">
        <is>
          <t>Online Services</t>
        </is>
      </c>
      <c r="C34" s="418" t="inlineStr">
        <is>
          <t>01-09-2024</t>
        </is>
      </c>
      <c r="D34" s="419" t="n">
        <v>19005.5</v>
      </c>
      <c r="E34" s="418" t="n"/>
      <c r="F34" s="418" t="n"/>
      <c r="G34" s="420" t="n">
        <v>19005.5</v>
      </c>
      <c r="H34" s="417" t="inlineStr">
        <is>
          <t>អនុញ្ញាត (បានប្រកាស)</t>
        </is>
      </c>
      <c r="I34" s="420">
        <f>G34</f>
        <v/>
      </c>
      <c r="J34" s="420">
        <f>G34-I34</f>
        <v/>
      </c>
      <c r="K34" s="418" t="inlineStr"/>
    </row>
    <row r="35">
      <c r="A35" s="417" t="n">
        <v>11</v>
      </c>
      <c r="B35" s="418" t="inlineStr">
        <is>
          <t>Online Services</t>
        </is>
      </c>
      <c r="C35" s="418" t="inlineStr">
        <is>
          <t>28-10-2024</t>
        </is>
      </c>
      <c r="D35" s="419" t="n">
        <v>19014.8</v>
      </c>
      <c r="E35" s="418" t="n"/>
      <c r="F35" s="418" t="n"/>
      <c r="G35" s="420" t="n">
        <v>19014.8</v>
      </c>
      <c r="H35" s="417" t="inlineStr">
        <is>
          <t>អនុញ្ញាត (បានប្រកាស)</t>
        </is>
      </c>
      <c r="I35" s="420">
        <f>G35</f>
        <v/>
      </c>
      <c r="J35" s="420">
        <f>G35-I35</f>
        <v/>
      </c>
      <c r="K35" s="418" t="inlineStr"/>
    </row>
    <row r="36">
      <c r="A36" s="417" t="n">
        <v>12</v>
      </c>
      <c r="B36" s="418" t="inlineStr">
        <is>
          <t>Online Service</t>
        </is>
      </c>
      <c r="C36" s="418" t="inlineStr">
        <is>
          <t>28-11-2024</t>
        </is>
      </c>
      <c r="D36" s="419" t="n">
        <v>18851</v>
      </c>
      <c r="E36" s="418" t="n"/>
      <c r="F36" s="418" t="n"/>
      <c r="G36" s="420" t="n">
        <v>18851</v>
      </c>
      <c r="H36" s="417" t="inlineStr">
        <is>
          <t>អនុញ្ញាត (បានប្រកាស)</t>
        </is>
      </c>
      <c r="I36" s="420">
        <f>G36</f>
        <v/>
      </c>
      <c r="J36" s="420">
        <f>G36-I36</f>
        <v/>
      </c>
      <c r="K36" s="418" t="inlineStr"/>
    </row>
    <row r="37">
      <c r="A37" s="417" t="n">
        <v>13</v>
      </c>
      <c r="B37" s="418" t="inlineStr">
        <is>
          <t>Online Services</t>
        </is>
      </c>
      <c r="C37" s="418" t="inlineStr">
        <is>
          <t>28-12-2024</t>
        </is>
      </c>
      <c r="D37" s="419" t="n">
        <v>18837</v>
      </c>
      <c r="E37" s="418" t="n"/>
      <c r="F37" s="418" t="n"/>
      <c r="G37" s="420" t="n">
        <v>18837</v>
      </c>
      <c r="H37" s="417" t="inlineStr">
        <is>
          <t>អនុញ្ញាត (បានប្រកាស)</t>
        </is>
      </c>
      <c r="I37" s="420">
        <f>G37</f>
        <v/>
      </c>
      <c r="J37" s="420">
        <f>G37-I37</f>
        <v/>
      </c>
      <c r="K37" s="418" t="inlineStr"/>
    </row>
    <row r="38">
      <c r="A38" s="434" t="inlineStr">
        <is>
          <t>សរុបអាករលើការនាំចូល ឬ អាករលើតម្លៃបន្ថែមតាមវិធីគិតអាករជំនួស(Reverse Charge)</t>
        </is>
      </c>
      <c r="B38" s="422" t="n"/>
      <c r="C38" s="422" t="n"/>
      <c r="D38" s="422" t="n"/>
      <c r="E38" s="422" t="n"/>
      <c r="F38" s="422" t="n"/>
      <c r="G38" s="423">
        <f>SUM(G11:G37)</f>
        <v/>
      </c>
      <c r="H38" s="434" t="inlineStr">
        <is>
          <t>សរុបទឺកប្រាក់អនុញ្ញាត</t>
        </is>
      </c>
      <c r="I38" s="423">
        <f>SUM(I11:I37)</f>
        <v/>
      </c>
      <c r="J38" s="423">
        <f>SUM(J11:J37)</f>
        <v/>
      </c>
      <c r="K38" s="422" t="inlineStr"/>
    </row>
    <row r="40">
      <c r="A40" s="435" t="inlineStr">
        <is>
          <r>
            <rPr>
              <rFont val="Khmer OS Siemreap"/>
              <b val="1"/>
              <sz val="11"/>
            </rPr>
            <t xml:space="preserve">សេចក្តីធានាអះអាងរបស់មន្ត្រីសវនករទទួលបន្ទុក៖
</t>
          </r>
          <r>
            <rPr>
              <rFont val="Khmer OS Siemreap"/>
              <sz val="11"/>
            </rPr>
            <t>លទ្ធផលផ្ទៀងផ្ទាត់ឥណទានអាករ ចំពោះការនាំចូល ឬ/និង អាករលើតម្លៃបន្ថែមតាមវិធីគិតអាករជំនួស(Reverse Charge)ខាងលើពិតជាត្រឹមត្រូវតាមរបាយការណ៍លម្អិតដែលបានទាញទិន្នន័យពីអគ្គនាយកដ្ឋានគយ/ប្រព័ន្ធE-Filing ពិតប្រាកដមែន។</t>
          </r>
        </is>
      </c>
    </row>
    <row r="41"/>
    <row r="43">
      <c r="E43" s="424" t="inlineStr">
        <is>
          <t>រាជធានីភ្នំពេញ.ថ្ងៃទី          ខែ          ឆ្នាំ</t>
        </is>
      </c>
    </row>
    <row r="44">
      <c r="E44" s="424" t="inlineStr">
        <is>
          <t>មន្ត្រីសវនកម្ម</t>
        </is>
      </c>
    </row>
    <row r="46">
      <c r="E46" s="424">
        <f>'Company information'!D9</f>
        <v/>
      </c>
      <c r="I46" s="424">
        <f>'Company information'!E9</f>
        <v/>
      </c>
    </row>
  </sheetData>
  <autoFilter ref="A9:K9"/>
  <mergeCells count="20">
    <mergeCell ref="E43:I43"/>
    <mergeCell ref="A24:K24"/>
    <mergeCell ref="A7:A8"/>
    <mergeCell ref="G7:G8"/>
    <mergeCell ref="A3:I3"/>
    <mergeCell ref="I7:I8"/>
    <mergeCell ref="H4:I4"/>
    <mergeCell ref="E44:I44"/>
    <mergeCell ref="A2:I2"/>
    <mergeCell ref="H6:I6"/>
    <mergeCell ref="A40:I41"/>
    <mergeCell ref="H7:H8"/>
    <mergeCell ref="A38:F38"/>
    <mergeCell ref="A10:I10"/>
    <mergeCell ref="C7:D7"/>
    <mergeCell ref="E7:F7"/>
    <mergeCell ref="A1:I1"/>
    <mergeCell ref="B7:B8"/>
    <mergeCell ref="H5:I5"/>
    <mergeCell ref="E46:H46"/>
  </mergeCells>
  <printOptions horizontalCentered="1"/>
  <pageMargins left="0.196850393700787" right="0.196850393700787" top="0.16" bottom="0.45" header="0.51" footer="0.196850393700787"/>
  <pageSetup orientation="landscape" paperSize="9" scale="80" fitToHeight="0" horizontalDpi="120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T4499"/>
  <sheetViews>
    <sheetView zoomScale="70" zoomScaleNormal="70" workbookViewId="0">
      <selection activeCell="L16" sqref="L16"/>
    </sheetView>
  </sheetViews>
  <sheetFormatPr baseColWidth="8" defaultRowHeight="13.2"/>
  <cols>
    <col width="12" customWidth="1" style="258" min="1" max="1"/>
    <col width="40" customWidth="1" style="258" min="2" max="2"/>
    <col width="22.33203125" customWidth="1" style="258" min="3" max="3"/>
    <col width="22.5546875" customWidth="1" style="258" min="4" max="4"/>
    <col width="22.21875" customWidth="1" style="258" min="5" max="5"/>
    <col width="16.21875" customWidth="1" style="258" min="6" max="6"/>
    <col hidden="1" width="16.109375" customWidth="1" style="258" min="7" max="7"/>
    <col hidden="1" width="7.77734375" customWidth="1" style="258" min="8" max="8"/>
    <col width="23.5546875" customWidth="1" style="258" min="9" max="9"/>
    <col width="22.33203125" customWidth="1" style="258" min="10" max="11"/>
    <col width="21.77734375" customWidth="1" style="258" min="12" max="13"/>
    <col width="15" customWidth="1" style="258" min="14" max="14"/>
    <col width="11.77734375" customWidth="1" style="258" min="15" max="15"/>
    <col width="12.5546875" customWidth="1" style="258" min="16" max="16"/>
    <col width="19.109375" customWidth="1" style="258" min="17" max="17"/>
    <col width="16.33203125" customWidth="1" style="258" min="18" max="18"/>
    <col width="15.109375" customWidth="1" style="258" min="19" max="19"/>
    <col width="18.109375" customWidth="1" style="258" min="20" max="20"/>
    <col width="16.33203125" customWidth="1" style="258" min="21" max="21"/>
    <col width="30.5546875" customWidth="1" style="258" min="22" max="22"/>
    <col width="19.33203125" customWidth="1" style="258" min="23" max="23"/>
    <col width="14" customWidth="1" style="258" min="24" max="24"/>
    <col width="14.109375" customWidth="1" style="258" min="25" max="25"/>
    <col width="26.109375" customWidth="1" style="258" min="26" max="26"/>
    <col width="27.109375" customWidth="1" style="258" min="27" max="27"/>
    <col width="15.33203125" customWidth="1" style="258" min="28" max="28"/>
    <col width="23" customWidth="1" style="258" min="29" max="29"/>
    <col width="22.109375" customWidth="1" style="258" min="30" max="30"/>
    <col width="20.109375" customWidth="1" style="258" min="31" max="31"/>
    <col width="14.21875" customWidth="1" style="258" min="32" max="32"/>
    <col width="18.44140625" customWidth="1" style="258" min="33" max="33"/>
    <col width="26.6640625" customWidth="1" style="258" min="34" max="34"/>
    <col width="14.77734375" customWidth="1" style="258" min="35" max="35"/>
    <col width="17.77734375" customWidth="1" style="258" min="36" max="36"/>
    <col width="26.44140625" customWidth="1" style="258" min="37" max="37"/>
    <col width="28.6640625" customWidth="1" style="258" min="38" max="38"/>
    <col width="17.6640625" customWidth="1" style="258" min="39" max="39"/>
    <col width="28" customWidth="1" style="258" min="40" max="40"/>
    <col width="27.21875" customWidth="1" style="258" min="41" max="41"/>
    <col width="18.33203125" customWidth="1" style="258" min="42" max="42"/>
    <col width="31.33203125" customWidth="1" style="258" min="43" max="43"/>
    <col width="17.88671875" customWidth="1" style="258" min="44" max="44"/>
    <col width="29.6640625" customWidth="1" style="258" min="45" max="45"/>
    <col width="18.21875" customWidth="1" style="258" min="46" max="46"/>
    <col width="8.88671875" customWidth="1" style="258" min="47" max="16384"/>
  </cols>
  <sheetData>
    <row r="1" ht="24.6" customHeight="1" s="58">
      <c r="A1" s="305" t="inlineStr">
        <is>
          <t>តារាងឧបសម្ព័ន្ធ III</t>
        </is>
      </c>
      <c r="K1" s="278" t="n"/>
      <c r="L1" s="278" t="n"/>
      <c r="M1" s="278" t="n"/>
      <c r="N1" s="278" t="n"/>
      <c r="O1" s="278" t="n"/>
      <c r="P1" s="278" t="n"/>
      <c r="Q1" s="278" t="n"/>
      <c r="R1" s="278" t="n"/>
      <c r="S1" s="436" t="n"/>
      <c r="T1" s="267" t="n"/>
      <c r="U1" s="267" t="n"/>
      <c r="V1" s="267" t="n"/>
      <c r="W1" s="267" t="n"/>
      <c r="X1" s="267" t="n"/>
      <c r="Y1" s="437" t="n"/>
      <c r="Z1" s="437" t="n"/>
      <c r="AA1" s="437" t="n"/>
      <c r="AB1" s="437" t="n"/>
      <c r="AC1" s="437" t="n"/>
      <c r="AD1" s="437" t="n"/>
      <c r="AE1" s="437" t="n"/>
      <c r="AF1" s="437" t="n"/>
      <c r="AG1" s="437" t="n"/>
      <c r="AH1" s="437" t="n"/>
      <c r="AI1" s="437" t="n"/>
      <c r="AJ1" s="437" t="n"/>
      <c r="AK1" s="267" t="n"/>
      <c r="AL1" s="267" t="n"/>
      <c r="AM1" s="267" t="n"/>
      <c r="AN1" s="267" t="n"/>
      <c r="AO1" s="267" t="n"/>
      <c r="AP1" s="267" t="n"/>
      <c r="AQ1" s="267" t="n"/>
      <c r="AR1" s="267" t="n"/>
      <c r="AS1" s="267" t="n"/>
      <c r="AT1" s="257" t="n"/>
    </row>
    <row r="2" ht="24.6" customHeight="1" s="58">
      <c r="A2" s="305" t="inlineStr">
        <is>
          <t>តារាងផ្ទៀងផ្ទាត់បញ្ជាក់អំពីអាករលើធាតុចូលដែលអាចស្នើសុំជាឥណទាន</t>
        </is>
      </c>
      <c r="K2" s="278" t="n"/>
      <c r="L2" s="278" t="n"/>
      <c r="M2" s="278" t="n"/>
      <c r="N2" s="278" t="n"/>
      <c r="O2" s="278" t="n"/>
      <c r="P2" s="278" t="n"/>
      <c r="Q2" s="278" t="n"/>
      <c r="R2" s="278" t="n"/>
      <c r="S2" s="436" t="n"/>
      <c r="T2" s="267" t="n"/>
      <c r="U2" s="267" t="n"/>
      <c r="V2" s="267" t="n"/>
      <c r="W2" s="267" t="n"/>
      <c r="X2" s="267" t="n"/>
      <c r="Y2" s="437" t="n"/>
      <c r="Z2" s="437" t="n"/>
      <c r="AA2" s="437" t="n"/>
      <c r="AB2" s="437" t="n"/>
      <c r="AC2" s="437" t="n"/>
      <c r="AD2" s="437" t="n"/>
      <c r="AE2" s="437" t="n"/>
      <c r="AF2" s="437" t="n"/>
      <c r="AG2" s="437" t="n"/>
      <c r="AH2" s="437" t="n"/>
      <c r="AI2" s="437" t="n"/>
      <c r="AJ2" s="437" t="n"/>
      <c r="AK2" s="267" t="n"/>
      <c r="AL2" s="267" t="n"/>
      <c r="AM2" s="267" t="n"/>
      <c r="AN2" s="267" t="n"/>
      <c r="AO2" s="267" t="n"/>
      <c r="AP2" s="267" t="n"/>
      <c r="AQ2" s="267" t="n"/>
      <c r="AR2" s="267" t="n"/>
      <c r="AS2" s="267" t="n"/>
      <c r="AT2" s="257" t="n"/>
    </row>
    <row r="3" ht="24.6" customHeight="1" s="58">
      <c r="A3" s="305" t="inlineStr">
        <is>
          <t>(ការទិញក្នុងស្រុក)</t>
        </is>
      </c>
      <c r="K3" s="278" t="n"/>
      <c r="L3" s="278" t="n"/>
      <c r="M3" s="278" t="n"/>
      <c r="N3" s="278" t="n"/>
      <c r="O3" s="278" t="n"/>
      <c r="P3" s="278" t="n"/>
      <c r="Q3" s="278" t="n"/>
      <c r="R3" s="278" t="n"/>
      <c r="S3" s="436" t="n"/>
      <c r="T3" s="267" t="n"/>
      <c r="U3" s="267" t="n"/>
      <c r="V3" s="267" t="n"/>
      <c r="W3" s="267" t="n"/>
      <c r="X3" s="267" t="n"/>
      <c r="Y3" s="437" t="n"/>
      <c r="Z3" s="437" t="n"/>
      <c r="AA3" s="437" t="n"/>
      <c r="AB3" s="437" t="n"/>
      <c r="AC3" s="437" t="n"/>
      <c r="AD3" s="437" t="n"/>
      <c r="AE3" s="437" t="n"/>
      <c r="AF3" s="437" t="n"/>
      <c r="AG3" s="437" t="n"/>
      <c r="AH3" s="437" t="n"/>
      <c r="AI3" s="437" t="n"/>
      <c r="AJ3" s="437" t="n"/>
      <c r="AK3" s="267" t="n"/>
      <c r="AL3" s="267" t="n"/>
      <c r="AM3" s="267" t="n"/>
      <c r="AN3" s="267" t="n"/>
      <c r="AO3" s="267" t="n"/>
      <c r="AP3" s="267" t="n"/>
      <c r="AQ3" s="267" t="n"/>
      <c r="AR3" s="267" t="n"/>
      <c r="AS3" s="267" t="n"/>
      <c r="AT3" s="257" t="n"/>
    </row>
    <row r="4" ht="24.6" customHeight="1" s="58">
      <c r="A4" s="259" t="inlineStr">
        <is>
          <t>ក្រុមហ៊ុន៖</t>
        </is>
      </c>
      <c r="B4" s="260">
        <f>'Company information'!D2</f>
        <v/>
      </c>
      <c r="C4" s="267" t="n"/>
      <c r="D4" s="261" t="n"/>
      <c r="E4" s="262" t="n"/>
      <c r="F4" s="263" t="n"/>
      <c r="G4" s="267" t="n"/>
      <c r="H4" s="438" t="n"/>
      <c r="I4" s="439" t="inlineStr">
        <is>
          <t xml:space="preserve">សវនករពន្ធដារ៖ </t>
        </is>
      </c>
      <c r="J4" s="440">
        <f>'Company information'!D8</f>
        <v/>
      </c>
      <c r="K4" s="267" t="n"/>
      <c r="M4" s="440" t="n"/>
      <c r="N4" s="267" t="n"/>
      <c r="O4" s="440" t="n"/>
      <c r="P4" s="440" t="n"/>
      <c r="Q4" s="440" t="n"/>
      <c r="R4" s="440" t="n"/>
      <c r="S4" s="437" t="n"/>
      <c r="T4" s="267" t="n"/>
      <c r="U4" s="267" t="n"/>
      <c r="V4" s="267" t="n"/>
      <c r="W4" s="267" t="n"/>
      <c r="X4" s="267" t="n"/>
      <c r="Y4" s="437" t="n"/>
      <c r="Z4" s="437" t="n"/>
      <c r="AA4" s="437" t="n"/>
      <c r="AB4" s="437" t="n"/>
      <c r="AC4" s="437" t="n"/>
      <c r="AD4" s="437" t="n"/>
      <c r="AE4" s="437" t="n"/>
      <c r="AF4" s="437" t="n"/>
      <c r="AG4" s="437" t="n"/>
      <c r="AH4" s="437" t="n"/>
      <c r="AI4" s="437" t="n"/>
      <c r="AJ4" s="437" t="n"/>
      <c r="AK4" s="267" t="n"/>
      <c r="AL4" s="267" t="n"/>
      <c r="AM4" s="267" t="n"/>
      <c r="AN4" s="267" t="n"/>
      <c r="AO4" s="267" t="n"/>
      <c r="AP4" s="267" t="n"/>
      <c r="AQ4" s="267" t="n"/>
      <c r="AR4" s="267" t="n"/>
      <c r="AS4" s="267" t="n"/>
      <c r="AT4" s="257" t="n"/>
    </row>
    <row r="5" ht="24.6" customHeight="1" s="58">
      <c r="A5" s="268" t="inlineStr">
        <is>
          <t>លេខ អតប៖</t>
        </is>
      </c>
      <c r="B5" s="260">
        <f>'Company information'!D4</f>
        <v/>
      </c>
      <c r="C5" s="267" t="n"/>
      <c r="D5" s="261" t="n"/>
      <c r="E5" s="262" t="n"/>
      <c r="F5" s="261" t="n"/>
      <c r="G5" s="438" t="n"/>
      <c r="H5" s="438" t="n"/>
      <c r="I5" s="267" t="n"/>
      <c r="J5" s="440">
        <f>'Company information'!E8</f>
        <v/>
      </c>
      <c r="K5" s="267" t="n"/>
      <c r="M5" s="440" t="n"/>
      <c r="N5" s="267" t="n"/>
      <c r="O5" s="441" t="inlineStr">
        <is>
          <t>FOR REPORT</t>
        </is>
      </c>
      <c r="V5" s="442" t="n"/>
      <c r="W5" s="306" t="inlineStr">
        <is>
          <t>សម្គាល់ផ្សេងៗ</t>
        </is>
      </c>
      <c r="X5" s="443" t="n"/>
      <c r="Y5" s="444" t="inlineStr">
        <is>
          <t>បញ្ចូលទិន្នន័យ</t>
        </is>
      </c>
      <c r="Z5" s="445" t="n"/>
      <c r="AA5" s="445" t="n"/>
      <c r="AB5" s="445" t="n"/>
      <c r="AC5" s="445" t="n"/>
      <c r="AD5" s="445" t="n"/>
      <c r="AE5" s="445" t="n"/>
      <c r="AF5" s="445" t="n"/>
      <c r="AG5" s="445" t="n"/>
      <c r="AH5" s="445" t="n"/>
      <c r="AI5" s="445" t="n"/>
      <c r="AJ5" s="445" t="n"/>
      <c r="AK5" s="445" t="n"/>
      <c r="AL5" s="445" t="n"/>
      <c r="AM5" s="445" t="n"/>
      <c r="AN5" s="445" t="n"/>
      <c r="AO5" s="445" t="n"/>
      <c r="AP5" s="445" t="n"/>
      <c r="AQ5" s="445" t="n"/>
      <c r="AR5" s="445" t="n"/>
      <c r="AS5" s="445" t="n"/>
      <c r="AT5" s="443" t="n"/>
    </row>
    <row r="6" ht="24.6" customHeight="1" s="58">
      <c r="A6" s="446">
        <f>'Company information'!H8</f>
        <v/>
      </c>
      <c r="B6" s="260" t="n"/>
      <c r="C6" s="267" t="n"/>
      <c r="D6" s="261" t="n"/>
      <c r="E6" s="262" t="n"/>
      <c r="F6" s="263" t="n"/>
      <c r="G6" s="267" t="n"/>
      <c r="H6" s="438" t="n"/>
      <c r="I6" s="447" t="inlineStr">
        <is>
          <t>ទឹកប្រាក់ស្នើសុំបង្វិលសងចំនួន៖</t>
        </is>
      </c>
      <c r="J6" s="448">
        <f>'Company information'!H9</f>
        <v/>
      </c>
      <c r="K6" s="448" t="n"/>
      <c r="L6" s="448" t="n"/>
      <c r="M6" s="449" t="n"/>
      <c r="N6" s="448" t="n"/>
      <c r="O6" s="450" t="n"/>
      <c r="P6" s="450" t="n"/>
      <c r="Q6" s="450" t="n"/>
      <c r="R6" s="450" t="n"/>
      <c r="S6" s="450" t="n"/>
      <c r="T6" s="450" t="n"/>
      <c r="U6" s="450" t="n"/>
      <c r="V6" s="451" t="n"/>
      <c r="W6" s="452" t="n"/>
      <c r="X6" s="451" t="n"/>
      <c r="Y6" s="452" t="n"/>
      <c r="Z6" s="450" t="n"/>
      <c r="AA6" s="450" t="n"/>
      <c r="AB6" s="450" t="n"/>
      <c r="AC6" s="450" t="n"/>
      <c r="AD6" s="450" t="n"/>
      <c r="AE6" s="450" t="n"/>
      <c r="AF6" s="450" t="n"/>
      <c r="AG6" s="450" t="n"/>
      <c r="AH6" s="450" t="n"/>
      <c r="AI6" s="450" t="n"/>
      <c r="AJ6" s="450" t="n"/>
      <c r="AK6" s="450" t="n"/>
      <c r="AL6" s="450" t="n"/>
      <c r="AM6" s="450" t="n"/>
      <c r="AN6" s="450" t="n"/>
      <c r="AO6" s="450" t="n"/>
      <c r="AP6" s="450" t="n"/>
      <c r="AQ6" s="450" t="n"/>
      <c r="AR6" s="450" t="n"/>
      <c r="AS6" s="450" t="n"/>
      <c r="AT6" s="451" t="n"/>
    </row>
    <row r="7" ht="22.8" customHeight="1" s="58">
      <c r="A7" s="302" t="inlineStr">
        <is>
          <t>ល.រ</t>
        </is>
      </c>
      <c r="B7" s="302" t="inlineStr">
        <is>
          <t>បរិយាយ</t>
        </is>
      </c>
      <c r="C7" s="302" t="inlineStr">
        <is>
          <t>អ្នកផ្គត់ផ្គង់</t>
        </is>
      </c>
      <c r="D7" s="299" t="inlineStr">
        <is>
          <t>លេខ អតប</t>
        </is>
      </c>
      <c r="E7" s="302" t="inlineStr">
        <is>
          <t>វិក្កយបត្រ</t>
        </is>
      </c>
      <c r="F7" s="411" t="n"/>
      <c r="G7" s="302" t="inlineStr">
        <is>
          <t>ទឹកប្រាក់អាករ</t>
        </is>
      </c>
      <c r="H7" s="431" t="n"/>
      <c r="I7" s="411" t="n"/>
      <c r="J7" s="299" t="inlineStr">
        <is>
          <t>ស្ថានភាព</t>
        </is>
      </c>
      <c r="K7" s="299" t="inlineStr">
        <is>
          <t>ស្ថានភាពប្រព័ន្ធ</t>
        </is>
      </c>
      <c r="L7" s="299" t="inlineStr">
        <is>
          <t>ស្ថានភាពអ្នកប្រើប្រាស់</t>
        </is>
      </c>
      <c r="M7" s="299" t="inlineStr">
        <is>
          <t>មតិអ្នកប្រើប្រាស់</t>
        </is>
      </c>
      <c r="N7" s="299" t="inlineStr">
        <is>
          <t>ផ្សេង (សម្គាល់)</t>
        </is>
      </c>
      <c r="O7" s="453" t="n"/>
      <c r="P7" s="431" t="n"/>
      <c r="Q7" s="411" t="n"/>
      <c r="R7" s="297" t="inlineStr">
        <is>
          <t>PURCHASE</t>
        </is>
      </c>
      <c r="S7" s="297" t="inlineStr">
        <is>
          <t>SUPPLIER</t>
        </is>
      </c>
      <c r="T7" s="299" t="inlineStr">
        <is>
          <t>VAR INVOICE
T/F</t>
        </is>
      </c>
      <c r="U7" s="299" t="inlineStr">
        <is>
          <t>VAR. DATE
T/F</t>
        </is>
      </c>
      <c r="V7" s="299" t="inlineStr">
        <is>
          <t>VAR. SUPPLIER &amp; PUCHASER</t>
        </is>
      </c>
      <c r="W7" s="299" t="inlineStr">
        <is>
          <t>តេស្តទឹកប្រាក់លម្អៀង</t>
        </is>
      </c>
      <c r="X7" s="297" t="inlineStr">
        <is>
          <t>សម្កាល់</t>
        </is>
      </c>
      <c r="Y7" s="297" t="inlineStr">
        <is>
          <t>កាលបរិច្ឆេទ</t>
        </is>
      </c>
      <c r="Z7" s="297" t="inlineStr">
        <is>
          <t>លេខវិក្កយបត្រ ឬប្រតិវេទគយ</t>
        </is>
      </c>
      <c r="AA7" s="297" t="inlineStr">
        <is>
          <t>លេខលិខិតជូនដំណឹងឥណទាន</t>
        </is>
      </c>
      <c r="AB7" s="297" t="inlineStr">
        <is>
          <t>អ្នកទិញ</t>
        </is>
      </c>
      <c r="AC7" s="431" t="n"/>
      <c r="AD7" s="411" t="n"/>
      <c r="AE7" s="297" t="inlineStr">
        <is>
          <t>តម្លៃសរុបលើវិក្កយបត្រ</t>
        </is>
      </c>
      <c r="AF7" s="297" t="inlineStr">
        <is>
          <t>តម្លៃ​​មិន​រួមអតប និងមិនជាប់​អតប​</t>
        </is>
      </c>
      <c r="AG7" s="411" t="n"/>
      <c r="AH7" s="297" t="inlineStr">
        <is>
          <t xml:space="preserve">អាករលើតម្លៃបន្ថែមអត្រា ០% </t>
        </is>
      </c>
      <c r="AI7" s="297" t="inlineStr">
        <is>
          <t>អាករលើតម្លៃបន្ថែម</t>
        </is>
      </c>
      <c r="AJ7" s="411" t="n"/>
      <c r="AK7" s="297" t="inlineStr">
        <is>
          <t>អាករលើតម្លៃបន្ថែម(បន្ទុករដ្ឋ)</t>
        </is>
      </c>
      <c r="AL7" s="297" t="inlineStr">
        <is>
          <t>អតប កាត់ទុកដោយរតនាគារជាតិ</t>
        </is>
      </c>
      <c r="AM7" s="297" t="inlineStr">
        <is>
          <t>អាករបំភ្លឺសាធារណៈ</t>
        </is>
      </c>
      <c r="AN7" s="297" t="inlineStr">
        <is>
          <t>អាករពិសេសលើទំនិញមួយចំនួន</t>
        </is>
      </c>
      <c r="AO7" s="297" t="inlineStr">
        <is>
          <t>អាករពិសេសលើសេវាមួយចំនួន</t>
        </is>
      </c>
      <c r="AP7" s="297" t="inlineStr">
        <is>
          <t>អាករលើការស្នាក់នៅ</t>
        </is>
      </c>
      <c r="AQ7" s="297" t="inlineStr">
        <is>
          <t>អត្រាប្រាក់រំដោះពន្ធលើប្រាក់ចំណូល</t>
        </is>
      </c>
      <c r="AR7" s="297" t="inlineStr">
        <is>
          <t>កំណត់សម្គាល់</t>
        </is>
      </c>
      <c r="AS7" s="297" t="inlineStr">
        <is>
          <t>បរិយាយ</t>
        </is>
      </c>
      <c r="AT7" s="297" t="inlineStr">
        <is>
          <t>ស្ថានភាពប្រកាសពន្ធ</t>
        </is>
      </c>
    </row>
    <row r="8" ht="22.8" customHeight="1" s="58">
      <c r="A8" s="412" t="n"/>
      <c r="B8" s="412" t="n"/>
      <c r="C8" s="412" t="n"/>
      <c r="D8" s="412" t="n"/>
      <c r="E8" s="302" t="inlineStr">
        <is>
          <t>លេខ</t>
        </is>
      </c>
      <c r="F8" s="302" t="inlineStr">
        <is>
          <t>ថ្ងៃ ខែ ឆ្នាំ</t>
        </is>
      </c>
      <c r="G8" s="302" t="inlineStr">
        <is>
          <t>ជាដុល្លារអាមេរិក</t>
        </is>
      </c>
      <c r="H8" s="454" t="inlineStr">
        <is>
          <t>អត្រា</t>
        </is>
      </c>
      <c r="I8" s="454" t="inlineStr">
        <is>
          <t>ជារៀល</t>
        </is>
      </c>
      <c r="J8" s="412" t="n"/>
      <c r="K8" s="412" t="n"/>
      <c r="L8" s="412" t="n"/>
      <c r="M8" s="412" t="n"/>
      <c r="N8" s="412" t="n"/>
      <c r="O8" s="299" t="inlineStr">
        <is>
          <t>បានប្រកាស</t>
        </is>
      </c>
      <c r="P8" s="299" t="inlineStr">
        <is>
          <t>នៅខ្វះ</t>
        </is>
      </c>
      <c r="Q8" s="299" t="inlineStr">
        <is>
          <t>ស្ថានភាពត្រួតពិនិត្យ</t>
        </is>
      </c>
      <c r="R8" s="412" t="n"/>
      <c r="S8" s="412" t="n"/>
      <c r="T8" s="412" t="n"/>
      <c r="U8" s="412" t="n"/>
      <c r="V8" s="412" t="n"/>
      <c r="W8" s="412" t="n"/>
      <c r="X8" s="412" t="n"/>
      <c r="Y8" s="412" t="n"/>
      <c r="Z8" s="412" t="n"/>
      <c r="AA8" s="412" t="n"/>
      <c r="AB8" s="297" t="inlineStr">
        <is>
          <t>ប្រភេទ</t>
        </is>
      </c>
      <c r="AC8" s="297" t="inlineStr">
        <is>
          <t>លេខសម្គាល់ចុះបញ្ជីពន្ធដា</t>
        </is>
      </c>
      <c r="AD8" s="297" t="inlineStr">
        <is>
          <t>ឈ្មោះ</t>
        </is>
      </c>
      <c r="AE8" s="412" t="n"/>
      <c r="AF8" s="297" t="inlineStr">
        <is>
          <t>តម្លៃមិនរួមអតប</t>
        </is>
      </c>
      <c r="AG8" s="297" t="inlineStr">
        <is>
          <t>ការលក់មិនជាប់អតប</t>
        </is>
      </c>
      <c r="AH8" s="412" t="n"/>
      <c r="AI8" s="297" t="inlineStr">
        <is>
          <t>ការលក់ក្នុងស្រុក</t>
        </is>
      </c>
      <c r="AJ8" s="297" t="inlineStr">
        <is>
          <t>អតបលើការនាំចេញ</t>
        </is>
      </c>
      <c r="AK8" s="412" t="n"/>
      <c r="AL8" s="412" t="n"/>
      <c r="AM8" s="412" t="n"/>
      <c r="AN8" s="412" t="n"/>
      <c r="AO8" s="412" t="n"/>
      <c r="AP8" s="412" t="n"/>
      <c r="AQ8" s="412" t="n"/>
      <c r="AR8" s="412" t="n"/>
      <c r="AS8" s="412" t="n"/>
      <c r="AT8" s="412" t="n"/>
    </row>
    <row r="9" ht="24.6" customHeight="1" s="58"/>
    <row r="10">
      <c r="A10" s="417" t="n">
        <v>1</v>
      </c>
      <c r="B10" s="418" t="inlineStr"/>
      <c r="C10" s="418" t="inlineStr">
        <is>
          <t>អ៊ីជីអេហ្វ ឡូជីស្ទីក ខូ អិលធីឌី</t>
        </is>
      </c>
      <c r="D10" s="418" t="inlineStr">
        <is>
          <t>L001-901501877</t>
        </is>
      </c>
      <c r="E10" s="418" t="inlineStr">
        <is>
          <t>2001007</t>
        </is>
      </c>
      <c r="F10" s="419" t="n">
        <v>43861</v>
      </c>
      <c r="G10" s="420" t="n">
        <v>279450</v>
      </c>
      <c r="H10" s="418" t="n"/>
      <c r="I10" s="455" t="n">
        <v>279450</v>
      </c>
      <c r="J10" s="418">
        <f>IF(L10&lt;&gt;"",L10,K10)</f>
        <v/>
      </c>
      <c r="K10" s="418">
        <f>IF(AND(T10=TRUE, U10=TRUE, V10=TRUE), IF(W10&lt;-0.05, "អនុញ្ញាត (អ្នកផ្គត់ផ្គង់ប្រកាសខ្វះ)", "បានប្រកាស (អនុញ្ញាត)"), IF(AND(T10=FALSE, U10=FALSE, V10=FALSE), "ព្យួរទុក (មិនមានទិន្នន័យ)", "ប្រកាសខុស (ព្យួរទុក)"))</f>
        <v/>
      </c>
      <c r="L10" s="418" t="inlineStr">
        <is>
          <t>ប្រកាសខុស (ព្យួរទុក)</t>
        </is>
      </c>
      <c r="M10" s="418" t="inlineStr"/>
      <c r="N10" s="455" t="n"/>
      <c r="O10" s="455">
        <f>IF(W10&lt;0,AI10,I10)</f>
        <v/>
      </c>
      <c r="P10" s="455">
        <f>I10-O10</f>
        <v/>
      </c>
      <c r="Q10" s="418" t="n"/>
      <c r="R10" s="418" t="inlineStr">
        <is>
          <t>2001007</t>
        </is>
      </c>
      <c r="S10" s="418" t="inlineStr"/>
      <c r="T10" s="418">
        <f>R10=S10</f>
        <v/>
      </c>
      <c r="U10" s="418">
        <f>AND(MONTH(F10)=MONTH(Y10), YEAR(F10)=YEAR(Y10))</f>
        <v/>
      </c>
      <c r="V10" s="418">
        <f>AND(AC10&lt;&gt;"", 'Company information'!D$4&lt;&gt;"", RIGHT(SUBSTITUTE(AC10,"-",""),9)=RIGHT(SUBSTITUTE('Company information'!D$4,"-",""),9))</f>
        <v/>
      </c>
      <c r="W10" s="418">
        <f>AI10-I10</f>
        <v/>
      </c>
      <c r="X10" s="455" t="n"/>
      <c r="Y10" s="417" t="n"/>
      <c r="Z10" s="418" t="n"/>
      <c r="AA10" s="418" t="n"/>
      <c r="AB10" s="418" t="n"/>
      <c r="AC10" s="418" t="n"/>
      <c r="AD10" s="418" t="n"/>
      <c r="AE10" s="455" t="n"/>
      <c r="AF10" s="455" t="n"/>
      <c r="AG10" s="455" t="n"/>
      <c r="AH10" s="455" t="n"/>
      <c r="AI10" s="455" t="n"/>
      <c r="AJ10" s="455" t="n"/>
      <c r="AK10" s="455" t="n"/>
      <c r="AL10" s="455" t="n"/>
      <c r="AM10" s="455" t="n"/>
      <c r="AN10" s="455" t="n"/>
      <c r="AO10" s="455" t="n"/>
      <c r="AP10" s="455" t="n"/>
      <c r="AQ10" s="455" t="n"/>
      <c r="AR10" s="418" t="n"/>
      <c r="AS10" s="418" t="n"/>
      <c r="AT10" s="418" t="n"/>
    </row>
    <row r="11">
      <c r="A11" s="417" t="n">
        <v>2</v>
      </c>
      <c r="B11" s="418" t="inlineStr"/>
      <c r="C11" s="418" t="inlineStr">
        <is>
          <t>អិនខេ ត្រេឌីង (ខេមបូឌា) ឯ.ក</t>
        </is>
      </c>
      <c r="D11" s="418" t="inlineStr">
        <is>
          <t>K009-901700707</t>
        </is>
      </c>
      <c r="E11" s="418" t="inlineStr">
        <is>
          <t>NK00006</t>
        </is>
      </c>
      <c r="F11" s="419" t="n">
        <v>43844</v>
      </c>
      <c r="G11" s="420" t="n">
        <v>406000</v>
      </c>
      <c r="H11" s="418" t="n"/>
      <c r="I11" s="455" t="n">
        <v>406000</v>
      </c>
      <c r="J11" s="418">
        <f>IF(L11&lt;&gt;"",L11,K11)</f>
        <v/>
      </c>
      <c r="K11" s="418">
        <f>IF(AND(T11=TRUE, U11=TRUE, V11=TRUE), IF(W11&lt;-0.05, "អនុញ្ញាត (អ្នកផ្គត់ផ្គង់ប្រកាសខ្វះ)", "បានប្រកាស (អនុញ្ញាត)"), IF(AND(T11=FALSE, U11=FALSE, V11=FALSE), "ព្យួរទុក (មិនមានទិន្នន័យ)", "ប្រកាសខុស (ព្យួរទុក)"))</f>
        <v/>
      </c>
      <c r="L11" s="418" t="inlineStr">
        <is>
          <t>បានប្រកាស (អនុញ្ញាត)</t>
        </is>
      </c>
      <c r="M11" s="418" t="inlineStr"/>
      <c r="N11" s="455" t="n"/>
      <c r="O11" s="455">
        <f>IF(W11&lt;0,AI11,I11)</f>
        <v/>
      </c>
      <c r="P11" s="455">
        <f>I11-O11</f>
        <v/>
      </c>
      <c r="Q11" s="418" t="n"/>
      <c r="R11" s="418" t="inlineStr">
        <is>
          <t>NK00006</t>
        </is>
      </c>
      <c r="S11" s="418" t="inlineStr"/>
      <c r="T11" s="418">
        <f>R11=S11</f>
        <v/>
      </c>
      <c r="U11" s="418">
        <f>AND(MONTH(F11)=MONTH(Y11), YEAR(F11)=YEAR(Y11))</f>
        <v/>
      </c>
      <c r="V11" s="418">
        <f>AND(AC11&lt;&gt;"", 'Company information'!D$4&lt;&gt;"", RIGHT(SUBSTITUTE(AC11,"-",""),9)=RIGHT(SUBSTITUTE('Company information'!D$4,"-",""),9))</f>
        <v/>
      </c>
      <c r="W11" s="418">
        <f>AI11-I11</f>
        <v/>
      </c>
      <c r="X11" s="455" t="n"/>
      <c r="Y11" s="417" t="n"/>
      <c r="Z11" s="418" t="n"/>
      <c r="AA11" s="418" t="n"/>
      <c r="AB11" s="418" t="n"/>
      <c r="AC11" s="418" t="n"/>
      <c r="AD11" s="418" t="n"/>
      <c r="AE11" s="455" t="n"/>
      <c r="AF11" s="455" t="n"/>
      <c r="AG11" s="455" t="n"/>
      <c r="AH11" s="455" t="n"/>
      <c r="AI11" s="455" t="n"/>
      <c r="AJ11" s="455" t="n"/>
      <c r="AK11" s="455" t="n"/>
      <c r="AL11" s="455" t="n"/>
      <c r="AM11" s="455" t="n"/>
      <c r="AN11" s="455" t="n"/>
      <c r="AO11" s="455" t="n"/>
      <c r="AP11" s="455" t="n"/>
      <c r="AQ11" s="455" t="n"/>
      <c r="AR11" s="418" t="n"/>
      <c r="AS11" s="418" t="n"/>
      <c r="AT11" s="418" t="n"/>
    </row>
    <row r="12">
      <c r="A12" s="417" t="n">
        <v>3</v>
      </c>
      <c r="B12" s="418" t="inlineStr"/>
      <c r="C12" s="418" t="inlineStr">
        <is>
          <t>ថេកអេស៊ីស៊ី ផេភើរ សឺវីស ខនសាល់ធេន ឯ.ក</t>
        </is>
      </c>
      <c r="D12" s="418" t="inlineStr">
        <is>
          <t>K004-901801112</t>
        </is>
      </c>
      <c r="E12" s="418" t="inlineStr">
        <is>
          <t>000013</t>
        </is>
      </c>
      <c r="F12" s="419" t="n">
        <v>43840</v>
      </c>
      <c r="G12" s="420" t="n">
        <v>162800</v>
      </c>
      <c r="H12" s="418" t="n"/>
      <c r="I12" s="455" t="n">
        <v>162800</v>
      </c>
      <c r="J12" s="418">
        <f>IF(L12&lt;&gt;"",L12,K12)</f>
        <v/>
      </c>
      <c r="K12" s="418">
        <f>IF(AND(T12=TRUE, U12=TRUE, V12=TRUE), IF(W12&lt;-0.05, "អនុញ្ញាត (អ្នកផ្គត់ផ្គង់ប្រកាសខ្វះ)", "បានប្រកាស (អនុញ្ញាត)"), IF(AND(T12=FALSE, U12=FALSE, V12=FALSE), "ព្យួរទុក (មិនមានទិន្នន័យ)", "ប្រកាសខុស (ព្យួរទុក)"))</f>
        <v/>
      </c>
      <c r="L12" s="418" t="inlineStr">
        <is>
          <t>ព្យួរទុក (មិនមានឯកសារគាំទ្រ)</t>
        </is>
      </c>
      <c r="M12" s="418" t="inlineStr"/>
      <c r="N12" s="455" t="n"/>
      <c r="O12" s="455">
        <f>IF(W12&lt;0,AI12,I12)</f>
        <v/>
      </c>
      <c r="P12" s="455">
        <f>I12-O12</f>
        <v/>
      </c>
      <c r="Q12" s="418" t="n"/>
      <c r="R12" s="418" t="inlineStr">
        <is>
          <t>000013</t>
        </is>
      </c>
      <c r="S12" s="418" t="inlineStr"/>
      <c r="T12" s="418">
        <f>R12=S12</f>
        <v/>
      </c>
      <c r="U12" s="418">
        <f>AND(MONTH(F12)=MONTH(Y12), YEAR(F12)=YEAR(Y12))</f>
        <v/>
      </c>
      <c r="V12" s="418">
        <f>AND(AC12&lt;&gt;"", 'Company information'!D$4&lt;&gt;"", RIGHT(SUBSTITUTE(AC12,"-",""),9)=RIGHT(SUBSTITUTE('Company information'!D$4,"-",""),9))</f>
        <v/>
      </c>
      <c r="W12" s="418">
        <f>AI12-I12</f>
        <v/>
      </c>
      <c r="X12" s="455" t="n"/>
      <c r="Y12" s="417" t="n"/>
      <c r="Z12" s="418" t="n"/>
      <c r="AA12" s="418" t="n"/>
      <c r="AB12" s="418" t="n"/>
      <c r="AC12" s="418" t="n"/>
      <c r="AD12" s="418" t="n"/>
      <c r="AE12" s="455" t="n"/>
      <c r="AF12" s="455" t="n"/>
      <c r="AG12" s="455" t="n"/>
      <c r="AH12" s="455" t="n"/>
      <c r="AI12" s="455" t="n"/>
      <c r="AJ12" s="455" t="n"/>
      <c r="AK12" s="455" t="n"/>
      <c r="AL12" s="455" t="n"/>
      <c r="AM12" s="455" t="n"/>
      <c r="AN12" s="455" t="n"/>
      <c r="AO12" s="455" t="n"/>
      <c r="AP12" s="455" t="n"/>
      <c r="AQ12" s="455" t="n"/>
      <c r="AR12" s="418" t="n"/>
      <c r="AS12" s="418" t="n"/>
      <c r="AT12" s="418" t="n"/>
    </row>
    <row r="13">
      <c r="A13" s="417" t="n">
        <v>4</v>
      </c>
      <c r="B13" s="418" t="inlineStr"/>
      <c r="C13" s="418" t="inlineStr">
        <is>
          <t>ប្យួរ៉ូ វេរីតាស (ខេមបូឌា) លីមីធីត</t>
        </is>
      </c>
      <c r="D13" s="418" t="inlineStr">
        <is>
          <t>L001-107024462</t>
        </is>
      </c>
      <c r="E13" s="418" t="inlineStr">
        <is>
          <t>59006679</t>
        </is>
      </c>
      <c r="F13" s="419" t="n">
        <v>43861</v>
      </c>
      <c r="G13" s="420" t="n">
        <v>67073</v>
      </c>
      <c r="H13" s="418" t="n"/>
      <c r="I13" s="455" t="n">
        <v>67073</v>
      </c>
      <c r="J13" s="418">
        <f>IF(L13&lt;&gt;"",L13,K13)</f>
        <v/>
      </c>
      <c r="K13" s="418">
        <f>IF(AND(T13=TRUE, U13=TRUE, V13=TRUE), IF(W13&lt;-0.05, "អនុញ្ញាត (អ្នកផ្គត់ផ្គង់ប្រកាសខ្វះ)", "បានប្រកាស (អនុញ្ញាត)"), IF(AND(T13=FALSE, U13=FALSE, V13=FALSE), "ព្យួរទុក (មិនមានទិន្នន័យ)", "ប្រកាសខុស (ព្យួរទុក)"))</f>
        <v/>
      </c>
      <c r="L13" s="418" t="inlineStr">
        <is>
          <t>ព្យួរទុក (ខុសវិធានវិក្កយបត្រអាករ)</t>
        </is>
      </c>
      <c r="M13" s="418" t="inlineStr"/>
      <c r="N13" s="455" t="n"/>
      <c r="O13" s="455">
        <f>IF(W13&lt;0,AI13,I13)</f>
        <v/>
      </c>
      <c r="P13" s="455">
        <f>I13-O13</f>
        <v/>
      </c>
      <c r="Q13" s="418" t="n"/>
      <c r="R13" s="418" t="inlineStr">
        <is>
          <t>59006679</t>
        </is>
      </c>
      <c r="S13" s="418" t="inlineStr"/>
      <c r="T13" s="418">
        <f>R13=S13</f>
        <v/>
      </c>
      <c r="U13" s="418">
        <f>AND(MONTH(F13)=MONTH(Y13), YEAR(F13)=YEAR(Y13))</f>
        <v/>
      </c>
      <c r="V13" s="418">
        <f>AND(AC13&lt;&gt;"", 'Company information'!D$4&lt;&gt;"", RIGHT(SUBSTITUTE(AC13,"-",""),9)=RIGHT(SUBSTITUTE('Company information'!D$4,"-",""),9))</f>
        <v/>
      </c>
      <c r="W13" s="418">
        <f>AI13-I13</f>
        <v/>
      </c>
      <c r="X13" s="455" t="n"/>
      <c r="Y13" s="417" t="n"/>
      <c r="Z13" s="418" t="n"/>
      <c r="AA13" s="418" t="n"/>
      <c r="AB13" s="418" t="n"/>
      <c r="AC13" s="418" t="n"/>
      <c r="AD13" s="418" t="n"/>
      <c r="AE13" s="455" t="n"/>
      <c r="AF13" s="455" t="n"/>
      <c r="AG13" s="455" t="n"/>
      <c r="AH13" s="455" t="n"/>
      <c r="AI13" s="455" t="n"/>
      <c r="AJ13" s="455" t="n"/>
      <c r="AK13" s="455" t="n"/>
      <c r="AL13" s="455" t="n"/>
      <c r="AM13" s="455" t="n"/>
      <c r="AN13" s="455" t="n"/>
      <c r="AO13" s="455" t="n"/>
      <c r="AP13" s="455" t="n"/>
      <c r="AQ13" s="455" t="n"/>
      <c r="AR13" s="418" t="n"/>
      <c r="AS13" s="418" t="n"/>
      <c r="AT13" s="418" t="n"/>
    </row>
    <row r="14">
      <c r="A14" s="417" t="n">
        <v>5</v>
      </c>
      <c r="B14" s="418" t="inlineStr"/>
      <c r="C14" s="418" t="inlineStr">
        <is>
          <t>ប្យួរ៉ូ វេរីតាស (ខេមបូឌា) លីមីធីត</t>
        </is>
      </c>
      <c r="D14" s="418" t="inlineStr">
        <is>
          <t>L001-107024462</t>
        </is>
      </c>
      <c r="E14" s="418" t="inlineStr">
        <is>
          <t>59006668</t>
        </is>
      </c>
      <c r="F14" s="419" t="n">
        <v>43861</v>
      </c>
      <c r="G14" s="420" t="n">
        <v>102845</v>
      </c>
      <c r="H14" s="418" t="n"/>
      <c r="I14" s="455" t="n">
        <v>102845</v>
      </c>
      <c r="J14" s="418">
        <f>IF(L14&lt;&gt;"",L14,K14)</f>
        <v/>
      </c>
      <c r="K14" s="418">
        <f>IF(AND(T14=TRUE, U14=TRUE, V14=TRUE), IF(W14&lt;-0.05, "អនុញ្ញាត (អ្នកផ្គត់ផ្គង់ប្រកាសខ្វះ)", "បានប្រកាស (អនុញ្ញាត)"), IF(AND(T14=FALSE, U14=FALSE, V14=FALSE), "ព្យួរទុក (មិនមានទិន្នន័យ)", "ប្រកាសខុស (ព្យួរទុក)"))</f>
        <v/>
      </c>
      <c r="L14" s="418" t="inlineStr">
        <is>
          <t>អនុញ្ញាត (អ្នកផ្គត់ផ្គង់ប្រកាសខ្វះ)</t>
        </is>
      </c>
      <c r="M14" s="418" t="inlineStr"/>
      <c r="N14" s="455" t="n"/>
      <c r="O14" s="455">
        <f>IF(W14&lt;0,AI14,I14)</f>
        <v/>
      </c>
      <c r="P14" s="455">
        <f>I14-O14</f>
        <v/>
      </c>
      <c r="Q14" s="418" t="n"/>
      <c r="R14" s="418" t="inlineStr">
        <is>
          <t>59006668</t>
        </is>
      </c>
      <c r="S14" s="418" t="inlineStr"/>
      <c r="T14" s="418">
        <f>R14=S14</f>
        <v/>
      </c>
      <c r="U14" s="418">
        <f>AND(MONTH(F14)=MONTH(Y14), YEAR(F14)=YEAR(Y14))</f>
        <v/>
      </c>
      <c r="V14" s="418">
        <f>AND(AC14&lt;&gt;"", 'Company information'!D$4&lt;&gt;"", RIGHT(SUBSTITUTE(AC14,"-",""),9)=RIGHT(SUBSTITUTE('Company information'!D$4,"-",""),9))</f>
        <v/>
      </c>
      <c r="W14" s="418">
        <f>AI14-I14</f>
        <v/>
      </c>
      <c r="X14" s="455" t="n"/>
      <c r="Y14" s="417" t="n"/>
      <c r="Z14" s="418" t="n"/>
      <c r="AA14" s="418" t="n"/>
      <c r="AB14" s="418" t="n"/>
      <c r="AC14" s="418" t="n"/>
      <c r="AD14" s="418" t="n"/>
      <c r="AE14" s="455" t="n"/>
      <c r="AF14" s="455" t="n"/>
      <c r="AG14" s="455" t="n"/>
      <c r="AH14" s="455" t="n"/>
      <c r="AI14" s="455" t="n"/>
      <c r="AJ14" s="455" t="n"/>
      <c r="AK14" s="455" t="n"/>
      <c r="AL14" s="455" t="n"/>
      <c r="AM14" s="455" t="n"/>
      <c r="AN14" s="455" t="n"/>
      <c r="AO14" s="455" t="n"/>
      <c r="AP14" s="455" t="n"/>
      <c r="AQ14" s="455" t="n"/>
      <c r="AR14" s="418" t="n"/>
      <c r="AS14" s="418" t="n"/>
      <c r="AT14" s="418" t="n"/>
    </row>
    <row r="15">
      <c r="A15" s="417" t="n">
        <v>6</v>
      </c>
      <c r="B15" s="418" t="inlineStr"/>
      <c r="C15" s="418" t="inlineStr">
        <is>
          <t>ប្យួរ៉ូ វេរីតាស (ខេមបូឌា) លីមីធីត</t>
        </is>
      </c>
      <c r="D15" s="418" t="inlineStr">
        <is>
          <t>L001-107024462</t>
        </is>
      </c>
      <c r="E15" s="418" t="inlineStr">
        <is>
          <t>59006650</t>
        </is>
      </c>
      <c r="F15" s="419" t="n">
        <v>43860</v>
      </c>
      <c r="G15" s="420" t="n">
        <v>134145</v>
      </c>
      <c r="H15" s="418" t="n"/>
      <c r="I15" s="455" t="n">
        <v>134145</v>
      </c>
      <c r="J15" s="418">
        <f>IF(L15&lt;&gt;"",L15,K15)</f>
        <v/>
      </c>
      <c r="K15" s="418">
        <f>IF(AND(T15=TRUE, U15=TRUE, V15=TRUE), IF(W15&lt;-0.05, "អនុញ្ញាត (អ្នកផ្គត់ផ្គង់ប្រកាសខ្វះ)", "បានប្រកាស (អនុញ្ញាត)"), IF(AND(T15=FALSE, U15=FALSE, V15=FALSE), "ព្យួរទុក (មិនមានទិន្នន័យ)", "ប្រកាសខុស (ព្យួរទុក)"))</f>
        <v/>
      </c>
      <c r="L15" s="418" t="inlineStr"/>
      <c r="M15" s="418" t="inlineStr"/>
      <c r="N15" s="455" t="n"/>
      <c r="O15" s="455">
        <f>IF(W15&lt;0,AI15,I15)</f>
        <v/>
      </c>
      <c r="P15" s="455">
        <f>I15-O15</f>
        <v/>
      </c>
      <c r="Q15" s="418" t="n"/>
      <c r="R15" s="418" t="inlineStr">
        <is>
          <t>59006650</t>
        </is>
      </c>
      <c r="S15" s="418" t="inlineStr"/>
      <c r="T15" s="418">
        <f>R15=S15</f>
        <v/>
      </c>
      <c r="U15" s="418">
        <f>AND(MONTH(F15)=MONTH(Y15), YEAR(F15)=YEAR(Y15))</f>
        <v/>
      </c>
      <c r="V15" s="418">
        <f>AND(AC15&lt;&gt;"", 'Company information'!D$4&lt;&gt;"", RIGHT(SUBSTITUTE(AC15,"-",""),9)=RIGHT(SUBSTITUTE('Company information'!D$4,"-",""),9))</f>
        <v/>
      </c>
      <c r="W15" s="418">
        <f>AI15-I15</f>
        <v/>
      </c>
      <c r="X15" s="455" t="n"/>
      <c r="Y15" s="417" t="n"/>
      <c r="Z15" s="418" t="n"/>
      <c r="AA15" s="418" t="n"/>
      <c r="AB15" s="418" t="n"/>
      <c r="AC15" s="418" t="n"/>
      <c r="AD15" s="418" t="n"/>
      <c r="AE15" s="455" t="n"/>
      <c r="AF15" s="455" t="n"/>
      <c r="AG15" s="455" t="n"/>
      <c r="AH15" s="455" t="n"/>
      <c r="AI15" s="455" t="n"/>
      <c r="AJ15" s="455" t="n"/>
      <c r="AK15" s="455" t="n"/>
      <c r="AL15" s="455" t="n"/>
      <c r="AM15" s="455" t="n"/>
      <c r="AN15" s="455" t="n"/>
      <c r="AO15" s="455" t="n"/>
      <c r="AP15" s="455" t="n"/>
      <c r="AQ15" s="455" t="n"/>
      <c r="AR15" s="418" t="n"/>
      <c r="AS15" s="418" t="n"/>
      <c r="AT15" s="418" t="n"/>
    </row>
    <row r="16">
      <c r="A16" s="417" t="n">
        <v>7</v>
      </c>
      <c r="B16" s="418" t="inlineStr"/>
      <c r="C16" s="418" t="inlineStr">
        <is>
          <t>ប្យួរ៉ូ វេរីតាស (ខេមបូឌា) លីមីធីត</t>
        </is>
      </c>
      <c r="D16" s="418" t="inlineStr">
        <is>
          <t>L001-107024462</t>
        </is>
      </c>
      <c r="E16" s="418" t="inlineStr">
        <is>
          <t>59006649</t>
        </is>
      </c>
      <c r="F16" s="419" t="n">
        <v>43860</v>
      </c>
      <c r="G16" s="420" t="n">
        <v>67073</v>
      </c>
      <c r="H16" s="418" t="n"/>
      <c r="I16" s="455" t="n">
        <v>67073</v>
      </c>
      <c r="J16" s="418">
        <f>IF(L16&lt;&gt;"",L16,K16)</f>
        <v/>
      </c>
      <c r="K16" s="418">
        <f>IF(AND(T16=TRUE, U16=TRUE, V16=TRUE), IF(W16&lt;-0.05, "អនុញ្ញាត (អ្នកផ្គត់ផ្គង់ប្រកាសខ្វះ)", "បានប្រកាស (អនុញ្ញាត)"), IF(AND(T16=FALSE, U16=FALSE, V16=FALSE), "ព្យួរទុក (មិនមានទិន្នន័យ)", "ប្រកាសខុស (ព្យួរទុក)"))</f>
        <v/>
      </c>
      <c r="L16" s="418" t="inlineStr"/>
      <c r="M16" s="418" t="inlineStr"/>
      <c r="N16" s="455" t="n"/>
      <c r="O16" s="455">
        <f>IF(W16&lt;0,AI16,I16)</f>
        <v/>
      </c>
      <c r="P16" s="455">
        <f>I16-O16</f>
        <v/>
      </c>
      <c r="Q16" s="418" t="n"/>
      <c r="R16" s="418" t="inlineStr">
        <is>
          <t>59006649</t>
        </is>
      </c>
      <c r="S16" s="418" t="inlineStr"/>
      <c r="T16" s="418">
        <f>R16=S16</f>
        <v/>
      </c>
      <c r="U16" s="418">
        <f>AND(MONTH(F16)=MONTH(Y16), YEAR(F16)=YEAR(Y16))</f>
        <v/>
      </c>
      <c r="V16" s="418">
        <f>AND(AC16&lt;&gt;"", 'Company information'!D$4&lt;&gt;"", RIGHT(SUBSTITUTE(AC16,"-",""),9)=RIGHT(SUBSTITUTE('Company information'!D$4,"-",""),9))</f>
        <v/>
      </c>
      <c r="W16" s="418">
        <f>AI16-I16</f>
        <v/>
      </c>
      <c r="X16" s="455" t="n"/>
      <c r="Y16" s="417" t="n"/>
      <c r="Z16" s="418" t="n"/>
      <c r="AA16" s="418" t="n"/>
      <c r="AB16" s="418" t="n"/>
      <c r="AC16" s="418" t="n"/>
      <c r="AD16" s="418" t="n"/>
      <c r="AE16" s="455" t="n"/>
      <c r="AF16" s="455" t="n"/>
      <c r="AG16" s="455" t="n"/>
      <c r="AH16" s="455" t="n"/>
      <c r="AI16" s="455" t="n"/>
      <c r="AJ16" s="455" t="n"/>
      <c r="AK16" s="455" t="n"/>
      <c r="AL16" s="455" t="n"/>
      <c r="AM16" s="455" t="n"/>
      <c r="AN16" s="455" t="n"/>
      <c r="AO16" s="455" t="n"/>
      <c r="AP16" s="455" t="n"/>
      <c r="AQ16" s="455" t="n"/>
      <c r="AR16" s="418" t="n"/>
      <c r="AS16" s="418" t="n"/>
      <c r="AT16" s="418" t="n"/>
    </row>
    <row r="17">
      <c r="A17" s="417" t="n">
        <v>8</v>
      </c>
      <c r="B17" s="418" t="inlineStr"/>
      <c r="C17" s="418" t="inlineStr">
        <is>
          <t>ប្យួរ៉ូ វេរីតាស (ខេមបូឌា) លីមីធីត</t>
        </is>
      </c>
      <c r="D17" s="418" t="inlineStr">
        <is>
          <t>L001-107024462</t>
        </is>
      </c>
      <c r="E17" s="418" t="inlineStr">
        <is>
          <t>59006619</t>
        </is>
      </c>
      <c r="F17" s="419" t="n">
        <v>43850</v>
      </c>
      <c r="G17" s="420" t="n">
        <v>399590</v>
      </c>
      <c r="H17" s="418" t="n"/>
      <c r="I17" s="455" t="n">
        <v>399590</v>
      </c>
      <c r="J17" s="418">
        <f>IF(L17&lt;&gt;"",L17,K17)</f>
        <v/>
      </c>
      <c r="K17" s="418">
        <f>IF(AND(T17=TRUE, U17=TRUE, V17=TRUE), IF(W17&lt;-0.05, "អនុញ្ញាត (អ្នកផ្គត់ផ្គង់ប្រកាសខ្វះ)", "បានប្រកាស (អនុញ្ញាត)"), IF(AND(T17=FALSE, U17=FALSE, V17=FALSE), "ព្យួរទុក (មិនមានទិន្នន័យ)", "ប្រកាសខុស (ព្យួរទុក)"))</f>
        <v/>
      </c>
      <c r="L17" s="418" t="inlineStr"/>
      <c r="M17" s="418" t="inlineStr"/>
      <c r="N17" s="455" t="n"/>
      <c r="O17" s="455">
        <f>IF(W17&lt;0,AI17,I17)</f>
        <v/>
      </c>
      <c r="P17" s="455">
        <f>I17-O17</f>
        <v/>
      </c>
      <c r="Q17" s="418" t="n"/>
      <c r="R17" s="418" t="inlineStr">
        <is>
          <t>59006619</t>
        </is>
      </c>
      <c r="S17" s="418" t="inlineStr"/>
      <c r="T17" s="418">
        <f>R17=S17</f>
        <v/>
      </c>
      <c r="U17" s="418">
        <f>AND(MONTH(F17)=MONTH(Y17), YEAR(F17)=YEAR(Y17))</f>
        <v/>
      </c>
      <c r="V17" s="418">
        <f>AND(AC17&lt;&gt;"", 'Company information'!D$4&lt;&gt;"", RIGHT(SUBSTITUTE(AC17,"-",""),9)=RIGHT(SUBSTITUTE('Company information'!D$4,"-",""),9))</f>
        <v/>
      </c>
      <c r="W17" s="418">
        <f>AI17-I17</f>
        <v/>
      </c>
      <c r="X17" s="455" t="n"/>
      <c r="Y17" s="417" t="n"/>
      <c r="Z17" s="418" t="n"/>
      <c r="AA17" s="418" t="n"/>
      <c r="AB17" s="418" t="n"/>
      <c r="AC17" s="418" t="n"/>
      <c r="AD17" s="418" t="n"/>
      <c r="AE17" s="455" t="n"/>
      <c r="AF17" s="455" t="n"/>
      <c r="AG17" s="455" t="n"/>
      <c r="AH17" s="455" t="n"/>
      <c r="AI17" s="455" t="n"/>
      <c r="AJ17" s="455" t="n"/>
      <c r="AK17" s="455" t="n"/>
      <c r="AL17" s="455" t="n"/>
      <c r="AM17" s="455" t="n"/>
      <c r="AN17" s="455" t="n"/>
      <c r="AO17" s="455" t="n"/>
      <c r="AP17" s="455" t="n"/>
      <c r="AQ17" s="455" t="n"/>
      <c r="AR17" s="418" t="n"/>
      <c r="AS17" s="418" t="n"/>
      <c r="AT17" s="418" t="n"/>
    </row>
    <row r="18">
      <c r="A18" s="417" t="n">
        <v>9</v>
      </c>
      <c r="B18" s="418" t="inlineStr"/>
      <c r="C18" s="418" t="inlineStr">
        <is>
          <t>ប្យួរ៉ូ វេរីតាស (ខេមបូឌា) លីមីធីត</t>
        </is>
      </c>
      <c r="D18" s="418" t="inlineStr">
        <is>
          <t>L001-107024462</t>
        </is>
      </c>
      <c r="E18" s="418" t="inlineStr">
        <is>
          <t>59006612</t>
        </is>
      </c>
      <c r="F18" s="419" t="n">
        <v>43848</v>
      </c>
      <c r="G18" s="420" t="n">
        <v>67073</v>
      </c>
      <c r="H18" s="418" t="n"/>
      <c r="I18" s="455" t="n">
        <v>67073</v>
      </c>
      <c r="J18" s="418">
        <f>IF(L18&lt;&gt;"",L18,K18)</f>
        <v/>
      </c>
      <c r="K18" s="418">
        <f>IF(AND(T18=TRUE, U18=TRUE, V18=TRUE), IF(W18&lt;-0.05, "អនុញ្ញាត (អ្នកផ្គត់ផ្គង់ប្រកាសខ្វះ)", "បានប្រកាស (អនុញ្ញាត)"), IF(AND(T18=FALSE, U18=FALSE, V18=FALSE), "ព្យួរទុក (មិនមានទិន្នន័យ)", "ប្រកាសខុស (ព្យួរទុក)"))</f>
        <v/>
      </c>
      <c r="L18" s="418" t="inlineStr"/>
      <c r="M18" s="418" t="inlineStr"/>
      <c r="N18" s="455" t="n"/>
      <c r="O18" s="455">
        <f>IF(W18&lt;0,AI18,I18)</f>
        <v/>
      </c>
      <c r="P18" s="455">
        <f>I18-O18</f>
        <v/>
      </c>
      <c r="Q18" s="418" t="n"/>
      <c r="R18" s="418" t="inlineStr">
        <is>
          <t>59006612</t>
        </is>
      </c>
      <c r="S18" s="418" t="inlineStr"/>
      <c r="T18" s="418">
        <f>R18=S18</f>
        <v/>
      </c>
      <c r="U18" s="418">
        <f>AND(MONTH(F18)=MONTH(Y18), YEAR(F18)=YEAR(Y18))</f>
        <v/>
      </c>
      <c r="V18" s="418">
        <f>AND(AC18&lt;&gt;"", 'Company information'!D$4&lt;&gt;"", RIGHT(SUBSTITUTE(AC18,"-",""),9)=RIGHT(SUBSTITUTE('Company information'!D$4,"-",""),9))</f>
        <v/>
      </c>
      <c r="W18" s="418">
        <f>AI18-I18</f>
        <v/>
      </c>
      <c r="X18" s="455" t="n"/>
      <c r="Y18" s="417" t="n"/>
      <c r="Z18" s="418" t="n"/>
      <c r="AA18" s="418" t="n"/>
      <c r="AB18" s="418" t="n"/>
      <c r="AC18" s="418" t="n"/>
      <c r="AD18" s="418" t="n"/>
      <c r="AE18" s="455" t="n"/>
      <c r="AF18" s="455" t="n"/>
      <c r="AG18" s="455" t="n"/>
      <c r="AH18" s="455" t="n"/>
      <c r="AI18" s="455" t="n"/>
      <c r="AJ18" s="455" t="n"/>
      <c r="AK18" s="455" t="n"/>
      <c r="AL18" s="455" t="n"/>
      <c r="AM18" s="455" t="n"/>
      <c r="AN18" s="455" t="n"/>
      <c r="AO18" s="455" t="n"/>
      <c r="AP18" s="455" t="n"/>
      <c r="AQ18" s="455" t="n"/>
      <c r="AR18" s="418" t="n"/>
      <c r="AS18" s="418" t="n"/>
      <c r="AT18" s="418" t="n"/>
    </row>
    <row r="19">
      <c r="A19" s="417" t="n">
        <v>10</v>
      </c>
      <c r="B19" s="418" t="inlineStr"/>
      <c r="C19" s="418" t="inlineStr">
        <is>
          <t>ប្យួរ៉ូ វេរីតាស (ខេមបូឌា) លីមីធីត</t>
        </is>
      </c>
      <c r="D19" s="418" t="inlineStr">
        <is>
          <t>L001-107024462</t>
        </is>
      </c>
      <c r="E19" s="418" t="inlineStr">
        <is>
          <t>59006582</t>
        </is>
      </c>
      <c r="F19" s="419" t="n">
        <v>43847</v>
      </c>
      <c r="G19" s="420" t="n">
        <v>134145</v>
      </c>
      <c r="H19" s="418" t="n"/>
      <c r="I19" s="455" t="n">
        <v>134145</v>
      </c>
      <c r="J19" s="418">
        <f>IF(L19&lt;&gt;"",L19,K19)</f>
        <v/>
      </c>
      <c r="K19" s="418">
        <f>IF(AND(T19=TRUE, U19=TRUE, V19=TRUE), IF(W19&lt;-0.05, "អនុញ្ញាត (អ្នកផ្គត់ផ្គង់ប្រកាសខ្វះ)", "បានប្រកាស (អនុញ្ញាត)"), IF(AND(T19=FALSE, U19=FALSE, V19=FALSE), "ព្យួរទុក (មិនមានទិន្នន័យ)", "ប្រកាសខុស (ព្យួរទុក)"))</f>
        <v/>
      </c>
      <c r="L19" s="418" t="inlineStr"/>
      <c r="M19" s="418" t="inlineStr"/>
      <c r="N19" s="455" t="n"/>
      <c r="O19" s="455">
        <f>IF(W19&lt;0,AI19,I19)</f>
        <v/>
      </c>
      <c r="P19" s="455">
        <f>I19-O19</f>
        <v/>
      </c>
      <c r="Q19" s="418" t="n"/>
      <c r="R19" s="418" t="inlineStr">
        <is>
          <t>59006582</t>
        </is>
      </c>
      <c r="S19" s="418" t="inlineStr"/>
      <c r="T19" s="418">
        <f>R19=S19</f>
        <v/>
      </c>
      <c r="U19" s="418">
        <f>AND(MONTH(F19)=MONTH(Y19), YEAR(F19)=YEAR(Y19))</f>
        <v/>
      </c>
      <c r="V19" s="418">
        <f>AND(AC19&lt;&gt;"", 'Company information'!D$4&lt;&gt;"", RIGHT(SUBSTITUTE(AC19,"-",""),9)=RIGHT(SUBSTITUTE('Company information'!D$4,"-",""),9))</f>
        <v/>
      </c>
      <c r="W19" s="418">
        <f>AI19-I19</f>
        <v/>
      </c>
      <c r="X19" s="455" t="n"/>
      <c r="Y19" s="417" t="n"/>
      <c r="Z19" s="418" t="n"/>
      <c r="AA19" s="418" t="n"/>
      <c r="AB19" s="418" t="n"/>
      <c r="AC19" s="418" t="n"/>
      <c r="AD19" s="418" t="n"/>
      <c r="AE19" s="455" t="n"/>
      <c r="AF19" s="455" t="n"/>
      <c r="AG19" s="455" t="n"/>
      <c r="AH19" s="455" t="n"/>
      <c r="AI19" s="455" t="n"/>
      <c r="AJ19" s="455" t="n"/>
      <c r="AK19" s="455" t="n"/>
      <c r="AL19" s="455" t="n"/>
      <c r="AM19" s="455" t="n"/>
      <c r="AN19" s="455" t="n"/>
      <c r="AO19" s="455" t="n"/>
      <c r="AP19" s="455" t="n"/>
      <c r="AQ19" s="455" t="n"/>
      <c r="AR19" s="418" t="n"/>
      <c r="AS19" s="418" t="n"/>
      <c r="AT19" s="418" t="n"/>
    </row>
    <row r="20">
      <c r="A20" s="417" t="n">
        <v>11</v>
      </c>
      <c r="B20" s="418" t="inlineStr"/>
      <c r="C20" s="418" t="inlineStr">
        <is>
          <t>ប្យួរ៉ូ វេរីតាស (ខេមបូឌា) លីមីធីត</t>
        </is>
      </c>
      <c r="D20" s="418" t="inlineStr">
        <is>
          <t>L001-107024462</t>
        </is>
      </c>
      <c r="E20" s="418" t="inlineStr">
        <is>
          <t>59006581</t>
        </is>
      </c>
      <c r="F20" s="419" t="n">
        <v>43847</v>
      </c>
      <c r="G20" s="420" t="n">
        <v>134145</v>
      </c>
      <c r="H20" s="418" t="n"/>
      <c r="I20" s="455" t="n">
        <v>134145</v>
      </c>
      <c r="J20" s="418">
        <f>IF(L20&lt;&gt;"",L20,K20)</f>
        <v/>
      </c>
      <c r="K20" s="418">
        <f>IF(AND(T20=TRUE, U20=TRUE, V20=TRUE), IF(W20&lt;-0.05, "អនុញ្ញាត (អ្នកផ្គត់ផ្គង់ប្រកាសខ្វះ)", "បានប្រកាស (អនុញ្ញាត)"), IF(AND(T20=FALSE, U20=FALSE, V20=FALSE), "ព្យួរទុក (មិនមានទិន្នន័យ)", "ប្រកាសខុស (ព្យួរទុក)"))</f>
        <v/>
      </c>
      <c r="L20" s="418" t="inlineStr"/>
      <c r="M20" s="418" t="inlineStr"/>
      <c r="N20" s="455" t="n"/>
      <c r="O20" s="455">
        <f>IF(W20&lt;0,AI20,I20)</f>
        <v/>
      </c>
      <c r="P20" s="455">
        <f>I20-O20</f>
        <v/>
      </c>
      <c r="Q20" s="418" t="n"/>
      <c r="R20" s="418" t="inlineStr">
        <is>
          <t>59006581</t>
        </is>
      </c>
      <c r="S20" s="418" t="inlineStr"/>
      <c r="T20" s="418">
        <f>R20=S20</f>
        <v/>
      </c>
      <c r="U20" s="418">
        <f>AND(MONTH(F20)=MONTH(Y20), YEAR(F20)=YEAR(Y20))</f>
        <v/>
      </c>
      <c r="V20" s="418">
        <f>AND(AC20&lt;&gt;"", 'Company information'!D$4&lt;&gt;"", RIGHT(SUBSTITUTE(AC20,"-",""),9)=RIGHT(SUBSTITUTE('Company information'!D$4,"-",""),9))</f>
        <v/>
      </c>
      <c r="W20" s="418">
        <f>AI20-I20</f>
        <v/>
      </c>
      <c r="X20" s="455" t="n"/>
      <c r="Y20" s="417" t="n"/>
      <c r="Z20" s="418" t="n"/>
      <c r="AA20" s="418" t="n"/>
      <c r="AB20" s="418" t="n"/>
      <c r="AC20" s="418" t="n"/>
      <c r="AD20" s="418" t="n"/>
      <c r="AE20" s="455" t="n"/>
      <c r="AF20" s="455" t="n"/>
      <c r="AG20" s="455" t="n"/>
      <c r="AH20" s="455" t="n"/>
      <c r="AI20" s="455" t="n"/>
      <c r="AJ20" s="455" t="n"/>
      <c r="AK20" s="455" t="n"/>
      <c r="AL20" s="455" t="n"/>
      <c r="AM20" s="455" t="n"/>
      <c r="AN20" s="455" t="n"/>
      <c r="AO20" s="455" t="n"/>
      <c r="AP20" s="455" t="n"/>
      <c r="AQ20" s="455" t="n"/>
      <c r="AR20" s="418" t="n"/>
      <c r="AS20" s="418" t="n"/>
      <c r="AT20" s="418" t="n"/>
    </row>
    <row r="21">
      <c r="A21" s="417" t="n">
        <v>12</v>
      </c>
      <c r="B21" s="418" t="inlineStr"/>
      <c r="C21" s="418" t="inlineStr">
        <is>
          <t>ប្យួរ៉ូ វេរីតាស (ខេមបូឌា) លីមីធីត</t>
        </is>
      </c>
      <c r="D21" s="418" t="inlineStr">
        <is>
          <t>L001-107024462</t>
        </is>
      </c>
      <c r="E21" s="418" t="inlineStr">
        <is>
          <t>59006580</t>
        </is>
      </c>
      <c r="F21" s="419" t="n">
        <v>43847</v>
      </c>
      <c r="G21" s="420" t="n">
        <v>67073</v>
      </c>
      <c r="H21" s="418" t="n"/>
      <c r="I21" s="455" t="n">
        <v>67073</v>
      </c>
      <c r="J21" s="418">
        <f>IF(L21&lt;&gt;"",L21,K21)</f>
        <v/>
      </c>
      <c r="K21" s="418">
        <f>IF(AND(T21=TRUE, U21=TRUE, V21=TRUE), IF(W21&lt;-0.05, "អនុញ្ញាត (អ្នកផ្គត់ផ្គង់ប្រកាសខ្វះ)", "បានប្រកាស (អនុញ្ញាត)"), IF(AND(T21=FALSE, U21=FALSE, V21=FALSE), "ព្យួរទុក (មិនមានទិន្នន័យ)", "ប្រកាសខុស (ព្យួរទុក)"))</f>
        <v/>
      </c>
      <c r="L21" s="418" t="inlineStr"/>
      <c r="M21" s="418" t="inlineStr"/>
      <c r="N21" s="455" t="n"/>
      <c r="O21" s="455">
        <f>IF(W21&lt;0,AI21,I21)</f>
        <v/>
      </c>
      <c r="P21" s="455">
        <f>I21-O21</f>
        <v/>
      </c>
      <c r="Q21" s="418" t="n"/>
      <c r="R21" s="418" t="inlineStr">
        <is>
          <t>59006580</t>
        </is>
      </c>
      <c r="S21" s="418" t="inlineStr"/>
      <c r="T21" s="418">
        <f>R21=S21</f>
        <v/>
      </c>
      <c r="U21" s="418">
        <f>AND(MONTH(F21)=MONTH(Y21), YEAR(F21)=YEAR(Y21))</f>
        <v/>
      </c>
      <c r="V21" s="418">
        <f>AND(AC21&lt;&gt;"", 'Company information'!D$4&lt;&gt;"", RIGHT(SUBSTITUTE(AC21,"-",""),9)=RIGHT(SUBSTITUTE('Company information'!D$4,"-",""),9))</f>
        <v/>
      </c>
      <c r="W21" s="418">
        <f>AI21-I21</f>
        <v/>
      </c>
      <c r="X21" s="455" t="n"/>
      <c r="Y21" s="417" t="n"/>
      <c r="Z21" s="418" t="n"/>
      <c r="AA21" s="418" t="n"/>
      <c r="AB21" s="418" t="n"/>
      <c r="AC21" s="418" t="n"/>
      <c r="AD21" s="418" t="n"/>
      <c r="AE21" s="455" t="n"/>
      <c r="AF21" s="455" t="n"/>
      <c r="AG21" s="455" t="n"/>
      <c r="AH21" s="455" t="n"/>
      <c r="AI21" s="455" t="n"/>
      <c r="AJ21" s="455" t="n"/>
      <c r="AK21" s="455" t="n"/>
      <c r="AL21" s="455" t="n"/>
      <c r="AM21" s="455" t="n"/>
      <c r="AN21" s="455" t="n"/>
      <c r="AO21" s="455" t="n"/>
      <c r="AP21" s="455" t="n"/>
      <c r="AQ21" s="455" t="n"/>
      <c r="AR21" s="418" t="n"/>
      <c r="AS21" s="418" t="n"/>
      <c r="AT21" s="418" t="n"/>
    </row>
    <row r="22">
      <c r="A22" s="417" t="n">
        <v>13</v>
      </c>
      <c r="B22" s="418" t="inlineStr"/>
      <c r="C22" s="418" t="inlineStr">
        <is>
          <t>ប្យួរ៉ូ វេរីតាស (ខេមបូឌា) លីមីធីត</t>
        </is>
      </c>
      <c r="D22" s="418" t="inlineStr">
        <is>
          <t>L001-107024462</t>
        </is>
      </c>
      <c r="E22" s="418" t="inlineStr">
        <is>
          <t>59006451</t>
        </is>
      </c>
      <c r="F22" s="419" t="n">
        <v>43846</v>
      </c>
      <c r="G22" s="420" t="n">
        <v>67073</v>
      </c>
      <c r="H22" s="418" t="n"/>
      <c r="I22" s="455" t="n">
        <v>67073</v>
      </c>
      <c r="J22" s="418">
        <f>IF(L22&lt;&gt;"",L22,K22)</f>
        <v/>
      </c>
      <c r="K22" s="418">
        <f>IF(AND(T22=TRUE, U22=TRUE, V22=TRUE), IF(W22&lt;-0.05, "អនុញ្ញាត (អ្នកផ្គត់ផ្គង់ប្រកាសខ្វះ)", "បានប្រកាស (អនុញ្ញាត)"), IF(AND(T22=FALSE, U22=FALSE, V22=FALSE), "ព្យួរទុក (មិនមានទិន្នន័យ)", "ប្រកាសខុស (ព្យួរទុក)"))</f>
        <v/>
      </c>
      <c r="L22" s="418" t="inlineStr"/>
      <c r="M22" s="418" t="inlineStr"/>
      <c r="N22" s="455" t="n"/>
      <c r="O22" s="455">
        <f>IF(W22&lt;0,AI22,I22)</f>
        <v/>
      </c>
      <c r="P22" s="455">
        <f>I22-O22</f>
        <v/>
      </c>
      <c r="Q22" s="418" t="n"/>
      <c r="R22" s="418" t="inlineStr">
        <is>
          <t>59006451</t>
        </is>
      </c>
      <c r="S22" s="418" t="inlineStr"/>
      <c r="T22" s="418">
        <f>R22=S22</f>
        <v/>
      </c>
      <c r="U22" s="418">
        <f>AND(MONTH(F22)=MONTH(Y22), YEAR(F22)=YEAR(Y22))</f>
        <v/>
      </c>
      <c r="V22" s="418">
        <f>AND(AC22&lt;&gt;"", 'Company information'!D$4&lt;&gt;"", RIGHT(SUBSTITUTE(AC22,"-",""),9)=RIGHT(SUBSTITUTE('Company information'!D$4,"-",""),9))</f>
        <v/>
      </c>
      <c r="W22" s="418">
        <f>AI22-I22</f>
        <v/>
      </c>
      <c r="X22" s="455" t="n"/>
      <c r="Y22" s="417" t="n"/>
      <c r="Z22" s="418" t="n"/>
      <c r="AA22" s="418" t="n"/>
      <c r="AB22" s="418" t="n"/>
      <c r="AC22" s="418" t="n"/>
      <c r="AD22" s="418" t="n"/>
      <c r="AE22" s="455" t="n"/>
      <c r="AF22" s="455" t="n"/>
      <c r="AG22" s="455" t="n"/>
      <c r="AH22" s="455" t="n"/>
      <c r="AI22" s="455" t="n"/>
      <c r="AJ22" s="455" t="n"/>
      <c r="AK22" s="455" t="n"/>
      <c r="AL22" s="455" t="n"/>
      <c r="AM22" s="455" t="n"/>
      <c r="AN22" s="455" t="n"/>
      <c r="AO22" s="455" t="n"/>
      <c r="AP22" s="455" t="n"/>
      <c r="AQ22" s="455" t="n"/>
      <c r="AR22" s="418" t="n"/>
      <c r="AS22" s="418" t="n"/>
      <c r="AT22" s="418" t="n"/>
    </row>
    <row r="23">
      <c r="A23" s="417" t="n">
        <v>14</v>
      </c>
      <c r="B23" s="418" t="inlineStr"/>
      <c r="C23" s="418" t="inlineStr">
        <is>
          <t>ប្យួរ៉ូ វេរីតាស (ខេមបូឌា) លីមីធីត</t>
        </is>
      </c>
      <c r="D23" s="418" t="inlineStr">
        <is>
          <t>L001-107024462</t>
        </is>
      </c>
      <c r="E23" s="418" t="inlineStr">
        <is>
          <t>59006450</t>
        </is>
      </c>
      <c r="F23" s="419" t="n">
        <v>43843</v>
      </c>
      <c r="G23" s="420" t="n">
        <v>229673</v>
      </c>
      <c r="H23" s="418" t="n"/>
      <c r="I23" s="455" t="n">
        <v>229673</v>
      </c>
      <c r="J23" s="418">
        <f>IF(L23&lt;&gt;"",L23,K23)</f>
        <v/>
      </c>
      <c r="K23" s="418">
        <f>IF(AND(T23=TRUE, U23=TRUE, V23=TRUE), IF(W23&lt;-0.05, "អនុញ្ញាត (អ្នកផ្គត់ផ្គង់ប្រកាសខ្វះ)", "បានប្រកាស (អនុញ្ញាត)"), IF(AND(T23=FALSE, U23=FALSE, V23=FALSE), "ព្យួរទុក (មិនមានទិន្នន័យ)", "ប្រកាសខុស (ព្យួរទុក)"))</f>
        <v/>
      </c>
      <c r="L23" s="418" t="inlineStr"/>
      <c r="M23" s="418" t="inlineStr"/>
      <c r="N23" s="455" t="n"/>
      <c r="O23" s="455">
        <f>IF(W23&lt;0,AI23,I23)</f>
        <v/>
      </c>
      <c r="P23" s="455">
        <f>I23-O23</f>
        <v/>
      </c>
      <c r="Q23" s="418" t="n"/>
      <c r="R23" s="418" t="inlineStr">
        <is>
          <t>59006450</t>
        </is>
      </c>
      <c r="S23" s="418" t="inlineStr"/>
      <c r="T23" s="418">
        <f>R23=S23</f>
        <v/>
      </c>
      <c r="U23" s="418">
        <f>AND(MONTH(F23)=MONTH(Y23), YEAR(F23)=YEAR(Y23))</f>
        <v/>
      </c>
      <c r="V23" s="418">
        <f>AND(AC23&lt;&gt;"", 'Company information'!D$4&lt;&gt;"", RIGHT(SUBSTITUTE(AC23,"-",""),9)=RIGHT(SUBSTITUTE('Company information'!D$4,"-",""),9))</f>
        <v/>
      </c>
      <c r="W23" s="418">
        <f>AI23-I23</f>
        <v/>
      </c>
      <c r="X23" s="455" t="n"/>
      <c r="Y23" s="417" t="n"/>
      <c r="Z23" s="418" t="n"/>
      <c r="AA23" s="418" t="n"/>
      <c r="AB23" s="418" t="n"/>
      <c r="AC23" s="418" t="n"/>
      <c r="AD23" s="418" t="n"/>
      <c r="AE23" s="455" t="n"/>
      <c r="AF23" s="455" t="n"/>
      <c r="AG23" s="455" t="n"/>
      <c r="AH23" s="455" t="n"/>
      <c r="AI23" s="455" t="n"/>
      <c r="AJ23" s="455" t="n"/>
      <c r="AK23" s="455" t="n"/>
      <c r="AL23" s="455" t="n"/>
      <c r="AM23" s="455" t="n"/>
      <c r="AN23" s="455" t="n"/>
      <c r="AO23" s="455" t="n"/>
      <c r="AP23" s="455" t="n"/>
      <c r="AQ23" s="455" t="n"/>
      <c r="AR23" s="418" t="n"/>
      <c r="AS23" s="418" t="n"/>
      <c r="AT23" s="418" t="n"/>
    </row>
    <row r="24">
      <c r="A24" s="417" t="n">
        <v>15</v>
      </c>
      <c r="B24" s="418" t="inlineStr"/>
      <c r="C24" s="418" t="inlineStr">
        <is>
          <t>ប្យួរ៉ូ វេរីតាស (ខេមបូឌា) លីមីធីត</t>
        </is>
      </c>
      <c r="D24" s="418" t="inlineStr">
        <is>
          <t>L001-107024462</t>
        </is>
      </c>
      <c r="E24" s="418" t="inlineStr">
        <is>
          <t>59006449</t>
        </is>
      </c>
      <c r="F24" s="419" t="n">
        <v>43843</v>
      </c>
      <c r="G24" s="420" t="n">
        <v>229673</v>
      </c>
      <c r="H24" s="418" t="n"/>
      <c r="I24" s="455" t="n">
        <v>229673</v>
      </c>
      <c r="J24" s="418">
        <f>IF(L24&lt;&gt;"",L24,K24)</f>
        <v/>
      </c>
      <c r="K24" s="418">
        <f>IF(AND(T24=TRUE, U24=TRUE, V24=TRUE), IF(W24&lt;-0.05, "អនុញ្ញាត (អ្នកផ្គត់ផ្គង់ប្រកាសខ្វះ)", "បានប្រកាស (អនុញ្ញាត)"), IF(AND(T24=FALSE, U24=FALSE, V24=FALSE), "ព្យួរទុក (មិនមានទិន្នន័យ)", "ប្រកាសខុស (ព្យួរទុក)"))</f>
        <v/>
      </c>
      <c r="L24" s="418" t="inlineStr"/>
      <c r="M24" s="418" t="inlineStr"/>
      <c r="N24" s="455" t="n"/>
      <c r="O24" s="455">
        <f>IF(W24&lt;0,AI24,I24)</f>
        <v/>
      </c>
      <c r="P24" s="455">
        <f>I24-O24</f>
        <v/>
      </c>
      <c r="Q24" s="418" t="n"/>
      <c r="R24" s="418" t="inlineStr">
        <is>
          <t>59006449</t>
        </is>
      </c>
      <c r="S24" s="418" t="inlineStr"/>
      <c r="T24" s="418">
        <f>R24=S24</f>
        <v/>
      </c>
      <c r="U24" s="418">
        <f>AND(MONTH(F24)=MONTH(Y24), YEAR(F24)=YEAR(Y24))</f>
        <v/>
      </c>
      <c r="V24" s="418">
        <f>AND(AC24&lt;&gt;"", 'Company information'!D$4&lt;&gt;"", RIGHT(SUBSTITUTE(AC24,"-",""),9)=RIGHT(SUBSTITUTE('Company information'!D$4,"-",""),9))</f>
        <v/>
      </c>
      <c r="W24" s="418">
        <f>AI24-I24</f>
        <v/>
      </c>
      <c r="X24" s="455" t="n"/>
      <c r="Y24" s="417" t="n"/>
      <c r="Z24" s="418" t="n"/>
      <c r="AA24" s="418" t="n"/>
      <c r="AB24" s="418" t="n"/>
      <c r="AC24" s="418" t="n"/>
      <c r="AD24" s="418" t="n"/>
      <c r="AE24" s="455" t="n"/>
      <c r="AF24" s="455" t="n"/>
      <c r="AG24" s="455" t="n"/>
      <c r="AH24" s="455" t="n"/>
      <c r="AI24" s="455" t="n"/>
      <c r="AJ24" s="455" t="n"/>
      <c r="AK24" s="455" t="n"/>
      <c r="AL24" s="455" t="n"/>
      <c r="AM24" s="455" t="n"/>
      <c r="AN24" s="455" t="n"/>
      <c r="AO24" s="455" t="n"/>
      <c r="AP24" s="455" t="n"/>
      <c r="AQ24" s="455" t="n"/>
      <c r="AR24" s="418" t="n"/>
      <c r="AS24" s="418" t="n"/>
      <c r="AT24" s="418" t="n"/>
    </row>
    <row r="25">
      <c r="A25" s="417" t="n">
        <v>16</v>
      </c>
      <c r="B25" s="418" t="inlineStr"/>
      <c r="C25" s="418" t="inlineStr">
        <is>
          <t>ប្យួរ៉ូ វេរីតាស (ខេមបូឌា) លីមីធីត</t>
        </is>
      </c>
      <c r="D25" s="418" t="inlineStr">
        <is>
          <t>L001-107024462</t>
        </is>
      </c>
      <c r="E25" s="418" t="inlineStr">
        <is>
          <t>59006446</t>
        </is>
      </c>
      <c r="F25" s="419" t="n">
        <v>44105</v>
      </c>
      <c r="G25" s="420" t="n">
        <v>67073</v>
      </c>
      <c r="H25" s="418" t="n"/>
      <c r="I25" s="455" t="n">
        <v>67073</v>
      </c>
      <c r="J25" s="418">
        <f>IF(L25&lt;&gt;"",L25,K25)</f>
        <v/>
      </c>
      <c r="K25" s="418">
        <f>IF(AND(T25=TRUE, U25=TRUE, V25=TRUE), IF(W25&lt;-0.05, "អនុញ្ញាត (អ្នកផ្គត់ផ្គង់ប្រកាសខ្វះ)", "បានប្រកាស (អនុញ្ញាត)"), IF(AND(T25=FALSE, U25=FALSE, V25=FALSE), "ព្យួរទុក (មិនមានទិន្នន័យ)", "ប្រកាសខុស (ព្យួរទុក)"))</f>
        <v/>
      </c>
      <c r="L25" s="418" t="inlineStr"/>
      <c r="M25" s="418" t="inlineStr"/>
      <c r="N25" s="455" t="n"/>
      <c r="O25" s="455">
        <f>IF(W25&lt;0,AI25,I25)</f>
        <v/>
      </c>
      <c r="P25" s="455">
        <f>I25-O25</f>
        <v/>
      </c>
      <c r="Q25" s="418" t="n"/>
      <c r="R25" s="418" t="inlineStr">
        <is>
          <t>59006446</t>
        </is>
      </c>
      <c r="S25" s="418" t="inlineStr"/>
      <c r="T25" s="418">
        <f>R25=S25</f>
        <v/>
      </c>
      <c r="U25" s="418">
        <f>AND(MONTH(F25)=MONTH(Y25), YEAR(F25)=YEAR(Y25))</f>
        <v/>
      </c>
      <c r="V25" s="418">
        <f>AND(AC25&lt;&gt;"", 'Company information'!D$4&lt;&gt;"", RIGHT(SUBSTITUTE(AC25,"-",""),9)=RIGHT(SUBSTITUTE('Company information'!D$4,"-",""),9))</f>
        <v/>
      </c>
      <c r="W25" s="418">
        <f>AI25-I25</f>
        <v/>
      </c>
      <c r="X25" s="455" t="n"/>
      <c r="Y25" s="417" t="n"/>
      <c r="Z25" s="418" t="n"/>
      <c r="AA25" s="418" t="n"/>
      <c r="AB25" s="418" t="n"/>
      <c r="AC25" s="418" t="n"/>
      <c r="AD25" s="418" t="n"/>
      <c r="AE25" s="455" t="n"/>
      <c r="AF25" s="455" t="n"/>
      <c r="AG25" s="455" t="n"/>
      <c r="AH25" s="455" t="n"/>
      <c r="AI25" s="455" t="n"/>
      <c r="AJ25" s="455" t="n"/>
      <c r="AK25" s="455" t="n"/>
      <c r="AL25" s="455" t="n"/>
      <c r="AM25" s="455" t="n"/>
      <c r="AN25" s="455" t="n"/>
      <c r="AO25" s="455" t="n"/>
      <c r="AP25" s="455" t="n"/>
      <c r="AQ25" s="455" t="n"/>
      <c r="AR25" s="418" t="n"/>
      <c r="AS25" s="418" t="n"/>
      <c r="AT25" s="418" t="n"/>
    </row>
    <row r="26">
      <c r="A26" s="417" t="n">
        <v>17</v>
      </c>
      <c r="B26" s="418" t="inlineStr"/>
      <c r="C26" s="418" t="inlineStr">
        <is>
          <t>ប្យួរ៉ូ វេរីតាស (ខេមបូឌា) លីមីធីត</t>
        </is>
      </c>
      <c r="D26" s="418" t="inlineStr">
        <is>
          <t>L001-107024462</t>
        </is>
      </c>
      <c r="E26" s="418" t="inlineStr">
        <is>
          <t>59006444</t>
        </is>
      </c>
      <c r="F26" s="419" t="n">
        <v>44105</v>
      </c>
      <c r="G26" s="420" t="n">
        <v>256095</v>
      </c>
      <c r="H26" s="418" t="n"/>
      <c r="I26" s="455" t="n">
        <v>256095</v>
      </c>
      <c r="J26" s="418">
        <f>IF(L26&lt;&gt;"",L26,K26)</f>
        <v/>
      </c>
      <c r="K26" s="418">
        <f>IF(AND(T26=TRUE, U26=TRUE, V26=TRUE), IF(W26&lt;-0.05, "អនុញ្ញាត (អ្នកផ្គត់ផ្គង់ប្រកាសខ្វះ)", "បានប្រកាស (អនុញ្ញាត)"), IF(AND(T26=FALSE, U26=FALSE, V26=FALSE), "ព្យួរទុក (មិនមានទិន្នន័យ)", "ប្រកាសខុស (ព្យួរទុក)"))</f>
        <v/>
      </c>
      <c r="L26" s="418" t="inlineStr"/>
      <c r="M26" s="418" t="inlineStr"/>
      <c r="N26" s="455" t="n"/>
      <c r="O26" s="455">
        <f>IF(W26&lt;0,AI26,I26)</f>
        <v/>
      </c>
      <c r="P26" s="455">
        <f>I26-O26</f>
        <v/>
      </c>
      <c r="Q26" s="418" t="n"/>
      <c r="R26" s="418" t="inlineStr">
        <is>
          <t>59006444</t>
        </is>
      </c>
      <c r="S26" s="418" t="inlineStr"/>
      <c r="T26" s="418">
        <f>R26=S26</f>
        <v/>
      </c>
      <c r="U26" s="418">
        <f>AND(MONTH(F26)=MONTH(Y26), YEAR(F26)=YEAR(Y26))</f>
        <v/>
      </c>
      <c r="V26" s="418">
        <f>AND(AC26&lt;&gt;"", 'Company information'!D$4&lt;&gt;"", RIGHT(SUBSTITUTE(AC26,"-",""),9)=RIGHT(SUBSTITUTE('Company information'!D$4,"-",""),9))</f>
        <v/>
      </c>
      <c r="W26" s="418">
        <f>AI26-I26</f>
        <v/>
      </c>
      <c r="X26" s="455" t="n"/>
      <c r="Y26" s="417" t="n"/>
      <c r="Z26" s="418" t="n"/>
      <c r="AA26" s="418" t="n"/>
      <c r="AB26" s="418" t="n"/>
      <c r="AC26" s="418" t="n"/>
      <c r="AD26" s="418" t="n"/>
      <c r="AE26" s="455" t="n"/>
      <c r="AF26" s="455" t="n"/>
      <c r="AG26" s="455" t="n"/>
      <c r="AH26" s="455" t="n"/>
      <c r="AI26" s="455" t="n"/>
      <c r="AJ26" s="455" t="n"/>
      <c r="AK26" s="455" t="n"/>
      <c r="AL26" s="455" t="n"/>
      <c r="AM26" s="455" t="n"/>
      <c r="AN26" s="455" t="n"/>
      <c r="AO26" s="455" t="n"/>
      <c r="AP26" s="455" t="n"/>
      <c r="AQ26" s="455" t="n"/>
      <c r="AR26" s="418" t="n"/>
      <c r="AS26" s="418" t="n"/>
      <c r="AT26" s="418" t="n"/>
    </row>
    <row r="27">
      <c r="A27" s="417" t="n">
        <v>18</v>
      </c>
      <c r="B27" s="418" t="inlineStr"/>
      <c r="C27" s="418" t="inlineStr">
        <is>
          <t>ប្យួរ៉ូ វេរីតាស (ខេមបូឌា) លីមីធីត</t>
        </is>
      </c>
      <c r="D27" s="418" t="inlineStr">
        <is>
          <t>L001-107024462</t>
        </is>
      </c>
      <c r="E27" s="418" t="inlineStr">
        <is>
          <t>59006440</t>
        </is>
      </c>
      <c r="F27" s="419" t="n">
        <v>44105</v>
      </c>
      <c r="G27" s="420" t="n">
        <v>134145</v>
      </c>
      <c r="H27" s="418" t="n"/>
      <c r="I27" s="455" t="n">
        <v>134145</v>
      </c>
      <c r="J27" s="418">
        <f>IF(L27&lt;&gt;"",L27,K27)</f>
        <v/>
      </c>
      <c r="K27" s="418">
        <f>IF(AND(T27=TRUE, U27=TRUE, V27=TRUE), IF(W27&lt;-0.05, "អនុញ្ញាត (អ្នកផ្គត់ផ្គង់ប្រកាសខ្វះ)", "បានប្រកាស (អនុញ្ញាត)"), IF(AND(T27=FALSE, U27=FALSE, V27=FALSE), "ព្យួរទុក (មិនមានទិន្នន័យ)", "ប្រកាសខុស (ព្យួរទុក)"))</f>
        <v/>
      </c>
      <c r="L27" s="418" t="inlineStr"/>
      <c r="M27" s="418" t="inlineStr"/>
      <c r="N27" s="455" t="n"/>
      <c r="O27" s="455">
        <f>IF(W27&lt;0,AI27,I27)</f>
        <v/>
      </c>
      <c r="P27" s="455">
        <f>I27-O27</f>
        <v/>
      </c>
      <c r="Q27" s="418" t="n"/>
      <c r="R27" s="418" t="inlineStr">
        <is>
          <t>59006440</t>
        </is>
      </c>
      <c r="S27" s="418" t="inlineStr"/>
      <c r="T27" s="418">
        <f>R27=S27</f>
        <v/>
      </c>
      <c r="U27" s="418">
        <f>AND(MONTH(F27)=MONTH(Y27), YEAR(F27)=YEAR(Y27))</f>
        <v/>
      </c>
      <c r="V27" s="418">
        <f>AND(AC27&lt;&gt;"", 'Company information'!D$4&lt;&gt;"", RIGHT(SUBSTITUTE(AC27,"-",""),9)=RIGHT(SUBSTITUTE('Company information'!D$4,"-",""),9))</f>
        <v/>
      </c>
      <c r="W27" s="418">
        <f>AI27-I27</f>
        <v/>
      </c>
      <c r="X27" s="455" t="n"/>
      <c r="Y27" s="417" t="n"/>
      <c r="Z27" s="418" t="n"/>
      <c r="AA27" s="418" t="n"/>
      <c r="AB27" s="418" t="n"/>
      <c r="AC27" s="418" t="n"/>
      <c r="AD27" s="418" t="n"/>
      <c r="AE27" s="455" t="n"/>
      <c r="AF27" s="455" t="n"/>
      <c r="AG27" s="455" t="n"/>
      <c r="AH27" s="455" t="n"/>
      <c r="AI27" s="455" t="n"/>
      <c r="AJ27" s="455" t="n"/>
      <c r="AK27" s="455" t="n"/>
      <c r="AL27" s="455" t="n"/>
      <c r="AM27" s="455" t="n"/>
      <c r="AN27" s="455" t="n"/>
      <c r="AO27" s="455" t="n"/>
      <c r="AP27" s="455" t="n"/>
      <c r="AQ27" s="455" t="n"/>
      <c r="AR27" s="418" t="n"/>
      <c r="AS27" s="418" t="n"/>
      <c r="AT27" s="418" t="n"/>
    </row>
    <row r="28">
      <c r="A28" s="417" t="n">
        <v>19</v>
      </c>
      <c r="B28" s="418" t="inlineStr"/>
      <c r="C28" s="418" t="inlineStr">
        <is>
          <t>ប្យួរ៉ូ វេរីតាស (ខេមបូឌា) លីមីធីត</t>
        </is>
      </c>
      <c r="D28" s="418" t="inlineStr">
        <is>
          <t>L001-107024462</t>
        </is>
      </c>
      <c r="E28" s="418" t="inlineStr">
        <is>
          <t>59006403</t>
        </is>
      </c>
      <c r="F28" s="419" t="n">
        <v>44044</v>
      </c>
      <c r="G28" s="420" t="n">
        <v>189023</v>
      </c>
      <c r="H28" s="418" t="n"/>
      <c r="I28" s="455" t="n">
        <v>189023</v>
      </c>
      <c r="J28" s="418">
        <f>IF(L28&lt;&gt;"",L28,K28)</f>
        <v/>
      </c>
      <c r="K28" s="418">
        <f>IF(AND(T28=TRUE, U28=TRUE, V28=TRUE), IF(W28&lt;-0.05, "អនុញ្ញាត (អ្នកផ្គត់ផ្គង់ប្រកាសខ្វះ)", "បានប្រកាស (អនុញ្ញាត)"), IF(AND(T28=FALSE, U28=FALSE, V28=FALSE), "ព្យួរទុក (មិនមានទិន្នន័យ)", "ប្រកាសខុស (ព្យួរទុក)"))</f>
        <v/>
      </c>
      <c r="L28" s="418" t="inlineStr"/>
      <c r="M28" s="418" t="inlineStr"/>
      <c r="N28" s="455" t="n"/>
      <c r="O28" s="455">
        <f>IF(W28&lt;0,AI28,I28)</f>
        <v/>
      </c>
      <c r="P28" s="455">
        <f>I28-O28</f>
        <v/>
      </c>
      <c r="Q28" s="418" t="n"/>
      <c r="R28" s="418" t="inlineStr">
        <is>
          <t>59006403</t>
        </is>
      </c>
      <c r="S28" s="418" t="inlineStr"/>
      <c r="T28" s="418">
        <f>R28=S28</f>
        <v/>
      </c>
      <c r="U28" s="418">
        <f>AND(MONTH(F28)=MONTH(Y28), YEAR(F28)=YEAR(Y28))</f>
        <v/>
      </c>
      <c r="V28" s="418">
        <f>AND(AC28&lt;&gt;"", 'Company information'!D$4&lt;&gt;"", RIGHT(SUBSTITUTE(AC28,"-",""),9)=RIGHT(SUBSTITUTE('Company information'!D$4,"-",""),9))</f>
        <v/>
      </c>
      <c r="W28" s="418">
        <f>AI28-I28</f>
        <v/>
      </c>
      <c r="X28" s="455" t="n"/>
      <c r="Y28" s="417" t="n"/>
      <c r="Z28" s="418" t="n"/>
      <c r="AA28" s="418" t="n"/>
      <c r="AB28" s="418" t="n"/>
      <c r="AC28" s="418" t="n"/>
      <c r="AD28" s="418" t="n"/>
      <c r="AE28" s="455" t="n"/>
      <c r="AF28" s="455" t="n"/>
      <c r="AG28" s="455" t="n"/>
      <c r="AH28" s="455" t="n"/>
      <c r="AI28" s="455" t="n"/>
      <c r="AJ28" s="455" t="n"/>
      <c r="AK28" s="455" t="n"/>
      <c r="AL28" s="455" t="n"/>
      <c r="AM28" s="455" t="n"/>
      <c r="AN28" s="455" t="n"/>
      <c r="AO28" s="455" t="n"/>
      <c r="AP28" s="455" t="n"/>
      <c r="AQ28" s="455" t="n"/>
      <c r="AR28" s="418" t="n"/>
      <c r="AS28" s="418" t="n"/>
      <c r="AT28" s="418" t="n"/>
    </row>
    <row r="29">
      <c r="A29" s="417" t="n">
        <v>20</v>
      </c>
      <c r="B29" s="418" t="inlineStr"/>
      <c r="C29" s="418" t="inlineStr">
        <is>
          <t>ប្យួរ៉ូ វេរីតាស (ខេមបូឌា) លីមីធីត</t>
        </is>
      </c>
      <c r="D29" s="418" t="inlineStr">
        <is>
          <t>L001-107024462</t>
        </is>
      </c>
      <c r="E29" s="418" t="inlineStr">
        <is>
          <t>59006359</t>
        </is>
      </c>
      <c r="F29" s="419" t="n">
        <v>43983</v>
      </c>
      <c r="G29" s="420" t="n">
        <v>229673</v>
      </c>
      <c r="H29" s="418" t="n"/>
      <c r="I29" s="455" t="n">
        <v>229673</v>
      </c>
      <c r="J29" s="418">
        <f>IF(L29&lt;&gt;"",L29,K29)</f>
        <v/>
      </c>
      <c r="K29" s="418">
        <f>IF(AND(T29=TRUE, U29=TRUE, V29=TRUE), IF(W29&lt;-0.05, "អនុញ្ញាត (អ្នកផ្គត់ផ្គង់ប្រកាសខ្វះ)", "បានប្រកាស (អនុញ្ញាត)"), IF(AND(T29=FALSE, U29=FALSE, V29=FALSE), "ព្យួរទុក (មិនមានទិន្នន័យ)", "ប្រកាសខុស (ព្យួរទុក)"))</f>
        <v/>
      </c>
      <c r="L29" s="418" t="inlineStr"/>
      <c r="M29" s="418" t="inlineStr"/>
      <c r="N29" s="455" t="n"/>
      <c r="O29" s="455">
        <f>IF(W29&lt;0,AI29,I29)</f>
        <v/>
      </c>
      <c r="P29" s="455">
        <f>I29-O29</f>
        <v/>
      </c>
      <c r="Q29" s="418" t="n"/>
      <c r="R29" s="418" t="inlineStr">
        <is>
          <t>59006359</t>
        </is>
      </c>
      <c r="S29" s="418" t="inlineStr"/>
      <c r="T29" s="418">
        <f>R29=S29</f>
        <v/>
      </c>
      <c r="U29" s="418">
        <f>AND(MONTH(F29)=MONTH(Y29), YEAR(F29)=YEAR(Y29))</f>
        <v/>
      </c>
      <c r="V29" s="418">
        <f>AND(AC29&lt;&gt;"", 'Company information'!D$4&lt;&gt;"", RIGHT(SUBSTITUTE(AC29,"-",""),9)=RIGHT(SUBSTITUTE('Company information'!D$4,"-",""),9))</f>
        <v/>
      </c>
      <c r="W29" s="418">
        <f>AI29-I29</f>
        <v/>
      </c>
      <c r="X29" s="455" t="n"/>
      <c r="Y29" s="417" t="n"/>
      <c r="Z29" s="418" t="n"/>
      <c r="AA29" s="418" t="n"/>
      <c r="AB29" s="418" t="n"/>
      <c r="AC29" s="418" t="n"/>
      <c r="AD29" s="418" t="n"/>
      <c r="AE29" s="455" t="n"/>
      <c r="AF29" s="455" t="n"/>
      <c r="AG29" s="455" t="n"/>
      <c r="AH29" s="455" t="n"/>
      <c r="AI29" s="455" t="n"/>
      <c r="AJ29" s="455" t="n"/>
      <c r="AK29" s="455" t="n"/>
      <c r="AL29" s="455" t="n"/>
      <c r="AM29" s="455" t="n"/>
      <c r="AN29" s="455" t="n"/>
      <c r="AO29" s="455" t="n"/>
      <c r="AP29" s="455" t="n"/>
      <c r="AQ29" s="455" t="n"/>
      <c r="AR29" s="418" t="n"/>
      <c r="AS29" s="418" t="n"/>
      <c r="AT29" s="418" t="n"/>
    </row>
    <row r="30">
      <c r="A30" s="417" t="n">
        <v>21</v>
      </c>
      <c r="B30" s="418" t="inlineStr"/>
      <c r="C30" s="418" t="inlineStr">
        <is>
          <t>អ៊ិចស្ពែឌីធ័រ ខេមបូឌា អិលធីឌី</t>
        </is>
      </c>
      <c r="D30" s="418" t="inlineStr">
        <is>
          <t>L001-100045898</t>
        </is>
      </c>
      <c r="E30" s="418" t="inlineStr">
        <is>
          <t>TI0169609</t>
        </is>
      </c>
      <c r="F30" s="419" t="n">
        <v>43860</v>
      </c>
      <c r="G30" s="420" t="n">
        <v>145395</v>
      </c>
      <c r="H30" s="418" t="n"/>
      <c r="I30" s="455" t="n">
        <v>145395</v>
      </c>
      <c r="J30" s="418">
        <f>IF(L30&lt;&gt;"",L30,K30)</f>
        <v/>
      </c>
      <c r="K30" s="418">
        <f>IF(AND(T30=TRUE, U30=TRUE, V30=TRUE), IF(W30&lt;-0.05, "អនុញ្ញាត (អ្នកផ្គត់ផ្គង់ប្រកាសខ្វះ)", "បានប្រកាស (អនុញ្ញាត)"), IF(AND(T30=FALSE, U30=FALSE, V30=FALSE), "ព្យួរទុក (មិនមានទិន្នន័យ)", "ប្រកាសខុស (ព្យួរទុក)"))</f>
        <v/>
      </c>
      <c r="L30" s="418" t="inlineStr"/>
      <c r="M30" s="418" t="inlineStr"/>
      <c r="N30" s="455" t="n"/>
      <c r="O30" s="455">
        <f>IF(W30&lt;0,AI30,I30)</f>
        <v/>
      </c>
      <c r="P30" s="455">
        <f>I30-O30</f>
        <v/>
      </c>
      <c r="Q30" s="418" t="n"/>
      <c r="R30" s="418" t="inlineStr">
        <is>
          <t>TI0169609</t>
        </is>
      </c>
      <c r="S30" s="418" t="inlineStr"/>
      <c r="T30" s="418">
        <f>R30=S30</f>
        <v/>
      </c>
      <c r="U30" s="418">
        <f>AND(MONTH(F30)=MONTH(Y30), YEAR(F30)=YEAR(Y30))</f>
        <v/>
      </c>
      <c r="V30" s="418">
        <f>AND(AC30&lt;&gt;"", 'Company information'!D$4&lt;&gt;"", RIGHT(SUBSTITUTE(AC30,"-",""),9)=RIGHT(SUBSTITUTE('Company information'!D$4,"-",""),9))</f>
        <v/>
      </c>
      <c r="W30" s="418">
        <f>AI30-I30</f>
        <v/>
      </c>
      <c r="X30" s="455" t="n"/>
      <c r="Y30" s="417" t="n"/>
      <c r="Z30" s="418" t="n"/>
      <c r="AA30" s="418" t="n"/>
      <c r="AB30" s="418" t="n"/>
      <c r="AC30" s="418" t="n"/>
      <c r="AD30" s="418" t="n"/>
      <c r="AE30" s="455" t="n"/>
      <c r="AF30" s="455" t="n"/>
      <c r="AG30" s="455" t="n"/>
      <c r="AH30" s="455" t="n"/>
      <c r="AI30" s="455" t="n"/>
      <c r="AJ30" s="455" t="n"/>
      <c r="AK30" s="455" t="n"/>
      <c r="AL30" s="455" t="n"/>
      <c r="AM30" s="455" t="n"/>
      <c r="AN30" s="455" t="n"/>
      <c r="AO30" s="455" t="n"/>
      <c r="AP30" s="455" t="n"/>
      <c r="AQ30" s="455" t="n"/>
      <c r="AR30" s="418" t="n"/>
      <c r="AS30" s="418" t="n"/>
      <c r="AT30" s="418" t="n"/>
    </row>
    <row r="31">
      <c r="A31" s="417" t="n">
        <v>22</v>
      </c>
      <c r="B31" s="418" t="inlineStr"/>
      <c r="C31" s="418" t="inlineStr">
        <is>
          <t>អ៊ិចស្ពែឌីធ័រ ខេមបូឌា អិលធីឌី</t>
        </is>
      </c>
      <c r="D31" s="418" t="inlineStr">
        <is>
          <t>L001-100045898</t>
        </is>
      </c>
      <c r="E31" s="418" t="inlineStr">
        <is>
          <t>TI0169607</t>
        </is>
      </c>
      <c r="F31" s="419" t="n">
        <v>43860</v>
      </c>
      <c r="G31" s="420" t="n">
        <v>145395</v>
      </c>
      <c r="H31" s="418" t="n"/>
      <c r="I31" s="455" t="n">
        <v>145395</v>
      </c>
      <c r="J31" s="418">
        <f>IF(L31&lt;&gt;"",L31,K31)</f>
        <v/>
      </c>
      <c r="K31" s="418">
        <f>IF(AND(T31=TRUE, U31=TRUE, V31=TRUE), IF(W31&lt;-0.05, "អនុញ្ញាត (អ្នកផ្គត់ផ្គង់ប្រកាសខ្វះ)", "បានប្រកាស (អនុញ្ញាត)"), IF(AND(T31=FALSE, U31=FALSE, V31=FALSE), "ព្យួរទុក (មិនមានទិន្នន័យ)", "ប្រកាសខុស (ព្យួរទុក)"))</f>
        <v/>
      </c>
      <c r="L31" s="418" t="inlineStr"/>
      <c r="M31" s="418" t="inlineStr"/>
      <c r="N31" s="455" t="n"/>
      <c r="O31" s="455">
        <f>IF(W31&lt;0,AI31,I31)</f>
        <v/>
      </c>
      <c r="P31" s="455">
        <f>I31-O31</f>
        <v/>
      </c>
      <c r="Q31" s="418" t="n"/>
      <c r="R31" s="418" t="inlineStr">
        <is>
          <t>TI0169607</t>
        </is>
      </c>
      <c r="S31" s="418" t="inlineStr"/>
      <c r="T31" s="418">
        <f>R31=S31</f>
        <v/>
      </c>
      <c r="U31" s="418">
        <f>AND(MONTH(F31)=MONTH(Y31), YEAR(F31)=YEAR(Y31))</f>
        <v/>
      </c>
      <c r="V31" s="418">
        <f>AND(AC31&lt;&gt;"", 'Company information'!D$4&lt;&gt;"", RIGHT(SUBSTITUTE(AC31,"-",""),9)=RIGHT(SUBSTITUTE('Company information'!D$4,"-",""),9))</f>
        <v/>
      </c>
      <c r="W31" s="418">
        <f>AI31-I31</f>
        <v/>
      </c>
      <c r="X31" s="455" t="n"/>
      <c r="Y31" s="417" t="n"/>
      <c r="Z31" s="418" t="n"/>
      <c r="AA31" s="418" t="n"/>
      <c r="AB31" s="418" t="n"/>
      <c r="AC31" s="418" t="n"/>
      <c r="AD31" s="418" t="n"/>
      <c r="AE31" s="455" t="n"/>
      <c r="AF31" s="455" t="n"/>
      <c r="AG31" s="455" t="n"/>
      <c r="AH31" s="455" t="n"/>
      <c r="AI31" s="455" t="n"/>
      <c r="AJ31" s="455" t="n"/>
      <c r="AK31" s="455" t="n"/>
      <c r="AL31" s="455" t="n"/>
      <c r="AM31" s="455" t="n"/>
      <c r="AN31" s="455" t="n"/>
      <c r="AO31" s="455" t="n"/>
      <c r="AP31" s="455" t="n"/>
      <c r="AQ31" s="455" t="n"/>
      <c r="AR31" s="418" t="n"/>
      <c r="AS31" s="418" t="n"/>
      <c r="AT31" s="418" t="n"/>
    </row>
    <row r="32">
      <c r="A32" s="417" t="n">
        <v>23</v>
      </c>
      <c r="B32" s="418" t="inlineStr"/>
      <c r="C32" s="418" t="inlineStr">
        <is>
          <t>អ៊ិចស្ពែឌីធ័រ ខេមបូឌា អិលធីឌី</t>
        </is>
      </c>
      <c r="D32" s="418" t="inlineStr">
        <is>
          <t>L001-100045898</t>
        </is>
      </c>
      <c r="E32" s="418" t="inlineStr">
        <is>
          <t>TI0169605</t>
        </is>
      </c>
      <c r="F32" s="419" t="n">
        <v>43860</v>
      </c>
      <c r="G32" s="420" t="n">
        <v>145395</v>
      </c>
      <c r="H32" s="418" t="n"/>
      <c r="I32" s="455" t="n">
        <v>145395</v>
      </c>
      <c r="J32" s="418">
        <f>IF(L32&lt;&gt;"",L32,K32)</f>
        <v/>
      </c>
      <c r="K32" s="418">
        <f>IF(AND(T32=TRUE, U32=TRUE, V32=TRUE), IF(W32&lt;-0.05, "អនុញ្ញាត (អ្នកផ្គត់ផ្គង់ប្រកាសខ្វះ)", "បានប្រកាស (អនុញ្ញាត)"), IF(AND(T32=FALSE, U32=FALSE, V32=FALSE), "ព្យួរទុក (មិនមានទិន្នន័យ)", "ប្រកាសខុស (ព្យួរទុក)"))</f>
        <v/>
      </c>
      <c r="L32" s="418" t="inlineStr"/>
      <c r="M32" s="418" t="inlineStr"/>
      <c r="N32" s="455" t="n"/>
      <c r="O32" s="455">
        <f>IF(W32&lt;0,AI32,I32)</f>
        <v/>
      </c>
      <c r="P32" s="455">
        <f>I32-O32</f>
        <v/>
      </c>
      <c r="Q32" s="418" t="n"/>
      <c r="R32" s="418" t="inlineStr">
        <is>
          <t>TI0169605</t>
        </is>
      </c>
      <c r="S32" s="418" t="inlineStr"/>
      <c r="T32" s="418">
        <f>R32=S32</f>
        <v/>
      </c>
      <c r="U32" s="418">
        <f>AND(MONTH(F32)=MONTH(Y32), YEAR(F32)=YEAR(Y32))</f>
        <v/>
      </c>
      <c r="V32" s="418">
        <f>AND(AC32&lt;&gt;"", 'Company information'!D$4&lt;&gt;"", RIGHT(SUBSTITUTE(AC32,"-",""),9)=RIGHT(SUBSTITUTE('Company information'!D$4,"-",""),9))</f>
        <v/>
      </c>
      <c r="W32" s="418">
        <f>AI32-I32</f>
        <v/>
      </c>
      <c r="X32" s="455" t="n"/>
      <c r="Y32" s="417" t="n"/>
      <c r="Z32" s="418" t="n"/>
      <c r="AA32" s="418" t="n"/>
      <c r="AB32" s="418" t="n"/>
      <c r="AC32" s="418" t="n"/>
      <c r="AD32" s="418" t="n"/>
      <c r="AE32" s="455" t="n"/>
      <c r="AF32" s="455" t="n"/>
      <c r="AG32" s="455" t="n"/>
      <c r="AH32" s="455" t="n"/>
      <c r="AI32" s="455" t="n"/>
      <c r="AJ32" s="455" t="n"/>
      <c r="AK32" s="455" t="n"/>
      <c r="AL32" s="455" t="n"/>
      <c r="AM32" s="455" t="n"/>
      <c r="AN32" s="455" t="n"/>
      <c r="AO32" s="455" t="n"/>
      <c r="AP32" s="455" t="n"/>
      <c r="AQ32" s="455" t="n"/>
      <c r="AR32" s="418" t="n"/>
      <c r="AS32" s="418" t="n"/>
      <c r="AT32" s="418" t="n"/>
    </row>
    <row r="33">
      <c r="A33" s="417" t="n">
        <v>24</v>
      </c>
      <c r="B33" s="418" t="inlineStr"/>
      <c r="C33" s="418" t="inlineStr">
        <is>
          <t>អ៊ិចស្ពែឌីធ័រ ខេមបូឌា អិលធីឌី</t>
        </is>
      </c>
      <c r="D33" s="418" t="inlineStr">
        <is>
          <t>L001-100045898</t>
        </is>
      </c>
      <c r="E33" s="418" t="inlineStr">
        <is>
          <t>TI0168468</t>
        </is>
      </c>
      <c r="F33" s="419" t="n">
        <v>43847</v>
      </c>
      <c r="G33" s="420" t="n">
        <v>52366</v>
      </c>
      <c r="H33" s="418" t="n"/>
      <c r="I33" s="455" t="n">
        <v>52366</v>
      </c>
      <c r="J33" s="418">
        <f>IF(L33&lt;&gt;"",L33,K33)</f>
        <v/>
      </c>
      <c r="K33" s="418">
        <f>IF(AND(T33=TRUE, U33=TRUE, V33=TRUE), IF(W33&lt;-0.05, "អនុញ្ញាត (អ្នកផ្គត់ផ្គង់ប្រកាសខ្វះ)", "បានប្រកាស (អនុញ្ញាត)"), IF(AND(T33=FALSE, U33=FALSE, V33=FALSE), "ព្យួរទុក (មិនមានទិន្នន័យ)", "ប្រកាសខុស (ព្យួរទុក)"))</f>
        <v/>
      </c>
      <c r="L33" s="418" t="inlineStr"/>
      <c r="M33" s="418" t="inlineStr"/>
      <c r="N33" s="455" t="n"/>
      <c r="O33" s="455">
        <f>IF(W33&lt;0,AI33,I33)</f>
        <v/>
      </c>
      <c r="P33" s="455">
        <f>I33-O33</f>
        <v/>
      </c>
      <c r="Q33" s="418" t="n"/>
      <c r="R33" s="418" t="inlineStr">
        <is>
          <t>TI0168468</t>
        </is>
      </c>
      <c r="S33" s="418" t="inlineStr"/>
      <c r="T33" s="418">
        <f>R33=S33</f>
        <v/>
      </c>
      <c r="U33" s="418">
        <f>AND(MONTH(F33)=MONTH(Y33), YEAR(F33)=YEAR(Y33))</f>
        <v/>
      </c>
      <c r="V33" s="418">
        <f>AND(AC33&lt;&gt;"", 'Company information'!D$4&lt;&gt;"", RIGHT(SUBSTITUTE(AC33,"-",""),9)=RIGHT(SUBSTITUTE('Company information'!D$4,"-",""),9))</f>
        <v/>
      </c>
      <c r="W33" s="418">
        <f>AI33-I33</f>
        <v/>
      </c>
      <c r="X33" s="455" t="n"/>
      <c r="Y33" s="417" t="n"/>
      <c r="Z33" s="418" t="n"/>
      <c r="AA33" s="418" t="n"/>
      <c r="AB33" s="418" t="n"/>
      <c r="AC33" s="418" t="n"/>
      <c r="AD33" s="418" t="n"/>
      <c r="AE33" s="455" t="n"/>
      <c r="AF33" s="455" t="n"/>
      <c r="AG33" s="455" t="n"/>
      <c r="AH33" s="455" t="n"/>
      <c r="AI33" s="455" t="n"/>
      <c r="AJ33" s="455" t="n"/>
      <c r="AK33" s="455" t="n"/>
      <c r="AL33" s="455" t="n"/>
      <c r="AM33" s="455" t="n"/>
      <c r="AN33" s="455" t="n"/>
      <c r="AO33" s="455" t="n"/>
      <c r="AP33" s="455" t="n"/>
      <c r="AQ33" s="455" t="n"/>
      <c r="AR33" s="418" t="n"/>
      <c r="AS33" s="418" t="n"/>
      <c r="AT33" s="418" t="n"/>
    </row>
    <row r="34">
      <c r="A34" s="417" t="n">
        <v>25</v>
      </c>
      <c r="B34" s="418" t="inlineStr"/>
      <c r="C34" s="418" t="inlineStr">
        <is>
          <t>អ៊ិចស្ពែឌីធ័រ ខេមបូឌា អិលធីឌី</t>
        </is>
      </c>
      <c r="D34" s="418" t="inlineStr">
        <is>
          <t>L001-100045898</t>
        </is>
      </c>
      <c r="E34" s="418" t="inlineStr">
        <is>
          <t>TI0168455</t>
        </is>
      </c>
      <c r="F34" s="419" t="n">
        <v>43847</v>
      </c>
      <c r="G34" s="420" t="n">
        <v>48460</v>
      </c>
      <c r="H34" s="418" t="n"/>
      <c r="I34" s="455" t="n">
        <v>48460</v>
      </c>
      <c r="J34" s="418">
        <f>IF(L34&lt;&gt;"",L34,K34)</f>
        <v/>
      </c>
      <c r="K34" s="418">
        <f>IF(AND(T34=TRUE, U34=TRUE, V34=TRUE), IF(W34&lt;-0.05, "អនុញ្ញាត (អ្នកផ្គត់ផ្គង់ប្រកាសខ្វះ)", "បានប្រកាស (អនុញ្ញាត)"), IF(AND(T34=FALSE, U34=FALSE, V34=FALSE), "ព្យួរទុក (មិនមានទិន្នន័យ)", "ប្រកាសខុស (ព្យួរទុក)"))</f>
        <v/>
      </c>
      <c r="L34" s="418" t="inlineStr"/>
      <c r="M34" s="418" t="inlineStr"/>
      <c r="N34" s="455" t="n"/>
      <c r="O34" s="455">
        <f>IF(W34&lt;0,AI34,I34)</f>
        <v/>
      </c>
      <c r="P34" s="455">
        <f>I34-O34</f>
        <v/>
      </c>
      <c r="Q34" s="418" t="n"/>
      <c r="R34" s="418" t="inlineStr">
        <is>
          <t>TI0168455</t>
        </is>
      </c>
      <c r="S34" s="418" t="inlineStr"/>
      <c r="T34" s="418">
        <f>R34=S34</f>
        <v/>
      </c>
      <c r="U34" s="418">
        <f>AND(MONTH(F34)=MONTH(Y34), YEAR(F34)=YEAR(Y34))</f>
        <v/>
      </c>
      <c r="V34" s="418">
        <f>AND(AC34&lt;&gt;"", 'Company information'!D$4&lt;&gt;"", RIGHT(SUBSTITUTE(AC34,"-",""),9)=RIGHT(SUBSTITUTE('Company information'!D$4,"-",""),9))</f>
        <v/>
      </c>
      <c r="W34" s="418">
        <f>AI34-I34</f>
        <v/>
      </c>
      <c r="X34" s="455" t="n"/>
      <c r="Y34" s="417" t="n"/>
      <c r="Z34" s="418" t="n"/>
      <c r="AA34" s="418" t="n"/>
      <c r="AB34" s="418" t="n"/>
      <c r="AC34" s="418" t="n"/>
      <c r="AD34" s="418" t="n"/>
      <c r="AE34" s="455" t="n"/>
      <c r="AF34" s="455" t="n"/>
      <c r="AG34" s="455" t="n"/>
      <c r="AH34" s="455" t="n"/>
      <c r="AI34" s="455" t="n"/>
      <c r="AJ34" s="455" t="n"/>
      <c r="AK34" s="455" t="n"/>
      <c r="AL34" s="455" t="n"/>
      <c r="AM34" s="455" t="n"/>
      <c r="AN34" s="455" t="n"/>
      <c r="AO34" s="455" t="n"/>
      <c r="AP34" s="455" t="n"/>
      <c r="AQ34" s="455" t="n"/>
      <c r="AR34" s="418" t="n"/>
      <c r="AS34" s="418" t="n"/>
      <c r="AT34" s="418" t="n"/>
    </row>
    <row r="35">
      <c r="A35" s="417" t="n">
        <v>26</v>
      </c>
      <c r="B35" s="418" t="inlineStr"/>
      <c r="C35" s="418" t="inlineStr">
        <is>
          <t>អ៊ិចស្ពែឌីធ័រ ខេមបូឌា អិលធីឌី</t>
        </is>
      </c>
      <c r="D35" s="418" t="inlineStr">
        <is>
          <t>L001-100045898</t>
        </is>
      </c>
      <c r="E35" s="418" t="inlineStr">
        <is>
          <t>TI0168454</t>
        </is>
      </c>
      <c r="F35" s="419" t="n">
        <v>43847</v>
      </c>
      <c r="G35" s="420" t="n">
        <v>51052</v>
      </c>
      <c r="H35" s="418" t="n"/>
      <c r="I35" s="455" t="n">
        <v>51052</v>
      </c>
      <c r="J35" s="418">
        <f>IF(L35&lt;&gt;"",L35,K35)</f>
        <v/>
      </c>
      <c r="K35" s="418">
        <f>IF(AND(T35=TRUE, U35=TRUE, V35=TRUE), IF(W35&lt;-0.05, "អនុញ្ញាត (អ្នកផ្គត់ផ្គង់ប្រកាសខ្វះ)", "បានប្រកាស (អនុញ្ញាត)"), IF(AND(T35=FALSE, U35=FALSE, V35=FALSE), "ព្យួរទុក (មិនមានទិន្នន័យ)", "ប្រកាសខុស (ព្យួរទុក)"))</f>
        <v/>
      </c>
      <c r="L35" s="418" t="inlineStr"/>
      <c r="M35" s="418" t="inlineStr"/>
      <c r="N35" s="455" t="n"/>
      <c r="O35" s="455">
        <f>IF(W35&lt;0,AI35,I35)</f>
        <v/>
      </c>
      <c r="P35" s="455">
        <f>I35-O35</f>
        <v/>
      </c>
      <c r="Q35" s="418" t="n"/>
      <c r="R35" s="418" t="inlineStr">
        <is>
          <t>TI0168454</t>
        </is>
      </c>
      <c r="S35" s="418" t="inlineStr"/>
      <c r="T35" s="418">
        <f>R35=S35</f>
        <v/>
      </c>
      <c r="U35" s="418">
        <f>AND(MONTH(F35)=MONTH(Y35), YEAR(F35)=YEAR(Y35))</f>
        <v/>
      </c>
      <c r="V35" s="418">
        <f>AND(AC35&lt;&gt;"", 'Company information'!D$4&lt;&gt;"", RIGHT(SUBSTITUTE(AC35,"-",""),9)=RIGHT(SUBSTITUTE('Company information'!D$4,"-",""),9))</f>
        <v/>
      </c>
      <c r="W35" s="418">
        <f>AI35-I35</f>
        <v/>
      </c>
      <c r="X35" s="455" t="n"/>
      <c r="Y35" s="417" t="n"/>
      <c r="Z35" s="418" t="n"/>
      <c r="AA35" s="418" t="n"/>
      <c r="AB35" s="418" t="n"/>
      <c r="AC35" s="418" t="n"/>
      <c r="AD35" s="418" t="n"/>
      <c r="AE35" s="455" t="n"/>
      <c r="AF35" s="455" t="n"/>
      <c r="AG35" s="455" t="n"/>
      <c r="AH35" s="455" t="n"/>
      <c r="AI35" s="455" t="n"/>
      <c r="AJ35" s="455" t="n"/>
      <c r="AK35" s="455" t="n"/>
      <c r="AL35" s="455" t="n"/>
      <c r="AM35" s="455" t="n"/>
      <c r="AN35" s="455" t="n"/>
      <c r="AO35" s="455" t="n"/>
      <c r="AP35" s="455" t="n"/>
      <c r="AQ35" s="455" t="n"/>
      <c r="AR35" s="418" t="n"/>
      <c r="AS35" s="418" t="n"/>
      <c r="AT35" s="418" t="n"/>
    </row>
    <row r="36">
      <c r="A36" s="417" t="n">
        <v>27</v>
      </c>
      <c r="B36" s="418" t="inlineStr"/>
      <c r="C36" s="418" t="inlineStr">
        <is>
          <t>អ៊ិចស្ពែឌីធ័រ ខេមបូឌា អិលធីឌី</t>
        </is>
      </c>
      <c r="D36" s="418" t="inlineStr">
        <is>
          <t>L001-100045898</t>
        </is>
      </c>
      <c r="E36" s="418" t="inlineStr">
        <is>
          <t>TI0168453</t>
        </is>
      </c>
      <c r="F36" s="419" t="n">
        <v>43847</v>
      </c>
      <c r="G36" s="420" t="n">
        <v>51052</v>
      </c>
      <c r="H36" s="418" t="n"/>
      <c r="I36" s="455" t="n">
        <v>51052</v>
      </c>
      <c r="J36" s="418">
        <f>IF(L36&lt;&gt;"",L36,K36)</f>
        <v/>
      </c>
      <c r="K36" s="418">
        <f>IF(AND(T36=TRUE, U36=TRUE, V36=TRUE), IF(W36&lt;-0.05, "អនុញ្ញាត (អ្នកផ្គត់ផ្គង់ប្រកាសខ្វះ)", "បានប្រកាស (អនុញ្ញាត)"), IF(AND(T36=FALSE, U36=FALSE, V36=FALSE), "ព្យួរទុក (មិនមានទិន្នន័យ)", "ប្រកាសខុស (ព្យួរទុក)"))</f>
        <v/>
      </c>
      <c r="L36" s="418" t="inlineStr"/>
      <c r="M36" s="418" t="inlineStr"/>
      <c r="N36" s="455" t="n"/>
      <c r="O36" s="455">
        <f>IF(W36&lt;0,AI36,I36)</f>
        <v/>
      </c>
      <c r="P36" s="455">
        <f>I36-O36</f>
        <v/>
      </c>
      <c r="Q36" s="418" t="n"/>
      <c r="R36" s="418" t="inlineStr">
        <is>
          <t>TI0168453</t>
        </is>
      </c>
      <c r="S36" s="418" t="inlineStr"/>
      <c r="T36" s="418">
        <f>R36=S36</f>
        <v/>
      </c>
      <c r="U36" s="418">
        <f>AND(MONTH(F36)=MONTH(Y36), YEAR(F36)=YEAR(Y36))</f>
        <v/>
      </c>
      <c r="V36" s="418">
        <f>AND(AC36&lt;&gt;"", 'Company information'!D$4&lt;&gt;"", RIGHT(SUBSTITUTE(AC36,"-",""),9)=RIGHT(SUBSTITUTE('Company information'!D$4,"-",""),9))</f>
        <v/>
      </c>
      <c r="W36" s="418">
        <f>AI36-I36</f>
        <v/>
      </c>
      <c r="X36" s="455" t="n"/>
      <c r="Y36" s="417" t="n"/>
      <c r="Z36" s="418" t="n"/>
      <c r="AA36" s="418" t="n"/>
      <c r="AB36" s="418" t="n"/>
      <c r="AC36" s="418" t="n"/>
      <c r="AD36" s="418" t="n"/>
      <c r="AE36" s="455" t="n"/>
      <c r="AF36" s="455" t="n"/>
      <c r="AG36" s="455" t="n"/>
      <c r="AH36" s="455" t="n"/>
      <c r="AI36" s="455" t="n"/>
      <c r="AJ36" s="455" t="n"/>
      <c r="AK36" s="455" t="n"/>
      <c r="AL36" s="455" t="n"/>
      <c r="AM36" s="455" t="n"/>
      <c r="AN36" s="455" t="n"/>
      <c r="AO36" s="455" t="n"/>
      <c r="AP36" s="455" t="n"/>
      <c r="AQ36" s="455" t="n"/>
      <c r="AR36" s="418" t="n"/>
      <c r="AS36" s="418" t="n"/>
      <c r="AT36" s="418" t="n"/>
    </row>
    <row r="37">
      <c r="A37" s="417" t="n">
        <v>28</v>
      </c>
      <c r="B37" s="418" t="inlineStr"/>
      <c r="C37" s="418" t="inlineStr">
        <is>
          <t>អ៊ិចស្ពែឌីធ័រ ខេមបូឌា អិលធីឌី</t>
        </is>
      </c>
      <c r="D37" s="418" t="inlineStr">
        <is>
          <t>L001-100045898</t>
        </is>
      </c>
      <c r="E37" s="418" t="inlineStr">
        <is>
          <t>TI0168452</t>
        </is>
      </c>
      <c r="F37" s="419" t="n">
        <v>43847</v>
      </c>
      <c r="G37" s="420" t="n">
        <v>39204</v>
      </c>
      <c r="H37" s="418" t="n"/>
      <c r="I37" s="455" t="n">
        <v>39204</v>
      </c>
      <c r="J37" s="418">
        <f>IF(L37&lt;&gt;"",L37,K37)</f>
        <v/>
      </c>
      <c r="K37" s="418">
        <f>IF(AND(T37=TRUE, U37=TRUE, V37=TRUE), IF(W37&lt;-0.05, "អនុញ្ញាត (អ្នកផ្គត់ផ្គង់ប្រកាសខ្វះ)", "បានប្រកាស (អនុញ្ញាត)"), IF(AND(T37=FALSE, U37=FALSE, V37=FALSE), "ព្យួរទុក (មិនមានទិន្នន័យ)", "ប្រកាសខុស (ព្យួរទុក)"))</f>
        <v/>
      </c>
      <c r="L37" s="418" t="inlineStr"/>
      <c r="M37" s="418" t="inlineStr"/>
      <c r="N37" s="455" t="n"/>
      <c r="O37" s="455">
        <f>IF(W37&lt;0,AI37,I37)</f>
        <v/>
      </c>
      <c r="P37" s="455">
        <f>I37-O37</f>
        <v/>
      </c>
      <c r="Q37" s="418" t="n"/>
      <c r="R37" s="418" t="inlineStr">
        <is>
          <t>TI0168452</t>
        </is>
      </c>
      <c r="S37" s="418" t="inlineStr"/>
      <c r="T37" s="418">
        <f>R37=S37</f>
        <v/>
      </c>
      <c r="U37" s="418">
        <f>AND(MONTH(F37)=MONTH(Y37), YEAR(F37)=YEAR(Y37))</f>
        <v/>
      </c>
      <c r="V37" s="418">
        <f>AND(AC37&lt;&gt;"", 'Company information'!D$4&lt;&gt;"", RIGHT(SUBSTITUTE(AC37,"-",""),9)=RIGHT(SUBSTITUTE('Company information'!D$4,"-",""),9))</f>
        <v/>
      </c>
      <c r="W37" s="418">
        <f>AI37-I37</f>
        <v/>
      </c>
      <c r="X37" s="455" t="n"/>
      <c r="Y37" s="417" t="n"/>
      <c r="Z37" s="418" t="n"/>
      <c r="AA37" s="418" t="n"/>
      <c r="AB37" s="418" t="n"/>
      <c r="AC37" s="418" t="n"/>
      <c r="AD37" s="418" t="n"/>
      <c r="AE37" s="455" t="n"/>
      <c r="AF37" s="455" t="n"/>
      <c r="AG37" s="455" t="n"/>
      <c r="AH37" s="455" t="n"/>
      <c r="AI37" s="455" t="n"/>
      <c r="AJ37" s="455" t="n"/>
      <c r="AK37" s="455" t="n"/>
      <c r="AL37" s="455" t="n"/>
      <c r="AM37" s="455" t="n"/>
      <c r="AN37" s="455" t="n"/>
      <c r="AO37" s="455" t="n"/>
      <c r="AP37" s="455" t="n"/>
      <c r="AQ37" s="455" t="n"/>
      <c r="AR37" s="418" t="n"/>
      <c r="AS37" s="418" t="n"/>
      <c r="AT37" s="418" t="n"/>
    </row>
    <row r="38">
      <c r="A38" s="417" t="n">
        <v>29</v>
      </c>
      <c r="B38" s="418" t="inlineStr"/>
      <c r="C38" s="418" t="inlineStr">
        <is>
          <t>អ៊ិចស្ពែឌីធ័រ ខេមបូឌា អិលធីឌី</t>
        </is>
      </c>
      <c r="D38" s="418" t="inlineStr">
        <is>
          <t>L001-100045898</t>
        </is>
      </c>
      <c r="E38" s="418" t="inlineStr">
        <is>
          <t>TI0168451</t>
        </is>
      </c>
      <c r="F38" s="419" t="n">
        <v>43847</v>
      </c>
      <c r="G38" s="420" t="n">
        <v>50890</v>
      </c>
      <c r="H38" s="418" t="n"/>
      <c r="I38" s="455" t="n">
        <v>50890</v>
      </c>
      <c r="J38" s="418">
        <f>IF(L38&lt;&gt;"",L38,K38)</f>
        <v/>
      </c>
      <c r="K38" s="418">
        <f>IF(AND(T38=TRUE, U38=TRUE, V38=TRUE), IF(W38&lt;-0.05, "អនុញ្ញាត (អ្នកផ្គត់ផ្គង់ប្រកាសខ្វះ)", "បានប្រកាស (អនុញ្ញាត)"), IF(AND(T38=FALSE, U38=FALSE, V38=FALSE), "ព្យួរទុក (មិនមានទិន្នន័យ)", "ប្រកាសខុស (ព្យួរទុក)"))</f>
        <v/>
      </c>
      <c r="L38" s="418" t="inlineStr"/>
      <c r="M38" s="418" t="inlineStr"/>
      <c r="N38" s="455" t="n"/>
      <c r="O38" s="455">
        <f>IF(W38&lt;0,AI38,I38)</f>
        <v/>
      </c>
      <c r="P38" s="455">
        <f>I38-O38</f>
        <v/>
      </c>
      <c r="Q38" s="418" t="n"/>
      <c r="R38" s="418" t="inlineStr">
        <is>
          <t>TI0168451</t>
        </is>
      </c>
      <c r="S38" s="418" t="inlineStr"/>
      <c r="T38" s="418">
        <f>R38=S38</f>
        <v/>
      </c>
      <c r="U38" s="418">
        <f>AND(MONTH(F38)=MONTH(Y38), YEAR(F38)=YEAR(Y38))</f>
        <v/>
      </c>
      <c r="V38" s="418">
        <f>AND(AC38&lt;&gt;"", 'Company information'!D$4&lt;&gt;"", RIGHT(SUBSTITUTE(AC38,"-",""),9)=RIGHT(SUBSTITUTE('Company information'!D$4,"-",""),9))</f>
        <v/>
      </c>
      <c r="W38" s="418">
        <f>AI38-I38</f>
        <v/>
      </c>
      <c r="X38" s="455" t="n"/>
      <c r="Y38" s="417" t="n"/>
      <c r="Z38" s="418" t="n"/>
      <c r="AA38" s="418" t="n"/>
      <c r="AB38" s="418" t="n"/>
      <c r="AC38" s="418" t="n"/>
      <c r="AD38" s="418" t="n"/>
      <c r="AE38" s="455" t="n"/>
      <c r="AF38" s="455" t="n"/>
      <c r="AG38" s="455" t="n"/>
      <c r="AH38" s="455" t="n"/>
      <c r="AI38" s="455" t="n"/>
      <c r="AJ38" s="455" t="n"/>
      <c r="AK38" s="455" t="n"/>
      <c r="AL38" s="455" t="n"/>
      <c r="AM38" s="455" t="n"/>
      <c r="AN38" s="455" t="n"/>
      <c r="AO38" s="455" t="n"/>
      <c r="AP38" s="455" t="n"/>
      <c r="AQ38" s="455" t="n"/>
      <c r="AR38" s="418" t="n"/>
      <c r="AS38" s="418" t="n"/>
      <c r="AT38" s="418" t="n"/>
    </row>
    <row r="39">
      <c r="A39" s="417" t="n">
        <v>30</v>
      </c>
      <c r="B39" s="418" t="inlineStr"/>
      <c r="C39" s="418" t="inlineStr">
        <is>
          <t>អ៊ិចស្ពែឌីធ័រ ខេមបូឌា អិលធីឌី</t>
        </is>
      </c>
      <c r="D39" s="418" t="inlineStr">
        <is>
          <t>L001-100045898</t>
        </is>
      </c>
      <c r="E39" s="418" t="inlineStr">
        <is>
          <t>TI0168449</t>
        </is>
      </c>
      <c r="F39" s="419" t="n">
        <v>43847</v>
      </c>
      <c r="G39" s="420" t="n">
        <v>53239</v>
      </c>
      <c r="H39" s="418" t="n"/>
      <c r="I39" s="455" t="n">
        <v>53239</v>
      </c>
      <c r="J39" s="418">
        <f>IF(L39&lt;&gt;"",L39,K39)</f>
        <v/>
      </c>
      <c r="K39" s="418">
        <f>IF(AND(T39=TRUE, U39=TRUE, V39=TRUE), IF(W39&lt;-0.05, "អនុញ្ញាត (អ្នកផ្គត់ផ្គង់ប្រកាសខ្វះ)", "បានប្រកាស (អនុញ្ញាត)"), IF(AND(T39=FALSE, U39=FALSE, V39=FALSE), "ព្យួរទុក (មិនមានទិន្នន័យ)", "ប្រកាសខុស (ព្យួរទុក)"))</f>
        <v/>
      </c>
      <c r="L39" s="418" t="inlineStr"/>
      <c r="M39" s="418" t="inlineStr"/>
      <c r="N39" s="455" t="n"/>
      <c r="O39" s="455">
        <f>IF(W39&lt;0,AI39,I39)</f>
        <v/>
      </c>
      <c r="P39" s="455">
        <f>I39-O39</f>
        <v/>
      </c>
      <c r="Q39" s="418" t="n"/>
      <c r="R39" s="418" t="inlineStr">
        <is>
          <t>TI0168449</t>
        </is>
      </c>
      <c r="S39" s="418" t="inlineStr"/>
      <c r="T39" s="418">
        <f>R39=S39</f>
        <v/>
      </c>
      <c r="U39" s="418">
        <f>AND(MONTH(F39)=MONTH(Y39), YEAR(F39)=YEAR(Y39))</f>
        <v/>
      </c>
      <c r="V39" s="418">
        <f>AND(AC39&lt;&gt;"", 'Company information'!D$4&lt;&gt;"", RIGHT(SUBSTITUTE(AC39,"-",""),9)=RIGHT(SUBSTITUTE('Company information'!D$4,"-",""),9))</f>
        <v/>
      </c>
      <c r="W39" s="418">
        <f>AI39-I39</f>
        <v/>
      </c>
      <c r="X39" s="455" t="n"/>
      <c r="Y39" s="417" t="n"/>
      <c r="Z39" s="418" t="n"/>
      <c r="AA39" s="418" t="n"/>
      <c r="AB39" s="418" t="n"/>
      <c r="AC39" s="418" t="n"/>
      <c r="AD39" s="418" t="n"/>
      <c r="AE39" s="455" t="n"/>
      <c r="AF39" s="455" t="n"/>
      <c r="AG39" s="455" t="n"/>
      <c r="AH39" s="455" t="n"/>
      <c r="AI39" s="455" t="n"/>
      <c r="AJ39" s="455" t="n"/>
      <c r="AK39" s="455" t="n"/>
      <c r="AL39" s="455" t="n"/>
      <c r="AM39" s="455" t="n"/>
      <c r="AN39" s="455" t="n"/>
      <c r="AO39" s="455" t="n"/>
      <c r="AP39" s="455" t="n"/>
      <c r="AQ39" s="455" t="n"/>
      <c r="AR39" s="418" t="n"/>
      <c r="AS39" s="418" t="n"/>
      <c r="AT39" s="418" t="n"/>
    </row>
    <row r="40">
      <c r="A40" s="417" t="n">
        <v>31</v>
      </c>
      <c r="B40" s="418" t="inlineStr"/>
      <c r="C40" s="418" t="inlineStr">
        <is>
          <t>អ៊ិចស្ពែឌីធ័រ ខេមបូឌា អិលធីឌី</t>
        </is>
      </c>
      <c r="D40" s="418" t="inlineStr">
        <is>
          <t>L001-100045898</t>
        </is>
      </c>
      <c r="E40" s="418" t="inlineStr">
        <is>
          <t>TI0168448</t>
        </is>
      </c>
      <c r="F40" s="419" t="n">
        <v>43847</v>
      </c>
      <c r="G40" s="420" t="n">
        <v>52366</v>
      </c>
      <c r="H40" s="418" t="n"/>
      <c r="I40" s="455" t="n">
        <v>52366</v>
      </c>
      <c r="J40" s="418">
        <f>IF(L40&lt;&gt;"",L40,K40)</f>
        <v/>
      </c>
      <c r="K40" s="418">
        <f>IF(AND(T40=TRUE, U40=TRUE, V40=TRUE), IF(W40&lt;-0.05, "អនុញ្ញាត (អ្នកផ្គត់ផ្គង់ប្រកាសខ្វះ)", "បានប្រកាស (អនុញ្ញាត)"), IF(AND(T40=FALSE, U40=FALSE, V40=FALSE), "ព្យួរទុក (មិនមានទិន្នន័យ)", "ប្រកាសខុស (ព្យួរទុក)"))</f>
        <v/>
      </c>
      <c r="L40" s="418" t="inlineStr"/>
      <c r="M40" s="418" t="inlineStr"/>
      <c r="N40" s="455" t="n"/>
      <c r="O40" s="455">
        <f>IF(W40&lt;0,AI40,I40)</f>
        <v/>
      </c>
      <c r="P40" s="455">
        <f>I40-O40</f>
        <v/>
      </c>
      <c r="Q40" s="418" t="n"/>
      <c r="R40" s="418" t="inlineStr">
        <is>
          <t>TI0168448</t>
        </is>
      </c>
      <c r="S40" s="418" t="inlineStr"/>
      <c r="T40" s="418">
        <f>R40=S40</f>
        <v/>
      </c>
      <c r="U40" s="418">
        <f>AND(MONTH(F40)=MONTH(Y40), YEAR(F40)=YEAR(Y40))</f>
        <v/>
      </c>
      <c r="V40" s="418">
        <f>AND(AC40&lt;&gt;"", 'Company information'!D$4&lt;&gt;"", RIGHT(SUBSTITUTE(AC40,"-",""),9)=RIGHT(SUBSTITUTE('Company information'!D$4,"-",""),9))</f>
        <v/>
      </c>
      <c r="W40" s="418">
        <f>AI40-I40</f>
        <v/>
      </c>
      <c r="X40" s="455" t="n"/>
      <c r="Y40" s="417" t="n"/>
      <c r="Z40" s="418" t="n"/>
      <c r="AA40" s="418" t="n"/>
      <c r="AB40" s="418" t="n"/>
      <c r="AC40" s="418" t="n"/>
      <c r="AD40" s="418" t="n"/>
      <c r="AE40" s="455" t="n"/>
      <c r="AF40" s="455" t="n"/>
      <c r="AG40" s="455" t="n"/>
      <c r="AH40" s="455" t="n"/>
      <c r="AI40" s="455" t="n"/>
      <c r="AJ40" s="455" t="n"/>
      <c r="AK40" s="455" t="n"/>
      <c r="AL40" s="455" t="n"/>
      <c r="AM40" s="455" t="n"/>
      <c r="AN40" s="455" t="n"/>
      <c r="AO40" s="455" t="n"/>
      <c r="AP40" s="455" t="n"/>
      <c r="AQ40" s="455" t="n"/>
      <c r="AR40" s="418" t="n"/>
      <c r="AS40" s="418" t="n"/>
      <c r="AT40" s="418" t="n"/>
    </row>
    <row r="41">
      <c r="A41" s="417" t="n">
        <v>32</v>
      </c>
      <c r="B41" s="418" t="inlineStr"/>
      <c r="C41" s="418" t="inlineStr">
        <is>
          <t>កំពង់ផែស្វយ័តក្រុងព្រះសីហនុ</t>
        </is>
      </c>
      <c r="D41" s="418" t="inlineStr">
        <is>
          <t>L001-100044638</t>
        </is>
      </c>
      <c r="E41" s="418" t="inlineStr">
        <is>
          <t>008584</t>
        </is>
      </c>
      <c r="F41" s="419" t="n">
        <v>43845</v>
      </c>
      <c r="G41" s="420" t="n">
        <v>7290</v>
      </c>
      <c r="H41" s="418" t="n"/>
      <c r="I41" s="455" t="n">
        <v>7290</v>
      </c>
      <c r="J41" s="418">
        <f>IF(L41&lt;&gt;"",L41,K41)</f>
        <v/>
      </c>
      <c r="K41" s="418">
        <f>IF(AND(T41=TRUE, U41=TRUE, V41=TRUE), IF(W41&lt;-0.05, "អនុញ្ញាត (អ្នកផ្គត់ផ្គង់ប្រកាសខ្វះ)", "បានប្រកាស (អនុញ្ញាត)"), IF(AND(T41=FALSE, U41=FALSE, V41=FALSE), "ព្យួរទុក (មិនមានទិន្នន័យ)", "ប្រកាសខុស (ព្យួរទុក)"))</f>
        <v/>
      </c>
      <c r="L41" s="418" t="inlineStr"/>
      <c r="M41" s="418" t="inlineStr"/>
      <c r="N41" s="455" t="n"/>
      <c r="O41" s="455">
        <f>IF(W41&lt;0,AI41,I41)</f>
        <v/>
      </c>
      <c r="P41" s="455">
        <f>I41-O41</f>
        <v/>
      </c>
      <c r="Q41" s="418" t="n"/>
      <c r="R41" s="418" t="inlineStr">
        <is>
          <t>008584</t>
        </is>
      </c>
      <c r="S41" s="418" t="inlineStr"/>
      <c r="T41" s="418">
        <f>R41=S41</f>
        <v/>
      </c>
      <c r="U41" s="418">
        <f>AND(MONTH(F41)=MONTH(Y41), YEAR(F41)=YEAR(Y41))</f>
        <v/>
      </c>
      <c r="V41" s="418">
        <f>AND(AC41&lt;&gt;"", 'Company information'!D$4&lt;&gt;"", RIGHT(SUBSTITUTE(AC41,"-",""),9)=RIGHT(SUBSTITUTE('Company information'!D$4,"-",""),9))</f>
        <v/>
      </c>
      <c r="W41" s="418">
        <f>AI41-I41</f>
        <v/>
      </c>
      <c r="X41" s="455" t="n"/>
      <c r="Y41" s="417" t="n"/>
      <c r="Z41" s="418" t="n"/>
      <c r="AA41" s="418" t="n"/>
      <c r="AB41" s="418" t="n"/>
      <c r="AC41" s="418" t="n"/>
      <c r="AD41" s="418" t="n"/>
      <c r="AE41" s="455" t="n"/>
      <c r="AF41" s="455" t="n"/>
      <c r="AG41" s="455" t="n"/>
      <c r="AH41" s="455" t="n"/>
      <c r="AI41" s="455" t="n"/>
      <c r="AJ41" s="455" t="n"/>
      <c r="AK41" s="455" t="n"/>
      <c r="AL41" s="455" t="n"/>
      <c r="AM41" s="455" t="n"/>
      <c r="AN41" s="455" t="n"/>
      <c r="AO41" s="455" t="n"/>
      <c r="AP41" s="455" t="n"/>
      <c r="AQ41" s="455" t="n"/>
      <c r="AR41" s="418" t="n"/>
      <c r="AS41" s="418" t="n"/>
      <c r="AT41" s="418" t="n"/>
    </row>
    <row r="42">
      <c r="A42" s="417" t="n">
        <v>33</v>
      </c>
      <c r="B42" s="418" t="inlineStr"/>
      <c r="C42" s="418" t="inlineStr">
        <is>
          <t>កំពង់ផែស្វយ័តក្រុងព្រះសីហនុ</t>
        </is>
      </c>
      <c r="D42" s="418" t="inlineStr">
        <is>
          <t>L001-100044638</t>
        </is>
      </c>
      <c r="E42" s="418" t="inlineStr">
        <is>
          <t>007430</t>
        </is>
      </c>
      <c r="F42" s="419" t="n">
        <v>43843</v>
      </c>
      <c r="G42" s="420" t="n">
        <v>64395</v>
      </c>
      <c r="H42" s="418" t="n"/>
      <c r="I42" s="455" t="n">
        <v>64395</v>
      </c>
      <c r="J42" s="418">
        <f>IF(L42&lt;&gt;"",L42,K42)</f>
        <v/>
      </c>
      <c r="K42" s="418">
        <f>IF(AND(T42=TRUE, U42=TRUE, V42=TRUE), IF(W42&lt;-0.05, "អនុញ្ញាត (អ្នកផ្គត់ផ្គង់ប្រកាសខ្វះ)", "បានប្រកាស (អនុញ្ញាត)"), IF(AND(T42=FALSE, U42=FALSE, V42=FALSE), "ព្យួរទុក (មិនមានទិន្នន័យ)", "ប្រកាសខុស (ព្យួរទុក)"))</f>
        <v/>
      </c>
      <c r="L42" s="418" t="inlineStr"/>
      <c r="M42" s="418" t="inlineStr"/>
      <c r="N42" s="455" t="n"/>
      <c r="O42" s="455">
        <f>IF(W42&lt;0,AI42,I42)</f>
        <v/>
      </c>
      <c r="P42" s="455">
        <f>I42-O42</f>
        <v/>
      </c>
      <c r="Q42" s="418" t="n"/>
      <c r="R42" s="418" t="inlineStr">
        <is>
          <t>007430</t>
        </is>
      </c>
      <c r="S42" s="418" t="inlineStr"/>
      <c r="T42" s="418">
        <f>R42=S42</f>
        <v/>
      </c>
      <c r="U42" s="418">
        <f>AND(MONTH(F42)=MONTH(Y42), YEAR(F42)=YEAR(Y42))</f>
        <v/>
      </c>
      <c r="V42" s="418">
        <f>AND(AC42&lt;&gt;"", 'Company information'!D$4&lt;&gt;"", RIGHT(SUBSTITUTE(AC42,"-",""),9)=RIGHT(SUBSTITUTE('Company information'!D$4,"-",""),9))</f>
        <v/>
      </c>
      <c r="W42" s="418">
        <f>AI42-I42</f>
        <v/>
      </c>
      <c r="X42" s="455" t="n"/>
      <c r="Y42" s="417" t="n"/>
      <c r="Z42" s="418" t="n"/>
      <c r="AA42" s="418" t="n"/>
      <c r="AB42" s="418" t="n"/>
      <c r="AC42" s="418" t="n"/>
      <c r="AD42" s="418" t="n"/>
      <c r="AE42" s="455" t="n"/>
      <c r="AF42" s="455" t="n"/>
      <c r="AG42" s="455" t="n"/>
      <c r="AH42" s="455" t="n"/>
      <c r="AI42" s="455" t="n"/>
      <c r="AJ42" s="455" t="n"/>
      <c r="AK42" s="455" t="n"/>
      <c r="AL42" s="455" t="n"/>
      <c r="AM42" s="455" t="n"/>
      <c r="AN42" s="455" t="n"/>
      <c r="AO42" s="455" t="n"/>
      <c r="AP42" s="455" t="n"/>
      <c r="AQ42" s="455" t="n"/>
      <c r="AR42" s="418" t="n"/>
      <c r="AS42" s="418" t="n"/>
      <c r="AT42" s="418" t="n"/>
    </row>
    <row r="43">
      <c r="A43" s="417" t="n">
        <v>34</v>
      </c>
      <c r="B43" s="418" t="inlineStr"/>
      <c r="C43" s="418" t="inlineStr">
        <is>
          <t>កំពង់ផែស្វយ័តក្រុងព្រះសីហនុ</t>
        </is>
      </c>
      <c r="D43" s="418" t="inlineStr">
        <is>
          <t>L001-100044638</t>
        </is>
      </c>
      <c r="E43" s="418" t="inlineStr">
        <is>
          <t>006642</t>
        </is>
      </c>
      <c r="F43" s="419" t="n">
        <v>44136</v>
      </c>
      <c r="G43" s="420" t="n">
        <v>23085</v>
      </c>
      <c r="H43" s="418" t="n"/>
      <c r="I43" s="455" t="n">
        <v>23085</v>
      </c>
      <c r="J43" s="418">
        <f>IF(L43&lt;&gt;"",L43,K43)</f>
        <v/>
      </c>
      <c r="K43" s="418">
        <f>IF(AND(T43=TRUE, U43=TRUE, V43=TRUE), IF(W43&lt;-0.05, "អនុញ្ញាត (អ្នកផ្គត់ផ្គង់ប្រកាសខ្វះ)", "បានប្រកាស (អនុញ្ញាត)"), IF(AND(T43=FALSE, U43=FALSE, V43=FALSE), "ព្យួរទុក (មិនមានទិន្នន័យ)", "ប្រកាសខុស (ព្យួរទុក)"))</f>
        <v/>
      </c>
      <c r="L43" s="418" t="inlineStr"/>
      <c r="M43" s="418" t="inlineStr"/>
      <c r="N43" s="455" t="n"/>
      <c r="O43" s="455">
        <f>IF(W43&lt;0,AI43,I43)</f>
        <v/>
      </c>
      <c r="P43" s="455">
        <f>I43-O43</f>
        <v/>
      </c>
      <c r="Q43" s="418" t="n"/>
      <c r="R43" s="418" t="inlineStr">
        <is>
          <t>006642</t>
        </is>
      </c>
      <c r="S43" s="418" t="inlineStr"/>
      <c r="T43" s="418">
        <f>R43=S43</f>
        <v/>
      </c>
      <c r="U43" s="418">
        <f>AND(MONTH(F43)=MONTH(Y43), YEAR(F43)=YEAR(Y43))</f>
        <v/>
      </c>
      <c r="V43" s="418">
        <f>AND(AC43&lt;&gt;"", 'Company information'!D$4&lt;&gt;"", RIGHT(SUBSTITUTE(AC43,"-",""),9)=RIGHT(SUBSTITUTE('Company information'!D$4,"-",""),9))</f>
        <v/>
      </c>
      <c r="W43" s="418">
        <f>AI43-I43</f>
        <v/>
      </c>
      <c r="X43" s="455" t="n"/>
      <c r="Y43" s="417" t="n"/>
      <c r="Z43" s="418" t="n"/>
      <c r="AA43" s="418" t="n"/>
      <c r="AB43" s="418" t="n"/>
      <c r="AC43" s="418" t="n"/>
      <c r="AD43" s="418" t="n"/>
      <c r="AE43" s="455" t="n"/>
      <c r="AF43" s="455" t="n"/>
      <c r="AG43" s="455" t="n"/>
      <c r="AH43" s="455" t="n"/>
      <c r="AI43" s="455" t="n"/>
      <c r="AJ43" s="455" t="n"/>
      <c r="AK43" s="455" t="n"/>
      <c r="AL43" s="455" t="n"/>
      <c r="AM43" s="455" t="n"/>
      <c r="AN43" s="455" t="n"/>
      <c r="AO43" s="455" t="n"/>
      <c r="AP43" s="455" t="n"/>
      <c r="AQ43" s="455" t="n"/>
      <c r="AR43" s="418" t="n"/>
      <c r="AS43" s="418" t="n"/>
      <c r="AT43" s="418" t="n"/>
    </row>
    <row r="44">
      <c r="A44" s="417" t="n">
        <v>35</v>
      </c>
      <c r="B44" s="418" t="inlineStr"/>
      <c r="C44" s="418" t="inlineStr">
        <is>
          <t>អឹមេហ្ស៊ីង ឡូជីស្ទីក &amp; សឹបផ្លាយ ឆេន (ខេមបូឌា) ឯ.ក</t>
        </is>
      </c>
      <c r="D44" s="418" t="inlineStr">
        <is>
          <t>K009-901703255</t>
        </is>
      </c>
      <c r="E44" s="418" t="inlineStr">
        <is>
          <t>200116</t>
        </is>
      </c>
      <c r="F44" s="419" t="n">
        <v>43852</v>
      </c>
      <c r="G44" s="420" t="n">
        <v>540645</v>
      </c>
      <c r="H44" s="418" t="n"/>
      <c r="I44" s="455" t="n">
        <v>540645</v>
      </c>
      <c r="J44" s="418">
        <f>IF(L44&lt;&gt;"",L44,K44)</f>
        <v/>
      </c>
      <c r="K44" s="418">
        <f>IF(AND(T44=TRUE, U44=TRUE, V44=TRUE), IF(W44&lt;-0.05, "អនុញ្ញាត (អ្នកផ្គត់ផ្គង់ប្រកាសខ្វះ)", "បានប្រកាស (អនុញ្ញាត)"), IF(AND(T44=FALSE, U44=FALSE, V44=FALSE), "ព្យួរទុក (មិនមានទិន្នន័យ)", "ប្រកាសខុស (ព្យួរទុក)"))</f>
        <v/>
      </c>
      <c r="L44" s="418" t="inlineStr"/>
      <c r="M44" s="418" t="inlineStr"/>
      <c r="N44" s="455" t="n"/>
      <c r="O44" s="455">
        <f>IF(W44&lt;0,AI44,I44)</f>
        <v/>
      </c>
      <c r="P44" s="455">
        <f>I44-O44</f>
        <v/>
      </c>
      <c r="Q44" s="418" t="n"/>
      <c r="R44" s="418" t="inlineStr">
        <is>
          <t>200116</t>
        </is>
      </c>
      <c r="S44" s="418" t="inlineStr"/>
      <c r="T44" s="418">
        <f>R44=S44</f>
        <v/>
      </c>
      <c r="U44" s="418">
        <f>AND(MONTH(F44)=MONTH(Y44), YEAR(F44)=YEAR(Y44))</f>
        <v/>
      </c>
      <c r="V44" s="418">
        <f>AND(AC44&lt;&gt;"", 'Company information'!D$4&lt;&gt;"", RIGHT(SUBSTITUTE(AC44,"-",""),9)=RIGHT(SUBSTITUTE('Company information'!D$4,"-",""),9))</f>
        <v/>
      </c>
      <c r="W44" s="418">
        <f>AI44-I44</f>
        <v/>
      </c>
      <c r="X44" s="455" t="n"/>
      <c r="Y44" s="417" t="n"/>
      <c r="Z44" s="418" t="n"/>
      <c r="AA44" s="418" t="n"/>
      <c r="AB44" s="418" t="n"/>
      <c r="AC44" s="418" t="n"/>
      <c r="AD44" s="418" t="n"/>
      <c r="AE44" s="455" t="n"/>
      <c r="AF44" s="455" t="n"/>
      <c r="AG44" s="455" t="n"/>
      <c r="AH44" s="455" t="n"/>
      <c r="AI44" s="455" t="n"/>
      <c r="AJ44" s="455" t="n"/>
      <c r="AK44" s="455" t="n"/>
      <c r="AL44" s="455" t="n"/>
      <c r="AM44" s="455" t="n"/>
      <c r="AN44" s="455" t="n"/>
      <c r="AO44" s="455" t="n"/>
      <c r="AP44" s="455" t="n"/>
      <c r="AQ44" s="455" t="n"/>
      <c r="AR44" s="418" t="n"/>
      <c r="AS44" s="418" t="n"/>
      <c r="AT44" s="418" t="n"/>
    </row>
    <row r="45">
      <c r="A45" s="417" t="n">
        <v>36</v>
      </c>
      <c r="B45" s="418" t="inlineStr"/>
      <c r="C45" s="418" t="inlineStr">
        <is>
          <t>វ៉ាយ.ស៊ី ផេកខេជីង ឯ.ក</t>
        </is>
      </c>
      <c r="D45" s="418" t="inlineStr">
        <is>
          <t>L001-901700417</t>
        </is>
      </c>
      <c r="E45" s="418" t="inlineStr">
        <is>
          <t>TI0008</t>
        </is>
      </c>
      <c r="F45" s="419" t="n">
        <v>43851</v>
      </c>
      <c r="G45" s="420" t="n">
        <v>11694624</v>
      </c>
      <c r="H45" s="418" t="n"/>
      <c r="I45" s="455" t="n">
        <v>11694624</v>
      </c>
      <c r="J45" s="418">
        <f>IF(L45&lt;&gt;"",L45,K45)</f>
        <v/>
      </c>
      <c r="K45" s="418">
        <f>IF(AND(T45=TRUE, U45=TRUE, V45=TRUE), IF(W45&lt;-0.05, "អនុញ្ញាត (អ្នកផ្គត់ផ្គង់ប្រកាសខ្វះ)", "បានប្រកាស (អនុញ្ញាត)"), IF(AND(T45=FALSE, U45=FALSE, V45=FALSE), "ព្យួរទុក (មិនមានទិន្នន័យ)", "ប្រកាសខុស (ព្យួរទុក)"))</f>
        <v/>
      </c>
      <c r="L45" s="418" t="inlineStr"/>
      <c r="M45" s="418" t="inlineStr"/>
      <c r="N45" s="455" t="n"/>
      <c r="O45" s="455">
        <f>IF(W45&lt;0,AI45,I45)</f>
        <v/>
      </c>
      <c r="P45" s="455">
        <f>I45-O45</f>
        <v/>
      </c>
      <c r="Q45" s="418" t="n"/>
      <c r="R45" s="418" t="inlineStr">
        <is>
          <t>TI0008</t>
        </is>
      </c>
      <c r="S45" s="418" t="inlineStr"/>
      <c r="T45" s="418">
        <f>R45=S45</f>
        <v/>
      </c>
      <c r="U45" s="418">
        <f>AND(MONTH(F45)=MONTH(Y45), YEAR(F45)=YEAR(Y45))</f>
        <v/>
      </c>
      <c r="V45" s="418">
        <f>AND(AC45&lt;&gt;"", 'Company information'!D$4&lt;&gt;"", RIGHT(SUBSTITUTE(AC45,"-",""),9)=RIGHT(SUBSTITUTE('Company information'!D$4,"-",""),9))</f>
        <v/>
      </c>
      <c r="W45" s="418">
        <f>AI45-I45</f>
        <v/>
      </c>
      <c r="X45" s="455" t="n"/>
      <c r="Y45" s="417" t="n"/>
      <c r="Z45" s="418" t="n"/>
      <c r="AA45" s="418" t="n"/>
      <c r="AB45" s="418" t="n"/>
      <c r="AC45" s="418" t="n"/>
      <c r="AD45" s="418" t="n"/>
      <c r="AE45" s="455" t="n"/>
      <c r="AF45" s="455" t="n"/>
      <c r="AG45" s="455" t="n"/>
      <c r="AH45" s="455" t="n"/>
      <c r="AI45" s="455" t="n"/>
      <c r="AJ45" s="455" t="n"/>
      <c r="AK45" s="455" t="n"/>
      <c r="AL45" s="455" t="n"/>
      <c r="AM45" s="455" t="n"/>
      <c r="AN45" s="455" t="n"/>
      <c r="AO45" s="455" t="n"/>
      <c r="AP45" s="455" t="n"/>
      <c r="AQ45" s="455" t="n"/>
      <c r="AR45" s="418" t="n"/>
      <c r="AS45" s="418" t="n"/>
      <c r="AT45" s="418" t="n"/>
    </row>
    <row r="46">
      <c r="A46" s="417" t="n">
        <v>37</v>
      </c>
      <c r="B46" s="418" t="inlineStr"/>
      <c r="C46" s="418" t="inlineStr">
        <is>
          <t>វី សូ ខូ អិលធីឌី</t>
        </is>
      </c>
      <c r="D46" s="418" t="inlineStr">
        <is>
          <t>K006-901500578</t>
        </is>
      </c>
      <c r="E46" s="418" t="inlineStr">
        <is>
          <t>TI000038</t>
        </is>
      </c>
      <c r="F46" s="419" t="n">
        <v>43844</v>
      </c>
      <c r="G46" s="420" t="n">
        <v>264225</v>
      </c>
      <c r="H46" s="418" t="n"/>
      <c r="I46" s="455" t="n">
        <v>264225</v>
      </c>
      <c r="J46" s="418">
        <f>IF(L46&lt;&gt;"",L46,K46)</f>
        <v/>
      </c>
      <c r="K46" s="418">
        <f>IF(AND(T46=TRUE, U46=TRUE, V46=TRUE), IF(W46&lt;-0.05, "អនុញ្ញាត (អ្នកផ្គត់ផ្គង់ប្រកាសខ្វះ)", "បានប្រកាស (អនុញ្ញាត)"), IF(AND(T46=FALSE, U46=FALSE, V46=FALSE), "ព្យួរទុក (មិនមានទិន្នន័យ)", "ប្រកាសខុស (ព្យួរទុក)"))</f>
        <v/>
      </c>
      <c r="L46" s="418" t="inlineStr"/>
      <c r="M46" s="418" t="inlineStr"/>
      <c r="N46" s="455" t="n"/>
      <c r="O46" s="455">
        <f>IF(W46&lt;0,AI46,I46)</f>
        <v/>
      </c>
      <c r="P46" s="455">
        <f>I46-O46</f>
        <v/>
      </c>
      <c r="Q46" s="418" t="n"/>
      <c r="R46" s="418" t="inlineStr">
        <is>
          <t>TI000038</t>
        </is>
      </c>
      <c r="S46" s="418" t="inlineStr"/>
      <c r="T46" s="418">
        <f>R46=S46</f>
        <v/>
      </c>
      <c r="U46" s="418">
        <f>AND(MONTH(F46)=MONTH(Y46), YEAR(F46)=YEAR(Y46))</f>
        <v/>
      </c>
      <c r="V46" s="418">
        <f>AND(AC46&lt;&gt;"", 'Company information'!D$4&lt;&gt;"", RIGHT(SUBSTITUTE(AC46,"-",""),9)=RIGHT(SUBSTITUTE('Company information'!D$4,"-",""),9))</f>
        <v/>
      </c>
      <c r="W46" s="418">
        <f>AI46-I46</f>
        <v/>
      </c>
      <c r="X46" s="455" t="n"/>
      <c r="Y46" s="417" t="n"/>
      <c r="Z46" s="418" t="n"/>
      <c r="AA46" s="418" t="n"/>
      <c r="AB46" s="418" t="n"/>
      <c r="AC46" s="418" t="n"/>
      <c r="AD46" s="418" t="n"/>
      <c r="AE46" s="455" t="n"/>
      <c r="AF46" s="455" t="n"/>
      <c r="AG46" s="455" t="n"/>
      <c r="AH46" s="455" t="n"/>
      <c r="AI46" s="455" t="n"/>
      <c r="AJ46" s="455" t="n"/>
      <c r="AK46" s="455" t="n"/>
      <c r="AL46" s="455" t="n"/>
      <c r="AM46" s="455" t="n"/>
      <c r="AN46" s="455" t="n"/>
      <c r="AO46" s="455" t="n"/>
      <c r="AP46" s="455" t="n"/>
      <c r="AQ46" s="455" t="n"/>
      <c r="AR46" s="418" t="n"/>
      <c r="AS46" s="418" t="n"/>
      <c r="AT46" s="418" t="n"/>
    </row>
    <row r="47">
      <c r="A47" s="417" t="n">
        <v>38</v>
      </c>
      <c r="B47" s="418" t="inlineStr"/>
      <c r="C47" s="418" t="inlineStr">
        <is>
          <t>សូស៊ីយេតេ កុងសេស្យូនែរ ដឺ ឡាអេរ៉ូព័រ</t>
        </is>
      </c>
      <c r="D47" s="418" t="inlineStr">
        <is>
          <t>L001-100047300</t>
        </is>
      </c>
      <c r="E47" s="418" t="inlineStr">
        <is>
          <t>2000005566</t>
        </is>
      </c>
      <c r="F47" s="419" t="n">
        <v>43851</v>
      </c>
      <c r="G47" s="420" t="n">
        <v>27312</v>
      </c>
      <c r="H47" s="418" t="n"/>
      <c r="I47" s="455" t="n">
        <v>27312</v>
      </c>
      <c r="J47" s="418">
        <f>IF(L47&lt;&gt;"",L47,K47)</f>
        <v/>
      </c>
      <c r="K47" s="418">
        <f>IF(AND(T47=TRUE, U47=TRUE, V47=TRUE), IF(W47&lt;-0.05, "អនុញ្ញាត (អ្នកផ្គត់ផ្គង់ប្រកាសខ្វះ)", "បានប្រកាស (អនុញ្ញាត)"), IF(AND(T47=FALSE, U47=FALSE, V47=FALSE), "ព្យួរទុក (មិនមានទិន្នន័យ)", "ប្រកាសខុស (ព្យួរទុក)"))</f>
        <v/>
      </c>
      <c r="L47" s="418" t="inlineStr"/>
      <c r="M47" s="418" t="inlineStr"/>
      <c r="N47" s="455" t="n"/>
      <c r="O47" s="455">
        <f>IF(W47&lt;0,AI47,I47)</f>
        <v/>
      </c>
      <c r="P47" s="455">
        <f>I47-O47</f>
        <v/>
      </c>
      <c r="Q47" s="418" t="n"/>
      <c r="R47" s="418" t="inlineStr">
        <is>
          <t>2000005566</t>
        </is>
      </c>
      <c r="S47" s="418" t="inlineStr"/>
      <c r="T47" s="418">
        <f>R47=S47</f>
        <v/>
      </c>
      <c r="U47" s="418">
        <f>AND(MONTH(F47)=MONTH(Y47), YEAR(F47)=YEAR(Y47))</f>
        <v/>
      </c>
      <c r="V47" s="418">
        <f>AND(AC47&lt;&gt;"", 'Company information'!D$4&lt;&gt;"", RIGHT(SUBSTITUTE(AC47,"-",""),9)=RIGHT(SUBSTITUTE('Company information'!D$4,"-",""),9))</f>
        <v/>
      </c>
      <c r="W47" s="418">
        <f>AI47-I47</f>
        <v/>
      </c>
      <c r="X47" s="455" t="n"/>
      <c r="Y47" s="417" t="n"/>
      <c r="Z47" s="418" t="n"/>
      <c r="AA47" s="418" t="n"/>
      <c r="AB47" s="418" t="n"/>
      <c r="AC47" s="418" t="n"/>
      <c r="AD47" s="418" t="n"/>
      <c r="AE47" s="455" t="n"/>
      <c r="AF47" s="455" t="n"/>
      <c r="AG47" s="455" t="n"/>
      <c r="AH47" s="455" t="n"/>
      <c r="AI47" s="455" t="n"/>
      <c r="AJ47" s="455" t="n"/>
      <c r="AK47" s="455" t="n"/>
      <c r="AL47" s="455" t="n"/>
      <c r="AM47" s="455" t="n"/>
      <c r="AN47" s="455" t="n"/>
      <c r="AO47" s="455" t="n"/>
      <c r="AP47" s="455" t="n"/>
      <c r="AQ47" s="455" t="n"/>
      <c r="AR47" s="418" t="n"/>
      <c r="AS47" s="418" t="n"/>
      <c r="AT47" s="418" t="n"/>
    </row>
    <row r="48">
      <c r="A48" s="417" t="n">
        <v>39</v>
      </c>
      <c r="B48" s="418" t="inlineStr"/>
      <c r="C48" s="418" t="inlineStr">
        <is>
          <t>សូស៊ីយេតេ កុងសេស្យូនែរ ដឺ ឡាអេរ៉ូព័រ</t>
        </is>
      </c>
      <c r="D48" s="418" t="inlineStr">
        <is>
          <t>L001-100047300</t>
        </is>
      </c>
      <c r="E48" s="418" t="inlineStr">
        <is>
          <t>2000004264</t>
        </is>
      </c>
      <c r="F48" s="419" t="n">
        <v>43846</v>
      </c>
      <c r="G48" s="420" t="n">
        <v>29878</v>
      </c>
      <c r="H48" s="418" t="n"/>
      <c r="I48" s="455" t="n">
        <v>29878</v>
      </c>
      <c r="J48" s="418">
        <f>IF(L48&lt;&gt;"",L48,K48)</f>
        <v/>
      </c>
      <c r="K48" s="418">
        <f>IF(AND(T48=TRUE, U48=TRUE, V48=TRUE), IF(W48&lt;-0.05, "អនុញ្ញាត (អ្នកផ្គត់ផ្គង់ប្រកាសខ្វះ)", "បានប្រកាស (អនុញ្ញាត)"), IF(AND(T48=FALSE, U48=FALSE, V48=FALSE), "ព្យួរទុក (មិនមានទិន្នន័យ)", "ប្រកាសខុស (ព្យួរទុក)"))</f>
        <v/>
      </c>
      <c r="L48" s="418" t="inlineStr"/>
      <c r="M48" s="418" t="inlineStr"/>
      <c r="N48" s="455" t="n"/>
      <c r="O48" s="455">
        <f>IF(W48&lt;0,AI48,I48)</f>
        <v/>
      </c>
      <c r="P48" s="455">
        <f>I48-O48</f>
        <v/>
      </c>
      <c r="Q48" s="418" t="n"/>
      <c r="R48" s="418" t="inlineStr">
        <is>
          <t>2000004264</t>
        </is>
      </c>
      <c r="S48" s="418" t="inlineStr"/>
      <c r="T48" s="418">
        <f>R48=S48</f>
        <v/>
      </c>
      <c r="U48" s="418">
        <f>AND(MONTH(F48)=MONTH(Y48), YEAR(F48)=YEAR(Y48))</f>
        <v/>
      </c>
      <c r="V48" s="418">
        <f>AND(AC48&lt;&gt;"", 'Company information'!D$4&lt;&gt;"", RIGHT(SUBSTITUTE(AC48,"-",""),9)=RIGHT(SUBSTITUTE('Company information'!D$4,"-",""),9))</f>
        <v/>
      </c>
      <c r="W48" s="418">
        <f>AI48-I48</f>
        <v/>
      </c>
      <c r="X48" s="455" t="n"/>
      <c r="Y48" s="417" t="n"/>
      <c r="Z48" s="418" t="n"/>
      <c r="AA48" s="418" t="n"/>
      <c r="AB48" s="418" t="n"/>
      <c r="AC48" s="418" t="n"/>
      <c r="AD48" s="418" t="n"/>
      <c r="AE48" s="455" t="n"/>
      <c r="AF48" s="455" t="n"/>
      <c r="AG48" s="455" t="n"/>
      <c r="AH48" s="455" t="n"/>
      <c r="AI48" s="455" t="n"/>
      <c r="AJ48" s="455" t="n"/>
      <c r="AK48" s="455" t="n"/>
      <c r="AL48" s="455" t="n"/>
      <c r="AM48" s="455" t="n"/>
      <c r="AN48" s="455" t="n"/>
      <c r="AO48" s="455" t="n"/>
      <c r="AP48" s="455" t="n"/>
      <c r="AQ48" s="455" t="n"/>
      <c r="AR48" s="418" t="n"/>
      <c r="AS48" s="418" t="n"/>
      <c r="AT48" s="418" t="n"/>
    </row>
    <row r="49">
      <c r="A49" s="417" t="n">
        <v>40</v>
      </c>
      <c r="B49" s="418" t="inlineStr"/>
      <c r="C49" s="418" t="inlineStr">
        <is>
          <t>សូស៊ីយេតេ កុងសេស្យូនែរ ដឺ ឡាអេរ៉ូព័រ</t>
        </is>
      </c>
      <c r="D49" s="418" t="inlineStr">
        <is>
          <t>L001-100047300</t>
        </is>
      </c>
      <c r="E49" s="418" t="inlineStr">
        <is>
          <t>2000003336</t>
        </is>
      </c>
      <c r="F49" s="419" t="n">
        <v>43844</v>
      </c>
      <c r="G49" s="420" t="n">
        <v>34989</v>
      </c>
      <c r="H49" s="418" t="n"/>
      <c r="I49" s="455" t="n">
        <v>34989</v>
      </c>
      <c r="J49" s="418">
        <f>IF(L49&lt;&gt;"",L49,K49)</f>
        <v/>
      </c>
      <c r="K49" s="418">
        <f>IF(AND(T49=TRUE, U49=TRUE, V49=TRUE), IF(W49&lt;-0.05, "អនុញ្ញាត (អ្នកផ្គត់ផ្គង់ប្រកាសខ្វះ)", "បានប្រកាស (អនុញ្ញាត)"), IF(AND(T49=FALSE, U49=FALSE, V49=FALSE), "ព្យួរទុក (មិនមានទិន្នន័យ)", "ប្រកាសខុស (ព្យួរទុក)"))</f>
        <v/>
      </c>
      <c r="L49" s="418" t="inlineStr"/>
      <c r="M49" s="418" t="inlineStr"/>
      <c r="N49" s="455" t="n"/>
      <c r="O49" s="455">
        <f>IF(W49&lt;0,AI49,I49)</f>
        <v/>
      </c>
      <c r="P49" s="455">
        <f>I49-O49</f>
        <v/>
      </c>
      <c r="Q49" s="418" t="n"/>
      <c r="R49" s="418" t="inlineStr">
        <is>
          <t>2000003336</t>
        </is>
      </c>
      <c r="S49" s="418" t="inlineStr"/>
      <c r="T49" s="418">
        <f>R49=S49</f>
        <v/>
      </c>
      <c r="U49" s="418">
        <f>AND(MONTH(F49)=MONTH(Y49), YEAR(F49)=YEAR(Y49))</f>
        <v/>
      </c>
      <c r="V49" s="418">
        <f>AND(AC49&lt;&gt;"", 'Company information'!D$4&lt;&gt;"", RIGHT(SUBSTITUTE(AC49,"-",""),9)=RIGHT(SUBSTITUTE('Company information'!D$4,"-",""),9))</f>
        <v/>
      </c>
      <c r="W49" s="418">
        <f>AI49-I49</f>
        <v/>
      </c>
      <c r="X49" s="455" t="n"/>
      <c r="Y49" s="417" t="n"/>
      <c r="Z49" s="418" t="n"/>
      <c r="AA49" s="418" t="n"/>
      <c r="AB49" s="418" t="n"/>
      <c r="AC49" s="418" t="n"/>
      <c r="AD49" s="418" t="n"/>
      <c r="AE49" s="455" t="n"/>
      <c r="AF49" s="455" t="n"/>
      <c r="AG49" s="455" t="n"/>
      <c r="AH49" s="455" t="n"/>
      <c r="AI49" s="455" t="n"/>
      <c r="AJ49" s="455" t="n"/>
      <c r="AK49" s="455" t="n"/>
      <c r="AL49" s="455" t="n"/>
      <c r="AM49" s="455" t="n"/>
      <c r="AN49" s="455" t="n"/>
      <c r="AO49" s="455" t="n"/>
      <c r="AP49" s="455" t="n"/>
      <c r="AQ49" s="455" t="n"/>
      <c r="AR49" s="418" t="n"/>
      <c r="AS49" s="418" t="n"/>
      <c r="AT49" s="418" t="n"/>
    </row>
    <row r="50">
      <c r="A50" s="417" t="n">
        <v>41</v>
      </c>
      <c r="B50" s="418" t="inlineStr"/>
      <c r="C50" s="418" t="inlineStr">
        <is>
          <t>សូស៊ីយេតេ កុងសេស្យូនែរ ដឺ ឡាអេរ៉ូព័រ</t>
        </is>
      </c>
      <c r="D50" s="418" t="inlineStr">
        <is>
          <t>L001-100047300</t>
        </is>
      </c>
      <c r="E50" s="418" t="inlineStr">
        <is>
          <t>2000002791</t>
        </is>
      </c>
      <c r="F50" s="419" t="n">
        <v>44136</v>
      </c>
      <c r="G50" s="420" t="n">
        <v>7130</v>
      </c>
      <c r="H50" s="418" t="n"/>
      <c r="I50" s="455" t="n">
        <v>7130</v>
      </c>
      <c r="J50" s="418">
        <f>IF(L50&lt;&gt;"",L50,K50)</f>
        <v/>
      </c>
      <c r="K50" s="418">
        <f>IF(AND(T50=TRUE, U50=TRUE, V50=TRUE), IF(W50&lt;-0.05, "អនុញ្ញាត (អ្នកផ្គត់ផ្គង់ប្រកាសខ្វះ)", "បានប្រកាស (អនុញ្ញាត)"), IF(AND(T50=FALSE, U50=FALSE, V50=FALSE), "ព្យួរទុក (មិនមានទិន្នន័យ)", "ប្រកាសខុស (ព្យួរទុក)"))</f>
        <v/>
      </c>
      <c r="L50" s="418" t="inlineStr"/>
      <c r="M50" s="418" t="inlineStr"/>
      <c r="N50" s="455" t="n"/>
      <c r="O50" s="455">
        <f>IF(W50&lt;0,AI50,I50)</f>
        <v/>
      </c>
      <c r="P50" s="455">
        <f>I50-O50</f>
        <v/>
      </c>
      <c r="Q50" s="418" t="n"/>
      <c r="R50" s="418" t="inlineStr">
        <is>
          <t>2000002791</t>
        </is>
      </c>
      <c r="S50" s="418" t="inlineStr"/>
      <c r="T50" s="418">
        <f>R50=S50</f>
        <v/>
      </c>
      <c r="U50" s="418">
        <f>AND(MONTH(F50)=MONTH(Y50), YEAR(F50)=YEAR(Y50))</f>
        <v/>
      </c>
      <c r="V50" s="418">
        <f>AND(AC50&lt;&gt;"", 'Company information'!D$4&lt;&gt;"", RIGHT(SUBSTITUTE(AC50,"-",""),9)=RIGHT(SUBSTITUTE('Company information'!D$4,"-",""),9))</f>
        <v/>
      </c>
      <c r="W50" s="418">
        <f>AI50-I50</f>
        <v/>
      </c>
      <c r="X50" s="455" t="n"/>
      <c r="Y50" s="417" t="n"/>
      <c r="Z50" s="418" t="n"/>
      <c r="AA50" s="418" t="n"/>
      <c r="AB50" s="418" t="n"/>
      <c r="AC50" s="418" t="n"/>
      <c r="AD50" s="418" t="n"/>
      <c r="AE50" s="455" t="n"/>
      <c r="AF50" s="455" t="n"/>
      <c r="AG50" s="455" t="n"/>
      <c r="AH50" s="455" t="n"/>
      <c r="AI50" s="455" t="n"/>
      <c r="AJ50" s="455" t="n"/>
      <c r="AK50" s="455" t="n"/>
      <c r="AL50" s="455" t="n"/>
      <c r="AM50" s="455" t="n"/>
      <c r="AN50" s="455" t="n"/>
      <c r="AO50" s="455" t="n"/>
      <c r="AP50" s="455" t="n"/>
      <c r="AQ50" s="455" t="n"/>
      <c r="AR50" s="418" t="n"/>
      <c r="AS50" s="418" t="n"/>
      <c r="AT50" s="418" t="n"/>
    </row>
    <row r="51">
      <c r="A51" s="417" t="n">
        <v>42</v>
      </c>
      <c r="B51" s="418" t="inlineStr"/>
      <c r="C51" s="418" t="inlineStr">
        <is>
          <t>ស្ត្រេតស៍ អ៊ិនធើណេសិនណល ភីធីអ៊ី អិលធីឌី</t>
        </is>
      </c>
      <c r="D51" s="418" t="inlineStr">
        <is>
          <t>L001-100045162</t>
        </is>
      </c>
      <c r="E51" s="418" t="inlineStr">
        <is>
          <t>2000649</t>
        </is>
      </c>
      <c r="F51" s="419" t="n">
        <v>44044</v>
      </c>
      <c r="G51" s="420" t="n">
        <v>83333</v>
      </c>
      <c r="H51" s="418" t="n"/>
      <c r="I51" s="455" t="n">
        <v>83333</v>
      </c>
      <c r="J51" s="418">
        <f>IF(L51&lt;&gt;"",L51,K51)</f>
        <v/>
      </c>
      <c r="K51" s="418">
        <f>IF(AND(T51=TRUE, U51=TRUE, V51=TRUE), IF(W51&lt;-0.05, "អនុញ្ញាត (អ្នកផ្គត់ផ្គង់ប្រកាសខ្វះ)", "បានប្រកាស (អនុញ្ញាត)"), IF(AND(T51=FALSE, U51=FALSE, V51=FALSE), "ព្យួរទុក (មិនមានទិន្នន័យ)", "ប្រកាសខុស (ព្យួរទុក)"))</f>
        <v/>
      </c>
      <c r="L51" s="418" t="inlineStr"/>
      <c r="M51" s="418" t="inlineStr"/>
      <c r="N51" s="455" t="n"/>
      <c r="O51" s="455">
        <f>IF(W51&lt;0,AI51,I51)</f>
        <v/>
      </c>
      <c r="P51" s="455">
        <f>I51-O51</f>
        <v/>
      </c>
      <c r="Q51" s="418" t="n"/>
      <c r="R51" s="418" t="inlineStr">
        <is>
          <t>2000649</t>
        </is>
      </c>
      <c r="S51" s="418" t="inlineStr"/>
      <c r="T51" s="418">
        <f>R51=S51</f>
        <v/>
      </c>
      <c r="U51" s="418">
        <f>AND(MONTH(F51)=MONTH(Y51), YEAR(F51)=YEAR(Y51))</f>
        <v/>
      </c>
      <c r="V51" s="418">
        <f>AND(AC51&lt;&gt;"", 'Company information'!D$4&lt;&gt;"", RIGHT(SUBSTITUTE(AC51,"-",""),9)=RIGHT(SUBSTITUTE('Company information'!D$4,"-",""),9))</f>
        <v/>
      </c>
      <c r="W51" s="418">
        <f>AI51-I51</f>
        <v/>
      </c>
      <c r="X51" s="455" t="n"/>
      <c r="Y51" s="417" t="n"/>
      <c r="Z51" s="418" t="n"/>
      <c r="AA51" s="418" t="n"/>
      <c r="AB51" s="418" t="n"/>
      <c r="AC51" s="418" t="n"/>
      <c r="AD51" s="418" t="n"/>
      <c r="AE51" s="455" t="n"/>
      <c r="AF51" s="455" t="n"/>
      <c r="AG51" s="455" t="n"/>
      <c r="AH51" s="455" t="n"/>
      <c r="AI51" s="455" t="n"/>
      <c r="AJ51" s="455" t="n"/>
      <c r="AK51" s="455" t="n"/>
      <c r="AL51" s="455" t="n"/>
      <c r="AM51" s="455" t="n"/>
      <c r="AN51" s="455" t="n"/>
      <c r="AO51" s="455" t="n"/>
      <c r="AP51" s="455" t="n"/>
      <c r="AQ51" s="455" t="n"/>
      <c r="AR51" s="418" t="n"/>
      <c r="AS51" s="418" t="n"/>
      <c r="AT51" s="418" t="n"/>
    </row>
    <row r="52">
      <c r="A52" s="417" t="n">
        <v>43</v>
      </c>
      <c r="B52" s="418" t="inlineStr"/>
      <c r="C52" s="418" t="inlineStr">
        <is>
          <t>ស្ត្រេតស៍ អ៊ិនធើណេសិនណល ភីធីអ៊ី អិលធីឌី</t>
        </is>
      </c>
      <c r="D52" s="418" t="inlineStr">
        <is>
          <t>L001-100045162</t>
        </is>
      </c>
      <c r="E52" s="418" t="inlineStr">
        <is>
          <t>2000128</t>
        </is>
      </c>
      <c r="F52" s="419" t="n">
        <v>43831</v>
      </c>
      <c r="G52" s="420" t="n">
        <v>111788</v>
      </c>
      <c r="H52" s="418" t="n"/>
      <c r="I52" s="455" t="n">
        <v>111788</v>
      </c>
      <c r="J52" s="418">
        <f>IF(L52&lt;&gt;"",L52,K52)</f>
        <v/>
      </c>
      <c r="K52" s="418">
        <f>IF(AND(T52=TRUE, U52=TRUE, V52=TRUE), IF(W52&lt;-0.05, "អនុញ្ញាត (អ្នកផ្គត់ផ្គង់ប្រកាសខ្វះ)", "បានប្រកាស (អនុញ្ញាត)"), IF(AND(T52=FALSE, U52=FALSE, V52=FALSE), "ព្យួរទុក (មិនមានទិន្នន័យ)", "ប្រកាសខុស (ព្យួរទុក)"))</f>
        <v/>
      </c>
      <c r="L52" s="418" t="inlineStr"/>
      <c r="M52" s="418" t="inlineStr"/>
      <c r="N52" s="455" t="n"/>
      <c r="O52" s="455">
        <f>IF(W52&lt;0,AI52,I52)</f>
        <v/>
      </c>
      <c r="P52" s="455">
        <f>I52-O52</f>
        <v/>
      </c>
      <c r="Q52" s="418" t="n"/>
      <c r="R52" s="418" t="inlineStr">
        <is>
          <t>2000128</t>
        </is>
      </c>
      <c r="S52" s="418" t="inlineStr"/>
      <c r="T52" s="418">
        <f>R52=S52</f>
        <v/>
      </c>
      <c r="U52" s="418">
        <f>AND(MONTH(F52)=MONTH(Y52), YEAR(F52)=YEAR(Y52))</f>
        <v/>
      </c>
      <c r="V52" s="418">
        <f>AND(AC52&lt;&gt;"", 'Company information'!D$4&lt;&gt;"", RIGHT(SUBSTITUTE(AC52,"-",""),9)=RIGHT(SUBSTITUTE('Company information'!D$4,"-",""),9))</f>
        <v/>
      </c>
      <c r="W52" s="418">
        <f>AI52-I52</f>
        <v/>
      </c>
      <c r="X52" s="455" t="n"/>
      <c r="Y52" s="417" t="n"/>
      <c r="Z52" s="418" t="n"/>
      <c r="AA52" s="418" t="n"/>
      <c r="AB52" s="418" t="n"/>
      <c r="AC52" s="418" t="n"/>
      <c r="AD52" s="418" t="n"/>
      <c r="AE52" s="455" t="n"/>
      <c r="AF52" s="455" t="n"/>
      <c r="AG52" s="455" t="n"/>
      <c r="AH52" s="455" t="n"/>
      <c r="AI52" s="455" t="n"/>
      <c r="AJ52" s="455" t="n"/>
      <c r="AK52" s="455" t="n"/>
      <c r="AL52" s="455" t="n"/>
      <c r="AM52" s="455" t="n"/>
      <c r="AN52" s="455" t="n"/>
      <c r="AO52" s="455" t="n"/>
      <c r="AP52" s="455" t="n"/>
      <c r="AQ52" s="455" t="n"/>
      <c r="AR52" s="418" t="n"/>
      <c r="AS52" s="418" t="n"/>
      <c r="AT52" s="418" t="n"/>
    </row>
    <row r="53">
      <c r="A53" s="417" t="n">
        <v>44</v>
      </c>
      <c r="B53" s="418" t="inlineStr"/>
      <c r="C53" s="418" t="inlineStr">
        <is>
          <t>ខេមវីល គ្លូប៊ល ឯ.ក</t>
        </is>
      </c>
      <c r="D53" s="418" t="inlineStr">
        <is>
          <t>L001-901637190</t>
        </is>
      </c>
      <c r="E53" s="418" t="inlineStr">
        <is>
          <t>INV200149</t>
        </is>
      </c>
      <c r="F53" s="419" t="n">
        <v>43861</v>
      </c>
      <c r="G53" s="420" t="n">
        <v>138210</v>
      </c>
      <c r="H53" s="418" t="n"/>
      <c r="I53" s="455" t="n">
        <v>138210</v>
      </c>
      <c r="J53" s="418">
        <f>IF(L53&lt;&gt;"",L53,K53)</f>
        <v/>
      </c>
      <c r="K53" s="418">
        <f>IF(AND(T53=TRUE, U53=TRUE, V53=TRUE), IF(W53&lt;-0.05, "អនុញ្ញាត (អ្នកផ្គត់ផ្គង់ប្រកាសខ្វះ)", "បានប្រកាស (អនុញ្ញាត)"), IF(AND(T53=FALSE, U53=FALSE, V53=FALSE), "ព្យួរទុក (មិនមានទិន្នន័យ)", "ប្រកាសខុស (ព្យួរទុក)"))</f>
        <v/>
      </c>
      <c r="L53" s="418" t="inlineStr"/>
      <c r="M53" s="418" t="inlineStr"/>
      <c r="N53" s="455" t="n"/>
      <c r="O53" s="455">
        <f>IF(W53&lt;0,AI53,I53)</f>
        <v/>
      </c>
      <c r="P53" s="455">
        <f>I53-O53</f>
        <v/>
      </c>
      <c r="Q53" s="418" t="n"/>
      <c r="R53" s="418" t="inlineStr">
        <is>
          <t>INV200149</t>
        </is>
      </c>
      <c r="S53" s="418" t="inlineStr"/>
      <c r="T53" s="418">
        <f>R53=S53</f>
        <v/>
      </c>
      <c r="U53" s="418">
        <f>AND(MONTH(F53)=MONTH(Y53), YEAR(F53)=YEAR(Y53))</f>
        <v/>
      </c>
      <c r="V53" s="418">
        <f>AND(AC53&lt;&gt;"", 'Company information'!D$4&lt;&gt;"", RIGHT(SUBSTITUTE(AC53,"-",""),9)=RIGHT(SUBSTITUTE('Company information'!D$4,"-",""),9))</f>
        <v/>
      </c>
      <c r="W53" s="418">
        <f>AI53-I53</f>
        <v/>
      </c>
      <c r="X53" s="455" t="n"/>
      <c r="Y53" s="417" t="n"/>
      <c r="Z53" s="418" t="n"/>
      <c r="AA53" s="418" t="n"/>
      <c r="AB53" s="418" t="n"/>
      <c r="AC53" s="418" t="n"/>
      <c r="AD53" s="418" t="n"/>
      <c r="AE53" s="455" t="n"/>
      <c r="AF53" s="455" t="n"/>
      <c r="AG53" s="455" t="n"/>
      <c r="AH53" s="455" t="n"/>
      <c r="AI53" s="455" t="n"/>
      <c r="AJ53" s="455" t="n"/>
      <c r="AK53" s="455" t="n"/>
      <c r="AL53" s="455" t="n"/>
      <c r="AM53" s="455" t="n"/>
      <c r="AN53" s="455" t="n"/>
      <c r="AO53" s="455" t="n"/>
      <c r="AP53" s="455" t="n"/>
      <c r="AQ53" s="455" t="n"/>
      <c r="AR53" s="418" t="n"/>
      <c r="AS53" s="418" t="n"/>
      <c r="AT53" s="418" t="n"/>
    </row>
    <row r="54">
      <c r="A54" s="417" t="n">
        <v>45</v>
      </c>
      <c r="B54" s="418" t="inlineStr"/>
      <c r="C54" s="418" t="inlineStr">
        <is>
          <t>ខេមវីល គ្លូប៊ល ឯ.ក</t>
        </is>
      </c>
      <c r="D54" s="418" t="inlineStr">
        <is>
          <t>L001-901637190</t>
        </is>
      </c>
      <c r="E54" s="418" t="inlineStr">
        <is>
          <t>INV200148</t>
        </is>
      </c>
      <c r="F54" s="419" t="n">
        <v>43861</v>
      </c>
      <c r="G54" s="420" t="n">
        <v>105690</v>
      </c>
      <c r="H54" s="418" t="n"/>
      <c r="I54" s="455" t="n">
        <v>105690</v>
      </c>
      <c r="J54" s="418">
        <f>IF(L54&lt;&gt;"",L54,K54)</f>
        <v/>
      </c>
      <c r="K54" s="418">
        <f>IF(AND(T54=TRUE, U54=TRUE, V54=TRUE), IF(W54&lt;-0.05, "អនុញ្ញាត (អ្នកផ្គត់ផ្គង់ប្រកាសខ្វះ)", "បានប្រកាស (អនុញ្ញាត)"), IF(AND(T54=FALSE, U54=FALSE, V54=FALSE), "ព្យួរទុក (មិនមានទិន្នន័យ)", "ប្រកាសខុស (ព្យួរទុក)"))</f>
        <v/>
      </c>
      <c r="L54" s="418" t="inlineStr"/>
      <c r="M54" s="418" t="inlineStr"/>
      <c r="N54" s="455" t="n"/>
      <c r="O54" s="455">
        <f>IF(W54&lt;0,AI54,I54)</f>
        <v/>
      </c>
      <c r="P54" s="455">
        <f>I54-O54</f>
        <v/>
      </c>
      <c r="Q54" s="418" t="n"/>
      <c r="R54" s="418" t="inlineStr">
        <is>
          <t>INV200148</t>
        </is>
      </c>
      <c r="S54" s="418" t="inlineStr"/>
      <c r="T54" s="418">
        <f>R54=S54</f>
        <v/>
      </c>
      <c r="U54" s="418">
        <f>AND(MONTH(F54)=MONTH(Y54), YEAR(F54)=YEAR(Y54))</f>
        <v/>
      </c>
      <c r="V54" s="418">
        <f>AND(AC54&lt;&gt;"", 'Company information'!D$4&lt;&gt;"", RIGHT(SUBSTITUTE(AC54,"-",""),9)=RIGHT(SUBSTITUTE('Company information'!D$4,"-",""),9))</f>
        <v/>
      </c>
      <c r="W54" s="418">
        <f>AI54-I54</f>
        <v/>
      </c>
      <c r="X54" s="455" t="n"/>
      <c r="Y54" s="417" t="n"/>
      <c r="Z54" s="418" t="n"/>
      <c r="AA54" s="418" t="n"/>
      <c r="AB54" s="418" t="n"/>
      <c r="AC54" s="418" t="n"/>
      <c r="AD54" s="418" t="n"/>
      <c r="AE54" s="455" t="n"/>
      <c r="AF54" s="455" t="n"/>
      <c r="AG54" s="455" t="n"/>
      <c r="AH54" s="455" t="n"/>
      <c r="AI54" s="455" t="n"/>
      <c r="AJ54" s="455" t="n"/>
      <c r="AK54" s="455" t="n"/>
      <c r="AL54" s="455" t="n"/>
      <c r="AM54" s="455" t="n"/>
      <c r="AN54" s="455" t="n"/>
      <c r="AO54" s="455" t="n"/>
      <c r="AP54" s="455" t="n"/>
      <c r="AQ54" s="455" t="n"/>
      <c r="AR54" s="418" t="n"/>
      <c r="AS54" s="418" t="n"/>
      <c r="AT54" s="418" t="n"/>
    </row>
    <row r="55">
      <c r="A55" s="417" t="n">
        <v>46</v>
      </c>
      <c r="B55" s="418" t="inlineStr"/>
      <c r="C55" s="418" t="inlineStr">
        <is>
          <t>ខេមវីល គ្លូប៊ល ឯ.ក</t>
        </is>
      </c>
      <c r="D55" s="418" t="inlineStr">
        <is>
          <t>L001-901637190</t>
        </is>
      </c>
      <c r="E55" s="418" t="inlineStr">
        <is>
          <t>INV200126</t>
        </is>
      </c>
      <c r="F55" s="419" t="n">
        <v>43859</v>
      </c>
      <c r="G55" s="420" t="n">
        <v>166665</v>
      </c>
      <c r="H55" s="418" t="n"/>
      <c r="I55" s="455" t="n">
        <v>166665</v>
      </c>
      <c r="J55" s="418">
        <f>IF(L55&lt;&gt;"",L55,K55)</f>
        <v/>
      </c>
      <c r="K55" s="418">
        <f>IF(AND(T55=TRUE, U55=TRUE, V55=TRUE), IF(W55&lt;-0.05, "អនុញ្ញាត (អ្នកផ្គត់ផ្គង់ប្រកាសខ្វះ)", "បានប្រកាស (អនុញ្ញាត)"), IF(AND(T55=FALSE, U55=FALSE, V55=FALSE), "ព្យួរទុក (មិនមានទិន្នន័យ)", "ប្រកាសខុស (ព្យួរទុក)"))</f>
        <v/>
      </c>
      <c r="L55" s="418" t="inlineStr"/>
      <c r="M55" s="418" t="inlineStr"/>
      <c r="N55" s="455" t="n"/>
      <c r="O55" s="455">
        <f>IF(W55&lt;0,AI55,I55)</f>
        <v/>
      </c>
      <c r="P55" s="455">
        <f>I55-O55</f>
        <v/>
      </c>
      <c r="Q55" s="418" t="n"/>
      <c r="R55" s="418" t="inlineStr">
        <is>
          <t>INV200126</t>
        </is>
      </c>
      <c r="S55" s="418" t="inlineStr"/>
      <c r="T55" s="418">
        <f>R55=S55</f>
        <v/>
      </c>
      <c r="U55" s="418">
        <f>AND(MONTH(F55)=MONTH(Y55), YEAR(F55)=YEAR(Y55))</f>
        <v/>
      </c>
      <c r="V55" s="418">
        <f>AND(AC55&lt;&gt;"", 'Company information'!D$4&lt;&gt;"", RIGHT(SUBSTITUTE(AC55,"-",""),9)=RIGHT(SUBSTITUTE('Company information'!D$4,"-",""),9))</f>
        <v/>
      </c>
      <c r="W55" s="418">
        <f>AI55-I55</f>
        <v/>
      </c>
      <c r="X55" s="455" t="n"/>
      <c r="Y55" s="417" t="n"/>
      <c r="Z55" s="418" t="n"/>
      <c r="AA55" s="418" t="n"/>
      <c r="AB55" s="418" t="n"/>
      <c r="AC55" s="418" t="n"/>
      <c r="AD55" s="418" t="n"/>
      <c r="AE55" s="455" t="n"/>
      <c r="AF55" s="455" t="n"/>
      <c r="AG55" s="455" t="n"/>
      <c r="AH55" s="455" t="n"/>
      <c r="AI55" s="455" t="n"/>
      <c r="AJ55" s="455" t="n"/>
      <c r="AK55" s="455" t="n"/>
      <c r="AL55" s="455" t="n"/>
      <c r="AM55" s="455" t="n"/>
      <c r="AN55" s="455" t="n"/>
      <c r="AO55" s="455" t="n"/>
      <c r="AP55" s="455" t="n"/>
      <c r="AQ55" s="455" t="n"/>
      <c r="AR55" s="418" t="n"/>
      <c r="AS55" s="418" t="n"/>
      <c r="AT55" s="418" t="n"/>
    </row>
    <row r="56">
      <c r="A56" s="417" t="n">
        <v>47</v>
      </c>
      <c r="B56" s="418" t="inlineStr"/>
      <c r="C56" s="418" t="inlineStr">
        <is>
          <t>ខេមវីល គ្លូប៊ល ឯ.ក</t>
        </is>
      </c>
      <c r="D56" s="418" t="inlineStr">
        <is>
          <t>L001-901637190</t>
        </is>
      </c>
      <c r="E56" s="418" t="inlineStr">
        <is>
          <t>INV200125</t>
        </is>
      </c>
      <c r="F56" s="419" t="n">
        <v>43859</v>
      </c>
      <c r="G56" s="420" t="n">
        <v>235770</v>
      </c>
      <c r="H56" s="418" t="n"/>
      <c r="I56" s="455" t="n">
        <v>235770</v>
      </c>
      <c r="J56" s="418">
        <f>IF(L56&lt;&gt;"",L56,K56)</f>
        <v/>
      </c>
      <c r="K56" s="418">
        <f>IF(AND(T56=TRUE, U56=TRUE, V56=TRUE), IF(W56&lt;-0.05, "អនុញ្ញាត (អ្នកផ្គត់ផ្គង់ប្រកាសខ្វះ)", "បានប្រកាស (អនុញ្ញាត)"), IF(AND(T56=FALSE, U56=FALSE, V56=FALSE), "ព្យួរទុក (មិនមានទិន្នន័យ)", "ប្រកាសខុស (ព្យួរទុក)"))</f>
        <v/>
      </c>
      <c r="L56" s="418" t="inlineStr"/>
      <c r="M56" s="418" t="inlineStr"/>
      <c r="N56" s="455" t="n"/>
      <c r="O56" s="455">
        <f>IF(W56&lt;0,AI56,I56)</f>
        <v/>
      </c>
      <c r="P56" s="455">
        <f>I56-O56</f>
        <v/>
      </c>
      <c r="Q56" s="418" t="n"/>
      <c r="R56" s="418" t="inlineStr">
        <is>
          <t>INV200125</t>
        </is>
      </c>
      <c r="S56" s="418" t="inlineStr"/>
      <c r="T56" s="418">
        <f>R56=S56</f>
        <v/>
      </c>
      <c r="U56" s="418">
        <f>AND(MONTH(F56)=MONTH(Y56), YEAR(F56)=YEAR(Y56))</f>
        <v/>
      </c>
      <c r="V56" s="418">
        <f>AND(AC56&lt;&gt;"", 'Company information'!D$4&lt;&gt;"", RIGHT(SUBSTITUTE(AC56,"-",""),9)=RIGHT(SUBSTITUTE('Company information'!D$4,"-",""),9))</f>
        <v/>
      </c>
      <c r="W56" s="418">
        <f>AI56-I56</f>
        <v/>
      </c>
      <c r="X56" s="455" t="n"/>
      <c r="Y56" s="417" t="n"/>
      <c r="Z56" s="418" t="n"/>
      <c r="AA56" s="418" t="n"/>
      <c r="AB56" s="418" t="n"/>
      <c r="AC56" s="418" t="n"/>
      <c r="AD56" s="418" t="n"/>
      <c r="AE56" s="455" t="n"/>
      <c r="AF56" s="455" t="n"/>
      <c r="AG56" s="455" t="n"/>
      <c r="AH56" s="455" t="n"/>
      <c r="AI56" s="455" t="n"/>
      <c r="AJ56" s="455" t="n"/>
      <c r="AK56" s="455" t="n"/>
      <c r="AL56" s="455" t="n"/>
      <c r="AM56" s="455" t="n"/>
      <c r="AN56" s="455" t="n"/>
      <c r="AO56" s="455" t="n"/>
      <c r="AP56" s="455" t="n"/>
      <c r="AQ56" s="455" t="n"/>
      <c r="AR56" s="418" t="n"/>
      <c r="AS56" s="418" t="n"/>
      <c r="AT56" s="418" t="n"/>
    </row>
    <row r="57">
      <c r="A57" s="417" t="n">
        <v>48</v>
      </c>
      <c r="B57" s="418" t="inlineStr"/>
      <c r="C57" s="418" t="inlineStr">
        <is>
          <t>ខេមវីល គ្លូប៊ល ឯ.ក</t>
        </is>
      </c>
      <c r="D57" s="418" t="inlineStr">
        <is>
          <t>L001-901637190</t>
        </is>
      </c>
      <c r="E57" s="418" t="inlineStr">
        <is>
          <t>INV200124</t>
        </is>
      </c>
      <c r="F57" s="419" t="n">
        <v>43859</v>
      </c>
      <c r="G57" s="420" t="n">
        <v>235770</v>
      </c>
      <c r="H57" s="418" t="n"/>
      <c r="I57" s="455" t="n">
        <v>235770</v>
      </c>
      <c r="J57" s="418">
        <f>IF(L57&lt;&gt;"",L57,K57)</f>
        <v/>
      </c>
      <c r="K57" s="418">
        <f>IF(AND(T57=TRUE, U57=TRUE, V57=TRUE), IF(W57&lt;-0.05, "អនុញ្ញាត (អ្នកផ្គត់ផ្គង់ប្រកាសខ្វះ)", "បានប្រកាស (អនុញ្ញាត)"), IF(AND(T57=FALSE, U57=FALSE, V57=FALSE), "ព្យួរទុក (មិនមានទិន្នន័យ)", "ប្រកាសខុស (ព្យួរទុក)"))</f>
        <v/>
      </c>
      <c r="L57" s="418" t="inlineStr"/>
      <c r="M57" s="418" t="inlineStr"/>
      <c r="N57" s="455" t="n"/>
      <c r="O57" s="455">
        <f>IF(W57&lt;0,AI57,I57)</f>
        <v/>
      </c>
      <c r="P57" s="455">
        <f>I57-O57</f>
        <v/>
      </c>
      <c r="Q57" s="418" t="n"/>
      <c r="R57" s="418" t="inlineStr">
        <is>
          <t>INV200124</t>
        </is>
      </c>
      <c r="S57" s="418" t="inlineStr"/>
      <c r="T57" s="418">
        <f>R57=S57</f>
        <v/>
      </c>
      <c r="U57" s="418">
        <f>AND(MONTH(F57)=MONTH(Y57), YEAR(F57)=YEAR(Y57))</f>
        <v/>
      </c>
      <c r="V57" s="418">
        <f>AND(AC57&lt;&gt;"", 'Company information'!D$4&lt;&gt;"", RIGHT(SUBSTITUTE(AC57,"-",""),9)=RIGHT(SUBSTITUTE('Company information'!D$4,"-",""),9))</f>
        <v/>
      </c>
      <c r="W57" s="418">
        <f>AI57-I57</f>
        <v/>
      </c>
      <c r="X57" s="455" t="n"/>
      <c r="Y57" s="417" t="n"/>
      <c r="Z57" s="418" t="n"/>
      <c r="AA57" s="418" t="n"/>
      <c r="AB57" s="418" t="n"/>
      <c r="AC57" s="418" t="n"/>
      <c r="AD57" s="418" t="n"/>
      <c r="AE57" s="455" t="n"/>
      <c r="AF57" s="455" t="n"/>
      <c r="AG57" s="455" t="n"/>
      <c r="AH57" s="455" t="n"/>
      <c r="AI57" s="455" t="n"/>
      <c r="AJ57" s="455" t="n"/>
      <c r="AK57" s="455" t="n"/>
      <c r="AL57" s="455" t="n"/>
      <c r="AM57" s="455" t="n"/>
      <c r="AN57" s="455" t="n"/>
      <c r="AO57" s="455" t="n"/>
      <c r="AP57" s="455" t="n"/>
      <c r="AQ57" s="455" t="n"/>
      <c r="AR57" s="418" t="n"/>
      <c r="AS57" s="418" t="n"/>
      <c r="AT57" s="418" t="n"/>
    </row>
    <row r="58">
      <c r="A58" s="417" t="n">
        <v>49</v>
      </c>
      <c r="B58" s="418" t="inlineStr"/>
      <c r="C58" s="418" t="inlineStr">
        <is>
          <t>ខេមវីល គ្លូប៊ល ឯ.ក</t>
        </is>
      </c>
      <c r="D58" s="418" t="inlineStr">
        <is>
          <t>L001-901637190</t>
        </is>
      </c>
      <c r="E58" s="418" t="inlineStr">
        <is>
          <t>INV200123</t>
        </is>
      </c>
      <c r="F58" s="419" t="n">
        <v>43859</v>
      </c>
      <c r="G58" s="420" t="n">
        <v>235770</v>
      </c>
      <c r="H58" s="418" t="n"/>
      <c r="I58" s="455" t="n">
        <v>235770</v>
      </c>
      <c r="J58" s="418">
        <f>IF(L58&lt;&gt;"",L58,K58)</f>
        <v/>
      </c>
      <c r="K58" s="418">
        <f>IF(AND(T58=TRUE, U58=TRUE, V58=TRUE), IF(W58&lt;-0.05, "អនុញ្ញាត (អ្នកផ្គត់ផ្គង់ប្រកាសខ្វះ)", "បានប្រកាស (អនុញ្ញាត)"), IF(AND(T58=FALSE, U58=FALSE, V58=FALSE), "ព្យួរទុក (មិនមានទិន្នន័យ)", "ប្រកាសខុស (ព្យួរទុក)"))</f>
        <v/>
      </c>
      <c r="L58" s="418" t="inlineStr"/>
      <c r="M58" s="418" t="inlineStr"/>
      <c r="N58" s="455" t="n"/>
      <c r="O58" s="455">
        <f>IF(W58&lt;0,AI58,I58)</f>
        <v/>
      </c>
      <c r="P58" s="455">
        <f>I58-O58</f>
        <v/>
      </c>
      <c r="Q58" s="418" t="n"/>
      <c r="R58" s="418" t="inlineStr">
        <is>
          <t>INV200123</t>
        </is>
      </c>
      <c r="S58" s="418" t="inlineStr"/>
      <c r="T58" s="418">
        <f>R58=S58</f>
        <v/>
      </c>
      <c r="U58" s="418">
        <f>AND(MONTH(F58)=MONTH(Y58), YEAR(F58)=YEAR(Y58))</f>
        <v/>
      </c>
      <c r="V58" s="418">
        <f>AND(AC58&lt;&gt;"", 'Company information'!D$4&lt;&gt;"", RIGHT(SUBSTITUTE(AC58,"-",""),9)=RIGHT(SUBSTITUTE('Company information'!D$4,"-",""),9))</f>
        <v/>
      </c>
      <c r="W58" s="418">
        <f>AI58-I58</f>
        <v/>
      </c>
      <c r="X58" s="455" t="n"/>
      <c r="Y58" s="417" t="n"/>
      <c r="Z58" s="418" t="n"/>
      <c r="AA58" s="418" t="n"/>
      <c r="AB58" s="418" t="n"/>
      <c r="AC58" s="418" t="n"/>
      <c r="AD58" s="418" t="n"/>
      <c r="AE58" s="455" t="n"/>
      <c r="AF58" s="455" t="n"/>
      <c r="AG58" s="455" t="n"/>
      <c r="AH58" s="455" t="n"/>
      <c r="AI58" s="455" t="n"/>
      <c r="AJ58" s="455" t="n"/>
      <c r="AK58" s="455" t="n"/>
      <c r="AL58" s="455" t="n"/>
      <c r="AM58" s="455" t="n"/>
      <c r="AN58" s="455" t="n"/>
      <c r="AO58" s="455" t="n"/>
      <c r="AP58" s="455" t="n"/>
      <c r="AQ58" s="455" t="n"/>
      <c r="AR58" s="418" t="n"/>
      <c r="AS58" s="418" t="n"/>
      <c r="AT58" s="418" t="n"/>
    </row>
    <row r="59">
      <c r="A59" s="417" t="n">
        <v>50</v>
      </c>
      <c r="B59" s="418" t="inlineStr"/>
      <c r="C59" s="418" t="inlineStr">
        <is>
          <t>ខេមវីល គ្លូប៊ល ឯ.ក</t>
        </is>
      </c>
      <c r="D59" s="418" t="inlineStr">
        <is>
          <t>L001-901637190</t>
        </is>
      </c>
      <c r="E59" s="418" t="inlineStr">
        <is>
          <t>INV200096</t>
        </is>
      </c>
      <c r="F59" s="419" t="n">
        <v>43857</v>
      </c>
      <c r="G59" s="420" t="n">
        <v>93495</v>
      </c>
      <c r="H59" s="418" t="n"/>
      <c r="I59" s="455" t="n">
        <v>93495</v>
      </c>
      <c r="J59" s="418">
        <f>IF(L59&lt;&gt;"",L59,K59)</f>
        <v/>
      </c>
      <c r="K59" s="418">
        <f>IF(AND(T59=TRUE, U59=TRUE, V59=TRUE), IF(W59&lt;-0.05, "អនុញ្ញាត (អ្នកផ្គត់ផ្គង់ប្រកាសខ្វះ)", "បានប្រកាស (អនុញ្ញាត)"), IF(AND(T59=FALSE, U59=FALSE, V59=FALSE), "ព្យួរទុក (មិនមានទិន្នន័យ)", "ប្រកាសខុស (ព្យួរទុក)"))</f>
        <v/>
      </c>
      <c r="L59" s="418" t="inlineStr"/>
      <c r="M59" s="418" t="inlineStr"/>
      <c r="N59" s="455" t="n"/>
      <c r="O59" s="455">
        <f>IF(W59&lt;0,AI59,I59)</f>
        <v/>
      </c>
      <c r="P59" s="455">
        <f>I59-O59</f>
        <v/>
      </c>
      <c r="Q59" s="418" t="n"/>
      <c r="R59" s="418" t="inlineStr">
        <is>
          <t>INV200096</t>
        </is>
      </c>
      <c r="S59" s="418" t="inlineStr"/>
      <c r="T59" s="418">
        <f>R59=S59</f>
        <v/>
      </c>
      <c r="U59" s="418">
        <f>AND(MONTH(F59)=MONTH(Y59), YEAR(F59)=YEAR(Y59))</f>
        <v/>
      </c>
      <c r="V59" s="418">
        <f>AND(AC59&lt;&gt;"", 'Company information'!D$4&lt;&gt;"", RIGHT(SUBSTITUTE(AC59,"-",""),9)=RIGHT(SUBSTITUTE('Company information'!D$4,"-",""),9))</f>
        <v/>
      </c>
      <c r="W59" s="418">
        <f>AI59-I59</f>
        <v/>
      </c>
      <c r="X59" s="455" t="n"/>
      <c r="Y59" s="417" t="n"/>
      <c r="Z59" s="418" t="n"/>
      <c r="AA59" s="418" t="n"/>
      <c r="AB59" s="418" t="n"/>
      <c r="AC59" s="418" t="n"/>
      <c r="AD59" s="418" t="n"/>
      <c r="AE59" s="455" t="n"/>
      <c r="AF59" s="455" t="n"/>
      <c r="AG59" s="455" t="n"/>
      <c r="AH59" s="455" t="n"/>
      <c r="AI59" s="455" t="n"/>
      <c r="AJ59" s="455" t="n"/>
      <c r="AK59" s="455" t="n"/>
      <c r="AL59" s="455" t="n"/>
      <c r="AM59" s="455" t="n"/>
      <c r="AN59" s="455" t="n"/>
      <c r="AO59" s="455" t="n"/>
      <c r="AP59" s="455" t="n"/>
      <c r="AQ59" s="455" t="n"/>
      <c r="AR59" s="418" t="n"/>
      <c r="AS59" s="418" t="n"/>
      <c r="AT59" s="418" t="n"/>
    </row>
    <row r="60">
      <c r="A60" s="417" t="n">
        <v>51</v>
      </c>
      <c r="B60" s="418" t="inlineStr"/>
      <c r="C60" s="418" t="inlineStr">
        <is>
          <t>ខេមវីល គ្លូប៊ល ឯ.ក</t>
        </is>
      </c>
      <c r="D60" s="418" t="inlineStr">
        <is>
          <t>L001-901637190</t>
        </is>
      </c>
      <c r="E60" s="418" t="inlineStr">
        <is>
          <t>INV200095</t>
        </is>
      </c>
      <c r="F60" s="419" t="n">
        <v>43857</v>
      </c>
      <c r="G60" s="420" t="n">
        <v>223575</v>
      </c>
      <c r="H60" s="418" t="n"/>
      <c r="I60" s="455" t="n">
        <v>223575</v>
      </c>
      <c r="J60" s="418">
        <f>IF(L60&lt;&gt;"",L60,K60)</f>
        <v/>
      </c>
      <c r="K60" s="418">
        <f>IF(AND(T60=TRUE, U60=TRUE, V60=TRUE), IF(W60&lt;-0.05, "អនុញ្ញាត (អ្នកផ្គត់ផ្គង់ប្រកាសខ្វះ)", "បានប្រកាស (អនុញ្ញាត)"), IF(AND(T60=FALSE, U60=FALSE, V60=FALSE), "ព្យួរទុក (មិនមានទិន្នន័យ)", "ប្រកាសខុស (ព្យួរទុក)"))</f>
        <v/>
      </c>
      <c r="L60" s="418" t="inlineStr"/>
      <c r="M60" s="418" t="inlineStr"/>
      <c r="N60" s="455" t="n"/>
      <c r="O60" s="455">
        <f>IF(W60&lt;0,AI60,I60)</f>
        <v/>
      </c>
      <c r="P60" s="455">
        <f>I60-O60</f>
        <v/>
      </c>
      <c r="Q60" s="418" t="n"/>
      <c r="R60" s="418" t="inlineStr">
        <is>
          <t>INV200095</t>
        </is>
      </c>
      <c r="S60" s="418" t="inlineStr"/>
      <c r="T60" s="418">
        <f>R60=S60</f>
        <v/>
      </c>
      <c r="U60" s="418">
        <f>AND(MONTH(F60)=MONTH(Y60), YEAR(F60)=YEAR(Y60))</f>
        <v/>
      </c>
      <c r="V60" s="418">
        <f>AND(AC60&lt;&gt;"", 'Company information'!D$4&lt;&gt;"", RIGHT(SUBSTITUTE(AC60,"-",""),9)=RIGHT(SUBSTITUTE('Company information'!D$4,"-",""),9))</f>
        <v/>
      </c>
      <c r="W60" s="418">
        <f>AI60-I60</f>
        <v/>
      </c>
      <c r="X60" s="455" t="n"/>
      <c r="Y60" s="417" t="n"/>
      <c r="Z60" s="418" t="n"/>
      <c r="AA60" s="418" t="n"/>
      <c r="AB60" s="418" t="n"/>
      <c r="AC60" s="418" t="n"/>
      <c r="AD60" s="418" t="n"/>
      <c r="AE60" s="455" t="n"/>
      <c r="AF60" s="455" t="n"/>
      <c r="AG60" s="455" t="n"/>
      <c r="AH60" s="455" t="n"/>
      <c r="AI60" s="455" t="n"/>
      <c r="AJ60" s="455" t="n"/>
      <c r="AK60" s="455" t="n"/>
      <c r="AL60" s="455" t="n"/>
      <c r="AM60" s="455" t="n"/>
      <c r="AN60" s="455" t="n"/>
      <c r="AO60" s="455" t="n"/>
      <c r="AP60" s="455" t="n"/>
      <c r="AQ60" s="455" t="n"/>
      <c r="AR60" s="418" t="n"/>
      <c r="AS60" s="418" t="n"/>
      <c r="AT60" s="418" t="n"/>
    </row>
    <row r="61">
      <c r="A61" s="417" t="n">
        <v>52</v>
      </c>
      <c r="B61" s="418" t="inlineStr"/>
      <c r="C61" s="418" t="inlineStr">
        <is>
          <t>ខេមវីល គ្លូប៊ល ឯ.ក</t>
        </is>
      </c>
      <c r="D61" s="418" t="inlineStr">
        <is>
          <t>L001-901637190</t>
        </is>
      </c>
      <c r="E61" s="418" t="inlineStr">
        <is>
          <t>INV200094</t>
        </is>
      </c>
      <c r="F61" s="419" t="n">
        <v>43857</v>
      </c>
      <c r="G61" s="420" t="n">
        <v>138210</v>
      </c>
      <c r="H61" s="418" t="n"/>
      <c r="I61" s="455" t="n">
        <v>138210</v>
      </c>
      <c r="J61" s="418">
        <f>IF(L61&lt;&gt;"",L61,K61)</f>
        <v/>
      </c>
      <c r="K61" s="418">
        <f>IF(AND(T61=TRUE, U61=TRUE, V61=TRUE), IF(W61&lt;-0.05, "អនុញ្ញាត (អ្នកផ្គត់ផ្គង់ប្រកាសខ្វះ)", "បានប្រកាស (អនុញ្ញាត)"), IF(AND(T61=FALSE, U61=FALSE, V61=FALSE), "ព្យួរទុក (មិនមានទិន្នន័យ)", "ប្រកាសខុស (ព្យួរទុក)"))</f>
        <v/>
      </c>
      <c r="L61" s="418" t="inlineStr"/>
      <c r="M61" s="418" t="inlineStr"/>
      <c r="N61" s="455" t="n"/>
      <c r="O61" s="455">
        <f>IF(W61&lt;0,AI61,I61)</f>
        <v/>
      </c>
      <c r="P61" s="455">
        <f>I61-O61</f>
        <v/>
      </c>
      <c r="Q61" s="418" t="n"/>
      <c r="R61" s="418" t="inlineStr">
        <is>
          <t>INV200094</t>
        </is>
      </c>
      <c r="S61" s="418" t="inlineStr"/>
      <c r="T61" s="418">
        <f>R61=S61</f>
        <v/>
      </c>
      <c r="U61" s="418">
        <f>AND(MONTH(F61)=MONTH(Y61), YEAR(F61)=YEAR(Y61))</f>
        <v/>
      </c>
      <c r="V61" s="418">
        <f>AND(AC61&lt;&gt;"", 'Company information'!D$4&lt;&gt;"", RIGHT(SUBSTITUTE(AC61,"-",""),9)=RIGHT(SUBSTITUTE('Company information'!D$4,"-",""),9))</f>
        <v/>
      </c>
      <c r="W61" s="418">
        <f>AI61-I61</f>
        <v/>
      </c>
      <c r="X61" s="455" t="n"/>
      <c r="Y61" s="417" t="n"/>
      <c r="Z61" s="418" t="n"/>
      <c r="AA61" s="418" t="n"/>
      <c r="AB61" s="418" t="n"/>
      <c r="AC61" s="418" t="n"/>
      <c r="AD61" s="418" t="n"/>
      <c r="AE61" s="455" t="n"/>
      <c r="AF61" s="455" t="n"/>
      <c r="AG61" s="455" t="n"/>
      <c r="AH61" s="455" t="n"/>
      <c r="AI61" s="455" t="n"/>
      <c r="AJ61" s="455" t="n"/>
      <c r="AK61" s="455" t="n"/>
      <c r="AL61" s="455" t="n"/>
      <c r="AM61" s="455" t="n"/>
      <c r="AN61" s="455" t="n"/>
      <c r="AO61" s="455" t="n"/>
      <c r="AP61" s="455" t="n"/>
      <c r="AQ61" s="455" t="n"/>
      <c r="AR61" s="418" t="n"/>
      <c r="AS61" s="418" t="n"/>
      <c r="AT61" s="418" t="n"/>
    </row>
    <row r="62">
      <c r="A62" s="417" t="n">
        <v>53</v>
      </c>
      <c r="B62" s="418" t="inlineStr"/>
      <c r="C62" s="418" t="inlineStr">
        <is>
          <t>ខេមវីល គ្លូប៊ល ឯ.ក</t>
        </is>
      </c>
      <c r="D62" s="418" t="inlineStr">
        <is>
          <t>L001-901637190</t>
        </is>
      </c>
      <c r="E62" s="418" t="inlineStr">
        <is>
          <t>INV200093</t>
        </is>
      </c>
      <c r="F62" s="419" t="n">
        <v>43857</v>
      </c>
      <c r="G62" s="420" t="n">
        <v>138210</v>
      </c>
      <c r="H62" s="418" t="n"/>
      <c r="I62" s="455" t="n">
        <v>138210</v>
      </c>
      <c r="J62" s="418">
        <f>IF(L62&lt;&gt;"",L62,K62)</f>
        <v/>
      </c>
      <c r="K62" s="418">
        <f>IF(AND(T62=TRUE, U62=TRUE, V62=TRUE), IF(W62&lt;-0.05, "អនុញ្ញាត (អ្នកផ្គត់ផ្គង់ប្រកាសខ្វះ)", "បានប្រកាស (អនុញ្ញាត)"), IF(AND(T62=FALSE, U62=FALSE, V62=FALSE), "ព្យួរទុក (មិនមានទិន្នន័យ)", "ប្រកាសខុស (ព្យួរទុក)"))</f>
        <v/>
      </c>
      <c r="L62" s="418" t="inlineStr"/>
      <c r="M62" s="418" t="inlineStr"/>
      <c r="N62" s="455" t="n"/>
      <c r="O62" s="455">
        <f>IF(W62&lt;0,AI62,I62)</f>
        <v/>
      </c>
      <c r="P62" s="455">
        <f>I62-O62</f>
        <v/>
      </c>
      <c r="Q62" s="418" t="n"/>
      <c r="R62" s="418" t="inlineStr">
        <is>
          <t>INV200093</t>
        </is>
      </c>
      <c r="S62" s="418" t="inlineStr"/>
      <c r="T62" s="418">
        <f>R62=S62</f>
        <v/>
      </c>
      <c r="U62" s="418">
        <f>AND(MONTH(F62)=MONTH(Y62), YEAR(F62)=YEAR(Y62))</f>
        <v/>
      </c>
      <c r="V62" s="418">
        <f>AND(AC62&lt;&gt;"", 'Company information'!D$4&lt;&gt;"", RIGHT(SUBSTITUTE(AC62,"-",""),9)=RIGHT(SUBSTITUTE('Company information'!D$4,"-",""),9))</f>
        <v/>
      </c>
      <c r="W62" s="418">
        <f>AI62-I62</f>
        <v/>
      </c>
      <c r="X62" s="455" t="n"/>
      <c r="Y62" s="417" t="n"/>
      <c r="Z62" s="418" t="n"/>
      <c r="AA62" s="418" t="n"/>
      <c r="AB62" s="418" t="n"/>
      <c r="AC62" s="418" t="n"/>
      <c r="AD62" s="418" t="n"/>
      <c r="AE62" s="455" t="n"/>
      <c r="AF62" s="455" t="n"/>
      <c r="AG62" s="455" t="n"/>
      <c r="AH62" s="455" t="n"/>
      <c r="AI62" s="455" t="n"/>
      <c r="AJ62" s="455" t="n"/>
      <c r="AK62" s="455" t="n"/>
      <c r="AL62" s="455" t="n"/>
      <c r="AM62" s="455" t="n"/>
      <c r="AN62" s="455" t="n"/>
      <c r="AO62" s="455" t="n"/>
      <c r="AP62" s="455" t="n"/>
      <c r="AQ62" s="455" t="n"/>
      <c r="AR62" s="418" t="n"/>
      <c r="AS62" s="418" t="n"/>
      <c r="AT62" s="418" t="n"/>
    </row>
    <row r="63">
      <c r="A63" s="417" t="n">
        <v>54</v>
      </c>
      <c r="B63" s="418" t="inlineStr"/>
      <c r="C63" s="418" t="inlineStr">
        <is>
          <t>យីងកឺ ខេម ឯ.ក</t>
        </is>
      </c>
      <c r="D63" s="418" t="inlineStr">
        <is>
          <t>K003-901900367</t>
        </is>
      </c>
      <c r="E63" s="418" t="inlineStr">
        <is>
          <t>YK21-003</t>
        </is>
      </c>
      <c r="F63" s="419" t="n">
        <v>44287</v>
      </c>
      <c r="G63" s="420" t="n">
        <v>239318</v>
      </c>
      <c r="H63" s="418" t="n"/>
      <c r="I63" s="455" t="n">
        <v>239318</v>
      </c>
      <c r="J63" s="418">
        <f>IF(L63&lt;&gt;"",L63,K63)</f>
        <v/>
      </c>
      <c r="K63" s="418">
        <f>IF(AND(T63=TRUE, U63=TRUE, V63=TRUE), IF(W63&lt;-0.05, "អនុញ្ញាត (អ្នកផ្គត់ផ្គង់ប្រកាសខ្វះ)", "បានប្រកាស (អនុញ្ញាត)"), IF(AND(T63=FALSE, U63=FALSE, V63=FALSE), "ព្យួរទុក (មិនមានទិន្នន័យ)", "ប្រកាសខុស (ព្យួរទុក)"))</f>
        <v/>
      </c>
      <c r="L63" s="418" t="inlineStr"/>
      <c r="M63" s="418" t="inlineStr"/>
      <c r="N63" s="455" t="n"/>
      <c r="O63" s="455">
        <f>IF(W63&lt;0,AI63,I63)</f>
        <v/>
      </c>
      <c r="P63" s="455">
        <f>I63-O63</f>
        <v/>
      </c>
      <c r="Q63" s="418" t="n"/>
      <c r="R63" s="418" t="inlineStr">
        <is>
          <t>YK21-003</t>
        </is>
      </c>
      <c r="S63" s="418" t="inlineStr"/>
      <c r="T63" s="418">
        <f>R63=S63</f>
        <v/>
      </c>
      <c r="U63" s="418">
        <f>AND(MONTH(F63)=MONTH(Y63), YEAR(F63)=YEAR(Y63))</f>
        <v/>
      </c>
      <c r="V63" s="418">
        <f>AND(AC63&lt;&gt;"", 'Company information'!D$4&lt;&gt;"", RIGHT(SUBSTITUTE(AC63,"-",""),9)=RIGHT(SUBSTITUTE('Company information'!D$4,"-",""),9))</f>
        <v/>
      </c>
      <c r="W63" s="418">
        <f>AI63-I63</f>
        <v/>
      </c>
      <c r="X63" s="455" t="n"/>
      <c r="Y63" s="417" t="n"/>
      <c r="Z63" s="418" t="n"/>
      <c r="AA63" s="418" t="n"/>
      <c r="AB63" s="418" t="n"/>
      <c r="AC63" s="418" t="n"/>
      <c r="AD63" s="418" t="n"/>
      <c r="AE63" s="455" t="n"/>
      <c r="AF63" s="455" t="n"/>
      <c r="AG63" s="455" t="n"/>
      <c r="AH63" s="455" t="n"/>
      <c r="AI63" s="455" t="n"/>
      <c r="AJ63" s="455" t="n"/>
      <c r="AK63" s="455" t="n"/>
      <c r="AL63" s="455" t="n"/>
      <c r="AM63" s="455" t="n"/>
      <c r="AN63" s="455" t="n"/>
      <c r="AO63" s="455" t="n"/>
      <c r="AP63" s="455" t="n"/>
      <c r="AQ63" s="455" t="n"/>
      <c r="AR63" s="418" t="n"/>
      <c r="AS63" s="418" t="n"/>
      <c r="AT63" s="418" t="n"/>
    </row>
    <row r="64">
      <c r="A64" s="417" t="n">
        <v>55</v>
      </c>
      <c r="B64" s="418" t="inlineStr"/>
      <c r="C64" s="418" t="inlineStr">
        <is>
          <t>សូស៊ីយេតេ កុងសេស្យូនែរ ដឺ ឡាអេរ៉ូព័រ</t>
        </is>
      </c>
      <c r="D64" s="418" t="inlineStr">
        <is>
          <t>L001-100047300</t>
        </is>
      </c>
      <c r="E64" s="418" t="inlineStr">
        <is>
          <t>2000-064199</t>
        </is>
      </c>
      <c r="F64" s="419" t="n">
        <v>44197</v>
      </c>
      <c r="G64" s="420" t="n">
        <v>129346</v>
      </c>
      <c r="H64" s="418" t="n"/>
      <c r="I64" s="455" t="n">
        <v>129346</v>
      </c>
      <c r="J64" s="418">
        <f>IF(L64&lt;&gt;"",L64,K64)</f>
        <v/>
      </c>
      <c r="K64" s="418">
        <f>IF(AND(T64=TRUE, U64=TRUE, V64=TRUE), IF(W64&lt;-0.05, "អនុញ្ញាត (អ្នកផ្គត់ផ្គង់ប្រកាសខ្វះ)", "បានប្រកាស (អនុញ្ញាត)"), IF(AND(T64=FALSE, U64=FALSE, V64=FALSE), "ព្យួរទុក (មិនមានទិន្នន័យ)", "ប្រកាសខុស (ព្យួរទុក)"))</f>
        <v/>
      </c>
      <c r="L64" s="418" t="inlineStr"/>
      <c r="M64" s="418" t="inlineStr"/>
      <c r="N64" s="455" t="n"/>
      <c r="O64" s="455">
        <f>IF(W64&lt;0,AI64,I64)</f>
        <v/>
      </c>
      <c r="P64" s="455">
        <f>I64-O64</f>
        <v/>
      </c>
      <c r="Q64" s="418" t="n"/>
      <c r="R64" s="418" t="inlineStr">
        <is>
          <t>2000-064199</t>
        </is>
      </c>
      <c r="S64" s="418" t="inlineStr"/>
      <c r="T64" s="418">
        <f>R64=S64</f>
        <v/>
      </c>
      <c r="U64" s="418">
        <f>AND(MONTH(F64)=MONTH(Y64), YEAR(F64)=YEAR(Y64))</f>
        <v/>
      </c>
      <c r="V64" s="418">
        <f>AND(AC64&lt;&gt;"", 'Company information'!D$4&lt;&gt;"", RIGHT(SUBSTITUTE(AC64,"-",""),9)=RIGHT(SUBSTITUTE('Company information'!D$4,"-",""),9))</f>
        <v/>
      </c>
      <c r="W64" s="418">
        <f>AI64-I64</f>
        <v/>
      </c>
      <c r="X64" s="455" t="n"/>
      <c r="Y64" s="417" t="n"/>
      <c r="Z64" s="418" t="n"/>
      <c r="AA64" s="418" t="n"/>
      <c r="AB64" s="418" t="n"/>
      <c r="AC64" s="418" t="n"/>
      <c r="AD64" s="418" t="n"/>
      <c r="AE64" s="455" t="n"/>
      <c r="AF64" s="455" t="n"/>
      <c r="AG64" s="455" t="n"/>
      <c r="AH64" s="455" t="n"/>
      <c r="AI64" s="455" t="n"/>
      <c r="AJ64" s="455" t="n"/>
      <c r="AK64" s="455" t="n"/>
      <c r="AL64" s="455" t="n"/>
      <c r="AM64" s="455" t="n"/>
      <c r="AN64" s="455" t="n"/>
      <c r="AO64" s="455" t="n"/>
      <c r="AP64" s="455" t="n"/>
      <c r="AQ64" s="455" t="n"/>
      <c r="AR64" s="418" t="n"/>
      <c r="AS64" s="418" t="n"/>
      <c r="AT64" s="418" t="n"/>
    </row>
    <row r="65">
      <c r="A65" s="417" t="n">
        <v>56</v>
      </c>
      <c r="B65" s="418" t="inlineStr"/>
      <c r="C65" s="418" t="inlineStr">
        <is>
          <t>កំពង់ផែស្វយ័តភ្នំពេញ "ក.ស.ភ"</t>
        </is>
      </c>
      <c r="D65" s="418" t="inlineStr">
        <is>
          <t>L001-100044999</t>
        </is>
      </c>
      <c r="E65" s="418" t="inlineStr">
        <is>
          <t>INV20210101052</t>
        </is>
      </c>
      <c r="F65" s="419" t="n">
        <v>44409</v>
      </c>
      <c r="G65" s="420" t="n">
        <v>28976</v>
      </c>
      <c r="H65" s="418" t="n"/>
      <c r="I65" s="455" t="n">
        <v>28976</v>
      </c>
      <c r="J65" s="418">
        <f>IF(L65&lt;&gt;"",L65,K65)</f>
        <v/>
      </c>
      <c r="K65" s="418">
        <f>IF(AND(T65=TRUE, U65=TRUE, V65=TRUE), IF(W65&lt;-0.05, "អនុញ្ញាត (អ្នកផ្គត់ផ្គង់ប្រកាសខ្វះ)", "បានប្រកាស (អនុញ្ញាត)"), IF(AND(T65=FALSE, U65=FALSE, V65=FALSE), "ព្យួរទុក (មិនមានទិន្នន័យ)", "ប្រកាសខុស (ព្យួរទុក)"))</f>
        <v/>
      </c>
      <c r="L65" s="418" t="inlineStr"/>
      <c r="M65" s="418" t="inlineStr"/>
      <c r="N65" s="455" t="n"/>
      <c r="O65" s="455">
        <f>IF(W65&lt;0,AI65,I65)</f>
        <v/>
      </c>
      <c r="P65" s="455">
        <f>I65-O65</f>
        <v/>
      </c>
      <c r="Q65" s="418" t="n"/>
      <c r="R65" s="418" t="inlineStr">
        <is>
          <t>INV20210101052</t>
        </is>
      </c>
      <c r="S65" s="418" t="inlineStr"/>
      <c r="T65" s="418">
        <f>R65=S65</f>
        <v/>
      </c>
      <c r="U65" s="418">
        <f>AND(MONTH(F65)=MONTH(Y65), YEAR(F65)=YEAR(Y65))</f>
        <v/>
      </c>
      <c r="V65" s="418">
        <f>AND(AC65&lt;&gt;"", 'Company information'!D$4&lt;&gt;"", RIGHT(SUBSTITUTE(AC65,"-",""),9)=RIGHT(SUBSTITUTE('Company information'!D$4,"-",""),9))</f>
        <v/>
      </c>
      <c r="W65" s="418">
        <f>AI65-I65</f>
        <v/>
      </c>
      <c r="X65" s="455" t="n"/>
      <c r="Y65" s="417" t="n"/>
      <c r="Z65" s="418" t="n"/>
      <c r="AA65" s="418" t="n"/>
      <c r="AB65" s="418" t="n"/>
      <c r="AC65" s="418" t="n"/>
      <c r="AD65" s="418" t="n"/>
      <c r="AE65" s="455" t="n"/>
      <c r="AF65" s="455" t="n"/>
      <c r="AG65" s="455" t="n"/>
      <c r="AH65" s="455" t="n"/>
      <c r="AI65" s="455" t="n"/>
      <c r="AJ65" s="455" t="n"/>
      <c r="AK65" s="455" t="n"/>
      <c r="AL65" s="455" t="n"/>
      <c r="AM65" s="455" t="n"/>
      <c r="AN65" s="455" t="n"/>
      <c r="AO65" s="455" t="n"/>
      <c r="AP65" s="455" t="n"/>
      <c r="AQ65" s="455" t="n"/>
      <c r="AR65" s="418" t="n"/>
      <c r="AS65" s="418" t="n"/>
      <c r="AT65" s="418" t="n"/>
    </row>
    <row r="66">
      <c r="A66" s="417" t="n">
        <v>57</v>
      </c>
      <c r="B66" s="418" t="inlineStr"/>
      <c r="C66" s="418" t="inlineStr">
        <is>
          <t>សូស៊ីយេតេ កុងសេស្យូនែរ ដឺ ឡាអេរ៉ូព័រ</t>
        </is>
      </c>
      <c r="D66" s="418" t="inlineStr">
        <is>
          <t>L001-100047300</t>
        </is>
      </c>
      <c r="E66" s="418" t="inlineStr">
        <is>
          <t>2100-001119</t>
        </is>
      </c>
      <c r="F66" s="419" t="n">
        <v>44409</v>
      </c>
      <c r="G66" s="420" t="n">
        <v>535848</v>
      </c>
      <c r="H66" s="418" t="n"/>
      <c r="I66" s="455" t="n">
        <v>535848</v>
      </c>
      <c r="J66" s="418">
        <f>IF(L66&lt;&gt;"",L66,K66)</f>
        <v/>
      </c>
      <c r="K66" s="418">
        <f>IF(AND(T66=TRUE, U66=TRUE, V66=TRUE), IF(W66&lt;-0.05, "អនុញ្ញាត (អ្នកផ្គត់ផ្គង់ប្រកាសខ្វះ)", "បានប្រកាស (អនុញ្ញាត)"), IF(AND(T66=FALSE, U66=FALSE, V66=FALSE), "ព្យួរទុក (មិនមានទិន្នន័យ)", "ប្រកាសខុស (ព្យួរទុក)"))</f>
        <v/>
      </c>
      <c r="L66" s="418" t="inlineStr"/>
      <c r="M66" s="418" t="inlineStr"/>
      <c r="N66" s="455" t="n"/>
      <c r="O66" s="455">
        <f>IF(W66&lt;0,AI66,I66)</f>
        <v/>
      </c>
      <c r="P66" s="455">
        <f>I66-O66</f>
        <v/>
      </c>
      <c r="Q66" s="418" t="n"/>
      <c r="R66" s="418" t="inlineStr">
        <is>
          <t>2100-001119</t>
        </is>
      </c>
      <c r="S66" s="418" t="inlineStr"/>
      <c r="T66" s="418">
        <f>R66=S66</f>
        <v/>
      </c>
      <c r="U66" s="418">
        <f>AND(MONTH(F66)=MONTH(Y66), YEAR(F66)=YEAR(Y66))</f>
        <v/>
      </c>
      <c r="V66" s="418">
        <f>AND(AC66&lt;&gt;"", 'Company information'!D$4&lt;&gt;"", RIGHT(SUBSTITUTE(AC66,"-",""),9)=RIGHT(SUBSTITUTE('Company information'!D$4,"-",""),9))</f>
        <v/>
      </c>
      <c r="W66" s="418">
        <f>AI66-I66</f>
        <v/>
      </c>
      <c r="X66" s="455" t="n"/>
      <c r="Y66" s="417" t="n"/>
      <c r="Z66" s="418" t="n"/>
      <c r="AA66" s="418" t="n"/>
      <c r="AB66" s="418" t="n"/>
      <c r="AC66" s="418" t="n"/>
      <c r="AD66" s="418" t="n"/>
      <c r="AE66" s="455" t="n"/>
      <c r="AF66" s="455" t="n"/>
      <c r="AG66" s="455" t="n"/>
      <c r="AH66" s="455" t="n"/>
      <c r="AI66" s="455" t="n"/>
      <c r="AJ66" s="455" t="n"/>
      <c r="AK66" s="455" t="n"/>
      <c r="AL66" s="455" t="n"/>
      <c r="AM66" s="455" t="n"/>
      <c r="AN66" s="455" t="n"/>
      <c r="AO66" s="455" t="n"/>
      <c r="AP66" s="455" t="n"/>
      <c r="AQ66" s="455" t="n"/>
      <c r="AR66" s="418" t="n"/>
      <c r="AS66" s="418" t="n"/>
      <c r="AT66" s="418" t="n"/>
    </row>
    <row r="67">
      <c r="A67" s="417" t="n">
        <v>58</v>
      </c>
      <c r="B67" s="418" t="inlineStr"/>
      <c r="C67" s="418" t="inlineStr">
        <is>
          <t>ហុង ឡេង ហួរ</t>
        </is>
      </c>
      <c r="D67" s="418" t="inlineStr">
        <is>
          <t>L001-100068901</t>
        </is>
      </c>
      <c r="E67" s="418" t="inlineStr">
        <is>
          <t>000154057</t>
        </is>
      </c>
      <c r="F67" s="419" t="n">
        <v>44440</v>
      </c>
      <c r="G67" s="420" t="n">
        <v>7355</v>
      </c>
      <c r="H67" s="418" t="n"/>
      <c r="I67" s="455" t="n">
        <v>7355</v>
      </c>
      <c r="J67" s="418">
        <f>IF(L67&lt;&gt;"",L67,K67)</f>
        <v/>
      </c>
      <c r="K67" s="418">
        <f>IF(AND(T67=TRUE, U67=TRUE, V67=TRUE), IF(W67&lt;-0.05, "អនុញ្ញាត (អ្នកផ្គត់ផ្គង់ប្រកាសខ្វះ)", "បានប្រកាស (អនុញ្ញាត)"), IF(AND(T67=FALSE, U67=FALSE, V67=FALSE), "ព្យួរទុក (មិនមានទិន្នន័យ)", "ប្រកាសខុស (ព្យួរទុក)"))</f>
        <v/>
      </c>
      <c r="L67" s="418" t="inlineStr"/>
      <c r="M67" s="418" t="inlineStr"/>
      <c r="N67" s="455" t="n"/>
      <c r="O67" s="455">
        <f>IF(W67&lt;0,AI67,I67)</f>
        <v/>
      </c>
      <c r="P67" s="455">
        <f>I67-O67</f>
        <v/>
      </c>
      <c r="Q67" s="418" t="n"/>
      <c r="R67" s="418" t="inlineStr">
        <is>
          <t>000154057</t>
        </is>
      </c>
      <c r="S67" s="418" t="inlineStr"/>
      <c r="T67" s="418">
        <f>R67=S67</f>
        <v/>
      </c>
      <c r="U67" s="418">
        <f>AND(MONTH(F67)=MONTH(Y67), YEAR(F67)=YEAR(Y67))</f>
        <v/>
      </c>
      <c r="V67" s="418">
        <f>AND(AC67&lt;&gt;"", 'Company information'!D$4&lt;&gt;"", RIGHT(SUBSTITUTE(AC67,"-",""),9)=RIGHT(SUBSTITUTE('Company information'!D$4,"-",""),9))</f>
        <v/>
      </c>
      <c r="W67" s="418">
        <f>AI67-I67</f>
        <v/>
      </c>
      <c r="X67" s="455" t="n"/>
      <c r="Y67" s="417" t="n"/>
      <c r="Z67" s="418" t="n"/>
      <c r="AA67" s="418" t="n"/>
      <c r="AB67" s="418" t="n"/>
      <c r="AC67" s="418" t="n"/>
      <c r="AD67" s="418" t="n"/>
      <c r="AE67" s="455" t="n"/>
      <c r="AF67" s="455" t="n"/>
      <c r="AG67" s="455" t="n"/>
      <c r="AH67" s="455" t="n"/>
      <c r="AI67" s="455" t="n"/>
      <c r="AJ67" s="455" t="n"/>
      <c r="AK67" s="455" t="n"/>
      <c r="AL67" s="455" t="n"/>
      <c r="AM67" s="455" t="n"/>
      <c r="AN67" s="455" t="n"/>
      <c r="AO67" s="455" t="n"/>
      <c r="AP67" s="455" t="n"/>
      <c r="AQ67" s="455" t="n"/>
      <c r="AR67" s="418" t="n"/>
      <c r="AS67" s="418" t="n"/>
      <c r="AT67" s="418" t="n"/>
    </row>
    <row r="68">
      <c r="A68" s="417" t="n">
        <v>59</v>
      </c>
      <c r="B68" s="418" t="inlineStr"/>
      <c r="C68" s="418" t="inlineStr">
        <is>
          <t>ហុង ឡេង ហួរ</t>
        </is>
      </c>
      <c r="D68" s="418" t="inlineStr">
        <is>
          <t>L001-100068901</t>
        </is>
      </c>
      <c r="E68" s="418" t="inlineStr">
        <is>
          <t>000154056</t>
        </is>
      </c>
      <c r="F68" s="419" t="n">
        <v>44440</v>
      </c>
      <c r="G68" s="420" t="n">
        <v>7355</v>
      </c>
      <c r="H68" s="418" t="n"/>
      <c r="I68" s="455" t="n">
        <v>7355</v>
      </c>
      <c r="J68" s="418">
        <f>IF(L68&lt;&gt;"",L68,K68)</f>
        <v/>
      </c>
      <c r="K68" s="418">
        <f>IF(AND(T68=TRUE, U68=TRUE, V68=TRUE), IF(W68&lt;-0.05, "អនុញ្ញាត (អ្នកផ្គត់ផ្គង់ប្រកាសខ្វះ)", "បានប្រកាស (អនុញ្ញាត)"), IF(AND(T68=FALSE, U68=FALSE, V68=FALSE), "ព្យួរទុក (មិនមានទិន្នន័យ)", "ប្រកាសខុស (ព្យួរទុក)"))</f>
        <v/>
      </c>
      <c r="L68" s="418" t="inlineStr"/>
      <c r="M68" s="418" t="inlineStr"/>
      <c r="N68" s="455" t="n"/>
      <c r="O68" s="455">
        <f>IF(W68&lt;0,AI68,I68)</f>
        <v/>
      </c>
      <c r="P68" s="455">
        <f>I68-O68</f>
        <v/>
      </c>
      <c r="Q68" s="418" t="n"/>
      <c r="R68" s="418" t="inlineStr">
        <is>
          <t>000154056</t>
        </is>
      </c>
      <c r="S68" s="418" t="inlineStr"/>
      <c r="T68" s="418">
        <f>R68=S68</f>
        <v/>
      </c>
      <c r="U68" s="418">
        <f>AND(MONTH(F68)=MONTH(Y68), YEAR(F68)=YEAR(Y68))</f>
        <v/>
      </c>
      <c r="V68" s="418">
        <f>AND(AC68&lt;&gt;"", 'Company information'!D$4&lt;&gt;"", RIGHT(SUBSTITUTE(AC68,"-",""),9)=RIGHT(SUBSTITUTE('Company information'!D$4,"-",""),9))</f>
        <v/>
      </c>
      <c r="W68" s="418">
        <f>AI68-I68</f>
        <v/>
      </c>
      <c r="X68" s="455" t="n"/>
      <c r="Y68" s="417" t="n"/>
      <c r="Z68" s="418" t="n"/>
      <c r="AA68" s="418" t="n"/>
      <c r="AB68" s="418" t="n"/>
      <c r="AC68" s="418" t="n"/>
      <c r="AD68" s="418" t="n"/>
      <c r="AE68" s="455" t="n"/>
      <c r="AF68" s="455" t="n"/>
      <c r="AG68" s="455" t="n"/>
      <c r="AH68" s="455" t="n"/>
      <c r="AI68" s="455" t="n"/>
      <c r="AJ68" s="455" t="n"/>
      <c r="AK68" s="455" t="n"/>
      <c r="AL68" s="455" t="n"/>
      <c r="AM68" s="455" t="n"/>
      <c r="AN68" s="455" t="n"/>
      <c r="AO68" s="455" t="n"/>
      <c r="AP68" s="455" t="n"/>
      <c r="AQ68" s="455" t="n"/>
      <c r="AR68" s="418" t="n"/>
      <c r="AS68" s="418" t="n"/>
      <c r="AT68" s="418" t="n"/>
    </row>
    <row r="69">
      <c r="A69" s="417" t="n">
        <v>60</v>
      </c>
      <c r="B69" s="418" t="inlineStr"/>
      <c r="C69" s="418" t="inlineStr">
        <is>
          <t>កំពង់ផែស្វយ័តភ្នំពេញ "ក.ស.ភ"</t>
        </is>
      </c>
      <c r="D69" s="418" t="inlineStr">
        <is>
          <t>L001-100044999</t>
        </is>
      </c>
      <c r="E69" s="418" t="inlineStr">
        <is>
          <t>INV20210101055</t>
        </is>
      </c>
      <c r="F69" s="419" t="n">
        <v>44409</v>
      </c>
      <c r="G69" s="420" t="n">
        <v>57952</v>
      </c>
      <c r="H69" s="418" t="n"/>
      <c r="I69" s="455" t="n">
        <v>57952</v>
      </c>
      <c r="J69" s="418">
        <f>IF(L69&lt;&gt;"",L69,K69)</f>
        <v/>
      </c>
      <c r="K69" s="418">
        <f>IF(AND(T69=TRUE, U69=TRUE, V69=TRUE), IF(W69&lt;-0.05, "អនុញ្ញាត (អ្នកផ្គត់ផ្គង់ប្រកាសខ្វះ)", "បានប្រកាស (អនុញ្ញាត)"), IF(AND(T69=FALSE, U69=FALSE, V69=FALSE), "ព្យួរទុក (មិនមានទិន្នន័យ)", "ប្រកាសខុស (ព្យួរទុក)"))</f>
        <v/>
      </c>
      <c r="L69" s="418" t="inlineStr"/>
      <c r="M69" s="418" t="inlineStr"/>
      <c r="N69" s="455" t="n"/>
      <c r="O69" s="455">
        <f>IF(W69&lt;0,AI69,I69)</f>
        <v/>
      </c>
      <c r="P69" s="455">
        <f>I69-O69</f>
        <v/>
      </c>
      <c r="Q69" s="418" t="n"/>
      <c r="R69" s="418" t="inlineStr">
        <is>
          <t>INV20210101055</t>
        </is>
      </c>
      <c r="S69" s="418" t="inlineStr"/>
      <c r="T69" s="418">
        <f>R69=S69</f>
        <v/>
      </c>
      <c r="U69" s="418">
        <f>AND(MONTH(F69)=MONTH(Y69), YEAR(F69)=YEAR(Y69))</f>
        <v/>
      </c>
      <c r="V69" s="418">
        <f>AND(AC69&lt;&gt;"", 'Company information'!D$4&lt;&gt;"", RIGHT(SUBSTITUTE(AC69,"-",""),9)=RIGHT(SUBSTITUTE('Company information'!D$4,"-",""),9))</f>
        <v/>
      </c>
      <c r="W69" s="418">
        <f>AI69-I69</f>
        <v/>
      </c>
      <c r="X69" s="455" t="n"/>
      <c r="Y69" s="417" t="n"/>
      <c r="Z69" s="418" t="n"/>
      <c r="AA69" s="418" t="n"/>
      <c r="AB69" s="418" t="n"/>
      <c r="AC69" s="418" t="n"/>
      <c r="AD69" s="418" t="n"/>
      <c r="AE69" s="455" t="n"/>
      <c r="AF69" s="455" t="n"/>
      <c r="AG69" s="455" t="n"/>
      <c r="AH69" s="455" t="n"/>
      <c r="AI69" s="455" t="n"/>
      <c r="AJ69" s="455" t="n"/>
      <c r="AK69" s="455" t="n"/>
      <c r="AL69" s="455" t="n"/>
      <c r="AM69" s="455" t="n"/>
      <c r="AN69" s="455" t="n"/>
      <c r="AO69" s="455" t="n"/>
      <c r="AP69" s="455" t="n"/>
      <c r="AQ69" s="455" t="n"/>
      <c r="AR69" s="418" t="n"/>
      <c r="AS69" s="418" t="n"/>
      <c r="AT69" s="418" t="n"/>
    </row>
    <row r="70">
      <c r="A70" s="417" t="n">
        <v>61</v>
      </c>
      <c r="B70" s="418" t="inlineStr"/>
      <c r="C70" s="418" t="inlineStr">
        <is>
          <t>កំពង់ផែស្វយ័តក្រុងព្រះសីហនុ</t>
        </is>
      </c>
      <c r="D70" s="418" t="inlineStr">
        <is>
          <t>L001-100044638</t>
        </is>
      </c>
      <c r="E70" s="418" t="inlineStr">
        <is>
          <t>000004581</t>
        </is>
      </c>
      <c r="F70" s="419" t="n">
        <v>44440</v>
      </c>
      <c r="G70" s="420" t="n">
        <v>143370</v>
      </c>
      <c r="H70" s="418" t="n"/>
      <c r="I70" s="455" t="n">
        <v>143370</v>
      </c>
      <c r="J70" s="418">
        <f>IF(L70&lt;&gt;"",L70,K70)</f>
        <v/>
      </c>
      <c r="K70" s="418">
        <f>IF(AND(T70=TRUE, U70=TRUE, V70=TRUE), IF(W70&lt;-0.05, "អនុញ្ញាត (អ្នកផ្គត់ផ្គង់ប្រកាសខ្វះ)", "បានប្រកាស (អនុញ្ញាត)"), IF(AND(T70=FALSE, U70=FALSE, V70=FALSE), "ព្យួរទុក (មិនមានទិន្នន័យ)", "ប្រកាសខុស (ព្យួរទុក)"))</f>
        <v/>
      </c>
      <c r="L70" s="418" t="inlineStr"/>
      <c r="M70" s="418" t="inlineStr"/>
      <c r="N70" s="455" t="n"/>
      <c r="O70" s="455">
        <f>IF(W70&lt;0,AI70,I70)</f>
        <v/>
      </c>
      <c r="P70" s="455">
        <f>I70-O70</f>
        <v/>
      </c>
      <c r="Q70" s="418" t="n"/>
      <c r="R70" s="418" t="inlineStr">
        <is>
          <t>000004581</t>
        </is>
      </c>
      <c r="S70" s="418" t="inlineStr"/>
      <c r="T70" s="418">
        <f>R70=S70</f>
        <v/>
      </c>
      <c r="U70" s="418">
        <f>AND(MONTH(F70)=MONTH(Y70), YEAR(F70)=YEAR(Y70))</f>
        <v/>
      </c>
      <c r="V70" s="418">
        <f>AND(AC70&lt;&gt;"", 'Company information'!D$4&lt;&gt;"", RIGHT(SUBSTITUTE(AC70,"-",""),9)=RIGHT(SUBSTITUTE('Company information'!D$4,"-",""),9))</f>
        <v/>
      </c>
      <c r="W70" s="418">
        <f>AI70-I70</f>
        <v/>
      </c>
      <c r="X70" s="455" t="n"/>
      <c r="Y70" s="417" t="n"/>
      <c r="Z70" s="418" t="n"/>
      <c r="AA70" s="418" t="n"/>
      <c r="AB70" s="418" t="n"/>
      <c r="AC70" s="418" t="n"/>
      <c r="AD70" s="418" t="n"/>
      <c r="AE70" s="455" t="n"/>
      <c r="AF70" s="455" t="n"/>
      <c r="AG70" s="455" t="n"/>
      <c r="AH70" s="455" t="n"/>
      <c r="AI70" s="455" t="n"/>
      <c r="AJ70" s="455" t="n"/>
      <c r="AK70" s="455" t="n"/>
      <c r="AL70" s="455" t="n"/>
      <c r="AM70" s="455" t="n"/>
      <c r="AN70" s="455" t="n"/>
      <c r="AO70" s="455" t="n"/>
      <c r="AP70" s="455" t="n"/>
      <c r="AQ70" s="455" t="n"/>
      <c r="AR70" s="418" t="n"/>
      <c r="AS70" s="418" t="n"/>
      <c r="AT70" s="418" t="n"/>
    </row>
    <row r="71">
      <c r="A71" s="417" t="n">
        <v>62</v>
      </c>
      <c r="B71" s="418" t="inlineStr"/>
      <c r="C71" s="418" t="inlineStr">
        <is>
          <t>កំពង់ផែស្វយ័តក្រុងព្រះសីហនុ</t>
        </is>
      </c>
      <c r="D71" s="418" t="inlineStr">
        <is>
          <t>L001-100044638</t>
        </is>
      </c>
      <c r="E71" s="418" t="inlineStr">
        <is>
          <t>000198486</t>
        </is>
      </c>
      <c r="F71" s="419" t="n">
        <v>44197</v>
      </c>
      <c r="G71" s="420" t="n">
        <v>20629</v>
      </c>
      <c r="H71" s="418" t="n"/>
      <c r="I71" s="455" t="n">
        <v>20629</v>
      </c>
      <c r="J71" s="418">
        <f>IF(L71&lt;&gt;"",L71,K71)</f>
        <v/>
      </c>
      <c r="K71" s="418">
        <f>IF(AND(T71=TRUE, U71=TRUE, V71=TRUE), IF(W71&lt;-0.05, "អនុញ្ញាត (អ្នកផ្គត់ផ្គង់ប្រកាសខ្វះ)", "បានប្រកាស (អនុញ្ញាត)"), IF(AND(T71=FALSE, U71=FALSE, V71=FALSE), "ព្យួរទុក (មិនមានទិន្នន័យ)", "ប្រកាសខុស (ព្យួរទុក)"))</f>
        <v/>
      </c>
      <c r="L71" s="418" t="inlineStr"/>
      <c r="M71" s="418" t="inlineStr"/>
      <c r="N71" s="455" t="n"/>
      <c r="O71" s="455">
        <f>IF(W71&lt;0,AI71,I71)</f>
        <v/>
      </c>
      <c r="P71" s="455">
        <f>I71-O71</f>
        <v/>
      </c>
      <c r="Q71" s="418" t="n"/>
      <c r="R71" s="418" t="inlineStr">
        <is>
          <t>000198486</t>
        </is>
      </c>
      <c r="S71" s="418" t="inlineStr"/>
      <c r="T71" s="418">
        <f>R71=S71</f>
        <v/>
      </c>
      <c r="U71" s="418">
        <f>AND(MONTH(F71)=MONTH(Y71), YEAR(F71)=YEAR(Y71))</f>
        <v/>
      </c>
      <c r="V71" s="418">
        <f>AND(AC71&lt;&gt;"", 'Company information'!D$4&lt;&gt;"", RIGHT(SUBSTITUTE(AC71,"-",""),9)=RIGHT(SUBSTITUTE('Company information'!D$4,"-",""),9))</f>
        <v/>
      </c>
      <c r="W71" s="418">
        <f>AI71-I71</f>
        <v/>
      </c>
      <c r="X71" s="455" t="n"/>
      <c r="Y71" s="417" t="n"/>
      <c r="Z71" s="418" t="n"/>
      <c r="AA71" s="418" t="n"/>
      <c r="AB71" s="418" t="n"/>
      <c r="AC71" s="418" t="n"/>
      <c r="AD71" s="418" t="n"/>
      <c r="AE71" s="455" t="n"/>
      <c r="AF71" s="455" t="n"/>
      <c r="AG71" s="455" t="n"/>
      <c r="AH71" s="455" t="n"/>
      <c r="AI71" s="455" t="n"/>
      <c r="AJ71" s="455" t="n"/>
      <c r="AK71" s="455" t="n"/>
      <c r="AL71" s="455" t="n"/>
      <c r="AM71" s="455" t="n"/>
      <c r="AN71" s="455" t="n"/>
      <c r="AO71" s="455" t="n"/>
      <c r="AP71" s="455" t="n"/>
      <c r="AQ71" s="455" t="n"/>
      <c r="AR71" s="418" t="n"/>
      <c r="AS71" s="418" t="n"/>
      <c r="AT71" s="418" t="n"/>
    </row>
    <row r="72">
      <c r="A72" s="417" t="n">
        <v>63</v>
      </c>
      <c r="B72" s="418" t="inlineStr"/>
      <c r="C72" s="418" t="inlineStr">
        <is>
          <t>ភីស៊ីអាយ សឺវីស</t>
        </is>
      </c>
      <c r="D72" s="418" t="inlineStr">
        <is>
          <t>K010-901639639</t>
        </is>
      </c>
      <c r="E72" s="418" t="inlineStr">
        <is>
          <t>20210017</t>
        </is>
      </c>
      <c r="F72" s="419" t="n">
        <v>44223</v>
      </c>
      <c r="G72" s="420" t="n">
        <v>81000</v>
      </c>
      <c r="H72" s="418" t="n"/>
      <c r="I72" s="455" t="n">
        <v>81000</v>
      </c>
      <c r="J72" s="418">
        <f>IF(L72&lt;&gt;"",L72,K72)</f>
        <v/>
      </c>
      <c r="K72" s="418">
        <f>IF(AND(T72=TRUE, U72=TRUE, V72=TRUE), IF(W72&lt;-0.05, "អនុញ្ញាត (អ្នកផ្គត់ផ្គង់ប្រកាសខ្វះ)", "បានប្រកាស (អនុញ្ញាត)"), IF(AND(T72=FALSE, U72=FALSE, V72=FALSE), "ព្យួរទុក (មិនមានទិន្នន័យ)", "ប្រកាសខុស (ព្យួរទុក)"))</f>
        <v/>
      </c>
      <c r="L72" s="418" t="inlineStr"/>
      <c r="M72" s="418" t="inlineStr"/>
      <c r="N72" s="455" t="n"/>
      <c r="O72" s="455">
        <f>IF(W72&lt;0,AI72,I72)</f>
        <v/>
      </c>
      <c r="P72" s="455">
        <f>I72-O72</f>
        <v/>
      </c>
      <c r="Q72" s="418" t="n"/>
      <c r="R72" s="418" t="inlineStr">
        <is>
          <t>20210017</t>
        </is>
      </c>
      <c r="S72" s="418" t="inlineStr"/>
      <c r="T72" s="418">
        <f>R72=S72</f>
        <v/>
      </c>
      <c r="U72" s="418">
        <f>AND(MONTH(F72)=MONTH(Y72), YEAR(F72)=YEAR(Y72))</f>
        <v/>
      </c>
      <c r="V72" s="418">
        <f>AND(AC72&lt;&gt;"", 'Company information'!D$4&lt;&gt;"", RIGHT(SUBSTITUTE(AC72,"-",""),9)=RIGHT(SUBSTITUTE('Company information'!D$4,"-",""),9))</f>
        <v/>
      </c>
      <c r="W72" s="418">
        <f>AI72-I72</f>
        <v/>
      </c>
      <c r="X72" s="455" t="n"/>
      <c r="Y72" s="417" t="n"/>
      <c r="Z72" s="418" t="n"/>
      <c r="AA72" s="418" t="n"/>
      <c r="AB72" s="418" t="n"/>
      <c r="AC72" s="418" t="n"/>
      <c r="AD72" s="418" t="n"/>
      <c r="AE72" s="455" t="n"/>
      <c r="AF72" s="455" t="n"/>
      <c r="AG72" s="455" t="n"/>
      <c r="AH72" s="455" t="n"/>
      <c r="AI72" s="455" t="n"/>
      <c r="AJ72" s="455" t="n"/>
      <c r="AK72" s="455" t="n"/>
      <c r="AL72" s="455" t="n"/>
      <c r="AM72" s="455" t="n"/>
      <c r="AN72" s="455" t="n"/>
      <c r="AO72" s="455" t="n"/>
      <c r="AP72" s="455" t="n"/>
      <c r="AQ72" s="455" t="n"/>
      <c r="AR72" s="418" t="n"/>
      <c r="AS72" s="418" t="n"/>
      <c r="AT72" s="418" t="n"/>
    </row>
    <row r="73">
      <c r="A73" s="417" t="n">
        <v>64</v>
      </c>
      <c r="B73" s="418" t="inlineStr"/>
      <c r="C73" s="418" t="inlineStr">
        <is>
          <t>យូសេន ឡូជីស្ទីក (ខេមបូឌា) ខូ អិលធីឌី</t>
        </is>
      </c>
      <c r="D73" s="418" t="inlineStr">
        <is>
          <t>L001-104015799</t>
        </is>
      </c>
      <c r="E73" s="418" t="inlineStr">
        <is>
          <t>C07741272</t>
        </is>
      </c>
      <c r="F73" s="419" t="n">
        <v>44219</v>
      </c>
      <c r="G73" s="420" t="n">
        <v>146160</v>
      </c>
      <c r="H73" s="418" t="n"/>
      <c r="I73" s="455" t="n">
        <v>146160</v>
      </c>
      <c r="J73" s="418">
        <f>IF(L73&lt;&gt;"",L73,K73)</f>
        <v/>
      </c>
      <c r="K73" s="418">
        <f>IF(AND(T73=TRUE, U73=TRUE, V73=TRUE), IF(W73&lt;-0.05, "អនុញ្ញាត (អ្នកផ្គត់ផ្គង់ប្រកាសខ្វះ)", "បានប្រកាស (អនុញ្ញាត)"), IF(AND(T73=FALSE, U73=FALSE, V73=FALSE), "ព្យួរទុក (មិនមានទិន្នន័យ)", "ប្រកាសខុស (ព្យួរទុក)"))</f>
        <v/>
      </c>
      <c r="L73" s="418" t="inlineStr"/>
      <c r="M73" s="418" t="inlineStr"/>
      <c r="N73" s="455" t="n"/>
      <c r="O73" s="455">
        <f>IF(W73&lt;0,AI73,I73)</f>
        <v/>
      </c>
      <c r="P73" s="455">
        <f>I73-O73</f>
        <v/>
      </c>
      <c r="Q73" s="418" t="n"/>
      <c r="R73" s="418" t="inlineStr">
        <is>
          <t>C07741272</t>
        </is>
      </c>
      <c r="S73" s="418" t="inlineStr"/>
      <c r="T73" s="418">
        <f>R73=S73</f>
        <v/>
      </c>
      <c r="U73" s="418">
        <f>AND(MONTH(F73)=MONTH(Y73), YEAR(F73)=YEAR(Y73))</f>
        <v/>
      </c>
      <c r="V73" s="418">
        <f>AND(AC73&lt;&gt;"", 'Company information'!D$4&lt;&gt;"", RIGHT(SUBSTITUTE(AC73,"-",""),9)=RIGHT(SUBSTITUTE('Company information'!D$4,"-",""),9))</f>
        <v/>
      </c>
      <c r="W73" s="418">
        <f>AI73-I73</f>
        <v/>
      </c>
      <c r="X73" s="455" t="n"/>
      <c r="Y73" s="417" t="n"/>
      <c r="Z73" s="418" t="n"/>
      <c r="AA73" s="418" t="n"/>
      <c r="AB73" s="418" t="n"/>
      <c r="AC73" s="418" t="n"/>
      <c r="AD73" s="418" t="n"/>
      <c r="AE73" s="455" t="n"/>
      <c r="AF73" s="455" t="n"/>
      <c r="AG73" s="455" t="n"/>
      <c r="AH73" s="455" t="n"/>
      <c r="AI73" s="455" t="n"/>
      <c r="AJ73" s="455" t="n"/>
      <c r="AK73" s="455" t="n"/>
      <c r="AL73" s="455" t="n"/>
      <c r="AM73" s="455" t="n"/>
      <c r="AN73" s="455" t="n"/>
      <c r="AO73" s="455" t="n"/>
      <c r="AP73" s="455" t="n"/>
      <c r="AQ73" s="455" t="n"/>
      <c r="AR73" s="418" t="n"/>
      <c r="AS73" s="418" t="n"/>
      <c r="AT73" s="418" t="n"/>
    </row>
    <row r="74">
      <c r="A74" s="417" t="n">
        <v>65</v>
      </c>
      <c r="B74" s="418" t="inlineStr"/>
      <c r="C74" s="418" t="inlineStr">
        <is>
          <t>យូសេន ឡូជីស្ទីក (ខេមបូឌា) ខូ អិលធីឌី</t>
        </is>
      </c>
      <c r="D74" s="418" t="inlineStr">
        <is>
          <t>L001-104015799</t>
        </is>
      </c>
      <c r="E74" s="418" t="inlineStr">
        <is>
          <t>C07708108</t>
        </is>
      </c>
      <c r="F74" s="419" t="n">
        <v>44348</v>
      </c>
      <c r="G74" s="420" t="n">
        <v>160984</v>
      </c>
      <c r="H74" s="418" t="n"/>
      <c r="I74" s="455" t="n">
        <v>160984</v>
      </c>
      <c r="J74" s="418">
        <f>IF(L74&lt;&gt;"",L74,K74)</f>
        <v/>
      </c>
      <c r="K74" s="418">
        <f>IF(AND(T74=TRUE, U74=TRUE, V74=TRUE), IF(W74&lt;-0.05, "អនុញ្ញាត (អ្នកផ្គត់ផ្គង់ប្រកាសខ្វះ)", "បានប្រកាស (អនុញ្ញាត)"), IF(AND(T74=FALSE, U74=FALSE, V74=FALSE), "ព្យួរទុក (មិនមានទិន្នន័យ)", "ប្រកាសខុស (ព្យួរទុក)"))</f>
        <v/>
      </c>
      <c r="L74" s="418" t="inlineStr"/>
      <c r="M74" s="418" t="inlineStr"/>
      <c r="N74" s="455" t="n"/>
      <c r="O74" s="455">
        <f>IF(W74&lt;0,AI74,I74)</f>
        <v/>
      </c>
      <c r="P74" s="455">
        <f>I74-O74</f>
        <v/>
      </c>
      <c r="Q74" s="418" t="n"/>
      <c r="R74" s="418" t="inlineStr">
        <is>
          <t>C07708108</t>
        </is>
      </c>
      <c r="S74" s="418" t="inlineStr"/>
      <c r="T74" s="418">
        <f>R74=S74</f>
        <v/>
      </c>
      <c r="U74" s="418">
        <f>AND(MONTH(F74)=MONTH(Y74), YEAR(F74)=YEAR(Y74))</f>
        <v/>
      </c>
      <c r="V74" s="418">
        <f>AND(AC74&lt;&gt;"", 'Company information'!D$4&lt;&gt;"", RIGHT(SUBSTITUTE(AC74,"-",""),9)=RIGHT(SUBSTITUTE('Company information'!D$4,"-",""),9))</f>
        <v/>
      </c>
      <c r="W74" s="418">
        <f>AI74-I74</f>
        <v/>
      </c>
      <c r="X74" s="455" t="n"/>
      <c r="Y74" s="417" t="n"/>
      <c r="Z74" s="418" t="n"/>
      <c r="AA74" s="418" t="n"/>
      <c r="AB74" s="418" t="n"/>
      <c r="AC74" s="418" t="n"/>
      <c r="AD74" s="418" t="n"/>
      <c r="AE74" s="455" t="n"/>
      <c r="AF74" s="455" t="n"/>
      <c r="AG74" s="455" t="n"/>
      <c r="AH74" s="455" t="n"/>
      <c r="AI74" s="455" t="n"/>
      <c r="AJ74" s="455" t="n"/>
      <c r="AK74" s="455" t="n"/>
      <c r="AL74" s="455" t="n"/>
      <c r="AM74" s="455" t="n"/>
      <c r="AN74" s="455" t="n"/>
      <c r="AO74" s="455" t="n"/>
      <c r="AP74" s="455" t="n"/>
      <c r="AQ74" s="455" t="n"/>
      <c r="AR74" s="418" t="n"/>
      <c r="AS74" s="418" t="n"/>
      <c r="AT74" s="418" t="n"/>
    </row>
    <row r="75">
      <c r="A75" s="417" t="n">
        <v>66</v>
      </c>
      <c r="B75" s="418" t="inlineStr"/>
      <c r="C75" s="418" t="inlineStr">
        <is>
          <t>វ៉ាយ.ស៊ី ផេកខេជីង ឯ.ក</t>
        </is>
      </c>
      <c r="D75" s="418" t="inlineStr">
        <is>
          <t>L001-901700417</t>
        </is>
      </c>
      <c r="E75" s="418" t="inlineStr">
        <is>
          <t>TI0009</t>
        </is>
      </c>
      <c r="F75" s="419" t="n">
        <v>44227</v>
      </c>
      <c r="G75" s="420" t="n">
        <v>20521518</v>
      </c>
      <c r="H75" s="418" t="n"/>
      <c r="I75" s="455" t="n">
        <v>20521518</v>
      </c>
      <c r="J75" s="418">
        <f>IF(L75&lt;&gt;"",L75,K75)</f>
        <v/>
      </c>
      <c r="K75" s="418">
        <f>IF(AND(T75=TRUE, U75=TRUE, V75=TRUE), IF(W75&lt;-0.05, "អនុញ្ញាត (អ្នកផ្គត់ផ្គង់ប្រកាសខ្វះ)", "បានប្រកាស (អនុញ្ញាត)"), IF(AND(T75=FALSE, U75=FALSE, V75=FALSE), "ព្យួរទុក (មិនមានទិន្នន័យ)", "ប្រកាសខុស (ព្យួរទុក)"))</f>
        <v/>
      </c>
      <c r="L75" s="418" t="inlineStr"/>
      <c r="M75" s="418" t="inlineStr"/>
      <c r="N75" s="455" t="n"/>
      <c r="O75" s="455">
        <f>IF(W75&lt;0,AI75,I75)</f>
        <v/>
      </c>
      <c r="P75" s="455">
        <f>I75-O75</f>
        <v/>
      </c>
      <c r="Q75" s="418" t="n"/>
      <c r="R75" s="418" t="inlineStr">
        <is>
          <t>TI0009</t>
        </is>
      </c>
      <c r="S75" s="418" t="inlineStr"/>
      <c r="T75" s="418">
        <f>R75=S75</f>
        <v/>
      </c>
      <c r="U75" s="418">
        <f>AND(MONTH(F75)=MONTH(Y75), YEAR(F75)=YEAR(Y75))</f>
        <v/>
      </c>
      <c r="V75" s="418">
        <f>AND(AC75&lt;&gt;"", 'Company information'!D$4&lt;&gt;"", RIGHT(SUBSTITUTE(AC75,"-",""),9)=RIGHT(SUBSTITUTE('Company information'!D$4,"-",""),9))</f>
        <v/>
      </c>
      <c r="W75" s="418">
        <f>AI75-I75</f>
        <v/>
      </c>
      <c r="X75" s="455" t="n"/>
      <c r="Y75" s="417" t="n"/>
      <c r="Z75" s="418" t="n"/>
      <c r="AA75" s="418" t="n"/>
      <c r="AB75" s="418" t="n"/>
      <c r="AC75" s="418" t="n"/>
      <c r="AD75" s="418" t="n"/>
      <c r="AE75" s="455" t="n"/>
      <c r="AF75" s="455" t="n"/>
      <c r="AG75" s="455" t="n"/>
      <c r="AH75" s="455" t="n"/>
      <c r="AI75" s="455" t="n"/>
      <c r="AJ75" s="455" t="n"/>
      <c r="AK75" s="455" t="n"/>
      <c r="AL75" s="455" t="n"/>
      <c r="AM75" s="455" t="n"/>
      <c r="AN75" s="455" t="n"/>
      <c r="AO75" s="455" t="n"/>
      <c r="AP75" s="455" t="n"/>
      <c r="AQ75" s="455" t="n"/>
      <c r="AR75" s="418" t="n"/>
      <c r="AS75" s="418" t="n"/>
      <c r="AT75" s="418" t="n"/>
    </row>
    <row r="76">
      <c r="A76" s="417" t="n">
        <v>67</v>
      </c>
      <c r="B76" s="418" t="inlineStr"/>
      <c r="C76" s="418" t="inlineStr">
        <is>
          <t>វ៉ាយ.ស៊ី ផេកខេជីង ឯ.ក</t>
        </is>
      </c>
      <c r="D76" s="418" t="inlineStr">
        <is>
          <t>L001-901700417</t>
        </is>
      </c>
      <c r="E76" s="418" t="inlineStr">
        <is>
          <t>TI0014</t>
        </is>
      </c>
      <c r="F76" s="419" t="n">
        <v>44227</v>
      </c>
      <c r="G76" s="420" t="n">
        <v>8926594</v>
      </c>
      <c r="H76" s="418" t="n"/>
      <c r="I76" s="455" t="n">
        <v>8926594</v>
      </c>
      <c r="J76" s="418">
        <f>IF(L76&lt;&gt;"",L76,K76)</f>
        <v/>
      </c>
      <c r="K76" s="418">
        <f>IF(AND(T76=TRUE, U76=TRUE, V76=TRUE), IF(W76&lt;-0.05, "អនុញ្ញាត (អ្នកផ្គត់ផ្គង់ប្រកាសខ្វះ)", "បានប្រកាស (អនុញ្ញាត)"), IF(AND(T76=FALSE, U76=FALSE, V76=FALSE), "ព្យួរទុក (មិនមានទិន្នន័យ)", "ប្រកាសខុស (ព្យួរទុក)"))</f>
        <v/>
      </c>
      <c r="L76" s="418" t="inlineStr"/>
      <c r="M76" s="418" t="inlineStr"/>
      <c r="N76" s="455" t="n"/>
      <c r="O76" s="455">
        <f>IF(W76&lt;0,AI76,I76)</f>
        <v/>
      </c>
      <c r="P76" s="455">
        <f>I76-O76</f>
        <v/>
      </c>
      <c r="Q76" s="418" t="n"/>
      <c r="R76" s="418" t="inlineStr">
        <is>
          <t>TI0014</t>
        </is>
      </c>
      <c r="S76" s="418" t="inlineStr"/>
      <c r="T76" s="418">
        <f>R76=S76</f>
        <v/>
      </c>
      <c r="U76" s="418">
        <f>AND(MONTH(F76)=MONTH(Y76), YEAR(F76)=YEAR(Y76))</f>
        <v/>
      </c>
      <c r="V76" s="418">
        <f>AND(AC76&lt;&gt;"", 'Company information'!D$4&lt;&gt;"", RIGHT(SUBSTITUTE(AC76,"-",""),9)=RIGHT(SUBSTITUTE('Company information'!D$4,"-",""),9))</f>
        <v/>
      </c>
      <c r="W76" s="418">
        <f>AI76-I76</f>
        <v/>
      </c>
      <c r="X76" s="455" t="n"/>
      <c r="Y76" s="417" t="n"/>
      <c r="Z76" s="418" t="n"/>
      <c r="AA76" s="418" t="n"/>
      <c r="AB76" s="418" t="n"/>
      <c r="AC76" s="418" t="n"/>
      <c r="AD76" s="418" t="n"/>
      <c r="AE76" s="455" t="n"/>
      <c r="AF76" s="455" t="n"/>
      <c r="AG76" s="455" t="n"/>
      <c r="AH76" s="455" t="n"/>
      <c r="AI76" s="455" t="n"/>
      <c r="AJ76" s="455" t="n"/>
      <c r="AK76" s="455" t="n"/>
      <c r="AL76" s="455" t="n"/>
      <c r="AM76" s="455" t="n"/>
      <c r="AN76" s="455" t="n"/>
      <c r="AO76" s="455" t="n"/>
      <c r="AP76" s="455" t="n"/>
      <c r="AQ76" s="455" t="n"/>
      <c r="AR76" s="418" t="n"/>
      <c r="AS76" s="418" t="n"/>
      <c r="AT76" s="418" t="n"/>
    </row>
    <row r="77">
      <c r="A77" s="417" t="n">
        <v>68</v>
      </c>
      <c r="B77" s="418" t="inlineStr"/>
      <c r="C77" s="418" t="inlineStr">
        <is>
          <t>ស៊ីន ហ្វី យ៉ាង ព្រីនធីង &amp; អិកសេសសឺរី ឯ.ក</t>
        </is>
      </c>
      <c r="D77" s="418" t="inlineStr">
        <is>
          <t>K010-901906822</t>
        </is>
      </c>
      <c r="E77" s="418" t="inlineStr">
        <is>
          <t>XFY-YD2021015</t>
        </is>
      </c>
      <c r="F77" s="419" t="n">
        <v>44225</v>
      </c>
      <c r="G77" s="420" t="n">
        <v>4389968</v>
      </c>
      <c r="H77" s="418" t="n"/>
      <c r="I77" s="455" t="n">
        <v>4389968</v>
      </c>
      <c r="J77" s="418">
        <f>IF(L77&lt;&gt;"",L77,K77)</f>
        <v/>
      </c>
      <c r="K77" s="418">
        <f>IF(AND(T77=TRUE, U77=TRUE, V77=TRUE), IF(W77&lt;-0.05, "អនុញ្ញាត (អ្នកផ្គត់ផ្គង់ប្រកាសខ្វះ)", "បានប្រកាស (អនុញ្ញាត)"), IF(AND(T77=FALSE, U77=FALSE, V77=FALSE), "ព្យួរទុក (មិនមានទិន្នន័យ)", "ប្រកាសខុស (ព្យួរទុក)"))</f>
        <v/>
      </c>
      <c r="L77" s="418" t="inlineStr"/>
      <c r="M77" s="418" t="inlineStr"/>
      <c r="N77" s="455" t="n"/>
      <c r="O77" s="455">
        <f>IF(W77&lt;0,AI77,I77)</f>
        <v/>
      </c>
      <c r="P77" s="455">
        <f>I77-O77</f>
        <v/>
      </c>
      <c r="Q77" s="418" t="n"/>
      <c r="R77" s="418" t="inlineStr">
        <is>
          <t>XFY-YD2021015</t>
        </is>
      </c>
      <c r="S77" s="418" t="inlineStr"/>
      <c r="T77" s="418">
        <f>R77=S77</f>
        <v/>
      </c>
      <c r="U77" s="418">
        <f>AND(MONTH(F77)=MONTH(Y77), YEAR(F77)=YEAR(Y77))</f>
        <v/>
      </c>
      <c r="V77" s="418">
        <f>AND(AC77&lt;&gt;"", 'Company information'!D$4&lt;&gt;"", RIGHT(SUBSTITUTE(AC77,"-",""),9)=RIGHT(SUBSTITUTE('Company information'!D$4,"-",""),9))</f>
        <v/>
      </c>
      <c r="W77" s="418">
        <f>AI77-I77</f>
        <v/>
      </c>
      <c r="X77" s="455" t="n"/>
      <c r="Y77" s="417" t="n"/>
      <c r="Z77" s="418" t="n"/>
      <c r="AA77" s="418" t="n"/>
      <c r="AB77" s="418" t="n"/>
      <c r="AC77" s="418" t="n"/>
      <c r="AD77" s="418" t="n"/>
      <c r="AE77" s="455" t="n"/>
      <c r="AF77" s="455" t="n"/>
      <c r="AG77" s="455" t="n"/>
      <c r="AH77" s="455" t="n"/>
      <c r="AI77" s="455" t="n"/>
      <c r="AJ77" s="455" t="n"/>
      <c r="AK77" s="455" t="n"/>
      <c r="AL77" s="455" t="n"/>
      <c r="AM77" s="455" t="n"/>
      <c r="AN77" s="455" t="n"/>
      <c r="AO77" s="455" t="n"/>
      <c r="AP77" s="455" t="n"/>
      <c r="AQ77" s="455" t="n"/>
      <c r="AR77" s="418" t="n"/>
      <c r="AS77" s="418" t="n"/>
      <c r="AT77" s="418" t="n"/>
    </row>
    <row r="78">
      <c r="A78" s="417" t="n">
        <v>69</v>
      </c>
      <c r="B78" s="418" t="inlineStr"/>
      <c r="C78" s="418" t="inlineStr">
        <is>
          <t>ត្រេនម៉ារីន ឡូជីស្ទីក (ខេមបូឌា)</t>
        </is>
      </c>
      <c r="D78" s="418" t="inlineStr">
        <is>
          <t>L001-106004107</t>
        </is>
      </c>
      <c r="E78" s="418" t="inlineStr">
        <is>
          <t>9960005542</t>
        </is>
      </c>
      <c r="F78" s="419" t="n">
        <v>44210</v>
      </c>
      <c r="G78" s="420" t="n">
        <v>73691</v>
      </c>
      <c r="H78" s="418" t="n"/>
      <c r="I78" s="455" t="n">
        <v>73691</v>
      </c>
      <c r="J78" s="418">
        <f>IF(L78&lt;&gt;"",L78,K78)</f>
        <v/>
      </c>
      <c r="K78" s="418">
        <f>IF(AND(T78=TRUE, U78=TRUE, V78=TRUE), IF(W78&lt;-0.05, "អនុញ្ញាត (អ្នកផ្គត់ផ្គង់ប្រកាសខ្វះ)", "បានប្រកាស (អនុញ្ញាត)"), IF(AND(T78=FALSE, U78=FALSE, V78=FALSE), "ព្យួរទុក (មិនមានទិន្នន័យ)", "ប្រកាសខុស (ព្យួរទុក)"))</f>
        <v/>
      </c>
      <c r="L78" s="418" t="inlineStr"/>
      <c r="M78" s="418" t="inlineStr"/>
      <c r="N78" s="455" t="n"/>
      <c r="O78" s="455">
        <f>IF(W78&lt;0,AI78,I78)</f>
        <v/>
      </c>
      <c r="P78" s="455">
        <f>I78-O78</f>
        <v/>
      </c>
      <c r="Q78" s="418" t="n"/>
      <c r="R78" s="418" t="inlineStr">
        <is>
          <t>9960005542</t>
        </is>
      </c>
      <c r="S78" s="418" t="inlineStr"/>
      <c r="T78" s="418">
        <f>R78=S78</f>
        <v/>
      </c>
      <c r="U78" s="418">
        <f>AND(MONTH(F78)=MONTH(Y78), YEAR(F78)=YEAR(Y78))</f>
        <v/>
      </c>
      <c r="V78" s="418">
        <f>AND(AC78&lt;&gt;"", 'Company information'!D$4&lt;&gt;"", RIGHT(SUBSTITUTE(AC78,"-",""),9)=RIGHT(SUBSTITUTE('Company information'!D$4,"-",""),9))</f>
        <v/>
      </c>
      <c r="W78" s="418">
        <f>AI78-I78</f>
        <v/>
      </c>
      <c r="X78" s="455" t="n"/>
      <c r="Y78" s="417" t="n"/>
      <c r="Z78" s="418" t="n"/>
      <c r="AA78" s="418" t="n"/>
      <c r="AB78" s="418" t="n"/>
      <c r="AC78" s="418" t="n"/>
      <c r="AD78" s="418" t="n"/>
      <c r="AE78" s="455" t="n"/>
      <c r="AF78" s="455" t="n"/>
      <c r="AG78" s="455" t="n"/>
      <c r="AH78" s="455" t="n"/>
      <c r="AI78" s="455" t="n"/>
      <c r="AJ78" s="455" t="n"/>
      <c r="AK78" s="455" t="n"/>
      <c r="AL78" s="455" t="n"/>
      <c r="AM78" s="455" t="n"/>
      <c r="AN78" s="455" t="n"/>
      <c r="AO78" s="455" t="n"/>
      <c r="AP78" s="455" t="n"/>
      <c r="AQ78" s="455" t="n"/>
      <c r="AR78" s="418" t="n"/>
      <c r="AS78" s="418" t="n"/>
      <c r="AT78" s="418" t="n"/>
    </row>
    <row r="79">
      <c r="A79" s="417" t="n">
        <v>70</v>
      </c>
      <c r="B79" s="418" t="inlineStr"/>
      <c r="C79" s="418" t="inlineStr">
        <is>
          <t>ត្រេនម៉ារីន ឡូជីស្ទីក (ខេមបូឌា)</t>
        </is>
      </c>
      <c r="D79" s="418" t="inlineStr">
        <is>
          <t>L001-106004107</t>
        </is>
      </c>
      <c r="E79" s="418" t="inlineStr">
        <is>
          <t>9963004026</t>
        </is>
      </c>
      <c r="F79" s="419" t="n">
        <v>44210</v>
      </c>
      <c r="G79" s="420" t="n">
        <v>99299</v>
      </c>
      <c r="H79" s="418" t="n"/>
      <c r="I79" s="455" t="n">
        <v>99299</v>
      </c>
      <c r="J79" s="418">
        <f>IF(L79&lt;&gt;"",L79,K79)</f>
        <v/>
      </c>
      <c r="K79" s="418">
        <f>IF(AND(T79=TRUE, U79=TRUE, V79=TRUE), IF(W79&lt;-0.05, "អនុញ្ញាត (អ្នកផ្គត់ផ្គង់ប្រកាសខ្វះ)", "បានប្រកាស (អនុញ្ញាត)"), IF(AND(T79=FALSE, U79=FALSE, V79=FALSE), "ព្យួរទុក (មិនមានទិន្នន័យ)", "ប្រកាសខុស (ព្យួរទុក)"))</f>
        <v/>
      </c>
      <c r="L79" s="418" t="inlineStr"/>
      <c r="M79" s="418" t="inlineStr"/>
      <c r="N79" s="455" t="n"/>
      <c r="O79" s="455">
        <f>IF(W79&lt;0,AI79,I79)</f>
        <v/>
      </c>
      <c r="P79" s="455">
        <f>I79-O79</f>
        <v/>
      </c>
      <c r="Q79" s="418" t="n"/>
      <c r="R79" s="418" t="inlineStr">
        <is>
          <t>9963004026</t>
        </is>
      </c>
      <c r="S79" s="418" t="inlineStr"/>
      <c r="T79" s="418">
        <f>R79=S79</f>
        <v/>
      </c>
      <c r="U79" s="418">
        <f>AND(MONTH(F79)=MONTH(Y79), YEAR(F79)=YEAR(Y79))</f>
        <v/>
      </c>
      <c r="V79" s="418">
        <f>AND(AC79&lt;&gt;"", 'Company information'!D$4&lt;&gt;"", RIGHT(SUBSTITUTE(AC79,"-",""),9)=RIGHT(SUBSTITUTE('Company information'!D$4,"-",""),9))</f>
        <v/>
      </c>
      <c r="W79" s="418">
        <f>AI79-I79</f>
        <v/>
      </c>
      <c r="X79" s="455" t="n"/>
      <c r="Y79" s="417" t="n"/>
      <c r="Z79" s="418" t="n"/>
      <c r="AA79" s="418" t="n"/>
      <c r="AB79" s="418" t="n"/>
      <c r="AC79" s="418" t="n"/>
      <c r="AD79" s="418" t="n"/>
      <c r="AE79" s="455" t="n"/>
      <c r="AF79" s="455" t="n"/>
      <c r="AG79" s="455" t="n"/>
      <c r="AH79" s="455" t="n"/>
      <c r="AI79" s="455" t="n"/>
      <c r="AJ79" s="455" t="n"/>
      <c r="AK79" s="455" t="n"/>
      <c r="AL79" s="455" t="n"/>
      <c r="AM79" s="455" t="n"/>
      <c r="AN79" s="455" t="n"/>
      <c r="AO79" s="455" t="n"/>
      <c r="AP79" s="455" t="n"/>
      <c r="AQ79" s="455" t="n"/>
      <c r="AR79" s="418" t="n"/>
      <c r="AS79" s="418" t="n"/>
      <c r="AT79" s="418" t="n"/>
    </row>
    <row r="80">
      <c r="A80" s="417" t="n">
        <v>71</v>
      </c>
      <c r="B80" s="418" t="inlineStr"/>
      <c r="C80" s="418" t="inlineStr">
        <is>
          <t>ស្ត្រេតស៍ អ៊ិនធើណេសិនណល ភីធីអ៊ី អិលធីឌី</t>
        </is>
      </c>
      <c r="D80" s="418" t="inlineStr">
        <is>
          <t>L001-100045162</t>
        </is>
      </c>
      <c r="E80" s="418" t="inlineStr">
        <is>
          <t>INV2100674</t>
        </is>
      </c>
      <c r="F80" s="419" t="n">
        <v>44531</v>
      </c>
      <c r="G80" s="420" t="n">
        <v>200202</v>
      </c>
      <c r="H80" s="418" t="n"/>
      <c r="I80" s="455" t="n">
        <v>200202</v>
      </c>
      <c r="J80" s="418">
        <f>IF(L80&lt;&gt;"",L80,K80)</f>
        <v/>
      </c>
      <c r="K80" s="418">
        <f>IF(AND(T80=TRUE, U80=TRUE, V80=TRUE), IF(W80&lt;-0.05, "អនុញ្ញាត (អ្នកផ្គត់ផ្គង់ប្រកាសខ្វះ)", "បានប្រកាស (អនុញ្ញាត)"), IF(AND(T80=FALSE, U80=FALSE, V80=FALSE), "ព្យួរទុក (មិនមានទិន្នន័យ)", "ប្រកាសខុស (ព្យួរទុក)"))</f>
        <v/>
      </c>
      <c r="L80" s="418" t="inlineStr"/>
      <c r="M80" s="418" t="inlineStr"/>
      <c r="N80" s="455" t="n"/>
      <c r="O80" s="455">
        <f>IF(W80&lt;0,AI80,I80)</f>
        <v/>
      </c>
      <c r="P80" s="455">
        <f>I80-O80</f>
        <v/>
      </c>
      <c r="Q80" s="418" t="n"/>
      <c r="R80" s="418" t="inlineStr">
        <is>
          <t>INV2100674</t>
        </is>
      </c>
      <c r="S80" s="418" t="inlineStr"/>
      <c r="T80" s="418">
        <f>R80=S80</f>
        <v/>
      </c>
      <c r="U80" s="418">
        <f>AND(MONTH(F80)=MONTH(Y80), YEAR(F80)=YEAR(Y80))</f>
        <v/>
      </c>
      <c r="V80" s="418">
        <f>AND(AC80&lt;&gt;"", 'Company information'!D$4&lt;&gt;"", RIGHT(SUBSTITUTE(AC80,"-",""),9)=RIGHT(SUBSTITUTE('Company information'!D$4,"-",""),9))</f>
        <v/>
      </c>
      <c r="W80" s="418">
        <f>AI80-I80</f>
        <v/>
      </c>
      <c r="X80" s="455" t="n"/>
      <c r="Y80" s="417" t="n"/>
      <c r="Z80" s="418" t="n"/>
      <c r="AA80" s="418" t="n"/>
      <c r="AB80" s="418" t="n"/>
      <c r="AC80" s="418" t="n"/>
      <c r="AD80" s="418" t="n"/>
      <c r="AE80" s="455" t="n"/>
      <c r="AF80" s="455" t="n"/>
      <c r="AG80" s="455" t="n"/>
      <c r="AH80" s="455" t="n"/>
      <c r="AI80" s="455" t="n"/>
      <c r="AJ80" s="455" t="n"/>
      <c r="AK80" s="455" t="n"/>
      <c r="AL80" s="455" t="n"/>
      <c r="AM80" s="455" t="n"/>
      <c r="AN80" s="455" t="n"/>
      <c r="AO80" s="455" t="n"/>
      <c r="AP80" s="455" t="n"/>
      <c r="AQ80" s="455" t="n"/>
      <c r="AR80" s="418" t="n"/>
      <c r="AS80" s="418" t="n"/>
      <c r="AT80" s="418" t="n"/>
    </row>
    <row r="81">
      <c r="A81" s="417" t="n">
        <v>72</v>
      </c>
      <c r="B81" s="418" t="inlineStr"/>
      <c r="C81" s="418" t="inlineStr">
        <is>
          <t>ស្ត្រេតស៍ អ៊ិនធើណេសិនណល ភីធីអ៊ី អិលធីឌី</t>
        </is>
      </c>
      <c r="D81" s="418" t="inlineStr">
        <is>
          <t>L001-100045162</t>
        </is>
      </c>
      <c r="E81" s="418" t="inlineStr">
        <is>
          <t>INV2024573</t>
        </is>
      </c>
      <c r="F81" s="419" t="n">
        <v>44197</v>
      </c>
      <c r="G81" s="420" t="n">
        <v>260129</v>
      </c>
      <c r="H81" s="418" t="n"/>
      <c r="I81" s="455" t="n">
        <v>260129</v>
      </c>
      <c r="J81" s="418">
        <f>IF(L81&lt;&gt;"",L81,K81)</f>
        <v/>
      </c>
      <c r="K81" s="418">
        <f>IF(AND(T81=TRUE, U81=TRUE, V81=TRUE), IF(W81&lt;-0.05, "អនុញ្ញាត (អ្នកផ្គត់ផ្គង់ប្រកាសខ្វះ)", "បានប្រកាស (អនុញ្ញាត)"), IF(AND(T81=FALSE, U81=FALSE, V81=FALSE), "ព្យួរទុក (មិនមានទិន្នន័យ)", "ប្រកាសខុស (ព្យួរទុក)"))</f>
        <v/>
      </c>
      <c r="L81" s="418" t="inlineStr"/>
      <c r="M81" s="418" t="inlineStr"/>
      <c r="N81" s="455" t="n"/>
      <c r="O81" s="455">
        <f>IF(W81&lt;0,AI81,I81)</f>
        <v/>
      </c>
      <c r="P81" s="455">
        <f>I81-O81</f>
        <v/>
      </c>
      <c r="Q81" s="418" t="n"/>
      <c r="R81" s="418" t="inlineStr">
        <is>
          <t>INV2024573</t>
        </is>
      </c>
      <c r="S81" s="418" t="inlineStr"/>
      <c r="T81" s="418">
        <f>R81=S81</f>
        <v/>
      </c>
      <c r="U81" s="418">
        <f>AND(MONTH(F81)=MONTH(Y81), YEAR(F81)=YEAR(Y81))</f>
        <v/>
      </c>
      <c r="V81" s="418">
        <f>AND(AC81&lt;&gt;"", 'Company information'!D$4&lt;&gt;"", RIGHT(SUBSTITUTE(AC81,"-",""),9)=RIGHT(SUBSTITUTE('Company information'!D$4,"-",""),9))</f>
        <v/>
      </c>
      <c r="W81" s="418">
        <f>AI81-I81</f>
        <v/>
      </c>
      <c r="X81" s="455" t="n"/>
      <c r="Y81" s="417" t="n"/>
      <c r="Z81" s="418" t="n"/>
      <c r="AA81" s="418" t="n"/>
      <c r="AB81" s="418" t="n"/>
      <c r="AC81" s="418" t="n"/>
      <c r="AD81" s="418" t="n"/>
      <c r="AE81" s="455" t="n"/>
      <c r="AF81" s="455" t="n"/>
      <c r="AG81" s="455" t="n"/>
      <c r="AH81" s="455" t="n"/>
      <c r="AI81" s="455" t="n"/>
      <c r="AJ81" s="455" t="n"/>
      <c r="AK81" s="455" t="n"/>
      <c r="AL81" s="455" t="n"/>
      <c r="AM81" s="455" t="n"/>
      <c r="AN81" s="455" t="n"/>
      <c r="AO81" s="455" t="n"/>
      <c r="AP81" s="455" t="n"/>
      <c r="AQ81" s="455" t="n"/>
      <c r="AR81" s="418" t="n"/>
      <c r="AS81" s="418" t="n"/>
      <c r="AT81" s="418" t="n"/>
    </row>
    <row r="82">
      <c r="A82" s="417" t="n">
        <v>73</v>
      </c>
      <c r="B82" s="418" t="inlineStr"/>
      <c r="C82" s="418" t="inlineStr">
        <is>
          <t>សូស៊ីយេតេ កុងសេស្យូនែរ ដឺ ឡាអេរ៉ូព័រ</t>
        </is>
      </c>
      <c r="D82" s="418" t="inlineStr">
        <is>
          <t>L001-100047300</t>
        </is>
      </c>
      <c r="E82" s="418" t="inlineStr">
        <is>
          <t>INV21000011793</t>
        </is>
      </c>
      <c r="F82" s="419" t="n">
        <v>44197</v>
      </c>
      <c r="G82" s="420" t="n">
        <v>5799</v>
      </c>
      <c r="H82" s="418" t="n"/>
      <c r="I82" s="455" t="n">
        <v>5799</v>
      </c>
      <c r="J82" s="418">
        <f>IF(L82&lt;&gt;"",L82,K82)</f>
        <v/>
      </c>
      <c r="K82" s="418">
        <f>IF(AND(T82=TRUE, U82=TRUE, V82=TRUE), IF(W82&lt;-0.05, "អនុញ្ញាត (អ្នកផ្គត់ផ្គង់ប្រកាសខ្វះ)", "បានប្រកាស (អនុញ្ញាត)"), IF(AND(T82=FALSE, U82=FALSE, V82=FALSE), "ព្យួរទុក (មិនមានទិន្នន័យ)", "ប្រកាសខុស (ព្យួរទុក)"))</f>
        <v/>
      </c>
      <c r="L82" s="418" t="inlineStr"/>
      <c r="M82" s="418" t="inlineStr"/>
      <c r="N82" s="455" t="n"/>
      <c r="O82" s="455">
        <f>IF(W82&lt;0,AI82,I82)</f>
        <v/>
      </c>
      <c r="P82" s="455">
        <f>I82-O82</f>
        <v/>
      </c>
      <c r="Q82" s="418" t="n"/>
      <c r="R82" s="418" t="inlineStr">
        <is>
          <t>INV21000011793</t>
        </is>
      </c>
      <c r="S82" s="418" t="inlineStr"/>
      <c r="T82" s="418">
        <f>R82=S82</f>
        <v/>
      </c>
      <c r="U82" s="418">
        <f>AND(MONTH(F82)=MONTH(Y82), YEAR(F82)=YEAR(Y82))</f>
        <v/>
      </c>
      <c r="V82" s="418">
        <f>AND(AC82&lt;&gt;"", 'Company information'!D$4&lt;&gt;"", RIGHT(SUBSTITUTE(AC82,"-",""),9)=RIGHT(SUBSTITUTE('Company information'!D$4,"-",""),9))</f>
        <v/>
      </c>
      <c r="W82" s="418">
        <f>AI82-I82</f>
        <v/>
      </c>
      <c r="X82" s="455" t="n"/>
      <c r="Y82" s="417" t="n"/>
      <c r="Z82" s="418" t="n"/>
      <c r="AA82" s="418" t="n"/>
      <c r="AB82" s="418" t="n"/>
      <c r="AC82" s="418" t="n"/>
      <c r="AD82" s="418" t="n"/>
      <c r="AE82" s="455" t="n"/>
      <c r="AF82" s="455" t="n"/>
      <c r="AG82" s="455" t="n"/>
      <c r="AH82" s="455" t="n"/>
      <c r="AI82" s="455" t="n"/>
      <c r="AJ82" s="455" t="n"/>
      <c r="AK82" s="455" t="n"/>
      <c r="AL82" s="455" t="n"/>
      <c r="AM82" s="455" t="n"/>
      <c r="AN82" s="455" t="n"/>
      <c r="AO82" s="455" t="n"/>
      <c r="AP82" s="455" t="n"/>
      <c r="AQ82" s="455" t="n"/>
      <c r="AR82" s="418" t="n"/>
      <c r="AS82" s="418" t="n"/>
      <c r="AT82" s="418" t="n"/>
    </row>
    <row r="83">
      <c r="A83" s="417" t="n">
        <v>74</v>
      </c>
      <c r="B83" s="418" t="inlineStr"/>
      <c r="C83" s="418" t="inlineStr">
        <is>
          <t>សូស៊ីយេតេ កុងសេស្យូនែរ ដឺ ឡាអេរ៉ូព័រ</t>
        </is>
      </c>
      <c r="D83" s="418" t="inlineStr">
        <is>
          <t>L001-100047300</t>
        </is>
      </c>
      <c r="E83" s="418" t="inlineStr">
        <is>
          <t>INV2100004647</t>
        </is>
      </c>
      <c r="F83" s="419" t="n">
        <v>44197</v>
      </c>
      <c r="G83" s="420" t="n">
        <v>4549</v>
      </c>
      <c r="H83" s="418" t="n"/>
      <c r="I83" s="455" t="n">
        <v>4549</v>
      </c>
      <c r="J83" s="418">
        <f>IF(L83&lt;&gt;"",L83,K83)</f>
        <v/>
      </c>
      <c r="K83" s="418">
        <f>IF(AND(T83=TRUE, U83=TRUE, V83=TRUE), IF(W83&lt;-0.05, "អនុញ្ញាត (អ្នកផ្គត់ផ្គង់ប្រកាសខ្វះ)", "បានប្រកាស (អនុញ្ញាត)"), IF(AND(T83=FALSE, U83=FALSE, V83=FALSE), "ព្យួរទុក (មិនមានទិន្នន័យ)", "ប្រកាសខុស (ព្យួរទុក)"))</f>
        <v/>
      </c>
      <c r="L83" s="418" t="inlineStr"/>
      <c r="M83" s="418" t="inlineStr"/>
      <c r="N83" s="455" t="n"/>
      <c r="O83" s="455">
        <f>IF(W83&lt;0,AI83,I83)</f>
        <v/>
      </c>
      <c r="P83" s="455">
        <f>I83-O83</f>
        <v/>
      </c>
      <c r="Q83" s="418" t="n"/>
      <c r="R83" s="418" t="inlineStr">
        <is>
          <t>INV2100004647</t>
        </is>
      </c>
      <c r="S83" s="418" t="inlineStr"/>
      <c r="T83" s="418">
        <f>R83=S83</f>
        <v/>
      </c>
      <c r="U83" s="418">
        <f>AND(MONTH(F83)=MONTH(Y83), YEAR(F83)=YEAR(Y83))</f>
        <v/>
      </c>
      <c r="V83" s="418">
        <f>AND(AC83&lt;&gt;"", 'Company information'!D$4&lt;&gt;"", RIGHT(SUBSTITUTE(AC83,"-",""),9)=RIGHT(SUBSTITUTE('Company information'!D$4,"-",""),9))</f>
        <v/>
      </c>
      <c r="W83" s="418">
        <f>AI83-I83</f>
        <v/>
      </c>
      <c r="X83" s="455" t="n"/>
      <c r="Y83" s="417" t="n"/>
      <c r="Z83" s="418" t="n"/>
      <c r="AA83" s="418" t="n"/>
      <c r="AB83" s="418" t="n"/>
      <c r="AC83" s="418" t="n"/>
      <c r="AD83" s="418" t="n"/>
      <c r="AE83" s="455" t="n"/>
      <c r="AF83" s="455" t="n"/>
      <c r="AG83" s="455" t="n"/>
      <c r="AH83" s="455" t="n"/>
      <c r="AI83" s="455" t="n"/>
      <c r="AJ83" s="455" t="n"/>
      <c r="AK83" s="455" t="n"/>
      <c r="AL83" s="455" t="n"/>
      <c r="AM83" s="455" t="n"/>
      <c r="AN83" s="455" t="n"/>
      <c r="AO83" s="455" t="n"/>
      <c r="AP83" s="455" t="n"/>
      <c r="AQ83" s="455" t="n"/>
      <c r="AR83" s="418" t="n"/>
      <c r="AS83" s="418" t="n"/>
      <c r="AT83" s="418" t="n"/>
    </row>
    <row r="84">
      <c r="A84" s="417" t="n">
        <v>75</v>
      </c>
      <c r="B84" s="418" t="inlineStr"/>
      <c r="C84" s="418" t="inlineStr">
        <is>
          <t>សូស៊ីយេតេ កុងសេស្យូនែរ ដឺ ឡាអេរ៉ូព័រ</t>
        </is>
      </c>
      <c r="D84" s="418" t="inlineStr">
        <is>
          <t>L001-100047300</t>
        </is>
      </c>
      <c r="E84" s="418" t="inlineStr">
        <is>
          <t>2100-003714</t>
        </is>
      </c>
      <c r="F84" s="419" t="n">
        <v>44225</v>
      </c>
      <c r="G84" s="420" t="n">
        <v>6854</v>
      </c>
      <c r="H84" s="418" t="n"/>
      <c r="I84" s="455" t="n">
        <v>6854</v>
      </c>
      <c r="J84" s="418">
        <f>IF(L84&lt;&gt;"",L84,K84)</f>
        <v/>
      </c>
      <c r="K84" s="418">
        <f>IF(AND(T84=TRUE, U84=TRUE, V84=TRUE), IF(W84&lt;-0.05, "អនុញ្ញាត (អ្នកផ្គត់ផ្គង់ប្រកាសខ្វះ)", "បានប្រកាស (អនុញ្ញាត)"), IF(AND(T84=FALSE, U84=FALSE, V84=FALSE), "ព្យួរទុក (មិនមានទិន្នន័យ)", "ប្រកាសខុស (ព្យួរទុក)"))</f>
        <v/>
      </c>
      <c r="L84" s="418" t="inlineStr"/>
      <c r="M84" s="418" t="inlineStr"/>
      <c r="N84" s="455" t="n"/>
      <c r="O84" s="455">
        <f>IF(W84&lt;0,AI84,I84)</f>
        <v/>
      </c>
      <c r="P84" s="455">
        <f>I84-O84</f>
        <v/>
      </c>
      <c r="Q84" s="418" t="n"/>
      <c r="R84" s="418" t="inlineStr">
        <is>
          <t>2100-003714</t>
        </is>
      </c>
      <c r="S84" s="418" t="inlineStr"/>
      <c r="T84" s="418">
        <f>R84=S84</f>
        <v/>
      </c>
      <c r="U84" s="418">
        <f>AND(MONTH(F84)=MONTH(Y84), YEAR(F84)=YEAR(Y84))</f>
        <v/>
      </c>
      <c r="V84" s="418">
        <f>AND(AC84&lt;&gt;"", 'Company information'!D$4&lt;&gt;"", RIGHT(SUBSTITUTE(AC84,"-",""),9)=RIGHT(SUBSTITUTE('Company information'!D$4,"-",""),9))</f>
        <v/>
      </c>
      <c r="W84" s="418">
        <f>AI84-I84</f>
        <v/>
      </c>
      <c r="X84" s="455" t="n"/>
      <c r="Y84" s="417" t="n"/>
      <c r="Z84" s="418" t="n"/>
      <c r="AA84" s="418" t="n"/>
      <c r="AB84" s="418" t="n"/>
      <c r="AC84" s="418" t="n"/>
      <c r="AD84" s="418" t="n"/>
      <c r="AE84" s="455" t="n"/>
      <c r="AF84" s="455" t="n"/>
      <c r="AG84" s="455" t="n"/>
      <c r="AH84" s="455" t="n"/>
      <c r="AI84" s="455" t="n"/>
      <c r="AJ84" s="455" t="n"/>
      <c r="AK84" s="455" t="n"/>
      <c r="AL84" s="455" t="n"/>
      <c r="AM84" s="455" t="n"/>
      <c r="AN84" s="455" t="n"/>
      <c r="AO84" s="455" t="n"/>
      <c r="AP84" s="455" t="n"/>
      <c r="AQ84" s="455" t="n"/>
      <c r="AR84" s="418" t="n"/>
      <c r="AS84" s="418" t="n"/>
      <c r="AT84" s="418" t="n"/>
    </row>
    <row r="85">
      <c r="A85" s="417" t="n">
        <v>76</v>
      </c>
      <c r="B85" s="418" t="inlineStr"/>
      <c r="C85" s="418" t="inlineStr">
        <is>
          <t>សូស៊ីយេតេ កុងសេស្យូនែរ ដឺ ឡាអេរ៉ូព័រ</t>
        </is>
      </c>
      <c r="D85" s="418" t="inlineStr">
        <is>
          <t>L001-100047300</t>
        </is>
      </c>
      <c r="E85" s="418" t="inlineStr">
        <is>
          <t>2100-005740</t>
        </is>
      </c>
      <c r="F85" s="419" t="n">
        <v>44225</v>
      </c>
      <c r="G85" s="420" t="n">
        <v>42731</v>
      </c>
      <c r="H85" s="418" t="n"/>
      <c r="I85" s="455" t="n">
        <v>42731</v>
      </c>
      <c r="J85" s="418">
        <f>IF(L85&lt;&gt;"",L85,K85)</f>
        <v/>
      </c>
      <c r="K85" s="418">
        <f>IF(AND(T85=TRUE, U85=TRUE, V85=TRUE), IF(W85&lt;-0.05, "អនុញ្ញាត (អ្នកផ្គត់ផ្គង់ប្រកាសខ្វះ)", "បានប្រកាស (អនុញ្ញាត)"), IF(AND(T85=FALSE, U85=FALSE, V85=FALSE), "ព្យួរទុក (មិនមានទិន្នន័យ)", "ប្រកាសខុស (ព្យួរទុក)"))</f>
        <v/>
      </c>
      <c r="L85" s="418" t="inlineStr"/>
      <c r="M85" s="418" t="inlineStr"/>
      <c r="N85" s="455" t="n"/>
      <c r="O85" s="455">
        <f>IF(W85&lt;0,AI85,I85)</f>
        <v/>
      </c>
      <c r="P85" s="455">
        <f>I85-O85</f>
        <v/>
      </c>
      <c r="Q85" s="418" t="n"/>
      <c r="R85" s="418" t="inlineStr">
        <is>
          <t>2100-005740</t>
        </is>
      </c>
      <c r="S85" s="418" t="inlineStr"/>
      <c r="T85" s="418">
        <f>R85=S85</f>
        <v/>
      </c>
      <c r="U85" s="418">
        <f>AND(MONTH(F85)=MONTH(Y85), YEAR(F85)=YEAR(Y85))</f>
        <v/>
      </c>
      <c r="V85" s="418">
        <f>AND(AC85&lt;&gt;"", 'Company information'!D$4&lt;&gt;"", RIGHT(SUBSTITUTE(AC85,"-",""),9)=RIGHT(SUBSTITUTE('Company information'!D$4,"-",""),9))</f>
        <v/>
      </c>
      <c r="W85" s="418">
        <f>AI85-I85</f>
        <v/>
      </c>
      <c r="X85" s="455" t="n"/>
      <c r="Y85" s="417" t="n"/>
      <c r="Z85" s="418" t="n"/>
      <c r="AA85" s="418" t="n"/>
      <c r="AB85" s="418" t="n"/>
      <c r="AC85" s="418" t="n"/>
      <c r="AD85" s="418" t="n"/>
      <c r="AE85" s="455" t="n"/>
      <c r="AF85" s="455" t="n"/>
      <c r="AG85" s="455" t="n"/>
      <c r="AH85" s="455" t="n"/>
      <c r="AI85" s="455" t="n"/>
      <c r="AJ85" s="455" t="n"/>
      <c r="AK85" s="455" t="n"/>
      <c r="AL85" s="455" t="n"/>
      <c r="AM85" s="455" t="n"/>
      <c r="AN85" s="455" t="n"/>
      <c r="AO85" s="455" t="n"/>
      <c r="AP85" s="455" t="n"/>
      <c r="AQ85" s="455" t="n"/>
      <c r="AR85" s="418" t="n"/>
      <c r="AS85" s="418" t="n"/>
      <c r="AT85" s="418" t="n"/>
    </row>
    <row r="86">
      <c r="A86" s="417" t="n">
        <v>77</v>
      </c>
      <c r="B86" s="418" t="inlineStr"/>
      <c r="C86" s="418" t="inlineStr">
        <is>
          <t>សូស៊ីយេតេ កុងសេស្យូនែរ ដឺ ឡាអេរ៉ូព័រ</t>
        </is>
      </c>
      <c r="D86" s="418" t="inlineStr">
        <is>
          <t>L001-100047300</t>
        </is>
      </c>
      <c r="E86" s="418" t="inlineStr">
        <is>
          <t>2100-005739</t>
        </is>
      </c>
      <c r="F86" s="419" t="n">
        <v>44225</v>
      </c>
      <c r="G86" s="420" t="n">
        <v>30244</v>
      </c>
      <c r="H86" s="418" t="n"/>
      <c r="I86" s="455" t="n">
        <v>30244</v>
      </c>
      <c r="J86" s="418">
        <f>IF(L86&lt;&gt;"",L86,K86)</f>
        <v/>
      </c>
      <c r="K86" s="418">
        <f>IF(AND(T86=TRUE, U86=TRUE, V86=TRUE), IF(W86&lt;-0.05, "អនុញ្ញាត (អ្នកផ្គត់ផ្គង់ប្រកាសខ្វះ)", "បានប្រកាស (អនុញ្ញាត)"), IF(AND(T86=FALSE, U86=FALSE, V86=FALSE), "ព្យួរទុក (មិនមានទិន្នន័យ)", "ប្រកាសខុស (ព្យួរទុក)"))</f>
        <v/>
      </c>
      <c r="L86" s="418" t="inlineStr"/>
      <c r="M86" s="418" t="inlineStr"/>
      <c r="N86" s="455" t="n"/>
      <c r="O86" s="455">
        <f>IF(W86&lt;0,AI86,I86)</f>
        <v/>
      </c>
      <c r="P86" s="455">
        <f>I86-O86</f>
        <v/>
      </c>
      <c r="Q86" s="418" t="n"/>
      <c r="R86" s="418" t="inlineStr">
        <is>
          <t>2100-005739</t>
        </is>
      </c>
      <c r="S86" s="418" t="inlineStr"/>
      <c r="T86" s="418">
        <f>R86=S86</f>
        <v/>
      </c>
      <c r="U86" s="418">
        <f>AND(MONTH(F86)=MONTH(Y86), YEAR(F86)=YEAR(Y86))</f>
        <v/>
      </c>
      <c r="V86" s="418">
        <f>AND(AC86&lt;&gt;"", 'Company information'!D$4&lt;&gt;"", RIGHT(SUBSTITUTE(AC86,"-",""),9)=RIGHT(SUBSTITUTE('Company information'!D$4,"-",""),9))</f>
        <v/>
      </c>
      <c r="W86" s="418">
        <f>AI86-I86</f>
        <v/>
      </c>
      <c r="X86" s="455" t="n"/>
      <c r="Y86" s="417" t="n"/>
      <c r="Z86" s="418" t="n"/>
      <c r="AA86" s="418" t="n"/>
      <c r="AB86" s="418" t="n"/>
      <c r="AC86" s="418" t="n"/>
      <c r="AD86" s="418" t="n"/>
      <c r="AE86" s="455" t="n"/>
      <c r="AF86" s="455" t="n"/>
      <c r="AG86" s="455" t="n"/>
      <c r="AH86" s="455" t="n"/>
      <c r="AI86" s="455" t="n"/>
      <c r="AJ86" s="455" t="n"/>
      <c r="AK86" s="455" t="n"/>
      <c r="AL86" s="455" t="n"/>
      <c r="AM86" s="455" t="n"/>
      <c r="AN86" s="455" t="n"/>
      <c r="AO86" s="455" t="n"/>
      <c r="AP86" s="455" t="n"/>
      <c r="AQ86" s="455" t="n"/>
      <c r="AR86" s="418" t="n"/>
      <c r="AS86" s="418" t="n"/>
      <c r="AT86" s="418" t="n"/>
    </row>
    <row r="87">
      <c r="A87" s="417" t="n">
        <v>78</v>
      </c>
      <c r="B87" s="418" t="inlineStr"/>
      <c r="C87" s="418" t="inlineStr">
        <is>
          <t>សូស៊ីយេតេ កុងសេស្យូនែរ ដឺ ឡាអេរ៉ូព័រ</t>
        </is>
      </c>
      <c r="D87" s="418" t="inlineStr">
        <is>
          <t>L001-100047300</t>
        </is>
      </c>
      <c r="E87" s="418" t="inlineStr">
        <is>
          <t>2100-005347</t>
        </is>
      </c>
      <c r="F87" s="419" t="n">
        <v>44225</v>
      </c>
      <c r="G87" s="420" t="n">
        <v>86666</v>
      </c>
      <c r="H87" s="418" t="n"/>
      <c r="I87" s="455" t="n">
        <v>86666</v>
      </c>
      <c r="J87" s="418">
        <f>IF(L87&lt;&gt;"",L87,K87)</f>
        <v/>
      </c>
      <c r="K87" s="418">
        <f>IF(AND(T87=TRUE, U87=TRUE, V87=TRUE), IF(W87&lt;-0.05, "អនុញ្ញាត (អ្នកផ្គត់ផ្គង់ប្រកាសខ្វះ)", "បានប្រកាស (អនុញ្ញាត)"), IF(AND(T87=FALSE, U87=FALSE, V87=FALSE), "ព្យួរទុក (មិនមានទិន្នន័យ)", "ប្រកាសខុស (ព្យួរទុក)"))</f>
        <v/>
      </c>
      <c r="L87" s="418" t="inlineStr"/>
      <c r="M87" s="418" t="inlineStr"/>
      <c r="N87" s="455" t="n"/>
      <c r="O87" s="455">
        <f>IF(W87&lt;0,AI87,I87)</f>
        <v/>
      </c>
      <c r="P87" s="455">
        <f>I87-O87</f>
        <v/>
      </c>
      <c r="Q87" s="418" t="n"/>
      <c r="R87" s="418" t="inlineStr">
        <is>
          <t>2100-005347</t>
        </is>
      </c>
      <c r="S87" s="418" t="inlineStr"/>
      <c r="T87" s="418">
        <f>R87=S87</f>
        <v/>
      </c>
      <c r="U87" s="418">
        <f>AND(MONTH(F87)=MONTH(Y87), YEAR(F87)=YEAR(Y87))</f>
        <v/>
      </c>
      <c r="V87" s="418">
        <f>AND(AC87&lt;&gt;"", 'Company information'!D$4&lt;&gt;"", RIGHT(SUBSTITUTE(AC87,"-",""),9)=RIGHT(SUBSTITUTE('Company information'!D$4,"-",""),9))</f>
        <v/>
      </c>
      <c r="W87" s="418">
        <f>AI87-I87</f>
        <v/>
      </c>
      <c r="X87" s="455" t="n"/>
      <c r="Y87" s="417" t="n"/>
      <c r="Z87" s="418" t="n"/>
      <c r="AA87" s="418" t="n"/>
      <c r="AB87" s="418" t="n"/>
      <c r="AC87" s="418" t="n"/>
      <c r="AD87" s="418" t="n"/>
      <c r="AE87" s="455" t="n"/>
      <c r="AF87" s="455" t="n"/>
      <c r="AG87" s="455" t="n"/>
      <c r="AH87" s="455" t="n"/>
      <c r="AI87" s="455" t="n"/>
      <c r="AJ87" s="455" t="n"/>
      <c r="AK87" s="455" t="n"/>
      <c r="AL87" s="455" t="n"/>
      <c r="AM87" s="455" t="n"/>
      <c r="AN87" s="455" t="n"/>
      <c r="AO87" s="455" t="n"/>
      <c r="AP87" s="455" t="n"/>
      <c r="AQ87" s="455" t="n"/>
      <c r="AR87" s="418" t="n"/>
      <c r="AS87" s="418" t="n"/>
      <c r="AT87" s="418" t="n"/>
    </row>
    <row r="88">
      <c r="A88" s="417" t="n">
        <v>79</v>
      </c>
      <c r="B88" s="418" t="inlineStr"/>
      <c r="C88" s="418" t="inlineStr">
        <is>
          <t>ស៊ីងហ្គាពួរ កាតុង (ខេមបូឌា)</t>
        </is>
      </c>
      <c r="D88" s="418" t="inlineStr">
        <is>
          <t>L001-100121322</t>
        </is>
      </c>
      <c r="E88" s="418" t="inlineStr">
        <is>
          <t>V0015467</t>
        </is>
      </c>
      <c r="F88" s="419" t="n">
        <v>44225</v>
      </c>
      <c r="G88" s="420" t="n">
        <v>109796</v>
      </c>
      <c r="H88" s="418" t="n"/>
      <c r="I88" s="455" t="n">
        <v>109796</v>
      </c>
      <c r="J88" s="418">
        <f>IF(L88&lt;&gt;"",L88,K88)</f>
        <v/>
      </c>
      <c r="K88" s="418">
        <f>IF(AND(T88=TRUE, U88=TRUE, V88=TRUE), IF(W88&lt;-0.05, "អនុញ្ញាត (អ្នកផ្គត់ផ្គង់ប្រកាសខ្វះ)", "បានប្រកាស (អនុញ្ញាត)"), IF(AND(T88=FALSE, U88=FALSE, V88=FALSE), "ព្យួរទុក (មិនមានទិន្នន័យ)", "ប្រកាសខុស (ព្យួរទុក)"))</f>
        <v/>
      </c>
      <c r="L88" s="418" t="inlineStr"/>
      <c r="M88" s="418" t="inlineStr"/>
      <c r="N88" s="455" t="n"/>
      <c r="O88" s="455">
        <f>IF(W88&lt;0,AI88,I88)</f>
        <v/>
      </c>
      <c r="P88" s="455">
        <f>I88-O88</f>
        <v/>
      </c>
      <c r="Q88" s="418" t="n"/>
      <c r="R88" s="418" t="inlineStr">
        <is>
          <t>V0015467</t>
        </is>
      </c>
      <c r="S88" s="418" t="inlineStr"/>
      <c r="T88" s="418">
        <f>R88=S88</f>
        <v/>
      </c>
      <c r="U88" s="418">
        <f>AND(MONTH(F88)=MONTH(Y88), YEAR(F88)=YEAR(Y88))</f>
        <v/>
      </c>
      <c r="V88" s="418">
        <f>AND(AC88&lt;&gt;"", 'Company information'!D$4&lt;&gt;"", RIGHT(SUBSTITUTE(AC88,"-",""),9)=RIGHT(SUBSTITUTE('Company information'!D$4,"-",""),9))</f>
        <v/>
      </c>
      <c r="W88" s="418">
        <f>AI88-I88</f>
        <v/>
      </c>
      <c r="X88" s="455" t="n"/>
      <c r="Y88" s="417" t="n"/>
      <c r="Z88" s="418" t="n"/>
      <c r="AA88" s="418" t="n"/>
      <c r="AB88" s="418" t="n"/>
      <c r="AC88" s="418" t="n"/>
      <c r="AD88" s="418" t="n"/>
      <c r="AE88" s="455" t="n"/>
      <c r="AF88" s="455" t="n"/>
      <c r="AG88" s="455" t="n"/>
      <c r="AH88" s="455" t="n"/>
      <c r="AI88" s="455" t="n"/>
      <c r="AJ88" s="455" t="n"/>
      <c r="AK88" s="455" t="n"/>
      <c r="AL88" s="455" t="n"/>
      <c r="AM88" s="455" t="n"/>
      <c r="AN88" s="455" t="n"/>
      <c r="AO88" s="455" t="n"/>
      <c r="AP88" s="455" t="n"/>
      <c r="AQ88" s="455" t="n"/>
      <c r="AR88" s="418" t="n"/>
      <c r="AS88" s="418" t="n"/>
      <c r="AT88" s="418" t="n"/>
    </row>
    <row r="89">
      <c r="A89" s="417" t="n">
        <v>80</v>
      </c>
      <c r="B89" s="418" t="inlineStr"/>
      <c r="C89" s="418" t="inlineStr">
        <is>
          <t>ស៊ីងហ្គាពួរ កាតុង (ខេមបូឌា)</t>
        </is>
      </c>
      <c r="D89" s="418" t="inlineStr">
        <is>
          <t>L001-100121322</t>
        </is>
      </c>
      <c r="E89" s="418" t="inlineStr">
        <is>
          <t>V0015456</t>
        </is>
      </c>
      <c r="F89" s="419" t="n">
        <v>44224</v>
      </c>
      <c r="G89" s="420" t="n">
        <v>661704</v>
      </c>
      <c r="H89" s="418" t="n"/>
      <c r="I89" s="455" t="n">
        <v>661704</v>
      </c>
      <c r="J89" s="418">
        <f>IF(L89&lt;&gt;"",L89,K89)</f>
        <v/>
      </c>
      <c r="K89" s="418">
        <f>IF(AND(T89=TRUE, U89=TRUE, V89=TRUE), IF(W89&lt;-0.05, "អនុញ្ញាត (អ្នកផ្គត់ផ្គង់ប្រកាសខ្វះ)", "បានប្រកាស (អនុញ្ញាត)"), IF(AND(T89=FALSE, U89=FALSE, V89=FALSE), "ព្យួរទុក (មិនមានទិន្នន័យ)", "ប្រកាសខុស (ព្យួរទុក)"))</f>
        <v/>
      </c>
      <c r="L89" s="418" t="inlineStr"/>
      <c r="M89" s="418" t="inlineStr"/>
      <c r="N89" s="455" t="n"/>
      <c r="O89" s="455">
        <f>IF(W89&lt;0,AI89,I89)</f>
        <v/>
      </c>
      <c r="P89" s="455">
        <f>I89-O89</f>
        <v/>
      </c>
      <c r="Q89" s="418" t="n"/>
      <c r="R89" s="418" t="inlineStr">
        <is>
          <t>V0015456</t>
        </is>
      </c>
      <c r="S89" s="418" t="inlineStr"/>
      <c r="T89" s="418">
        <f>R89=S89</f>
        <v/>
      </c>
      <c r="U89" s="418">
        <f>AND(MONTH(F89)=MONTH(Y89), YEAR(F89)=YEAR(Y89))</f>
        <v/>
      </c>
      <c r="V89" s="418">
        <f>AND(AC89&lt;&gt;"", 'Company information'!D$4&lt;&gt;"", RIGHT(SUBSTITUTE(AC89,"-",""),9)=RIGHT(SUBSTITUTE('Company information'!D$4,"-",""),9))</f>
        <v/>
      </c>
      <c r="W89" s="418">
        <f>AI89-I89</f>
        <v/>
      </c>
      <c r="X89" s="455" t="n"/>
      <c r="Y89" s="417" t="n"/>
      <c r="Z89" s="418" t="n"/>
      <c r="AA89" s="418" t="n"/>
      <c r="AB89" s="418" t="n"/>
      <c r="AC89" s="418" t="n"/>
      <c r="AD89" s="418" t="n"/>
      <c r="AE89" s="455" t="n"/>
      <c r="AF89" s="455" t="n"/>
      <c r="AG89" s="455" t="n"/>
      <c r="AH89" s="455" t="n"/>
      <c r="AI89" s="455" t="n"/>
      <c r="AJ89" s="455" t="n"/>
      <c r="AK89" s="455" t="n"/>
      <c r="AL89" s="455" t="n"/>
      <c r="AM89" s="455" t="n"/>
      <c r="AN89" s="455" t="n"/>
      <c r="AO89" s="455" t="n"/>
      <c r="AP89" s="455" t="n"/>
      <c r="AQ89" s="455" t="n"/>
      <c r="AR89" s="418" t="n"/>
      <c r="AS89" s="418" t="n"/>
      <c r="AT89" s="418" t="n"/>
    </row>
    <row r="90">
      <c r="A90" s="417" t="n">
        <v>81</v>
      </c>
      <c r="B90" s="418" t="inlineStr"/>
      <c r="C90" s="418" t="inlineStr">
        <is>
          <t>ស៊ីងហ្គាពួរ កាតុង (ខេមបូឌា)</t>
        </is>
      </c>
      <c r="D90" s="418" t="inlineStr">
        <is>
          <t>L001-100121322</t>
        </is>
      </c>
      <c r="E90" s="418" t="inlineStr">
        <is>
          <t>V0015465</t>
        </is>
      </c>
      <c r="F90" s="419" t="n">
        <v>44225</v>
      </c>
      <c r="G90" s="420" t="n">
        <v>843488</v>
      </c>
      <c r="H90" s="418" t="n"/>
      <c r="I90" s="455" t="n">
        <v>843488</v>
      </c>
      <c r="J90" s="418">
        <f>IF(L90&lt;&gt;"",L90,K90)</f>
        <v/>
      </c>
      <c r="K90" s="418">
        <f>IF(AND(T90=TRUE, U90=TRUE, V90=TRUE), IF(W90&lt;-0.05, "អនុញ្ញាត (អ្នកផ្គត់ផ្គង់ប្រកាសខ្វះ)", "បានប្រកាស (អនុញ្ញាត)"), IF(AND(T90=FALSE, U90=FALSE, V90=FALSE), "ព្យួរទុក (មិនមានទិន្នន័យ)", "ប្រកាសខុស (ព្យួរទុក)"))</f>
        <v/>
      </c>
      <c r="L90" s="418" t="inlineStr"/>
      <c r="M90" s="418" t="inlineStr"/>
      <c r="N90" s="455" t="n"/>
      <c r="O90" s="455">
        <f>IF(W90&lt;0,AI90,I90)</f>
        <v/>
      </c>
      <c r="P90" s="455">
        <f>I90-O90</f>
        <v/>
      </c>
      <c r="Q90" s="418" t="n"/>
      <c r="R90" s="418" t="inlineStr">
        <is>
          <t>V0015465</t>
        </is>
      </c>
      <c r="S90" s="418" t="inlineStr"/>
      <c r="T90" s="418">
        <f>R90=S90</f>
        <v/>
      </c>
      <c r="U90" s="418">
        <f>AND(MONTH(F90)=MONTH(Y90), YEAR(F90)=YEAR(Y90))</f>
        <v/>
      </c>
      <c r="V90" s="418">
        <f>AND(AC90&lt;&gt;"", 'Company information'!D$4&lt;&gt;"", RIGHT(SUBSTITUTE(AC90,"-",""),9)=RIGHT(SUBSTITUTE('Company information'!D$4,"-",""),9))</f>
        <v/>
      </c>
      <c r="W90" s="418">
        <f>AI90-I90</f>
        <v/>
      </c>
      <c r="X90" s="455" t="n"/>
      <c r="Y90" s="417" t="n"/>
      <c r="Z90" s="418" t="n"/>
      <c r="AA90" s="418" t="n"/>
      <c r="AB90" s="418" t="n"/>
      <c r="AC90" s="418" t="n"/>
      <c r="AD90" s="418" t="n"/>
      <c r="AE90" s="455" t="n"/>
      <c r="AF90" s="455" t="n"/>
      <c r="AG90" s="455" t="n"/>
      <c r="AH90" s="455" t="n"/>
      <c r="AI90" s="455" t="n"/>
      <c r="AJ90" s="455" t="n"/>
      <c r="AK90" s="455" t="n"/>
      <c r="AL90" s="455" t="n"/>
      <c r="AM90" s="455" t="n"/>
      <c r="AN90" s="455" t="n"/>
      <c r="AO90" s="455" t="n"/>
      <c r="AP90" s="455" t="n"/>
      <c r="AQ90" s="455" t="n"/>
      <c r="AR90" s="418" t="n"/>
      <c r="AS90" s="418" t="n"/>
      <c r="AT90" s="418" t="n"/>
    </row>
    <row r="91">
      <c r="A91" s="417" t="n">
        <v>82</v>
      </c>
      <c r="B91" s="418" t="inlineStr"/>
      <c r="C91" s="418" t="inlineStr">
        <is>
          <t>ស៊ីងហ្គាពួរ កាតុង (ខេមបូឌា)</t>
        </is>
      </c>
      <c r="D91" s="418" t="inlineStr">
        <is>
          <t>L001-100121322</t>
        </is>
      </c>
      <c r="E91" s="418" t="inlineStr">
        <is>
          <t>V0015448</t>
        </is>
      </c>
      <c r="F91" s="419" t="n">
        <v>44223</v>
      </c>
      <c r="G91" s="420" t="n">
        <v>582491</v>
      </c>
      <c r="H91" s="418" t="n"/>
      <c r="I91" s="455" t="n">
        <v>582491</v>
      </c>
      <c r="J91" s="418">
        <f>IF(L91&lt;&gt;"",L91,K91)</f>
        <v/>
      </c>
      <c r="K91" s="418">
        <f>IF(AND(T91=TRUE, U91=TRUE, V91=TRUE), IF(W91&lt;-0.05, "អនុញ្ញាត (អ្នកផ្គត់ផ្គង់ប្រកាសខ្វះ)", "បានប្រកាស (អនុញ្ញាត)"), IF(AND(T91=FALSE, U91=FALSE, V91=FALSE), "ព្យួរទុក (មិនមានទិន្នន័យ)", "ប្រកាសខុស (ព្យួរទុក)"))</f>
        <v/>
      </c>
      <c r="L91" s="418" t="inlineStr"/>
      <c r="M91" s="418" t="inlineStr"/>
      <c r="N91" s="455" t="n"/>
      <c r="O91" s="455">
        <f>IF(W91&lt;0,AI91,I91)</f>
        <v/>
      </c>
      <c r="P91" s="455">
        <f>I91-O91</f>
        <v/>
      </c>
      <c r="Q91" s="418" t="n"/>
      <c r="R91" s="418" t="inlineStr">
        <is>
          <t>V0015448</t>
        </is>
      </c>
      <c r="S91" s="418" t="inlineStr"/>
      <c r="T91" s="418">
        <f>R91=S91</f>
        <v/>
      </c>
      <c r="U91" s="418">
        <f>AND(MONTH(F91)=MONTH(Y91), YEAR(F91)=YEAR(Y91))</f>
        <v/>
      </c>
      <c r="V91" s="418">
        <f>AND(AC91&lt;&gt;"", 'Company information'!D$4&lt;&gt;"", RIGHT(SUBSTITUTE(AC91,"-",""),9)=RIGHT(SUBSTITUTE('Company information'!D$4,"-",""),9))</f>
        <v/>
      </c>
      <c r="W91" s="418">
        <f>AI91-I91</f>
        <v/>
      </c>
      <c r="X91" s="455" t="n"/>
      <c r="Y91" s="417" t="n"/>
      <c r="Z91" s="418" t="n"/>
      <c r="AA91" s="418" t="n"/>
      <c r="AB91" s="418" t="n"/>
      <c r="AC91" s="418" t="n"/>
      <c r="AD91" s="418" t="n"/>
      <c r="AE91" s="455" t="n"/>
      <c r="AF91" s="455" t="n"/>
      <c r="AG91" s="455" t="n"/>
      <c r="AH91" s="455" t="n"/>
      <c r="AI91" s="455" t="n"/>
      <c r="AJ91" s="455" t="n"/>
      <c r="AK91" s="455" t="n"/>
      <c r="AL91" s="455" t="n"/>
      <c r="AM91" s="455" t="n"/>
      <c r="AN91" s="455" t="n"/>
      <c r="AO91" s="455" t="n"/>
      <c r="AP91" s="455" t="n"/>
      <c r="AQ91" s="455" t="n"/>
      <c r="AR91" s="418" t="n"/>
      <c r="AS91" s="418" t="n"/>
      <c r="AT91" s="418" t="n"/>
    </row>
    <row r="92">
      <c r="A92" s="417" t="n">
        <v>83</v>
      </c>
      <c r="B92" s="418" t="inlineStr"/>
      <c r="C92" s="418" t="inlineStr">
        <is>
          <t>ស៊ីងហ្គាពួរ កាតុង (ខេមបូឌា)</t>
        </is>
      </c>
      <c r="D92" s="418" t="inlineStr">
        <is>
          <t>L001-100121322</t>
        </is>
      </c>
      <c r="E92" s="418" t="inlineStr">
        <is>
          <t>V0015442</t>
        </is>
      </c>
      <c r="F92" s="419" t="n">
        <v>44222</v>
      </c>
      <c r="G92" s="420" t="n">
        <v>14908</v>
      </c>
      <c r="H92" s="418" t="n"/>
      <c r="I92" s="455" t="n">
        <v>14908</v>
      </c>
      <c r="J92" s="418">
        <f>IF(L92&lt;&gt;"",L92,K92)</f>
        <v/>
      </c>
      <c r="K92" s="418">
        <f>IF(AND(T92=TRUE, U92=TRUE, V92=TRUE), IF(W92&lt;-0.05, "អនុញ្ញាត (អ្នកផ្គត់ផ្គង់ប្រកាសខ្វះ)", "បានប្រកាស (អនុញ្ញាត)"), IF(AND(T92=FALSE, U92=FALSE, V92=FALSE), "ព្យួរទុក (មិនមានទិន្នន័យ)", "ប្រកាសខុស (ព្យួរទុក)"))</f>
        <v/>
      </c>
      <c r="L92" s="418" t="inlineStr"/>
      <c r="M92" s="418" t="inlineStr"/>
      <c r="N92" s="455" t="n"/>
      <c r="O92" s="455">
        <f>IF(W92&lt;0,AI92,I92)</f>
        <v/>
      </c>
      <c r="P92" s="455">
        <f>I92-O92</f>
        <v/>
      </c>
      <c r="Q92" s="418" t="n"/>
      <c r="R92" s="418" t="inlineStr">
        <is>
          <t>V0015442</t>
        </is>
      </c>
      <c r="S92" s="418" t="inlineStr"/>
      <c r="T92" s="418">
        <f>R92=S92</f>
        <v/>
      </c>
      <c r="U92" s="418">
        <f>AND(MONTH(F92)=MONTH(Y92), YEAR(F92)=YEAR(Y92))</f>
        <v/>
      </c>
      <c r="V92" s="418">
        <f>AND(AC92&lt;&gt;"", 'Company information'!D$4&lt;&gt;"", RIGHT(SUBSTITUTE(AC92,"-",""),9)=RIGHT(SUBSTITUTE('Company information'!D$4,"-",""),9))</f>
        <v/>
      </c>
      <c r="W92" s="418">
        <f>AI92-I92</f>
        <v/>
      </c>
      <c r="X92" s="455" t="n"/>
      <c r="Y92" s="417" t="n"/>
      <c r="Z92" s="418" t="n"/>
      <c r="AA92" s="418" t="n"/>
      <c r="AB92" s="418" t="n"/>
      <c r="AC92" s="418" t="n"/>
      <c r="AD92" s="418" t="n"/>
      <c r="AE92" s="455" t="n"/>
      <c r="AF92" s="455" t="n"/>
      <c r="AG92" s="455" t="n"/>
      <c r="AH92" s="455" t="n"/>
      <c r="AI92" s="455" t="n"/>
      <c r="AJ92" s="455" t="n"/>
      <c r="AK92" s="455" t="n"/>
      <c r="AL92" s="455" t="n"/>
      <c r="AM92" s="455" t="n"/>
      <c r="AN92" s="455" t="n"/>
      <c r="AO92" s="455" t="n"/>
      <c r="AP92" s="455" t="n"/>
      <c r="AQ92" s="455" t="n"/>
      <c r="AR92" s="418" t="n"/>
      <c r="AS92" s="418" t="n"/>
      <c r="AT92" s="418" t="n"/>
    </row>
    <row r="93">
      <c r="A93" s="417" t="n">
        <v>84</v>
      </c>
      <c r="B93" s="418" t="inlineStr"/>
      <c r="C93" s="418" t="inlineStr">
        <is>
          <t>ស៊ីងហ្គាពួរ កាតុង (ខេមបូឌា)</t>
        </is>
      </c>
      <c r="D93" s="418" t="inlineStr">
        <is>
          <t>L001-100121322</t>
        </is>
      </c>
      <c r="E93" s="418" t="inlineStr">
        <is>
          <t>V00115421</t>
        </is>
      </c>
      <c r="F93" s="419" t="n">
        <v>44219</v>
      </c>
      <c r="G93" s="420" t="n">
        <v>267960</v>
      </c>
      <c r="H93" s="418" t="n"/>
      <c r="I93" s="455" t="n">
        <v>267960</v>
      </c>
      <c r="J93" s="418">
        <f>IF(L93&lt;&gt;"",L93,K93)</f>
        <v/>
      </c>
      <c r="K93" s="418">
        <f>IF(AND(T93=TRUE, U93=TRUE, V93=TRUE), IF(W93&lt;-0.05, "អនុញ្ញាត (អ្នកផ្គត់ផ្គង់ប្រកាសខ្វះ)", "បានប្រកាស (អនុញ្ញាត)"), IF(AND(T93=FALSE, U93=FALSE, V93=FALSE), "ព្យួរទុក (មិនមានទិន្នន័យ)", "ប្រកាសខុស (ព្យួរទុក)"))</f>
        <v/>
      </c>
      <c r="L93" s="418" t="inlineStr"/>
      <c r="M93" s="418" t="inlineStr"/>
      <c r="N93" s="455" t="n"/>
      <c r="O93" s="455">
        <f>IF(W93&lt;0,AI93,I93)</f>
        <v/>
      </c>
      <c r="P93" s="455">
        <f>I93-O93</f>
        <v/>
      </c>
      <c r="Q93" s="418" t="n"/>
      <c r="R93" s="418" t="inlineStr">
        <is>
          <t>V00115421</t>
        </is>
      </c>
      <c r="S93" s="418" t="inlineStr"/>
      <c r="T93" s="418">
        <f>R93=S93</f>
        <v/>
      </c>
      <c r="U93" s="418">
        <f>AND(MONTH(F93)=MONTH(Y93), YEAR(F93)=YEAR(Y93))</f>
        <v/>
      </c>
      <c r="V93" s="418">
        <f>AND(AC93&lt;&gt;"", 'Company information'!D$4&lt;&gt;"", RIGHT(SUBSTITUTE(AC93,"-",""),9)=RIGHT(SUBSTITUTE('Company information'!D$4,"-",""),9))</f>
        <v/>
      </c>
      <c r="W93" s="418">
        <f>AI93-I93</f>
        <v/>
      </c>
      <c r="X93" s="455" t="n"/>
      <c r="Y93" s="417" t="n"/>
      <c r="Z93" s="418" t="n"/>
      <c r="AA93" s="418" t="n"/>
      <c r="AB93" s="418" t="n"/>
      <c r="AC93" s="418" t="n"/>
      <c r="AD93" s="418" t="n"/>
      <c r="AE93" s="455" t="n"/>
      <c r="AF93" s="455" t="n"/>
      <c r="AG93" s="455" t="n"/>
      <c r="AH93" s="455" t="n"/>
      <c r="AI93" s="455" t="n"/>
      <c r="AJ93" s="455" t="n"/>
      <c r="AK93" s="455" t="n"/>
      <c r="AL93" s="455" t="n"/>
      <c r="AM93" s="455" t="n"/>
      <c r="AN93" s="455" t="n"/>
      <c r="AO93" s="455" t="n"/>
      <c r="AP93" s="455" t="n"/>
      <c r="AQ93" s="455" t="n"/>
      <c r="AR93" s="418" t="n"/>
      <c r="AS93" s="418" t="n"/>
      <c r="AT93" s="418" t="n"/>
    </row>
    <row r="94">
      <c r="A94" s="417" t="n">
        <v>85</v>
      </c>
      <c r="B94" s="418" t="inlineStr"/>
      <c r="C94" s="418" t="inlineStr">
        <is>
          <t>ស៊ីងហ្គាពួរ កាតុង (ខេមបូឌា)</t>
        </is>
      </c>
      <c r="D94" s="418" t="inlineStr">
        <is>
          <t>L001-100121322</t>
        </is>
      </c>
      <c r="E94" s="418" t="inlineStr">
        <is>
          <t>V0015416</t>
        </is>
      </c>
      <c r="F94" s="419" t="n">
        <v>44218</v>
      </c>
      <c r="G94" s="420" t="n">
        <v>575542</v>
      </c>
      <c r="H94" s="418" t="n"/>
      <c r="I94" s="455" t="n">
        <v>575542</v>
      </c>
      <c r="J94" s="418">
        <f>IF(L94&lt;&gt;"",L94,K94)</f>
        <v/>
      </c>
      <c r="K94" s="418">
        <f>IF(AND(T94=TRUE, U94=TRUE, V94=TRUE), IF(W94&lt;-0.05, "អនុញ្ញាត (អ្នកផ្គត់ផ្គង់ប្រកាសខ្វះ)", "បានប្រកាស (អនុញ្ញាត)"), IF(AND(T94=FALSE, U94=FALSE, V94=FALSE), "ព្យួរទុក (មិនមានទិន្នន័យ)", "ប្រកាសខុស (ព្យួរទុក)"))</f>
        <v/>
      </c>
      <c r="L94" s="418" t="inlineStr"/>
      <c r="M94" s="418" t="inlineStr"/>
      <c r="N94" s="455" t="n"/>
      <c r="O94" s="455">
        <f>IF(W94&lt;0,AI94,I94)</f>
        <v/>
      </c>
      <c r="P94" s="455">
        <f>I94-O94</f>
        <v/>
      </c>
      <c r="Q94" s="418" t="n"/>
      <c r="R94" s="418" t="inlineStr">
        <is>
          <t>V0015416</t>
        </is>
      </c>
      <c r="S94" s="418" t="inlineStr"/>
      <c r="T94" s="418">
        <f>R94=S94</f>
        <v/>
      </c>
      <c r="U94" s="418">
        <f>AND(MONTH(F94)=MONTH(Y94), YEAR(F94)=YEAR(Y94))</f>
        <v/>
      </c>
      <c r="V94" s="418">
        <f>AND(AC94&lt;&gt;"", 'Company information'!D$4&lt;&gt;"", RIGHT(SUBSTITUTE(AC94,"-",""),9)=RIGHT(SUBSTITUTE('Company information'!D$4,"-",""),9))</f>
        <v/>
      </c>
      <c r="W94" s="418">
        <f>AI94-I94</f>
        <v/>
      </c>
      <c r="X94" s="455" t="n"/>
      <c r="Y94" s="417" t="n"/>
      <c r="Z94" s="418" t="n"/>
      <c r="AA94" s="418" t="n"/>
      <c r="AB94" s="418" t="n"/>
      <c r="AC94" s="418" t="n"/>
      <c r="AD94" s="418" t="n"/>
      <c r="AE94" s="455" t="n"/>
      <c r="AF94" s="455" t="n"/>
      <c r="AG94" s="455" t="n"/>
      <c r="AH94" s="455" t="n"/>
      <c r="AI94" s="455" t="n"/>
      <c r="AJ94" s="455" t="n"/>
      <c r="AK94" s="455" t="n"/>
      <c r="AL94" s="455" t="n"/>
      <c r="AM94" s="455" t="n"/>
      <c r="AN94" s="455" t="n"/>
      <c r="AO94" s="455" t="n"/>
      <c r="AP94" s="455" t="n"/>
      <c r="AQ94" s="455" t="n"/>
      <c r="AR94" s="418" t="n"/>
      <c r="AS94" s="418" t="n"/>
      <c r="AT94" s="418" t="n"/>
    </row>
    <row r="95">
      <c r="A95" s="417" t="n">
        <v>86</v>
      </c>
      <c r="B95" s="418" t="inlineStr"/>
      <c r="C95" s="418" t="inlineStr">
        <is>
          <t>ស៊ីងហ្គាពួរ កាតុង (ខេមបូឌា)</t>
        </is>
      </c>
      <c r="D95" s="418" t="inlineStr">
        <is>
          <t>L001-100121322</t>
        </is>
      </c>
      <c r="E95" s="418" t="inlineStr">
        <is>
          <t>V0015384</t>
        </is>
      </c>
      <c r="F95" s="419" t="n">
        <v>44214</v>
      </c>
      <c r="G95" s="420" t="n">
        <v>694926</v>
      </c>
      <c r="H95" s="418" t="n"/>
      <c r="I95" s="455" t="n">
        <v>694926</v>
      </c>
      <c r="J95" s="418">
        <f>IF(L95&lt;&gt;"",L95,K95)</f>
        <v/>
      </c>
      <c r="K95" s="418">
        <f>IF(AND(T95=TRUE, U95=TRUE, V95=TRUE), IF(W95&lt;-0.05, "អនុញ្ញាត (អ្នកផ្គត់ផ្គង់ប្រកាសខ្វះ)", "បានប្រកាស (អនុញ្ញាត)"), IF(AND(T95=FALSE, U95=FALSE, V95=FALSE), "ព្យួរទុក (មិនមានទិន្នន័យ)", "ប្រកាសខុស (ព្យួរទុក)"))</f>
        <v/>
      </c>
      <c r="L95" s="418" t="inlineStr"/>
      <c r="M95" s="418" t="inlineStr"/>
      <c r="N95" s="455" t="n"/>
      <c r="O95" s="455">
        <f>IF(W95&lt;0,AI95,I95)</f>
        <v/>
      </c>
      <c r="P95" s="455">
        <f>I95-O95</f>
        <v/>
      </c>
      <c r="Q95" s="418" t="n"/>
      <c r="R95" s="418" t="inlineStr">
        <is>
          <t>V0015384</t>
        </is>
      </c>
      <c r="S95" s="418" t="inlineStr"/>
      <c r="T95" s="418">
        <f>R95=S95</f>
        <v/>
      </c>
      <c r="U95" s="418">
        <f>AND(MONTH(F95)=MONTH(Y95), YEAR(F95)=YEAR(Y95))</f>
        <v/>
      </c>
      <c r="V95" s="418">
        <f>AND(AC95&lt;&gt;"", 'Company information'!D$4&lt;&gt;"", RIGHT(SUBSTITUTE(AC95,"-",""),9)=RIGHT(SUBSTITUTE('Company information'!D$4,"-",""),9))</f>
        <v/>
      </c>
      <c r="W95" s="418">
        <f>AI95-I95</f>
        <v/>
      </c>
      <c r="X95" s="455" t="n"/>
      <c r="Y95" s="417" t="n"/>
      <c r="Z95" s="418" t="n"/>
      <c r="AA95" s="418" t="n"/>
      <c r="AB95" s="418" t="n"/>
      <c r="AC95" s="418" t="n"/>
      <c r="AD95" s="418" t="n"/>
      <c r="AE95" s="455" t="n"/>
      <c r="AF95" s="455" t="n"/>
      <c r="AG95" s="455" t="n"/>
      <c r="AH95" s="455" t="n"/>
      <c r="AI95" s="455" t="n"/>
      <c r="AJ95" s="455" t="n"/>
      <c r="AK95" s="455" t="n"/>
      <c r="AL95" s="455" t="n"/>
      <c r="AM95" s="455" t="n"/>
      <c r="AN95" s="455" t="n"/>
      <c r="AO95" s="455" t="n"/>
      <c r="AP95" s="455" t="n"/>
      <c r="AQ95" s="455" t="n"/>
      <c r="AR95" s="418" t="n"/>
      <c r="AS95" s="418" t="n"/>
      <c r="AT95" s="418" t="n"/>
    </row>
    <row r="96">
      <c r="A96" s="417" t="n">
        <v>87</v>
      </c>
      <c r="B96" s="418" t="inlineStr"/>
      <c r="C96" s="418" t="inlineStr">
        <is>
          <t>ស៊ីងហ្គាពួរ កាតុង (ខេមបូឌា)</t>
        </is>
      </c>
      <c r="D96" s="418" t="inlineStr">
        <is>
          <t>L001-100121322</t>
        </is>
      </c>
      <c r="E96" s="418" t="inlineStr">
        <is>
          <t>V0015354</t>
        </is>
      </c>
      <c r="F96" s="419" t="n">
        <v>44209</v>
      </c>
      <c r="G96" s="420" t="n">
        <v>435900</v>
      </c>
      <c r="H96" s="418" t="n"/>
      <c r="I96" s="455" t="n">
        <v>435900</v>
      </c>
      <c r="J96" s="418">
        <f>IF(L96&lt;&gt;"",L96,K96)</f>
        <v/>
      </c>
      <c r="K96" s="418">
        <f>IF(AND(T96=TRUE, U96=TRUE, V96=TRUE), IF(W96&lt;-0.05, "អនុញ្ញាត (អ្នកផ្គត់ផ្គង់ប្រកាសខ្វះ)", "បានប្រកាស (អនុញ្ញាត)"), IF(AND(T96=FALSE, U96=FALSE, V96=FALSE), "ព្យួរទុក (មិនមានទិន្នន័យ)", "ប្រកាសខុស (ព្យួរទុក)"))</f>
        <v/>
      </c>
      <c r="L96" s="418" t="inlineStr"/>
      <c r="M96" s="418" t="inlineStr"/>
      <c r="N96" s="455" t="n"/>
      <c r="O96" s="455">
        <f>IF(W96&lt;0,AI96,I96)</f>
        <v/>
      </c>
      <c r="P96" s="455">
        <f>I96-O96</f>
        <v/>
      </c>
      <c r="Q96" s="418" t="n"/>
      <c r="R96" s="418" t="inlineStr">
        <is>
          <t>V0015354</t>
        </is>
      </c>
      <c r="S96" s="418" t="inlineStr"/>
      <c r="T96" s="418">
        <f>R96=S96</f>
        <v/>
      </c>
      <c r="U96" s="418">
        <f>AND(MONTH(F96)=MONTH(Y96), YEAR(F96)=YEAR(Y96))</f>
        <v/>
      </c>
      <c r="V96" s="418">
        <f>AND(AC96&lt;&gt;"", 'Company information'!D$4&lt;&gt;"", RIGHT(SUBSTITUTE(AC96,"-",""),9)=RIGHT(SUBSTITUTE('Company information'!D$4,"-",""),9))</f>
        <v/>
      </c>
      <c r="W96" s="418">
        <f>AI96-I96</f>
        <v/>
      </c>
      <c r="X96" s="455" t="n"/>
      <c r="Y96" s="417" t="n"/>
      <c r="Z96" s="418" t="n"/>
      <c r="AA96" s="418" t="n"/>
      <c r="AB96" s="418" t="n"/>
      <c r="AC96" s="418" t="n"/>
      <c r="AD96" s="418" t="n"/>
      <c r="AE96" s="455" t="n"/>
      <c r="AF96" s="455" t="n"/>
      <c r="AG96" s="455" t="n"/>
      <c r="AH96" s="455" t="n"/>
      <c r="AI96" s="455" t="n"/>
      <c r="AJ96" s="455" t="n"/>
      <c r="AK96" s="455" t="n"/>
      <c r="AL96" s="455" t="n"/>
      <c r="AM96" s="455" t="n"/>
      <c r="AN96" s="455" t="n"/>
      <c r="AO96" s="455" t="n"/>
      <c r="AP96" s="455" t="n"/>
      <c r="AQ96" s="455" t="n"/>
      <c r="AR96" s="418" t="n"/>
      <c r="AS96" s="418" t="n"/>
      <c r="AT96" s="418" t="n"/>
    </row>
    <row r="97">
      <c r="A97" s="417" t="n">
        <v>88</v>
      </c>
      <c r="B97" s="418" t="inlineStr"/>
      <c r="C97" s="418" t="inlineStr">
        <is>
          <t>ស៊ីងហ្គាពួរ កាតុង (ខេមបូឌា)</t>
        </is>
      </c>
      <c r="D97" s="418" t="inlineStr">
        <is>
          <t>L001-100121322</t>
        </is>
      </c>
      <c r="E97" s="418" t="inlineStr">
        <is>
          <t>V0015353</t>
        </is>
      </c>
      <c r="F97" s="419" t="n">
        <v>44209</v>
      </c>
      <c r="G97" s="420" t="n">
        <v>874637</v>
      </c>
      <c r="H97" s="418" t="n"/>
      <c r="I97" s="455" t="n">
        <v>874637</v>
      </c>
      <c r="J97" s="418">
        <f>IF(L97&lt;&gt;"",L97,K97)</f>
        <v/>
      </c>
      <c r="K97" s="418">
        <f>IF(AND(T97=TRUE, U97=TRUE, V97=TRUE), IF(W97&lt;-0.05, "អនុញ្ញាត (អ្នកផ្គត់ផ្គង់ប្រកាសខ្វះ)", "បានប្រកាស (អនុញ្ញាត)"), IF(AND(T97=FALSE, U97=FALSE, V97=FALSE), "ព្យួរទុក (មិនមានទិន្នន័យ)", "ប្រកាសខុស (ព្យួរទុក)"))</f>
        <v/>
      </c>
      <c r="L97" s="418" t="inlineStr"/>
      <c r="M97" s="418" t="inlineStr"/>
      <c r="N97" s="455" t="n"/>
      <c r="O97" s="455">
        <f>IF(W97&lt;0,AI97,I97)</f>
        <v/>
      </c>
      <c r="P97" s="455">
        <f>I97-O97</f>
        <v/>
      </c>
      <c r="Q97" s="418" t="n"/>
      <c r="R97" s="418" t="inlineStr">
        <is>
          <t>V0015353</t>
        </is>
      </c>
      <c r="S97" s="418" t="inlineStr"/>
      <c r="T97" s="418">
        <f>R97=S97</f>
        <v/>
      </c>
      <c r="U97" s="418">
        <f>AND(MONTH(F97)=MONTH(Y97), YEAR(F97)=YEAR(Y97))</f>
        <v/>
      </c>
      <c r="V97" s="418">
        <f>AND(AC97&lt;&gt;"", 'Company information'!D$4&lt;&gt;"", RIGHT(SUBSTITUTE(AC97,"-",""),9)=RIGHT(SUBSTITUTE('Company information'!D$4,"-",""),9))</f>
        <v/>
      </c>
      <c r="W97" s="418">
        <f>AI97-I97</f>
        <v/>
      </c>
      <c r="X97" s="455" t="n"/>
      <c r="Y97" s="417" t="n"/>
      <c r="Z97" s="418" t="n"/>
      <c r="AA97" s="418" t="n"/>
      <c r="AB97" s="418" t="n"/>
      <c r="AC97" s="418" t="n"/>
      <c r="AD97" s="418" t="n"/>
      <c r="AE97" s="455" t="n"/>
      <c r="AF97" s="455" t="n"/>
      <c r="AG97" s="455" t="n"/>
      <c r="AH97" s="455" t="n"/>
      <c r="AI97" s="455" t="n"/>
      <c r="AJ97" s="455" t="n"/>
      <c r="AK97" s="455" t="n"/>
      <c r="AL97" s="455" t="n"/>
      <c r="AM97" s="455" t="n"/>
      <c r="AN97" s="455" t="n"/>
      <c r="AO97" s="455" t="n"/>
      <c r="AP97" s="455" t="n"/>
      <c r="AQ97" s="455" t="n"/>
      <c r="AR97" s="418" t="n"/>
      <c r="AS97" s="418" t="n"/>
      <c r="AT97" s="418" t="n"/>
    </row>
    <row r="98">
      <c r="A98" s="417" t="n">
        <v>89</v>
      </c>
      <c r="B98" s="418" t="inlineStr"/>
      <c r="C98" s="418" t="inlineStr">
        <is>
          <t>ស៊ីងហ្គាពួរ កាតុង (ខេមបូឌា)</t>
        </is>
      </c>
      <c r="D98" s="418" t="inlineStr">
        <is>
          <t>L001-100121322</t>
        </is>
      </c>
      <c r="E98" s="418" t="inlineStr">
        <is>
          <t>V0015352</t>
        </is>
      </c>
      <c r="F98" s="419" t="n">
        <v>44209</v>
      </c>
      <c r="G98" s="420" t="n">
        <v>351917</v>
      </c>
      <c r="H98" s="418" t="n"/>
      <c r="I98" s="455" t="n">
        <v>351917</v>
      </c>
      <c r="J98" s="418">
        <f>IF(L98&lt;&gt;"",L98,K98)</f>
        <v/>
      </c>
      <c r="K98" s="418">
        <f>IF(AND(T98=TRUE, U98=TRUE, V98=TRUE), IF(W98&lt;-0.05, "អនុញ្ញាត (អ្នកផ្គត់ផ្គង់ប្រកាសខ្វះ)", "បានប្រកាស (អនុញ្ញាត)"), IF(AND(T98=FALSE, U98=FALSE, V98=FALSE), "ព្យួរទុក (មិនមានទិន្នន័យ)", "ប្រកាសខុស (ព្យួរទុក)"))</f>
        <v/>
      </c>
      <c r="L98" s="418" t="inlineStr"/>
      <c r="M98" s="418" t="inlineStr"/>
      <c r="N98" s="455" t="n"/>
      <c r="O98" s="455">
        <f>IF(W98&lt;0,AI98,I98)</f>
        <v/>
      </c>
      <c r="P98" s="455">
        <f>I98-O98</f>
        <v/>
      </c>
      <c r="Q98" s="418" t="n"/>
      <c r="R98" s="418" t="inlineStr">
        <is>
          <t>V0015352</t>
        </is>
      </c>
      <c r="S98" s="418" t="inlineStr"/>
      <c r="T98" s="418">
        <f>R98=S98</f>
        <v/>
      </c>
      <c r="U98" s="418">
        <f>AND(MONTH(F98)=MONTH(Y98), YEAR(F98)=YEAR(Y98))</f>
        <v/>
      </c>
      <c r="V98" s="418">
        <f>AND(AC98&lt;&gt;"", 'Company information'!D$4&lt;&gt;"", RIGHT(SUBSTITUTE(AC98,"-",""),9)=RIGHT(SUBSTITUTE('Company information'!D$4,"-",""),9))</f>
        <v/>
      </c>
      <c r="W98" s="418">
        <f>AI98-I98</f>
        <v/>
      </c>
      <c r="X98" s="455" t="n"/>
      <c r="Y98" s="417" t="n"/>
      <c r="Z98" s="418" t="n"/>
      <c r="AA98" s="418" t="n"/>
      <c r="AB98" s="418" t="n"/>
      <c r="AC98" s="418" t="n"/>
      <c r="AD98" s="418" t="n"/>
      <c r="AE98" s="455" t="n"/>
      <c r="AF98" s="455" t="n"/>
      <c r="AG98" s="455" t="n"/>
      <c r="AH98" s="455" t="n"/>
      <c r="AI98" s="455" t="n"/>
      <c r="AJ98" s="455" t="n"/>
      <c r="AK98" s="455" t="n"/>
      <c r="AL98" s="455" t="n"/>
      <c r="AM98" s="455" t="n"/>
      <c r="AN98" s="455" t="n"/>
      <c r="AO98" s="455" t="n"/>
      <c r="AP98" s="455" t="n"/>
      <c r="AQ98" s="455" t="n"/>
      <c r="AR98" s="418" t="n"/>
      <c r="AS98" s="418" t="n"/>
      <c r="AT98" s="418" t="n"/>
    </row>
    <row r="99">
      <c r="A99" s="417" t="n">
        <v>90</v>
      </c>
      <c r="B99" s="418" t="inlineStr"/>
      <c r="C99" s="418" t="inlineStr">
        <is>
          <t>ស៊ីងហ្គាពួរ កាតុង (ខេមបូឌា)</t>
        </is>
      </c>
      <c r="D99" s="418" t="inlineStr">
        <is>
          <t>L001-100121322</t>
        </is>
      </c>
      <c r="E99" s="418" t="inlineStr">
        <is>
          <t>V00115351</t>
        </is>
      </c>
      <c r="F99" s="419" t="n">
        <v>44209</v>
      </c>
      <c r="G99" s="420" t="n">
        <v>47534</v>
      </c>
      <c r="H99" s="418" t="n"/>
      <c r="I99" s="455" t="n">
        <v>47534</v>
      </c>
      <c r="J99" s="418">
        <f>IF(L99&lt;&gt;"",L99,K99)</f>
        <v/>
      </c>
      <c r="K99" s="418">
        <f>IF(AND(T99=TRUE, U99=TRUE, V99=TRUE), IF(W99&lt;-0.05, "អនុញ្ញាត (អ្នកផ្គត់ផ្គង់ប្រកាសខ្វះ)", "បានប្រកាស (អនុញ្ញាត)"), IF(AND(T99=FALSE, U99=FALSE, V99=FALSE), "ព្យួរទុក (មិនមានទិន្នន័យ)", "ប្រកាសខុស (ព្យួរទុក)"))</f>
        <v/>
      </c>
      <c r="L99" s="418" t="inlineStr"/>
      <c r="M99" s="418" t="inlineStr"/>
      <c r="N99" s="455" t="n"/>
      <c r="O99" s="455">
        <f>IF(W99&lt;0,AI99,I99)</f>
        <v/>
      </c>
      <c r="P99" s="455">
        <f>I99-O99</f>
        <v/>
      </c>
      <c r="Q99" s="418" t="n"/>
      <c r="R99" s="418" t="inlineStr">
        <is>
          <t>V00115351</t>
        </is>
      </c>
      <c r="S99" s="418" t="inlineStr"/>
      <c r="T99" s="418">
        <f>R99=S99</f>
        <v/>
      </c>
      <c r="U99" s="418">
        <f>AND(MONTH(F99)=MONTH(Y99), YEAR(F99)=YEAR(Y99))</f>
        <v/>
      </c>
      <c r="V99" s="418">
        <f>AND(AC99&lt;&gt;"", 'Company information'!D$4&lt;&gt;"", RIGHT(SUBSTITUTE(AC99,"-",""),9)=RIGHT(SUBSTITUTE('Company information'!D$4,"-",""),9))</f>
        <v/>
      </c>
      <c r="W99" s="418">
        <f>AI99-I99</f>
        <v/>
      </c>
      <c r="X99" s="455" t="n"/>
      <c r="Y99" s="417" t="n"/>
      <c r="Z99" s="418" t="n"/>
      <c r="AA99" s="418" t="n"/>
      <c r="AB99" s="418" t="n"/>
      <c r="AC99" s="418" t="n"/>
      <c r="AD99" s="418" t="n"/>
      <c r="AE99" s="455" t="n"/>
      <c r="AF99" s="455" t="n"/>
      <c r="AG99" s="455" t="n"/>
      <c r="AH99" s="455" t="n"/>
      <c r="AI99" s="455" t="n"/>
      <c r="AJ99" s="455" t="n"/>
      <c r="AK99" s="455" t="n"/>
      <c r="AL99" s="455" t="n"/>
      <c r="AM99" s="455" t="n"/>
      <c r="AN99" s="455" t="n"/>
      <c r="AO99" s="455" t="n"/>
      <c r="AP99" s="455" t="n"/>
      <c r="AQ99" s="455" t="n"/>
      <c r="AR99" s="418" t="n"/>
      <c r="AS99" s="418" t="n"/>
      <c r="AT99" s="418" t="n"/>
    </row>
    <row r="100">
      <c r="A100" s="417" t="n">
        <v>91</v>
      </c>
      <c r="B100" s="418" t="inlineStr"/>
      <c r="C100" s="418" t="inlineStr">
        <is>
          <t>ស៊ីងហ្គាពួរ កាតុង (ខេមបូឌា)</t>
        </is>
      </c>
      <c r="D100" s="418" t="inlineStr">
        <is>
          <t>L001-100121322</t>
        </is>
      </c>
      <c r="E100" s="418" t="inlineStr">
        <is>
          <t>V0015281</t>
        </is>
      </c>
      <c r="F100" s="419" t="n">
        <v>44348</v>
      </c>
      <c r="G100" s="420" t="n">
        <v>97685</v>
      </c>
      <c r="H100" s="418" t="n"/>
      <c r="I100" s="455" t="n">
        <v>97685</v>
      </c>
      <c r="J100" s="418">
        <f>IF(L100&lt;&gt;"",L100,K100)</f>
        <v/>
      </c>
      <c r="K100" s="418">
        <f>IF(AND(T100=TRUE, U100=TRUE, V100=TRUE), IF(W100&lt;-0.05, "អនុញ្ញាត (អ្នកផ្គត់ផ្គង់ប្រកាសខ្វះ)", "បានប្រកាស (អនុញ្ញាត)"), IF(AND(T100=FALSE, U100=FALSE, V100=FALSE), "ព្យួរទុក (មិនមានទិន្នន័យ)", "ប្រកាសខុស (ព្យួរទុក)"))</f>
        <v/>
      </c>
      <c r="L100" s="418" t="inlineStr"/>
      <c r="M100" s="418" t="inlineStr"/>
      <c r="N100" s="455" t="n"/>
      <c r="O100" s="455">
        <f>IF(W100&lt;0,AI100,I100)</f>
        <v/>
      </c>
      <c r="P100" s="455">
        <f>I100-O100</f>
        <v/>
      </c>
      <c r="Q100" s="418" t="n"/>
      <c r="R100" s="418" t="inlineStr">
        <is>
          <t>V0015281</t>
        </is>
      </c>
      <c r="S100" s="418" t="inlineStr"/>
      <c r="T100" s="418">
        <f>R100=S100</f>
        <v/>
      </c>
      <c r="U100" s="418">
        <f>AND(MONTH(F100)=MONTH(Y100), YEAR(F100)=YEAR(Y100))</f>
        <v/>
      </c>
      <c r="V100" s="418">
        <f>AND(AC100&lt;&gt;"", 'Company information'!D$4&lt;&gt;"", RIGHT(SUBSTITUTE(AC100,"-",""),9)=RIGHT(SUBSTITUTE('Company information'!D$4,"-",""),9))</f>
        <v/>
      </c>
      <c r="W100" s="418">
        <f>AI100-I100</f>
        <v/>
      </c>
      <c r="X100" s="455" t="n"/>
      <c r="Y100" s="417" t="n"/>
      <c r="Z100" s="418" t="n"/>
      <c r="AA100" s="418" t="n"/>
      <c r="AB100" s="418" t="n"/>
      <c r="AC100" s="418" t="n"/>
      <c r="AD100" s="418" t="n"/>
      <c r="AE100" s="455" t="n"/>
      <c r="AF100" s="455" t="n"/>
      <c r="AG100" s="455" t="n"/>
      <c r="AH100" s="455" t="n"/>
      <c r="AI100" s="455" t="n"/>
      <c r="AJ100" s="455" t="n"/>
      <c r="AK100" s="455" t="n"/>
      <c r="AL100" s="455" t="n"/>
      <c r="AM100" s="455" t="n"/>
      <c r="AN100" s="455" t="n"/>
      <c r="AO100" s="455" t="n"/>
      <c r="AP100" s="455" t="n"/>
      <c r="AQ100" s="455" t="n"/>
      <c r="AR100" s="418" t="n"/>
      <c r="AS100" s="418" t="n"/>
      <c r="AT100" s="418" t="n"/>
    </row>
    <row r="101">
      <c r="A101" s="417" t="n">
        <v>92</v>
      </c>
      <c r="B101" s="418" t="inlineStr"/>
      <c r="C101" s="418" t="inlineStr">
        <is>
          <t>ស៊ីងហ្គាពួរ កាតុង (ខេមបូឌា)</t>
        </is>
      </c>
      <c r="D101" s="418" t="inlineStr">
        <is>
          <t>L001-100121322</t>
        </is>
      </c>
      <c r="E101" s="418" t="inlineStr">
        <is>
          <t>V0015272</t>
        </is>
      </c>
      <c r="F101" s="419" t="n">
        <v>44317</v>
      </c>
      <c r="G101" s="420" t="n">
        <v>504848</v>
      </c>
      <c r="H101" s="418" t="n"/>
      <c r="I101" s="455" t="n">
        <v>504848</v>
      </c>
      <c r="J101" s="418">
        <f>IF(L101&lt;&gt;"",L101,K101)</f>
        <v/>
      </c>
      <c r="K101" s="418">
        <f>IF(AND(T101=TRUE, U101=TRUE, V101=TRUE), IF(W101&lt;-0.05, "អនុញ្ញាត (អ្នកផ្គត់ផ្គង់ប្រកាសខ្វះ)", "បានប្រកាស (អនុញ្ញាត)"), IF(AND(T101=FALSE, U101=FALSE, V101=FALSE), "ព្យួរទុក (មិនមានទិន្នន័យ)", "ប្រកាសខុស (ព្យួរទុក)"))</f>
        <v/>
      </c>
      <c r="L101" s="418" t="inlineStr"/>
      <c r="M101" s="418" t="inlineStr"/>
      <c r="N101" s="455" t="n"/>
      <c r="O101" s="455">
        <f>IF(W101&lt;0,AI101,I101)</f>
        <v/>
      </c>
      <c r="P101" s="455">
        <f>I101-O101</f>
        <v/>
      </c>
      <c r="Q101" s="418" t="n"/>
      <c r="R101" s="418" t="inlineStr">
        <is>
          <t>V0015272</t>
        </is>
      </c>
      <c r="S101" s="418" t="inlineStr"/>
      <c r="T101" s="418">
        <f>R101=S101</f>
        <v/>
      </c>
      <c r="U101" s="418">
        <f>AND(MONTH(F101)=MONTH(Y101), YEAR(F101)=YEAR(Y101))</f>
        <v/>
      </c>
      <c r="V101" s="418">
        <f>AND(AC101&lt;&gt;"", 'Company information'!D$4&lt;&gt;"", RIGHT(SUBSTITUTE(AC101,"-",""),9)=RIGHT(SUBSTITUTE('Company information'!D$4,"-",""),9))</f>
        <v/>
      </c>
      <c r="W101" s="418">
        <f>AI101-I101</f>
        <v/>
      </c>
      <c r="X101" s="455" t="n"/>
      <c r="Y101" s="417" t="n"/>
      <c r="Z101" s="418" t="n"/>
      <c r="AA101" s="418" t="n"/>
      <c r="AB101" s="418" t="n"/>
      <c r="AC101" s="418" t="n"/>
      <c r="AD101" s="418" t="n"/>
      <c r="AE101" s="455" t="n"/>
      <c r="AF101" s="455" t="n"/>
      <c r="AG101" s="455" t="n"/>
      <c r="AH101" s="455" t="n"/>
      <c r="AI101" s="455" t="n"/>
      <c r="AJ101" s="455" t="n"/>
      <c r="AK101" s="455" t="n"/>
      <c r="AL101" s="455" t="n"/>
      <c r="AM101" s="455" t="n"/>
      <c r="AN101" s="455" t="n"/>
      <c r="AO101" s="455" t="n"/>
      <c r="AP101" s="455" t="n"/>
      <c r="AQ101" s="455" t="n"/>
      <c r="AR101" s="418" t="n"/>
      <c r="AS101" s="418" t="n"/>
      <c r="AT101" s="418" t="n"/>
    </row>
    <row r="102">
      <c r="A102" s="417" t="n">
        <v>93</v>
      </c>
      <c r="B102" s="418" t="inlineStr"/>
      <c r="C102" s="418" t="inlineStr">
        <is>
          <t>ស៊ីងហ្គាពួរ កាតុង (ខេមបូឌា)</t>
        </is>
      </c>
      <c r="D102" s="418" t="inlineStr">
        <is>
          <t>L001-100121322</t>
        </is>
      </c>
      <c r="E102" s="418" t="inlineStr">
        <is>
          <t>V0015263</t>
        </is>
      </c>
      <c r="F102" s="419" t="n">
        <v>44317</v>
      </c>
      <c r="G102" s="420" t="n">
        <v>620794</v>
      </c>
      <c r="H102" s="418" t="n"/>
      <c r="I102" s="455" t="n">
        <v>620794</v>
      </c>
      <c r="J102" s="418">
        <f>IF(L102&lt;&gt;"",L102,K102)</f>
        <v/>
      </c>
      <c r="K102" s="418">
        <f>IF(AND(T102=TRUE, U102=TRUE, V102=TRUE), IF(W102&lt;-0.05, "អនុញ្ញាត (អ្នកផ្គត់ផ្គង់ប្រកាសខ្វះ)", "បានប្រកាស (អនុញ្ញាត)"), IF(AND(T102=FALSE, U102=FALSE, V102=FALSE), "ព្យួរទុក (មិនមានទិន្នន័យ)", "ប្រកាសខុស (ព្យួរទុក)"))</f>
        <v/>
      </c>
      <c r="L102" s="418" t="inlineStr"/>
      <c r="M102" s="418" t="inlineStr"/>
      <c r="N102" s="455" t="n"/>
      <c r="O102" s="455">
        <f>IF(W102&lt;0,AI102,I102)</f>
        <v/>
      </c>
      <c r="P102" s="455">
        <f>I102-O102</f>
        <v/>
      </c>
      <c r="Q102" s="418" t="n"/>
      <c r="R102" s="418" t="inlineStr">
        <is>
          <t>V0015263</t>
        </is>
      </c>
      <c r="S102" s="418" t="inlineStr"/>
      <c r="T102" s="418">
        <f>R102=S102</f>
        <v/>
      </c>
      <c r="U102" s="418">
        <f>AND(MONTH(F102)=MONTH(Y102), YEAR(F102)=YEAR(Y102))</f>
        <v/>
      </c>
      <c r="V102" s="418">
        <f>AND(AC102&lt;&gt;"", 'Company information'!D$4&lt;&gt;"", RIGHT(SUBSTITUTE(AC102,"-",""),9)=RIGHT(SUBSTITUTE('Company information'!D$4,"-",""),9))</f>
        <v/>
      </c>
      <c r="W102" s="418">
        <f>AI102-I102</f>
        <v/>
      </c>
      <c r="X102" s="455" t="n"/>
      <c r="Y102" s="417" t="n"/>
      <c r="Z102" s="418" t="n"/>
      <c r="AA102" s="418" t="n"/>
      <c r="AB102" s="418" t="n"/>
      <c r="AC102" s="418" t="n"/>
      <c r="AD102" s="418" t="n"/>
      <c r="AE102" s="455" t="n"/>
      <c r="AF102" s="455" t="n"/>
      <c r="AG102" s="455" t="n"/>
      <c r="AH102" s="455" t="n"/>
      <c r="AI102" s="455" t="n"/>
      <c r="AJ102" s="455" t="n"/>
      <c r="AK102" s="455" t="n"/>
      <c r="AL102" s="455" t="n"/>
      <c r="AM102" s="455" t="n"/>
      <c r="AN102" s="455" t="n"/>
      <c r="AO102" s="455" t="n"/>
      <c r="AP102" s="455" t="n"/>
      <c r="AQ102" s="455" t="n"/>
      <c r="AR102" s="418" t="n"/>
      <c r="AS102" s="418" t="n"/>
      <c r="AT102" s="418" t="n"/>
    </row>
    <row r="103">
      <c r="A103" s="417" t="n">
        <v>94</v>
      </c>
      <c r="B103" s="418" t="inlineStr"/>
      <c r="C103" s="418" t="inlineStr">
        <is>
          <t>ស៊ីងហ្គាពួរ កាតុង (ខេមបូឌា)</t>
        </is>
      </c>
      <c r="D103" s="418" t="inlineStr">
        <is>
          <t>L001-100121322</t>
        </is>
      </c>
      <c r="E103" s="418" t="inlineStr">
        <is>
          <t>V0015254</t>
        </is>
      </c>
      <c r="F103" s="419" t="n">
        <v>44287</v>
      </c>
      <c r="G103" s="420" t="n">
        <v>466560</v>
      </c>
      <c r="H103" s="418" t="n"/>
      <c r="I103" s="455" t="n">
        <v>466560</v>
      </c>
      <c r="J103" s="418">
        <f>IF(L103&lt;&gt;"",L103,K103)</f>
        <v/>
      </c>
      <c r="K103" s="418">
        <f>IF(AND(T103=TRUE, U103=TRUE, V103=TRUE), IF(W103&lt;-0.05, "អនុញ្ញាត (អ្នកផ្គត់ផ្គង់ប្រកាសខ្វះ)", "បានប្រកាស (អនុញ្ញាត)"), IF(AND(T103=FALSE, U103=FALSE, V103=FALSE), "ព្យួរទុក (មិនមានទិន្នន័យ)", "ប្រកាសខុស (ព្យួរទុក)"))</f>
        <v/>
      </c>
      <c r="L103" s="418" t="inlineStr"/>
      <c r="M103" s="418" t="inlineStr"/>
      <c r="N103" s="455" t="n"/>
      <c r="O103" s="455">
        <f>IF(W103&lt;0,AI103,I103)</f>
        <v/>
      </c>
      <c r="P103" s="455">
        <f>I103-O103</f>
        <v/>
      </c>
      <c r="Q103" s="418" t="n"/>
      <c r="R103" s="418" t="inlineStr">
        <is>
          <t>V0015254</t>
        </is>
      </c>
      <c r="S103" s="418" t="inlineStr"/>
      <c r="T103" s="418">
        <f>R103=S103</f>
        <v/>
      </c>
      <c r="U103" s="418">
        <f>AND(MONTH(F103)=MONTH(Y103), YEAR(F103)=YEAR(Y103))</f>
        <v/>
      </c>
      <c r="V103" s="418">
        <f>AND(AC103&lt;&gt;"", 'Company information'!D$4&lt;&gt;"", RIGHT(SUBSTITUTE(AC103,"-",""),9)=RIGHT(SUBSTITUTE('Company information'!D$4,"-",""),9))</f>
        <v/>
      </c>
      <c r="W103" s="418">
        <f>AI103-I103</f>
        <v/>
      </c>
      <c r="X103" s="455" t="n"/>
      <c r="Y103" s="417" t="n"/>
      <c r="Z103" s="418" t="n"/>
      <c r="AA103" s="418" t="n"/>
      <c r="AB103" s="418" t="n"/>
      <c r="AC103" s="418" t="n"/>
      <c r="AD103" s="418" t="n"/>
      <c r="AE103" s="455" t="n"/>
      <c r="AF103" s="455" t="n"/>
      <c r="AG103" s="455" t="n"/>
      <c r="AH103" s="455" t="n"/>
      <c r="AI103" s="455" t="n"/>
      <c r="AJ103" s="455" t="n"/>
      <c r="AK103" s="455" t="n"/>
      <c r="AL103" s="455" t="n"/>
      <c r="AM103" s="455" t="n"/>
      <c r="AN103" s="455" t="n"/>
      <c r="AO103" s="455" t="n"/>
      <c r="AP103" s="455" t="n"/>
      <c r="AQ103" s="455" t="n"/>
      <c r="AR103" s="418" t="n"/>
      <c r="AS103" s="418" t="n"/>
      <c r="AT103" s="418" t="n"/>
    </row>
    <row r="104">
      <c r="A104" s="417" t="n">
        <v>95</v>
      </c>
      <c r="B104" s="418" t="inlineStr"/>
      <c r="C104" s="418" t="inlineStr">
        <is>
          <t>ស៊ីងហ្គាពួរ កាតុង (ខេមបូឌា)</t>
        </is>
      </c>
      <c r="D104" s="418" t="inlineStr">
        <is>
          <t>L001-100121322</t>
        </is>
      </c>
      <c r="E104" s="418" t="inlineStr">
        <is>
          <t>V0015253</t>
        </is>
      </c>
      <c r="F104" s="419" t="n">
        <v>44287</v>
      </c>
      <c r="G104" s="420" t="n">
        <v>355226</v>
      </c>
      <c r="H104" s="418" t="n"/>
      <c r="I104" s="455" t="n">
        <v>355226</v>
      </c>
      <c r="J104" s="418">
        <f>IF(L104&lt;&gt;"",L104,K104)</f>
        <v/>
      </c>
      <c r="K104" s="418">
        <f>IF(AND(T104=TRUE, U104=TRUE, V104=TRUE), IF(W104&lt;-0.05, "អនុញ្ញាត (អ្នកផ្គត់ផ្គង់ប្រកាសខ្វះ)", "បានប្រកាស (អនុញ្ញាត)"), IF(AND(T104=FALSE, U104=FALSE, V104=FALSE), "ព្យួរទុក (មិនមានទិន្នន័យ)", "ប្រកាសខុស (ព្យួរទុក)"))</f>
        <v/>
      </c>
      <c r="L104" s="418" t="inlineStr"/>
      <c r="M104" s="418" t="inlineStr"/>
      <c r="N104" s="455" t="n"/>
      <c r="O104" s="455">
        <f>IF(W104&lt;0,AI104,I104)</f>
        <v/>
      </c>
      <c r="P104" s="455">
        <f>I104-O104</f>
        <v/>
      </c>
      <c r="Q104" s="418" t="n"/>
      <c r="R104" s="418" t="inlineStr">
        <is>
          <t>V0015253</t>
        </is>
      </c>
      <c r="S104" s="418" t="inlineStr"/>
      <c r="T104" s="418">
        <f>R104=S104</f>
        <v/>
      </c>
      <c r="U104" s="418">
        <f>AND(MONTH(F104)=MONTH(Y104), YEAR(F104)=YEAR(Y104))</f>
        <v/>
      </c>
      <c r="V104" s="418">
        <f>AND(AC104&lt;&gt;"", 'Company information'!D$4&lt;&gt;"", RIGHT(SUBSTITUTE(AC104,"-",""),9)=RIGHT(SUBSTITUTE('Company information'!D$4,"-",""),9))</f>
        <v/>
      </c>
      <c r="W104" s="418">
        <f>AI104-I104</f>
        <v/>
      </c>
      <c r="X104" s="455" t="n"/>
      <c r="Y104" s="417" t="n"/>
      <c r="Z104" s="418" t="n"/>
      <c r="AA104" s="418" t="n"/>
      <c r="AB104" s="418" t="n"/>
      <c r="AC104" s="418" t="n"/>
      <c r="AD104" s="418" t="n"/>
      <c r="AE104" s="455" t="n"/>
      <c r="AF104" s="455" t="n"/>
      <c r="AG104" s="455" t="n"/>
      <c r="AH104" s="455" t="n"/>
      <c r="AI104" s="455" t="n"/>
      <c r="AJ104" s="455" t="n"/>
      <c r="AK104" s="455" t="n"/>
      <c r="AL104" s="455" t="n"/>
      <c r="AM104" s="455" t="n"/>
      <c r="AN104" s="455" t="n"/>
      <c r="AO104" s="455" t="n"/>
      <c r="AP104" s="455" t="n"/>
      <c r="AQ104" s="455" t="n"/>
      <c r="AR104" s="418" t="n"/>
      <c r="AS104" s="418" t="n"/>
      <c r="AT104" s="418" t="n"/>
    </row>
    <row r="105">
      <c r="A105" s="417" t="n">
        <v>96</v>
      </c>
      <c r="B105" s="418" t="inlineStr"/>
      <c r="C105" s="418" t="inlineStr">
        <is>
          <t>កំពង់ផែស្វយ័តក្រុងព្រះសីហនុ</t>
        </is>
      </c>
      <c r="D105" s="418" t="inlineStr">
        <is>
          <t>L001-100044638</t>
        </is>
      </c>
      <c r="E105" s="418" t="inlineStr">
        <is>
          <t>004382</t>
        </is>
      </c>
      <c r="F105" s="419" t="n">
        <v>44440</v>
      </c>
      <c r="G105" s="420" t="n">
        <v>6075</v>
      </c>
      <c r="H105" s="418" t="n"/>
      <c r="I105" s="455" t="n">
        <v>6075</v>
      </c>
      <c r="J105" s="418">
        <f>IF(L105&lt;&gt;"",L105,K105)</f>
        <v/>
      </c>
      <c r="K105" s="418">
        <f>IF(AND(T105=TRUE, U105=TRUE, V105=TRUE), IF(W105&lt;-0.05, "អនុញ្ញាត (អ្នកផ្គត់ផ្គង់ប្រកាសខ្វះ)", "បានប្រកាស (អនុញ្ញាត)"), IF(AND(T105=FALSE, U105=FALSE, V105=FALSE), "ព្យួរទុក (មិនមានទិន្នន័យ)", "ប្រកាសខុស (ព្យួរទុក)"))</f>
        <v/>
      </c>
      <c r="L105" s="418" t="inlineStr"/>
      <c r="M105" s="418" t="inlineStr"/>
      <c r="N105" s="455" t="n"/>
      <c r="O105" s="455">
        <f>IF(W105&lt;0,AI105,I105)</f>
        <v/>
      </c>
      <c r="P105" s="455">
        <f>I105-O105</f>
        <v/>
      </c>
      <c r="Q105" s="418" t="n"/>
      <c r="R105" s="418" t="inlineStr">
        <is>
          <t>004382</t>
        </is>
      </c>
      <c r="S105" s="418" t="inlineStr"/>
      <c r="T105" s="418">
        <f>R105=S105</f>
        <v/>
      </c>
      <c r="U105" s="418">
        <f>AND(MONTH(F105)=MONTH(Y105), YEAR(F105)=YEAR(Y105))</f>
        <v/>
      </c>
      <c r="V105" s="418">
        <f>AND(AC105&lt;&gt;"", 'Company information'!D$4&lt;&gt;"", RIGHT(SUBSTITUTE(AC105,"-",""),9)=RIGHT(SUBSTITUTE('Company information'!D$4,"-",""),9))</f>
        <v/>
      </c>
      <c r="W105" s="418">
        <f>AI105-I105</f>
        <v/>
      </c>
      <c r="X105" s="455" t="n"/>
      <c r="Y105" s="417" t="n"/>
      <c r="Z105" s="418" t="n"/>
      <c r="AA105" s="418" t="n"/>
      <c r="AB105" s="418" t="n"/>
      <c r="AC105" s="418" t="n"/>
      <c r="AD105" s="418" t="n"/>
      <c r="AE105" s="455" t="n"/>
      <c r="AF105" s="455" t="n"/>
      <c r="AG105" s="455" t="n"/>
      <c r="AH105" s="455" t="n"/>
      <c r="AI105" s="455" t="n"/>
      <c r="AJ105" s="455" t="n"/>
      <c r="AK105" s="455" t="n"/>
      <c r="AL105" s="455" t="n"/>
      <c r="AM105" s="455" t="n"/>
      <c r="AN105" s="455" t="n"/>
      <c r="AO105" s="455" t="n"/>
      <c r="AP105" s="455" t="n"/>
      <c r="AQ105" s="455" t="n"/>
      <c r="AR105" s="418" t="n"/>
      <c r="AS105" s="418" t="n"/>
      <c r="AT105" s="418" t="n"/>
    </row>
    <row r="106">
      <c r="A106" s="417" t="n">
        <v>97</v>
      </c>
      <c r="B106" s="418" t="inlineStr"/>
      <c r="C106" s="418" t="inlineStr">
        <is>
          <t>កំពង់ផែស្វយ័តក្រុងព្រះសីហនុ</t>
        </is>
      </c>
      <c r="D106" s="418" t="inlineStr">
        <is>
          <t>L001-100044638</t>
        </is>
      </c>
      <c r="E106" s="418" t="inlineStr">
        <is>
          <t>014597</t>
        </is>
      </c>
      <c r="F106" s="419" t="n">
        <v>44222</v>
      </c>
      <c r="G106" s="420" t="n">
        <v>30794</v>
      </c>
      <c r="H106" s="418" t="n"/>
      <c r="I106" s="455" t="n">
        <v>30794</v>
      </c>
      <c r="J106" s="418">
        <f>IF(L106&lt;&gt;"",L106,K106)</f>
        <v/>
      </c>
      <c r="K106" s="418">
        <f>IF(AND(T106=TRUE, U106=TRUE, V106=TRUE), IF(W106&lt;-0.05, "អនុញ្ញាត (អ្នកផ្គត់ផ្គង់ប្រកាសខ្វះ)", "បានប្រកាស (អនុញ្ញាត)"), IF(AND(T106=FALSE, U106=FALSE, V106=FALSE), "ព្យួរទុក (មិនមានទិន្នន័យ)", "ប្រកាសខុស (ព្យួរទុក)"))</f>
        <v/>
      </c>
      <c r="L106" s="418" t="inlineStr"/>
      <c r="M106" s="418" t="inlineStr"/>
      <c r="N106" s="455" t="n"/>
      <c r="O106" s="455">
        <f>IF(W106&lt;0,AI106,I106)</f>
        <v/>
      </c>
      <c r="P106" s="455">
        <f>I106-O106</f>
        <v/>
      </c>
      <c r="Q106" s="418" t="n"/>
      <c r="R106" s="418" t="inlineStr">
        <is>
          <t>014597</t>
        </is>
      </c>
      <c r="S106" s="418" t="inlineStr"/>
      <c r="T106" s="418">
        <f>R106=S106</f>
        <v/>
      </c>
      <c r="U106" s="418">
        <f>AND(MONTH(F106)=MONTH(Y106), YEAR(F106)=YEAR(Y106))</f>
        <v/>
      </c>
      <c r="V106" s="418">
        <f>AND(AC106&lt;&gt;"", 'Company information'!D$4&lt;&gt;"", RIGHT(SUBSTITUTE(AC106,"-",""),9)=RIGHT(SUBSTITUTE('Company information'!D$4,"-",""),9))</f>
        <v/>
      </c>
      <c r="W106" s="418">
        <f>AI106-I106</f>
        <v/>
      </c>
      <c r="X106" s="455" t="n"/>
      <c r="Y106" s="417" t="n"/>
      <c r="Z106" s="418" t="n"/>
      <c r="AA106" s="418" t="n"/>
      <c r="AB106" s="418" t="n"/>
      <c r="AC106" s="418" t="n"/>
      <c r="AD106" s="418" t="n"/>
      <c r="AE106" s="455" t="n"/>
      <c r="AF106" s="455" t="n"/>
      <c r="AG106" s="455" t="n"/>
      <c r="AH106" s="455" t="n"/>
      <c r="AI106" s="455" t="n"/>
      <c r="AJ106" s="455" t="n"/>
      <c r="AK106" s="455" t="n"/>
      <c r="AL106" s="455" t="n"/>
      <c r="AM106" s="455" t="n"/>
      <c r="AN106" s="455" t="n"/>
      <c r="AO106" s="455" t="n"/>
      <c r="AP106" s="455" t="n"/>
      <c r="AQ106" s="455" t="n"/>
      <c r="AR106" s="418" t="n"/>
      <c r="AS106" s="418" t="n"/>
      <c r="AT106" s="418" t="n"/>
    </row>
    <row r="107">
      <c r="A107" s="417" t="n">
        <v>98</v>
      </c>
      <c r="B107" s="418" t="inlineStr"/>
      <c r="C107" s="418" t="inlineStr">
        <is>
          <t>កំពង់ផែស្វយ័តក្រុងព្រះសីហនុ</t>
        </is>
      </c>
      <c r="D107" s="418" t="inlineStr">
        <is>
          <t>L001-100044638</t>
        </is>
      </c>
      <c r="E107" s="418" t="inlineStr">
        <is>
          <t>007911</t>
        </is>
      </c>
      <c r="F107" s="419" t="n">
        <v>44211</v>
      </c>
      <c r="G107" s="420" t="n">
        <v>215214</v>
      </c>
      <c r="H107" s="418" t="n"/>
      <c r="I107" s="455" t="n">
        <v>215214</v>
      </c>
      <c r="J107" s="418">
        <f>IF(L107&lt;&gt;"",L107,K107)</f>
        <v/>
      </c>
      <c r="K107" s="418">
        <f>IF(AND(T107=TRUE, U107=TRUE, V107=TRUE), IF(W107&lt;-0.05, "អនុញ្ញាត (អ្នកផ្គត់ផ្គង់ប្រកាសខ្វះ)", "បានប្រកាស (អនុញ្ញាត)"), IF(AND(T107=FALSE, U107=FALSE, V107=FALSE), "ព្យួរទុក (មិនមានទិន្នន័យ)", "ប្រកាសខុស (ព្យួរទុក)"))</f>
        <v/>
      </c>
      <c r="L107" s="418" t="inlineStr"/>
      <c r="M107" s="418" t="inlineStr"/>
      <c r="N107" s="455" t="n"/>
      <c r="O107" s="455">
        <f>IF(W107&lt;0,AI107,I107)</f>
        <v/>
      </c>
      <c r="P107" s="455">
        <f>I107-O107</f>
        <v/>
      </c>
      <c r="Q107" s="418" t="n"/>
      <c r="R107" s="418" t="inlineStr">
        <is>
          <t>007911</t>
        </is>
      </c>
      <c r="S107" s="418" t="inlineStr"/>
      <c r="T107" s="418">
        <f>R107=S107</f>
        <v/>
      </c>
      <c r="U107" s="418">
        <f>AND(MONTH(F107)=MONTH(Y107), YEAR(F107)=YEAR(Y107))</f>
        <v/>
      </c>
      <c r="V107" s="418">
        <f>AND(AC107&lt;&gt;"", 'Company information'!D$4&lt;&gt;"", RIGHT(SUBSTITUTE(AC107,"-",""),9)=RIGHT(SUBSTITUTE('Company information'!D$4,"-",""),9))</f>
        <v/>
      </c>
      <c r="W107" s="418">
        <f>AI107-I107</f>
        <v/>
      </c>
      <c r="X107" s="455" t="n"/>
      <c r="Y107" s="417" t="n"/>
      <c r="Z107" s="418" t="n"/>
      <c r="AA107" s="418" t="n"/>
      <c r="AB107" s="418" t="n"/>
      <c r="AC107" s="418" t="n"/>
      <c r="AD107" s="418" t="n"/>
      <c r="AE107" s="455" t="n"/>
      <c r="AF107" s="455" t="n"/>
      <c r="AG107" s="455" t="n"/>
      <c r="AH107" s="455" t="n"/>
      <c r="AI107" s="455" t="n"/>
      <c r="AJ107" s="455" t="n"/>
      <c r="AK107" s="455" t="n"/>
      <c r="AL107" s="455" t="n"/>
      <c r="AM107" s="455" t="n"/>
      <c r="AN107" s="455" t="n"/>
      <c r="AO107" s="455" t="n"/>
      <c r="AP107" s="455" t="n"/>
      <c r="AQ107" s="455" t="n"/>
      <c r="AR107" s="418" t="n"/>
      <c r="AS107" s="418" t="n"/>
      <c r="AT107" s="418" t="n"/>
    </row>
    <row r="108">
      <c r="A108" s="417" t="n">
        <v>99</v>
      </c>
      <c r="B108" s="418" t="inlineStr"/>
      <c r="C108" s="418" t="inlineStr">
        <is>
          <t>កំពង់ផែស្វយ័តក្រុងព្រះសីហនុ</t>
        </is>
      </c>
      <c r="D108" s="418" t="inlineStr">
        <is>
          <t>L001-100044638</t>
        </is>
      </c>
      <c r="E108" s="418" t="inlineStr">
        <is>
          <t>005709</t>
        </is>
      </c>
      <c r="F108" s="419" t="n">
        <v>44531</v>
      </c>
      <c r="G108" s="420" t="n">
        <v>160380</v>
      </c>
      <c r="H108" s="418" t="n"/>
      <c r="I108" s="455" t="n">
        <v>160380</v>
      </c>
      <c r="J108" s="418">
        <f>IF(L108&lt;&gt;"",L108,K108)</f>
        <v/>
      </c>
      <c r="K108" s="418">
        <f>IF(AND(T108=TRUE, U108=TRUE, V108=TRUE), IF(W108&lt;-0.05, "អនុញ្ញាត (អ្នកផ្គត់ផ្គង់ប្រកាសខ្វះ)", "បានប្រកាស (អនុញ្ញាត)"), IF(AND(T108=FALSE, U108=FALSE, V108=FALSE), "ព្យួរទុក (មិនមានទិន្នន័យ)", "ប្រកាសខុស (ព្យួរទុក)"))</f>
        <v/>
      </c>
      <c r="L108" s="418" t="inlineStr"/>
      <c r="M108" s="418" t="inlineStr"/>
      <c r="N108" s="455" t="n"/>
      <c r="O108" s="455">
        <f>IF(W108&lt;0,AI108,I108)</f>
        <v/>
      </c>
      <c r="P108" s="455">
        <f>I108-O108</f>
        <v/>
      </c>
      <c r="Q108" s="418" t="n"/>
      <c r="R108" s="418" t="inlineStr">
        <is>
          <t>005709</t>
        </is>
      </c>
      <c r="S108" s="418" t="inlineStr"/>
      <c r="T108" s="418">
        <f>R108=S108</f>
        <v/>
      </c>
      <c r="U108" s="418">
        <f>AND(MONTH(F108)=MONTH(Y108), YEAR(F108)=YEAR(Y108))</f>
        <v/>
      </c>
      <c r="V108" s="418">
        <f>AND(AC108&lt;&gt;"", 'Company information'!D$4&lt;&gt;"", RIGHT(SUBSTITUTE(AC108,"-",""),9)=RIGHT(SUBSTITUTE('Company information'!D$4,"-",""),9))</f>
        <v/>
      </c>
      <c r="W108" s="418">
        <f>AI108-I108</f>
        <v/>
      </c>
      <c r="X108" s="455" t="n"/>
      <c r="Y108" s="417" t="n"/>
      <c r="Z108" s="418" t="n"/>
      <c r="AA108" s="418" t="n"/>
      <c r="AB108" s="418" t="n"/>
      <c r="AC108" s="418" t="n"/>
      <c r="AD108" s="418" t="n"/>
      <c r="AE108" s="455" t="n"/>
      <c r="AF108" s="455" t="n"/>
      <c r="AG108" s="455" t="n"/>
      <c r="AH108" s="455" t="n"/>
      <c r="AI108" s="455" t="n"/>
      <c r="AJ108" s="455" t="n"/>
      <c r="AK108" s="455" t="n"/>
      <c r="AL108" s="455" t="n"/>
      <c r="AM108" s="455" t="n"/>
      <c r="AN108" s="455" t="n"/>
      <c r="AO108" s="455" t="n"/>
      <c r="AP108" s="455" t="n"/>
      <c r="AQ108" s="455" t="n"/>
      <c r="AR108" s="418" t="n"/>
      <c r="AS108" s="418" t="n"/>
      <c r="AT108" s="418" t="n"/>
    </row>
    <row r="109">
      <c r="A109" s="417" t="n">
        <v>100</v>
      </c>
      <c r="B109" s="418" t="inlineStr"/>
      <c r="C109" s="418" t="inlineStr">
        <is>
          <t>កំពង់ផែស្វយ័តក្រុងព្រះសីហនុ</t>
        </is>
      </c>
      <c r="D109" s="418" t="inlineStr">
        <is>
          <t>L001-100044638</t>
        </is>
      </c>
      <c r="E109" s="418" t="inlineStr">
        <is>
          <t>007193</t>
        </is>
      </c>
      <c r="F109" s="419" t="n">
        <v>44210</v>
      </c>
      <c r="G109" s="420" t="n">
        <v>69306</v>
      </c>
      <c r="H109" s="418" t="n"/>
      <c r="I109" s="455" t="n">
        <v>69306</v>
      </c>
      <c r="J109" s="418">
        <f>IF(L109&lt;&gt;"",L109,K109)</f>
        <v/>
      </c>
      <c r="K109" s="418">
        <f>IF(AND(T109=TRUE, U109=TRUE, V109=TRUE), IF(W109&lt;-0.05, "អនុញ្ញាត (អ្នកផ្គត់ផ្គង់ប្រកាសខ្វះ)", "បានប្រកាស (អនុញ្ញាត)"), IF(AND(T109=FALSE, U109=FALSE, V109=FALSE), "ព្យួរទុក (មិនមានទិន្នន័យ)", "ប្រកាសខុស (ព្យួរទុក)"))</f>
        <v/>
      </c>
      <c r="L109" s="418" t="inlineStr"/>
      <c r="M109" s="418" t="inlineStr"/>
      <c r="N109" s="455" t="n"/>
      <c r="O109" s="455">
        <f>IF(W109&lt;0,AI109,I109)</f>
        <v/>
      </c>
      <c r="P109" s="455">
        <f>I109-O109</f>
        <v/>
      </c>
      <c r="Q109" s="418" t="n"/>
      <c r="R109" s="418" t="inlineStr">
        <is>
          <t>007193</t>
        </is>
      </c>
      <c r="S109" s="418" t="inlineStr"/>
      <c r="T109" s="418">
        <f>R109=S109</f>
        <v/>
      </c>
      <c r="U109" s="418">
        <f>AND(MONTH(F109)=MONTH(Y109), YEAR(F109)=YEAR(Y109))</f>
        <v/>
      </c>
      <c r="V109" s="418">
        <f>AND(AC109&lt;&gt;"", 'Company information'!D$4&lt;&gt;"", RIGHT(SUBSTITUTE(AC109,"-",""),9)=RIGHT(SUBSTITUTE('Company information'!D$4,"-",""),9))</f>
        <v/>
      </c>
      <c r="W109" s="418">
        <f>AI109-I109</f>
        <v/>
      </c>
      <c r="X109" s="455" t="n"/>
      <c r="Y109" s="417" t="n"/>
      <c r="Z109" s="418" t="n"/>
      <c r="AA109" s="418" t="n"/>
      <c r="AB109" s="418" t="n"/>
      <c r="AC109" s="418" t="n"/>
      <c r="AD109" s="418" t="n"/>
      <c r="AE109" s="455" t="n"/>
      <c r="AF109" s="455" t="n"/>
      <c r="AG109" s="455" t="n"/>
      <c r="AH109" s="455" t="n"/>
      <c r="AI109" s="455" t="n"/>
      <c r="AJ109" s="455" t="n"/>
      <c r="AK109" s="455" t="n"/>
      <c r="AL109" s="455" t="n"/>
      <c r="AM109" s="455" t="n"/>
      <c r="AN109" s="455" t="n"/>
      <c r="AO109" s="455" t="n"/>
      <c r="AP109" s="455" t="n"/>
      <c r="AQ109" s="455" t="n"/>
      <c r="AR109" s="418" t="n"/>
      <c r="AS109" s="418" t="n"/>
      <c r="AT109" s="418" t="n"/>
    </row>
    <row r="110">
      <c r="A110" s="417" t="n">
        <v>101</v>
      </c>
      <c r="B110" s="418" t="inlineStr"/>
      <c r="C110" s="418" t="inlineStr">
        <is>
          <t>កំពង់ផែស្វយ័តក្រុងព្រះសីហនុ</t>
        </is>
      </c>
      <c r="D110" s="418" t="inlineStr">
        <is>
          <t>L001-100044638</t>
        </is>
      </c>
      <c r="E110" s="418" t="inlineStr">
        <is>
          <t>016795</t>
        </is>
      </c>
      <c r="F110" s="419" t="n">
        <v>44224</v>
      </c>
      <c r="G110" s="420" t="n">
        <v>35322</v>
      </c>
      <c r="H110" s="418" t="n"/>
      <c r="I110" s="455" t="n">
        <v>35322</v>
      </c>
      <c r="J110" s="418">
        <f>IF(L110&lt;&gt;"",L110,K110)</f>
        <v/>
      </c>
      <c r="K110" s="418">
        <f>IF(AND(T110=TRUE, U110=TRUE, V110=TRUE), IF(W110&lt;-0.05, "អនុញ្ញាត (អ្នកផ្គត់ផ្គង់ប្រកាសខ្វះ)", "បានប្រកាស (អនុញ្ញាត)"), IF(AND(T110=FALSE, U110=FALSE, V110=FALSE), "ព្យួរទុក (មិនមានទិន្នន័យ)", "ប្រកាសខុស (ព្យួរទុក)"))</f>
        <v/>
      </c>
      <c r="L110" s="418" t="inlineStr"/>
      <c r="M110" s="418" t="inlineStr"/>
      <c r="N110" s="455" t="n"/>
      <c r="O110" s="455">
        <f>IF(W110&lt;0,AI110,I110)</f>
        <v/>
      </c>
      <c r="P110" s="455">
        <f>I110-O110</f>
        <v/>
      </c>
      <c r="Q110" s="418" t="n"/>
      <c r="R110" s="418" t="inlineStr">
        <is>
          <t>016795</t>
        </is>
      </c>
      <c r="S110" s="418" t="inlineStr"/>
      <c r="T110" s="418">
        <f>R110=S110</f>
        <v/>
      </c>
      <c r="U110" s="418">
        <f>AND(MONTH(F110)=MONTH(Y110), YEAR(F110)=YEAR(Y110))</f>
        <v/>
      </c>
      <c r="V110" s="418">
        <f>AND(AC110&lt;&gt;"", 'Company information'!D$4&lt;&gt;"", RIGHT(SUBSTITUTE(AC110,"-",""),9)=RIGHT(SUBSTITUTE('Company information'!D$4,"-",""),9))</f>
        <v/>
      </c>
      <c r="W110" s="418">
        <f>AI110-I110</f>
        <v/>
      </c>
      <c r="X110" s="455" t="n"/>
      <c r="Y110" s="417" t="n"/>
      <c r="Z110" s="418" t="n"/>
      <c r="AA110" s="418" t="n"/>
      <c r="AB110" s="418" t="n"/>
      <c r="AC110" s="418" t="n"/>
      <c r="AD110" s="418" t="n"/>
      <c r="AE110" s="455" t="n"/>
      <c r="AF110" s="455" t="n"/>
      <c r="AG110" s="455" t="n"/>
      <c r="AH110" s="455" t="n"/>
      <c r="AI110" s="455" t="n"/>
      <c r="AJ110" s="455" t="n"/>
      <c r="AK110" s="455" t="n"/>
      <c r="AL110" s="455" t="n"/>
      <c r="AM110" s="455" t="n"/>
      <c r="AN110" s="455" t="n"/>
      <c r="AO110" s="455" t="n"/>
      <c r="AP110" s="455" t="n"/>
      <c r="AQ110" s="455" t="n"/>
      <c r="AR110" s="418" t="n"/>
      <c r="AS110" s="418" t="n"/>
      <c r="AT110" s="418" t="n"/>
    </row>
    <row r="111">
      <c r="A111" s="417" t="n">
        <v>102</v>
      </c>
      <c r="B111" s="418" t="inlineStr"/>
      <c r="C111" s="418" t="inlineStr">
        <is>
          <t>កំពង់ផែស្វយ័តក្រុងព្រះសីហនុ</t>
        </is>
      </c>
      <c r="D111" s="418" t="inlineStr">
        <is>
          <t>L001-100044638</t>
        </is>
      </c>
      <c r="E111" s="418" t="inlineStr">
        <is>
          <t>012597</t>
        </is>
      </c>
      <c r="F111" s="419" t="n">
        <v>44224</v>
      </c>
      <c r="G111" s="420" t="n">
        <v>35322</v>
      </c>
      <c r="H111" s="418" t="n"/>
      <c r="I111" s="455" t="n">
        <v>35322</v>
      </c>
      <c r="J111" s="418">
        <f>IF(L111&lt;&gt;"",L111,K111)</f>
        <v/>
      </c>
      <c r="K111" s="418">
        <f>IF(AND(T111=TRUE, U111=TRUE, V111=TRUE), IF(W111&lt;-0.05, "អនុញ្ញាត (អ្នកផ្គត់ផ្គង់ប្រកាសខ្វះ)", "បានប្រកាស (អនុញ្ញាត)"), IF(AND(T111=FALSE, U111=FALSE, V111=FALSE), "ព្យួរទុក (មិនមានទិន្នន័យ)", "ប្រកាសខុស (ព្យួរទុក)"))</f>
        <v/>
      </c>
      <c r="L111" s="418" t="inlineStr"/>
      <c r="M111" s="418" t="inlineStr"/>
      <c r="N111" s="455" t="n"/>
      <c r="O111" s="455">
        <f>IF(W111&lt;0,AI111,I111)</f>
        <v/>
      </c>
      <c r="P111" s="455">
        <f>I111-O111</f>
        <v/>
      </c>
      <c r="Q111" s="418" t="n"/>
      <c r="R111" s="418" t="inlineStr">
        <is>
          <t>012597</t>
        </is>
      </c>
      <c r="S111" s="418" t="inlineStr"/>
      <c r="T111" s="418">
        <f>R111=S111</f>
        <v/>
      </c>
      <c r="U111" s="418">
        <f>AND(MONTH(F111)=MONTH(Y111), YEAR(F111)=YEAR(Y111))</f>
        <v/>
      </c>
      <c r="V111" s="418">
        <f>AND(AC111&lt;&gt;"", 'Company information'!D$4&lt;&gt;"", RIGHT(SUBSTITUTE(AC111,"-",""),9)=RIGHT(SUBSTITUTE('Company information'!D$4,"-",""),9))</f>
        <v/>
      </c>
      <c r="W111" s="418">
        <f>AI111-I111</f>
        <v/>
      </c>
      <c r="X111" s="455" t="n"/>
      <c r="Y111" s="417" t="n"/>
      <c r="Z111" s="418" t="n"/>
      <c r="AA111" s="418" t="n"/>
      <c r="AB111" s="418" t="n"/>
      <c r="AC111" s="418" t="n"/>
      <c r="AD111" s="418" t="n"/>
      <c r="AE111" s="455" t="n"/>
      <c r="AF111" s="455" t="n"/>
      <c r="AG111" s="455" t="n"/>
      <c r="AH111" s="455" t="n"/>
      <c r="AI111" s="455" t="n"/>
      <c r="AJ111" s="455" t="n"/>
      <c r="AK111" s="455" t="n"/>
      <c r="AL111" s="455" t="n"/>
      <c r="AM111" s="455" t="n"/>
      <c r="AN111" s="455" t="n"/>
      <c r="AO111" s="455" t="n"/>
      <c r="AP111" s="455" t="n"/>
      <c r="AQ111" s="455" t="n"/>
      <c r="AR111" s="418" t="n"/>
      <c r="AS111" s="418" t="n"/>
      <c r="AT111" s="418" t="n"/>
    </row>
    <row r="112">
      <c r="A112" s="417" t="n">
        <v>103</v>
      </c>
      <c r="B112" s="418" t="inlineStr"/>
      <c r="C112" s="418" t="inlineStr">
        <is>
          <t>កំពង់ផែស្វយ័តក្រុងព្រះសីហនុ</t>
        </is>
      </c>
      <c r="D112" s="418" t="inlineStr">
        <is>
          <t>L001-100044638</t>
        </is>
      </c>
      <c r="E112" s="418" t="inlineStr">
        <is>
          <t>010622</t>
        </is>
      </c>
      <c r="F112" s="419" t="n">
        <v>44216</v>
      </c>
      <c r="G112" s="420" t="n">
        <v>35279</v>
      </c>
      <c r="H112" s="418" t="n"/>
      <c r="I112" s="455" t="n">
        <v>35279</v>
      </c>
      <c r="J112" s="418">
        <f>IF(L112&lt;&gt;"",L112,K112)</f>
        <v/>
      </c>
      <c r="K112" s="418">
        <f>IF(AND(T112=TRUE, U112=TRUE, V112=TRUE), IF(W112&lt;-0.05, "អនុញ្ញាត (អ្នកផ្គត់ផ្គង់ប្រកាសខ្វះ)", "បានប្រកាស (អនុញ្ញាត)"), IF(AND(T112=FALSE, U112=FALSE, V112=FALSE), "ព្យួរទុក (មិនមានទិន្នន័យ)", "ប្រកាសខុស (ព្យួរទុក)"))</f>
        <v/>
      </c>
      <c r="L112" s="418" t="inlineStr"/>
      <c r="M112" s="418" t="inlineStr"/>
      <c r="N112" s="455" t="n"/>
      <c r="O112" s="455">
        <f>IF(W112&lt;0,AI112,I112)</f>
        <v/>
      </c>
      <c r="P112" s="455">
        <f>I112-O112</f>
        <v/>
      </c>
      <c r="Q112" s="418" t="n"/>
      <c r="R112" s="418" t="inlineStr">
        <is>
          <t>010622</t>
        </is>
      </c>
      <c r="S112" s="418" t="inlineStr"/>
      <c r="T112" s="418">
        <f>R112=S112</f>
        <v/>
      </c>
      <c r="U112" s="418">
        <f>AND(MONTH(F112)=MONTH(Y112), YEAR(F112)=YEAR(Y112))</f>
        <v/>
      </c>
      <c r="V112" s="418">
        <f>AND(AC112&lt;&gt;"", 'Company information'!D$4&lt;&gt;"", RIGHT(SUBSTITUTE(AC112,"-",""),9)=RIGHT(SUBSTITUTE('Company information'!D$4,"-",""),9))</f>
        <v/>
      </c>
      <c r="W112" s="418">
        <f>AI112-I112</f>
        <v/>
      </c>
      <c r="X112" s="455" t="n"/>
      <c r="Y112" s="417" t="n"/>
      <c r="Z112" s="418" t="n"/>
      <c r="AA112" s="418" t="n"/>
      <c r="AB112" s="418" t="n"/>
      <c r="AC112" s="418" t="n"/>
      <c r="AD112" s="418" t="n"/>
      <c r="AE112" s="455" t="n"/>
      <c r="AF112" s="455" t="n"/>
      <c r="AG112" s="455" t="n"/>
      <c r="AH112" s="455" t="n"/>
      <c r="AI112" s="455" t="n"/>
      <c r="AJ112" s="455" t="n"/>
      <c r="AK112" s="455" t="n"/>
      <c r="AL112" s="455" t="n"/>
      <c r="AM112" s="455" t="n"/>
      <c r="AN112" s="455" t="n"/>
      <c r="AO112" s="455" t="n"/>
      <c r="AP112" s="455" t="n"/>
      <c r="AQ112" s="455" t="n"/>
      <c r="AR112" s="418" t="n"/>
      <c r="AS112" s="418" t="n"/>
      <c r="AT112" s="418" t="n"/>
    </row>
    <row r="113">
      <c r="A113" s="417" t="n">
        <v>104</v>
      </c>
      <c r="B113" s="418" t="inlineStr"/>
      <c r="C113" s="418" t="inlineStr">
        <is>
          <t>កំពង់ផែស្វយ័តក្រុងព្រះសីហនុ</t>
        </is>
      </c>
      <c r="D113" s="418" t="inlineStr">
        <is>
          <t>L001-100044638</t>
        </is>
      </c>
      <c r="E113" s="418" t="inlineStr">
        <is>
          <t>010624</t>
        </is>
      </c>
      <c r="F113" s="419" t="n">
        <v>44216</v>
      </c>
      <c r="G113" s="420" t="n">
        <v>99753</v>
      </c>
      <c r="H113" s="418" t="n"/>
      <c r="I113" s="455" t="n">
        <v>99753</v>
      </c>
      <c r="J113" s="418">
        <f>IF(L113&lt;&gt;"",L113,K113)</f>
        <v/>
      </c>
      <c r="K113" s="418">
        <f>IF(AND(T113=TRUE, U113=TRUE, V113=TRUE), IF(W113&lt;-0.05, "អនុញ្ញាត (អ្នកផ្គត់ផ្គង់ប្រកាសខ្វះ)", "បានប្រកាស (អនុញ្ញាត)"), IF(AND(T113=FALSE, U113=FALSE, V113=FALSE), "ព្យួរទុក (មិនមានទិន្នន័យ)", "ប្រកាសខុស (ព្យួរទុក)"))</f>
        <v/>
      </c>
      <c r="L113" s="418" t="inlineStr"/>
      <c r="M113" s="418" t="inlineStr"/>
      <c r="N113" s="455" t="n"/>
      <c r="O113" s="455">
        <f>IF(W113&lt;0,AI113,I113)</f>
        <v/>
      </c>
      <c r="P113" s="455">
        <f>I113-O113</f>
        <v/>
      </c>
      <c r="Q113" s="418" t="n"/>
      <c r="R113" s="418" t="inlineStr">
        <is>
          <t>010624</t>
        </is>
      </c>
      <c r="S113" s="418" t="inlineStr"/>
      <c r="T113" s="418">
        <f>R113=S113</f>
        <v/>
      </c>
      <c r="U113" s="418">
        <f>AND(MONTH(F113)=MONTH(Y113), YEAR(F113)=YEAR(Y113))</f>
        <v/>
      </c>
      <c r="V113" s="418">
        <f>AND(AC113&lt;&gt;"", 'Company information'!D$4&lt;&gt;"", RIGHT(SUBSTITUTE(AC113,"-",""),9)=RIGHT(SUBSTITUTE('Company information'!D$4,"-",""),9))</f>
        <v/>
      </c>
      <c r="W113" s="418">
        <f>AI113-I113</f>
        <v/>
      </c>
      <c r="X113" s="455" t="n"/>
      <c r="Y113" s="417" t="n"/>
      <c r="Z113" s="418" t="n"/>
      <c r="AA113" s="418" t="n"/>
      <c r="AB113" s="418" t="n"/>
      <c r="AC113" s="418" t="n"/>
      <c r="AD113" s="418" t="n"/>
      <c r="AE113" s="455" t="n"/>
      <c r="AF113" s="455" t="n"/>
      <c r="AG113" s="455" t="n"/>
      <c r="AH113" s="455" t="n"/>
      <c r="AI113" s="455" t="n"/>
      <c r="AJ113" s="455" t="n"/>
      <c r="AK113" s="455" t="n"/>
      <c r="AL113" s="455" t="n"/>
      <c r="AM113" s="455" t="n"/>
      <c r="AN113" s="455" t="n"/>
      <c r="AO113" s="455" t="n"/>
      <c r="AP113" s="455" t="n"/>
      <c r="AQ113" s="455" t="n"/>
      <c r="AR113" s="418" t="n"/>
      <c r="AS113" s="418" t="n"/>
      <c r="AT113" s="418" t="n"/>
    </row>
    <row r="114">
      <c r="A114" s="417" t="n">
        <v>105</v>
      </c>
      <c r="B114" s="418" t="inlineStr"/>
      <c r="C114" s="418" t="inlineStr">
        <is>
          <t>កំពង់ផែស្វយ័តក្រុងព្រះសីហនុ</t>
        </is>
      </c>
      <c r="D114" s="418" t="inlineStr">
        <is>
          <t>L001-100044638</t>
        </is>
      </c>
      <c r="E114" s="418" t="inlineStr">
        <is>
          <t>014598</t>
        </is>
      </c>
      <c r="F114" s="419" t="n">
        <v>44222</v>
      </c>
      <c r="G114" s="420" t="n">
        <v>35339</v>
      </c>
      <c r="H114" s="418" t="n"/>
      <c r="I114" s="455" t="n">
        <v>35339</v>
      </c>
      <c r="J114" s="418">
        <f>IF(L114&lt;&gt;"",L114,K114)</f>
        <v/>
      </c>
      <c r="K114" s="418">
        <f>IF(AND(T114=TRUE, U114=TRUE, V114=TRUE), IF(W114&lt;-0.05, "អនុញ្ញាត (អ្នកផ្គត់ផ្គង់ប្រកាសខ្វះ)", "បានប្រកាស (អនុញ្ញាត)"), IF(AND(T114=FALSE, U114=FALSE, V114=FALSE), "ព្យួរទុក (មិនមានទិន្នន័យ)", "ប្រកាសខុស (ព្យួរទុក)"))</f>
        <v/>
      </c>
      <c r="L114" s="418" t="inlineStr"/>
      <c r="M114" s="418" t="inlineStr"/>
      <c r="N114" s="455" t="n"/>
      <c r="O114" s="455">
        <f>IF(W114&lt;0,AI114,I114)</f>
        <v/>
      </c>
      <c r="P114" s="455">
        <f>I114-O114</f>
        <v/>
      </c>
      <c r="Q114" s="418" t="n"/>
      <c r="R114" s="418" t="inlineStr">
        <is>
          <t>014598</t>
        </is>
      </c>
      <c r="S114" s="418" t="inlineStr"/>
      <c r="T114" s="418">
        <f>R114=S114</f>
        <v/>
      </c>
      <c r="U114" s="418">
        <f>AND(MONTH(F114)=MONTH(Y114), YEAR(F114)=YEAR(Y114))</f>
        <v/>
      </c>
      <c r="V114" s="418">
        <f>AND(AC114&lt;&gt;"", 'Company information'!D$4&lt;&gt;"", RIGHT(SUBSTITUTE(AC114,"-",""),9)=RIGHT(SUBSTITUTE('Company information'!D$4,"-",""),9))</f>
        <v/>
      </c>
      <c r="W114" s="418">
        <f>AI114-I114</f>
        <v/>
      </c>
      <c r="X114" s="455" t="n"/>
      <c r="Y114" s="417" t="n"/>
      <c r="Z114" s="418" t="n"/>
      <c r="AA114" s="418" t="n"/>
      <c r="AB114" s="418" t="n"/>
      <c r="AC114" s="418" t="n"/>
      <c r="AD114" s="418" t="n"/>
      <c r="AE114" s="455" t="n"/>
      <c r="AF114" s="455" t="n"/>
      <c r="AG114" s="455" t="n"/>
      <c r="AH114" s="455" t="n"/>
      <c r="AI114" s="455" t="n"/>
      <c r="AJ114" s="455" t="n"/>
      <c r="AK114" s="455" t="n"/>
      <c r="AL114" s="455" t="n"/>
      <c r="AM114" s="455" t="n"/>
      <c r="AN114" s="455" t="n"/>
      <c r="AO114" s="455" t="n"/>
      <c r="AP114" s="455" t="n"/>
      <c r="AQ114" s="455" t="n"/>
      <c r="AR114" s="418" t="n"/>
      <c r="AS114" s="418" t="n"/>
      <c r="AT114" s="418" t="n"/>
    </row>
    <row r="115">
      <c r="A115" s="417" t="n">
        <v>106</v>
      </c>
      <c r="B115" s="418" t="inlineStr"/>
      <c r="C115" s="418" t="inlineStr">
        <is>
          <t>កំពង់ផែស្វយ័តក្រុងព្រះសីហនុ</t>
        </is>
      </c>
      <c r="D115" s="418" t="inlineStr">
        <is>
          <t>L001-100044638</t>
        </is>
      </c>
      <c r="E115" s="418" t="inlineStr">
        <is>
          <t>015174</t>
        </is>
      </c>
      <c r="F115" s="419" t="n">
        <v>44223</v>
      </c>
      <c r="G115" s="420" t="n">
        <v>164511</v>
      </c>
      <c r="H115" s="418" t="n"/>
      <c r="I115" s="455" t="n">
        <v>164511</v>
      </c>
      <c r="J115" s="418">
        <f>IF(L115&lt;&gt;"",L115,K115)</f>
        <v/>
      </c>
      <c r="K115" s="418">
        <f>IF(AND(T115=TRUE, U115=TRUE, V115=TRUE), IF(W115&lt;-0.05, "អនុញ្ញាត (អ្នកផ្គត់ផ្គង់ប្រកាសខ្វះ)", "បានប្រកាស (អនុញ្ញាត)"), IF(AND(T115=FALSE, U115=FALSE, V115=FALSE), "ព្យួរទុក (មិនមានទិន្នន័យ)", "ប្រកាសខុស (ព្យួរទុក)"))</f>
        <v/>
      </c>
      <c r="L115" s="418" t="inlineStr"/>
      <c r="M115" s="418" t="inlineStr"/>
      <c r="N115" s="455" t="n"/>
      <c r="O115" s="455">
        <f>IF(W115&lt;0,AI115,I115)</f>
        <v/>
      </c>
      <c r="P115" s="455">
        <f>I115-O115</f>
        <v/>
      </c>
      <c r="Q115" s="418" t="n"/>
      <c r="R115" s="418" t="inlineStr">
        <is>
          <t>015174</t>
        </is>
      </c>
      <c r="S115" s="418" t="inlineStr"/>
      <c r="T115" s="418">
        <f>R115=S115</f>
        <v/>
      </c>
      <c r="U115" s="418">
        <f>AND(MONTH(F115)=MONTH(Y115), YEAR(F115)=YEAR(Y115))</f>
        <v/>
      </c>
      <c r="V115" s="418">
        <f>AND(AC115&lt;&gt;"", 'Company information'!D$4&lt;&gt;"", RIGHT(SUBSTITUTE(AC115,"-",""),9)=RIGHT(SUBSTITUTE('Company information'!D$4,"-",""),9))</f>
        <v/>
      </c>
      <c r="W115" s="418">
        <f>AI115-I115</f>
        <v/>
      </c>
      <c r="X115" s="455" t="n"/>
      <c r="Y115" s="417" t="n"/>
      <c r="Z115" s="418" t="n"/>
      <c r="AA115" s="418" t="n"/>
      <c r="AB115" s="418" t="n"/>
      <c r="AC115" s="418" t="n"/>
      <c r="AD115" s="418" t="n"/>
      <c r="AE115" s="455" t="n"/>
      <c r="AF115" s="455" t="n"/>
      <c r="AG115" s="455" t="n"/>
      <c r="AH115" s="455" t="n"/>
      <c r="AI115" s="455" t="n"/>
      <c r="AJ115" s="455" t="n"/>
      <c r="AK115" s="455" t="n"/>
      <c r="AL115" s="455" t="n"/>
      <c r="AM115" s="455" t="n"/>
      <c r="AN115" s="455" t="n"/>
      <c r="AO115" s="455" t="n"/>
      <c r="AP115" s="455" t="n"/>
      <c r="AQ115" s="455" t="n"/>
      <c r="AR115" s="418" t="n"/>
      <c r="AS115" s="418" t="n"/>
      <c r="AT115" s="418" t="n"/>
    </row>
    <row r="116">
      <c r="A116" s="417" t="n">
        <v>107</v>
      </c>
      <c r="B116" s="418" t="inlineStr"/>
      <c r="C116" s="418" t="inlineStr">
        <is>
          <t>កំពង់ផែស្វយ័តក្រុងព្រះសីហនុ</t>
        </is>
      </c>
      <c r="D116" s="418" t="inlineStr">
        <is>
          <t>L001-100044638</t>
        </is>
      </c>
      <c r="E116" s="418" t="inlineStr">
        <is>
          <t>009081</t>
        </is>
      </c>
      <c r="F116" s="419" t="n">
        <v>44212</v>
      </c>
      <c r="G116" s="420" t="n">
        <v>15401</v>
      </c>
      <c r="H116" s="418" t="n"/>
      <c r="I116" s="455" t="n">
        <v>15401</v>
      </c>
      <c r="J116" s="418">
        <f>IF(L116&lt;&gt;"",L116,K116)</f>
        <v/>
      </c>
      <c r="K116" s="418">
        <f>IF(AND(T116=TRUE, U116=TRUE, V116=TRUE), IF(W116&lt;-0.05, "អនុញ្ញាត (អ្នកផ្គត់ផ្គង់ប្រកាសខ្វះ)", "បានប្រកាស (អនុញ្ញាត)"), IF(AND(T116=FALSE, U116=FALSE, V116=FALSE), "ព្យួរទុក (មិនមានទិន្នន័យ)", "ប្រកាសខុស (ព្យួរទុក)"))</f>
        <v/>
      </c>
      <c r="L116" s="418" t="inlineStr"/>
      <c r="M116" s="418" t="inlineStr"/>
      <c r="N116" s="455" t="n"/>
      <c r="O116" s="455">
        <f>IF(W116&lt;0,AI116,I116)</f>
        <v/>
      </c>
      <c r="P116" s="455">
        <f>I116-O116</f>
        <v/>
      </c>
      <c r="Q116" s="418" t="n"/>
      <c r="R116" s="418" t="inlineStr">
        <is>
          <t>009081</t>
        </is>
      </c>
      <c r="S116" s="418" t="inlineStr"/>
      <c r="T116" s="418">
        <f>R116=S116</f>
        <v/>
      </c>
      <c r="U116" s="418">
        <f>AND(MONTH(F116)=MONTH(Y116), YEAR(F116)=YEAR(Y116))</f>
        <v/>
      </c>
      <c r="V116" s="418">
        <f>AND(AC116&lt;&gt;"", 'Company information'!D$4&lt;&gt;"", RIGHT(SUBSTITUTE(AC116,"-",""),9)=RIGHT(SUBSTITUTE('Company information'!D$4,"-",""),9))</f>
        <v/>
      </c>
      <c r="W116" s="418">
        <f>AI116-I116</f>
        <v/>
      </c>
      <c r="X116" s="455" t="n"/>
      <c r="Y116" s="417" t="n"/>
      <c r="Z116" s="418" t="n"/>
      <c r="AA116" s="418" t="n"/>
      <c r="AB116" s="418" t="n"/>
      <c r="AC116" s="418" t="n"/>
      <c r="AD116" s="418" t="n"/>
      <c r="AE116" s="455" t="n"/>
      <c r="AF116" s="455" t="n"/>
      <c r="AG116" s="455" t="n"/>
      <c r="AH116" s="455" t="n"/>
      <c r="AI116" s="455" t="n"/>
      <c r="AJ116" s="455" t="n"/>
      <c r="AK116" s="455" t="n"/>
      <c r="AL116" s="455" t="n"/>
      <c r="AM116" s="455" t="n"/>
      <c r="AN116" s="455" t="n"/>
      <c r="AO116" s="455" t="n"/>
      <c r="AP116" s="455" t="n"/>
      <c r="AQ116" s="455" t="n"/>
      <c r="AR116" s="418" t="n"/>
      <c r="AS116" s="418" t="n"/>
      <c r="AT116" s="418" t="n"/>
    </row>
    <row r="117">
      <c r="A117" s="417" t="n">
        <v>108</v>
      </c>
      <c r="B117" s="418" t="inlineStr"/>
      <c r="C117" s="418" t="inlineStr">
        <is>
          <t>កំពង់ផែស្វយ័តក្រុងព្រះសីហនុ</t>
        </is>
      </c>
      <c r="D117" s="418" t="inlineStr">
        <is>
          <t>L001-100044638</t>
        </is>
      </c>
      <c r="E117" s="418" t="inlineStr">
        <is>
          <t>007189</t>
        </is>
      </c>
      <c r="F117" s="419" t="n">
        <v>44210</v>
      </c>
      <c r="G117" s="420" t="n">
        <v>215214</v>
      </c>
      <c r="H117" s="418" t="n"/>
      <c r="I117" s="455" t="n">
        <v>215214</v>
      </c>
      <c r="J117" s="418">
        <f>IF(L117&lt;&gt;"",L117,K117)</f>
        <v/>
      </c>
      <c r="K117" s="418">
        <f>IF(AND(T117=TRUE, U117=TRUE, V117=TRUE), IF(W117&lt;-0.05, "អនុញ្ញាត (អ្នកផ្គត់ផ្គង់ប្រកាសខ្វះ)", "បានប្រកាស (អនុញ្ញាត)"), IF(AND(T117=FALSE, U117=FALSE, V117=FALSE), "ព្យួរទុក (មិនមានទិន្នន័យ)", "ប្រកាសខុស (ព្យួរទុក)"))</f>
        <v/>
      </c>
      <c r="L117" s="418" t="inlineStr"/>
      <c r="M117" s="418" t="inlineStr"/>
      <c r="N117" s="455" t="n"/>
      <c r="O117" s="455">
        <f>IF(W117&lt;0,AI117,I117)</f>
        <v/>
      </c>
      <c r="P117" s="455">
        <f>I117-O117</f>
        <v/>
      </c>
      <c r="Q117" s="418" t="n"/>
      <c r="R117" s="418" t="inlineStr">
        <is>
          <t>007189</t>
        </is>
      </c>
      <c r="S117" s="418" t="inlineStr"/>
      <c r="T117" s="418">
        <f>R117=S117</f>
        <v/>
      </c>
      <c r="U117" s="418">
        <f>AND(MONTH(F117)=MONTH(Y117), YEAR(F117)=YEAR(Y117))</f>
        <v/>
      </c>
      <c r="V117" s="418">
        <f>AND(AC117&lt;&gt;"", 'Company information'!D$4&lt;&gt;"", RIGHT(SUBSTITUTE(AC117,"-",""),9)=RIGHT(SUBSTITUTE('Company information'!D$4,"-",""),9))</f>
        <v/>
      </c>
      <c r="W117" s="418">
        <f>AI117-I117</f>
        <v/>
      </c>
      <c r="X117" s="455" t="n"/>
      <c r="Y117" s="417" t="n"/>
      <c r="Z117" s="418" t="n"/>
      <c r="AA117" s="418" t="n"/>
      <c r="AB117" s="418" t="n"/>
      <c r="AC117" s="418" t="n"/>
      <c r="AD117" s="418" t="n"/>
      <c r="AE117" s="455" t="n"/>
      <c r="AF117" s="455" t="n"/>
      <c r="AG117" s="455" t="n"/>
      <c r="AH117" s="455" t="n"/>
      <c r="AI117" s="455" t="n"/>
      <c r="AJ117" s="455" t="n"/>
      <c r="AK117" s="455" t="n"/>
      <c r="AL117" s="455" t="n"/>
      <c r="AM117" s="455" t="n"/>
      <c r="AN117" s="455" t="n"/>
      <c r="AO117" s="455" t="n"/>
      <c r="AP117" s="455" t="n"/>
      <c r="AQ117" s="455" t="n"/>
      <c r="AR117" s="418" t="n"/>
      <c r="AS117" s="418" t="n"/>
      <c r="AT117" s="418" t="n"/>
    </row>
    <row r="118">
      <c r="A118" s="417" t="n">
        <v>109</v>
      </c>
      <c r="B118" s="418" t="inlineStr"/>
      <c r="C118" s="418" t="inlineStr">
        <is>
          <t>អេសជីអេស (ខេមបូឌា) លីមីធីត</t>
        </is>
      </c>
      <c r="D118" s="418" t="inlineStr">
        <is>
          <t>L001-107030519</t>
        </is>
      </c>
      <c r="E118" s="418" t="inlineStr">
        <is>
          <t>10010161</t>
        </is>
      </c>
      <c r="F118" s="419" t="n">
        <v>44223</v>
      </c>
      <c r="G118" s="420" t="n">
        <v>106097</v>
      </c>
      <c r="H118" s="418" t="n"/>
      <c r="I118" s="455" t="n">
        <v>106097</v>
      </c>
      <c r="J118" s="418">
        <f>IF(L118&lt;&gt;"",L118,K118)</f>
        <v/>
      </c>
      <c r="K118" s="418">
        <f>IF(AND(T118=TRUE, U118=TRUE, V118=TRUE), IF(W118&lt;-0.05, "អនុញ្ញាត (អ្នកផ្គត់ផ្គង់ប្រកាសខ្វះ)", "បានប្រកាស (អនុញ្ញាត)"), IF(AND(T118=FALSE, U118=FALSE, V118=FALSE), "ព្យួរទុក (មិនមានទិន្នន័យ)", "ប្រកាសខុស (ព្យួរទុក)"))</f>
        <v/>
      </c>
      <c r="L118" s="418" t="inlineStr"/>
      <c r="M118" s="418" t="inlineStr"/>
      <c r="N118" s="455" t="n"/>
      <c r="O118" s="455">
        <f>IF(W118&lt;0,AI118,I118)</f>
        <v/>
      </c>
      <c r="P118" s="455">
        <f>I118-O118</f>
        <v/>
      </c>
      <c r="Q118" s="418" t="n"/>
      <c r="R118" s="418" t="inlineStr">
        <is>
          <t>10010161</t>
        </is>
      </c>
      <c r="S118" s="418" t="inlineStr"/>
      <c r="T118" s="418">
        <f>R118=S118</f>
        <v/>
      </c>
      <c r="U118" s="418">
        <f>AND(MONTH(F118)=MONTH(Y118), YEAR(F118)=YEAR(Y118))</f>
        <v/>
      </c>
      <c r="V118" s="418">
        <f>AND(AC118&lt;&gt;"", 'Company information'!D$4&lt;&gt;"", RIGHT(SUBSTITUTE(AC118,"-",""),9)=RIGHT(SUBSTITUTE('Company information'!D$4,"-",""),9))</f>
        <v/>
      </c>
      <c r="W118" s="418">
        <f>AI118-I118</f>
        <v/>
      </c>
      <c r="X118" s="455" t="n"/>
      <c r="Y118" s="417" t="n"/>
      <c r="Z118" s="418" t="n"/>
      <c r="AA118" s="418" t="n"/>
      <c r="AB118" s="418" t="n"/>
      <c r="AC118" s="418" t="n"/>
      <c r="AD118" s="418" t="n"/>
      <c r="AE118" s="455" t="n"/>
      <c r="AF118" s="455" t="n"/>
      <c r="AG118" s="455" t="n"/>
      <c r="AH118" s="455" t="n"/>
      <c r="AI118" s="455" t="n"/>
      <c r="AJ118" s="455" t="n"/>
      <c r="AK118" s="455" t="n"/>
      <c r="AL118" s="455" t="n"/>
      <c r="AM118" s="455" t="n"/>
      <c r="AN118" s="455" t="n"/>
      <c r="AO118" s="455" t="n"/>
      <c r="AP118" s="455" t="n"/>
      <c r="AQ118" s="455" t="n"/>
      <c r="AR118" s="418" t="n"/>
      <c r="AS118" s="418" t="n"/>
      <c r="AT118" s="418" t="n"/>
    </row>
    <row r="119">
      <c r="A119" s="417" t="n">
        <v>110</v>
      </c>
      <c r="B119" s="418" t="inlineStr"/>
      <c r="C119" s="418" t="inlineStr">
        <is>
          <t>អេសជីអេស (ខេមបូឌា) លីមីធីត</t>
        </is>
      </c>
      <c r="D119" s="418" t="inlineStr">
        <is>
          <t>L001-107030519</t>
        </is>
      </c>
      <c r="E119" s="418" t="inlineStr">
        <is>
          <t>10009361</t>
        </is>
      </c>
      <c r="F119" s="419" t="n">
        <v>44197</v>
      </c>
      <c r="G119" s="420" t="n">
        <v>106097</v>
      </c>
      <c r="H119" s="418" t="n"/>
      <c r="I119" s="455" t="n">
        <v>106097</v>
      </c>
      <c r="J119" s="418">
        <f>IF(L119&lt;&gt;"",L119,K119)</f>
        <v/>
      </c>
      <c r="K119" s="418">
        <f>IF(AND(T119=TRUE, U119=TRUE, V119=TRUE), IF(W119&lt;-0.05, "អនុញ្ញាត (អ្នកផ្គត់ផ្គង់ប្រកាសខ្វះ)", "បានប្រកាស (អនុញ្ញាត)"), IF(AND(T119=FALSE, U119=FALSE, V119=FALSE), "ព្យួរទុក (មិនមានទិន្នន័យ)", "ប្រកាសខុស (ព្យួរទុក)"))</f>
        <v/>
      </c>
      <c r="L119" s="418" t="inlineStr"/>
      <c r="M119" s="418" t="inlineStr"/>
      <c r="N119" s="455" t="n"/>
      <c r="O119" s="455">
        <f>IF(W119&lt;0,AI119,I119)</f>
        <v/>
      </c>
      <c r="P119" s="455">
        <f>I119-O119</f>
        <v/>
      </c>
      <c r="Q119" s="418" t="n"/>
      <c r="R119" s="418" t="inlineStr">
        <is>
          <t>10009361</t>
        </is>
      </c>
      <c r="S119" s="418" t="inlineStr"/>
      <c r="T119" s="418">
        <f>R119=S119</f>
        <v/>
      </c>
      <c r="U119" s="418">
        <f>AND(MONTH(F119)=MONTH(Y119), YEAR(F119)=YEAR(Y119))</f>
        <v/>
      </c>
      <c r="V119" s="418">
        <f>AND(AC119&lt;&gt;"", 'Company information'!D$4&lt;&gt;"", RIGHT(SUBSTITUTE(AC119,"-",""),9)=RIGHT(SUBSTITUTE('Company information'!D$4,"-",""),9))</f>
        <v/>
      </c>
      <c r="W119" s="418">
        <f>AI119-I119</f>
        <v/>
      </c>
      <c r="X119" s="455" t="n"/>
      <c r="Y119" s="417" t="n"/>
      <c r="Z119" s="418" t="n"/>
      <c r="AA119" s="418" t="n"/>
      <c r="AB119" s="418" t="n"/>
      <c r="AC119" s="418" t="n"/>
      <c r="AD119" s="418" t="n"/>
      <c r="AE119" s="455" t="n"/>
      <c r="AF119" s="455" t="n"/>
      <c r="AG119" s="455" t="n"/>
      <c r="AH119" s="455" t="n"/>
      <c r="AI119" s="455" t="n"/>
      <c r="AJ119" s="455" t="n"/>
      <c r="AK119" s="455" t="n"/>
      <c r="AL119" s="455" t="n"/>
      <c r="AM119" s="455" t="n"/>
      <c r="AN119" s="455" t="n"/>
      <c r="AO119" s="455" t="n"/>
      <c r="AP119" s="455" t="n"/>
      <c r="AQ119" s="455" t="n"/>
      <c r="AR119" s="418" t="n"/>
      <c r="AS119" s="418" t="n"/>
      <c r="AT119" s="418" t="n"/>
    </row>
    <row r="120">
      <c r="A120" s="417" t="n">
        <v>111</v>
      </c>
      <c r="B120" s="418" t="inlineStr"/>
      <c r="C120" s="418" t="inlineStr">
        <is>
          <t>អេសជីអេស (ខេមបូឌា) លីមីធីត</t>
        </is>
      </c>
      <c r="D120" s="418" t="inlineStr">
        <is>
          <t>L001-107030519</t>
        </is>
      </c>
      <c r="E120" s="418" t="inlineStr">
        <is>
          <t>10009240</t>
        </is>
      </c>
      <c r="F120" s="419" t="n">
        <v>44197</v>
      </c>
      <c r="G120" s="420" t="n">
        <v>106097</v>
      </c>
      <c r="H120" s="418" t="n"/>
      <c r="I120" s="455" t="n">
        <v>106097</v>
      </c>
      <c r="J120" s="418">
        <f>IF(L120&lt;&gt;"",L120,K120)</f>
        <v/>
      </c>
      <c r="K120" s="418">
        <f>IF(AND(T120=TRUE, U120=TRUE, V120=TRUE), IF(W120&lt;-0.05, "អនុញ្ញាត (អ្នកផ្គត់ផ្គង់ប្រកាសខ្វះ)", "បានប្រកាស (អនុញ្ញាត)"), IF(AND(T120=FALSE, U120=FALSE, V120=FALSE), "ព្យួរទុក (មិនមានទិន្នន័យ)", "ប្រកាសខុស (ព្យួរទុក)"))</f>
        <v/>
      </c>
      <c r="L120" s="418" t="inlineStr"/>
      <c r="M120" s="418" t="inlineStr"/>
      <c r="N120" s="455" t="n"/>
      <c r="O120" s="455">
        <f>IF(W120&lt;0,AI120,I120)</f>
        <v/>
      </c>
      <c r="P120" s="455">
        <f>I120-O120</f>
        <v/>
      </c>
      <c r="Q120" s="418" t="n"/>
      <c r="R120" s="418" t="inlineStr">
        <is>
          <t>10009240</t>
        </is>
      </c>
      <c r="S120" s="418" t="inlineStr"/>
      <c r="T120" s="418">
        <f>R120=S120</f>
        <v/>
      </c>
      <c r="U120" s="418">
        <f>AND(MONTH(F120)=MONTH(Y120), YEAR(F120)=YEAR(Y120))</f>
        <v/>
      </c>
      <c r="V120" s="418">
        <f>AND(AC120&lt;&gt;"", 'Company information'!D$4&lt;&gt;"", RIGHT(SUBSTITUTE(AC120,"-",""),9)=RIGHT(SUBSTITUTE('Company information'!D$4,"-",""),9))</f>
        <v/>
      </c>
      <c r="W120" s="418">
        <f>AI120-I120</f>
        <v/>
      </c>
      <c r="X120" s="455" t="n"/>
      <c r="Y120" s="417" t="n"/>
      <c r="Z120" s="418" t="n"/>
      <c r="AA120" s="418" t="n"/>
      <c r="AB120" s="418" t="n"/>
      <c r="AC120" s="418" t="n"/>
      <c r="AD120" s="418" t="n"/>
      <c r="AE120" s="455" t="n"/>
      <c r="AF120" s="455" t="n"/>
      <c r="AG120" s="455" t="n"/>
      <c r="AH120" s="455" t="n"/>
      <c r="AI120" s="455" t="n"/>
      <c r="AJ120" s="455" t="n"/>
      <c r="AK120" s="455" t="n"/>
      <c r="AL120" s="455" t="n"/>
      <c r="AM120" s="455" t="n"/>
      <c r="AN120" s="455" t="n"/>
      <c r="AO120" s="455" t="n"/>
      <c r="AP120" s="455" t="n"/>
      <c r="AQ120" s="455" t="n"/>
      <c r="AR120" s="418" t="n"/>
      <c r="AS120" s="418" t="n"/>
      <c r="AT120" s="418" t="n"/>
    </row>
    <row r="121">
      <c r="A121" s="417" t="n">
        <v>112</v>
      </c>
      <c r="B121" s="418" t="inlineStr"/>
      <c r="C121" s="418" t="inlineStr">
        <is>
          <t>អេសជីអេស (ខេមបូឌា) លីមីធីត</t>
        </is>
      </c>
      <c r="D121" s="418" t="inlineStr">
        <is>
          <t>L001-107030519</t>
        </is>
      </c>
      <c r="E121" s="418" t="inlineStr">
        <is>
          <t>10009035</t>
        </is>
      </c>
      <c r="F121" s="419" t="n">
        <v>44197</v>
      </c>
      <c r="G121" s="420" t="n">
        <v>106097</v>
      </c>
      <c r="H121" s="418" t="n"/>
      <c r="I121" s="455" t="n">
        <v>106097</v>
      </c>
      <c r="J121" s="418">
        <f>IF(L121&lt;&gt;"",L121,K121)</f>
        <v/>
      </c>
      <c r="K121" s="418">
        <f>IF(AND(T121=TRUE, U121=TRUE, V121=TRUE), IF(W121&lt;-0.05, "អនុញ្ញាត (អ្នកផ្គត់ផ្គង់ប្រកាសខ្វះ)", "បានប្រកាស (អនុញ្ញាត)"), IF(AND(T121=FALSE, U121=FALSE, V121=FALSE), "ព្យួរទុក (មិនមានទិន្នន័យ)", "ប្រកាសខុស (ព្យួរទុក)"))</f>
        <v/>
      </c>
      <c r="L121" s="418" t="inlineStr"/>
      <c r="M121" s="418" t="inlineStr"/>
      <c r="N121" s="455" t="n"/>
      <c r="O121" s="455">
        <f>IF(W121&lt;0,AI121,I121)</f>
        <v/>
      </c>
      <c r="P121" s="455">
        <f>I121-O121</f>
        <v/>
      </c>
      <c r="Q121" s="418" t="n"/>
      <c r="R121" s="418" t="inlineStr">
        <is>
          <t>10009035</t>
        </is>
      </c>
      <c r="S121" s="418" t="inlineStr"/>
      <c r="T121" s="418">
        <f>R121=S121</f>
        <v/>
      </c>
      <c r="U121" s="418">
        <f>AND(MONTH(F121)=MONTH(Y121), YEAR(F121)=YEAR(Y121))</f>
        <v/>
      </c>
      <c r="V121" s="418">
        <f>AND(AC121&lt;&gt;"", 'Company information'!D$4&lt;&gt;"", RIGHT(SUBSTITUTE(AC121,"-",""),9)=RIGHT(SUBSTITUTE('Company information'!D$4,"-",""),9))</f>
        <v/>
      </c>
      <c r="W121" s="418">
        <f>AI121-I121</f>
        <v/>
      </c>
      <c r="X121" s="455" t="n"/>
      <c r="Y121" s="417" t="n"/>
      <c r="Z121" s="418" t="n"/>
      <c r="AA121" s="418" t="n"/>
      <c r="AB121" s="418" t="n"/>
      <c r="AC121" s="418" t="n"/>
      <c r="AD121" s="418" t="n"/>
      <c r="AE121" s="455" t="n"/>
      <c r="AF121" s="455" t="n"/>
      <c r="AG121" s="455" t="n"/>
      <c r="AH121" s="455" t="n"/>
      <c r="AI121" s="455" t="n"/>
      <c r="AJ121" s="455" t="n"/>
      <c r="AK121" s="455" t="n"/>
      <c r="AL121" s="455" t="n"/>
      <c r="AM121" s="455" t="n"/>
      <c r="AN121" s="455" t="n"/>
      <c r="AO121" s="455" t="n"/>
      <c r="AP121" s="455" t="n"/>
      <c r="AQ121" s="455" t="n"/>
      <c r="AR121" s="418" t="n"/>
      <c r="AS121" s="418" t="n"/>
      <c r="AT121" s="418" t="n"/>
    </row>
    <row r="122">
      <c r="A122" s="417" t="n">
        <v>113</v>
      </c>
      <c r="B122" s="418" t="inlineStr"/>
      <c r="C122" s="418" t="inlineStr">
        <is>
          <t>អេសជីអេស (ខេមបូឌា) លីមីធីត</t>
        </is>
      </c>
      <c r="D122" s="418" t="inlineStr">
        <is>
          <t>L001-107030519</t>
        </is>
      </c>
      <c r="E122" s="418" t="inlineStr">
        <is>
          <t>10009034</t>
        </is>
      </c>
      <c r="F122" s="419" t="n">
        <v>44197</v>
      </c>
      <c r="G122" s="420" t="n">
        <v>106097</v>
      </c>
      <c r="H122" s="418" t="n"/>
      <c r="I122" s="455" t="n">
        <v>106097</v>
      </c>
      <c r="J122" s="418">
        <f>IF(L122&lt;&gt;"",L122,K122)</f>
        <v/>
      </c>
      <c r="K122" s="418">
        <f>IF(AND(T122=TRUE, U122=TRUE, V122=TRUE), IF(W122&lt;-0.05, "អនុញ្ញាត (អ្នកផ្គត់ផ្គង់ប្រកាសខ្វះ)", "បានប្រកាស (អនុញ្ញាត)"), IF(AND(T122=FALSE, U122=FALSE, V122=FALSE), "ព្យួរទុក (មិនមានទិន្នន័យ)", "ប្រកាសខុស (ព្យួរទុក)"))</f>
        <v/>
      </c>
      <c r="L122" s="418" t="inlineStr"/>
      <c r="M122" s="418" t="inlineStr"/>
      <c r="N122" s="455" t="n"/>
      <c r="O122" s="455">
        <f>IF(W122&lt;0,AI122,I122)</f>
        <v/>
      </c>
      <c r="P122" s="455">
        <f>I122-O122</f>
        <v/>
      </c>
      <c r="Q122" s="418" t="n"/>
      <c r="R122" s="418" t="inlineStr">
        <is>
          <t>10009034</t>
        </is>
      </c>
      <c r="S122" s="418" t="inlineStr"/>
      <c r="T122" s="418">
        <f>R122=S122</f>
        <v/>
      </c>
      <c r="U122" s="418">
        <f>AND(MONTH(F122)=MONTH(Y122), YEAR(F122)=YEAR(Y122))</f>
        <v/>
      </c>
      <c r="V122" s="418">
        <f>AND(AC122&lt;&gt;"", 'Company information'!D$4&lt;&gt;"", RIGHT(SUBSTITUTE(AC122,"-",""),9)=RIGHT(SUBSTITUTE('Company information'!D$4,"-",""),9))</f>
        <v/>
      </c>
      <c r="W122" s="418">
        <f>AI122-I122</f>
        <v/>
      </c>
      <c r="X122" s="455" t="n"/>
      <c r="Y122" s="417" t="n"/>
      <c r="Z122" s="418" t="n"/>
      <c r="AA122" s="418" t="n"/>
      <c r="AB122" s="418" t="n"/>
      <c r="AC122" s="418" t="n"/>
      <c r="AD122" s="418" t="n"/>
      <c r="AE122" s="455" t="n"/>
      <c r="AF122" s="455" t="n"/>
      <c r="AG122" s="455" t="n"/>
      <c r="AH122" s="455" t="n"/>
      <c r="AI122" s="455" t="n"/>
      <c r="AJ122" s="455" t="n"/>
      <c r="AK122" s="455" t="n"/>
      <c r="AL122" s="455" t="n"/>
      <c r="AM122" s="455" t="n"/>
      <c r="AN122" s="455" t="n"/>
      <c r="AO122" s="455" t="n"/>
      <c r="AP122" s="455" t="n"/>
      <c r="AQ122" s="455" t="n"/>
      <c r="AR122" s="418" t="n"/>
      <c r="AS122" s="418" t="n"/>
      <c r="AT122" s="418" t="n"/>
    </row>
    <row r="123">
      <c r="A123" s="417" t="n">
        <v>114</v>
      </c>
      <c r="B123" s="418" t="inlineStr"/>
      <c r="C123" s="418" t="inlineStr">
        <is>
          <t>សហ័ស សិឃ្យូរិធី ឯ.ក</t>
        </is>
      </c>
      <c r="D123" s="418" t="inlineStr">
        <is>
          <t>K010-107032600</t>
        </is>
      </c>
      <c r="E123" s="418" t="inlineStr">
        <is>
          <t>SHTI210018</t>
        </is>
      </c>
      <c r="F123" s="419" t="n">
        <v>44221</v>
      </c>
      <c r="G123" s="420" t="n">
        <v>227472</v>
      </c>
      <c r="H123" s="418" t="n"/>
      <c r="I123" s="455" t="n">
        <v>227472</v>
      </c>
      <c r="J123" s="418">
        <f>IF(L123&lt;&gt;"",L123,K123)</f>
        <v/>
      </c>
      <c r="K123" s="418">
        <f>IF(AND(T123=TRUE, U123=TRUE, V123=TRUE), IF(W123&lt;-0.05, "អនុញ្ញាត (អ្នកផ្គត់ផ្គង់ប្រកាសខ្វះ)", "បានប្រកាស (អនុញ្ញាត)"), IF(AND(T123=FALSE, U123=FALSE, V123=FALSE), "ព្យួរទុក (មិនមានទិន្នន័យ)", "ប្រកាសខុស (ព្យួរទុក)"))</f>
        <v/>
      </c>
      <c r="L123" s="418" t="inlineStr"/>
      <c r="M123" s="418" t="inlineStr"/>
      <c r="N123" s="455" t="n"/>
      <c r="O123" s="455">
        <f>IF(W123&lt;0,AI123,I123)</f>
        <v/>
      </c>
      <c r="P123" s="455">
        <f>I123-O123</f>
        <v/>
      </c>
      <c r="Q123" s="418" t="n"/>
      <c r="R123" s="418" t="inlineStr">
        <is>
          <t>SHTI210018</t>
        </is>
      </c>
      <c r="S123" s="418" t="inlineStr"/>
      <c r="T123" s="418">
        <f>R123=S123</f>
        <v/>
      </c>
      <c r="U123" s="418">
        <f>AND(MONTH(F123)=MONTH(Y123), YEAR(F123)=YEAR(Y123))</f>
        <v/>
      </c>
      <c r="V123" s="418">
        <f>AND(AC123&lt;&gt;"", 'Company information'!D$4&lt;&gt;"", RIGHT(SUBSTITUTE(AC123,"-",""),9)=RIGHT(SUBSTITUTE('Company information'!D$4,"-",""),9))</f>
        <v/>
      </c>
      <c r="W123" s="418">
        <f>AI123-I123</f>
        <v/>
      </c>
      <c r="X123" s="455" t="n"/>
      <c r="Y123" s="417" t="n"/>
      <c r="Z123" s="418" t="n"/>
      <c r="AA123" s="418" t="n"/>
      <c r="AB123" s="418" t="n"/>
      <c r="AC123" s="418" t="n"/>
      <c r="AD123" s="418" t="n"/>
      <c r="AE123" s="455" t="n"/>
      <c r="AF123" s="455" t="n"/>
      <c r="AG123" s="455" t="n"/>
      <c r="AH123" s="455" t="n"/>
      <c r="AI123" s="455" t="n"/>
      <c r="AJ123" s="455" t="n"/>
      <c r="AK123" s="455" t="n"/>
      <c r="AL123" s="455" t="n"/>
      <c r="AM123" s="455" t="n"/>
      <c r="AN123" s="455" t="n"/>
      <c r="AO123" s="455" t="n"/>
      <c r="AP123" s="455" t="n"/>
      <c r="AQ123" s="455" t="n"/>
      <c r="AR123" s="418" t="n"/>
      <c r="AS123" s="418" t="n"/>
      <c r="AT123" s="418" t="n"/>
    </row>
    <row r="124">
      <c r="A124" s="417" t="n">
        <v>115</v>
      </c>
      <c r="B124" s="418" t="inlineStr"/>
      <c r="C124" s="418" t="inlineStr">
        <is>
          <t>ភ្នំពេញ អេសអ៊ីហ្សិត ភីអិលស៊ី</t>
        </is>
      </c>
      <c r="D124" s="418" t="inlineStr">
        <is>
          <t>L001-100046592</t>
        </is>
      </c>
      <c r="E124" s="418" t="inlineStr">
        <is>
          <t>2021-00142</t>
        </is>
      </c>
      <c r="F124" s="419" t="n">
        <v>44214</v>
      </c>
      <c r="G124" s="420" t="n">
        <v>199798</v>
      </c>
      <c r="H124" s="418" t="n"/>
      <c r="I124" s="455" t="n">
        <v>199798</v>
      </c>
      <c r="J124" s="418">
        <f>IF(L124&lt;&gt;"",L124,K124)</f>
        <v/>
      </c>
      <c r="K124" s="418">
        <f>IF(AND(T124=TRUE, U124=TRUE, V124=TRUE), IF(W124&lt;-0.05, "អនុញ្ញាត (អ្នកផ្គត់ផ្គង់ប្រកាសខ្វះ)", "បានប្រកាស (អនុញ្ញាត)"), IF(AND(T124=FALSE, U124=FALSE, V124=FALSE), "ព្យួរទុក (មិនមានទិន្នន័យ)", "ប្រកាសខុស (ព្យួរទុក)"))</f>
        <v/>
      </c>
      <c r="L124" s="418" t="inlineStr"/>
      <c r="M124" s="418" t="inlineStr"/>
      <c r="N124" s="455" t="n"/>
      <c r="O124" s="455">
        <f>IF(W124&lt;0,AI124,I124)</f>
        <v/>
      </c>
      <c r="P124" s="455">
        <f>I124-O124</f>
        <v/>
      </c>
      <c r="Q124" s="418" t="n"/>
      <c r="R124" s="418" t="inlineStr">
        <is>
          <t>2021-00142</t>
        </is>
      </c>
      <c r="S124" s="418" t="inlineStr"/>
      <c r="T124" s="418">
        <f>R124=S124</f>
        <v/>
      </c>
      <c r="U124" s="418">
        <f>AND(MONTH(F124)=MONTH(Y124), YEAR(F124)=YEAR(Y124))</f>
        <v/>
      </c>
      <c r="V124" s="418">
        <f>AND(AC124&lt;&gt;"", 'Company information'!D$4&lt;&gt;"", RIGHT(SUBSTITUTE(AC124,"-",""),9)=RIGHT(SUBSTITUTE('Company information'!D$4,"-",""),9))</f>
        <v/>
      </c>
      <c r="W124" s="418">
        <f>AI124-I124</f>
        <v/>
      </c>
      <c r="X124" s="455" t="n"/>
      <c r="Y124" s="417" t="n"/>
      <c r="Z124" s="418" t="n"/>
      <c r="AA124" s="418" t="n"/>
      <c r="AB124" s="418" t="n"/>
      <c r="AC124" s="418" t="n"/>
      <c r="AD124" s="418" t="n"/>
      <c r="AE124" s="455" t="n"/>
      <c r="AF124" s="455" t="n"/>
      <c r="AG124" s="455" t="n"/>
      <c r="AH124" s="455" t="n"/>
      <c r="AI124" s="455" t="n"/>
      <c r="AJ124" s="455" t="n"/>
      <c r="AK124" s="455" t="n"/>
      <c r="AL124" s="455" t="n"/>
      <c r="AM124" s="455" t="n"/>
      <c r="AN124" s="455" t="n"/>
      <c r="AO124" s="455" t="n"/>
      <c r="AP124" s="455" t="n"/>
      <c r="AQ124" s="455" t="n"/>
      <c r="AR124" s="418" t="n"/>
      <c r="AS124" s="418" t="n"/>
      <c r="AT124" s="418" t="n"/>
    </row>
    <row r="125">
      <c r="A125" s="417" t="n">
        <v>116</v>
      </c>
      <c r="B125" s="418" t="inlineStr"/>
      <c r="C125" s="418" t="inlineStr">
        <is>
          <t>កំពង់ផែស្វយ័តភ្នំពេញ "ក.ស.ភ"</t>
        </is>
      </c>
      <c r="D125" s="418" t="inlineStr">
        <is>
          <t>L001-100044999</t>
        </is>
      </c>
      <c r="E125" s="418" t="inlineStr">
        <is>
          <t>INV20210102222</t>
        </is>
      </c>
      <c r="F125" s="419" t="n">
        <v>44197</v>
      </c>
      <c r="G125" s="420" t="n">
        <v>28976</v>
      </c>
      <c r="H125" s="418" t="n"/>
      <c r="I125" s="455" t="n">
        <v>28976</v>
      </c>
      <c r="J125" s="418">
        <f>IF(L125&lt;&gt;"",L125,K125)</f>
        <v/>
      </c>
      <c r="K125" s="418">
        <f>IF(AND(T125=TRUE, U125=TRUE, V125=TRUE), IF(W125&lt;-0.05, "អនុញ្ញាត (អ្នកផ្គត់ផ្គង់ប្រកាសខ្វះ)", "បានប្រកាស (អនុញ្ញាត)"), IF(AND(T125=FALSE, U125=FALSE, V125=FALSE), "ព្យួរទុក (មិនមានទិន្នន័យ)", "ប្រកាសខុស (ព្យួរទុក)"))</f>
        <v/>
      </c>
      <c r="L125" s="418" t="inlineStr"/>
      <c r="M125" s="418" t="inlineStr"/>
      <c r="N125" s="455" t="n"/>
      <c r="O125" s="455">
        <f>IF(W125&lt;0,AI125,I125)</f>
        <v/>
      </c>
      <c r="P125" s="455">
        <f>I125-O125</f>
        <v/>
      </c>
      <c r="Q125" s="418" t="n"/>
      <c r="R125" s="418" t="inlineStr">
        <is>
          <t>INV20210102222</t>
        </is>
      </c>
      <c r="S125" s="418" t="inlineStr"/>
      <c r="T125" s="418">
        <f>R125=S125</f>
        <v/>
      </c>
      <c r="U125" s="418">
        <f>AND(MONTH(F125)=MONTH(Y125), YEAR(F125)=YEAR(Y125))</f>
        <v/>
      </c>
      <c r="V125" s="418">
        <f>AND(AC125&lt;&gt;"", 'Company information'!D$4&lt;&gt;"", RIGHT(SUBSTITUTE(AC125,"-",""),9)=RIGHT(SUBSTITUTE('Company information'!D$4,"-",""),9))</f>
        <v/>
      </c>
      <c r="W125" s="418">
        <f>AI125-I125</f>
        <v/>
      </c>
      <c r="X125" s="455" t="n"/>
      <c r="Y125" s="417" t="n"/>
      <c r="Z125" s="418" t="n"/>
      <c r="AA125" s="418" t="n"/>
      <c r="AB125" s="418" t="n"/>
      <c r="AC125" s="418" t="n"/>
      <c r="AD125" s="418" t="n"/>
      <c r="AE125" s="455" t="n"/>
      <c r="AF125" s="455" t="n"/>
      <c r="AG125" s="455" t="n"/>
      <c r="AH125" s="455" t="n"/>
      <c r="AI125" s="455" t="n"/>
      <c r="AJ125" s="455" t="n"/>
      <c r="AK125" s="455" t="n"/>
      <c r="AL125" s="455" t="n"/>
      <c r="AM125" s="455" t="n"/>
      <c r="AN125" s="455" t="n"/>
      <c r="AO125" s="455" t="n"/>
      <c r="AP125" s="455" t="n"/>
      <c r="AQ125" s="455" t="n"/>
      <c r="AR125" s="418" t="n"/>
      <c r="AS125" s="418" t="n"/>
      <c r="AT125" s="418" t="n"/>
    </row>
    <row r="126">
      <c r="A126" s="417" t="n">
        <v>117</v>
      </c>
      <c r="B126" s="418" t="inlineStr"/>
      <c r="C126" s="418" t="inlineStr">
        <is>
          <t>កំពង់ផែស្វយ័តភ្នំពេញ "ក.ស.ភ"</t>
        </is>
      </c>
      <c r="D126" s="418" t="inlineStr">
        <is>
          <t>L001-100044999</t>
        </is>
      </c>
      <c r="E126" s="418" t="inlineStr">
        <is>
          <t>INV20210101050</t>
        </is>
      </c>
      <c r="F126" s="419" t="n">
        <v>44409</v>
      </c>
      <c r="G126" s="420" t="n">
        <v>57952</v>
      </c>
      <c r="H126" s="418" t="n"/>
      <c r="I126" s="455" t="n">
        <v>57952</v>
      </c>
      <c r="J126" s="418">
        <f>IF(L126&lt;&gt;"",L126,K126)</f>
        <v/>
      </c>
      <c r="K126" s="418">
        <f>IF(AND(T126=TRUE, U126=TRUE, V126=TRUE), IF(W126&lt;-0.05, "អនុញ្ញាត (អ្នកផ្គត់ផ្គង់ប្រកាសខ្វះ)", "បានប្រកាស (អនុញ្ញាត)"), IF(AND(T126=FALSE, U126=FALSE, V126=FALSE), "ព្យួរទុក (មិនមានទិន្នន័យ)", "ប្រកាសខុស (ព្យួរទុក)"))</f>
        <v/>
      </c>
      <c r="L126" s="418" t="inlineStr"/>
      <c r="M126" s="418" t="inlineStr"/>
      <c r="N126" s="455" t="n"/>
      <c r="O126" s="455">
        <f>IF(W126&lt;0,AI126,I126)</f>
        <v/>
      </c>
      <c r="P126" s="455">
        <f>I126-O126</f>
        <v/>
      </c>
      <c r="Q126" s="418" t="n"/>
      <c r="R126" s="418" t="inlineStr">
        <is>
          <t>INV20210101050</t>
        </is>
      </c>
      <c r="S126" s="418" t="inlineStr"/>
      <c r="T126" s="418">
        <f>R126=S126</f>
        <v/>
      </c>
      <c r="U126" s="418">
        <f>AND(MONTH(F126)=MONTH(Y126), YEAR(F126)=YEAR(Y126))</f>
        <v/>
      </c>
      <c r="V126" s="418">
        <f>AND(AC126&lt;&gt;"", 'Company information'!D$4&lt;&gt;"", RIGHT(SUBSTITUTE(AC126,"-",""),9)=RIGHT(SUBSTITUTE('Company information'!D$4,"-",""),9))</f>
        <v/>
      </c>
      <c r="W126" s="418">
        <f>AI126-I126</f>
        <v/>
      </c>
      <c r="X126" s="455" t="n"/>
      <c r="Y126" s="417" t="n"/>
      <c r="Z126" s="418" t="n"/>
      <c r="AA126" s="418" t="n"/>
      <c r="AB126" s="418" t="n"/>
      <c r="AC126" s="418" t="n"/>
      <c r="AD126" s="418" t="n"/>
      <c r="AE126" s="455" t="n"/>
      <c r="AF126" s="455" t="n"/>
      <c r="AG126" s="455" t="n"/>
      <c r="AH126" s="455" t="n"/>
      <c r="AI126" s="455" t="n"/>
      <c r="AJ126" s="455" t="n"/>
      <c r="AK126" s="455" t="n"/>
      <c r="AL126" s="455" t="n"/>
      <c r="AM126" s="455" t="n"/>
      <c r="AN126" s="455" t="n"/>
      <c r="AO126" s="455" t="n"/>
      <c r="AP126" s="455" t="n"/>
      <c r="AQ126" s="455" t="n"/>
      <c r="AR126" s="418" t="n"/>
      <c r="AS126" s="418" t="n"/>
      <c r="AT126" s="418" t="n"/>
    </row>
    <row r="127">
      <c r="A127" s="417" t="n">
        <v>118</v>
      </c>
      <c r="B127" s="418" t="inlineStr"/>
      <c r="C127" s="418" t="inlineStr">
        <is>
          <t>កំពង់ផែស្វយ័តភ្នំពេញ "ក.ស.ភ"</t>
        </is>
      </c>
      <c r="D127" s="418" t="inlineStr">
        <is>
          <t>L001-100044999</t>
        </is>
      </c>
      <c r="E127" s="418" t="inlineStr">
        <is>
          <t>INV20210101051</t>
        </is>
      </c>
      <c r="F127" s="419" t="n">
        <v>44409</v>
      </c>
      <c r="G127" s="420" t="n">
        <v>28976</v>
      </c>
      <c r="H127" s="418" t="n"/>
      <c r="I127" s="455" t="n">
        <v>28976</v>
      </c>
      <c r="J127" s="418">
        <f>IF(L127&lt;&gt;"",L127,K127)</f>
        <v/>
      </c>
      <c r="K127" s="418">
        <f>IF(AND(T127=TRUE, U127=TRUE, V127=TRUE), IF(W127&lt;-0.05, "អនុញ្ញាត (អ្នកផ្គត់ផ្គង់ប្រកាសខ្វះ)", "បានប្រកាស (អនុញ្ញាត)"), IF(AND(T127=FALSE, U127=FALSE, V127=FALSE), "ព្យួរទុក (មិនមានទិន្នន័យ)", "ប្រកាសខុស (ព្យួរទុក)"))</f>
        <v/>
      </c>
      <c r="L127" s="418" t="inlineStr"/>
      <c r="M127" s="418" t="inlineStr"/>
      <c r="N127" s="455" t="n"/>
      <c r="O127" s="455">
        <f>IF(W127&lt;0,AI127,I127)</f>
        <v/>
      </c>
      <c r="P127" s="455">
        <f>I127-O127</f>
        <v/>
      </c>
      <c r="Q127" s="418" t="n"/>
      <c r="R127" s="418" t="inlineStr">
        <is>
          <t>INV20210101051</t>
        </is>
      </c>
      <c r="S127" s="418" t="inlineStr"/>
      <c r="T127" s="418">
        <f>R127=S127</f>
        <v/>
      </c>
      <c r="U127" s="418">
        <f>AND(MONTH(F127)=MONTH(Y127), YEAR(F127)=YEAR(Y127))</f>
        <v/>
      </c>
      <c r="V127" s="418">
        <f>AND(AC127&lt;&gt;"", 'Company information'!D$4&lt;&gt;"", RIGHT(SUBSTITUTE(AC127,"-",""),9)=RIGHT(SUBSTITUTE('Company information'!D$4,"-",""),9))</f>
        <v/>
      </c>
      <c r="W127" s="418">
        <f>AI127-I127</f>
        <v/>
      </c>
      <c r="X127" s="455" t="n"/>
      <c r="Y127" s="417" t="n"/>
      <c r="Z127" s="418" t="n"/>
      <c r="AA127" s="418" t="n"/>
      <c r="AB127" s="418" t="n"/>
      <c r="AC127" s="418" t="n"/>
      <c r="AD127" s="418" t="n"/>
      <c r="AE127" s="455" t="n"/>
      <c r="AF127" s="455" t="n"/>
      <c r="AG127" s="455" t="n"/>
      <c r="AH127" s="455" t="n"/>
      <c r="AI127" s="455" t="n"/>
      <c r="AJ127" s="455" t="n"/>
      <c r="AK127" s="455" t="n"/>
      <c r="AL127" s="455" t="n"/>
      <c r="AM127" s="455" t="n"/>
      <c r="AN127" s="455" t="n"/>
      <c r="AO127" s="455" t="n"/>
      <c r="AP127" s="455" t="n"/>
      <c r="AQ127" s="455" t="n"/>
      <c r="AR127" s="418" t="n"/>
      <c r="AS127" s="418" t="n"/>
      <c r="AT127" s="418" t="n"/>
    </row>
    <row r="128">
      <c r="A128" s="417" t="n">
        <v>119</v>
      </c>
      <c r="B128" s="418" t="inlineStr"/>
      <c r="C128" s="418" t="inlineStr">
        <is>
          <t>កំពង់ផែស្វយ័តភ្នំពេញ "ក.ស.ភ"</t>
        </is>
      </c>
      <c r="D128" s="418" t="inlineStr">
        <is>
          <t>L001-100044999</t>
        </is>
      </c>
      <c r="E128" s="418" t="inlineStr">
        <is>
          <t>INV20201259405</t>
        </is>
      </c>
      <c r="F128" s="419" t="n">
        <v>44197</v>
      </c>
      <c r="G128" s="420" t="n">
        <v>115560</v>
      </c>
      <c r="H128" s="418" t="n"/>
      <c r="I128" s="455" t="n">
        <v>115560</v>
      </c>
      <c r="J128" s="418">
        <f>IF(L128&lt;&gt;"",L128,K128)</f>
        <v/>
      </c>
      <c r="K128" s="418">
        <f>IF(AND(T128=TRUE, U128=TRUE, V128=TRUE), IF(W128&lt;-0.05, "អនុញ្ញាត (អ្នកផ្គត់ផ្គង់ប្រកាសខ្វះ)", "បានប្រកាស (អនុញ្ញាត)"), IF(AND(T128=FALSE, U128=FALSE, V128=FALSE), "ព្យួរទុក (មិនមានទិន្នន័យ)", "ប្រកាសខុស (ព្យួរទុក)"))</f>
        <v/>
      </c>
      <c r="L128" s="418" t="inlineStr"/>
      <c r="M128" s="418" t="inlineStr"/>
      <c r="N128" s="455" t="n"/>
      <c r="O128" s="455">
        <f>IF(W128&lt;0,AI128,I128)</f>
        <v/>
      </c>
      <c r="P128" s="455">
        <f>I128-O128</f>
        <v/>
      </c>
      <c r="Q128" s="418" t="n"/>
      <c r="R128" s="418" t="inlineStr">
        <is>
          <t>INV20201259405</t>
        </is>
      </c>
      <c r="S128" s="418" t="inlineStr"/>
      <c r="T128" s="418">
        <f>R128=S128</f>
        <v/>
      </c>
      <c r="U128" s="418">
        <f>AND(MONTH(F128)=MONTH(Y128), YEAR(F128)=YEAR(Y128))</f>
        <v/>
      </c>
      <c r="V128" s="418">
        <f>AND(AC128&lt;&gt;"", 'Company information'!D$4&lt;&gt;"", RIGHT(SUBSTITUTE(AC128,"-",""),9)=RIGHT(SUBSTITUTE('Company information'!D$4,"-",""),9))</f>
        <v/>
      </c>
      <c r="W128" s="418">
        <f>AI128-I128</f>
        <v/>
      </c>
      <c r="X128" s="455" t="n"/>
      <c r="Y128" s="417" t="n"/>
      <c r="Z128" s="418" t="n"/>
      <c r="AA128" s="418" t="n"/>
      <c r="AB128" s="418" t="n"/>
      <c r="AC128" s="418" t="n"/>
      <c r="AD128" s="418" t="n"/>
      <c r="AE128" s="455" t="n"/>
      <c r="AF128" s="455" t="n"/>
      <c r="AG128" s="455" t="n"/>
      <c r="AH128" s="455" t="n"/>
      <c r="AI128" s="455" t="n"/>
      <c r="AJ128" s="455" t="n"/>
      <c r="AK128" s="455" t="n"/>
      <c r="AL128" s="455" t="n"/>
      <c r="AM128" s="455" t="n"/>
      <c r="AN128" s="455" t="n"/>
      <c r="AO128" s="455" t="n"/>
      <c r="AP128" s="455" t="n"/>
      <c r="AQ128" s="455" t="n"/>
      <c r="AR128" s="418" t="n"/>
      <c r="AS128" s="418" t="n"/>
      <c r="AT128" s="418" t="n"/>
    </row>
    <row r="129">
      <c r="A129" s="417" t="n">
        <v>120</v>
      </c>
      <c r="B129" s="418" t="inlineStr"/>
      <c r="C129" s="418" t="inlineStr">
        <is>
          <t>កំពង់ផែស្វយ័តភ្នំពេញ "ក.ស.ភ"</t>
        </is>
      </c>
      <c r="D129" s="418" t="inlineStr">
        <is>
          <t>L001-100044999</t>
        </is>
      </c>
      <c r="E129" s="418" t="inlineStr">
        <is>
          <t>INV202101105315</t>
        </is>
      </c>
      <c r="F129" s="419" t="n">
        <v>44197</v>
      </c>
      <c r="G129" s="420" t="n">
        <v>29083</v>
      </c>
      <c r="H129" s="418" t="n"/>
      <c r="I129" s="455" t="n">
        <v>29083</v>
      </c>
      <c r="J129" s="418">
        <f>IF(L129&lt;&gt;"",L129,K129)</f>
        <v/>
      </c>
      <c r="K129" s="418">
        <f>IF(AND(T129=TRUE, U129=TRUE, V129=TRUE), IF(W129&lt;-0.05, "អនុញ្ញាត (អ្នកផ្គត់ផ្គង់ប្រកាសខ្វះ)", "បានប្រកាស (អនុញ្ញាត)"), IF(AND(T129=FALSE, U129=FALSE, V129=FALSE), "ព្យួរទុក (មិនមានទិន្នន័យ)", "ប្រកាសខុស (ព្យួរទុក)"))</f>
        <v/>
      </c>
      <c r="L129" s="418" t="inlineStr"/>
      <c r="M129" s="418" t="inlineStr"/>
      <c r="N129" s="455" t="n"/>
      <c r="O129" s="455">
        <f>IF(W129&lt;0,AI129,I129)</f>
        <v/>
      </c>
      <c r="P129" s="455">
        <f>I129-O129</f>
        <v/>
      </c>
      <c r="Q129" s="418" t="n"/>
      <c r="R129" s="418" t="inlineStr">
        <is>
          <t>INV202101105315</t>
        </is>
      </c>
      <c r="S129" s="418" t="inlineStr"/>
      <c r="T129" s="418">
        <f>R129=S129</f>
        <v/>
      </c>
      <c r="U129" s="418">
        <f>AND(MONTH(F129)=MONTH(Y129), YEAR(F129)=YEAR(Y129))</f>
        <v/>
      </c>
      <c r="V129" s="418">
        <f>AND(AC129&lt;&gt;"", 'Company information'!D$4&lt;&gt;"", RIGHT(SUBSTITUTE(AC129,"-",""),9)=RIGHT(SUBSTITUTE('Company information'!D$4,"-",""),9))</f>
        <v/>
      </c>
      <c r="W129" s="418">
        <f>AI129-I129</f>
        <v/>
      </c>
      <c r="X129" s="455" t="n"/>
      <c r="Y129" s="417" t="n"/>
      <c r="Z129" s="418" t="n"/>
      <c r="AA129" s="418" t="n"/>
      <c r="AB129" s="418" t="n"/>
      <c r="AC129" s="418" t="n"/>
      <c r="AD129" s="418" t="n"/>
      <c r="AE129" s="455" t="n"/>
      <c r="AF129" s="455" t="n"/>
      <c r="AG129" s="455" t="n"/>
      <c r="AH129" s="455" t="n"/>
      <c r="AI129" s="455" t="n"/>
      <c r="AJ129" s="455" t="n"/>
      <c r="AK129" s="455" t="n"/>
      <c r="AL129" s="455" t="n"/>
      <c r="AM129" s="455" t="n"/>
      <c r="AN129" s="455" t="n"/>
      <c r="AO129" s="455" t="n"/>
      <c r="AP129" s="455" t="n"/>
      <c r="AQ129" s="455" t="n"/>
      <c r="AR129" s="418" t="n"/>
      <c r="AS129" s="418" t="n"/>
      <c r="AT129" s="418" t="n"/>
    </row>
    <row r="130">
      <c r="A130" s="417" t="n">
        <v>121</v>
      </c>
      <c r="B130" s="418" t="inlineStr"/>
      <c r="C130" s="418" t="inlineStr">
        <is>
          <t>កំពង់ផែស្វយ័តភ្នំពេញ "ក.ស.ភ"</t>
        </is>
      </c>
      <c r="D130" s="418" t="inlineStr">
        <is>
          <t>L001-100044999</t>
        </is>
      </c>
      <c r="E130" s="418" t="inlineStr">
        <is>
          <t>INV20210105313</t>
        </is>
      </c>
      <c r="F130" s="419" t="n">
        <v>44197</v>
      </c>
      <c r="G130" s="420" t="n">
        <v>29083</v>
      </c>
      <c r="H130" s="418" t="n"/>
      <c r="I130" s="455" t="n">
        <v>29083</v>
      </c>
      <c r="J130" s="418">
        <f>IF(L130&lt;&gt;"",L130,K130)</f>
        <v/>
      </c>
      <c r="K130" s="418">
        <f>IF(AND(T130=TRUE, U130=TRUE, V130=TRUE), IF(W130&lt;-0.05, "អនុញ្ញាត (អ្នកផ្គត់ផ្គង់ប្រកាសខ្វះ)", "បានប្រកាស (អនុញ្ញាត)"), IF(AND(T130=FALSE, U130=FALSE, V130=FALSE), "ព្យួរទុក (មិនមានទិន្នន័យ)", "ប្រកាសខុស (ព្យួរទុក)"))</f>
        <v/>
      </c>
      <c r="L130" s="418" t="inlineStr"/>
      <c r="M130" s="418" t="inlineStr"/>
      <c r="N130" s="455" t="n"/>
      <c r="O130" s="455">
        <f>IF(W130&lt;0,AI130,I130)</f>
        <v/>
      </c>
      <c r="P130" s="455">
        <f>I130-O130</f>
        <v/>
      </c>
      <c r="Q130" s="418" t="n"/>
      <c r="R130" s="418" t="inlineStr">
        <is>
          <t>INV20210105313</t>
        </is>
      </c>
      <c r="S130" s="418" t="inlineStr"/>
      <c r="T130" s="418">
        <f>R130=S130</f>
        <v/>
      </c>
      <c r="U130" s="418">
        <f>AND(MONTH(F130)=MONTH(Y130), YEAR(F130)=YEAR(Y130))</f>
        <v/>
      </c>
      <c r="V130" s="418">
        <f>AND(AC130&lt;&gt;"", 'Company information'!D$4&lt;&gt;"", RIGHT(SUBSTITUTE(AC130,"-",""),9)=RIGHT(SUBSTITUTE('Company information'!D$4,"-",""),9))</f>
        <v/>
      </c>
      <c r="W130" s="418">
        <f>AI130-I130</f>
        <v/>
      </c>
      <c r="X130" s="455" t="n"/>
      <c r="Y130" s="417" t="n"/>
      <c r="Z130" s="418" t="n"/>
      <c r="AA130" s="418" t="n"/>
      <c r="AB130" s="418" t="n"/>
      <c r="AC130" s="418" t="n"/>
      <c r="AD130" s="418" t="n"/>
      <c r="AE130" s="455" t="n"/>
      <c r="AF130" s="455" t="n"/>
      <c r="AG130" s="455" t="n"/>
      <c r="AH130" s="455" t="n"/>
      <c r="AI130" s="455" t="n"/>
      <c r="AJ130" s="455" t="n"/>
      <c r="AK130" s="455" t="n"/>
      <c r="AL130" s="455" t="n"/>
      <c r="AM130" s="455" t="n"/>
      <c r="AN130" s="455" t="n"/>
      <c r="AO130" s="455" t="n"/>
      <c r="AP130" s="455" t="n"/>
      <c r="AQ130" s="455" t="n"/>
      <c r="AR130" s="418" t="n"/>
      <c r="AS130" s="418" t="n"/>
      <c r="AT130" s="418" t="n"/>
    </row>
    <row r="131">
      <c r="A131" s="417" t="n">
        <v>122</v>
      </c>
      <c r="B131" s="418" t="inlineStr"/>
      <c r="C131" s="418" t="inlineStr">
        <is>
          <t>កំពង់ផែស្វយ័តភ្នំពេញ "ក.ស.ភ"</t>
        </is>
      </c>
      <c r="D131" s="418" t="inlineStr">
        <is>
          <t>L001-100044999</t>
        </is>
      </c>
      <c r="E131" s="418" t="inlineStr">
        <is>
          <t>INV2021015312</t>
        </is>
      </c>
      <c r="F131" s="419" t="n">
        <v>44197</v>
      </c>
      <c r="G131" s="420" t="n">
        <v>29083</v>
      </c>
      <c r="H131" s="418" t="n"/>
      <c r="I131" s="455" t="n">
        <v>29083</v>
      </c>
      <c r="J131" s="418">
        <f>IF(L131&lt;&gt;"",L131,K131)</f>
        <v/>
      </c>
      <c r="K131" s="418">
        <f>IF(AND(T131=TRUE, U131=TRUE, V131=TRUE), IF(W131&lt;-0.05, "អនុញ្ញាត (អ្នកផ្គត់ផ្គង់ប្រកាសខ្វះ)", "បានប្រកាស (អនុញ្ញាត)"), IF(AND(T131=FALSE, U131=FALSE, V131=FALSE), "ព្យួរទុក (មិនមានទិន្នន័យ)", "ប្រកាសខុស (ព្យួរទុក)"))</f>
        <v/>
      </c>
      <c r="L131" s="418" t="inlineStr"/>
      <c r="M131" s="418" t="inlineStr"/>
      <c r="N131" s="455" t="n"/>
      <c r="O131" s="455">
        <f>IF(W131&lt;0,AI131,I131)</f>
        <v/>
      </c>
      <c r="P131" s="455">
        <f>I131-O131</f>
        <v/>
      </c>
      <c r="Q131" s="418" t="n"/>
      <c r="R131" s="418" t="inlineStr">
        <is>
          <t>INV2021015312</t>
        </is>
      </c>
      <c r="S131" s="418" t="inlineStr"/>
      <c r="T131" s="418">
        <f>R131=S131</f>
        <v/>
      </c>
      <c r="U131" s="418">
        <f>AND(MONTH(F131)=MONTH(Y131), YEAR(F131)=YEAR(Y131))</f>
        <v/>
      </c>
      <c r="V131" s="418">
        <f>AND(AC131&lt;&gt;"", 'Company information'!D$4&lt;&gt;"", RIGHT(SUBSTITUTE(AC131,"-",""),9)=RIGHT(SUBSTITUTE('Company information'!D$4,"-",""),9))</f>
        <v/>
      </c>
      <c r="W131" s="418">
        <f>AI131-I131</f>
        <v/>
      </c>
      <c r="X131" s="455" t="n"/>
      <c r="Y131" s="417" t="n"/>
      <c r="Z131" s="418" t="n"/>
      <c r="AA131" s="418" t="n"/>
      <c r="AB131" s="418" t="n"/>
      <c r="AC131" s="418" t="n"/>
      <c r="AD131" s="418" t="n"/>
      <c r="AE131" s="455" t="n"/>
      <c r="AF131" s="455" t="n"/>
      <c r="AG131" s="455" t="n"/>
      <c r="AH131" s="455" t="n"/>
      <c r="AI131" s="455" t="n"/>
      <c r="AJ131" s="455" t="n"/>
      <c r="AK131" s="455" t="n"/>
      <c r="AL131" s="455" t="n"/>
      <c r="AM131" s="455" t="n"/>
      <c r="AN131" s="455" t="n"/>
      <c r="AO131" s="455" t="n"/>
      <c r="AP131" s="455" t="n"/>
      <c r="AQ131" s="455" t="n"/>
      <c r="AR131" s="418" t="n"/>
      <c r="AS131" s="418" t="n"/>
      <c r="AT131" s="418" t="n"/>
    </row>
    <row r="132">
      <c r="A132" s="417" t="n">
        <v>123</v>
      </c>
      <c r="B132" s="418" t="inlineStr"/>
      <c r="C132" s="418" t="inlineStr">
        <is>
          <t>កំពង់ផែស្វយ័តភ្នំពេញ "ក.ស.ភ"</t>
        </is>
      </c>
      <c r="D132" s="418" t="inlineStr">
        <is>
          <t>L001-100044999</t>
        </is>
      </c>
      <c r="E132" s="418" t="inlineStr">
        <is>
          <t>INV20210105314</t>
        </is>
      </c>
      <c r="F132" s="419" t="n">
        <v>44197</v>
      </c>
      <c r="G132" s="420" t="n">
        <v>58166</v>
      </c>
      <c r="H132" s="418" t="n"/>
      <c r="I132" s="455" t="n">
        <v>58166</v>
      </c>
      <c r="J132" s="418">
        <f>IF(L132&lt;&gt;"",L132,K132)</f>
        <v/>
      </c>
      <c r="K132" s="418">
        <f>IF(AND(T132=TRUE, U132=TRUE, V132=TRUE), IF(W132&lt;-0.05, "អនុញ្ញាត (អ្នកផ្គត់ផ្គង់ប្រកាសខ្វះ)", "បានប្រកាស (អនុញ្ញាត)"), IF(AND(T132=FALSE, U132=FALSE, V132=FALSE), "ព្យួរទុក (មិនមានទិន្នន័យ)", "ប្រកាសខុស (ព្យួរទុក)"))</f>
        <v/>
      </c>
      <c r="L132" s="418" t="inlineStr"/>
      <c r="M132" s="418" t="inlineStr"/>
      <c r="N132" s="455" t="n"/>
      <c r="O132" s="455">
        <f>IF(W132&lt;0,AI132,I132)</f>
        <v/>
      </c>
      <c r="P132" s="455">
        <f>I132-O132</f>
        <v/>
      </c>
      <c r="Q132" s="418" t="n"/>
      <c r="R132" s="418" t="inlineStr">
        <is>
          <t>INV20210105314</t>
        </is>
      </c>
      <c r="S132" s="418" t="inlineStr"/>
      <c r="T132" s="418">
        <f>R132=S132</f>
        <v/>
      </c>
      <c r="U132" s="418">
        <f>AND(MONTH(F132)=MONTH(Y132), YEAR(F132)=YEAR(Y132))</f>
        <v/>
      </c>
      <c r="V132" s="418">
        <f>AND(AC132&lt;&gt;"", 'Company information'!D$4&lt;&gt;"", RIGHT(SUBSTITUTE(AC132,"-",""),9)=RIGHT(SUBSTITUTE('Company information'!D$4,"-",""),9))</f>
        <v/>
      </c>
      <c r="W132" s="418">
        <f>AI132-I132</f>
        <v/>
      </c>
      <c r="X132" s="455" t="n"/>
      <c r="Y132" s="417" t="n"/>
      <c r="Z132" s="418" t="n"/>
      <c r="AA132" s="418" t="n"/>
      <c r="AB132" s="418" t="n"/>
      <c r="AC132" s="418" t="n"/>
      <c r="AD132" s="418" t="n"/>
      <c r="AE132" s="455" t="n"/>
      <c r="AF132" s="455" t="n"/>
      <c r="AG132" s="455" t="n"/>
      <c r="AH132" s="455" t="n"/>
      <c r="AI132" s="455" t="n"/>
      <c r="AJ132" s="455" t="n"/>
      <c r="AK132" s="455" t="n"/>
      <c r="AL132" s="455" t="n"/>
      <c r="AM132" s="455" t="n"/>
      <c r="AN132" s="455" t="n"/>
      <c r="AO132" s="455" t="n"/>
      <c r="AP132" s="455" t="n"/>
      <c r="AQ132" s="455" t="n"/>
      <c r="AR132" s="418" t="n"/>
      <c r="AS132" s="418" t="n"/>
      <c r="AT132" s="418" t="n"/>
    </row>
    <row r="133">
      <c r="A133" s="417" t="n">
        <v>124</v>
      </c>
      <c r="B133" s="418" t="inlineStr"/>
      <c r="C133" s="418" t="inlineStr">
        <is>
          <t>កំពង់ផែស្វយ័តភ្នំពេញ "ក.ស.ភ"</t>
        </is>
      </c>
      <c r="D133" s="418" t="inlineStr">
        <is>
          <t>L001-100044999</t>
        </is>
      </c>
      <c r="E133" s="418" t="inlineStr">
        <is>
          <t>INV2020259406</t>
        </is>
      </c>
      <c r="F133" s="419" t="n">
        <v>44197</v>
      </c>
      <c r="G133" s="420" t="n">
        <v>28890</v>
      </c>
      <c r="H133" s="418" t="n"/>
      <c r="I133" s="455" t="n">
        <v>28890</v>
      </c>
      <c r="J133" s="418">
        <f>IF(L133&lt;&gt;"",L133,K133)</f>
        <v/>
      </c>
      <c r="K133" s="418">
        <f>IF(AND(T133=TRUE, U133=TRUE, V133=TRUE), IF(W133&lt;-0.05, "អនុញ្ញាត (អ្នកផ្គត់ផ្គង់ប្រកាសខ្វះ)", "បានប្រកាស (អនុញ្ញាត)"), IF(AND(T133=FALSE, U133=FALSE, V133=FALSE), "ព្យួរទុក (មិនមានទិន្នន័យ)", "ប្រកាសខុស (ព្យួរទុក)"))</f>
        <v/>
      </c>
      <c r="L133" s="418" t="inlineStr"/>
      <c r="M133" s="418" t="inlineStr"/>
      <c r="N133" s="455" t="n"/>
      <c r="O133" s="455">
        <f>IF(W133&lt;0,AI133,I133)</f>
        <v/>
      </c>
      <c r="P133" s="455">
        <f>I133-O133</f>
        <v/>
      </c>
      <c r="Q133" s="418" t="n"/>
      <c r="R133" s="418" t="inlineStr">
        <is>
          <t>INV2020259406</t>
        </is>
      </c>
      <c r="S133" s="418" t="inlineStr"/>
      <c r="T133" s="418">
        <f>R133=S133</f>
        <v/>
      </c>
      <c r="U133" s="418">
        <f>AND(MONTH(F133)=MONTH(Y133), YEAR(F133)=YEAR(Y133))</f>
        <v/>
      </c>
      <c r="V133" s="418">
        <f>AND(AC133&lt;&gt;"", 'Company information'!D$4&lt;&gt;"", RIGHT(SUBSTITUTE(AC133,"-",""),9)=RIGHT(SUBSTITUTE('Company information'!D$4,"-",""),9))</f>
        <v/>
      </c>
      <c r="W133" s="418">
        <f>AI133-I133</f>
        <v/>
      </c>
      <c r="X133" s="455" t="n"/>
      <c r="Y133" s="417" t="n"/>
      <c r="Z133" s="418" t="n"/>
      <c r="AA133" s="418" t="n"/>
      <c r="AB133" s="418" t="n"/>
      <c r="AC133" s="418" t="n"/>
      <c r="AD133" s="418" t="n"/>
      <c r="AE133" s="455" t="n"/>
      <c r="AF133" s="455" t="n"/>
      <c r="AG133" s="455" t="n"/>
      <c r="AH133" s="455" t="n"/>
      <c r="AI133" s="455" t="n"/>
      <c r="AJ133" s="455" t="n"/>
      <c r="AK133" s="455" t="n"/>
      <c r="AL133" s="455" t="n"/>
      <c r="AM133" s="455" t="n"/>
      <c r="AN133" s="455" t="n"/>
      <c r="AO133" s="455" t="n"/>
      <c r="AP133" s="455" t="n"/>
      <c r="AQ133" s="455" t="n"/>
      <c r="AR133" s="418" t="n"/>
      <c r="AS133" s="418" t="n"/>
      <c r="AT133" s="418" t="n"/>
    </row>
    <row r="134">
      <c r="A134" s="417" t="n">
        <v>125</v>
      </c>
      <c r="B134" s="418" t="inlineStr"/>
      <c r="C134" s="418" t="inlineStr">
        <is>
          <t>អូរៀនថល ឡូជីស្ទីក &amp; ឌីស្ទ្រីប៊្យូសិន (ខេមបូឌា)</t>
        </is>
      </c>
      <c r="D134" s="418" t="inlineStr">
        <is>
          <t>L001-103007369</t>
        </is>
      </c>
      <c r="E134" s="418" t="inlineStr"/>
      <c r="F134" s="419" t="n">
        <v>44211</v>
      </c>
      <c r="G134" s="420" t="n">
        <v>6038159</v>
      </c>
      <c r="H134" s="418" t="n"/>
      <c r="I134" s="455" t="n">
        <v>6038159</v>
      </c>
      <c r="J134" s="418">
        <f>IF(L134&lt;&gt;"",L134,K134)</f>
        <v/>
      </c>
      <c r="K134" s="418">
        <f>IF(AND(T134=TRUE, U134=TRUE, V134=TRUE), IF(W134&lt;-0.05, "អនុញ្ញាត (អ្នកផ្គត់ផ្គង់ប្រកាសខ្វះ)", "បានប្រកាស (អនុញ្ញាត)"), IF(AND(T134=FALSE, U134=FALSE, V134=FALSE), "ព្យួរទុក (មិនមានទិន្នន័យ)", "ប្រកាសខុស (ព្យួរទុក)"))</f>
        <v/>
      </c>
      <c r="L134" s="418" t="inlineStr"/>
      <c r="M134" s="418" t="inlineStr"/>
      <c r="N134" s="455" t="n"/>
      <c r="O134" s="455">
        <f>IF(W134&lt;0,AI134,I134)</f>
        <v/>
      </c>
      <c r="P134" s="455">
        <f>I134-O134</f>
        <v/>
      </c>
      <c r="Q134" s="418" t="n"/>
      <c r="R134" s="418" t="inlineStr"/>
      <c r="S134" s="418" t="inlineStr"/>
      <c r="T134" s="418">
        <f>R134=S134</f>
        <v/>
      </c>
      <c r="U134" s="418">
        <f>AND(MONTH(F134)=MONTH(Y134), YEAR(F134)=YEAR(Y134))</f>
        <v/>
      </c>
      <c r="V134" s="418">
        <f>AND(AC134&lt;&gt;"", 'Company information'!D$4&lt;&gt;"", RIGHT(SUBSTITUTE(AC134,"-",""),9)=RIGHT(SUBSTITUTE('Company information'!D$4,"-",""),9))</f>
        <v/>
      </c>
      <c r="W134" s="418">
        <f>AI134-I134</f>
        <v/>
      </c>
      <c r="X134" s="455" t="n"/>
      <c r="Y134" s="417" t="n"/>
      <c r="Z134" s="418" t="n"/>
      <c r="AA134" s="418" t="n"/>
      <c r="AB134" s="418" t="n"/>
      <c r="AC134" s="418" t="n"/>
      <c r="AD134" s="418" t="n"/>
      <c r="AE134" s="455" t="n"/>
      <c r="AF134" s="455" t="n"/>
      <c r="AG134" s="455" t="n"/>
      <c r="AH134" s="455" t="n"/>
      <c r="AI134" s="455" t="n"/>
      <c r="AJ134" s="455" t="n"/>
      <c r="AK134" s="455" t="n"/>
      <c r="AL134" s="455" t="n"/>
      <c r="AM134" s="455" t="n"/>
      <c r="AN134" s="455" t="n"/>
      <c r="AO134" s="455" t="n"/>
      <c r="AP134" s="455" t="n"/>
      <c r="AQ134" s="455" t="n"/>
      <c r="AR134" s="418" t="n"/>
      <c r="AS134" s="418" t="n"/>
      <c r="AT134" s="418" t="n"/>
    </row>
    <row r="135">
      <c r="A135" s="417" t="n">
        <v>126</v>
      </c>
      <c r="B135" s="418" t="inlineStr"/>
      <c r="C135" s="418" t="inlineStr">
        <is>
          <t>មើស្គ (ខេមបូឌា)</t>
        </is>
      </c>
      <c r="D135" s="418" t="inlineStr">
        <is>
          <t>L001-100045200</t>
        </is>
      </c>
      <c r="E135" s="418" t="inlineStr">
        <is>
          <t>5995868698</t>
        </is>
      </c>
      <c r="F135" s="419" t="n">
        <v>44211</v>
      </c>
      <c r="G135" s="420" t="n">
        <v>311676</v>
      </c>
      <c r="H135" s="418" t="n"/>
      <c r="I135" s="455" t="n">
        <v>311676</v>
      </c>
      <c r="J135" s="418">
        <f>IF(L135&lt;&gt;"",L135,K135)</f>
        <v/>
      </c>
      <c r="K135" s="418">
        <f>IF(AND(T135=TRUE, U135=TRUE, V135=TRUE), IF(W135&lt;-0.05, "អនុញ្ញាត (អ្នកផ្គត់ផ្គង់ប្រកាសខ្វះ)", "បានប្រកាស (អនុញ្ញាត)"), IF(AND(T135=FALSE, U135=FALSE, V135=FALSE), "ព្យួរទុក (មិនមានទិន្នន័យ)", "ប្រកាសខុស (ព្យួរទុក)"))</f>
        <v/>
      </c>
      <c r="L135" s="418" t="inlineStr"/>
      <c r="M135" s="418" t="inlineStr"/>
      <c r="N135" s="455" t="n"/>
      <c r="O135" s="455">
        <f>IF(W135&lt;0,AI135,I135)</f>
        <v/>
      </c>
      <c r="P135" s="455">
        <f>I135-O135</f>
        <v/>
      </c>
      <c r="Q135" s="418" t="n"/>
      <c r="R135" s="418" t="inlineStr">
        <is>
          <t>5995868698</t>
        </is>
      </c>
      <c r="S135" s="418" t="inlineStr"/>
      <c r="T135" s="418">
        <f>R135=S135</f>
        <v/>
      </c>
      <c r="U135" s="418">
        <f>AND(MONTH(F135)=MONTH(Y135), YEAR(F135)=YEAR(Y135))</f>
        <v/>
      </c>
      <c r="V135" s="418">
        <f>AND(AC135&lt;&gt;"", 'Company information'!D$4&lt;&gt;"", RIGHT(SUBSTITUTE(AC135,"-",""),9)=RIGHT(SUBSTITUTE('Company information'!D$4,"-",""),9))</f>
        <v/>
      </c>
      <c r="W135" s="418">
        <f>AI135-I135</f>
        <v/>
      </c>
      <c r="X135" s="455" t="n"/>
      <c r="Y135" s="417" t="n"/>
      <c r="Z135" s="418" t="n"/>
      <c r="AA135" s="418" t="n"/>
      <c r="AB135" s="418" t="n"/>
      <c r="AC135" s="418" t="n"/>
      <c r="AD135" s="418" t="n"/>
      <c r="AE135" s="455" t="n"/>
      <c r="AF135" s="455" t="n"/>
      <c r="AG135" s="455" t="n"/>
      <c r="AH135" s="455" t="n"/>
      <c r="AI135" s="455" t="n"/>
      <c r="AJ135" s="455" t="n"/>
      <c r="AK135" s="455" t="n"/>
      <c r="AL135" s="455" t="n"/>
      <c r="AM135" s="455" t="n"/>
      <c r="AN135" s="455" t="n"/>
      <c r="AO135" s="455" t="n"/>
      <c r="AP135" s="455" t="n"/>
      <c r="AQ135" s="455" t="n"/>
      <c r="AR135" s="418" t="n"/>
      <c r="AS135" s="418" t="n"/>
      <c r="AT135" s="418" t="n"/>
    </row>
    <row r="136">
      <c r="A136" s="417" t="n">
        <v>127</v>
      </c>
      <c r="B136" s="418" t="inlineStr"/>
      <c r="C136" s="418" t="inlineStr">
        <is>
          <t>ហុង ឡេង ហួរ</t>
        </is>
      </c>
      <c r="D136" s="418" t="inlineStr">
        <is>
          <t>L001-100068901</t>
        </is>
      </c>
      <c r="E136" s="418" t="inlineStr">
        <is>
          <t>DPS19152500</t>
        </is>
      </c>
      <c r="F136" s="419" t="n">
        <v>44197</v>
      </c>
      <c r="G136" s="420" t="n">
        <v>7342</v>
      </c>
      <c r="H136" s="418" t="n"/>
      <c r="I136" s="455" t="n">
        <v>7342</v>
      </c>
      <c r="J136" s="418">
        <f>IF(L136&lt;&gt;"",L136,K136)</f>
        <v/>
      </c>
      <c r="K136" s="418">
        <f>IF(AND(T136=TRUE, U136=TRUE, V136=TRUE), IF(W136&lt;-0.05, "អនុញ្ញាត (អ្នកផ្គត់ផ្គង់ប្រកាសខ្វះ)", "បានប្រកាស (អនុញ្ញាត)"), IF(AND(T136=FALSE, U136=FALSE, V136=FALSE), "ព្យួរទុក (មិនមានទិន្នន័យ)", "ប្រកាសខុស (ព្យួរទុក)"))</f>
        <v/>
      </c>
      <c r="L136" s="418" t="inlineStr"/>
      <c r="M136" s="418" t="inlineStr"/>
      <c r="N136" s="455" t="n"/>
      <c r="O136" s="455">
        <f>IF(W136&lt;0,AI136,I136)</f>
        <v/>
      </c>
      <c r="P136" s="455">
        <f>I136-O136</f>
        <v/>
      </c>
      <c r="Q136" s="418" t="n"/>
      <c r="R136" s="418" t="inlineStr">
        <is>
          <t>DPS19152500</t>
        </is>
      </c>
      <c r="S136" s="418" t="inlineStr"/>
      <c r="T136" s="418">
        <f>R136=S136</f>
        <v/>
      </c>
      <c r="U136" s="418">
        <f>AND(MONTH(F136)=MONTH(Y136), YEAR(F136)=YEAR(Y136))</f>
        <v/>
      </c>
      <c r="V136" s="418">
        <f>AND(AC136&lt;&gt;"", 'Company information'!D$4&lt;&gt;"", RIGHT(SUBSTITUTE(AC136,"-",""),9)=RIGHT(SUBSTITUTE('Company information'!D$4,"-",""),9))</f>
        <v/>
      </c>
      <c r="W136" s="418">
        <f>AI136-I136</f>
        <v/>
      </c>
      <c r="X136" s="455" t="n"/>
      <c r="Y136" s="417" t="n"/>
      <c r="Z136" s="418" t="n"/>
      <c r="AA136" s="418" t="n"/>
      <c r="AB136" s="418" t="n"/>
      <c r="AC136" s="418" t="n"/>
      <c r="AD136" s="418" t="n"/>
      <c r="AE136" s="455" t="n"/>
      <c r="AF136" s="455" t="n"/>
      <c r="AG136" s="455" t="n"/>
      <c r="AH136" s="455" t="n"/>
      <c r="AI136" s="455" t="n"/>
      <c r="AJ136" s="455" t="n"/>
      <c r="AK136" s="455" t="n"/>
      <c r="AL136" s="455" t="n"/>
      <c r="AM136" s="455" t="n"/>
      <c r="AN136" s="455" t="n"/>
      <c r="AO136" s="455" t="n"/>
      <c r="AP136" s="455" t="n"/>
      <c r="AQ136" s="455" t="n"/>
      <c r="AR136" s="418" t="n"/>
      <c r="AS136" s="418" t="n"/>
      <c r="AT136" s="418" t="n"/>
    </row>
    <row r="137">
      <c r="A137" s="417" t="n">
        <v>128</v>
      </c>
      <c r="B137" s="418" t="inlineStr"/>
      <c r="C137" s="418" t="inlineStr">
        <is>
          <t>ហុង ឡេង ហួរ</t>
        </is>
      </c>
      <c r="D137" s="418" t="inlineStr">
        <is>
          <t>L001-100068901</t>
        </is>
      </c>
      <c r="E137" s="418" t="inlineStr">
        <is>
          <t>DPS19152476</t>
        </is>
      </c>
      <c r="F137" s="419" t="n">
        <v>44197</v>
      </c>
      <c r="G137" s="420" t="n">
        <v>7342</v>
      </c>
      <c r="H137" s="418" t="n"/>
      <c r="I137" s="455" t="n">
        <v>7342</v>
      </c>
      <c r="J137" s="418">
        <f>IF(L137&lt;&gt;"",L137,K137)</f>
        <v/>
      </c>
      <c r="K137" s="418">
        <f>IF(AND(T137=TRUE, U137=TRUE, V137=TRUE), IF(W137&lt;-0.05, "អនុញ្ញាត (អ្នកផ្គត់ផ្គង់ប្រកាសខ្វះ)", "បានប្រកាស (អនុញ្ញាត)"), IF(AND(T137=FALSE, U137=FALSE, V137=FALSE), "ព្យួរទុក (មិនមានទិន្នន័យ)", "ប្រកាសខុស (ព្យួរទុក)"))</f>
        <v/>
      </c>
      <c r="L137" s="418" t="inlineStr"/>
      <c r="M137" s="418" t="inlineStr"/>
      <c r="N137" s="455" t="n"/>
      <c r="O137" s="455">
        <f>IF(W137&lt;0,AI137,I137)</f>
        <v/>
      </c>
      <c r="P137" s="455">
        <f>I137-O137</f>
        <v/>
      </c>
      <c r="Q137" s="418" t="n"/>
      <c r="R137" s="418" t="inlineStr">
        <is>
          <t>DPS19152476</t>
        </is>
      </c>
      <c r="S137" s="418" t="inlineStr"/>
      <c r="T137" s="418">
        <f>R137=S137</f>
        <v/>
      </c>
      <c r="U137" s="418">
        <f>AND(MONTH(F137)=MONTH(Y137), YEAR(F137)=YEAR(Y137))</f>
        <v/>
      </c>
      <c r="V137" s="418">
        <f>AND(AC137&lt;&gt;"", 'Company information'!D$4&lt;&gt;"", RIGHT(SUBSTITUTE(AC137,"-",""),9)=RIGHT(SUBSTITUTE('Company information'!D$4,"-",""),9))</f>
        <v/>
      </c>
      <c r="W137" s="418">
        <f>AI137-I137</f>
        <v/>
      </c>
      <c r="X137" s="455" t="n"/>
      <c r="Y137" s="417" t="n"/>
      <c r="Z137" s="418" t="n"/>
      <c r="AA137" s="418" t="n"/>
      <c r="AB137" s="418" t="n"/>
      <c r="AC137" s="418" t="n"/>
      <c r="AD137" s="418" t="n"/>
      <c r="AE137" s="455" t="n"/>
      <c r="AF137" s="455" t="n"/>
      <c r="AG137" s="455" t="n"/>
      <c r="AH137" s="455" t="n"/>
      <c r="AI137" s="455" t="n"/>
      <c r="AJ137" s="455" t="n"/>
      <c r="AK137" s="455" t="n"/>
      <c r="AL137" s="455" t="n"/>
      <c r="AM137" s="455" t="n"/>
      <c r="AN137" s="455" t="n"/>
      <c r="AO137" s="455" t="n"/>
      <c r="AP137" s="455" t="n"/>
      <c r="AQ137" s="455" t="n"/>
      <c r="AR137" s="418" t="n"/>
      <c r="AS137" s="418" t="n"/>
      <c r="AT137" s="418" t="n"/>
    </row>
    <row r="138">
      <c r="A138" s="417" t="n">
        <v>129</v>
      </c>
      <c r="B138" s="418" t="inlineStr"/>
      <c r="C138" s="418" t="inlineStr">
        <is>
          <t>ហុង ឡេង ហួរ</t>
        </is>
      </c>
      <c r="D138" s="418" t="inlineStr">
        <is>
          <t>L001-100068901</t>
        </is>
      </c>
      <c r="E138" s="418" t="inlineStr">
        <is>
          <t>DPS19152454</t>
        </is>
      </c>
      <c r="F138" s="419" t="n">
        <v>44197</v>
      </c>
      <c r="G138" s="420" t="n">
        <v>7345</v>
      </c>
      <c r="H138" s="418" t="n"/>
      <c r="I138" s="455" t="n">
        <v>7345</v>
      </c>
      <c r="J138" s="418">
        <f>IF(L138&lt;&gt;"",L138,K138)</f>
        <v/>
      </c>
      <c r="K138" s="418">
        <f>IF(AND(T138=TRUE, U138=TRUE, V138=TRUE), IF(W138&lt;-0.05, "អនុញ្ញាត (អ្នកផ្គត់ផ្គង់ប្រកាសខ្វះ)", "បានប្រកាស (អនុញ្ញាត)"), IF(AND(T138=FALSE, U138=FALSE, V138=FALSE), "ព្យួរទុក (មិនមានទិន្នន័យ)", "ប្រកាសខុស (ព្យួរទុក)"))</f>
        <v/>
      </c>
      <c r="L138" s="418" t="inlineStr"/>
      <c r="M138" s="418" t="inlineStr"/>
      <c r="N138" s="455" t="n"/>
      <c r="O138" s="455">
        <f>IF(W138&lt;0,AI138,I138)</f>
        <v/>
      </c>
      <c r="P138" s="455">
        <f>I138-O138</f>
        <v/>
      </c>
      <c r="Q138" s="418" t="n"/>
      <c r="R138" s="418" t="inlineStr">
        <is>
          <t>DPS19152454</t>
        </is>
      </c>
      <c r="S138" s="418" t="inlineStr"/>
      <c r="T138" s="418">
        <f>R138=S138</f>
        <v/>
      </c>
      <c r="U138" s="418">
        <f>AND(MONTH(F138)=MONTH(Y138), YEAR(F138)=YEAR(Y138))</f>
        <v/>
      </c>
      <c r="V138" s="418">
        <f>AND(AC138&lt;&gt;"", 'Company information'!D$4&lt;&gt;"", RIGHT(SUBSTITUTE(AC138,"-",""),9)=RIGHT(SUBSTITUTE('Company information'!D$4,"-",""),9))</f>
        <v/>
      </c>
      <c r="W138" s="418">
        <f>AI138-I138</f>
        <v/>
      </c>
      <c r="X138" s="455" t="n"/>
      <c r="Y138" s="417" t="n"/>
      <c r="Z138" s="418" t="n"/>
      <c r="AA138" s="418" t="n"/>
      <c r="AB138" s="418" t="n"/>
      <c r="AC138" s="418" t="n"/>
      <c r="AD138" s="418" t="n"/>
      <c r="AE138" s="455" t="n"/>
      <c r="AF138" s="455" t="n"/>
      <c r="AG138" s="455" t="n"/>
      <c r="AH138" s="455" t="n"/>
      <c r="AI138" s="455" t="n"/>
      <c r="AJ138" s="455" t="n"/>
      <c r="AK138" s="455" t="n"/>
      <c r="AL138" s="455" t="n"/>
      <c r="AM138" s="455" t="n"/>
      <c r="AN138" s="455" t="n"/>
      <c r="AO138" s="455" t="n"/>
      <c r="AP138" s="455" t="n"/>
      <c r="AQ138" s="455" t="n"/>
      <c r="AR138" s="418" t="n"/>
      <c r="AS138" s="418" t="n"/>
      <c r="AT138" s="418" t="n"/>
    </row>
    <row r="139">
      <c r="A139" s="417" t="n">
        <v>130</v>
      </c>
      <c r="B139" s="418" t="inlineStr"/>
      <c r="C139" s="418" t="inlineStr">
        <is>
          <t>ហុង ឡេង ហួរ</t>
        </is>
      </c>
      <c r="D139" s="418" t="inlineStr">
        <is>
          <t>L001-100068901</t>
        </is>
      </c>
      <c r="E139" s="418" t="inlineStr">
        <is>
          <t>DPS19152455</t>
        </is>
      </c>
      <c r="F139" s="419" t="n">
        <v>44197</v>
      </c>
      <c r="G139" s="420" t="n">
        <v>7345</v>
      </c>
      <c r="H139" s="418" t="n"/>
      <c r="I139" s="455" t="n">
        <v>7345</v>
      </c>
      <c r="J139" s="418">
        <f>IF(L139&lt;&gt;"",L139,K139)</f>
        <v/>
      </c>
      <c r="K139" s="418">
        <f>IF(AND(T139=TRUE, U139=TRUE, V139=TRUE), IF(W139&lt;-0.05, "អនុញ្ញាត (អ្នកផ្គត់ផ្គង់ប្រកាសខ្វះ)", "បានប្រកាស (អនុញ្ញាត)"), IF(AND(T139=FALSE, U139=FALSE, V139=FALSE), "ព្យួរទុក (មិនមានទិន្នន័យ)", "ប្រកាសខុស (ព្យួរទុក)"))</f>
        <v/>
      </c>
      <c r="L139" s="418" t="inlineStr"/>
      <c r="M139" s="418" t="inlineStr"/>
      <c r="N139" s="455" t="n"/>
      <c r="O139" s="455">
        <f>IF(W139&lt;0,AI139,I139)</f>
        <v/>
      </c>
      <c r="P139" s="455">
        <f>I139-O139</f>
        <v/>
      </c>
      <c r="Q139" s="418" t="n"/>
      <c r="R139" s="418" t="inlineStr">
        <is>
          <t>DPS19152455</t>
        </is>
      </c>
      <c r="S139" s="418" t="inlineStr"/>
      <c r="T139" s="418">
        <f>R139=S139</f>
        <v/>
      </c>
      <c r="U139" s="418">
        <f>AND(MONTH(F139)=MONTH(Y139), YEAR(F139)=YEAR(Y139))</f>
        <v/>
      </c>
      <c r="V139" s="418">
        <f>AND(AC139&lt;&gt;"", 'Company information'!D$4&lt;&gt;"", RIGHT(SUBSTITUTE(AC139,"-",""),9)=RIGHT(SUBSTITUTE('Company information'!D$4,"-",""),9))</f>
        <v/>
      </c>
      <c r="W139" s="418">
        <f>AI139-I139</f>
        <v/>
      </c>
      <c r="X139" s="455" t="n"/>
      <c r="Y139" s="417" t="n"/>
      <c r="Z139" s="418" t="n"/>
      <c r="AA139" s="418" t="n"/>
      <c r="AB139" s="418" t="n"/>
      <c r="AC139" s="418" t="n"/>
      <c r="AD139" s="418" t="n"/>
      <c r="AE139" s="455" t="n"/>
      <c r="AF139" s="455" t="n"/>
      <c r="AG139" s="455" t="n"/>
      <c r="AH139" s="455" t="n"/>
      <c r="AI139" s="455" t="n"/>
      <c r="AJ139" s="455" t="n"/>
      <c r="AK139" s="455" t="n"/>
      <c r="AL139" s="455" t="n"/>
      <c r="AM139" s="455" t="n"/>
      <c r="AN139" s="455" t="n"/>
      <c r="AO139" s="455" t="n"/>
      <c r="AP139" s="455" t="n"/>
      <c r="AQ139" s="455" t="n"/>
      <c r="AR139" s="418" t="n"/>
      <c r="AS139" s="418" t="n"/>
      <c r="AT139" s="418" t="n"/>
    </row>
    <row r="140">
      <c r="A140" s="417" t="n">
        <v>131</v>
      </c>
      <c r="B140" s="418" t="inlineStr"/>
      <c r="C140" s="418" t="inlineStr">
        <is>
          <t>ហុង ឡេង ហួរ</t>
        </is>
      </c>
      <c r="D140" s="418" t="inlineStr">
        <is>
          <t>L001-100068901</t>
        </is>
      </c>
      <c r="E140" s="418" t="inlineStr">
        <is>
          <t>DPS19153187</t>
        </is>
      </c>
      <c r="F140" s="419" t="n">
        <v>44197</v>
      </c>
      <c r="G140" s="420" t="n">
        <v>7324</v>
      </c>
      <c r="H140" s="418" t="n"/>
      <c r="I140" s="455" t="n">
        <v>7324</v>
      </c>
      <c r="J140" s="418">
        <f>IF(L140&lt;&gt;"",L140,K140)</f>
        <v/>
      </c>
      <c r="K140" s="418">
        <f>IF(AND(T140=TRUE, U140=TRUE, V140=TRUE), IF(W140&lt;-0.05, "អនុញ្ញាត (អ្នកផ្គត់ផ្គង់ប្រកាសខ្វះ)", "បានប្រកាស (អនុញ្ញាត)"), IF(AND(T140=FALSE, U140=FALSE, V140=FALSE), "ព្យួរទុក (មិនមានទិន្នន័យ)", "ប្រកាសខុស (ព្យួរទុក)"))</f>
        <v/>
      </c>
      <c r="L140" s="418" t="inlineStr"/>
      <c r="M140" s="418" t="inlineStr"/>
      <c r="N140" s="455" t="n"/>
      <c r="O140" s="455">
        <f>IF(W140&lt;0,AI140,I140)</f>
        <v/>
      </c>
      <c r="P140" s="455">
        <f>I140-O140</f>
        <v/>
      </c>
      <c r="Q140" s="418" t="n"/>
      <c r="R140" s="418" t="inlineStr">
        <is>
          <t>DPS19153187</t>
        </is>
      </c>
      <c r="S140" s="418" t="inlineStr"/>
      <c r="T140" s="418">
        <f>R140=S140</f>
        <v/>
      </c>
      <c r="U140" s="418">
        <f>AND(MONTH(F140)=MONTH(Y140), YEAR(F140)=YEAR(Y140))</f>
        <v/>
      </c>
      <c r="V140" s="418">
        <f>AND(AC140&lt;&gt;"", 'Company information'!D$4&lt;&gt;"", RIGHT(SUBSTITUTE(AC140,"-",""),9)=RIGHT(SUBSTITUTE('Company information'!D$4,"-",""),9))</f>
        <v/>
      </c>
      <c r="W140" s="418">
        <f>AI140-I140</f>
        <v/>
      </c>
      <c r="X140" s="455" t="n"/>
      <c r="Y140" s="417" t="n"/>
      <c r="Z140" s="418" t="n"/>
      <c r="AA140" s="418" t="n"/>
      <c r="AB140" s="418" t="n"/>
      <c r="AC140" s="418" t="n"/>
      <c r="AD140" s="418" t="n"/>
      <c r="AE140" s="455" t="n"/>
      <c r="AF140" s="455" t="n"/>
      <c r="AG140" s="455" t="n"/>
      <c r="AH140" s="455" t="n"/>
      <c r="AI140" s="455" t="n"/>
      <c r="AJ140" s="455" t="n"/>
      <c r="AK140" s="455" t="n"/>
      <c r="AL140" s="455" t="n"/>
      <c r="AM140" s="455" t="n"/>
      <c r="AN140" s="455" t="n"/>
      <c r="AO140" s="455" t="n"/>
      <c r="AP140" s="455" t="n"/>
      <c r="AQ140" s="455" t="n"/>
      <c r="AR140" s="418" t="n"/>
      <c r="AS140" s="418" t="n"/>
      <c r="AT140" s="418" t="n"/>
    </row>
    <row r="141">
      <c r="A141" s="417" t="n">
        <v>132</v>
      </c>
      <c r="B141" s="418" t="inlineStr"/>
      <c r="C141" s="418" t="inlineStr">
        <is>
          <t>ហុង ឡេង ហួរ</t>
        </is>
      </c>
      <c r="D141" s="418" t="inlineStr">
        <is>
          <t>L001-100068901</t>
        </is>
      </c>
      <c r="E141" s="418" t="inlineStr">
        <is>
          <t>DPS19</t>
        </is>
      </c>
      <c r="F141" s="419" t="n">
        <v>44197</v>
      </c>
      <c r="G141" s="420" t="n">
        <v>7342</v>
      </c>
      <c r="H141" s="418" t="n"/>
      <c r="I141" s="455" t="n">
        <v>7342</v>
      </c>
      <c r="J141" s="418">
        <f>IF(L141&lt;&gt;"",L141,K141)</f>
        <v/>
      </c>
      <c r="K141" s="418">
        <f>IF(AND(T141=TRUE, U141=TRUE, V141=TRUE), IF(W141&lt;-0.05, "អនុញ្ញាត (អ្នកផ្គត់ផ្គង់ប្រកាសខ្វះ)", "បានប្រកាស (អនុញ្ញាត)"), IF(AND(T141=FALSE, U141=FALSE, V141=FALSE), "ព្យួរទុក (មិនមានទិន្នន័យ)", "ប្រកាសខុស (ព្យួរទុក)"))</f>
        <v/>
      </c>
      <c r="L141" s="418" t="inlineStr"/>
      <c r="M141" s="418" t="inlineStr"/>
      <c r="N141" s="455" t="n"/>
      <c r="O141" s="455">
        <f>IF(W141&lt;0,AI141,I141)</f>
        <v/>
      </c>
      <c r="P141" s="455">
        <f>I141-O141</f>
        <v/>
      </c>
      <c r="Q141" s="418" t="n"/>
      <c r="R141" s="418" t="inlineStr">
        <is>
          <t>DPS19</t>
        </is>
      </c>
      <c r="S141" s="418" t="inlineStr"/>
      <c r="T141" s="418">
        <f>R141=S141</f>
        <v/>
      </c>
      <c r="U141" s="418">
        <f>AND(MONTH(F141)=MONTH(Y141), YEAR(F141)=YEAR(Y141))</f>
        <v/>
      </c>
      <c r="V141" s="418">
        <f>AND(AC141&lt;&gt;"", 'Company information'!D$4&lt;&gt;"", RIGHT(SUBSTITUTE(AC141,"-",""),9)=RIGHT(SUBSTITUTE('Company information'!D$4,"-",""),9))</f>
        <v/>
      </c>
      <c r="W141" s="418">
        <f>AI141-I141</f>
        <v/>
      </c>
      <c r="X141" s="455" t="n"/>
      <c r="Y141" s="417" t="n"/>
      <c r="Z141" s="418" t="n"/>
      <c r="AA141" s="418" t="n"/>
      <c r="AB141" s="418" t="n"/>
      <c r="AC141" s="418" t="n"/>
      <c r="AD141" s="418" t="n"/>
      <c r="AE141" s="455" t="n"/>
      <c r="AF141" s="455" t="n"/>
      <c r="AG141" s="455" t="n"/>
      <c r="AH141" s="455" t="n"/>
      <c r="AI141" s="455" t="n"/>
      <c r="AJ141" s="455" t="n"/>
      <c r="AK141" s="455" t="n"/>
      <c r="AL141" s="455" t="n"/>
      <c r="AM141" s="455" t="n"/>
      <c r="AN141" s="455" t="n"/>
      <c r="AO141" s="455" t="n"/>
      <c r="AP141" s="455" t="n"/>
      <c r="AQ141" s="455" t="n"/>
      <c r="AR141" s="418" t="n"/>
      <c r="AS141" s="418" t="n"/>
      <c r="AT141" s="418" t="n"/>
    </row>
    <row r="142">
      <c r="A142" s="417" t="n">
        <v>133</v>
      </c>
      <c r="B142" s="418" t="inlineStr"/>
      <c r="C142" s="418" t="inlineStr">
        <is>
          <t>ហេលមេន វើលវ៉ាយដ៍ ឡូជីស្ទីក (ខេមបូឌា) អិលអិលស៊ី</t>
        </is>
      </c>
      <c r="D142" s="418" t="inlineStr">
        <is>
          <t>L001-106002481</t>
        </is>
      </c>
      <c r="E142" s="418" t="inlineStr">
        <is>
          <t>Thwl21000174</t>
        </is>
      </c>
      <c r="F142" s="419" t="n">
        <v>44197</v>
      </c>
      <c r="G142" s="420" t="n">
        <v>36955</v>
      </c>
      <c r="H142" s="418" t="n"/>
      <c r="I142" s="455" t="n">
        <v>36955</v>
      </c>
      <c r="J142" s="418">
        <f>IF(L142&lt;&gt;"",L142,K142)</f>
        <v/>
      </c>
      <c r="K142" s="418">
        <f>IF(AND(T142=TRUE, U142=TRUE, V142=TRUE), IF(W142&lt;-0.05, "អនុញ្ញាត (អ្នកផ្គត់ផ្គង់ប្រកាសខ្វះ)", "បានប្រកាស (អនុញ្ញាត)"), IF(AND(T142=FALSE, U142=FALSE, V142=FALSE), "ព្យួរទុក (មិនមានទិន្នន័យ)", "ប្រកាសខុស (ព្យួរទុក)"))</f>
        <v/>
      </c>
      <c r="L142" s="418" t="inlineStr"/>
      <c r="M142" s="418" t="inlineStr"/>
      <c r="N142" s="455" t="n"/>
      <c r="O142" s="455">
        <f>IF(W142&lt;0,AI142,I142)</f>
        <v/>
      </c>
      <c r="P142" s="455">
        <f>I142-O142</f>
        <v/>
      </c>
      <c r="Q142" s="418" t="n"/>
      <c r="R142" s="418" t="inlineStr">
        <is>
          <t>Thwl21000174</t>
        </is>
      </c>
      <c r="S142" s="418" t="inlineStr"/>
      <c r="T142" s="418">
        <f>R142=S142</f>
        <v/>
      </c>
      <c r="U142" s="418">
        <f>AND(MONTH(F142)=MONTH(Y142), YEAR(F142)=YEAR(Y142))</f>
        <v/>
      </c>
      <c r="V142" s="418">
        <f>AND(AC142&lt;&gt;"", 'Company information'!D$4&lt;&gt;"", RIGHT(SUBSTITUTE(AC142,"-",""),9)=RIGHT(SUBSTITUTE('Company information'!D$4,"-",""),9))</f>
        <v/>
      </c>
      <c r="W142" s="418">
        <f>AI142-I142</f>
        <v/>
      </c>
      <c r="X142" s="455" t="n"/>
      <c r="Y142" s="417" t="n"/>
      <c r="Z142" s="418" t="n"/>
      <c r="AA142" s="418" t="n"/>
      <c r="AB142" s="418" t="n"/>
      <c r="AC142" s="418" t="n"/>
      <c r="AD142" s="418" t="n"/>
      <c r="AE142" s="455" t="n"/>
      <c r="AF142" s="455" t="n"/>
      <c r="AG142" s="455" t="n"/>
      <c r="AH142" s="455" t="n"/>
      <c r="AI142" s="455" t="n"/>
      <c r="AJ142" s="455" t="n"/>
      <c r="AK142" s="455" t="n"/>
      <c r="AL142" s="455" t="n"/>
      <c r="AM142" s="455" t="n"/>
      <c r="AN142" s="455" t="n"/>
      <c r="AO142" s="455" t="n"/>
      <c r="AP142" s="455" t="n"/>
      <c r="AQ142" s="455" t="n"/>
      <c r="AR142" s="418" t="n"/>
      <c r="AS142" s="418" t="n"/>
      <c r="AT142" s="418" t="n"/>
    </row>
    <row r="143">
      <c r="A143" s="417" t="n">
        <v>134</v>
      </c>
      <c r="B143" s="418" t="inlineStr"/>
      <c r="C143" s="418" t="inlineStr">
        <is>
          <t>ហេលមេន វើលវ៉ាយដ៍ ឡូជីស្ទីក (ខេមបូឌា) អិលអិលស៊ី</t>
        </is>
      </c>
      <c r="D143" s="418" t="inlineStr">
        <is>
          <t>L001-106002481</t>
        </is>
      </c>
      <c r="E143" s="418" t="inlineStr">
        <is>
          <t>Thl2100168</t>
        </is>
      </c>
      <c r="F143" s="419" t="n">
        <v>44197</v>
      </c>
      <c r="G143" s="420" t="n">
        <v>36955</v>
      </c>
      <c r="H143" s="418" t="n"/>
      <c r="I143" s="455" t="n">
        <v>36955</v>
      </c>
      <c r="J143" s="418">
        <f>IF(L143&lt;&gt;"",L143,K143)</f>
        <v/>
      </c>
      <c r="K143" s="418">
        <f>IF(AND(T143=TRUE, U143=TRUE, V143=TRUE), IF(W143&lt;-0.05, "អនុញ្ញាត (អ្នកផ្គត់ផ្គង់ប្រកាសខ្វះ)", "បានប្រកាស (អនុញ្ញាត)"), IF(AND(T143=FALSE, U143=FALSE, V143=FALSE), "ព្យួរទុក (មិនមានទិន្នន័យ)", "ប្រកាសខុស (ព្យួរទុក)"))</f>
        <v/>
      </c>
      <c r="L143" s="418" t="inlineStr"/>
      <c r="M143" s="418" t="inlineStr"/>
      <c r="N143" s="455" t="n"/>
      <c r="O143" s="455">
        <f>IF(W143&lt;0,AI143,I143)</f>
        <v/>
      </c>
      <c r="P143" s="455">
        <f>I143-O143</f>
        <v/>
      </c>
      <c r="Q143" s="418" t="n"/>
      <c r="R143" s="418" t="inlineStr">
        <is>
          <t>Thl2100168</t>
        </is>
      </c>
      <c r="S143" s="418" t="inlineStr"/>
      <c r="T143" s="418">
        <f>R143=S143</f>
        <v/>
      </c>
      <c r="U143" s="418">
        <f>AND(MONTH(F143)=MONTH(Y143), YEAR(F143)=YEAR(Y143))</f>
        <v/>
      </c>
      <c r="V143" s="418">
        <f>AND(AC143&lt;&gt;"", 'Company information'!D$4&lt;&gt;"", RIGHT(SUBSTITUTE(AC143,"-",""),9)=RIGHT(SUBSTITUTE('Company information'!D$4,"-",""),9))</f>
        <v/>
      </c>
      <c r="W143" s="418">
        <f>AI143-I143</f>
        <v/>
      </c>
      <c r="X143" s="455" t="n"/>
      <c r="Y143" s="417" t="n"/>
      <c r="Z143" s="418" t="n"/>
      <c r="AA143" s="418" t="n"/>
      <c r="AB143" s="418" t="n"/>
      <c r="AC143" s="418" t="n"/>
      <c r="AD143" s="418" t="n"/>
      <c r="AE143" s="455" t="n"/>
      <c r="AF143" s="455" t="n"/>
      <c r="AG143" s="455" t="n"/>
      <c r="AH143" s="455" t="n"/>
      <c r="AI143" s="455" t="n"/>
      <c r="AJ143" s="455" t="n"/>
      <c r="AK143" s="455" t="n"/>
      <c r="AL143" s="455" t="n"/>
      <c r="AM143" s="455" t="n"/>
      <c r="AN143" s="455" t="n"/>
      <c r="AO143" s="455" t="n"/>
      <c r="AP143" s="455" t="n"/>
      <c r="AQ143" s="455" t="n"/>
      <c r="AR143" s="418" t="n"/>
      <c r="AS143" s="418" t="n"/>
      <c r="AT143" s="418" t="n"/>
    </row>
    <row r="144">
      <c r="A144" s="417" t="n">
        <v>135</v>
      </c>
      <c r="B144" s="418" t="inlineStr"/>
      <c r="C144" s="418" t="inlineStr">
        <is>
          <t>ហេលមេន វើលវ៉ាយដ៍ ឡូជីស្ទីក (ខេមបូឌា) អិលអិលស៊ី</t>
        </is>
      </c>
      <c r="D144" s="418" t="inlineStr">
        <is>
          <t>L001-106002481</t>
        </is>
      </c>
      <c r="E144" s="418" t="inlineStr">
        <is>
          <t>Thl21000173</t>
        </is>
      </c>
      <c r="F144" s="419" t="n">
        <v>44197</v>
      </c>
      <c r="G144" s="420" t="n">
        <v>36955</v>
      </c>
      <c r="H144" s="418" t="n"/>
      <c r="I144" s="455" t="n">
        <v>36955</v>
      </c>
      <c r="J144" s="418">
        <f>IF(L144&lt;&gt;"",L144,K144)</f>
        <v/>
      </c>
      <c r="K144" s="418">
        <f>IF(AND(T144=TRUE, U144=TRUE, V144=TRUE), IF(W144&lt;-0.05, "អនុញ្ញាត (អ្នកផ្គត់ផ្គង់ប្រកាសខ្វះ)", "បានប្រកាស (អនុញ្ញាត)"), IF(AND(T144=FALSE, U144=FALSE, V144=FALSE), "ព្យួរទុក (មិនមានទិន្នន័យ)", "ប្រកាសខុស (ព្យួរទុក)"))</f>
        <v/>
      </c>
      <c r="L144" s="418" t="inlineStr"/>
      <c r="M144" s="418" t="inlineStr"/>
      <c r="N144" s="455" t="n"/>
      <c r="O144" s="455">
        <f>IF(W144&lt;0,AI144,I144)</f>
        <v/>
      </c>
      <c r="P144" s="455">
        <f>I144-O144</f>
        <v/>
      </c>
      <c r="Q144" s="418" t="n"/>
      <c r="R144" s="418" t="inlineStr">
        <is>
          <t>Thl21000173</t>
        </is>
      </c>
      <c r="S144" s="418" t="inlineStr"/>
      <c r="T144" s="418">
        <f>R144=S144</f>
        <v/>
      </c>
      <c r="U144" s="418">
        <f>AND(MONTH(F144)=MONTH(Y144), YEAR(F144)=YEAR(Y144))</f>
        <v/>
      </c>
      <c r="V144" s="418">
        <f>AND(AC144&lt;&gt;"", 'Company information'!D$4&lt;&gt;"", RIGHT(SUBSTITUTE(AC144,"-",""),9)=RIGHT(SUBSTITUTE('Company information'!D$4,"-",""),9))</f>
        <v/>
      </c>
      <c r="W144" s="418">
        <f>AI144-I144</f>
        <v/>
      </c>
      <c r="X144" s="455" t="n"/>
      <c r="Y144" s="417" t="n"/>
      <c r="Z144" s="418" t="n"/>
      <c r="AA144" s="418" t="n"/>
      <c r="AB144" s="418" t="n"/>
      <c r="AC144" s="418" t="n"/>
      <c r="AD144" s="418" t="n"/>
      <c r="AE144" s="455" t="n"/>
      <c r="AF144" s="455" t="n"/>
      <c r="AG144" s="455" t="n"/>
      <c r="AH144" s="455" t="n"/>
      <c r="AI144" s="455" t="n"/>
      <c r="AJ144" s="455" t="n"/>
      <c r="AK144" s="455" t="n"/>
      <c r="AL144" s="455" t="n"/>
      <c r="AM144" s="455" t="n"/>
      <c r="AN144" s="455" t="n"/>
      <c r="AO144" s="455" t="n"/>
      <c r="AP144" s="455" t="n"/>
      <c r="AQ144" s="455" t="n"/>
      <c r="AR144" s="418" t="n"/>
      <c r="AS144" s="418" t="n"/>
      <c r="AT144" s="418" t="n"/>
    </row>
    <row r="145">
      <c r="A145" s="417" t="n">
        <v>136</v>
      </c>
      <c r="B145" s="418" t="inlineStr"/>
      <c r="C145" s="418" t="inlineStr">
        <is>
          <t>ហ្គោមី រីសាយឃល110</t>
        </is>
      </c>
      <c r="D145" s="418" t="inlineStr">
        <is>
          <t>K010-901503890</t>
        </is>
      </c>
      <c r="E145" s="418" t="inlineStr">
        <is>
          <t>GRIN031</t>
        </is>
      </c>
      <c r="F145" s="419" t="n">
        <v>44225</v>
      </c>
      <c r="G145" s="420" t="n">
        <v>16260</v>
      </c>
      <c r="H145" s="418" t="n"/>
      <c r="I145" s="455" t="n">
        <v>16260</v>
      </c>
      <c r="J145" s="418">
        <f>IF(L145&lt;&gt;"",L145,K145)</f>
        <v/>
      </c>
      <c r="K145" s="418">
        <f>IF(AND(T145=TRUE, U145=TRUE, V145=TRUE), IF(W145&lt;-0.05, "អនុញ្ញាត (អ្នកផ្គត់ផ្គង់ប្រកាសខ្វះ)", "បានប្រកាស (អនុញ្ញាត)"), IF(AND(T145=FALSE, U145=FALSE, V145=FALSE), "ព្យួរទុក (មិនមានទិន្នន័យ)", "ប្រកាសខុស (ព្យួរទុក)"))</f>
        <v/>
      </c>
      <c r="L145" s="418" t="inlineStr"/>
      <c r="M145" s="418" t="inlineStr"/>
      <c r="N145" s="455" t="n"/>
      <c r="O145" s="455">
        <f>IF(W145&lt;0,AI145,I145)</f>
        <v/>
      </c>
      <c r="P145" s="455">
        <f>I145-O145</f>
        <v/>
      </c>
      <c r="Q145" s="418" t="n"/>
      <c r="R145" s="418" t="inlineStr">
        <is>
          <t>GRIN031</t>
        </is>
      </c>
      <c r="S145" s="418" t="inlineStr"/>
      <c r="T145" s="418">
        <f>R145=S145</f>
        <v/>
      </c>
      <c r="U145" s="418">
        <f>AND(MONTH(F145)=MONTH(Y145), YEAR(F145)=YEAR(Y145))</f>
        <v/>
      </c>
      <c r="V145" s="418">
        <f>AND(AC145&lt;&gt;"", 'Company information'!D$4&lt;&gt;"", RIGHT(SUBSTITUTE(AC145,"-",""),9)=RIGHT(SUBSTITUTE('Company information'!D$4,"-",""),9))</f>
        <v/>
      </c>
      <c r="W145" s="418">
        <f>AI145-I145</f>
        <v/>
      </c>
      <c r="X145" s="455" t="n"/>
      <c r="Y145" s="417" t="n"/>
      <c r="Z145" s="418" t="n"/>
      <c r="AA145" s="418" t="n"/>
      <c r="AB145" s="418" t="n"/>
      <c r="AC145" s="418" t="n"/>
      <c r="AD145" s="418" t="n"/>
      <c r="AE145" s="455" t="n"/>
      <c r="AF145" s="455" t="n"/>
      <c r="AG145" s="455" t="n"/>
      <c r="AH145" s="455" t="n"/>
      <c r="AI145" s="455" t="n"/>
      <c r="AJ145" s="455" t="n"/>
      <c r="AK145" s="455" t="n"/>
      <c r="AL145" s="455" t="n"/>
      <c r="AM145" s="455" t="n"/>
      <c r="AN145" s="455" t="n"/>
      <c r="AO145" s="455" t="n"/>
      <c r="AP145" s="455" t="n"/>
      <c r="AQ145" s="455" t="n"/>
      <c r="AR145" s="418" t="n"/>
      <c r="AS145" s="418" t="n"/>
      <c r="AT145" s="418" t="n"/>
    </row>
    <row r="146">
      <c r="A146" s="417" t="n">
        <v>137</v>
      </c>
      <c r="B146" s="418" t="inlineStr"/>
      <c r="C146" s="418" t="inlineStr">
        <is>
          <t>អ៊ិចស្ពែឌីធ័រ ខេមបូឌា អិលធីឌី</t>
        </is>
      </c>
      <c r="D146" s="418" t="inlineStr">
        <is>
          <t>L001-100045898</t>
        </is>
      </c>
      <c r="E146" s="418" t="inlineStr">
        <is>
          <t>TI0192435</t>
        </is>
      </c>
      <c r="F146" s="419" t="n">
        <v>44222</v>
      </c>
      <c r="G146" s="420" t="n">
        <v>123485</v>
      </c>
      <c r="H146" s="418" t="n"/>
      <c r="I146" s="455" t="n">
        <v>123485</v>
      </c>
      <c r="J146" s="418">
        <f>IF(L146&lt;&gt;"",L146,K146)</f>
        <v/>
      </c>
      <c r="K146" s="418">
        <f>IF(AND(T146=TRUE, U146=TRUE, V146=TRUE), IF(W146&lt;-0.05, "អនុញ្ញាត (អ្នកផ្គត់ផ្គង់ប្រកាសខ្វះ)", "បានប្រកាស (អនុញ្ញាត)"), IF(AND(T146=FALSE, U146=FALSE, V146=FALSE), "ព្យួរទុក (មិនមានទិន្នន័យ)", "ប្រកាសខុស (ព្យួរទុក)"))</f>
        <v/>
      </c>
      <c r="L146" s="418" t="inlineStr"/>
      <c r="M146" s="418" t="inlineStr"/>
      <c r="N146" s="455" t="n"/>
      <c r="O146" s="455">
        <f>IF(W146&lt;0,AI146,I146)</f>
        <v/>
      </c>
      <c r="P146" s="455">
        <f>I146-O146</f>
        <v/>
      </c>
      <c r="Q146" s="418" t="n"/>
      <c r="R146" s="418" t="inlineStr">
        <is>
          <t>TI0192435</t>
        </is>
      </c>
      <c r="S146" s="418" t="inlineStr"/>
      <c r="T146" s="418">
        <f>R146=S146</f>
        <v/>
      </c>
      <c r="U146" s="418">
        <f>AND(MONTH(F146)=MONTH(Y146), YEAR(F146)=YEAR(Y146))</f>
        <v/>
      </c>
      <c r="V146" s="418">
        <f>AND(AC146&lt;&gt;"", 'Company information'!D$4&lt;&gt;"", RIGHT(SUBSTITUTE(AC146,"-",""),9)=RIGHT(SUBSTITUTE('Company information'!D$4,"-",""),9))</f>
        <v/>
      </c>
      <c r="W146" s="418">
        <f>AI146-I146</f>
        <v/>
      </c>
      <c r="X146" s="455" t="n"/>
      <c r="Y146" s="417" t="n"/>
      <c r="Z146" s="418" t="n"/>
      <c r="AA146" s="418" t="n"/>
      <c r="AB146" s="418" t="n"/>
      <c r="AC146" s="418" t="n"/>
      <c r="AD146" s="418" t="n"/>
      <c r="AE146" s="455" t="n"/>
      <c r="AF146" s="455" t="n"/>
      <c r="AG146" s="455" t="n"/>
      <c r="AH146" s="455" t="n"/>
      <c r="AI146" s="455" t="n"/>
      <c r="AJ146" s="455" t="n"/>
      <c r="AK146" s="455" t="n"/>
      <c r="AL146" s="455" t="n"/>
      <c r="AM146" s="455" t="n"/>
      <c r="AN146" s="455" t="n"/>
      <c r="AO146" s="455" t="n"/>
      <c r="AP146" s="455" t="n"/>
      <c r="AQ146" s="455" t="n"/>
      <c r="AR146" s="418" t="n"/>
      <c r="AS146" s="418" t="n"/>
      <c r="AT146" s="418" t="n"/>
    </row>
    <row r="147">
      <c r="A147" s="417" t="n">
        <v>138</v>
      </c>
      <c r="B147" s="418" t="inlineStr"/>
      <c r="C147" s="418" t="inlineStr">
        <is>
          <t>អ៊ិចស្ពែឌីធ័រ ខេមបូឌា អិលធីឌី</t>
        </is>
      </c>
      <c r="D147" s="418" t="inlineStr">
        <is>
          <t>L001-100045898</t>
        </is>
      </c>
      <c r="E147" s="418" t="inlineStr">
        <is>
          <t>TI0192529</t>
        </is>
      </c>
      <c r="F147" s="419" t="n">
        <v>44222</v>
      </c>
      <c r="G147" s="420" t="n">
        <v>359690</v>
      </c>
      <c r="H147" s="418" t="n"/>
      <c r="I147" s="455" t="n">
        <v>359690</v>
      </c>
      <c r="J147" s="418">
        <f>IF(L147&lt;&gt;"",L147,K147)</f>
        <v/>
      </c>
      <c r="K147" s="418">
        <f>IF(AND(T147=TRUE, U147=TRUE, V147=TRUE), IF(W147&lt;-0.05, "អនុញ្ញាត (អ្នកផ្គត់ផ្គង់ប្រកាសខ្វះ)", "បានប្រកាស (អនុញ្ញាត)"), IF(AND(T147=FALSE, U147=FALSE, V147=FALSE), "ព្យួរទុក (មិនមានទិន្នន័យ)", "ប្រកាសខុស (ព្យួរទុក)"))</f>
        <v/>
      </c>
      <c r="L147" s="418" t="inlineStr"/>
      <c r="M147" s="418" t="inlineStr"/>
      <c r="N147" s="455" t="n"/>
      <c r="O147" s="455">
        <f>IF(W147&lt;0,AI147,I147)</f>
        <v/>
      </c>
      <c r="P147" s="455">
        <f>I147-O147</f>
        <v/>
      </c>
      <c r="Q147" s="418" t="n"/>
      <c r="R147" s="418" t="inlineStr">
        <is>
          <t>TI0192529</t>
        </is>
      </c>
      <c r="S147" s="418" t="inlineStr"/>
      <c r="T147" s="418">
        <f>R147=S147</f>
        <v/>
      </c>
      <c r="U147" s="418">
        <f>AND(MONTH(F147)=MONTH(Y147), YEAR(F147)=YEAR(Y147))</f>
        <v/>
      </c>
      <c r="V147" s="418">
        <f>AND(AC147&lt;&gt;"", 'Company information'!D$4&lt;&gt;"", RIGHT(SUBSTITUTE(AC147,"-",""),9)=RIGHT(SUBSTITUTE('Company information'!D$4,"-",""),9))</f>
        <v/>
      </c>
      <c r="W147" s="418">
        <f>AI147-I147</f>
        <v/>
      </c>
      <c r="X147" s="455" t="n"/>
      <c r="Y147" s="417" t="n"/>
      <c r="Z147" s="418" t="n"/>
      <c r="AA147" s="418" t="n"/>
      <c r="AB147" s="418" t="n"/>
      <c r="AC147" s="418" t="n"/>
      <c r="AD147" s="418" t="n"/>
      <c r="AE147" s="455" t="n"/>
      <c r="AF147" s="455" t="n"/>
      <c r="AG147" s="455" t="n"/>
      <c r="AH147" s="455" t="n"/>
      <c r="AI147" s="455" t="n"/>
      <c r="AJ147" s="455" t="n"/>
      <c r="AK147" s="455" t="n"/>
      <c r="AL147" s="455" t="n"/>
      <c r="AM147" s="455" t="n"/>
      <c r="AN147" s="455" t="n"/>
      <c r="AO147" s="455" t="n"/>
      <c r="AP147" s="455" t="n"/>
      <c r="AQ147" s="455" t="n"/>
      <c r="AR147" s="418" t="n"/>
      <c r="AS147" s="418" t="n"/>
      <c r="AT147" s="418" t="n"/>
    </row>
    <row r="148">
      <c r="A148" s="417" t="n">
        <v>139</v>
      </c>
      <c r="B148" s="418" t="inlineStr"/>
      <c r="C148" s="418" t="inlineStr">
        <is>
          <t>អ៊ិចស្ពែឌីធ័រ ខេមបូឌា អិលធីឌី</t>
        </is>
      </c>
      <c r="D148" s="418" t="inlineStr">
        <is>
          <t>L001-100045898</t>
        </is>
      </c>
      <c r="E148" s="418" t="inlineStr">
        <is>
          <t>TI0192436</t>
        </is>
      </c>
      <c r="F148" s="419" t="n">
        <v>44222</v>
      </c>
      <c r="G148" s="420" t="n">
        <v>193757</v>
      </c>
      <c r="H148" s="418" t="n"/>
      <c r="I148" s="455" t="n">
        <v>193757</v>
      </c>
      <c r="J148" s="418">
        <f>IF(L148&lt;&gt;"",L148,K148)</f>
        <v/>
      </c>
      <c r="K148" s="418">
        <f>IF(AND(T148=TRUE, U148=TRUE, V148=TRUE), IF(W148&lt;-0.05, "អនុញ្ញាត (អ្នកផ្គត់ផ្គង់ប្រកាសខ្វះ)", "បានប្រកាស (អនុញ្ញាត)"), IF(AND(T148=FALSE, U148=FALSE, V148=FALSE), "ព្យួរទុក (មិនមានទិន្នន័យ)", "ប្រកាសខុស (ព្យួរទុក)"))</f>
        <v/>
      </c>
      <c r="L148" s="418" t="inlineStr"/>
      <c r="M148" s="418" t="inlineStr"/>
      <c r="N148" s="455" t="n"/>
      <c r="O148" s="455">
        <f>IF(W148&lt;0,AI148,I148)</f>
        <v/>
      </c>
      <c r="P148" s="455">
        <f>I148-O148</f>
        <v/>
      </c>
      <c r="Q148" s="418" t="n"/>
      <c r="R148" s="418" t="inlineStr">
        <is>
          <t>TI0192436</t>
        </is>
      </c>
      <c r="S148" s="418" t="inlineStr"/>
      <c r="T148" s="418">
        <f>R148=S148</f>
        <v/>
      </c>
      <c r="U148" s="418">
        <f>AND(MONTH(F148)=MONTH(Y148), YEAR(F148)=YEAR(Y148))</f>
        <v/>
      </c>
      <c r="V148" s="418">
        <f>AND(AC148&lt;&gt;"", 'Company information'!D$4&lt;&gt;"", RIGHT(SUBSTITUTE(AC148,"-",""),9)=RIGHT(SUBSTITUTE('Company information'!D$4,"-",""),9))</f>
        <v/>
      </c>
      <c r="W148" s="418">
        <f>AI148-I148</f>
        <v/>
      </c>
      <c r="X148" s="455" t="n"/>
      <c r="Y148" s="417" t="n"/>
      <c r="Z148" s="418" t="n"/>
      <c r="AA148" s="418" t="n"/>
      <c r="AB148" s="418" t="n"/>
      <c r="AC148" s="418" t="n"/>
      <c r="AD148" s="418" t="n"/>
      <c r="AE148" s="455" t="n"/>
      <c r="AF148" s="455" t="n"/>
      <c r="AG148" s="455" t="n"/>
      <c r="AH148" s="455" t="n"/>
      <c r="AI148" s="455" t="n"/>
      <c r="AJ148" s="455" t="n"/>
      <c r="AK148" s="455" t="n"/>
      <c r="AL148" s="455" t="n"/>
      <c r="AM148" s="455" t="n"/>
      <c r="AN148" s="455" t="n"/>
      <c r="AO148" s="455" t="n"/>
      <c r="AP148" s="455" t="n"/>
      <c r="AQ148" s="455" t="n"/>
      <c r="AR148" s="418" t="n"/>
      <c r="AS148" s="418" t="n"/>
      <c r="AT148" s="418" t="n"/>
    </row>
    <row r="149">
      <c r="A149" s="417" t="n">
        <v>140</v>
      </c>
      <c r="B149" s="418" t="inlineStr"/>
      <c r="C149" s="418" t="inlineStr">
        <is>
          <t>អ៊ិចស្ពែឌីធ័រ ខេមបូឌា អិលធីឌី</t>
        </is>
      </c>
      <c r="D149" s="418" t="inlineStr">
        <is>
          <t>L001-100045898</t>
        </is>
      </c>
      <c r="E149" s="418" t="inlineStr">
        <is>
          <t>TI0190803</t>
        </is>
      </c>
      <c r="F149" s="419" t="n">
        <v>44348</v>
      </c>
      <c r="G149" s="420" t="n">
        <v>719965</v>
      </c>
      <c r="H149" s="418" t="n"/>
      <c r="I149" s="455" t="n">
        <v>719965</v>
      </c>
      <c r="J149" s="418">
        <f>IF(L149&lt;&gt;"",L149,K149)</f>
        <v/>
      </c>
      <c r="K149" s="418">
        <f>IF(AND(T149=TRUE, U149=TRUE, V149=TRUE), IF(W149&lt;-0.05, "អនុញ្ញាត (អ្នកផ្គត់ផ្គង់ប្រកាសខ្វះ)", "បានប្រកាស (អនុញ្ញាត)"), IF(AND(T149=FALSE, U149=FALSE, V149=FALSE), "ព្យួរទុក (មិនមានទិន្នន័យ)", "ប្រកាសខុស (ព្យួរទុក)"))</f>
        <v/>
      </c>
      <c r="L149" s="418" t="inlineStr"/>
      <c r="M149" s="418" t="inlineStr"/>
      <c r="N149" s="455" t="n"/>
      <c r="O149" s="455">
        <f>IF(W149&lt;0,AI149,I149)</f>
        <v/>
      </c>
      <c r="P149" s="455">
        <f>I149-O149</f>
        <v/>
      </c>
      <c r="Q149" s="418" t="n"/>
      <c r="R149" s="418" t="inlineStr">
        <is>
          <t>TI0190803</t>
        </is>
      </c>
      <c r="S149" s="418" t="inlineStr"/>
      <c r="T149" s="418">
        <f>R149=S149</f>
        <v/>
      </c>
      <c r="U149" s="418">
        <f>AND(MONTH(F149)=MONTH(Y149), YEAR(F149)=YEAR(Y149))</f>
        <v/>
      </c>
      <c r="V149" s="418">
        <f>AND(AC149&lt;&gt;"", 'Company information'!D$4&lt;&gt;"", RIGHT(SUBSTITUTE(AC149,"-",""),9)=RIGHT(SUBSTITUTE('Company information'!D$4,"-",""),9))</f>
        <v/>
      </c>
      <c r="W149" s="418">
        <f>AI149-I149</f>
        <v/>
      </c>
      <c r="X149" s="455" t="n"/>
      <c r="Y149" s="417" t="n"/>
      <c r="Z149" s="418" t="n"/>
      <c r="AA149" s="418" t="n"/>
      <c r="AB149" s="418" t="n"/>
      <c r="AC149" s="418" t="n"/>
      <c r="AD149" s="418" t="n"/>
      <c r="AE149" s="455" t="n"/>
      <c r="AF149" s="455" t="n"/>
      <c r="AG149" s="455" t="n"/>
      <c r="AH149" s="455" t="n"/>
      <c r="AI149" s="455" t="n"/>
      <c r="AJ149" s="455" t="n"/>
      <c r="AK149" s="455" t="n"/>
      <c r="AL149" s="455" t="n"/>
      <c r="AM149" s="455" t="n"/>
      <c r="AN149" s="455" t="n"/>
      <c r="AO149" s="455" t="n"/>
      <c r="AP149" s="455" t="n"/>
      <c r="AQ149" s="455" t="n"/>
      <c r="AR149" s="418" t="n"/>
      <c r="AS149" s="418" t="n"/>
      <c r="AT149" s="418" t="n"/>
    </row>
    <row r="150">
      <c r="A150" s="417" t="n">
        <v>141</v>
      </c>
      <c r="B150" s="418" t="inlineStr"/>
      <c r="C150" s="418" t="inlineStr">
        <is>
          <t>អ៊ិចស្ពែឌីធ័រ ខេមបូឌា អិលធីឌី</t>
        </is>
      </c>
      <c r="D150" s="418" t="inlineStr">
        <is>
          <t>L001-100045898</t>
        </is>
      </c>
      <c r="E150" s="418" t="inlineStr">
        <is>
          <t>TI0192080</t>
        </is>
      </c>
      <c r="F150" s="419" t="n">
        <v>44217</v>
      </c>
      <c r="G150" s="420" t="n">
        <v>34713</v>
      </c>
      <c r="H150" s="418" t="n"/>
      <c r="I150" s="455" t="n">
        <v>34713</v>
      </c>
      <c r="J150" s="418">
        <f>IF(L150&lt;&gt;"",L150,K150)</f>
        <v/>
      </c>
      <c r="K150" s="418">
        <f>IF(AND(T150=TRUE, U150=TRUE, V150=TRUE), IF(W150&lt;-0.05, "អនុញ្ញាត (អ្នកផ្គត់ផ្គង់ប្រកាសខ្វះ)", "បានប្រកាស (អនុញ្ញាត)"), IF(AND(T150=FALSE, U150=FALSE, V150=FALSE), "ព្យួរទុក (មិនមានទិន្នន័យ)", "ប្រកាសខុស (ព្យួរទុក)"))</f>
        <v/>
      </c>
      <c r="L150" s="418" t="inlineStr"/>
      <c r="M150" s="418" t="inlineStr"/>
      <c r="N150" s="455" t="n"/>
      <c r="O150" s="455">
        <f>IF(W150&lt;0,AI150,I150)</f>
        <v/>
      </c>
      <c r="P150" s="455">
        <f>I150-O150</f>
        <v/>
      </c>
      <c r="Q150" s="418" t="n"/>
      <c r="R150" s="418" t="inlineStr">
        <is>
          <t>TI0192080</t>
        </is>
      </c>
      <c r="S150" s="418" t="inlineStr"/>
      <c r="T150" s="418">
        <f>R150=S150</f>
        <v/>
      </c>
      <c r="U150" s="418">
        <f>AND(MONTH(F150)=MONTH(Y150), YEAR(F150)=YEAR(Y150))</f>
        <v/>
      </c>
      <c r="V150" s="418">
        <f>AND(AC150&lt;&gt;"", 'Company information'!D$4&lt;&gt;"", RIGHT(SUBSTITUTE(AC150,"-",""),9)=RIGHT(SUBSTITUTE('Company information'!D$4,"-",""),9))</f>
        <v/>
      </c>
      <c r="W150" s="418">
        <f>AI150-I150</f>
        <v/>
      </c>
      <c r="X150" s="455" t="n"/>
      <c r="Y150" s="417" t="n"/>
      <c r="Z150" s="418" t="n"/>
      <c r="AA150" s="418" t="n"/>
      <c r="AB150" s="418" t="n"/>
      <c r="AC150" s="418" t="n"/>
      <c r="AD150" s="418" t="n"/>
      <c r="AE150" s="455" t="n"/>
      <c r="AF150" s="455" t="n"/>
      <c r="AG150" s="455" t="n"/>
      <c r="AH150" s="455" t="n"/>
      <c r="AI150" s="455" t="n"/>
      <c r="AJ150" s="455" t="n"/>
      <c r="AK150" s="455" t="n"/>
      <c r="AL150" s="455" t="n"/>
      <c r="AM150" s="455" t="n"/>
      <c r="AN150" s="455" t="n"/>
      <c r="AO150" s="455" t="n"/>
      <c r="AP150" s="455" t="n"/>
      <c r="AQ150" s="455" t="n"/>
      <c r="AR150" s="418" t="n"/>
      <c r="AS150" s="418" t="n"/>
      <c r="AT150" s="418" t="n"/>
    </row>
    <row r="151">
      <c r="A151" s="417" t="n">
        <v>142</v>
      </c>
      <c r="B151" s="418" t="inlineStr"/>
      <c r="C151" s="418" t="inlineStr">
        <is>
          <t>អ៊ិចស្ពែឌីធ័រ ខេមបូឌា អិលធីឌី</t>
        </is>
      </c>
      <c r="D151" s="418" t="inlineStr">
        <is>
          <t>L001-100045898</t>
        </is>
      </c>
      <c r="E151" s="418" t="inlineStr">
        <is>
          <t>TI0192023</t>
        </is>
      </c>
      <c r="F151" s="419" t="n">
        <v>44216</v>
      </c>
      <c r="G151" s="420" t="n">
        <v>234176</v>
      </c>
      <c r="H151" s="418" t="n"/>
      <c r="I151" s="455" t="n">
        <v>234176</v>
      </c>
      <c r="J151" s="418">
        <f>IF(L151&lt;&gt;"",L151,K151)</f>
        <v/>
      </c>
      <c r="K151" s="418">
        <f>IF(AND(T151=TRUE, U151=TRUE, V151=TRUE), IF(W151&lt;-0.05, "អនុញ្ញាត (អ្នកផ្គត់ផ្គង់ប្រកាសខ្វះ)", "បានប្រកាស (អនុញ្ញាត)"), IF(AND(T151=FALSE, U151=FALSE, V151=FALSE), "ព្យួរទុក (មិនមានទិន្នន័យ)", "ប្រកាសខុស (ព្យួរទុក)"))</f>
        <v/>
      </c>
      <c r="L151" s="418" t="inlineStr"/>
      <c r="M151" s="418" t="inlineStr"/>
      <c r="N151" s="455" t="n"/>
      <c r="O151" s="455">
        <f>IF(W151&lt;0,AI151,I151)</f>
        <v/>
      </c>
      <c r="P151" s="455">
        <f>I151-O151</f>
        <v/>
      </c>
      <c r="Q151" s="418" t="n"/>
      <c r="R151" s="418" t="inlineStr">
        <is>
          <t>TI0192023</t>
        </is>
      </c>
      <c r="S151" s="418" t="inlineStr"/>
      <c r="T151" s="418">
        <f>R151=S151</f>
        <v/>
      </c>
      <c r="U151" s="418">
        <f>AND(MONTH(F151)=MONTH(Y151), YEAR(F151)=YEAR(Y151))</f>
        <v/>
      </c>
      <c r="V151" s="418">
        <f>AND(AC151&lt;&gt;"", 'Company information'!D$4&lt;&gt;"", RIGHT(SUBSTITUTE(AC151,"-",""),9)=RIGHT(SUBSTITUTE('Company information'!D$4,"-",""),9))</f>
        <v/>
      </c>
      <c r="W151" s="418">
        <f>AI151-I151</f>
        <v/>
      </c>
      <c r="X151" s="455" t="n"/>
      <c r="Y151" s="417" t="n"/>
      <c r="Z151" s="418" t="n"/>
      <c r="AA151" s="418" t="n"/>
      <c r="AB151" s="418" t="n"/>
      <c r="AC151" s="418" t="n"/>
      <c r="AD151" s="418" t="n"/>
      <c r="AE151" s="455" t="n"/>
      <c r="AF151" s="455" t="n"/>
      <c r="AG151" s="455" t="n"/>
      <c r="AH151" s="455" t="n"/>
      <c r="AI151" s="455" t="n"/>
      <c r="AJ151" s="455" t="n"/>
      <c r="AK151" s="455" t="n"/>
      <c r="AL151" s="455" t="n"/>
      <c r="AM151" s="455" t="n"/>
      <c r="AN151" s="455" t="n"/>
      <c r="AO151" s="455" t="n"/>
      <c r="AP151" s="455" t="n"/>
      <c r="AQ151" s="455" t="n"/>
      <c r="AR151" s="418" t="n"/>
      <c r="AS151" s="418" t="n"/>
      <c r="AT151" s="418" t="n"/>
    </row>
    <row r="152">
      <c r="A152" s="417" t="n">
        <v>143</v>
      </c>
      <c r="B152" s="418" t="inlineStr"/>
      <c r="C152" s="418" t="inlineStr">
        <is>
          <t>អ៊ិចស្ពែឌីធ័រ ខេមបូឌា អិលធីឌី</t>
        </is>
      </c>
      <c r="D152" s="418" t="inlineStr">
        <is>
          <t>L001-100045898</t>
        </is>
      </c>
      <c r="E152" s="418" t="inlineStr">
        <is>
          <t>TI0191939</t>
        </is>
      </c>
      <c r="F152" s="419" t="n">
        <v>44216</v>
      </c>
      <c r="G152" s="420" t="n">
        <v>250194</v>
      </c>
      <c r="H152" s="418" t="n"/>
      <c r="I152" s="455" t="n">
        <v>250194</v>
      </c>
      <c r="J152" s="418">
        <f>IF(L152&lt;&gt;"",L152,K152)</f>
        <v/>
      </c>
      <c r="K152" s="418">
        <f>IF(AND(T152=TRUE, U152=TRUE, V152=TRUE), IF(W152&lt;-0.05, "អនុញ្ញាត (អ្នកផ្គត់ផ្គង់ប្រកាសខ្វះ)", "បានប្រកាស (អនុញ្ញាត)"), IF(AND(T152=FALSE, U152=FALSE, V152=FALSE), "ព្យួរទុក (មិនមានទិន្នន័យ)", "ប្រកាសខុស (ព្យួរទុក)"))</f>
        <v/>
      </c>
      <c r="L152" s="418" t="inlineStr"/>
      <c r="M152" s="418" t="inlineStr"/>
      <c r="N152" s="455" t="n"/>
      <c r="O152" s="455">
        <f>IF(W152&lt;0,AI152,I152)</f>
        <v/>
      </c>
      <c r="P152" s="455">
        <f>I152-O152</f>
        <v/>
      </c>
      <c r="Q152" s="418" t="n"/>
      <c r="R152" s="418" t="inlineStr">
        <is>
          <t>TI0191939</t>
        </is>
      </c>
      <c r="S152" s="418" t="inlineStr"/>
      <c r="T152" s="418">
        <f>R152=S152</f>
        <v/>
      </c>
      <c r="U152" s="418">
        <f>AND(MONTH(F152)=MONTH(Y152), YEAR(F152)=YEAR(Y152))</f>
        <v/>
      </c>
      <c r="V152" s="418">
        <f>AND(AC152&lt;&gt;"", 'Company information'!D$4&lt;&gt;"", RIGHT(SUBSTITUTE(AC152,"-",""),9)=RIGHT(SUBSTITUTE('Company information'!D$4,"-",""),9))</f>
        <v/>
      </c>
      <c r="W152" s="418">
        <f>AI152-I152</f>
        <v/>
      </c>
      <c r="X152" s="455" t="n"/>
      <c r="Y152" s="417" t="n"/>
      <c r="Z152" s="418" t="n"/>
      <c r="AA152" s="418" t="n"/>
      <c r="AB152" s="418" t="n"/>
      <c r="AC152" s="418" t="n"/>
      <c r="AD152" s="418" t="n"/>
      <c r="AE152" s="455" t="n"/>
      <c r="AF152" s="455" t="n"/>
      <c r="AG152" s="455" t="n"/>
      <c r="AH152" s="455" t="n"/>
      <c r="AI152" s="455" t="n"/>
      <c r="AJ152" s="455" t="n"/>
      <c r="AK152" s="455" t="n"/>
      <c r="AL152" s="455" t="n"/>
      <c r="AM152" s="455" t="n"/>
      <c r="AN152" s="455" t="n"/>
      <c r="AO152" s="455" t="n"/>
      <c r="AP152" s="455" t="n"/>
      <c r="AQ152" s="455" t="n"/>
      <c r="AR152" s="418" t="n"/>
      <c r="AS152" s="418" t="n"/>
      <c r="AT152" s="418" t="n"/>
    </row>
    <row r="153">
      <c r="A153" s="417" t="n">
        <v>144</v>
      </c>
      <c r="B153" s="418" t="inlineStr"/>
      <c r="C153" s="418" t="inlineStr">
        <is>
          <t>អ៊ិចស្ពែឌីធ័រ ខេមបូឌា អិលធីឌី</t>
        </is>
      </c>
      <c r="D153" s="418" t="inlineStr">
        <is>
          <t>L001-100045898</t>
        </is>
      </c>
      <c r="E153" s="418" t="inlineStr">
        <is>
          <t>TI0191936</t>
        </is>
      </c>
      <c r="F153" s="419" t="n">
        <v>44216</v>
      </c>
      <c r="G153" s="420" t="n">
        <v>891695</v>
      </c>
      <c r="H153" s="418" t="n"/>
      <c r="I153" s="455" t="n">
        <v>891695</v>
      </c>
      <c r="J153" s="418">
        <f>IF(L153&lt;&gt;"",L153,K153)</f>
        <v/>
      </c>
      <c r="K153" s="418">
        <f>IF(AND(T153=TRUE, U153=TRUE, V153=TRUE), IF(W153&lt;-0.05, "អនុញ្ញាត (អ្នកផ្គត់ផ្គង់ប្រកាសខ្វះ)", "បានប្រកាស (អនុញ្ញាត)"), IF(AND(T153=FALSE, U153=FALSE, V153=FALSE), "ព្យួរទុក (មិនមានទិន្នន័យ)", "ប្រកាសខុស (ព្យួរទុក)"))</f>
        <v/>
      </c>
      <c r="L153" s="418" t="inlineStr"/>
      <c r="M153" s="418" t="inlineStr"/>
      <c r="N153" s="455" t="n"/>
      <c r="O153" s="455">
        <f>IF(W153&lt;0,AI153,I153)</f>
        <v/>
      </c>
      <c r="P153" s="455">
        <f>I153-O153</f>
        <v/>
      </c>
      <c r="Q153" s="418" t="n"/>
      <c r="R153" s="418" t="inlineStr">
        <is>
          <t>TI0191936</t>
        </is>
      </c>
      <c r="S153" s="418" t="inlineStr"/>
      <c r="T153" s="418">
        <f>R153=S153</f>
        <v/>
      </c>
      <c r="U153" s="418">
        <f>AND(MONTH(F153)=MONTH(Y153), YEAR(F153)=YEAR(Y153))</f>
        <v/>
      </c>
      <c r="V153" s="418">
        <f>AND(AC153&lt;&gt;"", 'Company information'!D$4&lt;&gt;"", RIGHT(SUBSTITUTE(AC153,"-",""),9)=RIGHT(SUBSTITUTE('Company information'!D$4,"-",""),9))</f>
        <v/>
      </c>
      <c r="W153" s="418">
        <f>AI153-I153</f>
        <v/>
      </c>
      <c r="X153" s="455" t="n"/>
      <c r="Y153" s="417" t="n"/>
      <c r="Z153" s="418" t="n"/>
      <c r="AA153" s="418" t="n"/>
      <c r="AB153" s="418" t="n"/>
      <c r="AC153" s="418" t="n"/>
      <c r="AD153" s="418" t="n"/>
      <c r="AE153" s="455" t="n"/>
      <c r="AF153" s="455" t="n"/>
      <c r="AG153" s="455" t="n"/>
      <c r="AH153" s="455" t="n"/>
      <c r="AI153" s="455" t="n"/>
      <c r="AJ153" s="455" t="n"/>
      <c r="AK153" s="455" t="n"/>
      <c r="AL153" s="455" t="n"/>
      <c r="AM153" s="455" t="n"/>
      <c r="AN153" s="455" t="n"/>
      <c r="AO153" s="455" t="n"/>
      <c r="AP153" s="455" t="n"/>
      <c r="AQ153" s="455" t="n"/>
      <c r="AR153" s="418" t="n"/>
      <c r="AS153" s="418" t="n"/>
      <c r="AT153" s="418" t="n"/>
    </row>
    <row r="154">
      <c r="A154" s="417" t="n">
        <v>145</v>
      </c>
      <c r="B154" s="418" t="inlineStr"/>
      <c r="C154" s="418" t="inlineStr">
        <is>
          <t>អ៊ិចស្ពែឌីធ័រ ខេមបូឌា អិលធីឌី</t>
        </is>
      </c>
      <c r="D154" s="418" t="inlineStr">
        <is>
          <t>L001-100045898</t>
        </is>
      </c>
      <c r="E154" s="418" t="inlineStr">
        <is>
          <t>TI0191924</t>
        </is>
      </c>
      <c r="F154" s="419" t="n">
        <v>44216</v>
      </c>
      <c r="G154" s="420" t="n">
        <v>574188</v>
      </c>
      <c r="H154" s="418" t="n"/>
      <c r="I154" s="455" t="n">
        <v>574188</v>
      </c>
      <c r="J154" s="418">
        <f>IF(L154&lt;&gt;"",L154,K154)</f>
        <v/>
      </c>
      <c r="K154" s="418">
        <f>IF(AND(T154=TRUE, U154=TRUE, V154=TRUE), IF(W154&lt;-0.05, "អនុញ្ញាត (អ្នកផ្គត់ផ្គង់ប្រកាសខ្វះ)", "បានប្រកាស (អនុញ្ញាត)"), IF(AND(T154=FALSE, U154=FALSE, V154=FALSE), "ព្យួរទុក (មិនមានទិន្នន័យ)", "ប្រកាសខុស (ព្យួរទុក)"))</f>
        <v/>
      </c>
      <c r="L154" s="418" t="inlineStr"/>
      <c r="M154" s="418" t="inlineStr"/>
      <c r="N154" s="455" t="n"/>
      <c r="O154" s="455">
        <f>IF(W154&lt;0,AI154,I154)</f>
        <v/>
      </c>
      <c r="P154" s="455">
        <f>I154-O154</f>
        <v/>
      </c>
      <c r="Q154" s="418" t="n"/>
      <c r="R154" s="418" t="inlineStr">
        <is>
          <t>TI0191924</t>
        </is>
      </c>
      <c r="S154" s="418" t="inlineStr"/>
      <c r="T154" s="418">
        <f>R154=S154</f>
        <v/>
      </c>
      <c r="U154" s="418">
        <f>AND(MONTH(F154)=MONTH(Y154), YEAR(F154)=YEAR(Y154))</f>
        <v/>
      </c>
      <c r="V154" s="418">
        <f>AND(AC154&lt;&gt;"", 'Company information'!D$4&lt;&gt;"", RIGHT(SUBSTITUTE(AC154,"-",""),9)=RIGHT(SUBSTITUTE('Company information'!D$4,"-",""),9))</f>
        <v/>
      </c>
      <c r="W154" s="418">
        <f>AI154-I154</f>
        <v/>
      </c>
      <c r="X154" s="455" t="n"/>
      <c r="Y154" s="417" t="n"/>
      <c r="Z154" s="418" t="n"/>
      <c r="AA154" s="418" t="n"/>
      <c r="AB154" s="418" t="n"/>
      <c r="AC154" s="418" t="n"/>
      <c r="AD154" s="418" t="n"/>
      <c r="AE154" s="455" t="n"/>
      <c r="AF154" s="455" t="n"/>
      <c r="AG154" s="455" t="n"/>
      <c r="AH154" s="455" t="n"/>
      <c r="AI154" s="455" t="n"/>
      <c r="AJ154" s="455" t="n"/>
      <c r="AK154" s="455" t="n"/>
      <c r="AL154" s="455" t="n"/>
      <c r="AM154" s="455" t="n"/>
      <c r="AN154" s="455" t="n"/>
      <c r="AO154" s="455" t="n"/>
      <c r="AP154" s="455" t="n"/>
      <c r="AQ154" s="455" t="n"/>
      <c r="AR154" s="418" t="n"/>
      <c r="AS154" s="418" t="n"/>
      <c r="AT154" s="418" t="n"/>
    </row>
    <row r="155">
      <c r="A155" s="417" t="n">
        <v>146</v>
      </c>
      <c r="B155" s="418" t="inlineStr"/>
      <c r="C155" s="418" t="inlineStr">
        <is>
          <t>អ៊ិចស្ពែឌីធ័រ ខេមបូឌា អិលធីឌី</t>
        </is>
      </c>
      <c r="D155" s="418" t="inlineStr">
        <is>
          <t>L001-100045898</t>
        </is>
      </c>
      <c r="E155" s="418" t="inlineStr">
        <is>
          <t>TI0191919</t>
        </is>
      </c>
      <c r="F155" s="419" t="n">
        <v>44216</v>
      </c>
      <c r="G155" s="420" t="n">
        <v>147602</v>
      </c>
      <c r="H155" s="418" t="n"/>
      <c r="I155" s="455" t="n">
        <v>147602</v>
      </c>
      <c r="J155" s="418">
        <f>IF(L155&lt;&gt;"",L155,K155)</f>
        <v/>
      </c>
      <c r="K155" s="418">
        <f>IF(AND(T155=TRUE, U155=TRUE, V155=TRUE), IF(W155&lt;-0.05, "អនុញ្ញាត (អ្នកផ្គត់ផ្គង់ប្រកាសខ្វះ)", "បានប្រកាស (អនុញ្ញាត)"), IF(AND(T155=FALSE, U155=FALSE, V155=FALSE), "ព្យួរទុក (មិនមានទិន្នន័យ)", "ប្រកាសខុស (ព្យួរទុក)"))</f>
        <v/>
      </c>
      <c r="L155" s="418" t="inlineStr"/>
      <c r="M155" s="418" t="inlineStr"/>
      <c r="N155" s="455" t="n"/>
      <c r="O155" s="455">
        <f>IF(W155&lt;0,AI155,I155)</f>
        <v/>
      </c>
      <c r="P155" s="455">
        <f>I155-O155</f>
        <v/>
      </c>
      <c r="Q155" s="418" t="n"/>
      <c r="R155" s="418" t="inlineStr">
        <is>
          <t>TI0191919</t>
        </is>
      </c>
      <c r="S155" s="418" t="inlineStr"/>
      <c r="T155" s="418">
        <f>R155=S155</f>
        <v/>
      </c>
      <c r="U155" s="418">
        <f>AND(MONTH(F155)=MONTH(Y155), YEAR(F155)=YEAR(Y155))</f>
        <v/>
      </c>
      <c r="V155" s="418">
        <f>AND(AC155&lt;&gt;"", 'Company information'!D$4&lt;&gt;"", RIGHT(SUBSTITUTE(AC155,"-",""),9)=RIGHT(SUBSTITUTE('Company information'!D$4,"-",""),9))</f>
        <v/>
      </c>
      <c r="W155" s="418">
        <f>AI155-I155</f>
        <v/>
      </c>
      <c r="X155" s="455" t="n"/>
      <c r="Y155" s="417" t="n"/>
      <c r="Z155" s="418" t="n"/>
      <c r="AA155" s="418" t="n"/>
      <c r="AB155" s="418" t="n"/>
      <c r="AC155" s="418" t="n"/>
      <c r="AD155" s="418" t="n"/>
      <c r="AE155" s="455" t="n"/>
      <c r="AF155" s="455" t="n"/>
      <c r="AG155" s="455" t="n"/>
      <c r="AH155" s="455" t="n"/>
      <c r="AI155" s="455" t="n"/>
      <c r="AJ155" s="455" t="n"/>
      <c r="AK155" s="455" t="n"/>
      <c r="AL155" s="455" t="n"/>
      <c r="AM155" s="455" t="n"/>
      <c r="AN155" s="455" t="n"/>
      <c r="AO155" s="455" t="n"/>
      <c r="AP155" s="455" t="n"/>
      <c r="AQ155" s="455" t="n"/>
      <c r="AR155" s="418" t="n"/>
      <c r="AS155" s="418" t="n"/>
      <c r="AT155" s="418" t="n"/>
    </row>
    <row r="156">
      <c r="A156" s="417" t="n">
        <v>147</v>
      </c>
      <c r="B156" s="418" t="inlineStr"/>
      <c r="C156" s="418" t="inlineStr">
        <is>
          <t>អ៊ិចស្ពែឌីធ័រ ខេមបូឌា អិលធីឌី</t>
        </is>
      </c>
      <c r="D156" s="418" t="inlineStr">
        <is>
          <t>L001-100045898</t>
        </is>
      </c>
      <c r="E156" s="418" t="inlineStr">
        <is>
          <t>TI0191918</t>
        </is>
      </c>
      <c r="F156" s="419" t="n">
        <v>44216</v>
      </c>
      <c r="G156" s="420" t="n">
        <v>276551</v>
      </c>
      <c r="H156" s="418" t="n"/>
      <c r="I156" s="455" t="n">
        <v>276551</v>
      </c>
      <c r="J156" s="418">
        <f>IF(L156&lt;&gt;"",L156,K156)</f>
        <v/>
      </c>
      <c r="K156" s="418">
        <f>IF(AND(T156=TRUE, U156=TRUE, V156=TRUE), IF(W156&lt;-0.05, "អនុញ្ញាត (អ្នកផ្គត់ផ្គង់ប្រកាសខ្វះ)", "បានប្រកាស (អនុញ្ញាត)"), IF(AND(T156=FALSE, U156=FALSE, V156=FALSE), "ព្យួរទុក (មិនមានទិន្នន័យ)", "ប្រកាសខុស (ព្យួរទុក)"))</f>
        <v/>
      </c>
      <c r="L156" s="418" t="inlineStr"/>
      <c r="M156" s="418" t="inlineStr"/>
      <c r="N156" s="455" t="n"/>
      <c r="O156" s="455">
        <f>IF(W156&lt;0,AI156,I156)</f>
        <v/>
      </c>
      <c r="P156" s="455">
        <f>I156-O156</f>
        <v/>
      </c>
      <c r="Q156" s="418" t="n"/>
      <c r="R156" s="418" t="inlineStr">
        <is>
          <t>TI0191918</t>
        </is>
      </c>
      <c r="S156" s="418" t="inlineStr"/>
      <c r="T156" s="418">
        <f>R156=S156</f>
        <v/>
      </c>
      <c r="U156" s="418">
        <f>AND(MONTH(F156)=MONTH(Y156), YEAR(F156)=YEAR(Y156))</f>
        <v/>
      </c>
      <c r="V156" s="418">
        <f>AND(AC156&lt;&gt;"", 'Company information'!D$4&lt;&gt;"", RIGHT(SUBSTITUTE(AC156,"-",""),9)=RIGHT(SUBSTITUTE('Company information'!D$4,"-",""),9))</f>
        <v/>
      </c>
      <c r="W156" s="418">
        <f>AI156-I156</f>
        <v/>
      </c>
      <c r="X156" s="455" t="n"/>
      <c r="Y156" s="417" t="n"/>
      <c r="Z156" s="418" t="n"/>
      <c r="AA156" s="418" t="n"/>
      <c r="AB156" s="418" t="n"/>
      <c r="AC156" s="418" t="n"/>
      <c r="AD156" s="418" t="n"/>
      <c r="AE156" s="455" t="n"/>
      <c r="AF156" s="455" t="n"/>
      <c r="AG156" s="455" t="n"/>
      <c r="AH156" s="455" t="n"/>
      <c r="AI156" s="455" t="n"/>
      <c r="AJ156" s="455" t="n"/>
      <c r="AK156" s="455" t="n"/>
      <c r="AL156" s="455" t="n"/>
      <c r="AM156" s="455" t="n"/>
      <c r="AN156" s="455" t="n"/>
      <c r="AO156" s="455" t="n"/>
      <c r="AP156" s="455" t="n"/>
      <c r="AQ156" s="455" t="n"/>
      <c r="AR156" s="418" t="n"/>
      <c r="AS156" s="418" t="n"/>
      <c r="AT156" s="418" t="n"/>
    </row>
    <row r="157">
      <c r="A157" s="417" t="n">
        <v>148</v>
      </c>
      <c r="B157" s="418" t="inlineStr"/>
      <c r="C157" s="418" t="inlineStr">
        <is>
          <t>អ៊ិចស្ពែឌីធ័រ ខេមបូឌា អិលធីឌី</t>
        </is>
      </c>
      <c r="D157" s="418" t="inlineStr">
        <is>
          <t>L001-100045898</t>
        </is>
      </c>
      <c r="E157" s="418" t="inlineStr">
        <is>
          <t>TI0191917</t>
        </is>
      </c>
      <c r="F157" s="419" t="n">
        <v>44216</v>
      </c>
      <c r="G157" s="420" t="n">
        <v>328861</v>
      </c>
      <c r="H157" s="418" t="n"/>
      <c r="I157" s="455" t="n">
        <v>328861</v>
      </c>
      <c r="J157" s="418">
        <f>IF(L157&lt;&gt;"",L157,K157)</f>
        <v/>
      </c>
      <c r="K157" s="418">
        <f>IF(AND(T157=TRUE, U157=TRUE, V157=TRUE), IF(W157&lt;-0.05, "អនុញ្ញាត (អ្នកផ្គត់ផ្គង់ប្រកាសខ្វះ)", "បានប្រកាស (អនុញ្ញាត)"), IF(AND(T157=FALSE, U157=FALSE, V157=FALSE), "ព្យួរទុក (មិនមានទិន្នន័យ)", "ប្រកាសខុស (ព្យួរទុក)"))</f>
        <v/>
      </c>
      <c r="L157" s="418" t="inlineStr"/>
      <c r="M157" s="418" t="inlineStr"/>
      <c r="N157" s="455" t="n"/>
      <c r="O157" s="455">
        <f>IF(W157&lt;0,AI157,I157)</f>
        <v/>
      </c>
      <c r="P157" s="455">
        <f>I157-O157</f>
        <v/>
      </c>
      <c r="Q157" s="418" t="n"/>
      <c r="R157" s="418" t="inlineStr">
        <is>
          <t>TI0191917</t>
        </is>
      </c>
      <c r="S157" s="418" t="inlineStr"/>
      <c r="T157" s="418">
        <f>R157=S157</f>
        <v/>
      </c>
      <c r="U157" s="418">
        <f>AND(MONTH(F157)=MONTH(Y157), YEAR(F157)=YEAR(Y157))</f>
        <v/>
      </c>
      <c r="V157" s="418">
        <f>AND(AC157&lt;&gt;"", 'Company information'!D$4&lt;&gt;"", RIGHT(SUBSTITUTE(AC157,"-",""),9)=RIGHT(SUBSTITUTE('Company information'!D$4,"-",""),9))</f>
        <v/>
      </c>
      <c r="W157" s="418">
        <f>AI157-I157</f>
        <v/>
      </c>
      <c r="X157" s="455" t="n"/>
      <c r="Y157" s="417" t="n"/>
      <c r="Z157" s="418" t="n"/>
      <c r="AA157" s="418" t="n"/>
      <c r="AB157" s="418" t="n"/>
      <c r="AC157" s="418" t="n"/>
      <c r="AD157" s="418" t="n"/>
      <c r="AE157" s="455" t="n"/>
      <c r="AF157" s="455" t="n"/>
      <c r="AG157" s="455" t="n"/>
      <c r="AH157" s="455" t="n"/>
      <c r="AI157" s="455" t="n"/>
      <c r="AJ157" s="455" t="n"/>
      <c r="AK157" s="455" t="n"/>
      <c r="AL157" s="455" t="n"/>
      <c r="AM157" s="455" t="n"/>
      <c r="AN157" s="455" t="n"/>
      <c r="AO157" s="455" t="n"/>
      <c r="AP157" s="455" t="n"/>
      <c r="AQ157" s="455" t="n"/>
      <c r="AR157" s="418" t="n"/>
      <c r="AS157" s="418" t="n"/>
      <c r="AT157" s="418" t="n"/>
    </row>
    <row r="158">
      <c r="A158" s="417" t="n">
        <v>149</v>
      </c>
      <c r="B158" s="418" t="inlineStr"/>
      <c r="C158" s="418" t="inlineStr">
        <is>
          <t>អ៊ិចស្ពែឌីធ័រ ខេមបូឌា អិលធីឌី</t>
        </is>
      </c>
      <c r="D158" s="418" t="inlineStr">
        <is>
          <t>L001-100045898</t>
        </is>
      </c>
      <c r="E158" s="418" t="inlineStr">
        <is>
          <t>TI0191916</t>
        </is>
      </c>
      <c r="F158" s="419" t="n">
        <v>44216</v>
      </c>
      <c r="G158" s="420" t="n">
        <v>784237</v>
      </c>
      <c r="H158" s="418" t="n"/>
      <c r="I158" s="455" t="n">
        <v>784237</v>
      </c>
      <c r="J158" s="418">
        <f>IF(L158&lt;&gt;"",L158,K158)</f>
        <v/>
      </c>
      <c r="K158" s="418">
        <f>IF(AND(T158=TRUE, U158=TRUE, V158=TRUE), IF(W158&lt;-0.05, "អនុញ្ញាត (អ្នកផ្គត់ផ្គង់ប្រកាសខ្វះ)", "បានប្រកាស (អនុញ្ញាត)"), IF(AND(T158=FALSE, U158=FALSE, V158=FALSE), "ព្យួរទុក (មិនមានទិន្នន័យ)", "ប្រកាសខុស (ព្យួរទុក)"))</f>
        <v/>
      </c>
      <c r="L158" s="418" t="inlineStr"/>
      <c r="M158" s="418" t="inlineStr"/>
      <c r="N158" s="455" t="n"/>
      <c r="O158" s="455">
        <f>IF(W158&lt;0,AI158,I158)</f>
        <v/>
      </c>
      <c r="P158" s="455">
        <f>I158-O158</f>
        <v/>
      </c>
      <c r="Q158" s="418" t="n"/>
      <c r="R158" s="418" t="inlineStr">
        <is>
          <t>TI0191916</t>
        </is>
      </c>
      <c r="S158" s="418" t="inlineStr"/>
      <c r="T158" s="418">
        <f>R158=S158</f>
        <v/>
      </c>
      <c r="U158" s="418">
        <f>AND(MONTH(F158)=MONTH(Y158), YEAR(F158)=YEAR(Y158))</f>
        <v/>
      </c>
      <c r="V158" s="418">
        <f>AND(AC158&lt;&gt;"", 'Company information'!D$4&lt;&gt;"", RIGHT(SUBSTITUTE(AC158,"-",""),9)=RIGHT(SUBSTITUTE('Company information'!D$4,"-",""),9))</f>
        <v/>
      </c>
      <c r="W158" s="418">
        <f>AI158-I158</f>
        <v/>
      </c>
      <c r="X158" s="455" t="n"/>
      <c r="Y158" s="417" t="n"/>
      <c r="Z158" s="418" t="n"/>
      <c r="AA158" s="418" t="n"/>
      <c r="AB158" s="418" t="n"/>
      <c r="AC158" s="418" t="n"/>
      <c r="AD158" s="418" t="n"/>
      <c r="AE158" s="455" t="n"/>
      <c r="AF158" s="455" t="n"/>
      <c r="AG158" s="455" t="n"/>
      <c r="AH158" s="455" t="n"/>
      <c r="AI158" s="455" t="n"/>
      <c r="AJ158" s="455" t="n"/>
      <c r="AK158" s="455" t="n"/>
      <c r="AL158" s="455" t="n"/>
      <c r="AM158" s="455" t="n"/>
      <c r="AN158" s="455" t="n"/>
      <c r="AO158" s="455" t="n"/>
      <c r="AP158" s="455" t="n"/>
      <c r="AQ158" s="455" t="n"/>
      <c r="AR158" s="418" t="n"/>
      <c r="AS158" s="418" t="n"/>
      <c r="AT158" s="418" t="n"/>
    </row>
    <row r="159">
      <c r="A159" s="417" t="n">
        <v>150</v>
      </c>
      <c r="B159" s="418" t="inlineStr"/>
      <c r="C159" s="418" t="inlineStr">
        <is>
          <t>អ៊ិចស្ពែឌីធ័រ ខេមបូឌា អិលធីឌី</t>
        </is>
      </c>
      <c r="D159" s="418" t="inlineStr">
        <is>
          <t>L001-100045898</t>
        </is>
      </c>
      <c r="E159" s="418" t="inlineStr">
        <is>
          <t>TI0191915</t>
        </is>
      </c>
      <c r="F159" s="419" t="n">
        <v>44216</v>
      </c>
      <c r="G159" s="420" t="n">
        <v>269252</v>
      </c>
      <c r="H159" s="418" t="n"/>
      <c r="I159" s="455" t="n">
        <v>269252</v>
      </c>
      <c r="J159" s="418">
        <f>IF(L159&lt;&gt;"",L159,K159)</f>
        <v/>
      </c>
      <c r="K159" s="418">
        <f>IF(AND(T159=TRUE, U159=TRUE, V159=TRUE), IF(W159&lt;-0.05, "អនុញ្ញាត (អ្នកផ្គត់ផ្គង់ប្រកាសខ្វះ)", "បានប្រកាស (អនុញ្ញាត)"), IF(AND(T159=FALSE, U159=FALSE, V159=FALSE), "ព្យួរទុក (មិនមានទិន្នន័យ)", "ប្រកាសខុស (ព្យួរទុក)"))</f>
        <v/>
      </c>
      <c r="L159" s="418" t="inlineStr"/>
      <c r="M159" s="418" t="inlineStr"/>
      <c r="N159" s="455" t="n"/>
      <c r="O159" s="455">
        <f>IF(W159&lt;0,AI159,I159)</f>
        <v/>
      </c>
      <c r="P159" s="455">
        <f>I159-O159</f>
        <v/>
      </c>
      <c r="Q159" s="418" t="n"/>
      <c r="R159" s="418" t="inlineStr">
        <is>
          <t>TI0191915</t>
        </is>
      </c>
      <c r="S159" s="418" t="inlineStr"/>
      <c r="T159" s="418">
        <f>R159=S159</f>
        <v/>
      </c>
      <c r="U159" s="418">
        <f>AND(MONTH(F159)=MONTH(Y159), YEAR(F159)=YEAR(Y159))</f>
        <v/>
      </c>
      <c r="V159" s="418">
        <f>AND(AC159&lt;&gt;"", 'Company information'!D$4&lt;&gt;"", RIGHT(SUBSTITUTE(AC159,"-",""),9)=RIGHT(SUBSTITUTE('Company information'!D$4,"-",""),9))</f>
        <v/>
      </c>
      <c r="W159" s="418">
        <f>AI159-I159</f>
        <v/>
      </c>
      <c r="X159" s="455" t="n"/>
      <c r="Y159" s="417" t="n"/>
      <c r="Z159" s="418" t="n"/>
      <c r="AA159" s="418" t="n"/>
      <c r="AB159" s="418" t="n"/>
      <c r="AC159" s="418" t="n"/>
      <c r="AD159" s="418" t="n"/>
      <c r="AE159" s="455" t="n"/>
      <c r="AF159" s="455" t="n"/>
      <c r="AG159" s="455" t="n"/>
      <c r="AH159" s="455" t="n"/>
      <c r="AI159" s="455" t="n"/>
      <c r="AJ159" s="455" t="n"/>
      <c r="AK159" s="455" t="n"/>
      <c r="AL159" s="455" t="n"/>
      <c r="AM159" s="455" t="n"/>
      <c r="AN159" s="455" t="n"/>
      <c r="AO159" s="455" t="n"/>
      <c r="AP159" s="455" t="n"/>
      <c r="AQ159" s="455" t="n"/>
      <c r="AR159" s="418" t="n"/>
      <c r="AS159" s="418" t="n"/>
      <c r="AT159" s="418" t="n"/>
    </row>
    <row r="160">
      <c r="A160" s="417" t="n">
        <v>151</v>
      </c>
      <c r="B160" s="418" t="inlineStr"/>
      <c r="C160" s="418" t="inlineStr">
        <is>
          <t>អ៊ិចស្ពែឌីធ័រ ខេមបូឌា អិលធីឌី</t>
        </is>
      </c>
      <c r="D160" s="418" t="inlineStr">
        <is>
          <t>L001-100045898</t>
        </is>
      </c>
      <c r="E160" s="418" t="inlineStr">
        <is>
          <t>TI0191914</t>
        </is>
      </c>
      <c r="F160" s="419" t="n">
        <v>44216</v>
      </c>
      <c r="G160" s="420" t="n">
        <v>282634</v>
      </c>
      <c r="H160" s="418" t="n"/>
      <c r="I160" s="455" t="n">
        <v>282634</v>
      </c>
      <c r="J160" s="418">
        <f>IF(L160&lt;&gt;"",L160,K160)</f>
        <v/>
      </c>
      <c r="K160" s="418">
        <f>IF(AND(T160=TRUE, U160=TRUE, V160=TRUE), IF(W160&lt;-0.05, "អនុញ្ញាត (អ្នកផ្គត់ផ្គង់ប្រកាសខ្វះ)", "បានប្រកាស (អនុញ្ញាត)"), IF(AND(T160=FALSE, U160=FALSE, V160=FALSE), "ព្យួរទុក (មិនមានទិន្នន័យ)", "ប្រកាសខុស (ព្យួរទុក)"))</f>
        <v/>
      </c>
      <c r="L160" s="418" t="inlineStr"/>
      <c r="M160" s="418" t="inlineStr"/>
      <c r="N160" s="455" t="n"/>
      <c r="O160" s="455">
        <f>IF(W160&lt;0,AI160,I160)</f>
        <v/>
      </c>
      <c r="P160" s="455">
        <f>I160-O160</f>
        <v/>
      </c>
      <c r="Q160" s="418" t="n"/>
      <c r="R160" s="418" t="inlineStr">
        <is>
          <t>TI0191914</t>
        </is>
      </c>
      <c r="S160" s="418" t="inlineStr"/>
      <c r="T160" s="418">
        <f>R160=S160</f>
        <v/>
      </c>
      <c r="U160" s="418">
        <f>AND(MONTH(F160)=MONTH(Y160), YEAR(F160)=YEAR(Y160))</f>
        <v/>
      </c>
      <c r="V160" s="418">
        <f>AND(AC160&lt;&gt;"", 'Company information'!D$4&lt;&gt;"", RIGHT(SUBSTITUTE(AC160,"-",""),9)=RIGHT(SUBSTITUTE('Company information'!D$4,"-",""),9))</f>
        <v/>
      </c>
      <c r="W160" s="418">
        <f>AI160-I160</f>
        <v/>
      </c>
      <c r="X160" s="455" t="n"/>
      <c r="Y160" s="417" t="n"/>
      <c r="Z160" s="418" t="n"/>
      <c r="AA160" s="418" t="n"/>
      <c r="AB160" s="418" t="n"/>
      <c r="AC160" s="418" t="n"/>
      <c r="AD160" s="418" t="n"/>
      <c r="AE160" s="455" t="n"/>
      <c r="AF160" s="455" t="n"/>
      <c r="AG160" s="455" t="n"/>
      <c r="AH160" s="455" t="n"/>
      <c r="AI160" s="455" t="n"/>
      <c r="AJ160" s="455" t="n"/>
      <c r="AK160" s="455" t="n"/>
      <c r="AL160" s="455" t="n"/>
      <c r="AM160" s="455" t="n"/>
      <c r="AN160" s="455" t="n"/>
      <c r="AO160" s="455" t="n"/>
      <c r="AP160" s="455" t="n"/>
      <c r="AQ160" s="455" t="n"/>
      <c r="AR160" s="418" t="n"/>
      <c r="AS160" s="418" t="n"/>
      <c r="AT160" s="418" t="n"/>
    </row>
    <row r="161">
      <c r="A161" s="417" t="n">
        <v>152</v>
      </c>
      <c r="B161" s="418" t="inlineStr"/>
      <c r="C161" s="418" t="inlineStr">
        <is>
          <t>អ៊ិចស្ពែឌីធ័រ ខេមបូឌា អិលធីឌី</t>
        </is>
      </c>
      <c r="D161" s="418" t="inlineStr">
        <is>
          <t>L001-100045898</t>
        </is>
      </c>
      <c r="E161" s="418" t="inlineStr">
        <is>
          <t>TI0191344</t>
        </is>
      </c>
      <c r="F161" s="419" t="n">
        <v>44210</v>
      </c>
      <c r="G161" s="420" t="n">
        <v>509288</v>
      </c>
      <c r="H161" s="418" t="n"/>
      <c r="I161" s="455" t="n">
        <v>509288</v>
      </c>
      <c r="J161" s="418">
        <f>IF(L161&lt;&gt;"",L161,K161)</f>
        <v/>
      </c>
      <c r="K161" s="418">
        <f>IF(AND(T161=TRUE, U161=TRUE, V161=TRUE), IF(W161&lt;-0.05, "អនុញ្ញាត (អ្នកផ្គត់ផ្គង់ប្រកាសខ្វះ)", "បានប្រកាស (អនុញ្ញាត)"), IF(AND(T161=FALSE, U161=FALSE, V161=FALSE), "ព្យួរទុក (មិនមានទិន្នន័យ)", "ប្រកាសខុស (ព្យួរទុក)"))</f>
        <v/>
      </c>
      <c r="L161" s="418" t="inlineStr"/>
      <c r="M161" s="418" t="inlineStr"/>
      <c r="N161" s="455" t="n"/>
      <c r="O161" s="455">
        <f>IF(W161&lt;0,AI161,I161)</f>
        <v/>
      </c>
      <c r="P161" s="455">
        <f>I161-O161</f>
        <v/>
      </c>
      <c r="Q161" s="418" t="n"/>
      <c r="R161" s="418" t="inlineStr">
        <is>
          <t>TI0191344</t>
        </is>
      </c>
      <c r="S161" s="418" t="inlineStr"/>
      <c r="T161" s="418">
        <f>R161=S161</f>
        <v/>
      </c>
      <c r="U161" s="418">
        <f>AND(MONTH(F161)=MONTH(Y161), YEAR(F161)=YEAR(Y161))</f>
        <v/>
      </c>
      <c r="V161" s="418">
        <f>AND(AC161&lt;&gt;"", 'Company information'!D$4&lt;&gt;"", RIGHT(SUBSTITUTE(AC161,"-",""),9)=RIGHT(SUBSTITUTE('Company information'!D$4,"-",""),9))</f>
        <v/>
      </c>
      <c r="W161" s="418">
        <f>AI161-I161</f>
        <v/>
      </c>
      <c r="X161" s="455" t="n"/>
      <c r="Y161" s="417" t="n"/>
      <c r="Z161" s="418" t="n"/>
      <c r="AA161" s="418" t="n"/>
      <c r="AB161" s="418" t="n"/>
      <c r="AC161" s="418" t="n"/>
      <c r="AD161" s="418" t="n"/>
      <c r="AE161" s="455" t="n"/>
      <c r="AF161" s="455" t="n"/>
      <c r="AG161" s="455" t="n"/>
      <c r="AH161" s="455" t="n"/>
      <c r="AI161" s="455" t="n"/>
      <c r="AJ161" s="455" t="n"/>
      <c r="AK161" s="455" t="n"/>
      <c r="AL161" s="455" t="n"/>
      <c r="AM161" s="455" t="n"/>
      <c r="AN161" s="455" t="n"/>
      <c r="AO161" s="455" t="n"/>
      <c r="AP161" s="455" t="n"/>
      <c r="AQ161" s="455" t="n"/>
      <c r="AR161" s="418" t="n"/>
      <c r="AS161" s="418" t="n"/>
      <c r="AT161" s="418" t="n"/>
    </row>
    <row r="162">
      <c r="A162" s="417" t="n">
        <v>153</v>
      </c>
      <c r="B162" s="418" t="inlineStr"/>
      <c r="C162" s="418" t="inlineStr">
        <is>
          <t>អ៊ិចស្ពែឌីធ័រ ខេមបូឌា អិលធីឌី</t>
        </is>
      </c>
      <c r="D162" s="418" t="inlineStr">
        <is>
          <t>L001-100045898</t>
        </is>
      </c>
      <c r="E162" s="418" t="inlineStr">
        <is>
          <t>TI0191331</t>
        </is>
      </c>
      <c r="F162" s="419" t="n">
        <v>44209</v>
      </c>
      <c r="G162" s="420" t="n">
        <v>171518</v>
      </c>
      <c r="H162" s="418" t="n"/>
      <c r="I162" s="455" t="n">
        <v>171518</v>
      </c>
      <c r="J162" s="418">
        <f>IF(L162&lt;&gt;"",L162,K162)</f>
        <v/>
      </c>
      <c r="K162" s="418">
        <f>IF(AND(T162=TRUE, U162=TRUE, V162=TRUE), IF(W162&lt;-0.05, "អនុញ្ញាត (អ្នកផ្គត់ផ្គង់ប្រកាសខ្វះ)", "បានប្រកាស (អនុញ្ញាត)"), IF(AND(T162=FALSE, U162=FALSE, V162=FALSE), "ព្យួរទុក (មិនមានទិន្នន័យ)", "ប្រកាសខុស (ព្យួរទុក)"))</f>
        <v/>
      </c>
      <c r="L162" s="418" t="inlineStr"/>
      <c r="M162" s="418" t="inlineStr"/>
      <c r="N162" s="455" t="n"/>
      <c r="O162" s="455">
        <f>IF(W162&lt;0,AI162,I162)</f>
        <v/>
      </c>
      <c r="P162" s="455">
        <f>I162-O162</f>
        <v/>
      </c>
      <c r="Q162" s="418" t="n"/>
      <c r="R162" s="418" t="inlineStr">
        <is>
          <t>TI0191331</t>
        </is>
      </c>
      <c r="S162" s="418" t="inlineStr"/>
      <c r="T162" s="418">
        <f>R162=S162</f>
        <v/>
      </c>
      <c r="U162" s="418">
        <f>AND(MONTH(F162)=MONTH(Y162), YEAR(F162)=YEAR(Y162))</f>
        <v/>
      </c>
      <c r="V162" s="418">
        <f>AND(AC162&lt;&gt;"", 'Company information'!D$4&lt;&gt;"", RIGHT(SUBSTITUTE(AC162,"-",""),9)=RIGHT(SUBSTITUTE('Company information'!D$4,"-",""),9))</f>
        <v/>
      </c>
      <c r="W162" s="418">
        <f>AI162-I162</f>
        <v/>
      </c>
      <c r="X162" s="455" t="n"/>
      <c r="Y162" s="417" t="n"/>
      <c r="Z162" s="418" t="n"/>
      <c r="AA162" s="418" t="n"/>
      <c r="AB162" s="418" t="n"/>
      <c r="AC162" s="418" t="n"/>
      <c r="AD162" s="418" t="n"/>
      <c r="AE162" s="455" t="n"/>
      <c r="AF162" s="455" t="n"/>
      <c r="AG162" s="455" t="n"/>
      <c r="AH162" s="455" t="n"/>
      <c r="AI162" s="455" t="n"/>
      <c r="AJ162" s="455" t="n"/>
      <c r="AK162" s="455" t="n"/>
      <c r="AL162" s="455" t="n"/>
      <c r="AM162" s="455" t="n"/>
      <c r="AN162" s="455" t="n"/>
      <c r="AO162" s="455" t="n"/>
      <c r="AP162" s="455" t="n"/>
      <c r="AQ162" s="455" t="n"/>
      <c r="AR162" s="418" t="n"/>
      <c r="AS162" s="418" t="n"/>
      <c r="AT162" s="418" t="n"/>
    </row>
    <row r="163">
      <c r="A163" s="417" t="n">
        <v>154</v>
      </c>
      <c r="B163" s="418" t="inlineStr"/>
      <c r="C163" s="418" t="inlineStr">
        <is>
          <t>អ៊ិចស្ពែឌីធ័រ ខេមបូឌា អិលធីឌី</t>
        </is>
      </c>
      <c r="D163" s="418" t="inlineStr">
        <is>
          <t>L001-100045898</t>
        </is>
      </c>
      <c r="E163" s="418" t="inlineStr">
        <is>
          <t>TI0191295</t>
        </is>
      </c>
      <c r="F163" s="419" t="n">
        <v>44209</v>
      </c>
      <c r="G163" s="420" t="n">
        <v>141710</v>
      </c>
      <c r="H163" s="418" t="n"/>
      <c r="I163" s="455" t="n">
        <v>141710</v>
      </c>
      <c r="J163" s="418">
        <f>IF(L163&lt;&gt;"",L163,K163)</f>
        <v/>
      </c>
      <c r="K163" s="418">
        <f>IF(AND(T163=TRUE, U163=TRUE, V163=TRUE), IF(W163&lt;-0.05, "អនុញ្ញាត (អ្នកផ្គត់ផ្គង់ប្រកាសខ្វះ)", "បានប្រកាស (អនុញ្ញាត)"), IF(AND(T163=FALSE, U163=FALSE, V163=FALSE), "ព្យួរទុក (មិនមានទិន្នន័យ)", "ប្រកាសខុស (ព្យួរទុក)"))</f>
        <v/>
      </c>
      <c r="L163" s="418" t="inlineStr"/>
      <c r="M163" s="418" t="inlineStr"/>
      <c r="N163" s="455" t="n"/>
      <c r="O163" s="455">
        <f>IF(W163&lt;0,AI163,I163)</f>
        <v/>
      </c>
      <c r="P163" s="455">
        <f>I163-O163</f>
        <v/>
      </c>
      <c r="Q163" s="418" t="n"/>
      <c r="R163" s="418" t="inlineStr">
        <is>
          <t>TI0191295</t>
        </is>
      </c>
      <c r="S163" s="418" t="inlineStr"/>
      <c r="T163" s="418">
        <f>R163=S163</f>
        <v/>
      </c>
      <c r="U163" s="418">
        <f>AND(MONTH(F163)=MONTH(Y163), YEAR(F163)=YEAR(Y163))</f>
        <v/>
      </c>
      <c r="V163" s="418">
        <f>AND(AC163&lt;&gt;"", 'Company information'!D$4&lt;&gt;"", RIGHT(SUBSTITUTE(AC163,"-",""),9)=RIGHT(SUBSTITUTE('Company information'!D$4,"-",""),9))</f>
        <v/>
      </c>
      <c r="W163" s="418">
        <f>AI163-I163</f>
        <v/>
      </c>
      <c r="X163" s="455" t="n"/>
      <c r="Y163" s="417" t="n"/>
      <c r="Z163" s="418" t="n"/>
      <c r="AA163" s="418" t="n"/>
      <c r="AB163" s="418" t="n"/>
      <c r="AC163" s="418" t="n"/>
      <c r="AD163" s="418" t="n"/>
      <c r="AE163" s="455" t="n"/>
      <c r="AF163" s="455" t="n"/>
      <c r="AG163" s="455" t="n"/>
      <c r="AH163" s="455" t="n"/>
      <c r="AI163" s="455" t="n"/>
      <c r="AJ163" s="455" t="n"/>
      <c r="AK163" s="455" t="n"/>
      <c r="AL163" s="455" t="n"/>
      <c r="AM163" s="455" t="n"/>
      <c r="AN163" s="455" t="n"/>
      <c r="AO163" s="455" t="n"/>
      <c r="AP163" s="455" t="n"/>
      <c r="AQ163" s="455" t="n"/>
      <c r="AR163" s="418" t="n"/>
      <c r="AS163" s="418" t="n"/>
      <c r="AT163" s="418" t="n"/>
    </row>
    <row r="164">
      <c r="A164" s="417" t="n">
        <v>155</v>
      </c>
      <c r="B164" s="418" t="inlineStr"/>
      <c r="C164" s="418" t="inlineStr">
        <is>
          <t>អ៊ិចស្ពែឌីធ័រ ខេមបូឌា អិលធីឌី</t>
        </is>
      </c>
      <c r="D164" s="418" t="inlineStr">
        <is>
          <t>L001-100045898</t>
        </is>
      </c>
      <c r="E164" s="418" t="inlineStr">
        <is>
          <t>TI0191181</t>
        </is>
      </c>
      <c r="F164" s="419" t="n">
        <v>44209</v>
      </c>
      <c r="G164" s="420" t="n">
        <v>376650</v>
      </c>
      <c r="H164" s="418" t="n"/>
      <c r="I164" s="455" t="n">
        <v>376650</v>
      </c>
      <c r="J164" s="418">
        <f>IF(L164&lt;&gt;"",L164,K164)</f>
        <v/>
      </c>
      <c r="K164" s="418">
        <f>IF(AND(T164=TRUE, U164=TRUE, V164=TRUE), IF(W164&lt;-0.05, "អនុញ្ញាត (អ្នកផ្គត់ផ្គង់ប្រកាសខ្វះ)", "បានប្រកាស (អនុញ្ញាត)"), IF(AND(T164=FALSE, U164=FALSE, V164=FALSE), "ព្យួរទុក (មិនមានទិន្នន័យ)", "ប្រកាសខុស (ព្យួរទុក)"))</f>
        <v/>
      </c>
      <c r="L164" s="418" t="inlineStr"/>
      <c r="M164" s="418" t="inlineStr"/>
      <c r="N164" s="455" t="n"/>
      <c r="O164" s="455">
        <f>IF(W164&lt;0,AI164,I164)</f>
        <v/>
      </c>
      <c r="P164" s="455">
        <f>I164-O164</f>
        <v/>
      </c>
      <c r="Q164" s="418" t="n"/>
      <c r="R164" s="418" t="inlineStr">
        <is>
          <t>TI0191181</t>
        </is>
      </c>
      <c r="S164" s="418" t="inlineStr"/>
      <c r="T164" s="418">
        <f>R164=S164</f>
        <v/>
      </c>
      <c r="U164" s="418">
        <f>AND(MONTH(F164)=MONTH(Y164), YEAR(F164)=YEAR(Y164))</f>
        <v/>
      </c>
      <c r="V164" s="418">
        <f>AND(AC164&lt;&gt;"", 'Company information'!D$4&lt;&gt;"", RIGHT(SUBSTITUTE(AC164,"-",""),9)=RIGHT(SUBSTITUTE('Company information'!D$4,"-",""),9))</f>
        <v/>
      </c>
      <c r="W164" s="418">
        <f>AI164-I164</f>
        <v/>
      </c>
      <c r="X164" s="455" t="n"/>
      <c r="Y164" s="417" t="n"/>
      <c r="Z164" s="418" t="n"/>
      <c r="AA164" s="418" t="n"/>
      <c r="AB164" s="418" t="n"/>
      <c r="AC164" s="418" t="n"/>
      <c r="AD164" s="418" t="n"/>
      <c r="AE164" s="455" t="n"/>
      <c r="AF164" s="455" t="n"/>
      <c r="AG164" s="455" t="n"/>
      <c r="AH164" s="455" t="n"/>
      <c r="AI164" s="455" t="n"/>
      <c r="AJ164" s="455" t="n"/>
      <c r="AK164" s="455" t="n"/>
      <c r="AL164" s="455" t="n"/>
      <c r="AM164" s="455" t="n"/>
      <c r="AN164" s="455" t="n"/>
      <c r="AO164" s="455" t="n"/>
      <c r="AP164" s="455" t="n"/>
      <c r="AQ164" s="455" t="n"/>
      <c r="AR164" s="418" t="n"/>
      <c r="AS164" s="418" t="n"/>
      <c r="AT164" s="418" t="n"/>
    </row>
    <row r="165">
      <c r="A165" s="417" t="n">
        <v>156</v>
      </c>
      <c r="B165" s="418" t="inlineStr"/>
      <c r="C165" s="418" t="inlineStr">
        <is>
          <t>អ៊ិចស្ពែឌីធ័រ ខេមបូឌា អិលធីឌី</t>
        </is>
      </c>
      <c r="D165" s="418" t="inlineStr">
        <is>
          <t>L001-100045898</t>
        </is>
      </c>
      <c r="E165" s="418" t="inlineStr">
        <is>
          <t>TI0190813</t>
        </is>
      </c>
      <c r="F165" s="419" t="n">
        <v>44348</v>
      </c>
      <c r="G165" s="420" t="n">
        <v>343864</v>
      </c>
      <c r="H165" s="418" t="n"/>
      <c r="I165" s="455" t="n">
        <v>343864</v>
      </c>
      <c r="J165" s="418">
        <f>IF(L165&lt;&gt;"",L165,K165)</f>
        <v/>
      </c>
      <c r="K165" s="418">
        <f>IF(AND(T165=TRUE, U165=TRUE, V165=TRUE), IF(W165&lt;-0.05, "អនុញ្ញាត (អ្នកផ្គត់ផ្គង់ប្រកាសខ្វះ)", "បានប្រកាស (អនុញ្ញាត)"), IF(AND(T165=FALSE, U165=FALSE, V165=FALSE), "ព្យួរទុក (មិនមានទិន្នន័យ)", "ប្រកាសខុស (ព្យួរទុក)"))</f>
        <v/>
      </c>
      <c r="L165" s="418" t="inlineStr"/>
      <c r="M165" s="418" t="inlineStr"/>
      <c r="N165" s="455" t="n"/>
      <c r="O165" s="455">
        <f>IF(W165&lt;0,AI165,I165)</f>
        <v/>
      </c>
      <c r="P165" s="455">
        <f>I165-O165</f>
        <v/>
      </c>
      <c r="Q165" s="418" t="n"/>
      <c r="R165" s="418" t="inlineStr">
        <is>
          <t>TI0190813</t>
        </is>
      </c>
      <c r="S165" s="418" t="inlineStr"/>
      <c r="T165" s="418">
        <f>R165=S165</f>
        <v/>
      </c>
      <c r="U165" s="418">
        <f>AND(MONTH(F165)=MONTH(Y165), YEAR(F165)=YEAR(Y165))</f>
        <v/>
      </c>
      <c r="V165" s="418">
        <f>AND(AC165&lt;&gt;"", 'Company information'!D$4&lt;&gt;"", RIGHT(SUBSTITUTE(AC165,"-",""),9)=RIGHT(SUBSTITUTE('Company information'!D$4,"-",""),9))</f>
        <v/>
      </c>
      <c r="W165" s="418">
        <f>AI165-I165</f>
        <v/>
      </c>
      <c r="X165" s="455" t="n"/>
      <c r="Y165" s="417" t="n"/>
      <c r="Z165" s="418" t="n"/>
      <c r="AA165" s="418" t="n"/>
      <c r="AB165" s="418" t="n"/>
      <c r="AC165" s="418" t="n"/>
      <c r="AD165" s="418" t="n"/>
      <c r="AE165" s="455" t="n"/>
      <c r="AF165" s="455" t="n"/>
      <c r="AG165" s="455" t="n"/>
      <c r="AH165" s="455" t="n"/>
      <c r="AI165" s="455" t="n"/>
      <c r="AJ165" s="455" t="n"/>
      <c r="AK165" s="455" t="n"/>
      <c r="AL165" s="455" t="n"/>
      <c r="AM165" s="455" t="n"/>
      <c r="AN165" s="455" t="n"/>
      <c r="AO165" s="455" t="n"/>
      <c r="AP165" s="455" t="n"/>
      <c r="AQ165" s="455" t="n"/>
      <c r="AR165" s="418" t="n"/>
      <c r="AS165" s="418" t="n"/>
      <c r="AT165" s="418" t="n"/>
    </row>
    <row r="166">
      <c r="A166" s="417" t="n">
        <v>157</v>
      </c>
      <c r="B166" s="418" t="inlineStr"/>
      <c r="C166" s="418" t="inlineStr">
        <is>
          <t>អ៊ិចស្ពែឌីធ័រ ខេមបូឌា អិលធីឌី</t>
        </is>
      </c>
      <c r="D166" s="418" t="inlineStr">
        <is>
          <t>L001-100045898</t>
        </is>
      </c>
      <c r="E166" s="418" t="inlineStr">
        <is>
          <t>TI01090805</t>
        </is>
      </c>
      <c r="F166" s="419" t="n">
        <v>44348</v>
      </c>
      <c r="G166" s="420" t="n">
        <v>581284</v>
      </c>
      <c r="H166" s="418" t="n"/>
      <c r="I166" s="455" t="n">
        <v>581284</v>
      </c>
      <c r="J166" s="418">
        <f>IF(L166&lt;&gt;"",L166,K166)</f>
        <v/>
      </c>
      <c r="K166" s="418">
        <f>IF(AND(T166=TRUE, U166=TRUE, V166=TRUE), IF(W166&lt;-0.05, "អនុញ្ញាត (អ្នកផ្គត់ផ្គង់ប្រកាសខ្វះ)", "បានប្រកាស (អនុញ្ញាត)"), IF(AND(T166=FALSE, U166=FALSE, V166=FALSE), "ព្យួរទុក (មិនមានទិន្នន័យ)", "ប្រកាសខុស (ព្យួរទុក)"))</f>
        <v/>
      </c>
      <c r="L166" s="418" t="inlineStr"/>
      <c r="M166" s="418" t="inlineStr"/>
      <c r="N166" s="455" t="n"/>
      <c r="O166" s="455">
        <f>IF(W166&lt;0,AI166,I166)</f>
        <v/>
      </c>
      <c r="P166" s="455">
        <f>I166-O166</f>
        <v/>
      </c>
      <c r="Q166" s="418" t="n"/>
      <c r="R166" s="418" t="inlineStr">
        <is>
          <t>TI01090805</t>
        </is>
      </c>
      <c r="S166" s="418" t="inlineStr"/>
      <c r="T166" s="418">
        <f>R166=S166</f>
        <v/>
      </c>
      <c r="U166" s="418">
        <f>AND(MONTH(F166)=MONTH(Y166), YEAR(F166)=YEAR(Y166))</f>
        <v/>
      </c>
      <c r="V166" s="418">
        <f>AND(AC166&lt;&gt;"", 'Company information'!D$4&lt;&gt;"", RIGHT(SUBSTITUTE(AC166,"-",""),9)=RIGHT(SUBSTITUTE('Company information'!D$4,"-",""),9))</f>
        <v/>
      </c>
      <c r="W166" s="418">
        <f>AI166-I166</f>
        <v/>
      </c>
      <c r="X166" s="455" t="n"/>
      <c r="Y166" s="417" t="n"/>
      <c r="Z166" s="418" t="n"/>
      <c r="AA166" s="418" t="n"/>
      <c r="AB166" s="418" t="n"/>
      <c r="AC166" s="418" t="n"/>
      <c r="AD166" s="418" t="n"/>
      <c r="AE166" s="455" t="n"/>
      <c r="AF166" s="455" t="n"/>
      <c r="AG166" s="455" t="n"/>
      <c r="AH166" s="455" t="n"/>
      <c r="AI166" s="455" t="n"/>
      <c r="AJ166" s="455" t="n"/>
      <c r="AK166" s="455" t="n"/>
      <c r="AL166" s="455" t="n"/>
      <c r="AM166" s="455" t="n"/>
      <c r="AN166" s="455" t="n"/>
      <c r="AO166" s="455" t="n"/>
      <c r="AP166" s="455" t="n"/>
      <c r="AQ166" s="455" t="n"/>
      <c r="AR166" s="418" t="n"/>
      <c r="AS166" s="418" t="n"/>
      <c r="AT166" s="418" t="n"/>
    </row>
    <row r="167">
      <c r="A167" s="417" t="n">
        <v>158</v>
      </c>
      <c r="B167" s="418" t="inlineStr"/>
      <c r="C167" s="418" t="inlineStr">
        <is>
          <t>អ៊ិចស្ពែឌីធ័រ ខេមបូឌា អិលធីឌី</t>
        </is>
      </c>
      <c r="D167" s="418" t="inlineStr">
        <is>
          <t>L001-100045898</t>
        </is>
      </c>
      <c r="E167" s="418" t="inlineStr">
        <is>
          <t>TI0190804</t>
        </is>
      </c>
      <c r="F167" s="419" t="n">
        <v>44348</v>
      </c>
      <c r="G167" s="420" t="n">
        <v>838980</v>
      </c>
      <c r="H167" s="418" t="n"/>
      <c r="I167" s="455" t="n">
        <v>838980</v>
      </c>
      <c r="J167" s="418">
        <f>IF(L167&lt;&gt;"",L167,K167)</f>
        <v/>
      </c>
      <c r="K167" s="418">
        <f>IF(AND(T167=TRUE, U167=TRUE, V167=TRUE), IF(W167&lt;-0.05, "អនុញ្ញាត (អ្នកផ្គត់ផ្គង់ប្រកាសខ្វះ)", "បានប្រកាស (អនុញ្ញាត)"), IF(AND(T167=FALSE, U167=FALSE, V167=FALSE), "ព្យួរទុក (មិនមានទិន្នន័យ)", "ប្រកាសខុស (ព្យួរទុក)"))</f>
        <v/>
      </c>
      <c r="L167" s="418" t="inlineStr"/>
      <c r="M167" s="418" t="inlineStr"/>
      <c r="N167" s="455" t="n"/>
      <c r="O167" s="455">
        <f>IF(W167&lt;0,AI167,I167)</f>
        <v/>
      </c>
      <c r="P167" s="455">
        <f>I167-O167</f>
        <v/>
      </c>
      <c r="Q167" s="418" t="n"/>
      <c r="R167" s="418" t="inlineStr">
        <is>
          <t>TI0190804</t>
        </is>
      </c>
      <c r="S167" s="418" t="inlineStr"/>
      <c r="T167" s="418">
        <f>R167=S167</f>
        <v/>
      </c>
      <c r="U167" s="418">
        <f>AND(MONTH(F167)=MONTH(Y167), YEAR(F167)=YEAR(Y167))</f>
        <v/>
      </c>
      <c r="V167" s="418">
        <f>AND(AC167&lt;&gt;"", 'Company information'!D$4&lt;&gt;"", RIGHT(SUBSTITUTE(AC167,"-",""),9)=RIGHT(SUBSTITUTE('Company information'!D$4,"-",""),9))</f>
        <v/>
      </c>
      <c r="W167" s="418">
        <f>AI167-I167</f>
        <v/>
      </c>
      <c r="X167" s="455" t="n"/>
      <c r="Y167" s="417" t="n"/>
      <c r="Z167" s="418" t="n"/>
      <c r="AA167" s="418" t="n"/>
      <c r="AB167" s="418" t="n"/>
      <c r="AC167" s="418" t="n"/>
      <c r="AD167" s="418" t="n"/>
      <c r="AE167" s="455" t="n"/>
      <c r="AF167" s="455" t="n"/>
      <c r="AG167" s="455" t="n"/>
      <c r="AH167" s="455" t="n"/>
      <c r="AI167" s="455" t="n"/>
      <c r="AJ167" s="455" t="n"/>
      <c r="AK167" s="455" t="n"/>
      <c r="AL167" s="455" t="n"/>
      <c r="AM167" s="455" t="n"/>
      <c r="AN167" s="455" t="n"/>
      <c r="AO167" s="455" t="n"/>
      <c r="AP167" s="455" t="n"/>
      <c r="AQ167" s="455" t="n"/>
      <c r="AR167" s="418" t="n"/>
      <c r="AS167" s="418" t="n"/>
      <c r="AT167" s="418" t="n"/>
    </row>
    <row r="168">
      <c r="A168" s="417" t="n">
        <v>159</v>
      </c>
      <c r="B168" s="418" t="inlineStr"/>
      <c r="C168" s="418" t="inlineStr">
        <is>
          <t>អ៊ិចស្ពែឌីធ័រ ខេមបូឌា អិលធីឌី</t>
        </is>
      </c>
      <c r="D168" s="418" t="inlineStr">
        <is>
          <t>L001-100045898</t>
        </is>
      </c>
      <c r="E168" s="418" t="inlineStr">
        <is>
          <t>TI0190789</t>
        </is>
      </c>
      <c r="F168" s="419" t="n">
        <v>44348</v>
      </c>
      <c r="G168" s="420" t="n">
        <v>328861</v>
      </c>
      <c r="H168" s="418" t="n"/>
      <c r="I168" s="455" t="n">
        <v>328861</v>
      </c>
      <c r="J168" s="418">
        <f>IF(L168&lt;&gt;"",L168,K168)</f>
        <v/>
      </c>
      <c r="K168" s="418">
        <f>IF(AND(T168=TRUE, U168=TRUE, V168=TRUE), IF(W168&lt;-0.05, "អនុញ្ញាត (អ្នកផ្គត់ផ្គង់ប្រកាសខ្វះ)", "បានប្រកាស (អនុញ្ញាត)"), IF(AND(T168=FALSE, U168=FALSE, V168=FALSE), "ព្យួរទុក (មិនមានទិន្នន័យ)", "ប្រកាសខុស (ព្យួរទុក)"))</f>
        <v/>
      </c>
      <c r="L168" s="418" t="inlineStr"/>
      <c r="M168" s="418" t="inlineStr"/>
      <c r="N168" s="455" t="n"/>
      <c r="O168" s="455">
        <f>IF(W168&lt;0,AI168,I168)</f>
        <v/>
      </c>
      <c r="P168" s="455">
        <f>I168-O168</f>
        <v/>
      </c>
      <c r="Q168" s="418" t="n"/>
      <c r="R168" s="418" t="inlineStr">
        <is>
          <t>TI0190789</t>
        </is>
      </c>
      <c r="S168" s="418" t="inlineStr"/>
      <c r="T168" s="418">
        <f>R168=S168</f>
        <v/>
      </c>
      <c r="U168" s="418">
        <f>AND(MONTH(F168)=MONTH(Y168), YEAR(F168)=YEAR(Y168))</f>
        <v/>
      </c>
      <c r="V168" s="418">
        <f>AND(AC168&lt;&gt;"", 'Company information'!D$4&lt;&gt;"", RIGHT(SUBSTITUTE(AC168,"-",""),9)=RIGHT(SUBSTITUTE('Company information'!D$4,"-",""),9))</f>
        <v/>
      </c>
      <c r="W168" s="418">
        <f>AI168-I168</f>
        <v/>
      </c>
      <c r="X168" s="455" t="n"/>
      <c r="Y168" s="417" t="n"/>
      <c r="Z168" s="418" t="n"/>
      <c r="AA168" s="418" t="n"/>
      <c r="AB168" s="418" t="n"/>
      <c r="AC168" s="418" t="n"/>
      <c r="AD168" s="418" t="n"/>
      <c r="AE168" s="455" t="n"/>
      <c r="AF168" s="455" t="n"/>
      <c r="AG168" s="455" t="n"/>
      <c r="AH168" s="455" t="n"/>
      <c r="AI168" s="455" t="n"/>
      <c r="AJ168" s="455" t="n"/>
      <c r="AK168" s="455" t="n"/>
      <c r="AL168" s="455" t="n"/>
      <c r="AM168" s="455" t="n"/>
      <c r="AN168" s="455" t="n"/>
      <c r="AO168" s="455" t="n"/>
      <c r="AP168" s="455" t="n"/>
      <c r="AQ168" s="455" t="n"/>
      <c r="AR168" s="418" t="n"/>
      <c r="AS168" s="418" t="n"/>
      <c r="AT168" s="418" t="n"/>
    </row>
    <row r="169">
      <c r="A169" s="417" t="n">
        <v>160</v>
      </c>
      <c r="B169" s="418" t="inlineStr"/>
      <c r="C169" s="418" t="inlineStr">
        <is>
          <t>អ៊ិចស្ពែឌីធ័រ ខេមបូឌា អិលធីឌី</t>
        </is>
      </c>
      <c r="D169" s="418" t="inlineStr">
        <is>
          <t>L001-100045898</t>
        </is>
      </c>
      <c r="E169" s="418" t="inlineStr">
        <is>
          <t>TI0190701</t>
        </is>
      </c>
      <c r="F169" s="419" t="n">
        <v>44317</v>
      </c>
      <c r="G169" s="420" t="n">
        <v>224242</v>
      </c>
      <c r="H169" s="418" t="n"/>
      <c r="I169" s="455" t="n">
        <v>224242</v>
      </c>
      <c r="J169" s="418">
        <f>IF(L169&lt;&gt;"",L169,K169)</f>
        <v/>
      </c>
      <c r="K169" s="418">
        <f>IF(AND(T169=TRUE, U169=TRUE, V169=TRUE), IF(W169&lt;-0.05, "អនុញ្ញាត (អ្នកផ្គត់ផ្គង់ប្រកាសខ្វះ)", "បានប្រកាស (អនុញ្ញាត)"), IF(AND(T169=FALSE, U169=FALSE, V169=FALSE), "ព្យួរទុក (មិនមានទិន្នន័យ)", "ប្រកាសខុស (ព្យួរទុក)"))</f>
        <v/>
      </c>
      <c r="L169" s="418" t="inlineStr"/>
      <c r="M169" s="418" t="inlineStr"/>
      <c r="N169" s="455" t="n"/>
      <c r="O169" s="455">
        <f>IF(W169&lt;0,AI169,I169)</f>
        <v/>
      </c>
      <c r="P169" s="455">
        <f>I169-O169</f>
        <v/>
      </c>
      <c r="Q169" s="418" t="n"/>
      <c r="R169" s="418" t="inlineStr">
        <is>
          <t>TI0190701</t>
        </is>
      </c>
      <c r="S169" s="418" t="inlineStr"/>
      <c r="T169" s="418">
        <f>R169=S169</f>
        <v/>
      </c>
      <c r="U169" s="418">
        <f>AND(MONTH(F169)=MONTH(Y169), YEAR(F169)=YEAR(Y169))</f>
        <v/>
      </c>
      <c r="V169" s="418">
        <f>AND(AC169&lt;&gt;"", 'Company information'!D$4&lt;&gt;"", RIGHT(SUBSTITUTE(AC169,"-",""),9)=RIGHT(SUBSTITUTE('Company information'!D$4,"-",""),9))</f>
        <v/>
      </c>
      <c r="W169" s="418">
        <f>AI169-I169</f>
        <v/>
      </c>
      <c r="X169" s="455" t="n"/>
      <c r="Y169" s="417" t="n"/>
      <c r="Z169" s="418" t="n"/>
      <c r="AA169" s="418" t="n"/>
      <c r="AB169" s="418" t="n"/>
      <c r="AC169" s="418" t="n"/>
      <c r="AD169" s="418" t="n"/>
      <c r="AE169" s="455" t="n"/>
      <c r="AF169" s="455" t="n"/>
      <c r="AG169" s="455" t="n"/>
      <c r="AH169" s="455" t="n"/>
      <c r="AI169" s="455" t="n"/>
      <c r="AJ169" s="455" t="n"/>
      <c r="AK169" s="455" t="n"/>
      <c r="AL169" s="455" t="n"/>
      <c r="AM169" s="455" t="n"/>
      <c r="AN169" s="455" t="n"/>
      <c r="AO169" s="455" t="n"/>
      <c r="AP169" s="455" t="n"/>
      <c r="AQ169" s="455" t="n"/>
      <c r="AR169" s="418" t="n"/>
      <c r="AS169" s="418" t="n"/>
      <c r="AT169" s="418" t="n"/>
    </row>
    <row r="170">
      <c r="A170" s="417" t="n">
        <v>161</v>
      </c>
      <c r="B170" s="418" t="inlineStr"/>
      <c r="C170" s="418" t="inlineStr">
        <is>
          <t>អ៊ិចស្ពែឌីធ័រ ខេមបូឌា អិលធីឌី</t>
        </is>
      </c>
      <c r="D170" s="418" t="inlineStr">
        <is>
          <t>L001-100045898</t>
        </is>
      </c>
      <c r="E170" s="418" t="inlineStr">
        <is>
          <t>TI0190700</t>
        </is>
      </c>
      <c r="F170" s="419" t="n">
        <v>44317</v>
      </c>
      <c r="G170" s="420" t="n">
        <v>170310</v>
      </c>
      <c r="H170" s="418" t="n"/>
      <c r="I170" s="455" t="n">
        <v>170310</v>
      </c>
      <c r="J170" s="418">
        <f>IF(L170&lt;&gt;"",L170,K170)</f>
        <v/>
      </c>
      <c r="K170" s="418">
        <f>IF(AND(T170=TRUE, U170=TRUE, V170=TRUE), IF(W170&lt;-0.05, "អនុញ្ញាត (អ្នកផ្គត់ផ្គង់ប្រកាសខ្វះ)", "បានប្រកាស (អនុញ្ញាត)"), IF(AND(T170=FALSE, U170=FALSE, V170=FALSE), "ព្យួរទុក (មិនមានទិន្នន័យ)", "ប្រកាសខុស (ព្យួរទុក)"))</f>
        <v/>
      </c>
      <c r="L170" s="418" t="inlineStr"/>
      <c r="M170" s="418" t="inlineStr"/>
      <c r="N170" s="455" t="n"/>
      <c r="O170" s="455">
        <f>IF(W170&lt;0,AI170,I170)</f>
        <v/>
      </c>
      <c r="P170" s="455">
        <f>I170-O170</f>
        <v/>
      </c>
      <c r="Q170" s="418" t="n"/>
      <c r="R170" s="418" t="inlineStr">
        <is>
          <t>TI0190700</t>
        </is>
      </c>
      <c r="S170" s="418" t="inlineStr"/>
      <c r="T170" s="418">
        <f>R170=S170</f>
        <v/>
      </c>
      <c r="U170" s="418">
        <f>AND(MONTH(F170)=MONTH(Y170), YEAR(F170)=YEAR(Y170))</f>
        <v/>
      </c>
      <c r="V170" s="418">
        <f>AND(AC170&lt;&gt;"", 'Company information'!D$4&lt;&gt;"", RIGHT(SUBSTITUTE(AC170,"-",""),9)=RIGHT(SUBSTITUTE('Company information'!D$4,"-",""),9))</f>
        <v/>
      </c>
      <c r="W170" s="418">
        <f>AI170-I170</f>
        <v/>
      </c>
      <c r="X170" s="455" t="n"/>
      <c r="Y170" s="417" t="n"/>
      <c r="Z170" s="418" t="n"/>
      <c r="AA170" s="418" t="n"/>
      <c r="AB170" s="418" t="n"/>
      <c r="AC170" s="418" t="n"/>
      <c r="AD170" s="418" t="n"/>
      <c r="AE170" s="455" t="n"/>
      <c r="AF170" s="455" t="n"/>
      <c r="AG170" s="455" t="n"/>
      <c r="AH170" s="455" t="n"/>
      <c r="AI170" s="455" t="n"/>
      <c r="AJ170" s="455" t="n"/>
      <c r="AK170" s="455" t="n"/>
      <c r="AL170" s="455" t="n"/>
      <c r="AM170" s="455" t="n"/>
      <c r="AN170" s="455" t="n"/>
      <c r="AO170" s="455" t="n"/>
      <c r="AP170" s="455" t="n"/>
      <c r="AQ170" s="455" t="n"/>
      <c r="AR170" s="418" t="n"/>
      <c r="AS170" s="418" t="n"/>
      <c r="AT170" s="418" t="n"/>
    </row>
    <row r="171">
      <c r="A171" s="417" t="n">
        <v>162</v>
      </c>
      <c r="B171" s="418" t="inlineStr"/>
      <c r="C171" s="418" t="inlineStr">
        <is>
          <t>អ៊ិចស្ពែឌីធ័រ ខេមបូឌា អិលធីឌី</t>
        </is>
      </c>
      <c r="D171" s="418" t="inlineStr">
        <is>
          <t>L001-100045898</t>
        </is>
      </c>
      <c r="E171" s="418" t="inlineStr">
        <is>
          <t>TI0190699</t>
        </is>
      </c>
      <c r="F171" s="419" t="n">
        <v>44317</v>
      </c>
      <c r="G171" s="420" t="n">
        <v>762137</v>
      </c>
      <c r="H171" s="418" t="n"/>
      <c r="I171" s="455" t="n">
        <v>762137</v>
      </c>
      <c r="J171" s="418">
        <f>IF(L171&lt;&gt;"",L171,K171)</f>
        <v/>
      </c>
      <c r="K171" s="418">
        <f>IF(AND(T171=TRUE, U171=TRUE, V171=TRUE), IF(W171&lt;-0.05, "អនុញ្ញាត (អ្នកផ្គត់ផ្គង់ប្រកាសខ្វះ)", "បានប្រកាស (អនុញ្ញាត)"), IF(AND(T171=FALSE, U171=FALSE, V171=FALSE), "ព្យួរទុក (មិនមានទិន្នន័យ)", "ប្រកាសខុស (ព្យួរទុក)"))</f>
        <v/>
      </c>
      <c r="L171" s="418" t="inlineStr"/>
      <c r="M171" s="418" t="inlineStr"/>
      <c r="N171" s="455" t="n"/>
      <c r="O171" s="455">
        <f>IF(W171&lt;0,AI171,I171)</f>
        <v/>
      </c>
      <c r="P171" s="455">
        <f>I171-O171</f>
        <v/>
      </c>
      <c r="Q171" s="418" t="n"/>
      <c r="R171" s="418" t="inlineStr">
        <is>
          <t>TI0190699</t>
        </is>
      </c>
      <c r="S171" s="418" t="inlineStr"/>
      <c r="T171" s="418">
        <f>R171=S171</f>
        <v/>
      </c>
      <c r="U171" s="418">
        <f>AND(MONTH(F171)=MONTH(Y171), YEAR(F171)=YEAR(Y171))</f>
        <v/>
      </c>
      <c r="V171" s="418">
        <f>AND(AC171&lt;&gt;"", 'Company information'!D$4&lt;&gt;"", RIGHT(SUBSTITUTE(AC171,"-",""),9)=RIGHT(SUBSTITUTE('Company information'!D$4,"-",""),9))</f>
        <v/>
      </c>
      <c r="W171" s="418">
        <f>AI171-I171</f>
        <v/>
      </c>
      <c r="X171" s="455" t="n"/>
      <c r="Y171" s="417" t="n"/>
      <c r="Z171" s="418" t="n"/>
      <c r="AA171" s="418" t="n"/>
      <c r="AB171" s="418" t="n"/>
      <c r="AC171" s="418" t="n"/>
      <c r="AD171" s="418" t="n"/>
      <c r="AE171" s="455" t="n"/>
      <c r="AF171" s="455" t="n"/>
      <c r="AG171" s="455" t="n"/>
      <c r="AH171" s="455" t="n"/>
      <c r="AI171" s="455" t="n"/>
      <c r="AJ171" s="455" t="n"/>
      <c r="AK171" s="455" t="n"/>
      <c r="AL171" s="455" t="n"/>
      <c r="AM171" s="455" t="n"/>
      <c r="AN171" s="455" t="n"/>
      <c r="AO171" s="455" t="n"/>
      <c r="AP171" s="455" t="n"/>
      <c r="AQ171" s="455" t="n"/>
      <c r="AR171" s="418" t="n"/>
      <c r="AS171" s="418" t="n"/>
      <c r="AT171" s="418" t="n"/>
    </row>
    <row r="172">
      <c r="A172" s="417" t="n">
        <v>163</v>
      </c>
      <c r="B172" s="418" t="inlineStr"/>
      <c r="C172" s="418" t="inlineStr">
        <is>
          <t>អ៊ិចស្ពែឌីធ័រ ខេមបូឌា អិលធីឌី</t>
        </is>
      </c>
      <c r="D172" s="418" t="inlineStr">
        <is>
          <t>L001-100045898</t>
        </is>
      </c>
      <c r="E172" s="418" t="inlineStr">
        <is>
          <t>TI0190698</t>
        </is>
      </c>
      <c r="F172" s="419" t="n">
        <v>44317</v>
      </c>
      <c r="G172" s="420" t="n">
        <v>215321</v>
      </c>
      <c r="H172" s="418" t="n"/>
      <c r="I172" s="455" t="n">
        <v>215321</v>
      </c>
      <c r="J172" s="418">
        <f>IF(L172&lt;&gt;"",L172,K172)</f>
        <v/>
      </c>
      <c r="K172" s="418">
        <f>IF(AND(T172=TRUE, U172=TRUE, V172=TRUE), IF(W172&lt;-0.05, "អនុញ្ញាត (អ្នកផ្គត់ផ្គង់ប្រកាសខ្វះ)", "បានប្រកាស (អនុញ្ញាត)"), IF(AND(T172=FALSE, U172=FALSE, V172=FALSE), "ព្យួរទុក (មិនមានទិន្នន័យ)", "ប្រកាសខុស (ព្យួរទុក)"))</f>
        <v/>
      </c>
      <c r="L172" s="418" t="inlineStr"/>
      <c r="M172" s="418" t="inlineStr"/>
      <c r="N172" s="455" t="n"/>
      <c r="O172" s="455">
        <f>IF(W172&lt;0,AI172,I172)</f>
        <v/>
      </c>
      <c r="P172" s="455">
        <f>I172-O172</f>
        <v/>
      </c>
      <c r="Q172" s="418" t="n"/>
      <c r="R172" s="418" t="inlineStr">
        <is>
          <t>TI0190698</t>
        </is>
      </c>
      <c r="S172" s="418" t="inlineStr"/>
      <c r="T172" s="418">
        <f>R172=S172</f>
        <v/>
      </c>
      <c r="U172" s="418">
        <f>AND(MONTH(F172)=MONTH(Y172), YEAR(F172)=YEAR(Y172))</f>
        <v/>
      </c>
      <c r="V172" s="418">
        <f>AND(AC172&lt;&gt;"", 'Company information'!D$4&lt;&gt;"", RIGHT(SUBSTITUTE(AC172,"-",""),9)=RIGHT(SUBSTITUTE('Company information'!D$4,"-",""),9))</f>
        <v/>
      </c>
      <c r="W172" s="418">
        <f>AI172-I172</f>
        <v/>
      </c>
      <c r="X172" s="455" t="n"/>
      <c r="Y172" s="417" t="n"/>
      <c r="Z172" s="418" t="n"/>
      <c r="AA172" s="418" t="n"/>
      <c r="AB172" s="418" t="n"/>
      <c r="AC172" s="418" t="n"/>
      <c r="AD172" s="418" t="n"/>
      <c r="AE172" s="455" t="n"/>
      <c r="AF172" s="455" t="n"/>
      <c r="AG172" s="455" t="n"/>
      <c r="AH172" s="455" t="n"/>
      <c r="AI172" s="455" t="n"/>
      <c r="AJ172" s="455" t="n"/>
      <c r="AK172" s="455" t="n"/>
      <c r="AL172" s="455" t="n"/>
      <c r="AM172" s="455" t="n"/>
      <c r="AN172" s="455" t="n"/>
      <c r="AO172" s="455" t="n"/>
      <c r="AP172" s="455" t="n"/>
      <c r="AQ172" s="455" t="n"/>
      <c r="AR172" s="418" t="n"/>
      <c r="AS172" s="418" t="n"/>
      <c r="AT172" s="418" t="n"/>
    </row>
    <row r="173">
      <c r="A173" s="417" t="n">
        <v>164</v>
      </c>
      <c r="B173" s="418" t="inlineStr"/>
      <c r="C173" s="418" t="inlineStr">
        <is>
          <t>អ៊ិចស្ពែឌីធ័រ ខេមបូឌា អិលធីឌី</t>
        </is>
      </c>
      <c r="D173" s="418" t="inlineStr">
        <is>
          <t>L001-100045898</t>
        </is>
      </c>
      <c r="E173" s="418" t="inlineStr">
        <is>
          <t>TI0190666</t>
        </is>
      </c>
      <c r="F173" s="419" t="n">
        <v>44317</v>
      </c>
      <c r="G173" s="420" t="n">
        <v>50890</v>
      </c>
      <c r="H173" s="418" t="n"/>
      <c r="I173" s="455" t="n">
        <v>50890</v>
      </c>
      <c r="J173" s="418">
        <f>IF(L173&lt;&gt;"",L173,K173)</f>
        <v/>
      </c>
      <c r="K173" s="418">
        <f>IF(AND(T173=TRUE, U173=TRUE, V173=TRUE), IF(W173&lt;-0.05, "អនុញ្ញាត (អ្នកផ្គត់ផ្គង់ប្រកាសខ្វះ)", "បានប្រកាស (អនុញ្ញាត)"), IF(AND(T173=FALSE, U173=FALSE, V173=FALSE), "ព្យួរទុក (មិនមានទិន្នន័យ)", "ប្រកាសខុស (ព្យួរទុក)"))</f>
        <v/>
      </c>
      <c r="L173" s="418" t="inlineStr"/>
      <c r="M173" s="418" t="inlineStr"/>
      <c r="N173" s="455" t="n"/>
      <c r="O173" s="455">
        <f>IF(W173&lt;0,AI173,I173)</f>
        <v/>
      </c>
      <c r="P173" s="455">
        <f>I173-O173</f>
        <v/>
      </c>
      <c r="Q173" s="418" t="n"/>
      <c r="R173" s="418" t="inlineStr">
        <is>
          <t>TI0190666</t>
        </is>
      </c>
      <c r="S173" s="418" t="inlineStr"/>
      <c r="T173" s="418">
        <f>R173=S173</f>
        <v/>
      </c>
      <c r="U173" s="418">
        <f>AND(MONTH(F173)=MONTH(Y173), YEAR(F173)=YEAR(Y173))</f>
        <v/>
      </c>
      <c r="V173" s="418">
        <f>AND(AC173&lt;&gt;"", 'Company information'!D$4&lt;&gt;"", RIGHT(SUBSTITUTE(AC173,"-",""),9)=RIGHT(SUBSTITUTE('Company information'!D$4,"-",""),9))</f>
        <v/>
      </c>
      <c r="W173" s="418">
        <f>AI173-I173</f>
        <v/>
      </c>
      <c r="X173" s="455" t="n"/>
      <c r="Y173" s="417" t="n"/>
      <c r="Z173" s="418" t="n"/>
      <c r="AA173" s="418" t="n"/>
      <c r="AB173" s="418" t="n"/>
      <c r="AC173" s="418" t="n"/>
      <c r="AD173" s="418" t="n"/>
      <c r="AE173" s="455" t="n"/>
      <c r="AF173" s="455" t="n"/>
      <c r="AG173" s="455" t="n"/>
      <c r="AH173" s="455" t="n"/>
      <c r="AI173" s="455" t="n"/>
      <c r="AJ173" s="455" t="n"/>
      <c r="AK173" s="455" t="n"/>
      <c r="AL173" s="455" t="n"/>
      <c r="AM173" s="455" t="n"/>
      <c r="AN173" s="455" t="n"/>
      <c r="AO173" s="455" t="n"/>
      <c r="AP173" s="455" t="n"/>
      <c r="AQ173" s="455" t="n"/>
      <c r="AR173" s="418" t="n"/>
      <c r="AS173" s="418" t="n"/>
      <c r="AT173" s="418" t="n"/>
    </row>
    <row r="174">
      <c r="A174" s="417" t="n">
        <v>165</v>
      </c>
      <c r="B174" s="418" t="inlineStr"/>
      <c r="C174" s="418" t="inlineStr">
        <is>
          <t>ដុងគ័ន ស៊ីធី ហ្វាញស្តារ ព្រីនធីង (ខេមបូឌា)</t>
        </is>
      </c>
      <c r="D174" s="418" t="inlineStr">
        <is>
          <t>L001-100193021</t>
        </is>
      </c>
      <c r="E174" s="418" t="inlineStr">
        <is>
          <t>00032</t>
        </is>
      </c>
      <c r="F174" s="419" t="n">
        <v>44223</v>
      </c>
      <c r="G174" s="420" t="n">
        <v>6877518</v>
      </c>
      <c r="H174" s="418" t="n"/>
      <c r="I174" s="455" t="n">
        <v>6877518</v>
      </c>
      <c r="J174" s="418">
        <f>IF(L174&lt;&gt;"",L174,K174)</f>
        <v/>
      </c>
      <c r="K174" s="418">
        <f>IF(AND(T174=TRUE, U174=TRUE, V174=TRUE), IF(W174&lt;-0.05, "អនុញ្ញាត (អ្នកផ្គត់ផ្គង់ប្រកាសខ្វះ)", "បានប្រកាស (អនុញ្ញាត)"), IF(AND(T174=FALSE, U174=FALSE, V174=FALSE), "ព្យួរទុក (មិនមានទិន្នន័យ)", "ប្រកាសខុស (ព្យួរទុក)"))</f>
        <v/>
      </c>
      <c r="L174" s="418" t="inlineStr"/>
      <c r="M174" s="418" t="inlineStr"/>
      <c r="N174" s="455" t="n"/>
      <c r="O174" s="455">
        <f>IF(W174&lt;0,AI174,I174)</f>
        <v/>
      </c>
      <c r="P174" s="455">
        <f>I174-O174</f>
        <v/>
      </c>
      <c r="Q174" s="418" t="n"/>
      <c r="R174" s="418" t="inlineStr">
        <is>
          <t>00032</t>
        </is>
      </c>
      <c r="S174" s="418" t="inlineStr"/>
      <c r="T174" s="418">
        <f>R174=S174</f>
        <v/>
      </c>
      <c r="U174" s="418">
        <f>AND(MONTH(F174)=MONTH(Y174), YEAR(F174)=YEAR(Y174))</f>
        <v/>
      </c>
      <c r="V174" s="418">
        <f>AND(AC174&lt;&gt;"", 'Company information'!D$4&lt;&gt;"", RIGHT(SUBSTITUTE(AC174,"-",""),9)=RIGHT(SUBSTITUTE('Company information'!D$4,"-",""),9))</f>
        <v/>
      </c>
      <c r="W174" s="418">
        <f>AI174-I174</f>
        <v/>
      </c>
      <c r="X174" s="455" t="n"/>
      <c r="Y174" s="417" t="n"/>
      <c r="Z174" s="418" t="n"/>
      <c r="AA174" s="418" t="n"/>
      <c r="AB174" s="418" t="n"/>
      <c r="AC174" s="418" t="n"/>
      <c r="AD174" s="418" t="n"/>
      <c r="AE174" s="455" t="n"/>
      <c r="AF174" s="455" t="n"/>
      <c r="AG174" s="455" t="n"/>
      <c r="AH174" s="455" t="n"/>
      <c r="AI174" s="455" t="n"/>
      <c r="AJ174" s="455" t="n"/>
      <c r="AK174" s="455" t="n"/>
      <c r="AL174" s="455" t="n"/>
      <c r="AM174" s="455" t="n"/>
      <c r="AN174" s="455" t="n"/>
      <c r="AO174" s="455" t="n"/>
      <c r="AP174" s="455" t="n"/>
      <c r="AQ174" s="455" t="n"/>
      <c r="AR174" s="418" t="n"/>
      <c r="AS174" s="418" t="n"/>
      <c r="AT174" s="418" t="n"/>
    </row>
    <row r="175">
      <c r="A175" s="417" t="n">
        <v>166</v>
      </c>
      <c r="B175" s="418" t="inlineStr"/>
      <c r="C175" s="418" t="inlineStr">
        <is>
          <t>ឌី អេច អិល អិចប្រេស (ខេមបូឌា)</t>
        </is>
      </c>
      <c r="D175" s="418" t="inlineStr">
        <is>
          <t>L001-100045197</t>
        </is>
      </c>
      <c r="E175" s="418" t="inlineStr">
        <is>
          <t>PNHR000369327</t>
        </is>
      </c>
      <c r="F175" s="419" t="n">
        <v>44210</v>
      </c>
      <c r="G175" s="420" t="n">
        <v>20559</v>
      </c>
      <c r="H175" s="418" t="n"/>
      <c r="I175" s="455" t="n">
        <v>20559</v>
      </c>
      <c r="J175" s="418">
        <f>IF(L175&lt;&gt;"",L175,K175)</f>
        <v/>
      </c>
      <c r="K175" s="418">
        <f>IF(AND(T175=TRUE, U175=TRUE, V175=TRUE), IF(W175&lt;-0.05, "អនុញ្ញាត (អ្នកផ្គត់ផ្គង់ប្រកាសខ្វះ)", "បានប្រកាស (អនុញ្ញាត)"), IF(AND(T175=FALSE, U175=FALSE, V175=FALSE), "ព្យួរទុក (មិនមានទិន្នន័យ)", "ប្រកាសខុស (ព្យួរទុក)"))</f>
        <v/>
      </c>
      <c r="L175" s="418" t="inlineStr"/>
      <c r="M175" s="418" t="inlineStr"/>
      <c r="N175" s="455" t="n"/>
      <c r="O175" s="455">
        <f>IF(W175&lt;0,AI175,I175)</f>
        <v/>
      </c>
      <c r="P175" s="455">
        <f>I175-O175</f>
        <v/>
      </c>
      <c r="Q175" s="418" t="n"/>
      <c r="R175" s="418" t="inlineStr">
        <is>
          <t>PNHR000369327</t>
        </is>
      </c>
      <c r="S175" s="418" t="inlineStr"/>
      <c r="T175" s="418">
        <f>R175=S175</f>
        <v/>
      </c>
      <c r="U175" s="418">
        <f>AND(MONTH(F175)=MONTH(Y175), YEAR(F175)=YEAR(Y175))</f>
        <v/>
      </c>
      <c r="V175" s="418">
        <f>AND(AC175&lt;&gt;"", 'Company information'!D$4&lt;&gt;"", RIGHT(SUBSTITUTE(AC175,"-",""),9)=RIGHT(SUBSTITUTE('Company information'!D$4,"-",""),9))</f>
        <v/>
      </c>
      <c r="W175" s="418">
        <f>AI175-I175</f>
        <v/>
      </c>
      <c r="X175" s="455" t="n"/>
      <c r="Y175" s="417" t="n"/>
      <c r="Z175" s="418" t="n"/>
      <c r="AA175" s="418" t="n"/>
      <c r="AB175" s="418" t="n"/>
      <c r="AC175" s="418" t="n"/>
      <c r="AD175" s="418" t="n"/>
      <c r="AE175" s="455" t="n"/>
      <c r="AF175" s="455" t="n"/>
      <c r="AG175" s="455" t="n"/>
      <c r="AH175" s="455" t="n"/>
      <c r="AI175" s="455" t="n"/>
      <c r="AJ175" s="455" t="n"/>
      <c r="AK175" s="455" t="n"/>
      <c r="AL175" s="455" t="n"/>
      <c r="AM175" s="455" t="n"/>
      <c r="AN175" s="455" t="n"/>
      <c r="AO175" s="455" t="n"/>
      <c r="AP175" s="455" t="n"/>
      <c r="AQ175" s="455" t="n"/>
      <c r="AR175" s="418" t="n"/>
      <c r="AS175" s="418" t="n"/>
      <c r="AT175" s="418" t="n"/>
    </row>
    <row r="176">
      <c r="A176" s="417" t="n">
        <v>167</v>
      </c>
      <c r="B176" s="418" t="inlineStr"/>
      <c r="C176" s="418" t="inlineStr">
        <is>
          <t>ឌី អេច អិល អិចប្រេស (ខេមបូឌា)</t>
        </is>
      </c>
      <c r="D176" s="418" t="inlineStr">
        <is>
          <t>L001-100045197</t>
        </is>
      </c>
      <c r="E176" s="418" t="inlineStr">
        <is>
          <t>PNHIR000367456</t>
        </is>
      </c>
      <c r="F176" s="419" t="n">
        <v>44210</v>
      </c>
      <c r="G176" s="420" t="n">
        <v>105111</v>
      </c>
      <c r="H176" s="418" t="n"/>
      <c r="I176" s="455" t="n">
        <v>105111</v>
      </c>
      <c r="J176" s="418">
        <f>IF(L176&lt;&gt;"",L176,K176)</f>
        <v/>
      </c>
      <c r="K176" s="418">
        <f>IF(AND(T176=TRUE, U176=TRUE, V176=TRUE), IF(W176&lt;-0.05, "អនុញ្ញាត (អ្នកផ្គត់ផ្គង់ប្រកាសខ្វះ)", "បានប្រកាស (អនុញ្ញាត)"), IF(AND(T176=FALSE, U176=FALSE, V176=FALSE), "ព្យួរទុក (មិនមានទិន្នន័យ)", "ប្រកាសខុស (ព្យួរទុក)"))</f>
        <v/>
      </c>
      <c r="L176" s="418" t="inlineStr"/>
      <c r="M176" s="418" t="inlineStr"/>
      <c r="N176" s="455" t="n"/>
      <c r="O176" s="455">
        <f>IF(W176&lt;0,AI176,I176)</f>
        <v/>
      </c>
      <c r="P176" s="455">
        <f>I176-O176</f>
        <v/>
      </c>
      <c r="Q176" s="418" t="n"/>
      <c r="R176" s="418" t="inlineStr">
        <is>
          <t>PNHIR000367456</t>
        </is>
      </c>
      <c r="S176" s="418" t="inlineStr"/>
      <c r="T176" s="418">
        <f>R176=S176</f>
        <v/>
      </c>
      <c r="U176" s="418">
        <f>AND(MONTH(F176)=MONTH(Y176), YEAR(F176)=YEAR(Y176))</f>
        <v/>
      </c>
      <c r="V176" s="418">
        <f>AND(AC176&lt;&gt;"", 'Company information'!D$4&lt;&gt;"", RIGHT(SUBSTITUTE(AC176,"-",""),9)=RIGHT(SUBSTITUTE('Company information'!D$4,"-",""),9))</f>
        <v/>
      </c>
      <c r="W176" s="418">
        <f>AI176-I176</f>
        <v/>
      </c>
      <c r="X176" s="455" t="n"/>
      <c r="Y176" s="417" t="n"/>
      <c r="Z176" s="418" t="n"/>
      <c r="AA176" s="418" t="n"/>
      <c r="AB176" s="418" t="n"/>
      <c r="AC176" s="418" t="n"/>
      <c r="AD176" s="418" t="n"/>
      <c r="AE176" s="455" t="n"/>
      <c r="AF176" s="455" t="n"/>
      <c r="AG176" s="455" t="n"/>
      <c r="AH176" s="455" t="n"/>
      <c r="AI176" s="455" t="n"/>
      <c r="AJ176" s="455" t="n"/>
      <c r="AK176" s="455" t="n"/>
      <c r="AL176" s="455" t="n"/>
      <c r="AM176" s="455" t="n"/>
      <c r="AN176" s="455" t="n"/>
      <c r="AO176" s="455" t="n"/>
      <c r="AP176" s="455" t="n"/>
      <c r="AQ176" s="455" t="n"/>
      <c r="AR176" s="418" t="n"/>
      <c r="AS176" s="418" t="n"/>
      <c r="AT176" s="418" t="n"/>
    </row>
    <row r="177">
      <c r="A177" s="417" t="n">
        <v>168</v>
      </c>
      <c r="B177" s="418" t="inlineStr"/>
      <c r="C177" s="418" t="inlineStr">
        <is>
          <t>ឌី អេច អិល អិចប្រេស (ខេមបូឌា)</t>
        </is>
      </c>
      <c r="D177" s="418" t="inlineStr">
        <is>
          <t>L001-100045197</t>
        </is>
      </c>
      <c r="E177" s="418" t="inlineStr">
        <is>
          <t>PNHIR00104981</t>
        </is>
      </c>
      <c r="F177" s="419" t="n">
        <v>44216</v>
      </c>
      <c r="G177" s="420" t="n">
        <v>624</v>
      </c>
      <c r="H177" s="418" t="n"/>
      <c r="I177" s="455" t="n">
        <v>624</v>
      </c>
      <c r="J177" s="418">
        <f>IF(L177&lt;&gt;"",L177,K177)</f>
        <v/>
      </c>
      <c r="K177" s="418">
        <f>IF(AND(T177=TRUE, U177=TRUE, V177=TRUE), IF(W177&lt;-0.05, "អនុញ្ញាត (អ្នកផ្គត់ផ្គង់ប្រកាសខ្វះ)", "បានប្រកាស (អនុញ្ញាត)"), IF(AND(T177=FALSE, U177=FALSE, V177=FALSE), "ព្យួរទុក (មិនមានទិន្នន័យ)", "ប្រកាសខុស (ព្យួរទុក)"))</f>
        <v/>
      </c>
      <c r="L177" s="418" t="inlineStr"/>
      <c r="M177" s="418" t="inlineStr"/>
      <c r="N177" s="455" t="n"/>
      <c r="O177" s="455">
        <f>IF(W177&lt;0,AI177,I177)</f>
        <v/>
      </c>
      <c r="P177" s="455">
        <f>I177-O177</f>
        <v/>
      </c>
      <c r="Q177" s="418" t="n"/>
      <c r="R177" s="418" t="inlineStr">
        <is>
          <t>PNHIR00104981</t>
        </is>
      </c>
      <c r="S177" s="418" t="inlineStr"/>
      <c r="T177" s="418">
        <f>R177=S177</f>
        <v/>
      </c>
      <c r="U177" s="418">
        <f>AND(MONTH(F177)=MONTH(Y177), YEAR(F177)=YEAR(Y177))</f>
        <v/>
      </c>
      <c r="V177" s="418">
        <f>AND(AC177&lt;&gt;"", 'Company information'!D$4&lt;&gt;"", RIGHT(SUBSTITUTE(AC177,"-",""),9)=RIGHT(SUBSTITUTE('Company information'!D$4,"-",""),9))</f>
        <v/>
      </c>
      <c r="W177" s="418">
        <f>AI177-I177</f>
        <v/>
      </c>
      <c r="X177" s="455" t="n"/>
      <c r="Y177" s="417" t="n"/>
      <c r="Z177" s="418" t="n"/>
      <c r="AA177" s="418" t="n"/>
      <c r="AB177" s="418" t="n"/>
      <c r="AC177" s="418" t="n"/>
      <c r="AD177" s="418" t="n"/>
      <c r="AE177" s="455" t="n"/>
      <c r="AF177" s="455" t="n"/>
      <c r="AG177" s="455" t="n"/>
      <c r="AH177" s="455" t="n"/>
      <c r="AI177" s="455" t="n"/>
      <c r="AJ177" s="455" t="n"/>
      <c r="AK177" s="455" t="n"/>
      <c r="AL177" s="455" t="n"/>
      <c r="AM177" s="455" t="n"/>
      <c r="AN177" s="455" t="n"/>
      <c r="AO177" s="455" t="n"/>
      <c r="AP177" s="455" t="n"/>
      <c r="AQ177" s="455" t="n"/>
      <c r="AR177" s="418" t="n"/>
      <c r="AS177" s="418" t="n"/>
      <c r="AT177" s="418" t="n"/>
    </row>
    <row r="178">
      <c r="A178" s="417" t="n">
        <v>169</v>
      </c>
      <c r="B178" s="418" t="inlineStr"/>
      <c r="C178" s="418" t="inlineStr">
        <is>
          <t>ឌី អេច អិល អិចប្រេស (ខេមបូឌា)</t>
        </is>
      </c>
      <c r="D178" s="418" t="inlineStr">
        <is>
          <t>L001-100045197</t>
        </is>
      </c>
      <c r="E178" s="418" t="inlineStr">
        <is>
          <t>PNHR000368383</t>
        </is>
      </c>
      <c r="F178" s="419" t="n">
        <v>44217</v>
      </c>
      <c r="G178" s="420" t="n">
        <v>135551</v>
      </c>
      <c r="H178" s="418" t="n"/>
      <c r="I178" s="455" t="n">
        <v>135551</v>
      </c>
      <c r="J178" s="418">
        <f>IF(L178&lt;&gt;"",L178,K178)</f>
        <v/>
      </c>
      <c r="K178" s="418">
        <f>IF(AND(T178=TRUE, U178=TRUE, V178=TRUE), IF(W178&lt;-0.05, "អនុញ្ញាត (អ្នកផ្គត់ផ្គង់ប្រកាសខ្វះ)", "បានប្រកាស (អនុញ្ញាត)"), IF(AND(T178=FALSE, U178=FALSE, V178=FALSE), "ព្យួរទុក (មិនមានទិន្នន័យ)", "ប្រកាសខុស (ព្យួរទុក)"))</f>
        <v/>
      </c>
      <c r="L178" s="418" t="inlineStr"/>
      <c r="M178" s="418" t="inlineStr"/>
      <c r="N178" s="455" t="n"/>
      <c r="O178" s="455">
        <f>IF(W178&lt;0,AI178,I178)</f>
        <v/>
      </c>
      <c r="P178" s="455">
        <f>I178-O178</f>
        <v/>
      </c>
      <c r="Q178" s="418" t="n"/>
      <c r="R178" s="418" t="inlineStr">
        <is>
          <t>PNHR000368383</t>
        </is>
      </c>
      <c r="S178" s="418" t="inlineStr"/>
      <c r="T178" s="418">
        <f>R178=S178</f>
        <v/>
      </c>
      <c r="U178" s="418">
        <f>AND(MONTH(F178)=MONTH(Y178), YEAR(F178)=YEAR(Y178))</f>
        <v/>
      </c>
      <c r="V178" s="418">
        <f>AND(AC178&lt;&gt;"", 'Company information'!D$4&lt;&gt;"", RIGHT(SUBSTITUTE(AC178,"-",""),9)=RIGHT(SUBSTITUTE('Company information'!D$4,"-",""),9))</f>
        <v/>
      </c>
      <c r="W178" s="418">
        <f>AI178-I178</f>
        <v/>
      </c>
      <c r="X178" s="455" t="n"/>
      <c r="Y178" s="417" t="n"/>
      <c r="Z178" s="418" t="n"/>
      <c r="AA178" s="418" t="n"/>
      <c r="AB178" s="418" t="n"/>
      <c r="AC178" s="418" t="n"/>
      <c r="AD178" s="418" t="n"/>
      <c r="AE178" s="455" t="n"/>
      <c r="AF178" s="455" t="n"/>
      <c r="AG178" s="455" t="n"/>
      <c r="AH178" s="455" t="n"/>
      <c r="AI178" s="455" t="n"/>
      <c r="AJ178" s="455" t="n"/>
      <c r="AK178" s="455" t="n"/>
      <c r="AL178" s="455" t="n"/>
      <c r="AM178" s="455" t="n"/>
      <c r="AN178" s="455" t="n"/>
      <c r="AO178" s="455" t="n"/>
      <c r="AP178" s="455" t="n"/>
      <c r="AQ178" s="455" t="n"/>
      <c r="AR178" s="418" t="n"/>
      <c r="AS178" s="418" t="n"/>
      <c r="AT178" s="418" t="n"/>
    </row>
    <row r="179">
      <c r="A179" s="417" t="n">
        <v>170</v>
      </c>
      <c r="B179" s="418" t="inlineStr"/>
      <c r="C179" s="418" t="inlineStr">
        <is>
          <t>ឆាយ ដា ឡូយីស្ទីក</t>
        </is>
      </c>
      <c r="D179" s="418" t="inlineStr">
        <is>
          <t>L001-100063098</t>
        </is>
      </c>
      <c r="E179" s="418" t="inlineStr">
        <is>
          <t>2101000200</t>
        </is>
      </c>
      <c r="F179" s="419" t="n">
        <v>44501</v>
      </c>
      <c r="G179" s="420" t="n">
        <v>179820</v>
      </c>
      <c r="H179" s="418" t="n"/>
      <c r="I179" s="455" t="n">
        <v>179820</v>
      </c>
      <c r="J179" s="418">
        <f>IF(L179&lt;&gt;"",L179,K179)</f>
        <v/>
      </c>
      <c r="K179" s="418">
        <f>IF(AND(T179=TRUE, U179=TRUE, V179=TRUE), IF(W179&lt;-0.05, "អនុញ្ញាត (អ្នកផ្គត់ផ្គង់ប្រកាសខ្វះ)", "បានប្រកាស (អនុញ្ញាត)"), IF(AND(T179=FALSE, U179=FALSE, V179=FALSE), "ព្យួរទុក (មិនមានទិន្នន័យ)", "ប្រកាសខុស (ព្យួរទុក)"))</f>
        <v/>
      </c>
      <c r="L179" s="418" t="inlineStr"/>
      <c r="M179" s="418" t="inlineStr"/>
      <c r="N179" s="455" t="n"/>
      <c r="O179" s="455">
        <f>IF(W179&lt;0,AI179,I179)</f>
        <v/>
      </c>
      <c r="P179" s="455">
        <f>I179-O179</f>
        <v/>
      </c>
      <c r="Q179" s="418" t="n"/>
      <c r="R179" s="418" t="inlineStr">
        <is>
          <t>2101000200</t>
        </is>
      </c>
      <c r="S179" s="418" t="inlineStr"/>
      <c r="T179" s="418">
        <f>R179=S179</f>
        <v/>
      </c>
      <c r="U179" s="418">
        <f>AND(MONTH(F179)=MONTH(Y179), YEAR(F179)=YEAR(Y179))</f>
        <v/>
      </c>
      <c r="V179" s="418">
        <f>AND(AC179&lt;&gt;"", 'Company information'!D$4&lt;&gt;"", RIGHT(SUBSTITUTE(AC179,"-",""),9)=RIGHT(SUBSTITUTE('Company information'!D$4,"-",""),9))</f>
        <v/>
      </c>
      <c r="W179" s="418">
        <f>AI179-I179</f>
        <v/>
      </c>
      <c r="X179" s="455" t="n"/>
      <c r="Y179" s="417" t="n"/>
      <c r="Z179" s="418" t="n"/>
      <c r="AA179" s="418" t="n"/>
      <c r="AB179" s="418" t="n"/>
      <c r="AC179" s="418" t="n"/>
      <c r="AD179" s="418" t="n"/>
      <c r="AE179" s="455" t="n"/>
      <c r="AF179" s="455" t="n"/>
      <c r="AG179" s="455" t="n"/>
      <c r="AH179" s="455" t="n"/>
      <c r="AI179" s="455" t="n"/>
      <c r="AJ179" s="455" t="n"/>
      <c r="AK179" s="455" t="n"/>
      <c r="AL179" s="455" t="n"/>
      <c r="AM179" s="455" t="n"/>
      <c r="AN179" s="455" t="n"/>
      <c r="AO179" s="455" t="n"/>
      <c r="AP179" s="455" t="n"/>
      <c r="AQ179" s="455" t="n"/>
      <c r="AR179" s="418" t="n"/>
      <c r="AS179" s="418" t="n"/>
      <c r="AT179" s="418" t="n"/>
    </row>
    <row r="180">
      <c r="A180" s="417" t="n">
        <v>171</v>
      </c>
      <c r="B180" s="418" t="inlineStr"/>
      <c r="C180" s="418" t="inlineStr">
        <is>
          <t>ឆាយ ដា ឡូយីស្ទីក</t>
        </is>
      </c>
      <c r="D180" s="418" t="inlineStr">
        <is>
          <t>L001-100063098</t>
        </is>
      </c>
      <c r="E180" s="418" t="inlineStr">
        <is>
          <t>2101000020</t>
        </is>
      </c>
      <c r="F180" s="419" t="n">
        <v>44287</v>
      </c>
      <c r="G180" s="420" t="n">
        <v>88695</v>
      </c>
      <c r="H180" s="418" t="n"/>
      <c r="I180" s="455" t="n">
        <v>88695</v>
      </c>
      <c r="J180" s="418">
        <f>IF(L180&lt;&gt;"",L180,K180)</f>
        <v/>
      </c>
      <c r="K180" s="418">
        <f>IF(AND(T180=TRUE, U180=TRUE, V180=TRUE), IF(W180&lt;-0.05, "អនុញ្ញាត (អ្នកផ្គត់ផ្គង់ប្រកាសខ្វះ)", "បានប្រកាស (អនុញ្ញាត)"), IF(AND(T180=FALSE, U180=FALSE, V180=FALSE), "ព្យួរទុក (មិនមានទិន្នន័យ)", "ប្រកាសខុស (ព្យួរទុក)"))</f>
        <v/>
      </c>
      <c r="L180" s="418" t="inlineStr"/>
      <c r="M180" s="418" t="inlineStr"/>
      <c r="N180" s="455" t="n"/>
      <c r="O180" s="455">
        <f>IF(W180&lt;0,AI180,I180)</f>
        <v/>
      </c>
      <c r="P180" s="455">
        <f>I180-O180</f>
        <v/>
      </c>
      <c r="Q180" s="418" t="n"/>
      <c r="R180" s="418" t="inlineStr">
        <is>
          <t>2101000020</t>
        </is>
      </c>
      <c r="S180" s="418" t="inlineStr"/>
      <c r="T180" s="418">
        <f>R180=S180</f>
        <v/>
      </c>
      <c r="U180" s="418">
        <f>AND(MONTH(F180)=MONTH(Y180), YEAR(F180)=YEAR(Y180))</f>
        <v/>
      </c>
      <c r="V180" s="418">
        <f>AND(AC180&lt;&gt;"", 'Company information'!D$4&lt;&gt;"", RIGHT(SUBSTITUTE(AC180,"-",""),9)=RIGHT(SUBSTITUTE('Company information'!D$4,"-",""),9))</f>
        <v/>
      </c>
      <c r="W180" s="418">
        <f>AI180-I180</f>
        <v/>
      </c>
      <c r="X180" s="455" t="n"/>
      <c r="Y180" s="417" t="n"/>
      <c r="Z180" s="418" t="n"/>
      <c r="AA180" s="418" t="n"/>
      <c r="AB180" s="418" t="n"/>
      <c r="AC180" s="418" t="n"/>
      <c r="AD180" s="418" t="n"/>
      <c r="AE180" s="455" t="n"/>
      <c r="AF180" s="455" t="n"/>
      <c r="AG180" s="455" t="n"/>
      <c r="AH180" s="455" t="n"/>
      <c r="AI180" s="455" t="n"/>
      <c r="AJ180" s="455" t="n"/>
      <c r="AK180" s="455" t="n"/>
      <c r="AL180" s="455" t="n"/>
      <c r="AM180" s="455" t="n"/>
      <c r="AN180" s="455" t="n"/>
      <c r="AO180" s="455" t="n"/>
      <c r="AP180" s="455" t="n"/>
      <c r="AQ180" s="455" t="n"/>
      <c r="AR180" s="418" t="n"/>
      <c r="AS180" s="418" t="n"/>
      <c r="AT180" s="418" t="n"/>
    </row>
    <row r="181">
      <c r="A181" s="417" t="n">
        <v>172</v>
      </c>
      <c r="B181" s="418" t="inlineStr"/>
      <c r="C181" s="418" t="inlineStr">
        <is>
          <t>អ៊ែរ៉ូ ស៊ីបភីង អេជេនស៊ី</t>
        </is>
      </c>
      <c r="D181" s="418" t="inlineStr">
        <is>
          <t>K004-901635903</t>
        </is>
      </c>
      <c r="E181" s="418" t="inlineStr">
        <is>
          <t>IKPSA2020534722</t>
        </is>
      </c>
      <c r="F181" s="419" t="n">
        <v>44197</v>
      </c>
      <c r="G181" s="420" t="n">
        <v>290376</v>
      </c>
      <c r="H181" s="418" t="n"/>
      <c r="I181" s="455" t="n">
        <v>290376</v>
      </c>
      <c r="J181" s="418">
        <f>IF(L181&lt;&gt;"",L181,K181)</f>
        <v/>
      </c>
      <c r="K181" s="418">
        <f>IF(AND(T181=TRUE, U181=TRUE, V181=TRUE), IF(W181&lt;-0.05, "អនុញ្ញាត (អ្នកផ្គត់ផ្គង់ប្រកាសខ្វះ)", "បានប្រកាស (អនុញ្ញាត)"), IF(AND(T181=FALSE, U181=FALSE, V181=FALSE), "ព្យួរទុក (មិនមានទិន្នន័យ)", "ប្រកាសខុស (ព្យួរទុក)"))</f>
        <v/>
      </c>
      <c r="L181" s="418" t="inlineStr"/>
      <c r="M181" s="418" t="inlineStr"/>
      <c r="N181" s="455" t="n"/>
      <c r="O181" s="455">
        <f>IF(W181&lt;0,AI181,I181)</f>
        <v/>
      </c>
      <c r="P181" s="455">
        <f>I181-O181</f>
        <v/>
      </c>
      <c r="Q181" s="418" t="n"/>
      <c r="R181" s="418" t="inlineStr">
        <is>
          <t>IKPSA2020534722</t>
        </is>
      </c>
      <c r="S181" s="418" t="inlineStr"/>
      <c r="T181" s="418">
        <f>R181=S181</f>
        <v/>
      </c>
      <c r="U181" s="418">
        <f>AND(MONTH(F181)=MONTH(Y181), YEAR(F181)=YEAR(Y181))</f>
        <v/>
      </c>
      <c r="V181" s="418">
        <f>AND(AC181&lt;&gt;"", 'Company information'!D$4&lt;&gt;"", RIGHT(SUBSTITUTE(AC181,"-",""),9)=RIGHT(SUBSTITUTE('Company information'!D$4,"-",""),9))</f>
        <v/>
      </c>
      <c r="W181" s="418">
        <f>AI181-I181</f>
        <v/>
      </c>
      <c r="X181" s="455" t="n"/>
      <c r="Y181" s="417" t="n"/>
      <c r="Z181" s="418" t="n"/>
      <c r="AA181" s="418" t="n"/>
      <c r="AB181" s="418" t="n"/>
      <c r="AC181" s="418" t="n"/>
      <c r="AD181" s="418" t="n"/>
      <c r="AE181" s="455" t="n"/>
      <c r="AF181" s="455" t="n"/>
      <c r="AG181" s="455" t="n"/>
      <c r="AH181" s="455" t="n"/>
      <c r="AI181" s="455" t="n"/>
      <c r="AJ181" s="455" t="n"/>
      <c r="AK181" s="455" t="n"/>
      <c r="AL181" s="455" t="n"/>
      <c r="AM181" s="455" t="n"/>
      <c r="AN181" s="455" t="n"/>
      <c r="AO181" s="455" t="n"/>
      <c r="AP181" s="455" t="n"/>
      <c r="AQ181" s="455" t="n"/>
      <c r="AR181" s="418" t="n"/>
      <c r="AS181" s="418" t="n"/>
      <c r="AT181" s="418" t="n"/>
    </row>
    <row r="182">
      <c r="A182" s="417" t="n">
        <v>173</v>
      </c>
      <c r="B182" s="418" t="inlineStr"/>
      <c r="C182" s="418" t="inlineStr">
        <is>
          <t>អ៊ែរ៉ូ ស៊ីបភីង អេជេនស៊ី</t>
        </is>
      </c>
      <c r="D182" s="418" t="inlineStr">
        <is>
          <t>K004-901635903</t>
        </is>
      </c>
      <c r="E182" s="418" t="inlineStr">
        <is>
          <t>IKPSA2020534721</t>
        </is>
      </c>
      <c r="F182" s="419" t="n">
        <v>44197</v>
      </c>
      <c r="G182" s="420" t="n">
        <v>290376</v>
      </c>
      <c r="H182" s="418" t="n"/>
      <c r="I182" s="455" t="n">
        <v>290376</v>
      </c>
      <c r="J182" s="418">
        <f>IF(L182&lt;&gt;"",L182,K182)</f>
        <v/>
      </c>
      <c r="K182" s="418">
        <f>IF(AND(T182=TRUE, U182=TRUE, V182=TRUE), IF(W182&lt;-0.05, "អនុញ្ញាត (អ្នកផ្គត់ផ្គង់ប្រកាសខ្វះ)", "បានប្រកាស (អនុញ្ញាត)"), IF(AND(T182=FALSE, U182=FALSE, V182=FALSE), "ព្យួរទុក (មិនមានទិន្នន័យ)", "ប្រកាសខុស (ព្យួរទុក)"))</f>
        <v/>
      </c>
      <c r="L182" s="418" t="inlineStr"/>
      <c r="M182" s="418" t="inlineStr"/>
      <c r="N182" s="455" t="n"/>
      <c r="O182" s="455">
        <f>IF(W182&lt;0,AI182,I182)</f>
        <v/>
      </c>
      <c r="P182" s="455">
        <f>I182-O182</f>
        <v/>
      </c>
      <c r="Q182" s="418" t="n"/>
      <c r="R182" s="418" t="inlineStr">
        <is>
          <t>IKPSA2020534721</t>
        </is>
      </c>
      <c r="S182" s="418" t="inlineStr"/>
      <c r="T182" s="418">
        <f>R182=S182</f>
        <v/>
      </c>
      <c r="U182" s="418">
        <f>AND(MONTH(F182)=MONTH(Y182), YEAR(F182)=YEAR(Y182))</f>
        <v/>
      </c>
      <c r="V182" s="418">
        <f>AND(AC182&lt;&gt;"", 'Company information'!D$4&lt;&gt;"", RIGHT(SUBSTITUTE(AC182,"-",""),9)=RIGHT(SUBSTITUTE('Company information'!D$4,"-",""),9))</f>
        <v/>
      </c>
      <c r="W182" s="418">
        <f>AI182-I182</f>
        <v/>
      </c>
      <c r="X182" s="455" t="n"/>
      <c r="Y182" s="417" t="n"/>
      <c r="Z182" s="418" t="n"/>
      <c r="AA182" s="418" t="n"/>
      <c r="AB182" s="418" t="n"/>
      <c r="AC182" s="418" t="n"/>
      <c r="AD182" s="418" t="n"/>
      <c r="AE182" s="455" t="n"/>
      <c r="AF182" s="455" t="n"/>
      <c r="AG182" s="455" t="n"/>
      <c r="AH182" s="455" t="n"/>
      <c r="AI182" s="455" t="n"/>
      <c r="AJ182" s="455" t="n"/>
      <c r="AK182" s="455" t="n"/>
      <c r="AL182" s="455" t="n"/>
      <c r="AM182" s="455" t="n"/>
      <c r="AN182" s="455" t="n"/>
      <c r="AO182" s="455" t="n"/>
      <c r="AP182" s="455" t="n"/>
      <c r="AQ182" s="455" t="n"/>
      <c r="AR182" s="418" t="n"/>
      <c r="AS182" s="418" t="n"/>
      <c r="AT182" s="418" t="n"/>
    </row>
    <row r="183">
      <c r="A183" s="417" t="n">
        <v>174</v>
      </c>
      <c r="B183" s="418" t="inlineStr"/>
      <c r="C183" s="418" t="inlineStr">
        <is>
          <t>អ៊ែរ៉ូ ស៊ីបភីង អេជេនស៊ី</t>
        </is>
      </c>
      <c r="D183" s="418" t="inlineStr">
        <is>
          <t>K004-901635903</t>
        </is>
      </c>
      <c r="E183" s="418" t="inlineStr">
        <is>
          <t>IKPSA2020534720</t>
        </is>
      </c>
      <c r="F183" s="419" t="n">
        <v>44531</v>
      </c>
      <c r="G183" s="420" t="n">
        <v>5500</v>
      </c>
      <c r="H183" s="418" t="n"/>
      <c r="I183" s="455" t="n">
        <v>5500</v>
      </c>
      <c r="J183" s="418">
        <f>IF(L183&lt;&gt;"",L183,K183)</f>
        <v/>
      </c>
      <c r="K183" s="418">
        <f>IF(AND(T183=TRUE, U183=TRUE, V183=TRUE), IF(W183&lt;-0.05, "អនុញ្ញាត (អ្នកផ្គត់ផ្គង់ប្រកាសខ្វះ)", "បានប្រកាស (អនុញ្ញាត)"), IF(AND(T183=FALSE, U183=FALSE, V183=FALSE), "ព្យួរទុក (មិនមានទិន្នន័យ)", "ប្រកាសខុស (ព្យួរទុក)"))</f>
        <v/>
      </c>
      <c r="L183" s="418" t="inlineStr"/>
      <c r="M183" s="418" t="inlineStr"/>
      <c r="N183" s="455" t="n"/>
      <c r="O183" s="455">
        <f>IF(W183&lt;0,AI183,I183)</f>
        <v/>
      </c>
      <c r="P183" s="455">
        <f>I183-O183</f>
        <v/>
      </c>
      <c r="Q183" s="418" t="n"/>
      <c r="R183" s="418" t="inlineStr">
        <is>
          <t>IKPSA2020534720</t>
        </is>
      </c>
      <c r="S183" s="418" t="inlineStr"/>
      <c r="T183" s="418">
        <f>R183=S183</f>
        <v/>
      </c>
      <c r="U183" s="418">
        <f>AND(MONTH(F183)=MONTH(Y183), YEAR(F183)=YEAR(Y183))</f>
        <v/>
      </c>
      <c r="V183" s="418">
        <f>AND(AC183&lt;&gt;"", 'Company information'!D$4&lt;&gt;"", RIGHT(SUBSTITUTE(AC183,"-",""),9)=RIGHT(SUBSTITUTE('Company information'!D$4,"-",""),9))</f>
        <v/>
      </c>
      <c r="W183" s="418">
        <f>AI183-I183</f>
        <v/>
      </c>
      <c r="X183" s="455" t="n"/>
      <c r="Y183" s="417" t="n"/>
      <c r="Z183" s="418" t="n"/>
      <c r="AA183" s="418" t="n"/>
      <c r="AB183" s="418" t="n"/>
      <c r="AC183" s="418" t="n"/>
      <c r="AD183" s="418" t="n"/>
      <c r="AE183" s="455" t="n"/>
      <c r="AF183" s="455" t="n"/>
      <c r="AG183" s="455" t="n"/>
      <c r="AH183" s="455" t="n"/>
      <c r="AI183" s="455" t="n"/>
      <c r="AJ183" s="455" t="n"/>
      <c r="AK183" s="455" t="n"/>
      <c r="AL183" s="455" t="n"/>
      <c r="AM183" s="455" t="n"/>
      <c r="AN183" s="455" t="n"/>
      <c r="AO183" s="455" t="n"/>
      <c r="AP183" s="455" t="n"/>
      <c r="AQ183" s="455" t="n"/>
      <c r="AR183" s="418" t="n"/>
      <c r="AS183" s="418" t="n"/>
      <c r="AT183" s="418" t="n"/>
    </row>
    <row r="184">
      <c r="A184" s="417" t="n">
        <v>175</v>
      </c>
      <c r="B184" s="418" t="inlineStr"/>
      <c r="C184" s="418" t="inlineStr">
        <is>
          <t>អ៊ែរ៉ូ ស៊ីបភីង អេជេនស៊ី</t>
        </is>
      </c>
      <c r="D184" s="418" t="inlineStr">
        <is>
          <t>K004-901635903</t>
        </is>
      </c>
      <c r="E184" s="418" t="inlineStr">
        <is>
          <t>IKPSA2020534292</t>
        </is>
      </c>
      <c r="F184" s="419" t="n">
        <v>44197</v>
      </c>
      <c r="G184" s="420" t="n">
        <v>112784</v>
      </c>
      <c r="H184" s="418" t="n"/>
      <c r="I184" s="455" t="n">
        <v>112784</v>
      </c>
      <c r="J184" s="418">
        <f>IF(L184&lt;&gt;"",L184,K184)</f>
        <v/>
      </c>
      <c r="K184" s="418">
        <f>IF(AND(T184=TRUE, U184=TRUE, V184=TRUE), IF(W184&lt;-0.05, "អនុញ្ញាត (អ្នកផ្គត់ផ្គង់ប្រកាសខ្វះ)", "បានប្រកាស (អនុញ្ញាត)"), IF(AND(T184=FALSE, U184=FALSE, V184=FALSE), "ព្យួរទុក (មិនមានទិន្នន័យ)", "ប្រកាសខុស (ព្យួរទុក)"))</f>
        <v/>
      </c>
      <c r="L184" s="418" t="inlineStr"/>
      <c r="M184" s="418" t="inlineStr"/>
      <c r="N184" s="455" t="n"/>
      <c r="O184" s="455">
        <f>IF(W184&lt;0,AI184,I184)</f>
        <v/>
      </c>
      <c r="P184" s="455">
        <f>I184-O184</f>
        <v/>
      </c>
      <c r="Q184" s="418" t="n"/>
      <c r="R184" s="418" t="inlineStr">
        <is>
          <t>IKPSA2020534292</t>
        </is>
      </c>
      <c r="S184" s="418" t="inlineStr"/>
      <c r="T184" s="418">
        <f>R184=S184</f>
        <v/>
      </c>
      <c r="U184" s="418">
        <f>AND(MONTH(F184)=MONTH(Y184), YEAR(F184)=YEAR(Y184))</f>
        <v/>
      </c>
      <c r="V184" s="418">
        <f>AND(AC184&lt;&gt;"", 'Company information'!D$4&lt;&gt;"", RIGHT(SUBSTITUTE(AC184,"-",""),9)=RIGHT(SUBSTITUTE('Company information'!D$4,"-",""),9))</f>
        <v/>
      </c>
      <c r="W184" s="418">
        <f>AI184-I184</f>
        <v/>
      </c>
      <c r="X184" s="455" t="n"/>
      <c r="Y184" s="417" t="n"/>
      <c r="Z184" s="418" t="n"/>
      <c r="AA184" s="418" t="n"/>
      <c r="AB184" s="418" t="n"/>
      <c r="AC184" s="418" t="n"/>
      <c r="AD184" s="418" t="n"/>
      <c r="AE184" s="455" t="n"/>
      <c r="AF184" s="455" t="n"/>
      <c r="AG184" s="455" t="n"/>
      <c r="AH184" s="455" t="n"/>
      <c r="AI184" s="455" t="n"/>
      <c r="AJ184" s="455" t="n"/>
      <c r="AK184" s="455" t="n"/>
      <c r="AL184" s="455" t="n"/>
      <c r="AM184" s="455" t="n"/>
      <c r="AN184" s="455" t="n"/>
      <c r="AO184" s="455" t="n"/>
      <c r="AP184" s="455" t="n"/>
      <c r="AQ184" s="455" t="n"/>
      <c r="AR184" s="418" t="n"/>
      <c r="AS184" s="418" t="n"/>
      <c r="AT184" s="418" t="n"/>
    </row>
    <row r="185">
      <c r="A185" s="417" t="n">
        <v>176</v>
      </c>
      <c r="B185" s="418" t="inlineStr"/>
      <c r="C185" s="418" t="inlineStr">
        <is>
          <t>អ៊ែរ៉ូ ស៊ីបភីង អេជេនស៊ី</t>
        </is>
      </c>
      <c r="D185" s="418" t="inlineStr">
        <is>
          <t>K004-901635903</t>
        </is>
      </c>
      <c r="E185" s="418" t="inlineStr">
        <is>
          <t>IKPSA2020534291</t>
        </is>
      </c>
      <c r="F185" s="419" t="n">
        <v>44197</v>
      </c>
      <c r="G185" s="420" t="n">
        <v>96672</v>
      </c>
      <c r="H185" s="418" t="n"/>
      <c r="I185" s="455" t="n">
        <v>96672</v>
      </c>
      <c r="J185" s="418">
        <f>IF(L185&lt;&gt;"",L185,K185)</f>
        <v/>
      </c>
      <c r="K185" s="418">
        <f>IF(AND(T185=TRUE, U185=TRUE, V185=TRUE), IF(W185&lt;-0.05, "អនុញ្ញាត (អ្នកផ្គត់ផ្គង់ប្រកាសខ្វះ)", "បានប្រកាស (អនុញ្ញាត)"), IF(AND(T185=FALSE, U185=FALSE, V185=FALSE), "ព្យួរទុក (មិនមានទិន្នន័យ)", "ប្រកាសខុស (ព្យួរទុក)"))</f>
        <v/>
      </c>
      <c r="L185" s="418" t="inlineStr"/>
      <c r="M185" s="418" t="inlineStr"/>
      <c r="N185" s="455" t="n"/>
      <c r="O185" s="455">
        <f>IF(W185&lt;0,AI185,I185)</f>
        <v/>
      </c>
      <c r="P185" s="455">
        <f>I185-O185</f>
        <v/>
      </c>
      <c r="Q185" s="418" t="n"/>
      <c r="R185" s="418" t="inlineStr">
        <is>
          <t>IKPSA2020534291</t>
        </is>
      </c>
      <c r="S185" s="418" t="inlineStr"/>
      <c r="T185" s="418">
        <f>R185=S185</f>
        <v/>
      </c>
      <c r="U185" s="418">
        <f>AND(MONTH(F185)=MONTH(Y185), YEAR(F185)=YEAR(Y185))</f>
        <v/>
      </c>
      <c r="V185" s="418">
        <f>AND(AC185&lt;&gt;"", 'Company information'!D$4&lt;&gt;"", RIGHT(SUBSTITUTE(AC185,"-",""),9)=RIGHT(SUBSTITUTE('Company information'!D$4,"-",""),9))</f>
        <v/>
      </c>
      <c r="W185" s="418">
        <f>AI185-I185</f>
        <v/>
      </c>
      <c r="X185" s="455" t="n"/>
      <c r="Y185" s="417" t="n"/>
      <c r="Z185" s="418" t="n"/>
      <c r="AA185" s="418" t="n"/>
      <c r="AB185" s="418" t="n"/>
      <c r="AC185" s="418" t="n"/>
      <c r="AD185" s="418" t="n"/>
      <c r="AE185" s="455" t="n"/>
      <c r="AF185" s="455" t="n"/>
      <c r="AG185" s="455" t="n"/>
      <c r="AH185" s="455" t="n"/>
      <c r="AI185" s="455" t="n"/>
      <c r="AJ185" s="455" t="n"/>
      <c r="AK185" s="455" t="n"/>
      <c r="AL185" s="455" t="n"/>
      <c r="AM185" s="455" t="n"/>
      <c r="AN185" s="455" t="n"/>
      <c r="AO185" s="455" t="n"/>
      <c r="AP185" s="455" t="n"/>
      <c r="AQ185" s="455" t="n"/>
      <c r="AR185" s="418" t="n"/>
      <c r="AS185" s="418" t="n"/>
      <c r="AT185" s="418" t="n"/>
    </row>
    <row r="186">
      <c r="A186" s="417" t="n">
        <v>177</v>
      </c>
      <c r="B186" s="418" t="inlineStr"/>
      <c r="C186" s="418" t="inlineStr">
        <is>
          <t>អ៊ែរ៉ូ ស៊ីបភីង អេជេនស៊ី</t>
        </is>
      </c>
      <c r="D186" s="418" t="inlineStr">
        <is>
          <t>K004-901635903</t>
        </is>
      </c>
      <c r="E186" s="418" t="inlineStr">
        <is>
          <t>IKPSA2020534290</t>
        </is>
      </c>
      <c r="F186" s="419" t="n">
        <v>44197</v>
      </c>
      <c r="G186" s="420" t="n">
        <v>1831</v>
      </c>
      <c r="H186" s="418" t="n"/>
      <c r="I186" s="455" t="n">
        <v>1831</v>
      </c>
      <c r="J186" s="418">
        <f>IF(L186&lt;&gt;"",L186,K186)</f>
        <v/>
      </c>
      <c r="K186" s="418">
        <f>IF(AND(T186=TRUE, U186=TRUE, V186=TRUE), IF(W186&lt;-0.05, "អនុញ្ញាត (អ្នកផ្គត់ផ្គង់ប្រកាសខ្វះ)", "បានប្រកាស (អនុញ្ញាត)"), IF(AND(T186=FALSE, U186=FALSE, V186=FALSE), "ព្យួរទុក (មិនមានទិន្នន័យ)", "ប្រកាសខុស (ព្យួរទុក)"))</f>
        <v/>
      </c>
      <c r="L186" s="418" t="inlineStr"/>
      <c r="M186" s="418" t="inlineStr"/>
      <c r="N186" s="455" t="n"/>
      <c r="O186" s="455">
        <f>IF(W186&lt;0,AI186,I186)</f>
        <v/>
      </c>
      <c r="P186" s="455">
        <f>I186-O186</f>
        <v/>
      </c>
      <c r="Q186" s="418" t="n"/>
      <c r="R186" s="418" t="inlineStr">
        <is>
          <t>IKPSA2020534290</t>
        </is>
      </c>
      <c r="S186" s="418" t="inlineStr"/>
      <c r="T186" s="418">
        <f>R186=S186</f>
        <v/>
      </c>
      <c r="U186" s="418">
        <f>AND(MONTH(F186)=MONTH(Y186), YEAR(F186)=YEAR(Y186))</f>
        <v/>
      </c>
      <c r="V186" s="418">
        <f>AND(AC186&lt;&gt;"", 'Company information'!D$4&lt;&gt;"", RIGHT(SUBSTITUTE(AC186,"-",""),9)=RIGHT(SUBSTITUTE('Company information'!D$4,"-",""),9))</f>
        <v/>
      </c>
      <c r="W186" s="418">
        <f>AI186-I186</f>
        <v/>
      </c>
      <c r="X186" s="455" t="n"/>
      <c r="Y186" s="417" t="n"/>
      <c r="Z186" s="418" t="n"/>
      <c r="AA186" s="418" t="n"/>
      <c r="AB186" s="418" t="n"/>
      <c r="AC186" s="418" t="n"/>
      <c r="AD186" s="418" t="n"/>
      <c r="AE186" s="455" t="n"/>
      <c r="AF186" s="455" t="n"/>
      <c r="AG186" s="455" t="n"/>
      <c r="AH186" s="455" t="n"/>
      <c r="AI186" s="455" t="n"/>
      <c r="AJ186" s="455" t="n"/>
      <c r="AK186" s="455" t="n"/>
      <c r="AL186" s="455" t="n"/>
      <c r="AM186" s="455" t="n"/>
      <c r="AN186" s="455" t="n"/>
      <c r="AO186" s="455" t="n"/>
      <c r="AP186" s="455" t="n"/>
      <c r="AQ186" s="455" t="n"/>
      <c r="AR186" s="418" t="n"/>
      <c r="AS186" s="418" t="n"/>
      <c r="AT186" s="418" t="n"/>
    </row>
    <row r="187">
      <c r="A187" s="417" t="n">
        <v>178</v>
      </c>
      <c r="B187" s="418" t="inlineStr"/>
      <c r="C187" s="418" t="inlineStr">
        <is>
          <t>អ៊ែរ៉ូ ស៊ីបភីង អេជេនស៊ី</t>
        </is>
      </c>
      <c r="D187" s="418" t="inlineStr">
        <is>
          <t>K004-901635903</t>
        </is>
      </c>
      <c r="E187" s="418" t="inlineStr">
        <is>
          <t>IKPSA2021502739</t>
        </is>
      </c>
      <c r="F187" s="419" t="n">
        <v>44222</v>
      </c>
      <c r="G187" s="420" t="n">
        <v>97488</v>
      </c>
      <c r="H187" s="418" t="n"/>
      <c r="I187" s="455" t="n">
        <v>97488</v>
      </c>
      <c r="J187" s="418">
        <f>IF(L187&lt;&gt;"",L187,K187)</f>
        <v/>
      </c>
      <c r="K187" s="418">
        <f>IF(AND(T187=TRUE, U187=TRUE, V187=TRUE), IF(W187&lt;-0.05, "អនុញ្ញាត (អ្នកផ្គត់ផ្គង់ប្រកាសខ្វះ)", "បានប្រកាស (អនុញ្ញាត)"), IF(AND(T187=FALSE, U187=FALSE, V187=FALSE), "ព្យួរទុក (មិនមានទិន្នន័យ)", "ប្រកាសខុស (ព្យួរទុក)"))</f>
        <v/>
      </c>
      <c r="L187" s="418" t="inlineStr"/>
      <c r="M187" s="418" t="inlineStr"/>
      <c r="N187" s="455" t="n"/>
      <c r="O187" s="455">
        <f>IF(W187&lt;0,AI187,I187)</f>
        <v/>
      </c>
      <c r="P187" s="455">
        <f>I187-O187</f>
        <v/>
      </c>
      <c r="Q187" s="418" t="n"/>
      <c r="R187" s="418" t="inlineStr">
        <is>
          <t>IKPSA2021502739</t>
        </is>
      </c>
      <c r="S187" s="418" t="inlineStr"/>
      <c r="T187" s="418">
        <f>R187=S187</f>
        <v/>
      </c>
      <c r="U187" s="418">
        <f>AND(MONTH(F187)=MONTH(Y187), YEAR(F187)=YEAR(Y187))</f>
        <v/>
      </c>
      <c r="V187" s="418">
        <f>AND(AC187&lt;&gt;"", 'Company information'!D$4&lt;&gt;"", RIGHT(SUBSTITUTE(AC187,"-",""),9)=RIGHT(SUBSTITUTE('Company information'!D$4,"-",""),9))</f>
        <v/>
      </c>
      <c r="W187" s="418">
        <f>AI187-I187</f>
        <v/>
      </c>
      <c r="X187" s="455" t="n"/>
      <c r="Y187" s="417" t="n"/>
      <c r="Z187" s="418" t="n"/>
      <c r="AA187" s="418" t="n"/>
      <c r="AB187" s="418" t="n"/>
      <c r="AC187" s="418" t="n"/>
      <c r="AD187" s="418" t="n"/>
      <c r="AE187" s="455" t="n"/>
      <c r="AF187" s="455" t="n"/>
      <c r="AG187" s="455" t="n"/>
      <c r="AH187" s="455" t="n"/>
      <c r="AI187" s="455" t="n"/>
      <c r="AJ187" s="455" t="n"/>
      <c r="AK187" s="455" t="n"/>
      <c r="AL187" s="455" t="n"/>
      <c r="AM187" s="455" t="n"/>
      <c r="AN187" s="455" t="n"/>
      <c r="AO187" s="455" t="n"/>
      <c r="AP187" s="455" t="n"/>
      <c r="AQ187" s="455" t="n"/>
      <c r="AR187" s="418" t="n"/>
      <c r="AS187" s="418" t="n"/>
      <c r="AT187" s="418" t="n"/>
    </row>
    <row r="188">
      <c r="A188" s="417" t="n">
        <v>179</v>
      </c>
      <c r="B188" s="418" t="inlineStr"/>
      <c r="C188" s="418" t="inlineStr">
        <is>
          <t>អ៊ែរ៉ូ ស៊ីបភីង អេជេនស៊ី</t>
        </is>
      </c>
      <c r="D188" s="418" t="inlineStr">
        <is>
          <t>K004-901635903</t>
        </is>
      </c>
      <c r="E188" s="418" t="inlineStr">
        <is>
          <t>IKPSA2021502740</t>
        </is>
      </c>
      <c r="F188" s="419" t="n">
        <v>44222</v>
      </c>
      <c r="G188" s="420" t="n">
        <v>113736</v>
      </c>
      <c r="H188" s="418" t="n"/>
      <c r="I188" s="455" t="n">
        <v>113736</v>
      </c>
      <c r="J188" s="418">
        <f>IF(L188&lt;&gt;"",L188,K188)</f>
        <v/>
      </c>
      <c r="K188" s="418">
        <f>IF(AND(T188=TRUE, U188=TRUE, V188=TRUE), IF(W188&lt;-0.05, "អនុញ្ញាត (អ្នកផ្គត់ផ្គង់ប្រកាសខ្វះ)", "បានប្រកាស (អនុញ្ញាត)"), IF(AND(T188=FALSE, U188=FALSE, V188=FALSE), "ព្យួរទុក (មិនមានទិន្នន័យ)", "ប្រកាសខុស (ព្យួរទុក)"))</f>
        <v/>
      </c>
      <c r="L188" s="418" t="inlineStr"/>
      <c r="M188" s="418" t="inlineStr"/>
      <c r="N188" s="455" t="n"/>
      <c r="O188" s="455">
        <f>IF(W188&lt;0,AI188,I188)</f>
        <v/>
      </c>
      <c r="P188" s="455">
        <f>I188-O188</f>
        <v/>
      </c>
      <c r="Q188" s="418" t="n"/>
      <c r="R188" s="418" t="inlineStr">
        <is>
          <t>IKPSA2021502740</t>
        </is>
      </c>
      <c r="S188" s="418" t="inlineStr"/>
      <c r="T188" s="418">
        <f>R188=S188</f>
        <v/>
      </c>
      <c r="U188" s="418">
        <f>AND(MONTH(F188)=MONTH(Y188), YEAR(F188)=YEAR(Y188))</f>
        <v/>
      </c>
      <c r="V188" s="418">
        <f>AND(AC188&lt;&gt;"", 'Company information'!D$4&lt;&gt;"", RIGHT(SUBSTITUTE(AC188,"-",""),9)=RIGHT(SUBSTITUTE('Company information'!D$4,"-",""),9))</f>
        <v/>
      </c>
      <c r="W188" s="418">
        <f>AI188-I188</f>
        <v/>
      </c>
      <c r="X188" s="455" t="n"/>
      <c r="Y188" s="417" t="n"/>
      <c r="Z188" s="418" t="n"/>
      <c r="AA188" s="418" t="n"/>
      <c r="AB188" s="418" t="n"/>
      <c r="AC188" s="418" t="n"/>
      <c r="AD188" s="418" t="n"/>
      <c r="AE188" s="455" t="n"/>
      <c r="AF188" s="455" t="n"/>
      <c r="AG188" s="455" t="n"/>
      <c r="AH188" s="455" t="n"/>
      <c r="AI188" s="455" t="n"/>
      <c r="AJ188" s="455" t="n"/>
      <c r="AK188" s="455" t="n"/>
      <c r="AL188" s="455" t="n"/>
      <c r="AM188" s="455" t="n"/>
      <c r="AN188" s="455" t="n"/>
      <c r="AO188" s="455" t="n"/>
      <c r="AP188" s="455" t="n"/>
      <c r="AQ188" s="455" t="n"/>
      <c r="AR188" s="418" t="n"/>
      <c r="AS188" s="418" t="n"/>
      <c r="AT188" s="418" t="n"/>
    </row>
    <row r="189">
      <c r="A189" s="417" t="n">
        <v>180</v>
      </c>
      <c r="B189" s="418" t="inlineStr"/>
      <c r="C189" s="418" t="inlineStr">
        <is>
          <t>អ៊ែរ៉ូ ស៊ីបភីង អេជេនស៊ី</t>
        </is>
      </c>
      <c r="D189" s="418" t="inlineStr">
        <is>
          <t>K004-901635903</t>
        </is>
      </c>
      <c r="E189" s="418" t="inlineStr">
        <is>
          <t>IKPSA2021502738</t>
        </is>
      </c>
      <c r="F189" s="419" t="n">
        <v>44222</v>
      </c>
      <c r="G189" s="420" t="n">
        <v>1846</v>
      </c>
      <c r="H189" s="418" t="n"/>
      <c r="I189" s="455" t="n">
        <v>1846</v>
      </c>
      <c r="J189" s="418">
        <f>IF(L189&lt;&gt;"",L189,K189)</f>
        <v/>
      </c>
      <c r="K189" s="418">
        <f>IF(AND(T189=TRUE, U189=TRUE, V189=TRUE), IF(W189&lt;-0.05, "អនុញ្ញាត (អ្នកផ្គត់ផ្គង់ប្រកាសខ្វះ)", "បានប្រកាស (អនុញ្ញាត)"), IF(AND(T189=FALSE, U189=FALSE, V189=FALSE), "ព្យួរទុក (មិនមានទិន្នន័យ)", "ប្រកាសខុស (ព្យួរទុក)"))</f>
        <v/>
      </c>
      <c r="L189" s="418" t="inlineStr"/>
      <c r="M189" s="418" t="inlineStr"/>
      <c r="N189" s="455" t="n"/>
      <c r="O189" s="455">
        <f>IF(W189&lt;0,AI189,I189)</f>
        <v/>
      </c>
      <c r="P189" s="455">
        <f>I189-O189</f>
        <v/>
      </c>
      <c r="Q189" s="418" t="n"/>
      <c r="R189" s="418" t="inlineStr">
        <is>
          <t>IKPSA2021502738</t>
        </is>
      </c>
      <c r="S189" s="418" t="inlineStr"/>
      <c r="T189" s="418">
        <f>R189=S189</f>
        <v/>
      </c>
      <c r="U189" s="418">
        <f>AND(MONTH(F189)=MONTH(Y189), YEAR(F189)=YEAR(Y189))</f>
        <v/>
      </c>
      <c r="V189" s="418">
        <f>AND(AC189&lt;&gt;"", 'Company information'!D$4&lt;&gt;"", RIGHT(SUBSTITUTE(AC189,"-",""),9)=RIGHT(SUBSTITUTE('Company information'!D$4,"-",""),9))</f>
        <v/>
      </c>
      <c r="W189" s="418">
        <f>AI189-I189</f>
        <v/>
      </c>
      <c r="X189" s="455" t="n"/>
      <c r="Y189" s="417" t="n"/>
      <c r="Z189" s="418" t="n"/>
      <c r="AA189" s="418" t="n"/>
      <c r="AB189" s="418" t="n"/>
      <c r="AC189" s="418" t="n"/>
      <c r="AD189" s="418" t="n"/>
      <c r="AE189" s="455" t="n"/>
      <c r="AF189" s="455" t="n"/>
      <c r="AG189" s="455" t="n"/>
      <c r="AH189" s="455" t="n"/>
      <c r="AI189" s="455" t="n"/>
      <c r="AJ189" s="455" t="n"/>
      <c r="AK189" s="455" t="n"/>
      <c r="AL189" s="455" t="n"/>
      <c r="AM189" s="455" t="n"/>
      <c r="AN189" s="455" t="n"/>
      <c r="AO189" s="455" t="n"/>
      <c r="AP189" s="455" t="n"/>
      <c r="AQ189" s="455" t="n"/>
      <c r="AR189" s="418" t="n"/>
      <c r="AS189" s="418" t="n"/>
      <c r="AT189" s="418" t="n"/>
    </row>
    <row r="190">
      <c r="A190" s="417" t="n">
        <v>181</v>
      </c>
      <c r="B190" s="418" t="inlineStr"/>
      <c r="C190" s="418" t="inlineStr">
        <is>
          <t>អ៊ែរ៉ូ ស៊ីបភីង អេជេនស៊ី</t>
        </is>
      </c>
      <c r="D190" s="418" t="inlineStr">
        <is>
          <t>K004-901635903</t>
        </is>
      </c>
      <c r="E190" s="418" t="inlineStr">
        <is>
          <t>IKPSA2021501807</t>
        </is>
      </c>
      <c r="F190" s="419" t="n">
        <v>44217</v>
      </c>
      <c r="G190" s="420" t="n">
        <v>1843</v>
      </c>
      <c r="H190" s="418" t="n"/>
      <c r="I190" s="455" t="n">
        <v>1843</v>
      </c>
      <c r="J190" s="418">
        <f>IF(L190&lt;&gt;"",L190,K190)</f>
        <v/>
      </c>
      <c r="K190" s="418">
        <f>IF(AND(T190=TRUE, U190=TRUE, V190=TRUE), IF(W190&lt;-0.05, "អនុញ្ញាត (អ្នកផ្គត់ផ្គង់ប្រកាសខ្វះ)", "បានប្រកាស (អនុញ្ញាត)"), IF(AND(T190=FALSE, U190=FALSE, V190=FALSE), "ព្យួរទុក (មិនមានទិន្នន័យ)", "ប្រកាសខុស (ព្យួរទុក)"))</f>
        <v/>
      </c>
      <c r="L190" s="418" t="inlineStr"/>
      <c r="M190" s="418" t="inlineStr"/>
      <c r="N190" s="455" t="n"/>
      <c r="O190" s="455">
        <f>IF(W190&lt;0,AI190,I190)</f>
        <v/>
      </c>
      <c r="P190" s="455">
        <f>I190-O190</f>
        <v/>
      </c>
      <c r="Q190" s="418" t="n"/>
      <c r="R190" s="418" t="inlineStr">
        <is>
          <t>IKPSA2021501807</t>
        </is>
      </c>
      <c r="S190" s="418" t="inlineStr"/>
      <c r="T190" s="418">
        <f>R190=S190</f>
        <v/>
      </c>
      <c r="U190" s="418">
        <f>AND(MONTH(F190)=MONTH(Y190), YEAR(F190)=YEAR(Y190))</f>
        <v/>
      </c>
      <c r="V190" s="418">
        <f>AND(AC190&lt;&gt;"", 'Company information'!D$4&lt;&gt;"", RIGHT(SUBSTITUTE(AC190,"-",""),9)=RIGHT(SUBSTITUTE('Company information'!D$4,"-",""),9))</f>
        <v/>
      </c>
      <c r="W190" s="418">
        <f>AI190-I190</f>
        <v/>
      </c>
      <c r="X190" s="455" t="n"/>
      <c r="Y190" s="417" t="n"/>
      <c r="Z190" s="418" t="n"/>
      <c r="AA190" s="418" t="n"/>
      <c r="AB190" s="418" t="n"/>
      <c r="AC190" s="418" t="n"/>
      <c r="AD190" s="418" t="n"/>
      <c r="AE190" s="455" t="n"/>
      <c r="AF190" s="455" t="n"/>
      <c r="AG190" s="455" t="n"/>
      <c r="AH190" s="455" t="n"/>
      <c r="AI190" s="455" t="n"/>
      <c r="AJ190" s="455" t="n"/>
      <c r="AK190" s="455" t="n"/>
      <c r="AL190" s="455" t="n"/>
      <c r="AM190" s="455" t="n"/>
      <c r="AN190" s="455" t="n"/>
      <c r="AO190" s="455" t="n"/>
      <c r="AP190" s="455" t="n"/>
      <c r="AQ190" s="455" t="n"/>
      <c r="AR190" s="418" t="n"/>
      <c r="AS190" s="418" t="n"/>
      <c r="AT190" s="418" t="n"/>
    </row>
    <row r="191">
      <c r="A191" s="417" t="n">
        <v>182</v>
      </c>
      <c r="B191" s="418" t="inlineStr"/>
      <c r="C191" s="418" t="inlineStr">
        <is>
          <t>អ៊ែរ៉ូ ស៊ីបភីង អេជេនស៊ី</t>
        </is>
      </c>
      <c r="D191" s="418" t="inlineStr">
        <is>
          <t>K004-901635903</t>
        </is>
      </c>
      <c r="E191" s="418" t="inlineStr">
        <is>
          <t>IKPSA2021501808</t>
        </is>
      </c>
      <c r="F191" s="419" t="n">
        <v>44217</v>
      </c>
      <c r="G191" s="420" t="n">
        <v>97320</v>
      </c>
      <c r="H191" s="418" t="n"/>
      <c r="I191" s="455" t="n">
        <v>97320</v>
      </c>
      <c r="J191" s="418">
        <f>IF(L191&lt;&gt;"",L191,K191)</f>
        <v/>
      </c>
      <c r="K191" s="418">
        <f>IF(AND(T191=TRUE, U191=TRUE, V191=TRUE), IF(W191&lt;-0.05, "អនុញ្ញាត (អ្នកផ្គត់ផ្គង់ប្រកាសខ្វះ)", "បានប្រកាស (អនុញ្ញាត)"), IF(AND(T191=FALSE, U191=FALSE, V191=FALSE), "ព្យួរទុក (មិនមានទិន្នន័យ)", "ប្រកាសខុស (ព្យួរទុក)"))</f>
        <v/>
      </c>
      <c r="L191" s="418" t="inlineStr"/>
      <c r="M191" s="418" t="inlineStr"/>
      <c r="N191" s="455" t="n"/>
      <c r="O191" s="455">
        <f>IF(W191&lt;0,AI191,I191)</f>
        <v/>
      </c>
      <c r="P191" s="455">
        <f>I191-O191</f>
        <v/>
      </c>
      <c r="Q191" s="418" t="n"/>
      <c r="R191" s="418" t="inlineStr">
        <is>
          <t>IKPSA2021501808</t>
        </is>
      </c>
      <c r="S191" s="418" t="inlineStr"/>
      <c r="T191" s="418">
        <f>R191=S191</f>
        <v/>
      </c>
      <c r="U191" s="418">
        <f>AND(MONTH(F191)=MONTH(Y191), YEAR(F191)=YEAR(Y191))</f>
        <v/>
      </c>
      <c r="V191" s="418">
        <f>AND(AC191&lt;&gt;"", 'Company information'!D$4&lt;&gt;"", RIGHT(SUBSTITUTE(AC191,"-",""),9)=RIGHT(SUBSTITUTE('Company information'!D$4,"-",""),9))</f>
        <v/>
      </c>
      <c r="W191" s="418">
        <f>AI191-I191</f>
        <v/>
      </c>
      <c r="X191" s="455" t="n"/>
      <c r="Y191" s="417" t="n"/>
      <c r="Z191" s="418" t="n"/>
      <c r="AA191" s="418" t="n"/>
      <c r="AB191" s="418" t="n"/>
      <c r="AC191" s="418" t="n"/>
      <c r="AD191" s="418" t="n"/>
      <c r="AE191" s="455" t="n"/>
      <c r="AF191" s="455" t="n"/>
      <c r="AG191" s="455" t="n"/>
      <c r="AH191" s="455" t="n"/>
      <c r="AI191" s="455" t="n"/>
      <c r="AJ191" s="455" t="n"/>
      <c r="AK191" s="455" t="n"/>
      <c r="AL191" s="455" t="n"/>
      <c r="AM191" s="455" t="n"/>
      <c r="AN191" s="455" t="n"/>
      <c r="AO191" s="455" t="n"/>
      <c r="AP191" s="455" t="n"/>
      <c r="AQ191" s="455" t="n"/>
      <c r="AR191" s="418" t="n"/>
      <c r="AS191" s="418" t="n"/>
      <c r="AT191" s="418" t="n"/>
    </row>
    <row r="192">
      <c r="A192" s="417" t="n">
        <v>183</v>
      </c>
      <c r="B192" s="418" t="inlineStr"/>
      <c r="C192" s="418" t="inlineStr">
        <is>
          <t>អ៊ែរ៉ូ ស៊ីបភីង អេជេនស៊ី</t>
        </is>
      </c>
      <c r="D192" s="418" t="inlineStr">
        <is>
          <t>K004-901635903</t>
        </is>
      </c>
      <c r="E192" s="418" t="inlineStr">
        <is>
          <t>IKPSA2021501809</t>
        </is>
      </c>
      <c r="F192" s="419" t="n">
        <v>44215</v>
      </c>
      <c r="G192" s="420" t="n">
        <v>113540</v>
      </c>
      <c r="H192" s="418" t="n"/>
      <c r="I192" s="455" t="n">
        <v>113540</v>
      </c>
      <c r="J192" s="418">
        <f>IF(L192&lt;&gt;"",L192,K192)</f>
        <v/>
      </c>
      <c r="K192" s="418">
        <f>IF(AND(T192=TRUE, U192=TRUE, V192=TRUE), IF(W192&lt;-0.05, "អនុញ្ញាត (អ្នកផ្គត់ផ្គង់ប្រកាសខ្វះ)", "បានប្រកាស (អនុញ្ញាត)"), IF(AND(T192=FALSE, U192=FALSE, V192=FALSE), "ព្យួរទុក (មិនមានទិន្នន័យ)", "ប្រកាសខុស (ព្យួរទុក)"))</f>
        <v/>
      </c>
      <c r="L192" s="418" t="inlineStr"/>
      <c r="M192" s="418" t="inlineStr"/>
      <c r="N192" s="455" t="n"/>
      <c r="O192" s="455">
        <f>IF(W192&lt;0,AI192,I192)</f>
        <v/>
      </c>
      <c r="P192" s="455">
        <f>I192-O192</f>
        <v/>
      </c>
      <c r="Q192" s="418" t="n"/>
      <c r="R192" s="418" t="inlineStr">
        <is>
          <t>IKPSA2021501809</t>
        </is>
      </c>
      <c r="S192" s="418" t="inlineStr"/>
      <c r="T192" s="418">
        <f>R192=S192</f>
        <v/>
      </c>
      <c r="U192" s="418">
        <f>AND(MONTH(F192)=MONTH(Y192), YEAR(F192)=YEAR(Y192))</f>
        <v/>
      </c>
      <c r="V192" s="418">
        <f>AND(AC192&lt;&gt;"", 'Company information'!D$4&lt;&gt;"", RIGHT(SUBSTITUTE(AC192,"-",""),9)=RIGHT(SUBSTITUTE('Company information'!D$4,"-",""),9))</f>
        <v/>
      </c>
      <c r="W192" s="418">
        <f>AI192-I192</f>
        <v/>
      </c>
      <c r="X192" s="455" t="n"/>
      <c r="Y192" s="417" t="n"/>
      <c r="Z192" s="418" t="n"/>
      <c r="AA192" s="418" t="n"/>
      <c r="AB192" s="418" t="n"/>
      <c r="AC192" s="418" t="n"/>
      <c r="AD192" s="418" t="n"/>
      <c r="AE192" s="455" t="n"/>
      <c r="AF192" s="455" t="n"/>
      <c r="AG192" s="455" t="n"/>
      <c r="AH192" s="455" t="n"/>
      <c r="AI192" s="455" t="n"/>
      <c r="AJ192" s="455" t="n"/>
      <c r="AK192" s="455" t="n"/>
      <c r="AL192" s="455" t="n"/>
      <c r="AM192" s="455" t="n"/>
      <c r="AN192" s="455" t="n"/>
      <c r="AO192" s="455" t="n"/>
      <c r="AP192" s="455" t="n"/>
      <c r="AQ192" s="455" t="n"/>
      <c r="AR192" s="418" t="n"/>
      <c r="AS192" s="418" t="n"/>
      <c r="AT192" s="418" t="n"/>
    </row>
    <row r="193">
      <c r="A193" s="417" t="n">
        <v>184</v>
      </c>
      <c r="B193" s="418" t="inlineStr"/>
      <c r="C193" s="418" t="inlineStr">
        <is>
          <t>អ៊ែរ៉ូ ស៊ីបភីង អេជេនស៊ី</t>
        </is>
      </c>
      <c r="D193" s="418" t="inlineStr">
        <is>
          <t>K004-901635903</t>
        </is>
      </c>
      <c r="E193" s="418" t="inlineStr">
        <is>
          <t>IKPSA2021501813</t>
        </is>
      </c>
      <c r="F193" s="419" t="n">
        <v>44215</v>
      </c>
      <c r="G193" s="420" t="n">
        <v>1843</v>
      </c>
      <c r="H193" s="418" t="n"/>
      <c r="I193" s="455" t="n">
        <v>1843</v>
      </c>
      <c r="J193" s="418">
        <f>IF(L193&lt;&gt;"",L193,K193)</f>
        <v/>
      </c>
      <c r="K193" s="418">
        <f>IF(AND(T193=TRUE, U193=TRUE, V193=TRUE), IF(W193&lt;-0.05, "អនុញ្ញាត (អ្នកផ្គត់ផ្គង់ប្រកាសខ្វះ)", "បានប្រកាស (អនុញ្ញាត)"), IF(AND(T193=FALSE, U193=FALSE, V193=FALSE), "ព្យួរទុក (មិនមានទិន្នន័យ)", "ប្រកាសខុស (ព្យួរទុក)"))</f>
        <v/>
      </c>
      <c r="L193" s="418" t="inlineStr"/>
      <c r="M193" s="418" t="inlineStr"/>
      <c r="N193" s="455" t="n"/>
      <c r="O193" s="455">
        <f>IF(W193&lt;0,AI193,I193)</f>
        <v/>
      </c>
      <c r="P193" s="455">
        <f>I193-O193</f>
        <v/>
      </c>
      <c r="Q193" s="418" t="n"/>
      <c r="R193" s="418" t="inlineStr">
        <is>
          <t>IKPSA2021501813</t>
        </is>
      </c>
      <c r="S193" s="418" t="inlineStr"/>
      <c r="T193" s="418">
        <f>R193=S193</f>
        <v/>
      </c>
      <c r="U193" s="418">
        <f>AND(MONTH(F193)=MONTH(Y193), YEAR(F193)=YEAR(Y193))</f>
        <v/>
      </c>
      <c r="V193" s="418">
        <f>AND(AC193&lt;&gt;"", 'Company information'!D$4&lt;&gt;"", RIGHT(SUBSTITUTE(AC193,"-",""),9)=RIGHT(SUBSTITUTE('Company information'!D$4,"-",""),9))</f>
        <v/>
      </c>
      <c r="W193" s="418">
        <f>AI193-I193</f>
        <v/>
      </c>
      <c r="X193" s="455" t="n"/>
      <c r="Y193" s="417" t="n"/>
      <c r="Z193" s="418" t="n"/>
      <c r="AA193" s="418" t="n"/>
      <c r="AB193" s="418" t="n"/>
      <c r="AC193" s="418" t="n"/>
      <c r="AD193" s="418" t="n"/>
      <c r="AE193" s="455" t="n"/>
      <c r="AF193" s="455" t="n"/>
      <c r="AG193" s="455" t="n"/>
      <c r="AH193" s="455" t="n"/>
      <c r="AI193" s="455" t="n"/>
      <c r="AJ193" s="455" t="n"/>
      <c r="AK193" s="455" t="n"/>
      <c r="AL193" s="455" t="n"/>
      <c r="AM193" s="455" t="n"/>
      <c r="AN193" s="455" t="n"/>
      <c r="AO193" s="455" t="n"/>
      <c r="AP193" s="455" t="n"/>
      <c r="AQ193" s="455" t="n"/>
      <c r="AR193" s="418" t="n"/>
      <c r="AS193" s="418" t="n"/>
      <c r="AT193" s="418" t="n"/>
    </row>
    <row r="194">
      <c r="A194" s="417" t="n">
        <v>185</v>
      </c>
      <c r="B194" s="418" t="inlineStr"/>
      <c r="C194" s="418" t="inlineStr">
        <is>
          <t>អ៊ែរ៉ូ ស៊ីបភីង អេជេនស៊ី</t>
        </is>
      </c>
      <c r="D194" s="418" t="inlineStr">
        <is>
          <t>K004-901635903</t>
        </is>
      </c>
      <c r="E194" s="418" t="inlineStr">
        <is>
          <t>IKPSA2021501814</t>
        </is>
      </c>
      <c r="F194" s="419" t="n">
        <v>44222</v>
      </c>
      <c r="G194" s="420" t="n">
        <v>97320</v>
      </c>
      <c r="H194" s="418" t="n"/>
      <c r="I194" s="455" t="n">
        <v>97320</v>
      </c>
      <c r="J194" s="418">
        <f>IF(L194&lt;&gt;"",L194,K194)</f>
        <v/>
      </c>
      <c r="K194" s="418">
        <f>IF(AND(T194=TRUE, U194=TRUE, V194=TRUE), IF(W194&lt;-0.05, "អនុញ្ញាត (អ្នកផ្គត់ផ្គង់ប្រកាសខ្វះ)", "បានប្រកាស (អនុញ្ញាត)"), IF(AND(T194=FALSE, U194=FALSE, V194=FALSE), "ព្យួរទុក (មិនមានទិន្នន័យ)", "ប្រកាសខុស (ព្យួរទុក)"))</f>
        <v/>
      </c>
      <c r="L194" s="418" t="inlineStr"/>
      <c r="M194" s="418" t="inlineStr"/>
      <c r="N194" s="455" t="n"/>
      <c r="O194" s="455">
        <f>IF(W194&lt;0,AI194,I194)</f>
        <v/>
      </c>
      <c r="P194" s="455">
        <f>I194-O194</f>
        <v/>
      </c>
      <c r="Q194" s="418" t="n"/>
      <c r="R194" s="418" t="inlineStr">
        <is>
          <t>IKPSA2021501814</t>
        </is>
      </c>
      <c r="S194" s="418" t="inlineStr"/>
      <c r="T194" s="418">
        <f>R194=S194</f>
        <v/>
      </c>
      <c r="U194" s="418">
        <f>AND(MONTH(F194)=MONTH(Y194), YEAR(F194)=YEAR(Y194))</f>
        <v/>
      </c>
      <c r="V194" s="418">
        <f>AND(AC194&lt;&gt;"", 'Company information'!D$4&lt;&gt;"", RIGHT(SUBSTITUTE(AC194,"-",""),9)=RIGHT(SUBSTITUTE('Company information'!D$4,"-",""),9))</f>
        <v/>
      </c>
      <c r="W194" s="418">
        <f>AI194-I194</f>
        <v/>
      </c>
      <c r="X194" s="455" t="n"/>
      <c r="Y194" s="417" t="n"/>
      <c r="Z194" s="418" t="n"/>
      <c r="AA194" s="418" t="n"/>
      <c r="AB194" s="418" t="n"/>
      <c r="AC194" s="418" t="n"/>
      <c r="AD194" s="418" t="n"/>
      <c r="AE194" s="455" t="n"/>
      <c r="AF194" s="455" t="n"/>
      <c r="AG194" s="455" t="n"/>
      <c r="AH194" s="455" t="n"/>
      <c r="AI194" s="455" t="n"/>
      <c r="AJ194" s="455" t="n"/>
      <c r="AK194" s="455" t="n"/>
      <c r="AL194" s="455" t="n"/>
      <c r="AM194" s="455" t="n"/>
      <c r="AN194" s="455" t="n"/>
      <c r="AO194" s="455" t="n"/>
      <c r="AP194" s="455" t="n"/>
      <c r="AQ194" s="455" t="n"/>
      <c r="AR194" s="418" t="n"/>
      <c r="AS194" s="418" t="n"/>
      <c r="AT194" s="418" t="n"/>
    </row>
    <row r="195">
      <c r="A195" s="417" t="n">
        <v>186</v>
      </c>
      <c r="B195" s="418" t="inlineStr"/>
      <c r="C195" s="418" t="inlineStr">
        <is>
          <t>អ៊ែរ៉ូ ស៊ីបភីង អេជេនស៊ី</t>
        </is>
      </c>
      <c r="D195" s="418" t="inlineStr">
        <is>
          <t>K004-901635903</t>
        </is>
      </c>
      <c r="E195" s="418" t="inlineStr">
        <is>
          <t>IKPSA2021501815</t>
        </is>
      </c>
      <c r="F195" s="419" t="n">
        <v>44222</v>
      </c>
      <c r="G195" s="420" t="n">
        <v>113540</v>
      </c>
      <c r="H195" s="418" t="n"/>
      <c r="I195" s="455" t="n">
        <v>113540</v>
      </c>
      <c r="J195" s="418">
        <f>IF(L195&lt;&gt;"",L195,K195)</f>
        <v/>
      </c>
      <c r="K195" s="418">
        <f>IF(AND(T195=TRUE, U195=TRUE, V195=TRUE), IF(W195&lt;-0.05, "អនុញ្ញាត (អ្នកផ្គត់ផ្គង់ប្រកាសខ្វះ)", "បានប្រកាស (អនុញ្ញាត)"), IF(AND(T195=FALSE, U195=FALSE, V195=FALSE), "ព្យួរទុក (មិនមានទិន្នន័យ)", "ប្រកាសខុស (ព្យួរទុក)"))</f>
        <v/>
      </c>
      <c r="L195" s="418" t="inlineStr"/>
      <c r="M195" s="418" t="inlineStr"/>
      <c r="N195" s="455" t="n"/>
      <c r="O195" s="455">
        <f>IF(W195&lt;0,AI195,I195)</f>
        <v/>
      </c>
      <c r="P195" s="455">
        <f>I195-O195</f>
        <v/>
      </c>
      <c r="Q195" s="418" t="n"/>
      <c r="R195" s="418" t="inlineStr">
        <is>
          <t>IKPSA2021501815</t>
        </is>
      </c>
      <c r="S195" s="418" t="inlineStr"/>
      <c r="T195" s="418">
        <f>R195=S195</f>
        <v/>
      </c>
      <c r="U195" s="418">
        <f>AND(MONTH(F195)=MONTH(Y195), YEAR(F195)=YEAR(Y195))</f>
        <v/>
      </c>
      <c r="V195" s="418">
        <f>AND(AC195&lt;&gt;"", 'Company information'!D$4&lt;&gt;"", RIGHT(SUBSTITUTE(AC195,"-",""),9)=RIGHT(SUBSTITUTE('Company information'!D$4,"-",""),9))</f>
        <v/>
      </c>
      <c r="W195" s="418">
        <f>AI195-I195</f>
        <v/>
      </c>
      <c r="X195" s="455" t="n"/>
      <c r="Y195" s="417" t="n"/>
      <c r="Z195" s="418" t="n"/>
      <c r="AA195" s="418" t="n"/>
      <c r="AB195" s="418" t="n"/>
      <c r="AC195" s="418" t="n"/>
      <c r="AD195" s="418" t="n"/>
      <c r="AE195" s="455" t="n"/>
      <c r="AF195" s="455" t="n"/>
      <c r="AG195" s="455" t="n"/>
      <c r="AH195" s="455" t="n"/>
      <c r="AI195" s="455" t="n"/>
      <c r="AJ195" s="455" t="n"/>
      <c r="AK195" s="455" t="n"/>
      <c r="AL195" s="455" t="n"/>
      <c r="AM195" s="455" t="n"/>
      <c r="AN195" s="455" t="n"/>
      <c r="AO195" s="455" t="n"/>
      <c r="AP195" s="455" t="n"/>
      <c r="AQ195" s="455" t="n"/>
      <c r="AR195" s="418" t="n"/>
      <c r="AS195" s="418" t="n"/>
      <c r="AT195" s="418" t="n"/>
    </row>
    <row r="196">
      <c r="A196" s="417" t="n">
        <v>187</v>
      </c>
      <c r="B196" s="418" t="inlineStr"/>
      <c r="C196" s="418" t="inlineStr">
        <is>
          <t>អ៊ែរ៉ូ ស៊ីបភីង អេជេនស៊ី</t>
        </is>
      </c>
      <c r="D196" s="418" t="inlineStr">
        <is>
          <t>K004-901635903</t>
        </is>
      </c>
      <c r="E196" s="418" t="inlineStr">
        <is>
          <t>IKPSA2021501804</t>
        </is>
      </c>
      <c r="F196" s="419" t="n">
        <v>44217</v>
      </c>
      <c r="G196" s="420" t="n">
        <v>1843</v>
      </c>
      <c r="H196" s="418" t="n"/>
      <c r="I196" s="455" t="n">
        <v>1843</v>
      </c>
      <c r="J196" s="418">
        <f>IF(L196&lt;&gt;"",L196,K196)</f>
        <v/>
      </c>
      <c r="K196" s="418">
        <f>IF(AND(T196=TRUE, U196=TRUE, V196=TRUE), IF(W196&lt;-0.05, "អនុញ្ញាត (អ្នកផ្គត់ផ្គង់ប្រកាសខ្វះ)", "បានប្រកាស (អនុញ្ញាត)"), IF(AND(T196=FALSE, U196=FALSE, V196=FALSE), "ព្យួរទុក (មិនមានទិន្នន័យ)", "ប្រកាសខុស (ព្យួរទុក)"))</f>
        <v/>
      </c>
      <c r="L196" s="418" t="inlineStr"/>
      <c r="M196" s="418" t="inlineStr"/>
      <c r="N196" s="455" t="n"/>
      <c r="O196" s="455">
        <f>IF(W196&lt;0,AI196,I196)</f>
        <v/>
      </c>
      <c r="P196" s="455">
        <f>I196-O196</f>
        <v/>
      </c>
      <c r="Q196" s="418" t="n"/>
      <c r="R196" s="418" t="inlineStr">
        <is>
          <t>IKPSA2021501804</t>
        </is>
      </c>
      <c r="S196" s="418" t="inlineStr"/>
      <c r="T196" s="418">
        <f>R196=S196</f>
        <v/>
      </c>
      <c r="U196" s="418">
        <f>AND(MONTH(F196)=MONTH(Y196), YEAR(F196)=YEAR(Y196))</f>
        <v/>
      </c>
      <c r="V196" s="418">
        <f>AND(AC196&lt;&gt;"", 'Company information'!D$4&lt;&gt;"", RIGHT(SUBSTITUTE(AC196,"-",""),9)=RIGHT(SUBSTITUTE('Company information'!D$4,"-",""),9))</f>
        <v/>
      </c>
      <c r="W196" s="418">
        <f>AI196-I196</f>
        <v/>
      </c>
      <c r="X196" s="455" t="n"/>
      <c r="Y196" s="417" t="n"/>
      <c r="Z196" s="418" t="n"/>
      <c r="AA196" s="418" t="n"/>
      <c r="AB196" s="418" t="n"/>
      <c r="AC196" s="418" t="n"/>
      <c r="AD196" s="418" t="n"/>
      <c r="AE196" s="455" t="n"/>
      <c r="AF196" s="455" t="n"/>
      <c r="AG196" s="455" t="n"/>
      <c r="AH196" s="455" t="n"/>
      <c r="AI196" s="455" t="n"/>
      <c r="AJ196" s="455" t="n"/>
      <c r="AK196" s="455" t="n"/>
      <c r="AL196" s="455" t="n"/>
      <c r="AM196" s="455" t="n"/>
      <c r="AN196" s="455" t="n"/>
      <c r="AO196" s="455" t="n"/>
      <c r="AP196" s="455" t="n"/>
      <c r="AQ196" s="455" t="n"/>
      <c r="AR196" s="418" t="n"/>
      <c r="AS196" s="418" t="n"/>
      <c r="AT196" s="418" t="n"/>
    </row>
    <row r="197">
      <c r="A197" s="417" t="n">
        <v>188</v>
      </c>
      <c r="B197" s="418" t="inlineStr"/>
      <c r="C197" s="418" t="inlineStr">
        <is>
          <t>អ៊ែរ៉ូ ស៊ីបភីង អេជេនស៊ី</t>
        </is>
      </c>
      <c r="D197" s="418" t="inlineStr">
        <is>
          <t>K004-901635903</t>
        </is>
      </c>
      <c r="E197" s="418" t="inlineStr">
        <is>
          <t>IKPSA2021501805</t>
        </is>
      </c>
      <c r="F197" s="419" t="n">
        <v>44217</v>
      </c>
      <c r="G197" s="420" t="n">
        <v>97320</v>
      </c>
      <c r="H197" s="418" t="n"/>
      <c r="I197" s="455" t="n">
        <v>97320</v>
      </c>
      <c r="J197" s="418">
        <f>IF(L197&lt;&gt;"",L197,K197)</f>
        <v/>
      </c>
      <c r="K197" s="418">
        <f>IF(AND(T197=TRUE, U197=TRUE, V197=TRUE), IF(W197&lt;-0.05, "អនុញ្ញាត (អ្នកផ្គត់ផ្គង់ប្រកាសខ្វះ)", "បានប្រកាស (អនុញ្ញាត)"), IF(AND(T197=FALSE, U197=FALSE, V197=FALSE), "ព្យួរទុក (មិនមានទិន្នន័យ)", "ប្រកាសខុស (ព្យួរទុក)"))</f>
        <v/>
      </c>
      <c r="L197" s="418" t="inlineStr"/>
      <c r="M197" s="418" t="inlineStr"/>
      <c r="N197" s="455" t="n"/>
      <c r="O197" s="455">
        <f>IF(W197&lt;0,AI197,I197)</f>
        <v/>
      </c>
      <c r="P197" s="455">
        <f>I197-O197</f>
        <v/>
      </c>
      <c r="Q197" s="418" t="n"/>
      <c r="R197" s="418" t="inlineStr">
        <is>
          <t>IKPSA2021501805</t>
        </is>
      </c>
      <c r="S197" s="418" t="inlineStr"/>
      <c r="T197" s="418">
        <f>R197=S197</f>
        <v/>
      </c>
      <c r="U197" s="418">
        <f>AND(MONTH(F197)=MONTH(Y197), YEAR(F197)=YEAR(Y197))</f>
        <v/>
      </c>
      <c r="V197" s="418">
        <f>AND(AC197&lt;&gt;"", 'Company information'!D$4&lt;&gt;"", RIGHT(SUBSTITUTE(AC197,"-",""),9)=RIGHT(SUBSTITUTE('Company information'!D$4,"-",""),9))</f>
        <v/>
      </c>
      <c r="W197" s="418">
        <f>AI197-I197</f>
        <v/>
      </c>
      <c r="X197" s="455" t="n"/>
      <c r="Y197" s="417" t="n"/>
      <c r="Z197" s="418" t="n"/>
      <c r="AA197" s="418" t="n"/>
      <c r="AB197" s="418" t="n"/>
      <c r="AC197" s="418" t="n"/>
      <c r="AD197" s="418" t="n"/>
      <c r="AE197" s="455" t="n"/>
      <c r="AF197" s="455" t="n"/>
      <c r="AG197" s="455" t="n"/>
      <c r="AH197" s="455" t="n"/>
      <c r="AI197" s="455" t="n"/>
      <c r="AJ197" s="455" t="n"/>
      <c r="AK197" s="455" t="n"/>
      <c r="AL197" s="455" t="n"/>
      <c r="AM197" s="455" t="n"/>
      <c r="AN197" s="455" t="n"/>
      <c r="AO197" s="455" t="n"/>
      <c r="AP197" s="455" t="n"/>
      <c r="AQ197" s="455" t="n"/>
      <c r="AR197" s="418" t="n"/>
      <c r="AS197" s="418" t="n"/>
      <c r="AT197" s="418" t="n"/>
    </row>
    <row r="198">
      <c r="A198" s="417" t="n">
        <v>189</v>
      </c>
      <c r="B198" s="418" t="inlineStr"/>
      <c r="C198" s="418" t="inlineStr">
        <is>
          <t>អ៊ែរ៉ូ ស៊ីបភីង អេជេនស៊ី</t>
        </is>
      </c>
      <c r="D198" s="418" t="inlineStr">
        <is>
          <t>K004-901635903</t>
        </is>
      </c>
      <c r="E198" s="418" t="inlineStr">
        <is>
          <t>IKPSA2021501806</t>
        </is>
      </c>
      <c r="F198" s="419" t="n">
        <v>44217</v>
      </c>
      <c r="G198" s="420" t="n">
        <v>113540</v>
      </c>
      <c r="H198" s="418" t="n"/>
      <c r="I198" s="455" t="n">
        <v>113540</v>
      </c>
      <c r="J198" s="418">
        <f>IF(L198&lt;&gt;"",L198,K198)</f>
        <v/>
      </c>
      <c r="K198" s="418">
        <f>IF(AND(T198=TRUE, U198=TRUE, V198=TRUE), IF(W198&lt;-0.05, "អនុញ្ញាត (អ្នកផ្គត់ផ្គង់ប្រកាសខ្វះ)", "បានប្រកាស (អនុញ្ញាត)"), IF(AND(T198=FALSE, U198=FALSE, V198=FALSE), "ព្យួរទុក (មិនមានទិន្នន័យ)", "ប្រកាសខុស (ព្យួរទុក)"))</f>
        <v/>
      </c>
      <c r="L198" s="418" t="inlineStr"/>
      <c r="M198" s="418" t="inlineStr"/>
      <c r="N198" s="455" t="n"/>
      <c r="O198" s="455">
        <f>IF(W198&lt;0,AI198,I198)</f>
        <v/>
      </c>
      <c r="P198" s="455">
        <f>I198-O198</f>
        <v/>
      </c>
      <c r="Q198" s="418" t="n"/>
      <c r="R198" s="418" t="inlineStr">
        <is>
          <t>IKPSA2021501806</t>
        </is>
      </c>
      <c r="S198" s="418" t="inlineStr"/>
      <c r="T198" s="418">
        <f>R198=S198</f>
        <v/>
      </c>
      <c r="U198" s="418">
        <f>AND(MONTH(F198)=MONTH(Y198), YEAR(F198)=YEAR(Y198))</f>
        <v/>
      </c>
      <c r="V198" s="418">
        <f>AND(AC198&lt;&gt;"", 'Company information'!D$4&lt;&gt;"", RIGHT(SUBSTITUTE(AC198,"-",""),9)=RIGHT(SUBSTITUTE('Company information'!D$4,"-",""),9))</f>
        <v/>
      </c>
      <c r="W198" s="418">
        <f>AI198-I198</f>
        <v/>
      </c>
      <c r="X198" s="455" t="n"/>
      <c r="Y198" s="417" t="n"/>
      <c r="Z198" s="418" t="n"/>
      <c r="AA198" s="418" t="n"/>
      <c r="AB198" s="418" t="n"/>
      <c r="AC198" s="418" t="n"/>
      <c r="AD198" s="418" t="n"/>
      <c r="AE198" s="455" t="n"/>
      <c r="AF198" s="455" t="n"/>
      <c r="AG198" s="455" t="n"/>
      <c r="AH198" s="455" t="n"/>
      <c r="AI198" s="455" t="n"/>
      <c r="AJ198" s="455" t="n"/>
      <c r="AK198" s="455" t="n"/>
      <c r="AL198" s="455" t="n"/>
      <c r="AM198" s="455" t="n"/>
      <c r="AN198" s="455" t="n"/>
      <c r="AO198" s="455" t="n"/>
      <c r="AP198" s="455" t="n"/>
      <c r="AQ198" s="455" t="n"/>
      <c r="AR198" s="418" t="n"/>
      <c r="AS198" s="418" t="n"/>
      <c r="AT198" s="418" t="n"/>
    </row>
    <row r="199">
      <c r="A199" s="417" t="n">
        <v>190</v>
      </c>
      <c r="B199" s="418" t="inlineStr"/>
      <c r="C199" s="418" t="inlineStr">
        <is>
          <t>អ៊ែរ៉ូ ស៊ីបភីង អេជេនស៊ី</t>
        </is>
      </c>
      <c r="D199" s="418" t="inlineStr">
        <is>
          <t>K004-901635903</t>
        </is>
      </c>
      <c r="E199" s="418" t="inlineStr">
        <is>
          <t>IKPSA2020533650</t>
        </is>
      </c>
      <c r="F199" s="419" t="n">
        <v>44197</v>
      </c>
      <c r="G199" s="420" t="n">
        <v>262275</v>
      </c>
      <c r="H199" s="418" t="n"/>
      <c r="I199" s="455" t="n">
        <v>262275</v>
      </c>
      <c r="J199" s="418">
        <f>IF(L199&lt;&gt;"",L199,K199)</f>
        <v/>
      </c>
      <c r="K199" s="418">
        <f>IF(AND(T199=TRUE, U199=TRUE, V199=TRUE), IF(W199&lt;-0.05, "អនុញ្ញាត (អ្នកផ្គត់ផ្គង់ប្រកាសខ្វះ)", "បានប្រកាស (អនុញ្ញាត)"), IF(AND(T199=FALSE, U199=FALSE, V199=FALSE), "ព្យួរទុក (មិនមានទិន្នន័យ)", "ប្រកាសខុស (ព្យួរទុក)"))</f>
        <v/>
      </c>
      <c r="L199" s="418" t="inlineStr"/>
      <c r="M199" s="418" t="inlineStr"/>
      <c r="N199" s="455" t="n"/>
      <c r="O199" s="455">
        <f>IF(W199&lt;0,AI199,I199)</f>
        <v/>
      </c>
      <c r="P199" s="455">
        <f>I199-O199</f>
        <v/>
      </c>
      <c r="Q199" s="418" t="n"/>
      <c r="R199" s="418" t="inlineStr">
        <is>
          <t>IKPSA2020533650</t>
        </is>
      </c>
      <c r="S199" s="418" t="inlineStr"/>
      <c r="T199" s="418">
        <f>R199=S199</f>
        <v/>
      </c>
      <c r="U199" s="418">
        <f>AND(MONTH(F199)=MONTH(Y199), YEAR(F199)=YEAR(Y199))</f>
        <v/>
      </c>
      <c r="V199" s="418">
        <f>AND(AC199&lt;&gt;"", 'Company information'!D$4&lt;&gt;"", RIGHT(SUBSTITUTE(AC199,"-",""),9)=RIGHT(SUBSTITUTE('Company information'!D$4,"-",""),9))</f>
        <v/>
      </c>
      <c r="W199" s="418">
        <f>AI199-I199</f>
        <v/>
      </c>
      <c r="X199" s="455" t="n"/>
      <c r="Y199" s="417" t="n"/>
      <c r="Z199" s="418" t="n"/>
      <c r="AA199" s="418" t="n"/>
      <c r="AB199" s="418" t="n"/>
      <c r="AC199" s="418" t="n"/>
      <c r="AD199" s="418" t="n"/>
      <c r="AE199" s="455" t="n"/>
      <c r="AF199" s="455" t="n"/>
      <c r="AG199" s="455" t="n"/>
      <c r="AH199" s="455" t="n"/>
      <c r="AI199" s="455" t="n"/>
      <c r="AJ199" s="455" t="n"/>
      <c r="AK199" s="455" t="n"/>
      <c r="AL199" s="455" t="n"/>
      <c r="AM199" s="455" t="n"/>
      <c r="AN199" s="455" t="n"/>
      <c r="AO199" s="455" t="n"/>
      <c r="AP199" s="455" t="n"/>
      <c r="AQ199" s="455" t="n"/>
      <c r="AR199" s="418" t="n"/>
      <c r="AS199" s="418" t="n"/>
      <c r="AT199" s="418" t="n"/>
    </row>
    <row r="200">
      <c r="A200" s="417" t="n">
        <v>191</v>
      </c>
      <c r="B200" s="418" t="inlineStr"/>
      <c r="C200" s="418" t="inlineStr">
        <is>
          <t>អ៊ែរ៉ូ ស៊ីបភីង អេជេនស៊ី</t>
        </is>
      </c>
      <c r="D200" s="418" t="inlineStr">
        <is>
          <t>K004-901635903</t>
        </is>
      </c>
      <c r="E200" s="418" t="inlineStr">
        <is>
          <t>IKPSA2020533649</t>
        </is>
      </c>
      <c r="F200" s="419" t="n">
        <v>44197</v>
      </c>
      <c r="G200" s="420" t="n">
        <v>242100</v>
      </c>
      <c r="H200" s="418" t="n"/>
      <c r="I200" s="455" t="n">
        <v>242100</v>
      </c>
      <c r="J200" s="418">
        <f>IF(L200&lt;&gt;"",L200,K200)</f>
        <v/>
      </c>
      <c r="K200" s="418">
        <f>IF(AND(T200=TRUE, U200=TRUE, V200=TRUE), IF(W200&lt;-0.05, "អនុញ្ញាត (អ្នកផ្គត់ផ្គង់ប្រកាសខ្វះ)", "បានប្រកាស (អនុញ្ញាត)"), IF(AND(T200=FALSE, U200=FALSE, V200=FALSE), "ព្យួរទុក (មិនមានទិន្នន័យ)", "ប្រកាសខុស (ព្យួរទុក)"))</f>
        <v/>
      </c>
      <c r="L200" s="418" t="inlineStr"/>
      <c r="M200" s="418" t="inlineStr"/>
      <c r="N200" s="455" t="n"/>
      <c r="O200" s="455">
        <f>IF(W200&lt;0,AI200,I200)</f>
        <v/>
      </c>
      <c r="P200" s="455">
        <f>I200-O200</f>
        <v/>
      </c>
      <c r="Q200" s="418" t="n"/>
      <c r="R200" s="418" t="inlineStr">
        <is>
          <t>IKPSA2020533649</t>
        </is>
      </c>
      <c r="S200" s="418" t="inlineStr"/>
      <c r="T200" s="418">
        <f>R200=S200</f>
        <v/>
      </c>
      <c r="U200" s="418">
        <f>AND(MONTH(F200)=MONTH(Y200), YEAR(F200)=YEAR(Y200))</f>
        <v/>
      </c>
      <c r="V200" s="418">
        <f>AND(AC200&lt;&gt;"", 'Company information'!D$4&lt;&gt;"", RIGHT(SUBSTITUTE(AC200,"-",""),9)=RIGHT(SUBSTITUTE('Company information'!D$4,"-",""),9))</f>
        <v/>
      </c>
      <c r="W200" s="418">
        <f>AI200-I200</f>
        <v/>
      </c>
      <c r="X200" s="455" t="n"/>
      <c r="Y200" s="417" t="n"/>
      <c r="Z200" s="418" t="n"/>
      <c r="AA200" s="418" t="n"/>
      <c r="AB200" s="418" t="n"/>
      <c r="AC200" s="418" t="n"/>
      <c r="AD200" s="418" t="n"/>
      <c r="AE200" s="455" t="n"/>
      <c r="AF200" s="455" t="n"/>
      <c r="AG200" s="455" t="n"/>
      <c r="AH200" s="455" t="n"/>
      <c r="AI200" s="455" t="n"/>
      <c r="AJ200" s="455" t="n"/>
      <c r="AK200" s="455" t="n"/>
      <c r="AL200" s="455" t="n"/>
      <c r="AM200" s="455" t="n"/>
      <c r="AN200" s="455" t="n"/>
      <c r="AO200" s="455" t="n"/>
      <c r="AP200" s="455" t="n"/>
      <c r="AQ200" s="455" t="n"/>
      <c r="AR200" s="418" t="n"/>
      <c r="AS200" s="418" t="n"/>
      <c r="AT200" s="418" t="n"/>
    </row>
    <row r="201">
      <c r="A201" s="417" t="n">
        <v>192</v>
      </c>
      <c r="B201" s="418" t="inlineStr"/>
      <c r="C201" s="418" t="inlineStr">
        <is>
          <t>អ៊ែរ៉ូ ស៊ីបភីង អេជេនស៊ី</t>
        </is>
      </c>
      <c r="D201" s="418" t="inlineStr">
        <is>
          <t>K004-901635903</t>
        </is>
      </c>
      <c r="E201" s="418" t="inlineStr">
        <is>
          <t>IKPSA2020533648</t>
        </is>
      </c>
      <c r="F201" s="419" t="n">
        <v>44197</v>
      </c>
      <c r="G201" s="420" t="n">
        <v>5502</v>
      </c>
      <c r="H201" s="418" t="n"/>
      <c r="I201" s="455" t="n">
        <v>5502</v>
      </c>
      <c r="J201" s="418">
        <f>IF(L201&lt;&gt;"",L201,K201)</f>
        <v/>
      </c>
      <c r="K201" s="418">
        <f>IF(AND(T201=TRUE, U201=TRUE, V201=TRUE), IF(W201&lt;-0.05, "អនុញ្ញាត (អ្នកផ្គត់ផ្គង់ប្រកាសខ្វះ)", "បានប្រកាស (អនុញ្ញាត)"), IF(AND(T201=FALSE, U201=FALSE, V201=FALSE), "ព្យួរទុក (មិនមានទិន្នន័យ)", "ប្រកាសខុស (ព្យួរទុក)"))</f>
        <v/>
      </c>
      <c r="L201" s="418" t="inlineStr"/>
      <c r="M201" s="418" t="inlineStr"/>
      <c r="N201" s="455" t="n"/>
      <c r="O201" s="455">
        <f>IF(W201&lt;0,AI201,I201)</f>
        <v/>
      </c>
      <c r="P201" s="455">
        <f>I201-O201</f>
        <v/>
      </c>
      <c r="Q201" s="418" t="n"/>
      <c r="R201" s="418" t="inlineStr">
        <is>
          <t>IKPSA2020533648</t>
        </is>
      </c>
      <c r="S201" s="418" t="inlineStr"/>
      <c r="T201" s="418">
        <f>R201=S201</f>
        <v/>
      </c>
      <c r="U201" s="418">
        <f>AND(MONTH(F201)=MONTH(Y201), YEAR(F201)=YEAR(Y201))</f>
        <v/>
      </c>
      <c r="V201" s="418">
        <f>AND(AC201&lt;&gt;"", 'Company information'!D$4&lt;&gt;"", RIGHT(SUBSTITUTE(AC201,"-",""),9)=RIGHT(SUBSTITUTE('Company information'!D$4,"-",""),9))</f>
        <v/>
      </c>
      <c r="W201" s="418">
        <f>AI201-I201</f>
        <v/>
      </c>
      <c r="X201" s="455" t="n"/>
      <c r="Y201" s="417" t="n"/>
      <c r="Z201" s="418" t="n"/>
      <c r="AA201" s="418" t="n"/>
      <c r="AB201" s="418" t="n"/>
      <c r="AC201" s="418" t="n"/>
      <c r="AD201" s="418" t="n"/>
      <c r="AE201" s="455" t="n"/>
      <c r="AF201" s="455" t="n"/>
      <c r="AG201" s="455" t="n"/>
      <c r="AH201" s="455" t="n"/>
      <c r="AI201" s="455" t="n"/>
      <c r="AJ201" s="455" t="n"/>
      <c r="AK201" s="455" t="n"/>
      <c r="AL201" s="455" t="n"/>
      <c r="AM201" s="455" t="n"/>
      <c r="AN201" s="455" t="n"/>
      <c r="AO201" s="455" t="n"/>
      <c r="AP201" s="455" t="n"/>
      <c r="AQ201" s="455" t="n"/>
      <c r="AR201" s="418" t="n"/>
      <c r="AS201" s="418" t="n"/>
      <c r="AT201" s="418" t="n"/>
    </row>
    <row r="202">
      <c r="A202" s="417" t="n">
        <v>193</v>
      </c>
      <c r="B202" s="418" t="inlineStr"/>
      <c r="C202" s="418" t="inlineStr">
        <is>
          <t>56ប៊ី-លីង សឹបផ្លាយ ឆេន មេនេចម៉ិន ឯ.ក</t>
        </is>
      </c>
      <c r="D202" s="418" t="inlineStr">
        <is>
          <t>K004-902004795</t>
        </is>
      </c>
      <c r="E202" s="418" t="inlineStr">
        <is>
          <t>IN202101-0076</t>
        </is>
      </c>
      <c r="F202" s="419" t="n">
        <v>44225</v>
      </c>
      <c r="G202" s="420" t="n">
        <v>184958</v>
      </c>
      <c r="H202" s="418" t="n"/>
      <c r="I202" s="455" t="n">
        <v>184958</v>
      </c>
      <c r="J202" s="418">
        <f>IF(L202&lt;&gt;"",L202,K202)</f>
        <v/>
      </c>
      <c r="K202" s="418">
        <f>IF(AND(T202=TRUE, U202=TRUE, V202=TRUE), IF(W202&lt;-0.05, "អនុញ្ញាត (អ្នកផ្គត់ផ្គង់ប្រកាសខ្វះ)", "បានប្រកាស (អនុញ្ញាត)"), IF(AND(T202=FALSE, U202=FALSE, V202=FALSE), "ព្យួរទុក (មិនមានទិន្នន័យ)", "ប្រកាសខុស (ព្យួរទុក)"))</f>
        <v/>
      </c>
      <c r="L202" s="418" t="inlineStr"/>
      <c r="M202" s="418" t="inlineStr"/>
      <c r="N202" s="455" t="n"/>
      <c r="O202" s="455">
        <f>IF(W202&lt;0,AI202,I202)</f>
        <v/>
      </c>
      <c r="P202" s="455">
        <f>I202-O202</f>
        <v/>
      </c>
      <c r="Q202" s="418" t="n"/>
      <c r="R202" s="418" t="inlineStr">
        <is>
          <t>IN202101-0076</t>
        </is>
      </c>
      <c r="S202" s="418" t="inlineStr"/>
      <c r="T202" s="418">
        <f>R202=S202</f>
        <v/>
      </c>
      <c r="U202" s="418">
        <f>AND(MONTH(F202)=MONTH(Y202), YEAR(F202)=YEAR(Y202))</f>
        <v/>
      </c>
      <c r="V202" s="418">
        <f>AND(AC202&lt;&gt;"", 'Company information'!D$4&lt;&gt;"", RIGHT(SUBSTITUTE(AC202,"-",""),9)=RIGHT(SUBSTITUTE('Company information'!D$4,"-",""),9))</f>
        <v/>
      </c>
      <c r="W202" s="418">
        <f>AI202-I202</f>
        <v/>
      </c>
      <c r="X202" s="455" t="n"/>
      <c r="Y202" s="417" t="n"/>
      <c r="Z202" s="418" t="n"/>
      <c r="AA202" s="418" t="n"/>
      <c r="AB202" s="418" t="n"/>
      <c r="AC202" s="418" t="n"/>
      <c r="AD202" s="418" t="n"/>
      <c r="AE202" s="455" t="n"/>
      <c r="AF202" s="455" t="n"/>
      <c r="AG202" s="455" t="n"/>
      <c r="AH202" s="455" t="n"/>
      <c r="AI202" s="455" t="n"/>
      <c r="AJ202" s="455" t="n"/>
      <c r="AK202" s="455" t="n"/>
      <c r="AL202" s="455" t="n"/>
      <c r="AM202" s="455" t="n"/>
      <c r="AN202" s="455" t="n"/>
      <c r="AO202" s="455" t="n"/>
      <c r="AP202" s="455" t="n"/>
      <c r="AQ202" s="455" t="n"/>
      <c r="AR202" s="418" t="n"/>
      <c r="AS202" s="418" t="n"/>
      <c r="AT202" s="418" t="n"/>
    </row>
    <row r="203">
      <c r="A203" s="417" t="n">
        <v>194</v>
      </c>
      <c r="B203" s="418" t="inlineStr"/>
      <c r="C203" s="418" t="inlineStr">
        <is>
          <t>56ប៊ី-លីង សឹបផ្លាយ ឆេន មេនេចម៉ិន ឯ.ក</t>
        </is>
      </c>
      <c r="D203" s="418" t="inlineStr">
        <is>
          <t>K004-902004795</t>
        </is>
      </c>
      <c r="E203" s="418" t="inlineStr">
        <is>
          <t>IN202101-0075</t>
        </is>
      </c>
      <c r="F203" s="419" t="n">
        <v>44225</v>
      </c>
      <c r="G203" s="420" t="n">
        <v>313005</v>
      </c>
      <c r="H203" s="418" t="n"/>
      <c r="I203" s="455" t="n">
        <v>313005</v>
      </c>
      <c r="J203" s="418">
        <f>IF(L203&lt;&gt;"",L203,K203)</f>
        <v/>
      </c>
      <c r="K203" s="418">
        <f>IF(AND(T203=TRUE, U203=TRUE, V203=TRUE), IF(W203&lt;-0.05, "អនុញ្ញាត (អ្នកផ្គត់ផ្គង់ប្រកាសខ្វះ)", "បានប្រកាស (អនុញ្ញាត)"), IF(AND(T203=FALSE, U203=FALSE, V203=FALSE), "ព្យួរទុក (មិនមានទិន្នន័យ)", "ប្រកាសខុស (ព្យួរទុក)"))</f>
        <v/>
      </c>
      <c r="L203" s="418" t="inlineStr"/>
      <c r="M203" s="418" t="inlineStr"/>
      <c r="N203" s="455" t="n"/>
      <c r="O203" s="455">
        <f>IF(W203&lt;0,AI203,I203)</f>
        <v/>
      </c>
      <c r="P203" s="455">
        <f>I203-O203</f>
        <v/>
      </c>
      <c r="Q203" s="418" t="n"/>
      <c r="R203" s="418" t="inlineStr">
        <is>
          <t>IN202101-0075</t>
        </is>
      </c>
      <c r="S203" s="418" t="inlineStr"/>
      <c r="T203" s="418">
        <f>R203=S203</f>
        <v/>
      </c>
      <c r="U203" s="418">
        <f>AND(MONTH(F203)=MONTH(Y203), YEAR(F203)=YEAR(Y203))</f>
        <v/>
      </c>
      <c r="V203" s="418">
        <f>AND(AC203&lt;&gt;"", 'Company information'!D$4&lt;&gt;"", RIGHT(SUBSTITUTE(AC203,"-",""),9)=RIGHT(SUBSTITUTE('Company information'!D$4,"-",""),9))</f>
        <v/>
      </c>
      <c r="W203" s="418">
        <f>AI203-I203</f>
        <v/>
      </c>
      <c r="X203" s="455" t="n"/>
      <c r="Y203" s="417" t="n"/>
      <c r="Z203" s="418" t="n"/>
      <c r="AA203" s="418" t="n"/>
      <c r="AB203" s="418" t="n"/>
      <c r="AC203" s="418" t="n"/>
      <c r="AD203" s="418" t="n"/>
      <c r="AE203" s="455" t="n"/>
      <c r="AF203" s="455" t="n"/>
      <c r="AG203" s="455" t="n"/>
      <c r="AH203" s="455" t="n"/>
      <c r="AI203" s="455" t="n"/>
      <c r="AJ203" s="455" t="n"/>
      <c r="AK203" s="455" t="n"/>
      <c r="AL203" s="455" t="n"/>
      <c r="AM203" s="455" t="n"/>
      <c r="AN203" s="455" t="n"/>
      <c r="AO203" s="455" t="n"/>
      <c r="AP203" s="455" t="n"/>
      <c r="AQ203" s="455" t="n"/>
      <c r="AR203" s="418" t="n"/>
      <c r="AS203" s="418" t="n"/>
      <c r="AT203" s="418" t="n"/>
    </row>
    <row r="204">
      <c r="A204" s="417" t="n">
        <v>195</v>
      </c>
      <c r="B204" s="418" t="inlineStr"/>
      <c r="C204" s="418" t="inlineStr">
        <is>
          <t>56ប៊ី-លីង សឹបផ្លាយ ឆេន មេនេចម៉ិន ឯ.ក</t>
        </is>
      </c>
      <c r="D204" s="418" t="inlineStr">
        <is>
          <t>K004-902004795</t>
        </is>
      </c>
      <c r="E204" s="418" t="inlineStr">
        <is>
          <t>IN202101-0074</t>
        </is>
      </c>
      <c r="F204" s="419" t="n">
        <v>44225</v>
      </c>
      <c r="G204" s="420" t="n">
        <v>8048688</v>
      </c>
      <c r="H204" s="418" t="n"/>
      <c r="I204" s="455" t="n">
        <v>8048688</v>
      </c>
      <c r="J204" s="418">
        <f>IF(L204&lt;&gt;"",L204,K204)</f>
        <v/>
      </c>
      <c r="K204" s="418">
        <f>IF(AND(T204=TRUE, U204=TRUE, V204=TRUE), IF(W204&lt;-0.05, "អនុញ្ញាត (អ្នកផ្គត់ផ្គង់ប្រកាសខ្វះ)", "បានប្រកាស (អនុញ្ញាត)"), IF(AND(T204=FALSE, U204=FALSE, V204=FALSE), "ព្យួរទុក (មិនមានទិន្នន័យ)", "ប្រកាសខុស (ព្យួរទុក)"))</f>
        <v/>
      </c>
      <c r="L204" s="418" t="inlineStr"/>
      <c r="M204" s="418" t="inlineStr"/>
      <c r="N204" s="455" t="n"/>
      <c r="O204" s="455">
        <f>IF(W204&lt;0,AI204,I204)</f>
        <v/>
      </c>
      <c r="P204" s="455">
        <f>I204-O204</f>
        <v/>
      </c>
      <c r="Q204" s="418" t="n"/>
      <c r="R204" s="418" t="inlineStr">
        <is>
          <t>IN202101-0074</t>
        </is>
      </c>
      <c r="S204" s="418" t="inlineStr"/>
      <c r="T204" s="418">
        <f>R204=S204</f>
        <v/>
      </c>
      <c r="U204" s="418">
        <f>AND(MONTH(F204)=MONTH(Y204), YEAR(F204)=YEAR(Y204))</f>
        <v/>
      </c>
      <c r="V204" s="418">
        <f>AND(AC204&lt;&gt;"", 'Company information'!D$4&lt;&gt;"", RIGHT(SUBSTITUTE(AC204,"-",""),9)=RIGHT(SUBSTITUTE('Company information'!D$4,"-",""),9))</f>
        <v/>
      </c>
      <c r="W204" s="418">
        <f>AI204-I204</f>
        <v/>
      </c>
      <c r="X204" s="455" t="n"/>
      <c r="Y204" s="417" t="n"/>
      <c r="Z204" s="418" t="n"/>
      <c r="AA204" s="418" t="n"/>
      <c r="AB204" s="418" t="n"/>
      <c r="AC204" s="418" t="n"/>
      <c r="AD204" s="418" t="n"/>
      <c r="AE204" s="455" t="n"/>
      <c r="AF204" s="455" t="n"/>
      <c r="AG204" s="455" t="n"/>
      <c r="AH204" s="455" t="n"/>
      <c r="AI204" s="455" t="n"/>
      <c r="AJ204" s="455" t="n"/>
      <c r="AK204" s="455" t="n"/>
      <c r="AL204" s="455" t="n"/>
      <c r="AM204" s="455" t="n"/>
      <c r="AN204" s="455" t="n"/>
      <c r="AO204" s="455" t="n"/>
      <c r="AP204" s="455" t="n"/>
      <c r="AQ204" s="455" t="n"/>
      <c r="AR204" s="418" t="n"/>
      <c r="AS204" s="418" t="n"/>
      <c r="AT204" s="418" t="n"/>
    </row>
    <row r="205">
      <c r="A205" s="417" t="n">
        <v>196</v>
      </c>
      <c r="B205" s="418" t="inlineStr"/>
      <c r="C205" s="418" t="inlineStr">
        <is>
          <t>56ប៊ី-លីង សឹបផ្លាយ ឆេន មេនេចម៉ិន ឯ.ក</t>
        </is>
      </c>
      <c r="D205" s="418" t="inlineStr">
        <is>
          <t>K004-902004795</t>
        </is>
      </c>
      <c r="E205" s="418" t="inlineStr">
        <is>
          <t>IN202101-0073</t>
        </is>
      </c>
      <c r="F205" s="419" t="n">
        <v>44225</v>
      </c>
      <c r="G205" s="420" t="n">
        <v>378045</v>
      </c>
      <c r="H205" s="418" t="n"/>
      <c r="I205" s="455" t="n">
        <v>378045</v>
      </c>
      <c r="J205" s="418">
        <f>IF(L205&lt;&gt;"",L205,K205)</f>
        <v/>
      </c>
      <c r="K205" s="418">
        <f>IF(AND(T205=TRUE, U205=TRUE, V205=TRUE), IF(W205&lt;-0.05, "អនុញ្ញាត (អ្នកផ្គត់ផ្គង់ប្រកាសខ្វះ)", "បានប្រកាស (អនុញ្ញាត)"), IF(AND(T205=FALSE, U205=FALSE, V205=FALSE), "ព្យួរទុក (មិនមានទិន្នន័យ)", "ប្រកាសខុស (ព្យួរទុក)"))</f>
        <v/>
      </c>
      <c r="L205" s="418" t="inlineStr"/>
      <c r="M205" s="418" t="inlineStr"/>
      <c r="N205" s="455" t="n"/>
      <c r="O205" s="455">
        <f>IF(W205&lt;0,AI205,I205)</f>
        <v/>
      </c>
      <c r="P205" s="455">
        <f>I205-O205</f>
        <v/>
      </c>
      <c r="Q205" s="418" t="n"/>
      <c r="R205" s="418" t="inlineStr">
        <is>
          <t>IN202101-0073</t>
        </is>
      </c>
      <c r="S205" s="418" t="inlineStr"/>
      <c r="T205" s="418">
        <f>R205=S205</f>
        <v/>
      </c>
      <c r="U205" s="418">
        <f>AND(MONTH(F205)=MONTH(Y205), YEAR(F205)=YEAR(Y205))</f>
        <v/>
      </c>
      <c r="V205" s="418">
        <f>AND(AC205&lt;&gt;"", 'Company information'!D$4&lt;&gt;"", RIGHT(SUBSTITUTE(AC205,"-",""),9)=RIGHT(SUBSTITUTE('Company information'!D$4,"-",""),9))</f>
        <v/>
      </c>
      <c r="W205" s="418">
        <f>AI205-I205</f>
        <v/>
      </c>
      <c r="X205" s="455" t="n"/>
      <c r="Y205" s="417" t="n"/>
      <c r="Z205" s="418" t="n"/>
      <c r="AA205" s="418" t="n"/>
      <c r="AB205" s="418" t="n"/>
      <c r="AC205" s="418" t="n"/>
      <c r="AD205" s="418" t="n"/>
      <c r="AE205" s="455" t="n"/>
      <c r="AF205" s="455" t="n"/>
      <c r="AG205" s="455" t="n"/>
      <c r="AH205" s="455" t="n"/>
      <c r="AI205" s="455" t="n"/>
      <c r="AJ205" s="455" t="n"/>
      <c r="AK205" s="455" t="n"/>
      <c r="AL205" s="455" t="n"/>
      <c r="AM205" s="455" t="n"/>
      <c r="AN205" s="455" t="n"/>
      <c r="AO205" s="455" t="n"/>
      <c r="AP205" s="455" t="n"/>
      <c r="AQ205" s="455" t="n"/>
      <c r="AR205" s="418" t="n"/>
      <c r="AS205" s="418" t="n"/>
      <c r="AT205" s="418" t="n"/>
    </row>
    <row r="206">
      <c r="A206" s="417" t="n">
        <v>197</v>
      </c>
      <c r="B206" s="418" t="inlineStr"/>
      <c r="C206" s="418" t="inlineStr">
        <is>
          <t>56ប៊ី-លីង សឹបផ្លាយ ឆេន មេនេចម៉ិន ឯ.ក</t>
        </is>
      </c>
      <c r="D206" s="418" t="inlineStr">
        <is>
          <t>K004-902004795</t>
        </is>
      </c>
      <c r="E206" s="418" t="inlineStr">
        <is>
          <t>IN202101-0072</t>
        </is>
      </c>
      <c r="F206" s="419" t="n">
        <v>44225</v>
      </c>
      <c r="G206" s="420" t="n">
        <v>313005</v>
      </c>
      <c r="H206" s="418" t="n"/>
      <c r="I206" s="455" t="n">
        <v>313005</v>
      </c>
      <c r="J206" s="418">
        <f>IF(L206&lt;&gt;"",L206,K206)</f>
        <v/>
      </c>
      <c r="K206" s="418">
        <f>IF(AND(T206=TRUE, U206=TRUE, V206=TRUE), IF(W206&lt;-0.05, "អនុញ្ញាត (អ្នកផ្គត់ផ្គង់ប្រកាសខ្វះ)", "បានប្រកាស (អនុញ្ញាត)"), IF(AND(T206=FALSE, U206=FALSE, V206=FALSE), "ព្យួរទុក (មិនមានទិន្នន័យ)", "ប្រកាសខុស (ព្យួរទុក)"))</f>
        <v/>
      </c>
      <c r="L206" s="418" t="inlineStr"/>
      <c r="M206" s="418" t="inlineStr"/>
      <c r="N206" s="455" t="n"/>
      <c r="O206" s="455">
        <f>IF(W206&lt;0,AI206,I206)</f>
        <v/>
      </c>
      <c r="P206" s="455">
        <f>I206-O206</f>
        <v/>
      </c>
      <c r="Q206" s="418" t="n"/>
      <c r="R206" s="418" t="inlineStr">
        <is>
          <t>IN202101-0072</t>
        </is>
      </c>
      <c r="S206" s="418" t="inlineStr"/>
      <c r="T206" s="418">
        <f>R206=S206</f>
        <v/>
      </c>
      <c r="U206" s="418">
        <f>AND(MONTH(F206)=MONTH(Y206), YEAR(F206)=YEAR(Y206))</f>
        <v/>
      </c>
      <c r="V206" s="418">
        <f>AND(AC206&lt;&gt;"", 'Company information'!D$4&lt;&gt;"", RIGHT(SUBSTITUTE(AC206,"-",""),9)=RIGHT(SUBSTITUTE('Company information'!D$4,"-",""),9))</f>
        <v/>
      </c>
      <c r="W206" s="418">
        <f>AI206-I206</f>
        <v/>
      </c>
      <c r="X206" s="455" t="n"/>
      <c r="Y206" s="417" t="n"/>
      <c r="Z206" s="418" t="n"/>
      <c r="AA206" s="418" t="n"/>
      <c r="AB206" s="418" t="n"/>
      <c r="AC206" s="418" t="n"/>
      <c r="AD206" s="418" t="n"/>
      <c r="AE206" s="455" t="n"/>
      <c r="AF206" s="455" t="n"/>
      <c r="AG206" s="455" t="n"/>
      <c r="AH206" s="455" t="n"/>
      <c r="AI206" s="455" t="n"/>
      <c r="AJ206" s="455" t="n"/>
      <c r="AK206" s="455" t="n"/>
      <c r="AL206" s="455" t="n"/>
      <c r="AM206" s="455" t="n"/>
      <c r="AN206" s="455" t="n"/>
      <c r="AO206" s="455" t="n"/>
      <c r="AP206" s="455" t="n"/>
      <c r="AQ206" s="455" t="n"/>
      <c r="AR206" s="418" t="n"/>
      <c r="AS206" s="418" t="n"/>
      <c r="AT206" s="418" t="n"/>
    </row>
    <row r="207">
      <c r="A207" s="417" t="n">
        <v>198</v>
      </c>
      <c r="B207" s="418" t="inlineStr"/>
      <c r="C207" s="418" t="inlineStr">
        <is>
          <t>56ប៊ី-លីង សឹបផ្លាយ ឆេន មេនេចម៉ិន ឯ.ក</t>
        </is>
      </c>
      <c r="D207" s="418" t="inlineStr">
        <is>
          <t>K004-902004795</t>
        </is>
      </c>
      <c r="E207" s="418" t="inlineStr">
        <is>
          <t>IN202101-0071</t>
        </is>
      </c>
      <c r="F207" s="419" t="n">
        <v>44225</v>
      </c>
      <c r="G207" s="420" t="n">
        <v>313005</v>
      </c>
      <c r="H207" s="418" t="n"/>
      <c r="I207" s="455" t="n">
        <v>313005</v>
      </c>
      <c r="J207" s="418">
        <f>IF(L207&lt;&gt;"",L207,K207)</f>
        <v/>
      </c>
      <c r="K207" s="418">
        <f>IF(AND(T207=TRUE, U207=TRUE, V207=TRUE), IF(W207&lt;-0.05, "អនុញ្ញាត (អ្នកផ្គត់ផ្គង់ប្រកាសខ្វះ)", "បានប្រកាស (អនុញ្ញាត)"), IF(AND(T207=FALSE, U207=FALSE, V207=FALSE), "ព្យួរទុក (មិនមានទិន្នន័យ)", "ប្រកាសខុស (ព្យួរទុក)"))</f>
        <v/>
      </c>
      <c r="L207" s="418" t="inlineStr"/>
      <c r="M207" s="418" t="inlineStr"/>
      <c r="N207" s="455" t="n"/>
      <c r="O207" s="455">
        <f>IF(W207&lt;0,AI207,I207)</f>
        <v/>
      </c>
      <c r="P207" s="455">
        <f>I207-O207</f>
        <v/>
      </c>
      <c r="Q207" s="418" t="n"/>
      <c r="R207" s="418" t="inlineStr">
        <is>
          <t>IN202101-0071</t>
        </is>
      </c>
      <c r="S207" s="418" t="inlineStr"/>
      <c r="T207" s="418">
        <f>R207=S207</f>
        <v/>
      </c>
      <c r="U207" s="418">
        <f>AND(MONTH(F207)=MONTH(Y207), YEAR(F207)=YEAR(Y207))</f>
        <v/>
      </c>
      <c r="V207" s="418">
        <f>AND(AC207&lt;&gt;"", 'Company information'!D$4&lt;&gt;"", RIGHT(SUBSTITUTE(AC207,"-",""),9)=RIGHT(SUBSTITUTE('Company information'!D$4,"-",""),9))</f>
        <v/>
      </c>
      <c r="W207" s="418">
        <f>AI207-I207</f>
        <v/>
      </c>
      <c r="X207" s="455" t="n"/>
      <c r="Y207" s="417" t="n"/>
      <c r="Z207" s="418" t="n"/>
      <c r="AA207" s="418" t="n"/>
      <c r="AB207" s="418" t="n"/>
      <c r="AC207" s="418" t="n"/>
      <c r="AD207" s="418" t="n"/>
      <c r="AE207" s="455" t="n"/>
      <c r="AF207" s="455" t="n"/>
      <c r="AG207" s="455" t="n"/>
      <c r="AH207" s="455" t="n"/>
      <c r="AI207" s="455" t="n"/>
      <c r="AJ207" s="455" t="n"/>
      <c r="AK207" s="455" t="n"/>
      <c r="AL207" s="455" t="n"/>
      <c r="AM207" s="455" t="n"/>
      <c r="AN207" s="455" t="n"/>
      <c r="AO207" s="455" t="n"/>
      <c r="AP207" s="455" t="n"/>
      <c r="AQ207" s="455" t="n"/>
      <c r="AR207" s="418" t="n"/>
      <c r="AS207" s="418" t="n"/>
      <c r="AT207" s="418" t="n"/>
    </row>
    <row r="208">
      <c r="A208" s="417" t="n">
        <v>199</v>
      </c>
      <c r="B208" s="418" t="inlineStr"/>
      <c r="C208" s="418" t="inlineStr">
        <is>
          <t>56ប៊ី-លីង សឹបផ្លាយ ឆេន មេនេចម៉ិន ឯ.ក</t>
        </is>
      </c>
      <c r="D208" s="418" t="inlineStr">
        <is>
          <t>K004-902004795</t>
        </is>
      </c>
      <c r="E208" s="418" t="inlineStr">
        <is>
          <t>IN202101-0070</t>
        </is>
      </c>
      <c r="F208" s="419" t="n">
        <v>44225</v>
      </c>
      <c r="G208" s="420" t="n">
        <v>313005</v>
      </c>
      <c r="H208" s="418" t="n"/>
      <c r="I208" s="455" t="n">
        <v>313005</v>
      </c>
      <c r="J208" s="418">
        <f>IF(L208&lt;&gt;"",L208,K208)</f>
        <v/>
      </c>
      <c r="K208" s="418">
        <f>IF(AND(T208=TRUE, U208=TRUE, V208=TRUE), IF(W208&lt;-0.05, "អនុញ្ញាត (អ្នកផ្គត់ផ្គង់ប្រកាសខ្វះ)", "បានប្រកាស (អនុញ្ញាត)"), IF(AND(T208=FALSE, U208=FALSE, V208=FALSE), "ព្យួរទុក (មិនមានទិន្នន័យ)", "ប្រកាសខុស (ព្យួរទុក)"))</f>
        <v/>
      </c>
      <c r="L208" s="418" t="inlineStr"/>
      <c r="M208" s="418" t="inlineStr"/>
      <c r="N208" s="455" t="n"/>
      <c r="O208" s="455">
        <f>IF(W208&lt;0,AI208,I208)</f>
        <v/>
      </c>
      <c r="P208" s="455">
        <f>I208-O208</f>
        <v/>
      </c>
      <c r="Q208" s="418" t="n"/>
      <c r="R208" s="418" t="inlineStr">
        <is>
          <t>IN202101-0070</t>
        </is>
      </c>
      <c r="S208" s="418" t="inlineStr"/>
      <c r="T208" s="418">
        <f>R208=S208</f>
        <v/>
      </c>
      <c r="U208" s="418">
        <f>AND(MONTH(F208)=MONTH(Y208), YEAR(F208)=YEAR(Y208))</f>
        <v/>
      </c>
      <c r="V208" s="418">
        <f>AND(AC208&lt;&gt;"", 'Company information'!D$4&lt;&gt;"", RIGHT(SUBSTITUTE(AC208,"-",""),9)=RIGHT(SUBSTITUTE('Company information'!D$4,"-",""),9))</f>
        <v/>
      </c>
      <c r="W208" s="418">
        <f>AI208-I208</f>
        <v/>
      </c>
      <c r="X208" s="455" t="n"/>
      <c r="Y208" s="417" t="n"/>
      <c r="Z208" s="418" t="n"/>
      <c r="AA208" s="418" t="n"/>
      <c r="AB208" s="418" t="n"/>
      <c r="AC208" s="418" t="n"/>
      <c r="AD208" s="418" t="n"/>
      <c r="AE208" s="455" t="n"/>
      <c r="AF208" s="455" t="n"/>
      <c r="AG208" s="455" t="n"/>
      <c r="AH208" s="455" t="n"/>
      <c r="AI208" s="455" t="n"/>
      <c r="AJ208" s="455" t="n"/>
      <c r="AK208" s="455" t="n"/>
      <c r="AL208" s="455" t="n"/>
      <c r="AM208" s="455" t="n"/>
      <c r="AN208" s="455" t="n"/>
      <c r="AO208" s="455" t="n"/>
      <c r="AP208" s="455" t="n"/>
      <c r="AQ208" s="455" t="n"/>
      <c r="AR208" s="418" t="n"/>
      <c r="AS208" s="418" t="n"/>
      <c r="AT208" s="418" t="n"/>
    </row>
    <row r="209">
      <c r="A209" s="417" t="n">
        <v>200</v>
      </c>
      <c r="B209" s="418" t="inlineStr"/>
      <c r="C209" s="418" t="inlineStr">
        <is>
          <t>56ប៊ី-លីង សឹបផ្លាយ ឆេន មេនេចម៉ិន ឯ.ក</t>
        </is>
      </c>
      <c r="D209" s="418" t="inlineStr">
        <is>
          <t>K004-902004795</t>
        </is>
      </c>
      <c r="E209" s="418" t="inlineStr">
        <is>
          <t>IN202101-0069</t>
        </is>
      </c>
      <c r="F209" s="419" t="n">
        <v>44225</v>
      </c>
      <c r="G209" s="420" t="n">
        <v>414630</v>
      </c>
      <c r="H209" s="418" t="n"/>
      <c r="I209" s="455" t="n">
        <v>414630</v>
      </c>
      <c r="J209" s="418">
        <f>IF(L209&lt;&gt;"",L209,K209)</f>
        <v/>
      </c>
      <c r="K209" s="418">
        <f>IF(AND(T209=TRUE, U209=TRUE, V209=TRUE), IF(W209&lt;-0.05, "អនុញ្ញាត (អ្នកផ្គត់ផ្គង់ប្រកាសខ្វះ)", "បានប្រកាស (អនុញ្ញាត)"), IF(AND(T209=FALSE, U209=FALSE, V209=FALSE), "ព្យួរទុក (មិនមានទិន្នន័យ)", "ប្រកាសខុស (ព្យួរទុក)"))</f>
        <v/>
      </c>
      <c r="L209" s="418" t="inlineStr"/>
      <c r="M209" s="418" t="inlineStr"/>
      <c r="N209" s="455" t="n"/>
      <c r="O209" s="455">
        <f>IF(W209&lt;0,AI209,I209)</f>
        <v/>
      </c>
      <c r="P209" s="455">
        <f>I209-O209</f>
        <v/>
      </c>
      <c r="Q209" s="418" t="n"/>
      <c r="R209" s="418" t="inlineStr">
        <is>
          <t>IN202101-0069</t>
        </is>
      </c>
      <c r="S209" s="418" t="inlineStr"/>
      <c r="T209" s="418">
        <f>R209=S209</f>
        <v/>
      </c>
      <c r="U209" s="418">
        <f>AND(MONTH(F209)=MONTH(Y209), YEAR(F209)=YEAR(Y209))</f>
        <v/>
      </c>
      <c r="V209" s="418">
        <f>AND(AC209&lt;&gt;"", 'Company information'!D$4&lt;&gt;"", RIGHT(SUBSTITUTE(AC209,"-",""),9)=RIGHT(SUBSTITUTE('Company information'!D$4,"-",""),9))</f>
        <v/>
      </c>
      <c r="W209" s="418">
        <f>AI209-I209</f>
        <v/>
      </c>
      <c r="X209" s="455" t="n"/>
      <c r="Y209" s="417" t="n"/>
      <c r="Z209" s="418" t="n"/>
      <c r="AA209" s="418" t="n"/>
      <c r="AB209" s="418" t="n"/>
      <c r="AC209" s="418" t="n"/>
      <c r="AD209" s="418" t="n"/>
      <c r="AE209" s="455" t="n"/>
      <c r="AF209" s="455" t="n"/>
      <c r="AG209" s="455" t="n"/>
      <c r="AH209" s="455" t="n"/>
      <c r="AI209" s="455" t="n"/>
      <c r="AJ209" s="455" t="n"/>
      <c r="AK209" s="455" t="n"/>
      <c r="AL209" s="455" t="n"/>
      <c r="AM209" s="455" t="n"/>
      <c r="AN209" s="455" t="n"/>
      <c r="AO209" s="455" t="n"/>
      <c r="AP209" s="455" t="n"/>
      <c r="AQ209" s="455" t="n"/>
      <c r="AR209" s="418" t="n"/>
      <c r="AS209" s="418" t="n"/>
      <c r="AT209" s="418" t="n"/>
    </row>
    <row r="210">
      <c r="A210" s="417" t="n">
        <v>201</v>
      </c>
      <c r="B210" s="418" t="inlineStr"/>
      <c r="C210" s="418" t="inlineStr">
        <is>
          <t>56ប៊ី-លីង សឹបផ្លាយ ឆេន មេនេចម៉ិន ឯ.ក</t>
        </is>
      </c>
      <c r="D210" s="418" t="inlineStr">
        <is>
          <t>K004-902004795</t>
        </is>
      </c>
      <c r="E210" s="418" t="inlineStr">
        <is>
          <t>IN202101-0068</t>
        </is>
      </c>
      <c r="F210" s="419" t="n">
        <v>44225</v>
      </c>
      <c r="G210" s="420" t="n">
        <v>313005</v>
      </c>
      <c r="H210" s="418" t="n"/>
      <c r="I210" s="455" t="n">
        <v>313005</v>
      </c>
      <c r="J210" s="418">
        <f>IF(L210&lt;&gt;"",L210,K210)</f>
        <v/>
      </c>
      <c r="K210" s="418">
        <f>IF(AND(T210=TRUE, U210=TRUE, V210=TRUE), IF(W210&lt;-0.05, "អនុញ្ញាត (អ្នកផ្គត់ផ្គង់ប្រកាសខ្វះ)", "បានប្រកាស (អនុញ្ញាត)"), IF(AND(T210=FALSE, U210=FALSE, V210=FALSE), "ព្យួរទុក (មិនមានទិន្នន័យ)", "ប្រកាសខុស (ព្យួរទុក)"))</f>
        <v/>
      </c>
      <c r="L210" s="418" t="inlineStr"/>
      <c r="M210" s="418" t="inlineStr"/>
      <c r="N210" s="455" t="n"/>
      <c r="O210" s="455">
        <f>IF(W210&lt;0,AI210,I210)</f>
        <v/>
      </c>
      <c r="P210" s="455">
        <f>I210-O210</f>
        <v/>
      </c>
      <c r="Q210" s="418" t="n"/>
      <c r="R210" s="418" t="inlineStr">
        <is>
          <t>IN202101-0068</t>
        </is>
      </c>
      <c r="S210" s="418" t="inlineStr"/>
      <c r="T210" s="418">
        <f>R210=S210</f>
        <v/>
      </c>
      <c r="U210" s="418">
        <f>AND(MONTH(F210)=MONTH(Y210), YEAR(F210)=YEAR(Y210))</f>
        <v/>
      </c>
      <c r="V210" s="418">
        <f>AND(AC210&lt;&gt;"", 'Company information'!D$4&lt;&gt;"", RIGHT(SUBSTITUTE(AC210,"-",""),9)=RIGHT(SUBSTITUTE('Company information'!D$4,"-",""),9))</f>
        <v/>
      </c>
      <c r="W210" s="418">
        <f>AI210-I210</f>
        <v/>
      </c>
      <c r="X210" s="455" t="n"/>
      <c r="Y210" s="417" t="n"/>
      <c r="Z210" s="418" t="n"/>
      <c r="AA210" s="418" t="n"/>
      <c r="AB210" s="418" t="n"/>
      <c r="AC210" s="418" t="n"/>
      <c r="AD210" s="418" t="n"/>
      <c r="AE210" s="455" t="n"/>
      <c r="AF210" s="455" t="n"/>
      <c r="AG210" s="455" t="n"/>
      <c r="AH210" s="455" t="n"/>
      <c r="AI210" s="455" t="n"/>
      <c r="AJ210" s="455" t="n"/>
      <c r="AK210" s="455" t="n"/>
      <c r="AL210" s="455" t="n"/>
      <c r="AM210" s="455" t="n"/>
      <c r="AN210" s="455" t="n"/>
      <c r="AO210" s="455" t="n"/>
      <c r="AP210" s="455" t="n"/>
      <c r="AQ210" s="455" t="n"/>
      <c r="AR210" s="418" t="n"/>
      <c r="AS210" s="418" t="n"/>
      <c r="AT210" s="418" t="n"/>
    </row>
    <row r="211">
      <c r="A211" s="417" t="n">
        <v>202</v>
      </c>
      <c r="B211" s="418" t="inlineStr"/>
      <c r="C211" s="418" t="inlineStr">
        <is>
          <t>56ប៊ី-លីង សឹបផ្លាយ ឆេន មេនេចម៉ិន ឯ.ក</t>
        </is>
      </c>
      <c r="D211" s="418" t="inlineStr">
        <is>
          <t>K004-902004795</t>
        </is>
      </c>
      <c r="E211" s="418" t="inlineStr">
        <is>
          <t>IN202101-0067</t>
        </is>
      </c>
      <c r="F211" s="419" t="n">
        <v>44225</v>
      </c>
      <c r="G211" s="420" t="n">
        <v>351623</v>
      </c>
      <c r="H211" s="418" t="n"/>
      <c r="I211" s="455" t="n">
        <v>351623</v>
      </c>
      <c r="J211" s="418">
        <f>IF(L211&lt;&gt;"",L211,K211)</f>
        <v/>
      </c>
      <c r="K211" s="418">
        <f>IF(AND(T211=TRUE, U211=TRUE, V211=TRUE), IF(W211&lt;-0.05, "អនុញ្ញាត (អ្នកផ្គត់ផ្គង់ប្រកាសខ្វះ)", "បានប្រកាស (អនុញ្ញាត)"), IF(AND(T211=FALSE, U211=FALSE, V211=FALSE), "ព្យួរទុក (មិនមានទិន្នន័យ)", "ប្រកាសខុស (ព្យួរទុក)"))</f>
        <v/>
      </c>
      <c r="L211" s="418" t="inlineStr"/>
      <c r="M211" s="418" t="inlineStr"/>
      <c r="N211" s="455" t="n"/>
      <c r="O211" s="455">
        <f>IF(W211&lt;0,AI211,I211)</f>
        <v/>
      </c>
      <c r="P211" s="455">
        <f>I211-O211</f>
        <v/>
      </c>
      <c r="Q211" s="418" t="n"/>
      <c r="R211" s="418" t="inlineStr">
        <is>
          <t>IN202101-0067</t>
        </is>
      </c>
      <c r="S211" s="418" t="inlineStr"/>
      <c r="T211" s="418">
        <f>R211=S211</f>
        <v/>
      </c>
      <c r="U211" s="418">
        <f>AND(MONTH(F211)=MONTH(Y211), YEAR(F211)=YEAR(Y211))</f>
        <v/>
      </c>
      <c r="V211" s="418">
        <f>AND(AC211&lt;&gt;"", 'Company information'!D$4&lt;&gt;"", RIGHT(SUBSTITUTE(AC211,"-",""),9)=RIGHT(SUBSTITUTE('Company information'!D$4,"-",""),9))</f>
        <v/>
      </c>
      <c r="W211" s="418">
        <f>AI211-I211</f>
        <v/>
      </c>
      <c r="X211" s="455" t="n"/>
      <c r="Y211" s="417" t="n"/>
      <c r="Z211" s="418" t="n"/>
      <c r="AA211" s="418" t="n"/>
      <c r="AB211" s="418" t="n"/>
      <c r="AC211" s="418" t="n"/>
      <c r="AD211" s="418" t="n"/>
      <c r="AE211" s="455" t="n"/>
      <c r="AF211" s="455" t="n"/>
      <c r="AG211" s="455" t="n"/>
      <c r="AH211" s="455" t="n"/>
      <c r="AI211" s="455" t="n"/>
      <c r="AJ211" s="455" t="n"/>
      <c r="AK211" s="455" t="n"/>
      <c r="AL211" s="455" t="n"/>
      <c r="AM211" s="455" t="n"/>
      <c r="AN211" s="455" t="n"/>
      <c r="AO211" s="455" t="n"/>
      <c r="AP211" s="455" t="n"/>
      <c r="AQ211" s="455" t="n"/>
      <c r="AR211" s="418" t="n"/>
      <c r="AS211" s="418" t="n"/>
      <c r="AT211" s="418" t="n"/>
    </row>
    <row r="212">
      <c r="A212" s="417" t="n">
        <v>203</v>
      </c>
      <c r="B212" s="418" t="inlineStr"/>
      <c r="C212" s="418" t="inlineStr">
        <is>
          <t>56ប៊ី-លីង សឹបផ្លាយ ឆេន មេនេចម៉ិន ឯ.ក</t>
        </is>
      </c>
      <c r="D212" s="418" t="inlineStr">
        <is>
          <t>K004-902004795</t>
        </is>
      </c>
      <c r="E212" s="418" t="inlineStr">
        <is>
          <t>IN202101-0066</t>
        </is>
      </c>
      <c r="F212" s="419" t="n">
        <v>44225</v>
      </c>
      <c r="G212" s="420" t="n">
        <v>213413</v>
      </c>
      <c r="H212" s="418" t="n"/>
      <c r="I212" s="455" t="n">
        <v>213413</v>
      </c>
      <c r="J212" s="418">
        <f>IF(L212&lt;&gt;"",L212,K212)</f>
        <v/>
      </c>
      <c r="K212" s="418">
        <f>IF(AND(T212=TRUE, U212=TRUE, V212=TRUE), IF(W212&lt;-0.05, "អនុញ្ញាត (អ្នកផ្គត់ផ្គង់ប្រកាសខ្វះ)", "បានប្រកាស (អនុញ្ញាត)"), IF(AND(T212=FALSE, U212=FALSE, V212=FALSE), "ព្យួរទុក (មិនមានទិន្នន័យ)", "ប្រកាសខុស (ព្យួរទុក)"))</f>
        <v/>
      </c>
      <c r="L212" s="418" t="inlineStr"/>
      <c r="M212" s="418" t="inlineStr"/>
      <c r="N212" s="455" t="n"/>
      <c r="O212" s="455">
        <f>IF(W212&lt;0,AI212,I212)</f>
        <v/>
      </c>
      <c r="P212" s="455">
        <f>I212-O212</f>
        <v/>
      </c>
      <c r="Q212" s="418" t="n"/>
      <c r="R212" s="418" t="inlineStr">
        <is>
          <t>IN202101-0066</t>
        </is>
      </c>
      <c r="S212" s="418" t="inlineStr"/>
      <c r="T212" s="418">
        <f>R212=S212</f>
        <v/>
      </c>
      <c r="U212" s="418">
        <f>AND(MONTH(F212)=MONTH(Y212), YEAR(F212)=YEAR(Y212))</f>
        <v/>
      </c>
      <c r="V212" s="418">
        <f>AND(AC212&lt;&gt;"", 'Company information'!D$4&lt;&gt;"", RIGHT(SUBSTITUTE(AC212,"-",""),9)=RIGHT(SUBSTITUTE('Company information'!D$4,"-",""),9))</f>
        <v/>
      </c>
      <c r="W212" s="418">
        <f>AI212-I212</f>
        <v/>
      </c>
      <c r="X212" s="455" t="n"/>
      <c r="Y212" s="417" t="n"/>
      <c r="Z212" s="418" t="n"/>
      <c r="AA212" s="418" t="n"/>
      <c r="AB212" s="418" t="n"/>
      <c r="AC212" s="418" t="n"/>
      <c r="AD212" s="418" t="n"/>
      <c r="AE212" s="455" t="n"/>
      <c r="AF212" s="455" t="n"/>
      <c r="AG212" s="455" t="n"/>
      <c r="AH212" s="455" t="n"/>
      <c r="AI212" s="455" t="n"/>
      <c r="AJ212" s="455" t="n"/>
      <c r="AK212" s="455" t="n"/>
      <c r="AL212" s="455" t="n"/>
      <c r="AM212" s="455" t="n"/>
      <c r="AN212" s="455" t="n"/>
      <c r="AO212" s="455" t="n"/>
      <c r="AP212" s="455" t="n"/>
      <c r="AQ212" s="455" t="n"/>
      <c r="AR212" s="418" t="n"/>
      <c r="AS212" s="418" t="n"/>
      <c r="AT212" s="418" t="n"/>
    </row>
    <row r="213">
      <c r="A213" s="417" t="n">
        <v>204</v>
      </c>
      <c r="B213" s="418" t="inlineStr"/>
      <c r="C213" s="418" t="inlineStr">
        <is>
          <t>56ប៊ី-លីង សឹបផ្លាយ ឆេន មេនេចម៉ិន ឯ.ក</t>
        </is>
      </c>
      <c r="D213" s="418" t="inlineStr">
        <is>
          <t>K004-902004795</t>
        </is>
      </c>
      <c r="E213" s="418" t="inlineStr">
        <is>
          <t>IN202101-0065</t>
        </is>
      </c>
      <c r="F213" s="419" t="n">
        <v>44225</v>
      </c>
      <c r="G213" s="420" t="n">
        <v>213413</v>
      </c>
      <c r="H213" s="418" t="n"/>
      <c r="I213" s="455" t="n">
        <v>213413</v>
      </c>
      <c r="J213" s="418">
        <f>IF(L213&lt;&gt;"",L213,K213)</f>
        <v/>
      </c>
      <c r="K213" s="418">
        <f>IF(AND(T213=TRUE, U213=TRUE, V213=TRUE), IF(W213&lt;-0.05, "អនុញ្ញាត (អ្នកផ្គត់ផ្គង់ប្រកាសខ្វះ)", "បានប្រកាស (អនុញ្ញាត)"), IF(AND(T213=FALSE, U213=FALSE, V213=FALSE), "ព្យួរទុក (មិនមានទិន្នន័យ)", "ប្រកាសខុស (ព្យួរទុក)"))</f>
        <v/>
      </c>
      <c r="L213" s="418" t="inlineStr"/>
      <c r="M213" s="418" t="inlineStr"/>
      <c r="N213" s="455" t="n"/>
      <c r="O213" s="455">
        <f>IF(W213&lt;0,AI213,I213)</f>
        <v/>
      </c>
      <c r="P213" s="455">
        <f>I213-O213</f>
        <v/>
      </c>
      <c r="Q213" s="418" t="n"/>
      <c r="R213" s="418" t="inlineStr">
        <is>
          <t>IN202101-0065</t>
        </is>
      </c>
      <c r="S213" s="418" t="inlineStr"/>
      <c r="T213" s="418">
        <f>R213=S213</f>
        <v/>
      </c>
      <c r="U213" s="418">
        <f>AND(MONTH(F213)=MONTH(Y213), YEAR(F213)=YEAR(Y213))</f>
        <v/>
      </c>
      <c r="V213" s="418">
        <f>AND(AC213&lt;&gt;"", 'Company information'!D$4&lt;&gt;"", RIGHT(SUBSTITUTE(AC213,"-",""),9)=RIGHT(SUBSTITUTE('Company information'!D$4,"-",""),9))</f>
        <v/>
      </c>
      <c r="W213" s="418">
        <f>AI213-I213</f>
        <v/>
      </c>
      <c r="X213" s="455" t="n"/>
      <c r="Y213" s="417" t="n"/>
      <c r="Z213" s="418" t="n"/>
      <c r="AA213" s="418" t="n"/>
      <c r="AB213" s="418" t="n"/>
      <c r="AC213" s="418" t="n"/>
      <c r="AD213" s="418" t="n"/>
      <c r="AE213" s="455" t="n"/>
      <c r="AF213" s="455" t="n"/>
      <c r="AG213" s="455" t="n"/>
      <c r="AH213" s="455" t="n"/>
      <c r="AI213" s="455" t="n"/>
      <c r="AJ213" s="455" t="n"/>
      <c r="AK213" s="455" t="n"/>
      <c r="AL213" s="455" t="n"/>
      <c r="AM213" s="455" t="n"/>
      <c r="AN213" s="455" t="n"/>
      <c r="AO213" s="455" t="n"/>
      <c r="AP213" s="455" t="n"/>
      <c r="AQ213" s="455" t="n"/>
      <c r="AR213" s="418" t="n"/>
      <c r="AS213" s="418" t="n"/>
      <c r="AT213" s="418" t="n"/>
    </row>
    <row r="214">
      <c r="A214" s="417" t="n">
        <v>205</v>
      </c>
      <c r="B214" s="418" t="inlineStr"/>
      <c r="C214" s="418" t="inlineStr">
        <is>
          <t>56ប៊ី-លីង សឹបផ្លាយ ឆេន មេនេចម៉ិន ឯ.ក</t>
        </is>
      </c>
      <c r="D214" s="418" t="inlineStr">
        <is>
          <t>K004-902004795</t>
        </is>
      </c>
      <c r="E214" s="418" t="inlineStr">
        <is>
          <t>IN202101-0064</t>
        </is>
      </c>
      <c r="F214" s="419" t="n">
        <v>44225</v>
      </c>
      <c r="G214" s="420" t="n">
        <v>213413</v>
      </c>
      <c r="H214" s="418" t="n"/>
      <c r="I214" s="455" t="n">
        <v>213413</v>
      </c>
      <c r="J214" s="418">
        <f>IF(L214&lt;&gt;"",L214,K214)</f>
        <v/>
      </c>
      <c r="K214" s="418">
        <f>IF(AND(T214=TRUE, U214=TRUE, V214=TRUE), IF(W214&lt;-0.05, "អនុញ្ញាត (អ្នកផ្គត់ផ្គង់ប្រកាសខ្វះ)", "បានប្រកាស (អនុញ្ញាត)"), IF(AND(T214=FALSE, U214=FALSE, V214=FALSE), "ព្យួរទុក (មិនមានទិន្នន័យ)", "ប្រកាសខុស (ព្យួរទុក)"))</f>
        <v/>
      </c>
      <c r="L214" s="418" t="inlineStr"/>
      <c r="M214" s="418" t="inlineStr"/>
      <c r="N214" s="455" t="n"/>
      <c r="O214" s="455">
        <f>IF(W214&lt;0,AI214,I214)</f>
        <v/>
      </c>
      <c r="P214" s="455">
        <f>I214-O214</f>
        <v/>
      </c>
      <c r="Q214" s="418" t="n"/>
      <c r="R214" s="418" t="inlineStr">
        <is>
          <t>IN202101-0064</t>
        </is>
      </c>
      <c r="S214" s="418" t="inlineStr"/>
      <c r="T214" s="418">
        <f>R214=S214</f>
        <v/>
      </c>
      <c r="U214" s="418">
        <f>AND(MONTH(F214)=MONTH(Y214), YEAR(F214)=YEAR(Y214))</f>
        <v/>
      </c>
      <c r="V214" s="418">
        <f>AND(AC214&lt;&gt;"", 'Company information'!D$4&lt;&gt;"", RIGHT(SUBSTITUTE(AC214,"-",""),9)=RIGHT(SUBSTITUTE('Company information'!D$4,"-",""),9))</f>
        <v/>
      </c>
      <c r="W214" s="418">
        <f>AI214-I214</f>
        <v/>
      </c>
      <c r="X214" s="455" t="n"/>
      <c r="Y214" s="417" t="n"/>
      <c r="Z214" s="418" t="n"/>
      <c r="AA214" s="418" t="n"/>
      <c r="AB214" s="418" t="n"/>
      <c r="AC214" s="418" t="n"/>
      <c r="AD214" s="418" t="n"/>
      <c r="AE214" s="455" t="n"/>
      <c r="AF214" s="455" t="n"/>
      <c r="AG214" s="455" t="n"/>
      <c r="AH214" s="455" t="n"/>
      <c r="AI214" s="455" t="n"/>
      <c r="AJ214" s="455" t="n"/>
      <c r="AK214" s="455" t="n"/>
      <c r="AL214" s="455" t="n"/>
      <c r="AM214" s="455" t="n"/>
      <c r="AN214" s="455" t="n"/>
      <c r="AO214" s="455" t="n"/>
      <c r="AP214" s="455" t="n"/>
      <c r="AQ214" s="455" t="n"/>
      <c r="AR214" s="418" t="n"/>
      <c r="AS214" s="418" t="n"/>
      <c r="AT214" s="418" t="n"/>
    </row>
    <row r="215">
      <c r="A215" s="417" t="n">
        <v>206</v>
      </c>
      <c r="B215" s="418" t="inlineStr"/>
      <c r="C215" s="418" t="inlineStr">
        <is>
          <t>56ប៊ី-លីង សឹបផ្លាយ ឆេន មេនេចម៉ិន ឯ.ក</t>
        </is>
      </c>
      <c r="D215" s="418" t="inlineStr">
        <is>
          <t>K004-902004795</t>
        </is>
      </c>
      <c r="E215" s="418" t="inlineStr">
        <is>
          <t>IN202101-0063</t>
        </is>
      </c>
      <c r="F215" s="419" t="n">
        <v>44225</v>
      </c>
      <c r="G215" s="420" t="n">
        <v>270323</v>
      </c>
      <c r="H215" s="418" t="n"/>
      <c r="I215" s="455" t="n">
        <v>270323</v>
      </c>
      <c r="J215" s="418">
        <f>IF(L215&lt;&gt;"",L215,K215)</f>
        <v/>
      </c>
      <c r="K215" s="418">
        <f>IF(AND(T215=TRUE, U215=TRUE, V215=TRUE), IF(W215&lt;-0.05, "អនុញ្ញាត (អ្នកផ្គត់ផ្គង់ប្រកាសខ្វះ)", "បានប្រកាស (អនុញ្ញាត)"), IF(AND(T215=FALSE, U215=FALSE, V215=FALSE), "ព្យួរទុក (មិនមានទិន្នន័យ)", "ប្រកាសខុស (ព្យួរទុក)"))</f>
        <v/>
      </c>
      <c r="L215" s="418" t="inlineStr"/>
      <c r="M215" s="418" t="inlineStr"/>
      <c r="N215" s="455" t="n"/>
      <c r="O215" s="455">
        <f>IF(W215&lt;0,AI215,I215)</f>
        <v/>
      </c>
      <c r="P215" s="455">
        <f>I215-O215</f>
        <v/>
      </c>
      <c r="Q215" s="418" t="n"/>
      <c r="R215" s="418" t="inlineStr">
        <is>
          <t>IN202101-0063</t>
        </is>
      </c>
      <c r="S215" s="418" t="inlineStr"/>
      <c r="T215" s="418">
        <f>R215=S215</f>
        <v/>
      </c>
      <c r="U215" s="418">
        <f>AND(MONTH(F215)=MONTH(Y215), YEAR(F215)=YEAR(Y215))</f>
        <v/>
      </c>
      <c r="V215" s="418">
        <f>AND(AC215&lt;&gt;"", 'Company information'!D$4&lt;&gt;"", RIGHT(SUBSTITUTE(AC215,"-",""),9)=RIGHT(SUBSTITUTE('Company information'!D$4,"-",""),9))</f>
        <v/>
      </c>
      <c r="W215" s="418">
        <f>AI215-I215</f>
        <v/>
      </c>
      <c r="X215" s="455" t="n"/>
      <c r="Y215" s="417" t="n"/>
      <c r="Z215" s="418" t="n"/>
      <c r="AA215" s="418" t="n"/>
      <c r="AB215" s="418" t="n"/>
      <c r="AC215" s="418" t="n"/>
      <c r="AD215" s="418" t="n"/>
      <c r="AE215" s="455" t="n"/>
      <c r="AF215" s="455" t="n"/>
      <c r="AG215" s="455" t="n"/>
      <c r="AH215" s="455" t="n"/>
      <c r="AI215" s="455" t="n"/>
      <c r="AJ215" s="455" t="n"/>
      <c r="AK215" s="455" t="n"/>
      <c r="AL215" s="455" t="n"/>
      <c r="AM215" s="455" t="n"/>
      <c r="AN215" s="455" t="n"/>
      <c r="AO215" s="455" t="n"/>
      <c r="AP215" s="455" t="n"/>
      <c r="AQ215" s="455" t="n"/>
      <c r="AR215" s="418" t="n"/>
      <c r="AS215" s="418" t="n"/>
      <c r="AT215" s="418" t="n"/>
    </row>
    <row r="216">
      <c r="A216" s="417" t="n">
        <v>207</v>
      </c>
      <c r="B216" s="418" t="inlineStr"/>
      <c r="C216" s="418" t="inlineStr">
        <is>
          <t>56ប៊ី-លីង សឹបផ្លាយ ឆេន មេនេចម៉ិន ឯ.ក</t>
        </is>
      </c>
      <c r="D216" s="418" t="inlineStr">
        <is>
          <t>K004-902004795</t>
        </is>
      </c>
      <c r="E216" s="418" t="inlineStr">
        <is>
          <t>IN202101-0062</t>
        </is>
      </c>
      <c r="F216" s="419" t="n">
        <v>44225</v>
      </c>
      <c r="G216" s="420" t="n">
        <v>483735</v>
      </c>
      <c r="H216" s="418" t="n"/>
      <c r="I216" s="455" t="n">
        <v>483735</v>
      </c>
      <c r="J216" s="418">
        <f>IF(L216&lt;&gt;"",L216,K216)</f>
        <v/>
      </c>
      <c r="K216" s="418">
        <f>IF(AND(T216=TRUE, U216=TRUE, V216=TRUE), IF(W216&lt;-0.05, "អនុញ្ញាត (អ្នកផ្គត់ផ្គង់ប្រកាសខ្វះ)", "បានប្រកាស (អនុញ្ញាត)"), IF(AND(T216=FALSE, U216=FALSE, V216=FALSE), "ព្យួរទុក (មិនមានទិន្នន័យ)", "ប្រកាសខុស (ព្យួរទុក)"))</f>
        <v/>
      </c>
      <c r="L216" s="418" t="inlineStr"/>
      <c r="M216" s="418" t="inlineStr"/>
      <c r="N216" s="455" t="n"/>
      <c r="O216" s="455">
        <f>IF(W216&lt;0,AI216,I216)</f>
        <v/>
      </c>
      <c r="P216" s="455">
        <f>I216-O216</f>
        <v/>
      </c>
      <c r="Q216" s="418" t="n"/>
      <c r="R216" s="418" t="inlineStr">
        <is>
          <t>IN202101-0062</t>
        </is>
      </c>
      <c r="S216" s="418" t="inlineStr"/>
      <c r="T216" s="418">
        <f>R216=S216</f>
        <v/>
      </c>
      <c r="U216" s="418">
        <f>AND(MONTH(F216)=MONTH(Y216), YEAR(F216)=YEAR(Y216))</f>
        <v/>
      </c>
      <c r="V216" s="418">
        <f>AND(AC216&lt;&gt;"", 'Company information'!D$4&lt;&gt;"", RIGHT(SUBSTITUTE(AC216,"-",""),9)=RIGHT(SUBSTITUTE('Company information'!D$4,"-",""),9))</f>
        <v/>
      </c>
      <c r="W216" s="418">
        <f>AI216-I216</f>
        <v/>
      </c>
      <c r="X216" s="455" t="n"/>
      <c r="Y216" s="417" t="n"/>
      <c r="Z216" s="418" t="n"/>
      <c r="AA216" s="418" t="n"/>
      <c r="AB216" s="418" t="n"/>
      <c r="AC216" s="418" t="n"/>
      <c r="AD216" s="418" t="n"/>
      <c r="AE216" s="455" t="n"/>
      <c r="AF216" s="455" t="n"/>
      <c r="AG216" s="455" t="n"/>
      <c r="AH216" s="455" t="n"/>
      <c r="AI216" s="455" t="n"/>
      <c r="AJ216" s="455" t="n"/>
      <c r="AK216" s="455" t="n"/>
      <c r="AL216" s="455" t="n"/>
      <c r="AM216" s="455" t="n"/>
      <c r="AN216" s="455" t="n"/>
      <c r="AO216" s="455" t="n"/>
      <c r="AP216" s="455" t="n"/>
      <c r="AQ216" s="455" t="n"/>
      <c r="AR216" s="418" t="n"/>
      <c r="AS216" s="418" t="n"/>
      <c r="AT216" s="418" t="n"/>
    </row>
    <row r="217">
      <c r="A217" s="417" t="n">
        <v>208</v>
      </c>
      <c r="B217" s="418" t="inlineStr"/>
      <c r="C217" s="418" t="inlineStr">
        <is>
          <t>56ប៊ី-លីង សឹបផ្លាយ ឆេន មេនេចម៉ិន ឯ.ក</t>
        </is>
      </c>
      <c r="D217" s="418" t="inlineStr">
        <is>
          <t>K004-902004795</t>
        </is>
      </c>
      <c r="E217" s="418" t="inlineStr">
        <is>
          <t>IN202101-0061</t>
        </is>
      </c>
      <c r="F217" s="419" t="n">
        <v>44225</v>
      </c>
      <c r="G217" s="420" t="n">
        <v>270323</v>
      </c>
      <c r="H217" s="418" t="n"/>
      <c r="I217" s="455" t="n">
        <v>270323</v>
      </c>
      <c r="J217" s="418">
        <f>IF(L217&lt;&gt;"",L217,K217)</f>
        <v/>
      </c>
      <c r="K217" s="418">
        <f>IF(AND(T217=TRUE, U217=TRUE, V217=TRUE), IF(W217&lt;-0.05, "អនុញ្ញាត (អ្នកផ្គត់ផ្គង់ប្រកាសខ្វះ)", "បានប្រកាស (អនុញ្ញាត)"), IF(AND(T217=FALSE, U217=FALSE, V217=FALSE), "ព្យួរទុក (មិនមានទិន្នន័យ)", "ប្រកាសខុស (ព្យួរទុក)"))</f>
        <v/>
      </c>
      <c r="L217" s="418" t="inlineStr"/>
      <c r="M217" s="418" t="inlineStr"/>
      <c r="N217" s="455" t="n"/>
      <c r="O217" s="455">
        <f>IF(W217&lt;0,AI217,I217)</f>
        <v/>
      </c>
      <c r="P217" s="455">
        <f>I217-O217</f>
        <v/>
      </c>
      <c r="Q217" s="418" t="n"/>
      <c r="R217" s="418" t="inlineStr">
        <is>
          <t>IN202101-0061</t>
        </is>
      </c>
      <c r="S217" s="418" t="inlineStr"/>
      <c r="T217" s="418">
        <f>R217=S217</f>
        <v/>
      </c>
      <c r="U217" s="418">
        <f>AND(MONTH(F217)=MONTH(Y217), YEAR(F217)=YEAR(Y217))</f>
        <v/>
      </c>
      <c r="V217" s="418">
        <f>AND(AC217&lt;&gt;"", 'Company information'!D$4&lt;&gt;"", RIGHT(SUBSTITUTE(AC217,"-",""),9)=RIGHT(SUBSTITUTE('Company information'!D$4,"-",""),9))</f>
        <v/>
      </c>
      <c r="W217" s="418">
        <f>AI217-I217</f>
        <v/>
      </c>
      <c r="X217" s="455" t="n"/>
      <c r="Y217" s="417" t="n"/>
      <c r="Z217" s="418" t="n"/>
      <c r="AA217" s="418" t="n"/>
      <c r="AB217" s="418" t="n"/>
      <c r="AC217" s="418" t="n"/>
      <c r="AD217" s="418" t="n"/>
      <c r="AE217" s="455" t="n"/>
      <c r="AF217" s="455" t="n"/>
      <c r="AG217" s="455" t="n"/>
      <c r="AH217" s="455" t="n"/>
      <c r="AI217" s="455" t="n"/>
      <c r="AJ217" s="455" t="n"/>
      <c r="AK217" s="455" t="n"/>
      <c r="AL217" s="455" t="n"/>
      <c r="AM217" s="455" t="n"/>
      <c r="AN217" s="455" t="n"/>
      <c r="AO217" s="455" t="n"/>
      <c r="AP217" s="455" t="n"/>
      <c r="AQ217" s="455" t="n"/>
      <c r="AR217" s="418" t="n"/>
      <c r="AS217" s="418" t="n"/>
      <c r="AT217" s="418" t="n"/>
    </row>
    <row r="218">
      <c r="A218" s="417" t="n">
        <v>209</v>
      </c>
      <c r="B218" s="418" t="inlineStr"/>
      <c r="C218" s="418" t="inlineStr">
        <is>
          <t>56ប៊ី-លីង សឹបផ្លាយ ឆេន មេនេចម៉ិន ឯ.ក</t>
        </is>
      </c>
      <c r="D218" s="418" t="inlineStr">
        <is>
          <t>K004-902004795</t>
        </is>
      </c>
      <c r="E218" s="418" t="inlineStr">
        <is>
          <t>IN202101-0060</t>
        </is>
      </c>
      <c r="F218" s="419" t="n">
        <v>44225</v>
      </c>
      <c r="G218" s="420" t="n">
        <v>270323</v>
      </c>
      <c r="H218" s="418" t="n"/>
      <c r="I218" s="455" t="n">
        <v>270323</v>
      </c>
      <c r="J218" s="418">
        <f>IF(L218&lt;&gt;"",L218,K218)</f>
        <v/>
      </c>
      <c r="K218" s="418">
        <f>IF(AND(T218=TRUE, U218=TRUE, V218=TRUE), IF(W218&lt;-0.05, "អនុញ្ញាត (អ្នកផ្គត់ផ្គង់ប្រកាសខ្វះ)", "បានប្រកាស (អនុញ្ញាត)"), IF(AND(T218=FALSE, U218=FALSE, V218=FALSE), "ព្យួរទុក (មិនមានទិន្នន័យ)", "ប្រកាសខុស (ព្យួរទុក)"))</f>
        <v/>
      </c>
      <c r="L218" s="418" t="inlineStr"/>
      <c r="M218" s="418" t="inlineStr"/>
      <c r="N218" s="455" t="n"/>
      <c r="O218" s="455">
        <f>IF(W218&lt;0,AI218,I218)</f>
        <v/>
      </c>
      <c r="P218" s="455">
        <f>I218-O218</f>
        <v/>
      </c>
      <c r="Q218" s="418" t="n"/>
      <c r="R218" s="418" t="inlineStr">
        <is>
          <t>IN202101-0060</t>
        </is>
      </c>
      <c r="S218" s="418" t="inlineStr"/>
      <c r="T218" s="418">
        <f>R218=S218</f>
        <v/>
      </c>
      <c r="U218" s="418">
        <f>AND(MONTH(F218)=MONTH(Y218), YEAR(F218)=YEAR(Y218))</f>
        <v/>
      </c>
      <c r="V218" s="418">
        <f>AND(AC218&lt;&gt;"", 'Company information'!D$4&lt;&gt;"", RIGHT(SUBSTITUTE(AC218,"-",""),9)=RIGHT(SUBSTITUTE('Company information'!D$4,"-",""),9))</f>
        <v/>
      </c>
      <c r="W218" s="418">
        <f>AI218-I218</f>
        <v/>
      </c>
      <c r="X218" s="455" t="n"/>
      <c r="Y218" s="417" t="n"/>
      <c r="Z218" s="418" t="n"/>
      <c r="AA218" s="418" t="n"/>
      <c r="AB218" s="418" t="n"/>
      <c r="AC218" s="418" t="n"/>
      <c r="AD218" s="418" t="n"/>
      <c r="AE218" s="455" t="n"/>
      <c r="AF218" s="455" t="n"/>
      <c r="AG218" s="455" t="n"/>
      <c r="AH218" s="455" t="n"/>
      <c r="AI218" s="455" t="n"/>
      <c r="AJ218" s="455" t="n"/>
      <c r="AK218" s="455" t="n"/>
      <c r="AL218" s="455" t="n"/>
      <c r="AM218" s="455" t="n"/>
      <c r="AN218" s="455" t="n"/>
      <c r="AO218" s="455" t="n"/>
      <c r="AP218" s="455" t="n"/>
      <c r="AQ218" s="455" t="n"/>
      <c r="AR218" s="418" t="n"/>
      <c r="AS218" s="418" t="n"/>
      <c r="AT218" s="418" t="n"/>
    </row>
    <row r="219">
      <c r="A219" s="417" t="n">
        <v>210</v>
      </c>
      <c r="B219" s="418" t="inlineStr"/>
      <c r="C219" s="418" t="inlineStr">
        <is>
          <t>56ប៊ី-លីង សឹបផ្លាយ ឆេន មេនេចម៉ិន ឯ.ក</t>
        </is>
      </c>
      <c r="D219" s="418" t="inlineStr">
        <is>
          <t>K004-902004795</t>
        </is>
      </c>
      <c r="E219" s="418" t="inlineStr">
        <is>
          <t>IN202101-0059</t>
        </is>
      </c>
      <c r="F219" s="419" t="n">
        <v>44225</v>
      </c>
      <c r="G219" s="420" t="n">
        <v>483735</v>
      </c>
      <c r="H219" s="418" t="n"/>
      <c r="I219" s="455" t="n">
        <v>483735</v>
      </c>
      <c r="J219" s="418">
        <f>IF(L219&lt;&gt;"",L219,K219)</f>
        <v/>
      </c>
      <c r="K219" s="418">
        <f>IF(AND(T219=TRUE, U219=TRUE, V219=TRUE), IF(W219&lt;-0.05, "អនុញ្ញាត (អ្នកផ្គត់ផ្គង់ប្រកាសខ្វះ)", "បានប្រកាស (អនុញ្ញាត)"), IF(AND(T219=FALSE, U219=FALSE, V219=FALSE), "ព្យួរទុក (មិនមានទិន្នន័យ)", "ប្រកាសខុស (ព្យួរទុក)"))</f>
        <v/>
      </c>
      <c r="L219" s="418" t="inlineStr"/>
      <c r="M219" s="418" t="inlineStr"/>
      <c r="N219" s="455" t="n"/>
      <c r="O219" s="455">
        <f>IF(W219&lt;0,AI219,I219)</f>
        <v/>
      </c>
      <c r="P219" s="455">
        <f>I219-O219</f>
        <v/>
      </c>
      <c r="Q219" s="418" t="n"/>
      <c r="R219" s="418" t="inlineStr">
        <is>
          <t>IN202101-0059</t>
        </is>
      </c>
      <c r="S219" s="418" t="inlineStr"/>
      <c r="T219" s="418">
        <f>R219=S219</f>
        <v/>
      </c>
      <c r="U219" s="418">
        <f>AND(MONTH(F219)=MONTH(Y219), YEAR(F219)=YEAR(Y219))</f>
        <v/>
      </c>
      <c r="V219" s="418">
        <f>AND(AC219&lt;&gt;"", 'Company information'!D$4&lt;&gt;"", RIGHT(SUBSTITUTE(AC219,"-",""),9)=RIGHT(SUBSTITUTE('Company information'!D$4,"-",""),9))</f>
        <v/>
      </c>
      <c r="W219" s="418">
        <f>AI219-I219</f>
        <v/>
      </c>
      <c r="X219" s="455" t="n"/>
      <c r="Y219" s="417" t="n"/>
      <c r="Z219" s="418" t="n"/>
      <c r="AA219" s="418" t="n"/>
      <c r="AB219" s="418" t="n"/>
      <c r="AC219" s="418" t="n"/>
      <c r="AD219" s="418" t="n"/>
      <c r="AE219" s="455" t="n"/>
      <c r="AF219" s="455" t="n"/>
      <c r="AG219" s="455" t="n"/>
      <c r="AH219" s="455" t="n"/>
      <c r="AI219" s="455" t="n"/>
      <c r="AJ219" s="455" t="n"/>
      <c r="AK219" s="455" t="n"/>
      <c r="AL219" s="455" t="n"/>
      <c r="AM219" s="455" t="n"/>
      <c r="AN219" s="455" t="n"/>
      <c r="AO219" s="455" t="n"/>
      <c r="AP219" s="455" t="n"/>
      <c r="AQ219" s="455" t="n"/>
      <c r="AR219" s="418" t="n"/>
      <c r="AS219" s="418" t="n"/>
      <c r="AT219" s="418" t="n"/>
    </row>
    <row r="220">
      <c r="A220" s="417" t="n">
        <v>211</v>
      </c>
      <c r="B220" s="418" t="inlineStr"/>
      <c r="C220" s="418" t="inlineStr">
        <is>
          <t>56ប៊ី-លីង សឹបផ្លាយ ឆេន មេនេចម៉ិន ឯ.ក</t>
        </is>
      </c>
      <c r="D220" s="418" t="inlineStr">
        <is>
          <t>K004-902004795</t>
        </is>
      </c>
      <c r="E220" s="418" t="inlineStr">
        <is>
          <t>IN202101-0058</t>
        </is>
      </c>
      <c r="F220" s="419" t="n">
        <v>44225</v>
      </c>
      <c r="G220" s="420" t="n">
        <v>258128</v>
      </c>
      <c r="H220" s="418" t="n"/>
      <c r="I220" s="455" t="n">
        <v>258128</v>
      </c>
      <c r="J220" s="418">
        <f>IF(L220&lt;&gt;"",L220,K220)</f>
        <v/>
      </c>
      <c r="K220" s="418">
        <f>IF(AND(T220=TRUE, U220=TRUE, V220=TRUE), IF(W220&lt;-0.05, "អនុញ្ញាត (អ្នកផ្គត់ផ្គង់ប្រកាសខ្វះ)", "បានប្រកាស (អនុញ្ញាត)"), IF(AND(T220=FALSE, U220=FALSE, V220=FALSE), "ព្យួរទុក (មិនមានទិន្នន័យ)", "ប្រកាសខុស (ព្យួរទុក)"))</f>
        <v/>
      </c>
      <c r="L220" s="418" t="inlineStr"/>
      <c r="M220" s="418" t="inlineStr"/>
      <c r="N220" s="455" t="n"/>
      <c r="O220" s="455">
        <f>IF(W220&lt;0,AI220,I220)</f>
        <v/>
      </c>
      <c r="P220" s="455">
        <f>I220-O220</f>
        <v/>
      </c>
      <c r="Q220" s="418" t="n"/>
      <c r="R220" s="418" t="inlineStr">
        <is>
          <t>IN202101-0058</t>
        </is>
      </c>
      <c r="S220" s="418" t="inlineStr"/>
      <c r="T220" s="418">
        <f>R220=S220</f>
        <v/>
      </c>
      <c r="U220" s="418">
        <f>AND(MONTH(F220)=MONTH(Y220), YEAR(F220)=YEAR(Y220))</f>
        <v/>
      </c>
      <c r="V220" s="418">
        <f>AND(AC220&lt;&gt;"", 'Company information'!D$4&lt;&gt;"", RIGHT(SUBSTITUTE(AC220,"-",""),9)=RIGHT(SUBSTITUTE('Company information'!D$4,"-",""),9))</f>
        <v/>
      </c>
      <c r="W220" s="418">
        <f>AI220-I220</f>
        <v/>
      </c>
      <c r="X220" s="455" t="n"/>
      <c r="Y220" s="417" t="n"/>
      <c r="Z220" s="418" t="n"/>
      <c r="AA220" s="418" t="n"/>
      <c r="AB220" s="418" t="n"/>
      <c r="AC220" s="418" t="n"/>
      <c r="AD220" s="418" t="n"/>
      <c r="AE220" s="455" t="n"/>
      <c r="AF220" s="455" t="n"/>
      <c r="AG220" s="455" t="n"/>
      <c r="AH220" s="455" t="n"/>
      <c r="AI220" s="455" t="n"/>
      <c r="AJ220" s="455" t="n"/>
      <c r="AK220" s="455" t="n"/>
      <c r="AL220" s="455" t="n"/>
      <c r="AM220" s="455" t="n"/>
      <c r="AN220" s="455" t="n"/>
      <c r="AO220" s="455" t="n"/>
      <c r="AP220" s="455" t="n"/>
      <c r="AQ220" s="455" t="n"/>
      <c r="AR220" s="418" t="n"/>
      <c r="AS220" s="418" t="n"/>
      <c r="AT220" s="418" t="n"/>
    </row>
    <row r="221">
      <c r="A221" s="417" t="n">
        <v>212</v>
      </c>
      <c r="B221" s="418" t="inlineStr"/>
      <c r="C221" s="418" t="inlineStr">
        <is>
          <t>56ប៊ី-លីង សឹបផ្លាយ ឆេន មេនេចម៉ិន ឯ.ក</t>
        </is>
      </c>
      <c r="D221" s="418" t="inlineStr">
        <is>
          <t>K004-902004795</t>
        </is>
      </c>
      <c r="E221" s="418" t="inlineStr">
        <is>
          <t>IN202101-0057</t>
        </is>
      </c>
      <c r="F221" s="419" t="n">
        <v>44225</v>
      </c>
      <c r="G221" s="420" t="n">
        <v>910560</v>
      </c>
      <c r="H221" s="418" t="n"/>
      <c r="I221" s="455" t="n">
        <v>910560</v>
      </c>
      <c r="J221" s="418">
        <f>IF(L221&lt;&gt;"",L221,K221)</f>
        <v/>
      </c>
      <c r="K221" s="418">
        <f>IF(AND(T221=TRUE, U221=TRUE, V221=TRUE), IF(W221&lt;-0.05, "អនុញ្ញាត (អ្នកផ្គត់ផ្គង់ប្រកាសខ្វះ)", "បានប្រកាស (អនុញ្ញាត)"), IF(AND(T221=FALSE, U221=FALSE, V221=FALSE), "ព្យួរទុក (មិនមានទិន្នន័យ)", "ប្រកាសខុស (ព្យួរទុក)"))</f>
        <v/>
      </c>
      <c r="L221" s="418" t="inlineStr"/>
      <c r="M221" s="418" t="inlineStr"/>
      <c r="N221" s="455" t="n"/>
      <c r="O221" s="455">
        <f>IF(W221&lt;0,AI221,I221)</f>
        <v/>
      </c>
      <c r="P221" s="455">
        <f>I221-O221</f>
        <v/>
      </c>
      <c r="Q221" s="418" t="n"/>
      <c r="R221" s="418" t="inlineStr">
        <is>
          <t>IN202101-0057</t>
        </is>
      </c>
      <c r="S221" s="418" t="inlineStr"/>
      <c r="T221" s="418">
        <f>R221=S221</f>
        <v/>
      </c>
      <c r="U221" s="418">
        <f>AND(MONTH(F221)=MONTH(Y221), YEAR(F221)=YEAR(Y221))</f>
        <v/>
      </c>
      <c r="V221" s="418">
        <f>AND(AC221&lt;&gt;"", 'Company information'!D$4&lt;&gt;"", RIGHT(SUBSTITUTE(AC221,"-",""),9)=RIGHT(SUBSTITUTE('Company information'!D$4,"-",""),9))</f>
        <v/>
      </c>
      <c r="W221" s="418">
        <f>AI221-I221</f>
        <v/>
      </c>
      <c r="X221" s="455" t="n"/>
      <c r="Y221" s="417" t="n"/>
      <c r="Z221" s="418" t="n"/>
      <c r="AA221" s="418" t="n"/>
      <c r="AB221" s="418" t="n"/>
      <c r="AC221" s="418" t="n"/>
      <c r="AD221" s="418" t="n"/>
      <c r="AE221" s="455" t="n"/>
      <c r="AF221" s="455" t="n"/>
      <c r="AG221" s="455" t="n"/>
      <c r="AH221" s="455" t="n"/>
      <c r="AI221" s="455" t="n"/>
      <c r="AJ221" s="455" t="n"/>
      <c r="AK221" s="455" t="n"/>
      <c r="AL221" s="455" t="n"/>
      <c r="AM221" s="455" t="n"/>
      <c r="AN221" s="455" t="n"/>
      <c r="AO221" s="455" t="n"/>
      <c r="AP221" s="455" t="n"/>
      <c r="AQ221" s="455" t="n"/>
      <c r="AR221" s="418" t="n"/>
      <c r="AS221" s="418" t="n"/>
      <c r="AT221" s="418" t="n"/>
    </row>
    <row r="222">
      <c r="A222" s="417" t="n">
        <v>213</v>
      </c>
      <c r="B222" s="418" t="inlineStr"/>
      <c r="C222" s="418" t="inlineStr">
        <is>
          <t>56ប៊ី-លីង សឹបផ្លាយ ឆេន មេនេចម៉ិន ឯ.ក</t>
        </is>
      </c>
      <c r="D222" s="418" t="inlineStr">
        <is>
          <t>K004-902004795</t>
        </is>
      </c>
      <c r="E222" s="418" t="inlineStr">
        <is>
          <t>IN202101-0056</t>
        </is>
      </c>
      <c r="F222" s="419" t="n">
        <v>44225</v>
      </c>
      <c r="G222" s="420" t="n">
        <v>270323</v>
      </c>
      <c r="H222" s="418" t="n"/>
      <c r="I222" s="455" t="n">
        <v>270323</v>
      </c>
      <c r="J222" s="418">
        <f>IF(L222&lt;&gt;"",L222,K222)</f>
        <v/>
      </c>
      <c r="K222" s="418">
        <f>IF(AND(T222=TRUE, U222=TRUE, V222=TRUE), IF(W222&lt;-0.05, "អនុញ្ញាត (អ្នកផ្គត់ផ្គង់ប្រកាសខ្វះ)", "បានប្រកាស (អនុញ្ញាត)"), IF(AND(T222=FALSE, U222=FALSE, V222=FALSE), "ព្យួរទុក (មិនមានទិន្នន័យ)", "ប្រកាសខុស (ព្យួរទុក)"))</f>
        <v/>
      </c>
      <c r="L222" s="418" t="inlineStr"/>
      <c r="M222" s="418" t="inlineStr"/>
      <c r="N222" s="455" t="n"/>
      <c r="O222" s="455">
        <f>IF(W222&lt;0,AI222,I222)</f>
        <v/>
      </c>
      <c r="P222" s="455">
        <f>I222-O222</f>
        <v/>
      </c>
      <c r="Q222" s="418" t="n"/>
      <c r="R222" s="418" t="inlineStr">
        <is>
          <t>IN202101-0056</t>
        </is>
      </c>
      <c r="S222" s="418" t="inlineStr"/>
      <c r="T222" s="418">
        <f>R222=S222</f>
        <v/>
      </c>
      <c r="U222" s="418">
        <f>AND(MONTH(F222)=MONTH(Y222), YEAR(F222)=YEAR(Y222))</f>
        <v/>
      </c>
      <c r="V222" s="418">
        <f>AND(AC222&lt;&gt;"", 'Company information'!D$4&lt;&gt;"", RIGHT(SUBSTITUTE(AC222,"-",""),9)=RIGHT(SUBSTITUTE('Company information'!D$4,"-",""),9))</f>
        <v/>
      </c>
      <c r="W222" s="418">
        <f>AI222-I222</f>
        <v/>
      </c>
      <c r="X222" s="455" t="n"/>
      <c r="Y222" s="417" t="n"/>
      <c r="Z222" s="418" t="n"/>
      <c r="AA222" s="418" t="n"/>
      <c r="AB222" s="418" t="n"/>
      <c r="AC222" s="418" t="n"/>
      <c r="AD222" s="418" t="n"/>
      <c r="AE222" s="455" t="n"/>
      <c r="AF222" s="455" t="n"/>
      <c r="AG222" s="455" t="n"/>
      <c r="AH222" s="455" t="n"/>
      <c r="AI222" s="455" t="n"/>
      <c r="AJ222" s="455" t="n"/>
      <c r="AK222" s="455" t="n"/>
      <c r="AL222" s="455" t="n"/>
      <c r="AM222" s="455" t="n"/>
      <c r="AN222" s="455" t="n"/>
      <c r="AO222" s="455" t="n"/>
      <c r="AP222" s="455" t="n"/>
      <c r="AQ222" s="455" t="n"/>
      <c r="AR222" s="418" t="n"/>
      <c r="AS222" s="418" t="n"/>
      <c r="AT222" s="418" t="n"/>
    </row>
    <row r="223">
      <c r="A223" s="417" t="n">
        <v>214</v>
      </c>
      <c r="B223" s="418" t="inlineStr"/>
      <c r="C223" s="418" t="inlineStr">
        <is>
          <t>56ប៊ី-លីង សឹបផ្លាយ ឆេន មេនេចម៉ិន ឯ.ក</t>
        </is>
      </c>
      <c r="D223" s="418" t="inlineStr">
        <is>
          <t>K004-902004795</t>
        </is>
      </c>
      <c r="E223" s="418" t="inlineStr">
        <is>
          <t>IN202101-0055</t>
        </is>
      </c>
      <c r="F223" s="419" t="n">
        <v>44225</v>
      </c>
      <c r="G223" s="420" t="n">
        <v>270323</v>
      </c>
      <c r="H223" s="418" t="n"/>
      <c r="I223" s="455" t="n">
        <v>270323</v>
      </c>
      <c r="J223" s="418">
        <f>IF(L223&lt;&gt;"",L223,K223)</f>
        <v/>
      </c>
      <c r="K223" s="418">
        <f>IF(AND(T223=TRUE, U223=TRUE, V223=TRUE), IF(W223&lt;-0.05, "អនុញ្ញាត (អ្នកផ្គត់ផ្គង់ប្រកាសខ្វះ)", "បានប្រកាស (អនុញ្ញាត)"), IF(AND(T223=FALSE, U223=FALSE, V223=FALSE), "ព្យួរទុក (មិនមានទិន្នន័យ)", "ប្រកាសខុស (ព្យួរទុក)"))</f>
        <v/>
      </c>
      <c r="L223" s="418" t="inlineStr"/>
      <c r="M223" s="418" t="inlineStr"/>
      <c r="N223" s="455" t="n"/>
      <c r="O223" s="455">
        <f>IF(W223&lt;0,AI223,I223)</f>
        <v/>
      </c>
      <c r="P223" s="455">
        <f>I223-O223</f>
        <v/>
      </c>
      <c r="Q223" s="418" t="n"/>
      <c r="R223" s="418" t="inlineStr">
        <is>
          <t>IN202101-0055</t>
        </is>
      </c>
      <c r="S223" s="418" t="inlineStr"/>
      <c r="T223" s="418">
        <f>R223=S223</f>
        <v/>
      </c>
      <c r="U223" s="418">
        <f>AND(MONTH(F223)=MONTH(Y223), YEAR(F223)=YEAR(Y223))</f>
        <v/>
      </c>
      <c r="V223" s="418">
        <f>AND(AC223&lt;&gt;"", 'Company information'!D$4&lt;&gt;"", RIGHT(SUBSTITUTE(AC223,"-",""),9)=RIGHT(SUBSTITUTE('Company information'!D$4,"-",""),9))</f>
        <v/>
      </c>
      <c r="W223" s="418">
        <f>AI223-I223</f>
        <v/>
      </c>
      <c r="X223" s="455" t="n"/>
      <c r="Y223" s="417" t="n"/>
      <c r="Z223" s="418" t="n"/>
      <c r="AA223" s="418" t="n"/>
      <c r="AB223" s="418" t="n"/>
      <c r="AC223" s="418" t="n"/>
      <c r="AD223" s="418" t="n"/>
      <c r="AE223" s="455" t="n"/>
      <c r="AF223" s="455" t="n"/>
      <c r="AG223" s="455" t="n"/>
      <c r="AH223" s="455" t="n"/>
      <c r="AI223" s="455" t="n"/>
      <c r="AJ223" s="455" t="n"/>
      <c r="AK223" s="455" t="n"/>
      <c r="AL223" s="455" t="n"/>
      <c r="AM223" s="455" t="n"/>
      <c r="AN223" s="455" t="n"/>
      <c r="AO223" s="455" t="n"/>
      <c r="AP223" s="455" t="n"/>
      <c r="AQ223" s="455" t="n"/>
      <c r="AR223" s="418" t="n"/>
      <c r="AS223" s="418" t="n"/>
      <c r="AT223" s="418" t="n"/>
    </row>
    <row r="224">
      <c r="A224" s="417" t="n">
        <v>215</v>
      </c>
      <c r="B224" s="418" t="inlineStr"/>
      <c r="C224" s="418" t="inlineStr">
        <is>
          <t>56ប៊ី-លីង សឹបផ្លាយ ឆេន មេនេចម៉ិន ឯ.ក</t>
        </is>
      </c>
      <c r="D224" s="418" t="inlineStr">
        <is>
          <t>K004-902004795</t>
        </is>
      </c>
      <c r="E224" s="418" t="inlineStr">
        <is>
          <t>IN202101-0054</t>
        </is>
      </c>
      <c r="F224" s="419" t="n">
        <v>44225</v>
      </c>
      <c r="G224" s="420" t="n">
        <v>270323</v>
      </c>
      <c r="H224" s="418" t="n"/>
      <c r="I224" s="455" t="n">
        <v>270323</v>
      </c>
      <c r="J224" s="418">
        <f>IF(L224&lt;&gt;"",L224,K224)</f>
        <v/>
      </c>
      <c r="K224" s="418">
        <f>IF(AND(T224=TRUE, U224=TRUE, V224=TRUE), IF(W224&lt;-0.05, "អនុញ្ញាត (អ្នកផ្គត់ផ្គង់ប្រកាសខ្វះ)", "បានប្រកាស (អនុញ្ញាត)"), IF(AND(T224=FALSE, U224=FALSE, V224=FALSE), "ព្យួរទុក (មិនមានទិន្នន័យ)", "ប្រកាសខុស (ព្យួរទុក)"))</f>
        <v/>
      </c>
      <c r="L224" s="418" t="inlineStr"/>
      <c r="M224" s="418" t="inlineStr"/>
      <c r="N224" s="455" t="n"/>
      <c r="O224" s="455">
        <f>IF(W224&lt;0,AI224,I224)</f>
        <v/>
      </c>
      <c r="P224" s="455">
        <f>I224-O224</f>
        <v/>
      </c>
      <c r="Q224" s="418" t="n"/>
      <c r="R224" s="418" t="inlineStr">
        <is>
          <t>IN202101-0054</t>
        </is>
      </c>
      <c r="S224" s="418" t="inlineStr"/>
      <c r="T224" s="418">
        <f>R224=S224</f>
        <v/>
      </c>
      <c r="U224" s="418">
        <f>AND(MONTH(F224)=MONTH(Y224), YEAR(F224)=YEAR(Y224))</f>
        <v/>
      </c>
      <c r="V224" s="418">
        <f>AND(AC224&lt;&gt;"", 'Company information'!D$4&lt;&gt;"", RIGHT(SUBSTITUTE(AC224,"-",""),9)=RIGHT(SUBSTITUTE('Company information'!D$4,"-",""),9))</f>
        <v/>
      </c>
      <c r="W224" s="418">
        <f>AI224-I224</f>
        <v/>
      </c>
      <c r="X224" s="455" t="n"/>
      <c r="Y224" s="417" t="n"/>
      <c r="Z224" s="418" t="n"/>
      <c r="AA224" s="418" t="n"/>
      <c r="AB224" s="418" t="n"/>
      <c r="AC224" s="418" t="n"/>
      <c r="AD224" s="418" t="n"/>
      <c r="AE224" s="455" t="n"/>
      <c r="AF224" s="455" t="n"/>
      <c r="AG224" s="455" t="n"/>
      <c r="AH224" s="455" t="n"/>
      <c r="AI224" s="455" t="n"/>
      <c r="AJ224" s="455" t="n"/>
      <c r="AK224" s="455" t="n"/>
      <c r="AL224" s="455" t="n"/>
      <c r="AM224" s="455" t="n"/>
      <c r="AN224" s="455" t="n"/>
      <c r="AO224" s="455" t="n"/>
      <c r="AP224" s="455" t="n"/>
      <c r="AQ224" s="455" t="n"/>
      <c r="AR224" s="418" t="n"/>
      <c r="AS224" s="418" t="n"/>
      <c r="AT224" s="418" t="n"/>
    </row>
    <row r="225">
      <c r="A225" s="417" t="n">
        <v>216</v>
      </c>
      <c r="B225" s="418" t="inlineStr"/>
      <c r="C225" s="418" t="inlineStr">
        <is>
          <t>56ប៊ី-លីង សឹបផ្លាយ ឆេន មេនេចម៉ិន ឯ.ក</t>
        </is>
      </c>
      <c r="D225" s="418" t="inlineStr">
        <is>
          <t>K004-902004795</t>
        </is>
      </c>
      <c r="E225" s="418" t="inlineStr">
        <is>
          <t>IN202101-0053</t>
        </is>
      </c>
      <c r="F225" s="419" t="n">
        <v>44225</v>
      </c>
      <c r="G225" s="420" t="n">
        <v>270323</v>
      </c>
      <c r="H225" s="418" t="n"/>
      <c r="I225" s="455" t="n">
        <v>270323</v>
      </c>
      <c r="J225" s="418">
        <f>IF(L225&lt;&gt;"",L225,K225)</f>
        <v/>
      </c>
      <c r="K225" s="418">
        <f>IF(AND(T225=TRUE, U225=TRUE, V225=TRUE), IF(W225&lt;-0.05, "អនុញ្ញាត (អ្នកផ្គត់ផ្គង់ប្រកាសខ្វះ)", "បានប្រកាស (អនុញ្ញាត)"), IF(AND(T225=FALSE, U225=FALSE, V225=FALSE), "ព្យួរទុក (មិនមានទិន្នន័យ)", "ប្រកាសខុស (ព្យួរទុក)"))</f>
        <v/>
      </c>
      <c r="L225" s="418" t="inlineStr"/>
      <c r="M225" s="418" t="inlineStr"/>
      <c r="N225" s="455" t="n"/>
      <c r="O225" s="455">
        <f>IF(W225&lt;0,AI225,I225)</f>
        <v/>
      </c>
      <c r="P225" s="455">
        <f>I225-O225</f>
        <v/>
      </c>
      <c r="Q225" s="418" t="n"/>
      <c r="R225" s="418" t="inlineStr">
        <is>
          <t>IN202101-0053</t>
        </is>
      </c>
      <c r="S225" s="418" t="inlineStr"/>
      <c r="T225" s="418">
        <f>R225=S225</f>
        <v/>
      </c>
      <c r="U225" s="418">
        <f>AND(MONTH(F225)=MONTH(Y225), YEAR(F225)=YEAR(Y225))</f>
        <v/>
      </c>
      <c r="V225" s="418">
        <f>AND(AC225&lt;&gt;"", 'Company information'!D$4&lt;&gt;"", RIGHT(SUBSTITUTE(AC225,"-",""),9)=RIGHT(SUBSTITUTE('Company information'!D$4,"-",""),9))</f>
        <v/>
      </c>
      <c r="W225" s="418">
        <f>AI225-I225</f>
        <v/>
      </c>
      <c r="X225" s="455" t="n"/>
      <c r="Y225" s="417" t="n"/>
      <c r="Z225" s="418" t="n"/>
      <c r="AA225" s="418" t="n"/>
      <c r="AB225" s="418" t="n"/>
      <c r="AC225" s="418" t="n"/>
      <c r="AD225" s="418" t="n"/>
      <c r="AE225" s="455" t="n"/>
      <c r="AF225" s="455" t="n"/>
      <c r="AG225" s="455" t="n"/>
      <c r="AH225" s="455" t="n"/>
      <c r="AI225" s="455" t="n"/>
      <c r="AJ225" s="455" t="n"/>
      <c r="AK225" s="455" t="n"/>
      <c r="AL225" s="455" t="n"/>
      <c r="AM225" s="455" t="n"/>
      <c r="AN225" s="455" t="n"/>
      <c r="AO225" s="455" t="n"/>
      <c r="AP225" s="455" t="n"/>
      <c r="AQ225" s="455" t="n"/>
      <c r="AR225" s="418" t="n"/>
      <c r="AS225" s="418" t="n"/>
      <c r="AT225" s="418" t="n"/>
    </row>
    <row r="226">
      <c r="A226" s="417" t="n">
        <v>217</v>
      </c>
      <c r="B226" s="418" t="inlineStr"/>
      <c r="C226" s="418" t="inlineStr">
        <is>
          <t>56ប៊ី-លីង សឹបផ្លាយ ឆេន មេនេចម៉ិន ឯ.ក</t>
        </is>
      </c>
      <c r="D226" s="418" t="inlineStr">
        <is>
          <t>K004-902004795</t>
        </is>
      </c>
      <c r="E226" s="418" t="inlineStr">
        <is>
          <t>IN202101-0052</t>
        </is>
      </c>
      <c r="F226" s="419" t="n">
        <v>44225</v>
      </c>
      <c r="G226" s="420" t="n">
        <v>483735</v>
      </c>
      <c r="H226" s="418" t="n"/>
      <c r="I226" s="455" t="n">
        <v>483735</v>
      </c>
      <c r="J226" s="418">
        <f>IF(L226&lt;&gt;"",L226,K226)</f>
        <v/>
      </c>
      <c r="K226" s="418">
        <f>IF(AND(T226=TRUE, U226=TRUE, V226=TRUE), IF(W226&lt;-0.05, "អនុញ្ញាត (អ្នកផ្គត់ផ្គង់ប្រកាសខ្វះ)", "បានប្រកាស (អនុញ្ញាត)"), IF(AND(T226=FALSE, U226=FALSE, V226=FALSE), "ព្យួរទុក (មិនមានទិន្នន័យ)", "ប្រកាសខុស (ព្យួរទុក)"))</f>
        <v/>
      </c>
      <c r="L226" s="418" t="inlineStr"/>
      <c r="M226" s="418" t="inlineStr"/>
      <c r="N226" s="455" t="n"/>
      <c r="O226" s="455">
        <f>IF(W226&lt;0,AI226,I226)</f>
        <v/>
      </c>
      <c r="P226" s="455">
        <f>I226-O226</f>
        <v/>
      </c>
      <c r="Q226" s="418" t="n"/>
      <c r="R226" s="418" t="inlineStr">
        <is>
          <t>IN202101-0052</t>
        </is>
      </c>
      <c r="S226" s="418" t="inlineStr"/>
      <c r="T226" s="418">
        <f>R226=S226</f>
        <v/>
      </c>
      <c r="U226" s="418">
        <f>AND(MONTH(F226)=MONTH(Y226), YEAR(F226)=YEAR(Y226))</f>
        <v/>
      </c>
      <c r="V226" s="418">
        <f>AND(AC226&lt;&gt;"", 'Company information'!D$4&lt;&gt;"", RIGHT(SUBSTITUTE(AC226,"-",""),9)=RIGHT(SUBSTITUTE('Company information'!D$4,"-",""),9))</f>
        <v/>
      </c>
      <c r="W226" s="418">
        <f>AI226-I226</f>
        <v/>
      </c>
      <c r="X226" s="455" t="n"/>
      <c r="Y226" s="417" t="n"/>
      <c r="Z226" s="418" t="n"/>
      <c r="AA226" s="418" t="n"/>
      <c r="AB226" s="418" t="n"/>
      <c r="AC226" s="418" t="n"/>
      <c r="AD226" s="418" t="n"/>
      <c r="AE226" s="455" t="n"/>
      <c r="AF226" s="455" t="n"/>
      <c r="AG226" s="455" t="n"/>
      <c r="AH226" s="455" t="n"/>
      <c r="AI226" s="455" t="n"/>
      <c r="AJ226" s="455" t="n"/>
      <c r="AK226" s="455" t="n"/>
      <c r="AL226" s="455" t="n"/>
      <c r="AM226" s="455" t="n"/>
      <c r="AN226" s="455" t="n"/>
      <c r="AO226" s="455" t="n"/>
      <c r="AP226" s="455" t="n"/>
      <c r="AQ226" s="455" t="n"/>
      <c r="AR226" s="418" t="n"/>
      <c r="AS226" s="418" t="n"/>
      <c r="AT226" s="418" t="n"/>
    </row>
    <row r="227">
      <c r="A227" s="417" t="n">
        <v>218</v>
      </c>
      <c r="B227" s="418" t="inlineStr"/>
      <c r="C227" s="418" t="inlineStr">
        <is>
          <t>56ប៊ី-លីង សឹបផ្លាយ ឆេន មេនេចម៉ិន ឯ.ក</t>
        </is>
      </c>
      <c r="D227" s="418" t="inlineStr">
        <is>
          <t>K004-902004795</t>
        </is>
      </c>
      <c r="E227" s="418" t="inlineStr">
        <is>
          <t>IN202101-0051</t>
        </is>
      </c>
      <c r="F227" s="419" t="n">
        <v>44225</v>
      </c>
      <c r="G227" s="420" t="n">
        <v>270323</v>
      </c>
      <c r="H227" s="418" t="n"/>
      <c r="I227" s="455" t="n">
        <v>270323</v>
      </c>
      <c r="J227" s="418">
        <f>IF(L227&lt;&gt;"",L227,K227)</f>
        <v/>
      </c>
      <c r="K227" s="418">
        <f>IF(AND(T227=TRUE, U227=TRUE, V227=TRUE), IF(W227&lt;-0.05, "អនុញ្ញាត (អ្នកផ្គត់ផ្គង់ប្រកាសខ្វះ)", "បានប្រកាស (អនុញ្ញាត)"), IF(AND(T227=FALSE, U227=FALSE, V227=FALSE), "ព្យួរទុក (មិនមានទិន្នន័យ)", "ប្រកាសខុស (ព្យួរទុក)"))</f>
        <v/>
      </c>
      <c r="L227" s="418" t="inlineStr"/>
      <c r="M227" s="418" t="inlineStr"/>
      <c r="N227" s="455" t="n"/>
      <c r="O227" s="455">
        <f>IF(W227&lt;0,AI227,I227)</f>
        <v/>
      </c>
      <c r="P227" s="455">
        <f>I227-O227</f>
        <v/>
      </c>
      <c r="Q227" s="418" t="n"/>
      <c r="R227" s="418" t="inlineStr">
        <is>
          <t>IN202101-0051</t>
        </is>
      </c>
      <c r="S227" s="418" t="inlineStr"/>
      <c r="T227" s="418">
        <f>R227=S227</f>
        <v/>
      </c>
      <c r="U227" s="418">
        <f>AND(MONTH(F227)=MONTH(Y227), YEAR(F227)=YEAR(Y227))</f>
        <v/>
      </c>
      <c r="V227" s="418">
        <f>AND(AC227&lt;&gt;"", 'Company information'!D$4&lt;&gt;"", RIGHT(SUBSTITUTE(AC227,"-",""),9)=RIGHT(SUBSTITUTE('Company information'!D$4,"-",""),9))</f>
        <v/>
      </c>
      <c r="W227" s="418">
        <f>AI227-I227</f>
        <v/>
      </c>
      <c r="X227" s="455" t="n"/>
      <c r="Y227" s="417" t="n"/>
      <c r="Z227" s="418" t="n"/>
      <c r="AA227" s="418" t="n"/>
      <c r="AB227" s="418" t="n"/>
      <c r="AC227" s="418" t="n"/>
      <c r="AD227" s="418" t="n"/>
      <c r="AE227" s="455" t="n"/>
      <c r="AF227" s="455" t="n"/>
      <c r="AG227" s="455" t="n"/>
      <c r="AH227" s="455" t="n"/>
      <c r="AI227" s="455" t="n"/>
      <c r="AJ227" s="455" t="n"/>
      <c r="AK227" s="455" t="n"/>
      <c r="AL227" s="455" t="n"/>
      <c r="AM227" s="455" t="n"/>
      <c r="AN227" s="455" t="n"/>
      <c r="AO227" s="455" t="n"/>
      <c r="AP227" s="455" t="n"/>
      <c r="AQ227" s="455" t="n"/>
      <c r="AR227" s="418" t="n"/>
      <c r="AS227" s="418" t="n"/>
      <c r="AT227" s="418" t="n"/>
    </row>
    <row r="228">
      <c r="A228" s="417" t="n">
        <v>219</v>
      </c>
      <c r="B228" s="418" t="inlineStr"/>
      <c r="C228" s="418" t="inlineStr">
        <is>
          <t>56ប៊ី-លីង សឹបផ្លាយ ឆេន មេនេចម៉ិន ឯ.ក</t>
        </is>
      </c>
      <c r="D228" s="418" t="inlineStr">
        <is>
          <t>K004-902004795</t>
        </is>
      </c>
      <c r="E228" s="418" t="inlineStr">
        <is>
          <t>IN202101-0050</t>
        </is>
      </c>
      <c r="F228" s="419" t="n">
        <v>44225</v>
      </c>
      <c r="G228" s="420" t="n">
        <v>270323</v>
      </c>
      <c r="H228" s="418" t="n"/>
      <c r="I228" s="455" t="n">
        <v>270323</v>
      </c>
      <c r="J228" s="418">
        <f>IF(L228&lt;&gt;"",L228,K228)</f>
        <v/>
      </c>
      <c r="K228" s="418">
        <f>IF(AND(T228=TRUE, U228=TRUE, V228=TRUE), IF(W228&lt;-0.05, "អនុញ្ញាត (អ្នកផ្គត់ផ្គង់ប្រកាសខ្វះ)", "បានប្រកាស (អនុញ្ញាត)"), IF(AND(T228=FALSE, U228=FALSE, V228=FALSE), "ព្យួរទុក (មិនមានទិន្នន័យ)", "ប្រកាសខុស (ព្យួរទុក)"))</f>
        <v/>
      </c>
      <c r="L228" s="418" t="inlineStr"/>
      <c r="M228" s="418" t="inlineStr"/>
      <c r="N228" s="455" t="n"/>
      <c r="O228" s="455">
        <f>IF(W228&lt;0,AI228,I228)</f>
        <v/>
      </c>
      <c r="P228" s="455">
        <f>I228-O228</f>
        <v/>
      </c>
      <c r="Q228" s="418" t="n"/>
      <c r="R228" s="418" t="inlineStr">
        <is>
          <t>IN202101-0050</t>
        </is>
      </c>
      <c r="S228" s="418" t="inlineStr"/>
      <c r="T228" s="418">
        <f>R228=S228</f>
        <v/>
      </c>
      <c r="U228" s="418">
        <f>AND(MONTH(F228)=MONTH(Y228), YEAR(F228)=YEAR(Y228))</f>
        <v/>
      </c>
      <c r="V228" s="418">
        <f>AND(AC228&lt;&gt;"", 'Company information'!D$4&lt;&gt;"", RIGHT(SUBSTITUTE(AC228,"-",""),9)=RIGHT(SUBSTITUTE('Company information'!D$4,"-",""),9))</f>
        <v/>
      </c>
      <c r="W228" s="418">
        <f>AI228-I228</f>
        <v/>
      </c>
      <c r="X228" s="455" t="n"/>
      <c r="Y228" s="417" t="n"/>
      <c r="Z228" s="418" t="n"/>
      <c r="AA228" s="418" t="n"/>
      <c r="AB228" s="418" t="n"/>
      <c r="AC228" s="418" t="n"/>
      <c r="AD228" s="418" t="n"/>
      <c r="AE228" s="455" t="n"/>
      <c r="AF228" s="455" t="n"/>
      <c r="AG228" s="455" t="n"/>
      <c r="AH228" s="455" t="n"/>
      <c r="AI228" s="455" t="n"/>
      <c r="AJ228" s="455" t="n"/>
      <c r="AK228" s="455" t="n"/>
      <c r="AL228" s="455" t="n"/>
      <c r="AM228" s="455" t="n"/>
      <c r="AN228" s="455" t="n"/>
      <c r="AO228" s="455" t="n"/>
      <c r="AP228" s="455" t="n"/>
      <c r="AQ228" s="455" t="n"/>
      <c r="AR228" s="418" t="n"/>
      <c r="AS228" s="418" t="n"/>
      <c r="AT228" s="418" t="n"/>
    </row>
    <row r="229">
      <c r="A229" s="417" t="n">
        <v>220</v>
      </c>
      <c r="B229" s="418" t="inlineStr"/>
      <c r="C229" s="418" t="inlineStr">
        <is>
          <t>56ប៊ី-លីង សឹបផ្លាយ ឆេន មេនេចម៉ិន ឯ.ក</t>
        </is>
      </c>
      <c r="D229" s="418" t="inlineStr">
        <is>
          <t>K004-902004795</t>
        </is>
      </c>
      <c r="E229" s="418" t="inlineStr">
        <is>
          <t>IN202101-0049</t>
        </is>
      </c>
      <c r="F229" s="419" t="n">
        <v>44225</v>
      </c>
      <c r="G229" s="420" t="n">
        <v>910560</v>
      </c>
      <c r="H229" s="418" t="n"/>
      <c r="I229" s="455" t="n">
        <v>910560</v>
      </c>
      <c r="J229" s="418">
        <f>IF(L229&lt;&gt;"",L229,K229)</f>
        <v/>
      </c>
      <c r="K229" s="418">
        <f>IF(AND(T229=TRUE, U229=TRUE, V229=TRUE), IF(W229&lt;-0.05, "អនុញ្ញាត (អ្នកផ្គត់ផ្គង់ប្រកាសខ្វះ)", "បានប្រកាស (អនុញ្ញាត)"), IF(AND(T229=FALSE, U229=FALSE, V229=FALSE), "ព្យួរទុក (មិនមានទិន្នន័យ)", "ប្រកាសខុស (ព្យួរទុក)"))</f>
        <v/>
      </c>
      <c r="L229" s="418" t="inlineStr"/>
      <c r="M229" s="418" t="inlineStr"/>
      <c r="N229" s="455" t="n"/>
      <c r="O229" s="455">
        <f>IF(W229&lt;0,AI229,I229)</f>
        <v/>
      </c>
      <c r="P229" s="455">
        <f>I229-O229</f>
        <v/>
      </c>
      <c r="Q229" s="418" t="n"/>
      <c r="R229" s="418" t="inlineStr">
        <is>
          <t>IN202101-0049</t>
        </is>
      </c>
      <c r="S229" s="418" t="inlineStr"/>
      <c r="T229" s="418">
        <f>R229=S229</f>
        <v/>
      </c>
      <c r="U229" s="418">
        <f>AND(MONTH(F229)=MONTH(Y229), YEAR(F229)=YEAR(Y229))</f>
        <v/>
      </c>
      <c r="V229" s="418">
        <f>AND(AC229&lt;&gt;"", 'Company information'!D$4&lt;&gt;"", RIGHT(SUBSTITUTE(AC229,"-",""),9)=RIGHT(SUBSTITUTE('Company information'!D$4,"-",""),9))</f>
        <v/>
      </c>
      <c r="W229" s="418">
        <f>AI229-I229</f>
        <v/>
      </c>
      <c r="X229" s="455" t="n"/>
      <c r="Y229" s="417" t="n"/>
      <c r="Z229" s="418" t="n"/>
      <c r="AA229" s="418" t="n"/>
      <c r="AB229" s="418" t="n"/>
      <c r="AC229" s="418" t="n"/>
      <c r="AD229" s="418" t="n"/>
      <c r="AE229" s="455" t="n"/>
      <c r="AF229" s="455" t="n"/>
      <c r="AG229" s="455" t="n"/>
      <c r="AH229" s="455" t="n"/>
      <c r="AI229" s="455" t="n"/>
      <c r="AJ229" s="455" t="n"/>
      <c r="AK229" s="455" t="n"/>
      <c r="AL229" s="455" t="n"/>
      <c r="AM229" s="455" t="n"/>
      <c r="AN229" s="455" t="n"/>
      <c r="AO229" s="455" t="n"/>
      <c r="AP229" s="455" t="n"/>
      <c r="AQ229" s="455" t="n"/>
      <c r="AR229" s="418" t="n"/>
      <c r="AS229" s="418" t="n"/>
      <c r="AT229" s="418" t="n"/>
    </row>
    <row r="230">
      <c r="A230" s="417" t="n">
        <v>221</v>
      </c>
      <c r="B230" s="418" t="inlineStr"/>
      <c r="C230" s="418" t="inlineStr">
        <is>
          <t>56ប៊ី-លីង សឹបផ្លាយ ឆេន មេនេចម៉ិន ឯ.ក</t>
        </is>
      </c>
      <c r="D230" s="418" t="inlineStr">
        <is>
          <t>K004-902004795</t>
        </is>
      </c>
      <c r="E230" s="418" t="inlineStr">
        <is>
          <t>IN202101-0048</t>
        </is>
      </c>
      <c r="F230" s="419" t="n">
        <v>44225</v>
      </c>
      <c r="G230" s="420" t="n">
        <v>351623</v>
      </c>
      <c r="H230" s="418" t="n"/>
      <c r="I230" s="455" t="n">
        <v>351623</v>
      </c>
      <c r="J230" s="418">
        <f>IF(L230&lt;&gt;"",L230,K230)</f>
        <v/>
      </c>
      <c r="K230" s="418">
        <f>IF(AND(T230=TRUE, U230=TRUE, V230=TRUE), IF(W230&lt;-0.05, "អនុញ្ញាត (អ្នកផ្គត់ផ្គង់ប្រកាសខ្វះ)", "បានប្រកាស (អនុញ្ញាត)"), IF(AND(T230=FALSE, U230=FALSE, V230=FALSE), "ព្យួរទុក (មិនមានទិន្នន័យ)", "ប្រកាសខុស (ព្យួរទុក)"))</f>
        <v/>
      </c>
      <c r="L230" s="418" t="inlineStr"/>
      <c r="M230" s="418" t="inlineStr"/>
      <c r="N230" s="455" t="n"/>
      <c r="O230" s="455">
        <f>IF(W230&lt;0,AI230,I230)</f>
        <v/>
      </c>
      <c r="P230" s="455">
        <f>I230-O230</f>
        <v/>
      </c>
      <c r="Q230" s="418" t="n"/>
      <c r="R230" s="418" t="inlineStr">
        <is>
          <t>IN202101-0048</t>
        </is>
      </c>
      <c r="S230" s="418" t="inlineStr"/>
      <c r="T230" s="418">
        <f>R230=S230</f>
        <v/>
      </c>
      <c r="U230" s="418">
        <f>AND(MONTH(F230)=MONTH(Y230), YEAR(F230)=YEAR(Y230))</f>
        <v/>
      </c>
      <c r="V230" s="418">
        <f>AND(AC230&lt;&gt;"", 'Company information'!D$4&lt;&gt;"", RIGHT(SUBSTITUTE(AC230,"-",""),9)=RIGHT(SUBSTITUTE('Company information'!D$4,"-",""),9))</f>
        <v/>
      </c>
      <c r="W230" s="418">
        <f>AI230-I230</f>
        <v/>
      </c>
      <c r="X230" s="455" t="n"/>
      <c r="Y230" s="417" t="n"/>
      <c r="Z230" s="418" t="n"/>
      <c r="AA230" s="418" t="n"/>
      <c r="AB230" s="418" t="n"/>
      <c r="AC230" s="418" t="n"/>
      <c r="AD230" s="418" t="n"/>
      <c r="AE230" s="455" t="n"/>
      <c r="AF230" s="455" t="n"/>
      <c r="AG230" s="455" t="n"/>
      <c r="AH230" s="455" t="n"/>
      <c r="AI230" s="455" t="n"/>
      <c r="AJ230" s="455" t="n"/>
      <c r="AK230" s="455" t="n"/>
      <c r="AL230" s="455" t="n"/>
      <c r="AM230" s="455" t="n"/>
      <c r="AN230" s="455" t="n"/>
      <c r="AO230" s="455" t="n"/>
      <c r="AP230" s="455" t="n"/>
      <c r="AQ230" s="455" t="n"/>
      <c r="AR230" s="418" t="n"/>
      <c r="AS230" s="418" t="n"/>
      <c r="AT230" s="418" t="n"/>
    </row>
    <row r="231">
      <c r="A231" s="417" t="n">
        <v>222</v>
      </c>
      <c r="B231" s="418" t="inlineStr"/>
      <c r="C231" s="418" t="inlineStr">
        <is>
          <t>56ប៊ី-លីង សឹបផ្លាយ ឆេន មេនេចម៉ិន ឯ.ក</t>
        </is>
      </c>
      <c r="D231" s="418" t="inlineStr">
        <is>
          <t>K004-902004795</t>
        </is>
      </c>
      <c r="E231" s="418" t="inlineStr">
        <is>
          <t>IN202101-0047</t>
        </is>
      </c>
      <c r="F231" s="419" t="n">
        <v>44225</v>
      </c>
      <c r="G231" s="420" t="n">
        <v>355688</v>
      </c>
      <c r="H231" s="418" t="n"/>
      <c r="I231" s="455" t="n">
        <v>355688</v>
      </c>
      <c r="J231" s="418">
        <f>IF(L231&lt;&gt;"",L231,K231)</f>
        <v/>
      </c>
      <c r="K231" s="418">
        <f>IF(AND(T231=TRUE, U231=TRUE, V231=TRUE), IF(W231&lt;-0.05, "អនុញ្ញាត (អ្នកផ្គត់ផ្គង់ប្រកាសខ្វះ)", "បានប្រកាស (អនុញ្ញាត)"), IF(AND(T231=FALSE, U231=FALSE, V231=FALSE), "ព្យួរទុក (មិនមានទិន្នន័យ)", "ប្រកាសខុស (ព្យួរទុក)"))</f>
        <v/>
      </c>
      <c r="L231" s="418" t="inlineStr"/>
      <c r="M231" s="418" t="inlineStr"/>
      <c r="N231" s="455" t="n"/>
      <c r="O231" s="455">
        <f>IF(W231&lt;0,AI231,I231)</f>
        <v/>
      </c>
      <c r="P231" s="455">
        <f>I231-O231</f>
        <v/>
      </c>
      <c r="Q231" s="418" t="n"/>
      <c r="R231" s="418" t="inlineStr">
        <is>
          <t>IN202101-0047</t>
        </is>
      </c>
      <c r="S231" s="418" t="inlineStr"/>
      <c r="T231" s="418">
        <f>R231=S231</f>
        <v/>
      </c>
      <c r="U231" s="418">
        <f>AND(MONTH(F231)=MONTH(Y231), YEAR(F231)=YEAR(Y231))</f>
        <v/>
      </c>
      <c r="V231" s="418">
        <f>AND(AC231&lt;&gt;"", 'Company information'!D$4&lt;&gt;"", RIGHT(SUBSTITUTE(AC231,"-",""),9)=RIGHT(SUBSTITUTE('Company information'!D$4,"-",""),9))</f>
        <v/>
      </c>
      <c r="W231" s="418">
        <f>AI231-I231</f>
        <v/>
      </c>
      <c r="X231" s="455" t="n"/>
      <c r="Y231" s="417" t="n"/>
      <c r="Z231" s="418" t="n"/>
      <c r="AA231" s="418" t="n"/>
      <c r="AB231" s="418" t="n"/>
      <c r="AC231" s="418" t="n"/>
      <c r="AD231" s="418" t="n"/>
      <c r="AE231" s="455" t="n"/>
      <c r="AF231" s="455" t="n"/>
      <c r="AG231" s="455" t="n"/>
      <c r="AH231" s="455" t="n"/>
      <c r="AI231" s="455" t="n"/>
      <c r="AJ231" s="455" t="n"/>
      <c r="AK231" s="455" t="n"/>
      <c r="AL231" s="455" t="n"/>
      <c r="AM231" s="455" t="n"/>
      <c r="AN231" s="455" t="n"/>
      <c r="AO231" s="455" t="n"/>
      <c r="AP231" s="455" t="n"/>
      <c r="AQ231" s="455" t="n"/>
      <c r="AR231" s="418" t="n"/>
      <c r="AS231" s="418" t="n"/>
      <c r="AT231" s="418" t="n"/>
    </row>
    <row r="232">
      <c r="A232" s="417" t="n">
        <v>223</v>
      </c>
      <c r="B232" s="418" t="inlineStr"/>
      <c r="C232" s="418" t="inlineStr">
        <is>
          <t>56ប៊ី-លីង សឹបផ្លាយ ឆេន មេនេចម៉ិន ឯ.ក</t>
        </is>
      </c>
      <c r="D232" s="418" t="inlineStr">
        <is>
          <t>K004-902004795</t>
        </is>
      </c>
      <c r="E232" s="418" t="inlineStr">
        <is>
          <t>IN202101-0046</t>
        </is>
      </c>
      <c r="F232" s="419" t="n">
        <v>44225</v>
      </c>
      <c r="G232" s="420" t="n">
        <v>483735</v>
      </c>
      <c r="H232" s="418" t="n"/>
      <c r="I232" s="455" t="n">
        <v>483735</v>
      </c>
      <c r="J232" s="418">
        <f>IF(L232&lt;&gt;"",L232,K232)</f>
        <v/>
      </c>
      <c r="K232" s="418">
        <f>IF(AND(T232=TRUE, U232=TRUE, V232=TRUE), IF(W232&lt;-0.05, "អនុញ្ញាត (អ្នកផ្គត់ផ្គង់ប្រកាសខ្វះ)", "បានប្រកាស (អនុញ្ញាត)"), IF(AND(T232=FALSE, U232=FALSE, V232=FALSE), "ព្យួរទុក (មិនមានទិន្នន័យ)", "ប្រកាសខុស (ព្យួរទុក)"))</f>
        <v/>
      </c>
      <c r="L232" s="418" t="inlineStr"/>
      <c r="M232" s="418" t="inlineStr"/>
      <c r="N232" s="455" t="n"/>
      <c r="O232" s="455">
        <f>IF(W232&lt;0,AI232,I232)</f>
        <v/>
      </c>
      <c r="P232" s="455">
        <f>I232-O232</f>
        <v/>
      </c>
      <c r="Q232" s="418" t="n"/>
      <c r="R232" s="418" t="inlineStr">
        <is>
          <t>IN202101-0046</t>
        </is>
      </c>
      <c r="S232" s="418" t="inlineStr"/>
      <c r="T232" s="418">
        <f>R232=S232</f>
        <v/>
      </c>
      <c r="U232" s="418">
        <f>AND(MONTH(F232)=MONTH(Y232), YEAR(F232)=YEAR(Y232))</f>
        <v/>
      </c>
      <c r="V232" s="418">
        <f>AND(AC232&lt;&gt;"", 'Company information'!D$4&lt;&gt;"", RIGHT(SUBSTITUTE(AC232,"-",""),9)=RIGHT(SUBSTITUTE('Company information'!D$4,"-",""),9))</f>
        <v/>
      </c>
      <c r="W232" s="418">
        <f>AI232-I232</f>
        <v/>
      </c>
      <c r="X232" s="455" t="n"/>
      <c r="Y232" s="417" t="n"/>
      <c r="Z232" s="418" t="n"/>
      <c r="AA232" s="418" t="n"/>
      <c r="AB232" s="418" t="n"/>
      <c r="AC232" s="418" t="n"/>
      <c r="AD232" s="418" t="n"/>
      <c r="AE232" s="455" t="n"/>
      <c r="AF232" s="455" t="n"/>
      <c r="AG232" s="455" t="n"/>
      <c r="AH232" s="455" t="n"/>
      <c r="AI232" s="455" t="n"/>
      <c r="AJ232" s="455" t="n"/>
      <c r="AK232" s="455" t="n"/>
      <c r="AL232" s="455" t="n"/>
      <c r="AM232" s="455" t="n"/>
      <c r="AN232" s="455" t="n"/>
      <c r="AO232" s="455" t="n"/>
      <c r="AP232" s="455" t="n"/>
      <c r="AQ232" s="455" t="n"/>
      <c r="AR232" s="418" t="n"/>
      <c r="AS232" s="418" t="n"/>
      <c r="AT232" s="418" t="n"/>
    </row>
    <row r="233">
      <c r="A233" s="417" t="n">
        <v>224</v>
      </c>
      <c r="B233" s="418" t="inlineStr"/>
      <c r="C233" s="418" t="inlineStr">
        <is>
          <t>56ប៊ី-លីង សឹបផ្លាយ ឆេន មេនេចម៉ិន ឯ.ក</t>
        </is>
      </c>
      <c r="D233" s="418" t="inlineStr">
        <is>
          <t>K004-902004795</t>
        </is>
      </c>
      <c r="E233" s="418" t="inlineStr">
        <is>
          <t>IN202101-0045</t>
        </is>
      </c>
      <c r="F233" s="419" t="n">
        <v>44225</v>
      </c>
      <c r="G233" s="420" t="n">
        <v>357720</v>
      </c>
      <c r="H233" s="418" t="n"/>
      <c r="I233" s="455" t="n">
        <v>357720</v>
      </c>
      <c r="J233" s="418">
        <f>IF(L233&lt;&gt;"",L233,K233)</f>
        <v/>
      </c>
      <c r="K233" s="418">
        <f>IF(AND(T233=TRUE, U233=TRUE, V233=TRUE), IF(W233&lt;-0.05, "អនុញ្ញាត (អ្នកផ្គត់ផ្គង់ប្រកាសខ្វះ)", "បានប្រកាស (អនុញ្ញាត)"), IF(AND(T233=FALSE, U233=FALSE, V233=FALSE), "ព្យួរទុក (មិនមានទិន្នន័យ)", "ប្រកាសខុស (ព្យួរទុក)"))</f>
        <v/>
      </c>
      <c r="L233" s="418" t="inlineStr"/>
      <c r="M233" s="418" t="inlineStr"/>
      <c r="N233" s="455" t="n"/>
      <c r="O233" s="455">
        <f>IF(W233&lt;0,AI233,I233)</f>
        <v/>
      </c>
      <c r="P233" s="455">
        <f>I233-O233</f>
        <v/>
      </c>
      <c r="Q233" s="418" t="n"/>
      <c r="R233" s="418" t="inlineStr">
        <is>
          <t>IN202101-0045</t>
        </is>
      </c>
      <c r="S233" s="418" t="inlineStr"/>
      <c r="T233" s="418">
        <f>R233=S233</f>
        <v/>
      </c>
      <c r="U233" s="418">
        <f>AND(MONTH(F233)=MONTH(Y233), YEAR(F233)=YEAR(Y233))</f>
        <v/>
      </c>
      <c r="V233" s="418">
        <f>AND(AC233&lt;&gt;"", 'Company information'!D$4&lt;&gt;"", RIGHT(SUBSTITUTE(AC233,"-",""),9)=RIGHT(SUBSTITUTE('Company information'!D$4,"-",""),9))</f>
        <v/>
      </c>
      <c r="W233" s="418">
        <f>AI233-I233</f>
        <v/>
      </c>
      <c r="X233" s="455" t="n"/>
      <c r="Y233" s="417" t="n"/>
      <c r="Z233" s="418" t="n"/>
      <c r="AA233" s="418" t="n"/>
      <c r="AB233" s="418" t="n"/>
      <c r="AC233" s="418" t="n"/>
      <c r="AD233" s="418" t="n"/>
      <c r="AE233" s="455" t="n"/>
      <c r="AF233" s="455" t="n"/>
      <c r="AG233" s="455" t="n"/>
      <c r="AH233" s="455" t="n"/>
      <c r="AI233" s="455" t="n"/>
      <c r="AJ233" s="455" t="n"/>
      <c r="AK233" s="455" t="n"/>
      <c r="AL233" s="455" t="n"/>
      <c r="AM233" s="455" t="n"/>
      <c r="AN233" s="455" t="n"/>
      <c r="AO233" s="455" t="n"/>
      <c r="AP233" s="455" t="n"/>
      <c r="AQ233" s="455" t="n"/>
      <c r="AR233" s="418" t="n"/>
      <c r="AS233" s="418" t="n"/>
      <c r="AT233" s="418" t="n"/>
    </row>
    <row r="234">
      <c r="A234" s="417" t="n">
        <v>225</v>
      </c>
      <c r="B234" s="418" t="inlineStr"/>
      <c r="C234" s="418" t="inlineStr">
        <is>
          <t>56ប៊ី-លីង សឹបផ្លាយ ឆេន មេនេចម៉ិន ឯ.ក</t>
        </is>
      </c>
      <c r="D234" s="418" t="inlineStr">
        <is>
          <t>K004-902004795</t>
        </is>
      </c>
      <c r="E234" s="418" t="inlineStr">
        <is>
          <t>IN202101-0044</t>
        </is>
      </c>
      <c r="F234" s="419" t="n">
        <v>44225</v>
      </c>
      <c r="G234" s="420" t="n">
        <v>164633</v>
      </c>
      <c r="H234" s="418" t="n"/>
      <c r="I234" s="455" t="n">
        <v>164633</v>
      </c>
      <c r="J234" s="418">
        <f>IF(L234&lt;&gt;"",L234,K234)</f>
        <v/>
      </c>
      <c r="K234" s="418">
        <f>IF(AND(T234=TRUE, U234=TRUE, V234=TRUE), IF(W234&lt;-0.05, "អនុញ្ញាត (អ្នកផ្គត់ផ្គង់ប្រកាសខ្វះ)", "បានប្រកាស (អនុញ្ញាត)"), IF(AND(T234=FALSE, U234=FALSE, V234=FALSE), "ព្យួរទុក (មិនមានទិន្នន័យ)", "ប្រកាសខុស (ព្យួរទុក)"))</f>
        <v/>
      </c>
      <c r="L234" s="418" t="inlineStr"/>
      <c r="M234" s="418" t="inlineStr"/>
      <c r="N234" s="455" t="n"/>
      <c r="O234" s="455">
        <f>IF(W234&lt;0,AI234,I234)</f>
        <v/>
      </c>
      <c r="P234" s="455">
        <f>I234-O234</f>
        <v/>
      </c>
      <c r="Q234" s="418" t="n"/>
      <c r="R234" s="418" t="inlineStr">
        <is>
          <t>IN202101-0044</t>
        </is>
      </c>
      <c r="S234" s="418" t="inlineStr"/>
      <c r="T234" s="418">
        <f>R234=S234</f>
        <v/>
      </c>
      <c r="U234" s="418">
        <f>AND(MONTH(F234)=MONTH(Y234), YEAR(F234)=YEAR(Y234))</f>
        <v/>
      </c>
      <c r="V234" s="418">
        <f>AND(AC234&lt;&gt;"", 'Company information'!D$4&lt;&gt;"", RIGHT(SUBSTITUTE(AC234,"-",""),9)=RIGHT(SUBSTITUTE('Company information'!D$4,"-",""),9))</f>
        <v/>
      </c>
      <c r="W234" s="418">
        <f>AI234-I234</f>
        <v/>
      </c>
      <c r="X234" s="455" t="n"/>
      <c r="Y234" s="417" t="n"/>
      <c r="Z234" s="418" t="n"/>
      <c r="AA234" s="418" t="n"/>
      <c r="AB234" s="418" t="n"/>
      <c r="AC234" s="418" t="n"/>
      <c r="AD234" s="418" t="n"/>
      <c r="AE234" s="455" t="n"/>
      <c r="AF234" s="455" t="n"/>
      <c r="AG234" s="455" t="n"/>
      <c r="AH234" s="455" t="n"/>
      <c r="AI234" s="455" t="n"/>
      <c r="AJ234" s="455" t="n"/>
      <c r="AK234" s="455" t="n"/>
      <c r="AL234" s="455" t="n"/>
      <c r="AM234" s="455" t="n"/>
      <c r="AN234" s="455" t="n"/>
      <c r="AO234" s="455" t="n"/>
      <c r="AP234" s="455" t="n"/>
      <c r="AQ234" s="455" t="n"/>
      <c r="AR234" s="418" t="n"/>
      <c r="AS234" s="418" t="n"/>
      <c r="AT234" s="418" t="n"/>
    </row>
    <row r="235">
      <c r="A235" s="417" t="n">
        <v>226</v>
      </c>
      <c r="B235" s="418" t="inlineStr"/>
      <c r="C235" s="418" t="inlineStr">
        <is>
          <t>56ប៊ី-លីង សឹបផ្លាយ ឆេន មេនេចម៉ិន ឯ.ក</t>
        </is>
      </c>
      <c r="D235" s="418" t="inlineStr">
        <is>
          <t>K004-902004795</t>
        </is>
      </c>
      <c r="E235" s="418" t="inlineStr">
        <is>
          <t>IN202101-0043</t>
        </is>
      </c>
      <c r="F235" s="419" t="n">
        <v>44225</v>
      </c>
      <c r="G235" s="420" t="n">
        <v>313005</v>
      </c>
      <c r="H235" s="418" t="n"/>
      <c r="I235" s="455" t="n">
        <v>313005</v>
      </c>
      <c r="J235" s="418">
        <f>IF(L235&lt;&gt;"",L235,K235)</f>
        <v/>
      </c>
      <c r="K235" s="418">
        <f>IF(AND(T235=TRUE, U235=TRUE, V235=TRUE), IF(W235&lt;-0.05, "អនុញ្ញាត (អ្នកផ្គត់ផ្គង់ប្រកាសខ្វះ)", "បានប្រកាស (អនុញ្ញាត)"), IF(AND(T235=FALSE, U235=FALSE, V235=FALSE), "ព្យួរទុក (មិនមានទិន្នន័យ)", "ប្រកាសខុស (ព្យួរទុក)"))</f>
        <v/>
      </c>
      <c r="L235" s="418" t="inlineStr"/>
      <c r="M235" s="418" t="inlineStr"/>
      <c r="N235" s="455" t="n"/>
      <c r="O235" s="455">
        <f>IF(W235&lt;0,AI235,I235)</f>
        <v/>
      </c>
      <c r="P235" s="455">
        <f>I235-O235</f>
        <v/>
      </c>
      <c r="Q235" s="418" t="n"/>
      <c r="R235" s="418" t="inlineStr">
        <is>
          <t>IN202101-0043</t>
        </is>
      </c>
      <c r="S235" s="418" t="inlineStr"/>
      <c r="T235" s="418">
        <f>R235=S235</f>
        <v/>
      </c>
      <c r="U235" s="418">
        <f>AND(MONTH(F235)=MONTH(Y235), YEAR(F235)=YEAR(Y235))</f>
        <v/>
      </c>
      <c r="V235" s="418">
        <f>AND(AC235&lt;&gt;"", 'Company information'!D$4&lt;&gt;"", RIGHT(SUBSTITUTE(AC235,"-",""),9)=RIGHT(SUBSTITUTE('Company information'!D$4,"-",""),9))</f>
        <v/>
      </c>
      <c r="W235" s="418">
        <f>AI235-I235</f>
        <v/>
      </c>
      <c r="X235" s="455" t="n"/>
      <c r="Y235" s="417" t="n"/>
      <c r="Z235" s="418" t="n"/>
      <c r="AA235" s="418" t="n"/>
      <c r="AB235" s="418" t="n"/>
      <c r="AC235" s="418" t="n"/>
      <c r="AD235" s="418" t="n"/>
      <c r="AE235" s="455" t="n"/>
      <c r="AF235" s="455" t="n"/>
      <c r="AG235" s="455" t="n"/>
      <c r="AH235" s="455" t="n"/>
      <c r="AI235" s="455" t="n"/>
      <c r="AJ235" s="455" t="n"/>
      <c r="AK235" s="455" t="n"/>
      <c r="AL235" s="455" t="n"/>
      <c r="AM235" s="455" t="n"/>
      <c r="AN235" s="455" t="n"/>
      <c r="AO235" s="455" t="n"/>
      <c r="AP235" s="455" t="n"/>
      <c r="AQ235" s="455" t="n"/>
      <c r="AR235" s="418" t="n"/>
      <c r="AS235" s="418" t="n"/>
      <c r="AT235" s="418" t="n"/>
    </row>
    <row r="236">
      <c r="A236" s="417" t="n">
        <v>227</v>
      </c>
      <c r="B236" s="418" t="inlineStr"/>
      <c r="C236" s="418" t="inlineStr">
        <is>
          <t>56ប៊ី-លីង សឹបផ្លាយ ឆេន មេនេចម៉ិន ឯ.ក</t>
        </is>
      </c>
      <c r="D236" s="418" t="inlineStr">
        <is>
          <t>K004-902004795</t>
        </is>
      </c>
      <c r="E236" s="418" t="inlineStr">
        <is>
          <t>IN202101-0042</t>
        </is>
      </c>
      <c r="F236" s="419" t="n">
        <v>44225</v>
      </c>
      <c r="G236" s="420" t="n">
        <v>180893</v>
      </c>
      <c r="H236" s="418" t="n"/>
      <c r="I236" s="455" t="n">
        <v>180893</v>
      </c>
      <c r="J236" s="418">
        <f>IF(L236&lt;&gt;"",L236,K236)</f>
        <v/>
      </c>
      <c r="K236" s="418">
        <f>IF(AND(T236=TRUE, U236=TRUE, V236=TRUE), IF(W236&lt;-0.05, "អនុញ្ញាត (អ្នកផ្គត់ផ្គង់ប្រកាសខ្វះ)", "បានប្រកាស (អនុញ្ញាត)"), IF(AND(T236=FALSE, U236=FALSE, V236=FALSE), "ព្យួរទុក (មិនមានទិន្នន័យ)", "ប្រកាសខុស (ព្យួរទុក)"))</f>
        <v/>
      </c>
      <c r="L236" s="418" t="inlineStr"/>
      <c r="M236" s="418" t="inlineStr"/>
      <c r="N236" s="455" t="n"/>
      <c r="O236" s="455">
        <f>IF(W236&lt;0,AI236,I236)</f>
        <v/>
      </c>
      <c r="P236" s="455">
        <f>I236-O236</f>
        <v/>
      </c>
      <c r="Q236" s="418" t="n"/>
      <c r="R236" s="418" t="inlineStr">
        <is>
          <t>IN202101-0042</t>
        </is>
      </c>
      <c r="S236" s="418" t="inlineStr"/>
      <c r="T236" s="418">
        <f>R236=S236</f>
        <v/>
      </c>
      <c r="U236" s="418">
        <f>AND(MONTH(F236)=MONTH(Y236), YEAR(F236)=YEAR(Y236))</f>
        <v/>
      </c>
      <c r="V236" s="418">
        <f>AND(AC236&lt;&gt;"", 'Company information'!D$4&lt;&gt;"", RIGHT(SUBSTITUTE(AC236,"-",""),9)=RIGHT(SUBSTITUTE('Company information'!D$4,"-",""),9))</f>
        <v/>
      </c>
      <c r="W236" s="418">
        <f>AI236-I236</f>
        <v/>
      </c>
      <c r="X236" s="455" t="n"/>
      <c r="Y236" s="417" t="n"/>
      <c r="Z236" s="418" t="n"/>
      <c r="AA236" s="418" t="n"/>
      <c r="AB236" s="418" t="n"/>
      <c r="AC236" s="418" t="n"/>
      <c r="AD236" s="418" t="n"/>
      <c r="AE236" s="455" t="n"/>
      <c r="AF236" s="455" t="n"/>
      <c r="AG236" s="455" t="n"/>
      <c r="AH236" s="455" t="n"/>
      <c r="AI236" s="455" t="n"/>
      <c r="AJ236" s="455" t="n"/>
      <c r="AK236" s="455" t="n"/>
      <c r="AL236" s="455" t="n"/>
      <c r="AM236" s="455" t="n"/>
      <c r="AN236" s="455" t="n"/>
      <c r="AO236" s="455" t="n"/>
      <c r="AP236" s="455" t="n"/>
      <c r="AQ236" s="455" t="n"/>
      <c r="AR236" s="418" t="n"/>
      <c r="AS236" s="418" t="n"/>
      <c r="AT236" s="418" t="n"/>
    </row>
    <row r="237">
      <c r="A237" s="417" t="n">
        <v>228</v>
      </c>
      <c r="B237" s="418" t="inlineStr"/>
      <c r="C237" s="418" t="inlineStr">
        <is>
          <t>56ប៊ី-លីង សឹបផ្លាយ ឆេន មេនេចម៉ិន ឯ.ក</t>
        </is>
      </c>
      <c r="D237" s="418" t="inlineStr">
        <is>
          <t>K004-902004795</t>
        </is>
      </c>
      <c r="E237" s="418" t="inlineStr">
        <is>
          <t>IN202101-0041</t>
        </is>
      </c>
      <c r="F237" s="419" t="n">
        <v>44225</v>
      </c>
      <c r="G237" s="420" t="n">
        <v>292680</v>
      </c>
      <c r="H237" s="418" t="n"/>
      <c r="I237" s="455" t="n">
        <v>292680</v>
      </c>
      <c r="J237" s="418">
        <f>IF(L237&lt;&gt;"",L237,K237)</f>
        <v/>
      </c>
      <c r="K237" s="418">
        <f>IF(AND(T237=TRUE, U237=TRUE, V237=TRUE), IF(W237&lt;-0.05, "អនុញ្ញាត (អ្នកផ្គត់ផ្គង់ប្រកាសខ្វះ)", "បានប្រកាស (អនុញ្ញាត)"), IF(AND(T237=FALSE, U237=FALSE, V237=FALSE), "ព្យួរទុក (មិនមានទិន្នន័យ)", "ប្រកាសខុស (ព្យួរទុក)"))</f>
        <v/>
      </c>
      <c r="L237" s="418" t="inlineStr"/>
      <c r="M237" s="418" t="inlineStr"/>
      <c r="N237" s="455" t="n"/>
      <c r="O237" s="455">
        <f>IF(W237&lt;0,AI237,I237)</f>
        <v/>
      </c>
      <c r="P237" s="455">
        <f>I237-O237</f>
        <v/>
      </c>
      <c r="Q237" s="418" t="n"/>
      <c r="R237" s="418" t="inlineStr">
        <is>
          <t>IN202101-0041</t>
        </is>
      </c>
      <c r="S237" s="418" t="inlineStr"/>
      <c r="T237" s="418">
        <f>R237=S237</f>
        <v/>
      </c>
      <c r="U237" s="418">
        <f>AND(MONTH(F237)=MONTH(Y237), YEAR(F237)=YEAR(Y237))</f>
        <v/>
      </c>
      <c r="V237" s="418">
        <f>AND(AC237&lt;&gt;"", 'Company information'!D$4&lt;&gt;"", RIGHT(SUBSTITUTE(AC237,"-",""),9)=RIGHT(SUBSTITUTE('Company information'!D$4,"-",""),9))</f>
        <v/>
      </c>
      <c r="W237" s="418">
        <f>AI237-I237</f>
        <v/>
      </c>
      <c r="X237" s="455" t="n"/>
      <c r="Y237" s="417" t="n"/>
      <c r="Z237" s="418" t="n"/>
      <c r="AA237" s="418" t="n"/>
      <c r="AB237" s="418" t="n"/>
      <c r="AC237" s="418" t="n"/>
      <c r="AD237" s="418" t="n"/>
      <c r="AE237" s="455" t="n"/>
      <c r="AF237" s="455" t="n"/>
      <c r="AG237" s="455" t="n"/>
      <c r="AH237" s="455" t="n"/>
      <c r="AI237" s="455" t="n"/>
      <c r="AJ237" s="455" t="n"/>
      <c r="AK237" s="455" t="n"/>
      <c r="AL237" s="455" t="n"/>
      <c r="AM237" s="455" t="n"/>
      <c r="AN237" s="455" t="n"/>
      <c r="AO237" s="455" t="n"/>
      <c r="AP237" s="455" t="n"/>
      <c r="AQ237" s="455" t="n"/>
      <c r="AR237" s="418" t="n"/>
      <c r="AS237" s="418" t="n"/>
      <c r="AT237" s="418" t="n"/>
    </row>
    <row r="238">
      <c r="A238" s="417" t="n">
        <v>229</v>
      </c>
      <c r="B238" s="418" t="inlineStr"/>
      <c r="C238" s="418" t="inlineStr">
        <is>
          <t>56ប៊ី-លីង សឹបផ្លាយ ឆេន មេនេចម៉ិន ឯ.ក</t>
        </is>
      </c>
      <c r="D238" s="418" t="inlineStr">
        <is>
          <t>K004-902004795</t>
        </is>
      </c>
      <c r="E238" s="418" t="inlineStr">
        <is>
          <t>IN202101-0040</t>
        </is>
      </c>
      <c r="F238" s="419" t="n">
        <v>44225</v>
      </c>
      <c r="G238" s="420" t="n">
        <v>865845</v>
      </c>
      <c r="H238" s="418" t="n"/>
      <c r="I238" s="455" t="n">
        <v>865845</v>
      </c>
      <c r="J238" s="418">
        <f>IF(L238&lt;&gt;"",L238,K238)</f>
        <v/>
      </c>
      <c r="K238" s="418">
        <f>IF(AND(T238=TRUE, U238=TRUE, V238=TRUE), IF(W238&lt;-0.05, "អនុញ្ញាត (អ្នកផ្គត់ផ្គង់ប្រកាសខ្វះ)", "បានប្រកាស (អនុញ្ញាត)"), IF(AND(T238=FALSE, U238=FALSE, V238=FALSE), "ព្យួរទុក (មិនមានទិន្នន័យ)", "ប្រកាសខុស (ព្យួរទុក)"))</f>
        <v/>
      </c>
      <c r="L238" s="418" t="inlineStr"/>
      <c r="M238" s="418" t="inlineStr"/>
      <c r="N238" s="455" t="n"/>
      <c r="O238" s="455">
        <f>IF(W238&lt;0,AI238,I238)</f>
        <v/>
      </c>
      <c r="P238" s="455">
        <f>I238-O238</f>
        <v/>
      </c>
      <c r="Q238" s="418" t="n"/>
      <c r="R238" s="418" t="inlineStr">
        <is>
          <t>IN202101-0040</t>
        </is>
      </c>
      <c r="S238" s="418" t="inlineStr"/>
      <c r="T238" s="418">
        <f>R238=S238</f>
        <v/>
      </c>
      <c r="U238" s="418">
        <f>AND(MONTH(F238)=MONTH(Y238), YEAR(F238)=YEAR(Y238))</f>
        <v/>
      </c>
      <c r="V238" s="418">
        <f>AND(AC238&lt;&gt;"", 'Company information'!D$4&lt;&gt;"", RIGHT(SUBSTITUTE(AC238,"-",""),9)=RIGHT(SUBSTITUTE('Company information'!D$4,"-",""),9))</f>
        <v/>
      </c>
      <c r="W238" s="418">
        <f>AI238-I238</f>
        <v/>
      </c>
      <c r="X238" s="455" t="n"/>
      <c r="Y238" s="417" t="n"/>
      <c r="Z238" s="418" t="n"/>
      <c r="AA238" s="418" t="n"/>
      <c r="AB238" s="418" t="n"/>
      <c r="AC238" s="418" t="n"/>
      <c r="AD238" s="418" t="n"/>
      <c r="AE238" s="455" t="n"/>
      <c r="AF238" s="455" t="n"/>
      <c r="AG238" s="455" t="n"/>
      <c r="AH238" s="455" t="n"/>
      <c r="AI238" s="455" t="n"/>
      <c r="AJ238" s="455" t="n"/>
      <c r="AK238" s="455" t="n"/>
      <c r="AL238" s="455" t="n"/>
      <c r="AM238" s="455" t="n"/>
      <c r="AN238" s="455" t="n"/>
      <c r="AO238" s="455" t="n"/>
      <c r="AP238" s="455" t="n"/>
      <c r="AQ238" s="455" t="n"/>
      <c r="AR238" s="418" t="n"/>
      <c r="AS238" s="418" t="n"/>
      <c r="AT238" s="418" t="n"/>
    </row>
    <row r="239">
      <c r="A239" s="417" t="n">
        <v>230</v>
      </c>
      <c r="B239" s="418" t="inlineStr"/>
      <c r="C239" s="418" t="inlineStr">
        <is>
          <t>56ប៊ី-លីង សឹបផ្លាយ ឆេន មេនេចម៉ិន ឯ.ក</t>
        </is>
      </c>
      <c r="D239" s="418" t="inlineStr">
        <is>
          <t>K004-902004795</t>
        </is>
      </c>
      <c r="E239" s="418" t="inlineStr">
        <is>
          <t>IN202101-0039</t>
        </is>
      </c>
      <c r="F239" s="419" t="n">
        <v>44225</v>
      </c>
      <c r="G239" s="420" t="n">
        <v>548775</v>
      </c>
      <c r="H239" s="418" t="n"/>
      <c r="I239" s="455" t="n">
        <v>548775</v>
      </c>
      <c r="J239" s="418">
        <f>IF(L239&lt;&gt;"",L239,K239)</f>
        <v/>
      </c>
      <c r="K239" s="418">
        <f>IF(AND(T239=TRUE, U239=TRUE, V239=TRUE), IF(W239&lt;-0.05, "អនុញ្ញាត (អ្នកផ្គត់ផ្គង់ប្រកាសខ្វះ)", "បានប្រកាស (អនុញ្ញាត)"), IF(AND(T239=FALSE, U239=FALSE, V239=FALSE), "ព្យួរទុក (មិនមានទិន្នន័យ)", "ប្រកាសខុស (ព្យួរទុក)"))</f>
        <v/>
      </c>
      <c r="L239" s="418" t="inlineStr"/>
      <c r="M239" s="418" t="inlineStr"/>
      <c r="N239" s="455" t="n"/>
      <c r="O239" s="455">
        <f>IF(W239&lt;0,AI239,I239)</f>
        <v/>
      </c>
      <c r="P239" s="455">
        <f>I239-O239</f>
        <v/>
      </c>
      <c r="Q239" s="418" t="n"/>
      <c r="R239" s="418" t="inlineStr">
        <is>
          <t>IN202101-0039</t>
        </is>
      </c>
      <c r="S239" s="418" t="inlineStr"/>
      <c r="T239" s="418">
        <f>R239=S239</f>
        <v/>
      </c>
      <c r="U239" s="418">
        <f>AND(MONTH(F239)=MONTH(Y239), YEAR(F239)=YEAR(Y239))</f>
        <v/>
      </c>
      <c r="V239" s="418">
        <f>AND(AC239&lt;&gt;"", 'Company information'!D$4&lt;&gt;"", RIGHT(SUBSTITUTE(AC239,"-",""),9)=RIGHT(SUBSTITUTE('Company information'!D$4,"-",""),9))</f>
        <v/>
      </c>
      <c r="W239" s="418">
        <f>AI239-I239</f>
        <v/>
      </c>
      <c r="X239" s="455" t="n"/>
      <c r="Y239" s="417" t="n"/>
      <c r="Z239" s="418" t="n"/>
      <c r="AA239" s="418" t="n"/>
      <c r="AB239" s="418" t="n"/>
      <c r="AC239" s="418" t="n"/>
      <c r="AD239" s="418" t="n"/>
      <c r="AE239" s="455" t="n"/>
      <c r="AF239" s="455" t="n"/>
      <c r="AG239" s="455" t="n"/>
      <c r="AH239" s="455" t="n"/>
      <c r="AI239" s="455" t="n"/>
      <c r="AJ239" s="455" t="n"/>
      <c r="AK239" s="455" t="n"/>
      <c r="AL239" s="455" t="n"/>
      <c r="AM239" s="455" t="n"/>
      <c r="AN239" s="455" t="n"/>
      <c r="AO239" s="455" t="n"/>
      <c r="AP239" s="455" t="n"/>
      <c r="AQ239" s="455" t="n"/>
      <c r="AR239" s="418" t="n"/>
      <c r="AS239" s="418" t="n"/>
      <c r="AT239" s="418" t="n"/>
    </row>
    <row r="240">
      <c r="A240" s="417" t="n">
        <v>231</v>
      </c>
      <c r="B240" s="418" t="inlineStr"/>
      <c r="C240" s="418" t="inlineStr">
        <is>
          <t>56ប៊ី-លីង សឹបផ្លាយ ឆេន មេនេចម៉ិន ឯ.ក</t>
        </is>
      </c>
      <c r="D240" s="418" t="inlineStr">
        <is>
          <t>K004-902004795</t>
        </is>
      </c>
      <c r="E240" s="418" t="inlineStr">
        <is>
          <t>IN202101-0038</t>
        </is>
      </c>
      <c r="F240" s="419" t="n">
        <v>44225</v>
      </c>
      <c r="G240" s="420" t="n">
        <v>164633</v>
      </c>
      <c r="H240" s="418" t="n"/>
      <c r="I240" s="455" t="n">
        <v>164633</v>
      </c>
      <c r="J240" s="418">
        <f>IF(L240&lt;&gt;"",L240,K240)</f>
        <v/>
      </c>
      <c r="K240" s="418">
        <f>IF(AND(T240=TRUE, U240=TRUE, V240=TRUE), IF(W240&lt;-0.05, "អនុញ្ញាត (អ្នកផ្គត់ផ្គង់ប្រកាសខ្វះ)", "បានប្រកាស (អនុញ្ញាត)"), IF(AND(T240=FALSE, U240=FALSE, V240=FALSE), "ព្យួរទុក (មិនមានទិន្នន័យ)", "ប្រកាសខុស (ព្យួរទុក)"))</f>
        <v/>
      </c>
      <c r="L240" s="418" t="inlineStr"/>
      <c r="M240" s="418" t="inlineStr"/>
      <c r="N240" s="455" t="n"/>
      <c r="O240" s="455">
        <f>IF(W240&lt;0,AI240,I240)</f>
        <v/>
      </c>
      <c r="P240" s="455">
        <f>I240-O240</f>
        <v/>
      </c>
      <c r="Q240" s="418" t="n"/>
      <c r="R240" s="418" t="inlineStr">
        <is>
          <t>IN202101-0038</t>
        </is>
      </c>
      <c r="S240" s="418" t="inlineStr"/>
      <c r="T240" s="418">
        <f>R240=S240</f>
        <v/>
      </c>
      <c r="U240" s="418">
        <f>AND(MONTH(F240)=MONTH(Y240), YEAR(F240)=YEAR(Y240))</f>
        <v/>
      </c>
      <c r="V240" s="418">
        <f>AND(AC240&lt;&gt;"", 'Company information'!D$4&lt;&gt;"", RIGHT(SUBSTITUTE(AC240,"-",""),9)=RIGHT(SUBSTITUTE('Company information'!D$4,"-",""),9))</f>
        <v/>
      </c>
      <c r="W240" s="418">
        <f>AI240-I240</f>
        <v/>
      </c>
      <c r="X240" s="455" t="n"/>
      <c r="Y240" s="417" t="n"/>
      <c r="Z240" s="418" t="n"/>
      <c r="AA240" s="418" t="n"/>
      <c r="AB240" s="418" t="n"/>
      <c r="AC240" s="418" t="n"/>
      <c r="AD240" s="418" t="n"/>
      <c r="AE240" s="455" t="n"/>
      <c r="AF240" s="455" t="n"/>
      <c r="AG240" s="455" t="n"/>
      <c r="AH240" s="455" t="n"/>
      <c r="AI240" s="455" t="n"/>
      <c r="AJ240" s="455" t="n"/>
      <c r="AK240" s="455" t="n"/>
      <c r="AL240" s="455" t="n"/>
      <c r="AM240" s="455" t="n"/>
      <c r="AN240" s="455" t="n"/>
      <c r="AO240" s="455" t="n"/>
      <c r="AP240" s="455" t="n"/>
      <c r="AQ240" s="455" t="n"/>
      <c r="AR240" s="418" t="n"/>
      <c r="AS240" s="418" t="n"/>
      <c r="AT240" s="418" t="n"/>
    </row>
    <row r="241">
      <c r="A241" s="417" t="n">
        <v>232</v>
      </c>
      <c r="B241" s="418" t="inlineStr"/>
      <c r="C241" s="418" t="inlineStr">
        <is>
          <t>56ប៊ី-លីង សឹបផ្លាយ ឆេន មេនេចម៉ិន ឯ.ក</t>
        </is>
      </c>
      <c r="D241" s="418" t="inlineStr">
        <is>
          <t>K004-902004795</t>
        </is>
      </c>
      <c r="E241" s="418" t="inlineStr">
        <is>
          <t>IN202101-0037</t>
        </is>
      </c>
      <c r="F241" s="419" t="n">
        <v>44225</v>
      </c>
      <c r="G241" s="420" t="n">
        <v>164633</v>
      </c>
      <c r="H241" s="418" t="n"/>
      <c r="I241" s="455" t="n">
        <v>164633</v>
      </c>
      <c r="J241" s="418">
        <f>IF(L241&lt;&gt;"",L241,K241)</f>
        <v/>
      </c>
      <c r="K241" s="418">
        <f>IF(AND(T241=TRUE, U241=TRUE, V241=TRUE), IF(W241&lt;-0.05, "អនុញ្ញាត (អ្នកផ្គត់ផ្គង់ប្រកាសខ្វះ)", "បានប្រកាស (អនុញ្ញាត)"), IF(AND(T241=FALSE, U241=FALSE, V241=FALSE), "ព្យួរទុក (មិនមានទិន្នន័យ)", "ប្រកាសខុស (ព្យួរទុក)"))</f>
        <v/>
      </c>
      <c r="L241" s="418" t="inlineStr"/>
      <c r="M241" s="418" t="inlineStr"/>
      <c r="N241" s="455" t="n"/>
      <c r="O241" s="455">
        <f>IF(W241&lt;0,AI241,I241)</f>
        <v/>
      </c>
      <c r="P241" s="455">
        <f>I241-O241</f>
        <v/>
      </c>
      <c r="Q241" s="418" t="n"/>
      <c r="R241" s="418" t="inlineStr">
        <is>
          <t>IN202101-0037</t>
        </is>
      </c>
      <c r="S241" s="418" t="inlineStr"/>
      <c r="T241" s="418">
        <f>R241=S241</f>
        <v/>
      </c>
      <c r="U241" s="418">
        <f>AND(MONTH(F241)=MONTH(Y241), YEAR(F241)=YEAR(Y241))</f>
        <v/>
      </c>
      <c r="V241" s="418">
        <f>AND(AC241&lt;&gt;"", 'Company information'!D$4&lt;&gt;"", RIGHT(SUBSTITUTE(AC241,"-",""),9)=RIGHT(SUBSTITUTE('Company information'!D$4,"-",""),9))</f>
        <v/>
      </c>
      <c r="W241" s="418">
        <f>AI241-I241</f>
        <v/>
      </c>
      <c r="X241" s="455" t="n"/>
      <c r="Y241" s="417" t="n"/>
      <c r="Z241" s="418" t="n"/>
      <c r="AA241" s="418" t="n"/>
      <c r="AB241" s="418" t="n"/>
      <c r="AC241" s="418" t="n"/>
      <c r="AD241" s="418" t="n"/>
      <c r="AE241" s="455" t="n"/>
      <c r="AF241" s="455" t="n"/>
      <c r="AG241" s="455" t="n"/>
      <c r="AH241" s="455" t="n"/>
      <c r="AI241" s="455" t="n"/>
      <c r="AJ241" s="455" t="n"/>
      <c r="AK241" s="455" t="n"/>
      <c r="AL241" s="455" t="n"/>
      <c r="AM241" s="455" t="n"/>
      <c r="AN241" s="455" t="n"/>
      <c r="AO241" s="455" t="n"/>
      <c r="AP241" s="455" t="n"/>
      <c r="AQ241" s="455" t="n"/>
      <c r="AR241" s="418" t="n"/>
      <c r="AS241" s="418" t="n"/>
      <c r="AT241" s="418" t="n"/>
    </row>
    <row r="242">
      <c r="A242" s="417" t="n">
        <v>233</v>
      </c>
      <c r="B242" s="418" t="inlineStr"/>
      <c r="C242" s="418" t="inlineStr">
        <is>
          <t>56ប៊ី-លីង សឹបផ្លាយ ឆេន មេនេចម៉ិន ឯ.ក</t>
        </is>
      </c>
      <c r="D242" s="418" t="inlineStr">
        <is>
          <t>K004-902004795</t>
        </is>
      </c>
      <c r="E242" s="418" t="inlineStr">
        <is>
          <t>IN202101-0036</t>
        </is>
      </c>
      <c r="F242" s="419" t="n">
        <v>44225</v>
      </c>
      <c r="G242" s="420" t="n">
        <v>180893</v>
      </c>
      <c r="H242" s="418" t="n"/>
      <c r="I242" s="455" t="n">
        <v>180893</v>
      </c>
      <c r="J242" s="418">
        <f>IF(L242&lt;&gt;"",L242,K242)</f>
        <v/>
      </c>
      <c r="K242" s="418">
        <f>IF(AND(T242=TRUE, U242=TRUE, V242=TRUE), IF(W242&lt;-0.05, "អនុញ្ញាត (អ្នកផ្គត់ផ្គង់ប្រកាសខ្វះ)", "បានប្រកាស (អនុញ្ញាត)"), IF(AND(T242=FALSE, U242=FALSE, V242=FALSE), "ព្យួរទុក (មិនមានទិន្នន័យ)", "ប្រកាសខុស (ព្យួរទុក)"))</f>
        <v/>
      </c>
      <c r="L242" s="418" t="inlineStr"/>
      <c r="M242" s="418" t="inlineStr"/>
      <c r="N242" s="455" t="n"/>
      <c r="O242" s="455">
        <f>IF(W242&lt;0,AI242,I242)</f>
        <v/>
      </c>
      <c r="P242" s="455">
        <f>I242-O242</f>
        <v/>
      </c>
      <c r="Q242" s="418" t="n"/>
      <c r="R242" s="418" t="inlineStr">
        <is>
          <t>IN202101-0036</t>
        </is>
      </c>
      <c r="S242" s="418" t="inlineStr"/>
      <c r="T242" s="418">
        <f>R242=S242</f>
        <v/>
      </c>
      <c r="U242" s="418">
        <f>AND(MONTH(F242)=MONTH(Y242), YEAR(F242)=YEAR(Y242))</f>
        <v/>
      </c>
      <c r="V242" s="418">
        <f>AND(AC242&lt;&gt;"", 'Company information'!D$4&lt;&gt;"", RIGHT(SUBSTITUTE(AC242,"-",""),9)=RIGHT(SUBSTITUTE('Company information'!D$4,"-",""),9))</f>
        <v/>
      </c>
      <c r="W242" s="418">
        <f>AI242-I242</f>
        <v/>
      </c>
      <c r="X242" s="455" t="n"/>
      <c r="Y242" s="417" t="n"/>
      <c r="Z242" s="418" t="n"/>
      <c r="AA242" s="418" t="n"/>
      <c r="AB242" s="418" t="n"/>
      <c r="AC242" s="418" t="n"/>
      <c r="AD242" s="418" t="n"/>
      <c r="AE242" s="455" t="n"/>
      <c r="AF242" s="455" t="n"/>
      <c r="AG242" s="455" t="n"/>
      <c r="AH242" s="455" t="n"/>
      <c r="AI242" s="455" t="n"/>
      <c r="AJ242" s="455" t="n"/>
      <c r="AK242" s="455" t="n"/>
      <c r="AL242" s="455" t="n"/>
      <c r="AM242" s="455" t="n"/>
      <c r="AN242" s="455" t="n"/>
      <c r="AO242" s="455" t="n"/>
      <c r="AP242" s="455" t="n"/>
      <c r="AQ242" s="455" t="n"/>
      <c r="AR242" s="418" t="n"/>
      <c r="AS242" s="418" t="n"/>
      <c r="AT242" s="418" t="n"/>
    </row>
    <row r="243">
      <c r="A243" s="417" t="n">
        <v>234</v>
      </c>
      <c r="B243" s="418" t="inlineStr"/>
      <c r="C243" s="418" t="inlineStr">
        <is>
          <t>56ប៊ី-លីង សឹបផ្លាយ ឆេន មេនេចម៉ិន ឯ.ក</t>
        </is>
      </c>
      <c r="D243" s="418" t="inlineStr">
        <is>
          <t>K004-902004795</t>
        </is>
      </c>
      <c r="E243" s="418" t="inlineStr">
        <is>
          <t>IN202101-0035</t>
        </is>
      </c>
      <c r="F243" s="419" t="n">
        <v>44225</v>
      </c>
      <c r="G243" s="420" t="n">
        <v>882105</v>
      </c>
      <c r="H243" s="418" t="n"/>
      <c r="I243" s="455" t="n">
        <v>882105</v>
      </c>
      <c r="J243" s="418">
        <f>IF(L243&lt;&gt;"",L243,K243)</f>
        <v/>
      </c>
      <c r="K243" s="418">
        <f>IF(AND(T243=TRUE, U243=TRUE, V243=TRUE), IF(W243&lt;-0.05, "អនុញ្ញាត (អ្នកផ្គត់ផ្គង់ប្រកាសខ្វះ)", "បានប្រកាស (អនុញ្ញាត)"), IF(AND(T243=FALSE, U243=FALSE, V243=FALSE), "ព្យួរទុក (មិនមានទិន្នន័យ)", "ប្រកាសខុស (ព្យួរទុក)"))</f>
        <v/>
      </c>
      <c r="L243" s="418" t="inlineStr"/>
      <c r="M243" s="418" t="inlineStr"/>
      <c r="N243" s="455" t="n"/>
      <c r="O243" s="455">
        <f>IF(W243&lt;0,AI243,I243)</f>
        <v/>
      </c>
      <c r="P243" s="455">
        <f>I243-O243</f>
        <v/>
      </c>
      <c r="Q243" s="418" t="n"/>
      <c r="R243" s="418" t="inlineStr">
        <is>
          <t>IN202101-0035</t>
        </is>
      </c>
      <c r="S243" s="418" t="inlineStr"/>
      <c r="T243" s="418">
        <f>R243=S243</f>
        <v/>
      </c>
      <c r="U243" s="418">
        <f>AND(MONTH(F243)=MONTH(Y243), YEAR(F243)=YEAR(Y243))</f>
        <v/>
      </c>
      <c r="V243" s="418">
        <f>AND(AC243&lt;&gt;"", 'Company information'!D$4&lt;&gt;"", RIGHT(SUBSTITUTE(AC243,"-",""),9)=RIGHT(SUBSTITUTE('Company information'!D$4,"-",""),9))</f>
        <v/>
      </c>
      <c r="W243" s="418">
        <f>AI243-I243</f>
        <v/>
      </c>
      <c r="X243" s="455" t="n"/>
      <c r="Y243" s="417" t="n"/>
      <c r="Z243" s="418" t="n"/>
      <c r="AA243" s="418" t="n"/>
      <c r="AB243" s="418" t="n"/>
      <c r="AC243" s="418" t="n"/>
      <c r="AD243" s="418" t="n"/>
      <c r="AE243" s="455" t="n"/>
      <c r="AF243" s="455" t="n"/>
      <c r="AG243" s="455" t="n"/>
      <c r="AH243" s="455" t="n"/>
      <c r="AI243" s="455" t="n"/>
      <c r="AJ243" s="455" t="n"/>
      <c r="AK243" s="455" t="n"/>
      <c r="AL243" s="455" t="n"/>
      <c r="AM243" s="455" t="n"/>
      <c r="AN243" s="455" t="n"/>
      <c r="AO243" s="455" t="n"/>
      <c r="AP243" s="455" t="n"/>
      <c r="AQ243" s="455" t="n"/>
      <c r="AR243" s="418" t="n"/>
      <c r="AS243" s="418" t="n"/>
      <c r="AT243" s="418" t="n"/>
    </row>
    <row r="244">
      <c r="A244" s="417" t="n">
        <v>235</v>
      </c>
      <c r="B244" s="418" t="inlineStr"/>
      <c r="C244" s="418" t="inlineStr">
        <is>
          <t>56ប៊ី-លីង សឹបផ្លាយ ឆេន មេនេចម៉ិន ឯ.ក</t>
        </is>
      </c>
      <c r="D244" s="418" t="inlineStr">
        <is>
          <t>K004-902004795</t>
        </is>
      </c>
      <c r="E244" s="418" t="inlineStr">
        <is>
          <t>IN202101-0034</t>
        </is>
      </c>
      <c r="F244" s="419" t="n">
        <v>44225</v>
      </c>
      <c r="G244" s="420" t="n">
        <v>800809</v>
      </c>
      <c r="H244" s="418" t="n"/>
      <c r="I244" s="455" t="n">
        <v>800809</v>
      </c>
      <c r="J244" s="418">
        <f>IF(L244&lt;&gt;"",L244,K244)</f>
        <v/>
      </c>
      <c r="K244" s="418">
        <f>IF(AND(T244=TRUE, U244=TRUE, V244=TRUE), IF(W244&lt;-0.05, "អនុញ្ញាត (អ្នកផ្គត់ផ្គង់ប្រកាសខ្វះ)", "បានប្រកាស (អនុញ្ញាត)"), IF(AND(T244=FALSE, U244=FALSE, V244=FALSE), "ព្យួរទុក (មិនមានទិន្នន័យ)", "ប្រកាសខុស (ព្យួរទុក)"))</f>
        <v/>
      </c>
      <c r="L244" s="418" t="inlineStr"/>
      <c r="M244" s="418" t="inlineStr"/>
      <c r="N244" s="455" t="n"/>
      <c r="O244" s="455">
        <f>IF(W244&lt;0,AI244,I244)</f>
        <v/>
      </c>
      <c r="P244" s="455">
        <f>I244-O244</f>
        <v/>
      </c>
      <c r="Q244" s="418" t="n"/>
      <c r="R244" s="418" t="inlineStr">
        <is>
          <t>IN202101-0034</t>
        </is>
      </c>
      <c r="S244" s="418" t="inlineStr"/>
      <c r="T244" s="418">
        <f>R244=S244</f>
        <v/>
      </c>
      <c r="U244" s="418">
        <f>AND(MONTH(F244)=MONTH(Y244), YEAR(F244)=YEAR(Y244))</f>
        <v/>
      </c>
      <c r="V244" s="418">
        <f>AND(AC244&lt;&gt;"", 'Company information'!D$4&lt;&gt;"", RIGHT(SUBSTITUTE(AC244,"-",""),9)=RIGHT(SUBSTITUTE('Company information'!D$4,"-",""),9))</f>
        <v/>
      </c>
      <c r="W244" s="418">
        <f>AI244-I244</f>
        <v/>
      </c>
      <c r="X244" s="455" t="n"/>
      <c r="Y244" s="417" t="n"/>
      <c r="Z244" s="418" t="n"/>
      <c r="AA244" s="418" t="n"/>
      <c r="AB244" s="418" t="n"/>
      <c r="AC244" s="418" t="n"/>
      <c r="AD244" s="418" t="n"/>
      <c r="AE244" s="455" t="n"/>
      <c r="AF244" s="455" t="n"/>
      <c r="AG244" s="455" t="n"/>
      <c r="AH244" s="455" t="n"/>
      <c r="AI244" s="455" t="n"/>
      <c r="AJ244" s="455" t="n"/>
      <c r="AK244" s="455" t="n"/>
      <c r="AL244" s="455" t="n"/>
      <c r="AM244" s="455" t="n"/>
      <c r="AN244" s="455" t="n"/>
      <c r="AO244" s="455" t="n"/>
      <c r="AP244" s="455" t="n"/>
      <c r="AQ244" s="455" t="n"/>
      <c r="AR244" s="418" t="n"/>
      <c r="AS244" s="418" t="n"/>
      <c r="AT244" s="418" t="n"/>
    </row>
    <row r="245">
      <c r="A245" s="417" t="n">
        <v>236</v>
      </c>
      <c r="B245" s="418" t="inlineStr"/>
      <c r="C245" s="418" t="inlineStr">
        <is>
          <t>56ប៊ី-លីង សឹបផ្លាយ ឆេន មេនេចម៉ិន ឯ.ក</t>
        </is>
      </c>
      <c r="D245" s="418" t="inlineStr">
        <is>
          <t>K004-902004795</t>
        </is>
      </c>
      <c r="E245" s="418" t="inlineStr">
        <is>
          <t>IN202101-0033</t>
        </is>
      </c>
      <c r="F245" s="419" t="n">
        <v>44225</v>
      </c>
      <c r="G245" s="420" t="n">
        <v>158535</v>
      </c>
      <c r="H245" s="418" t="n"/>
      <c r="I245" s="455" t="n">
        <v>158535</v>
      </c>
      <c r="J245" s="418">
        <f>IF(L245&lt;&gt;"",L245,K245)</f>
        <v/>
      </c>
      <c r="K245" s="418">
        <f>IF(AND(T245=TRUE, U245=TRUE, V245=TRUE), IF(W245&lt;-0.05, "អនុញ្ញាត (អ្នកផ្គត់ផ្គង់ប្រកាសខ្វះ)", "បានប្រកាស (អនុញ្ញាត)"), IF(AND(T245=FALSE, U245=FALSE, V245=FALSE), "ព្យួរទុក (មិនមានទិន្នន័យ)", "ប្រកាសខុស (ព្យួរទុក)"))</f>
        <v/>
      </c>
      <c r="L245" s="418" t="inlineStr"/>
      <c r="M245" s="418" t="inlineStr"/>
      <c r="N245" s="455" t="n"/>
      <c r="O245" s="455">
        <f>IF(W245&lt;0,AI245,I245)</f>
        <v/>
      </c>
      <c r="P245" s="455">
        <f>I245-O245</f>
        <v/>
      </c>
      <c r="Q245" s="418" t="n"/>
      <c r="R245" s="418" t="inlineStr">
        <is>
          <t>IN202101-0033</t>
        </is>
      </c>
      <c r="S245" s="418" t="inlineStr"/>
      <c r="T245" s="418">
        <f>R245=S245</f>
        <v/>
      </c>
      <c r="U245" s="418">
        <f>AND(MONTH(F245)=MONTH(Y245), YEAR(F245)=YEAR(Y245))</f>
        <v/>
      </c>
      <c r="V245" s="418">
        <f>AND(AC245&lt;&gt;"", 'Company information'!D$4&lt;&gt;"", RIGHT(SUBSTITUTE(AC245,"-",""),9)=RIGHT(SUBSTITUTE('Company information'!D$4,"-",""),9))</f>
        <v/>
      </c>
      <c r="W245" s="418">
        <f>AI245-I245</f>
        <v/>
      </c>
      <c r="X245" s="455" t="n"/>
      <c r="Y245" s="417" t="n"/>
      <c r="Z245" s="418" t="n"/>
      <c r="AA245" s="418" t="n"/>
      <c r="AB245" s="418" t="n"/>
      <c r="AC245" s="418" t="n"/>
      <c r="AD245" s="418" t="n"/>
      <c r="AE245" s="455" t="n"/>
      <c r="AF245" s="455" t="n"/>
      <c r="AG245" s="455" t="n"/>
      <c r="AH245" s="455" t="n"/>
      <c r="AI245" s="455" t="n"/>
      <c r="AJ245" s="455" t="n"/>
      <c r="AK245" s="455" t="n"/>
      <c r="AL245" s="455" t="n"/>
      <c r="AM245" s="455" t="n"/>
      <c r="AN245" s="455" t="n"/>
      <c r="AO245" s="455" t="n"/>
      <c r="AP245" s="455" t="n"/>
      <c r="AQ245" s="455" t="n"/>
      <c r="AR245" s="418" t="n"/>
      <c r="AS245" s="418" t="n"/>
      <c r="AT245" s="418" t="n"/>
    </row>
    <row r="246">
      <c r="A246" s="417" t="n">
        <v>237</v>
      </c>
      <c r="B246" s="418" t="inlineStr"/>
      <c r="C246" s="418" t="inlineStr">
        <is>
          <t>56ប៊ី-លីង សឹបផ្លាយ ឆេន មេនេចម៉ិន ឯ.ក</t>
        </is>
      </c>
      <c r="D246" s="418" t="inlineStr">
        <is>
          <t>K004-902004795</t>
        </is>
      </c>
      <c r="E246" s="418" t="inlineStr">
        <is>
          <t>IN202101-0032</t>
        </is>
      </c>
      <c r="F246" s="419" t="n">
        <v>44225</v>
      </c>
      <c r="G246" s="420" t="n">
        <v>313005</v>
      </c>
      <c r="H246" s="418" t="n"/>
      <c r="I246" s="455" t="n">
        <v>313005</v>
      </c>
      <c r="J246" s="418">
        <f>IF(L246&lt;&gt;"",L246,K246)</f>
        <v/>
      </c>
      <c r="K246" s="418">
        <f>IF(AND(T246=TRUE, U246=TRUE, V246=TRUE), IF(W246&lt;-0.05, "អនុញ្ញាត (អ្នកផ្គត់ផ្គង់ប្រកាសខ្វះ)", "បានប្រកាស (អនុញ្ញាត)"), IF(AND(T246=FALSE, U246=FALSE, V246=FALSE), "ព្យួរទុក (មិនមានទិន្នន័យ)", "ប្រកាសខុស (ព្យួរទុក)"))</f>
        <v/>
      </c>
      <c r="L246" s="418" t="inlineStr"/>
      <c r="M246" s="418" t="inlineStr"/>
      <c r="N246" s="455" t="n"/>
      <c r="O246" s="455">
        <f>IF(W246&lt;0,AI246,I246)</f>
        <v/>
      </c>
      <c r="P246" s="455">
        <f>I246-O246</f>
        <v/>
      </c>
      <c r="Q246" s="418" t="n"/>
      <c r="R246" s="418" t="inlineStr">
        <is>
          <t>IN202101-0032</t>
        </is>
      </c>
      <c r="S246" s="418" t="inlineStr"/>
      <c r="T246" s="418">
        <f>R246=S246</f>
        <v/>
      </c>
      <c r="U246" s="418">
        <f>AND(MONTH(F246)=MONTH(Y246), YEAR(F246)=YEAR(Y246))</f>
        <v/>
      </c>
      <c r="V246" s="418">
        <f>AND(AC246&lt;&gt;"", 'Company information'!D$4&lt;&gt;"", RIGHT(SUBSTITUTE(AC246,"-",""),9)=RIGHT(SUBSTITUTE('Company information'!D$4,"-",""),9))</f>
        <v/>
      </c>
      <c r="W246" s="418">
        <f>AI246-I246</f>
        <v/>
      </c>
      <c r="X246" s="455" t="n"/>
      <c r="Y246" s="417" t="n"/>
      <c r="Z246" s="418" t="n"/>
      <c r="AA246" s="418" t="n"/>
      <c r="AB246" s="418" t="n"/>
      <c r="AC246" s="418" t="n"/>
      <c r="AD246" s="418" t="n"/>
      <c r="AE246" s="455" t="n"/>
      <c r="AF246" s="455" t="n"/>
      <c r="AG246" s="455" t="n"/>
      <c r="AH246" s="455" t="n"/>
      <c r="AI246" s="455" t="n"/>
      <c r="AJ246" s="455" t="n"/>
      <c r="AK246" s="455" t="n"/>
      <c r="AL246" s="455" t="n"/>
      <c r="AM246" s="455" t="n"/>
      <c r="AN246" s="455" t="n"/>
      <c r="AO246" s="455" t="n"/>
      <c r="AP246" s="455" t="n"/>
      <c r="AQ246" s="455" t="n"/>
      <c r="AR246" s="418" t="n"/>
      <c r="AS246" s="418" t="n"/>
      <c r="AT246" s="418" t="n"/>
    </row>
    <row r="247">
      <c r="A247" s="417" t="n">
        <v>238</v>
      </c>
      <c r="B247" s="418" t="inlineStr"/>
      <c r="C247" s="418" t="inlineStr">
        <is>
          <t>56ប៊ី-លីង សឹបផ្លាយ ឆេន មេនេចម៉ិន ឯ.ក</t>
        </is>
      </c>
      <c r="D247" s="418" t="inlineStr">
        <is>
          <t>K004-902004795</t>
        </is>
      </c>
      <c r="E247" s="418" t="inlineStr">
        <is>
          <t>IN202101-0031</t>
        </is>
      </c>
      <c r="F247" s="419" t="n">
        <v>44225</v>
      </c>
      <c r="G247" s="420" t="n">
        <v>158535</v>
      </c>
      <c r="H247" s="418" t="n"/>
      <c r="I247" s="455" t="n">
        <v>158535</v>
      </c>
      <c r="J247" s="418">
        <f>IF(L247&lt;&gt;"",L247,K247)</f>
        <v/>
      </c>
      <c r="K247" s="418">
        <f>IF(AND(T247=TRUE, U247=TRUE, V247=TRUE), IF(W247&lt;-0.05, "អនុញ្ញាត (អ្នកផ្គត់ផ្គង់ប្រកាសខ្វះ)", "បានប្រកាស (អនុញ្ញាត)"), IF(AND(T247=FALSE, U247=FALSE, V247=FALSE), "ព្យួរទុក (មិនមានទិន្នន័យ)", "ប្រកាសខុស (ព្យួរទុក)"))</f>
        <v/>
      </c>
      <c r="L247" s="418" t="inlineStr"/>
      <c r="M247" s="418" t="inlineStr"/>
      <c r="N247" s="455" t="n"/>
      <c r="O247" s="455">
        <f>IF(W247&lt;0,AI247,I247)</f>
        <v/>
      </c>
      <c r="P247" s="455">
        <f>I247-O247</f>
        <v/>
      </c>
      <c r="Q247" s="418" t="n"/>
      <c r="R247" s="418" t="inlineStr">
        <is>
          <t>IN202101-0031</t>
        </is>
      </c>
      <c r="S247" s="418" t="inlineStr"/>
      <c r="T247" s="418">
        <f>R247=S247</f>
        <v/>
      </c>
      <c r="U247" s="418">
        <f>AND(MONTH(F247)=MONTH(Y247), YEAR(F247)=YEAR(Y247))</f>
        <v/>
      </c>
      <c r="V247" s="418">
        <f>AND(AC247&lt;&gt;"", 'Company information'!D$4&lt;&gt;"", RIGHT(SUBSTITUTE(AC247,"-",""),9)=RIGHT(SUBSTITUTE('Company information'!D$4,"-",""),9))</f>
        <v/>
      </c>
      <c r="W247" s="418">
        <f>AI247-I247</f>
        <v/>
      </c>
      <c r="X247" s="455" t="n"/>
      <c r="Y247" s="417" t="n"/>
      <c r="Z247" s="418" t="n"/>
      <c r="AA247" s="418" t="n"/>
      <c r="AB247" s="418" t="n"/>
      <c r="AC247" s="418" t="n"/>
      <c r="AD247" s="418" t="n"/>
      <c r="AE247" s="455" t="n"/>
      <c r="AF247" s="455" t="n"/>
      <c r="AG247" s="455" t="n"/>
      <c r="AH247" s="455" t="n"/>
      <c r="AI247" s="455" t="n"/>
      <c r="AJ247" s="455" t="n"/>
      <c r="AK247" s="455" t="n"/>
      <c r="AL247" s="455" t="n"/>
      <c r="AM247" s="455" t="n"/>
      <c r="AN247" s="455" t="n"/>
      <c r="AO247" s="455" t="n"/>
      <c r="AP247" s="455" t="n"/>
      <c r="AQ247" s="455" t="n"/>
      <c r="AR247" s="418" t="n"/>
      <c r="AS247" s="418" t="n"/>
      <c r="AT247" s="418" t="n"/>
    </row>
    <row r="248">
      <c r="A248" s="417" t="n">
        <v>239</v>
      </c>
      <c r="B248" s="418" t="inlineStr"/>
      <c r="C248" s="418" t="inlineStr">
        <is>
          <t>56ប៊ី-លីង សឹបផ្លាយ ឆេន មេនេចម៉ិន ឯ.ក</t>
        </is>
      </c>
      <c r="D248" s="418" t="inlineStr">
        <is>
          <t>K004-902004795</t>
        </is>
      </c>
      <c r="E248" s="418" t="inlineStr">
        <is>
          <t>IN202101-0030</t>
        </is>
      </c>
      <c r="F248" s="419" t="n">
        <v>44225</v>
      </c>
      <c r="G248" s="420" t="n">
        <v>164633</v>
      </c>
      <c r="H248" s="418" t="n"/>
      <c r="I248" s="455" t="n">
        <v>164633</v>
      </c>
      <c r="J248" s="418">
        <f>IF(L248&lt;&gt;"",L248,K248)</f>
        <v/>
      </c>
      <c r="K248" s="418">
        <f>IF(AND(T248=TRUE, U248=TRUE, V248=TRUE), IF(W248&lt;-0.05, "អនុញ្ញាត (អ្នកផ្គត់ផ្គង់ប្រកាសខ្វះ)", "បានប្រកាស (អនុញ្ញាត)"), IF(AND(T248=FALSE, U248=FALSE, V248=FALSE), "ព្យួរទុក (មិនមានទិន្នន័យ)", "ប្រកាសខុស (ព្យួរទុក)"))</f>
        <v/>
      </c>
      <c r="L248" s="418" t="inlineStr"/>
      <c r="M248" s="418" t="inlineStr"/>
      <c r="N248" s="455" t="n"/>
      <c r="O248" s="455">
        <f>IF(W248&lt;0,AI248,I248)</f>
        <v/>
      </c>
      <c r="P248" s="455">
        <f>I248-O248</f>
        <v/>
      </c>
      <c r="Q248" s="418" t="n"/>
      <c r="R248" s="418" t="inlineStr">
        <is>
          <t>IN202101-0030</t>
        </is>
      </c>
      <c r="S248" s="418" t="inlineStr"/>
      <c r="T248" s="418">
        <f>R248=S248</f>
        <v/>
      </c>
      <c r="U248" s="418">
        <f>AND(MONTH(F248)=MONTH(Y248), YEAR(F248)=YEAR(Y248))</f>
        <v/>
      </c>
      <c r="V248" s="418">
        <f>AND(AC248&lt;&gt;"", 'Company information'!D$4&lt;&gt;"", RIGHT(SUBSTITUTE(AC248,"-",""),9)=RIGHT(SUBSTITUTE('Company information'!D$4,"-",""),9))</f>
        <v/>
      </c>
      <c r="W248" s="418">
        <f>AI248-I248</f>
        <v/>
      </c>
      <c r="X248" s="455" t="n"/>
      <c r="Y248" s="417" t="n"/>
      <c r="Z248" s="418" t="n"/>
      <c r="AA248" s="418" t="n"/>
      <c r="AB248" s="418" t="n"/>
      <c r="AC248" s="418" t="n"/>
      <c r="AD248" s="418" t="n"/>
      <c r="AE248" s="455" t="n"/>
      <c r="AF248" s="455" t="n"/>
      <c r="AG248" s="455" t="n"/>
      <c r="AH248" s="455" t="n"/>
      <c r="AI248" s="455" t="n"/>
      <c r="AJ248" s="455" t="n"/>
      <c r="AK248" s="455" t="n"/>
      <c r="AL248" s="455" t="n"/>
      <c r="AM248" s="455" t="n"/>
      <c r="AN248" s="455" t="n"/>
      <c r="AO248" s="455" t="n"/>
      <c r="AP248" s="455" t="n"/>
      <c r="AQ248" s="455" t="n"/>
      <c r="AR248" s="418" t="n"/>
      <c r="AS248" s="418" t="n"/>
      <c r="AT248" s="418" t="n"/>
    </row>
    <row r="249">
      <c r="A249" s="417" t="n">
        <v>240</v>
      </c>
      <c r="B249" s="418" t="inlineStr"/>
      <c r="C249" s="418" t="inlineStr">
        <is>
          <t>56ប៊ី-លីង សឹបផ្លាយ ឆេន មេនេចម៉ិន ឯ.ក</t>
        </is>
      </c>
      <c r="D249" s="418" t="inlineStr">
        <is>
          <t>K004-902004795</t>
        </is>
      </c>
      <c r="E249" s="418" t="inlineStr">
        <is>
          <t>IN202101-0029</t>
        </is>
      </c>
      <c r="F249" s="419" t="n">
        <v>44225</v>
      </c>
      <c r="G249" s="420" t="n">
        <v>164632</v>
      </c>
      <c r="H249" s="418" t="n"/>
      <c r="I249" s="455" t="n">
        <v>164632</v>
      </c>
      <c r="J249" s="418">
        <f>IF(L249&lt;&gt;"",L249,K249)</f>
        <v/>
      </c>
      <c r="K249" s="418">
        <f>IF(AND(T249=TRUE, U249=TRUE, V249=TRUE), IF(W249&lt;-0.05, "អនុញ្ញាត (អ្នកផ្គត់ផ្គង់ប្រកាសខ្វះ)", "បានប្រកាស (អនុញ្ញាត)"), IF(AND(T249=FALSE, U249=FALSE, V249=FALSE), "ព្យួរទុក (មិនមានទិន្នន័យ)", "ប្រកាសខុស (ព្យួរទុក)"))</f>
        <v/>
      </c>
      <c r="L249" s="418" t="inlineStr"/>
      <c r="M249" s="418" t="inlineStr"/>
      <c r="N249" s="455" t="n"/>
      <c r="O249" s="455">
        <f>IF(W249&lt;0,AI249,I249)</f>
        <v/>
      </c>
      <c r="P249" s="455">
        <f>I249-O249</f>
        <v/>
      </c>
      <c r="Q249" s="418" t="n"/>
      <c r="R249" s="418" t="inlineStr">
        <is>
          <t>IN202101-0029</t>
        </is>
      </c>
      <c r="S249" s="418" t="inlineStr"/>
      <c r="T249" s="418">
        <f>R249=S249</f>
        <v/>
      </c>
      <c r="U249" s="418">
        <f>AND(MONTH(F249)=MONTH(Y249), YEAR(F249)=YEAR(Y249))</f>
        <v/>
      </c>
      <c r="V249" s="418">
        <f>AND(AC249&lt;&gt;"", 'Company information'!D$4&lt;&gt;"", RIGHT(SUBSTITUTE(AC249,"-",""),9)=RIGHT(SUBSTITUTE('Company information'!D$4,"-",""),9))</f>
        <v/>
      </c>
      <c r="W249" s="418">
        <f>AI249-I249</f>
        <v/>
      </c>
      <c r="X249" s="455" t="n"/>
      <c r="Y249" s="417" t="n"/>
      <c r="Z249" s="418" t="n"/>
      <c r="AA249" s="418" t="n"/>
      <c r="AB249" s="418" t="n"/>
      <c r="AC249" s="418" t="n"/>
      <c r="AD249" s="418" t="n"/>
      <c r="AE249" s="455" t="n"/>
      <c r="AF249" s="455" t="n"/>
      <c r="AG249" s="455" t="n"/>
      <c r="AH249" s="455" t="n"/>
      <c r="AI249" s="455" t="n"/>
      <c r="AJ249" s="455" t="n"/>
      <c r="AK249" s="455" t="n"/>
      <c r="AL249" s="455" t="n"/>
      <c r="AM249" s="455" t="n"/>
      <c r="AN249" s="455" t="n"/>
      <c r="AO249" s="455" t="n"/>
      <c r="AP249" s="455" t="n"/>
      <c r="AQ249" s="455" t="n"/>
      <c r="AR249" s="418" t="n"/>
      <c r="AS249" s="418" t="n"/>
      <c r="AT249" s="418" t="n"/>
    </row>
    <row r="250">
      <c r="A250" s="417" t="n">
        <v>241</v>
      </c>
      <c r="B250" s="418" t="inlineStr"/>
      <c r="C250" s="418" t="inlineStr">
        <is>
          <t>56ប៊ី-លីង សឹបផ្លាយ ឆេន មេនេចម៉ិន ឯ.ក</t>
        </is>
      </c>
      <c r="D250" s="418" t="inlineStr">
        <is>
          <t>K004-902004795</t>
        </is>
      </c>
      <c r="E250" s="418" t="inlineStr">
        <is>
          <t>IN202101-0028</t>
        </is>
      </c>
      <c r="F250" s="419" t="n">
        <v>44225</v>
      </c>
      <c r="G250" s="420" t="n">
        <v>357720</v>
      </c>
      <c r="H250" s="418" t="n"/>
      <c r="I250" s="455" t="n">
        <v>357720</v>
      </c>
      <c r="J250" s="418">
        <f>IF(L250&lt;&gt;"",L250,K250)</f>
        <v/>
      </c>
      <c r="K250" s="418">
        <f>IF(AND(T250=TRUE, U250=TRUE, V250=TRUE), IF(W250&lt;-0.05, "អនុញ្ញាត (អ្នកផ្គត់ផ្គង់ប្រកាសខ្វះ)", "បានប្រកាស (អនុញ្ញាត)"), IF(AND(T250=FALSE, U250=FALSE, V250=FALSE), "ព្យួរទុក (មិនមានទិន្នន័យ)", "ប្រកាសខុស (ព្យួរទុក)"))</f>
        <v/>
      </c>
      <c r="L250" s="418" t="inlineStr"/>
      <c r="M250" s="418" t="inlineStr"/>
      <c r="N250" s="455" t="n"/>
      <c r="O250" s="455">
        <f>IF(W250&lt;0,AI250,I250)</f>
        <v/>
      </c>
      <c r="P250" s="455">
        <f>I250-O250</f>
        <v/>
      </c>
      <c r="Q250" s="418" t="n"/>
      <c r="R250" s="418" t="inlineStr">
        <is>
          <t>IN202101-0028</t>
        </is>
      </c>
      <c r="S250" s="418" t="inlineStr"/>
      <c r="T250" s="418">
        <f>R250=S250</f>
        <v/>
      </c>
      <c r="U250" s="418">
        <f>AND(MONTH(F250)=MONTH(Y250), YEAR(F250)=YEAR(Y250))</f>
        <v/>
      </c>
      <c r="V250" s="418">
        <f>AND(AC250&lt;&gt;"", 'Company information'!D$4&lt;&gt;"", RIGHT(SUBSTITUTE(AC250,"-",""),9)=RIGHT(SUBSTITUTE('Company information'!D$4,"-",""),9))</f>
        <v/>
      </c>
      <c r="W250" s="418">
        <f>AI250-I250</f>
        <v/>
      </c>
      <c r="X250" s="455" t="n"/>
      <c r="Y250" s="417" t="n"/>
      <c r="Z250" s="418" t="n"/>
      <c r="AA250" s="418" t="n"/>
      <c r="AB250" s="418" t="n"/>
      <c r="AC250" s="418" t="n"/>
      <c r="AD250" s="418" t="n"/>
      <c r="AE250" s="455" t="n"/>
      <c r="AF250" s="455" t="n"/>
      <c r="AG250" s="455" t="n"/>
      <c r="AH250" s="455" t="n"/>
      <c r="AI250" s="455" t="n"/>
      <c r="AJ250" s="455" t="n"/>
      <c r="AK250" s="455" t="n"/>
      <c r="AL250" s="455" t="n"/>
      <c r="AM250" s="455" t="n"/>
      <c r="AN250" s="455" t="n"/>
      <c r="AO250" s="455" t="n"/>
      <c r="AP250" s="455" t="n"/>
      <c r="AQ250" s="455" t="n"/>
      <c r="AR250" s="418" t="n"/>
      <c r="AS250" s="418" t="n"/>
      <c r="AT250" s="418" t="n"/>
    </row>
    <row r="251">
      <c r="A251" s="417" t="n">
        <v>242</v>
      </c>
      <c r="B251" s="418" t="inlineStr"/>
      <c r="C251" s="418" t="inlineStr">
        <is>
          <t>56ប៊ី-លីង សឹបផ្លាយ ឆេន មេនេចម៉ិន ឯ.ក</t>
        </is>
      </c>
      <c r="D251" s="418" t="inlineStr">
        <is>
          <t>K004-902004795</t>
        </is>
      </c>
      <c r="E251" s="418" t="inlineStr">
        <is>
          <t>IN202101-0027</t>
        </is>
      </c>
      <c r="F251" s="419" t="n">
        <v>44225</v>
      </c>
      <c r="G251" s="420" t="n">
        <v>991856</v>
      </c>
      <c r="H251" s="418" t="n"/>
      <c r="I251" s="455" t="n">
        <v>991856</v>
      </c>
      <c r="J251" s="418">
        <f>IF(L251&lt;&gt;"",L251,K251)</f>
        <v/>
      </c>
      <c r="K251" s="418">
        <f>IF(AND(T251=TRUE, U251=TRUE, V251=TRUE), IF(W251&lt;-0.05, "អនុញ្ញាត (អ្នកផ្គត់ផ្គង់ប្រកាសខ្វះ)", "បានប្រកាស (អនុញ្ញាត)"), IF(AND(T251=FALSE, U251=FALSE, V251=FALSE), "ព្យួរទុក (មិនមានទិន្នន័យ)", "ប្រកាសខុស (ព្យួរទុក)"))</f>
        <v/>
      </c>
      <c r="L251" s="418" t="inlineStr"/>
      <c r="M251" s="418" t="inlineStr"/>
      <c r="N251" s="455" t="n"/>
      <c r="O251" s="455">
        <f>IF(W251&lt;0,AI251,I251)</f>
        <v/>
      </c>
      <c r="P251" s="455">
        <f>I251-O251</f>
        <v/>
      </c>
      <c r="Q251" s="418" t="n"/>
      <c r="R251" s="418" t="inlineStr">
        <is>
          <t>IN202101-0027</t>
        </is>
      </c>
      <c r="S251" s="418" t="inlineStr"/>
      <c r="T251" s="418">
        <f>R251=S251</f>
        <v/>
      </c>
      <c r="U251" s="418">
        <f>AND(MONTH(F251)=MONTH(Y251), YEAR(F251)=YEAR(Y251))</f>
        <v/>
      </c>
      <c r="V251" s="418">
        <f>AND(AC251&lt;&gt;"", 'Company information'!D$4&lt;&gt;"", RIGHT(SUBSTITUTE(AC251,"-",""),9)=RIGHT(SUBSTITUTE('Company information'!D$4,"-",""),9))</f>
        <v/>
      </c>
      <c r="W251" s="418">
        <f>AI251-I251</f>
        <v/>
      </c>
      <c r="X251" s="455" t="n"/>
      <c r="Y251" s="417" t="n"/>
      <c r="Z251" s="418" t="n"/>
      <c r="AA251" s="418" t="n"/>
      <c r="AB251" s="418" t="n"/>
      <c r="AC251" s="418" t="n"/>
      <c r="AD251" s="418" t="n"/>
      <c r="AE251" s="455" t="n"/>
      <c r="AF251" s="455" t="n"/>
      <c r="AG251" s="455" t="n"/>
      <c r="AH251" s="455" t="n"/>
      <c r="AI251" s="455" t="n"/>
      <c r="AJ251" s="455" t="n"/>
      <c r="AK251" s="455" t="n"/>
      <c r="AL251" s="455" t="n"/>
      <c r="AM251" s="455" t="n"/>
      <c r="AN251" s="455" t="n"/>
      <c r="AO251" s="455" t="n"/>
      <c r="AP251" s="455" t="n"/>
      <c r="AQ251" s="455" t="n"/>
      <c r="AR251" s="418" t="n"/>
      <c r="AS251" s="418" t="n"/>
      <c r="AT251" s="418" t="n"/>
    </row>
    <row r="252">
      <c r="A252" s="417" t="n">
        <v>243</v>
      </c>
      <c r="B252" s="418" t="inlineStr"/>
      <c r="C252" s="418" t="inlineStr">
        <is>
          <t>56ប៊ី-លីង សឹបផ្លាយ ឆេន មេនេចម៉ិន ឯ.ក</t>
        </is>
      </c>
      <c r="D252" s="418" t="inlineStr">
        <is>
          <t>K004-902004795</t>
        </is>
      </c>
      <c r="E252" s="418" t="inlineStr">
        <is>
          <t>IN202101-0026</t>
        </is>
      </c>
      <c r="F252" s="419" t="n">
        <v>44225</v>
      </c>
      <c r="G252" s="420" t="n">
        <v>589425</v>
      </c>
      <c r="H252" s="418" t="n"/>
      <c r="I252" s="455" t="n">
        <v>589425</v>
      </c>
      <c r="J252" s="418">
        <f>IF(L252&lt;&gt;"",L252,K252)</f>
        <v/>
      </c>
      <c r="K252" s="418">
        <f>IF(AND(T252=TRUE, U252=TRUE, V252=TRUE), IF(W252&lt;-0.05, "អនុញ្ញាត (អ្នកផ្គត់ផ្គង់ប្រកាសខ្វះ)", "បានប្រកាស (អនុញ្ញាត)"), IF(AND(T252=FALSE, U252=FALSE, V252=FALSE), "ព្យួរទុក (មិនមានទិន្នន័យ)", "ប្រកាសខុស (ព្យួរទុក)"))</f>
        <v/>
      </c>
      <c r="L252" s="418" t="inlineStr"/>
      <c r="M252" s="418" t="inlineStr"/>
      <c r="N252" s="455" t="n"/>
      <c r="O252" s="455">
        <f>IF(W252&lt;0,AI252,I252)</f>
        <v/>
      </c>
      <c r="P252" s="455">
        <f>I252-O252</f>
        <v/>
      </c>
      <c r="Q252" s="418" t="n"/>
      <c r="R252" s="418" t="inlineStr">
        <is>
          <t>IN202101-0026</t>
        </is>
      </c>
      <c r="S252" s="418" t="inlineStr"/>
      <c r="T252" s="418">
        <f>R252=S252</f>
        <v/>
      </c>
      <c r="U252" s="418">
        <f>AND(MONTH(F252)=MONTH(Y252), YEAR(F252)=YEAR(Y252))</f>
        <v/>
      </c>
      <c r="V252" s="418">
        <f>AND(AC252&lt;&gt;"", 'Company information'!D$4&lt;&gt;"", RIGHT(SUBSTITUTE(AC252,"-",""),9)=RIGHT(SUBSTITUTE('Company information'!D$4,"-",""),9))</f>
        <v/>
      </c>
      <c r="W252" s="418">
        <f>AI252-I252</f>
        <v/>
      </c>
      <c r="X252" s="455" t="n"/>
      <c r="Y252" s="417" t="n"/>
      <c r="Z252" s="418" t="n"/>
      <c r="AA252" s="418" t="n"/>
      <c r="AB252" s="418" t="n"/>
      <c r="AC252" s="418" t="n"/>
      <c r="AD252" s="418" t="n"/>
      <c r="AE252" s="455" t="n"/>
      <c r="AF252" s="455" t="n"/>
      <c r="AG252" s="455" t="n"/>
      <c r="AH252" s="455" t="n"/>
      <c r="AI252" s="455" t="n"/>
      <c r="AJ252" s="455" t="n"/>
      <c r="AK252" s="455" t="n"/>
      <c r="AL252" s="455" t="n"/>
      <c r="AM252" s="455" t="n"/>
      <c r="AN252" s="455" t="n"/>
      <c r="AO252" s="455" t="n"/>
      <c r="AP252" s="455" t="n"/>
      <c r="AQ252" s="455" t="n"/>
      <c r="AR252" s="418" t="n"/>
      <c r="AS252" s="418" t="n"/>
      <c r="AT252" s="418" t="n"/>
    </row>
    <row r="253">
      <c r="A253" s="417" t="n">
        <v>244</v>
      </c>
      <c r="B253" s="418" t="inlineStr"/>
      <c r="C253" s="418" t="inlineStr">
        <is>
          <t>56ប៊ី-លីង សឹបផ្លាយ ឆេន មេនេចម៉ិន ឯ.ក</t>
        </is>
      </c>
      <c r="D253" s="418" t="inlineStr">
        <is>
          <t>K004-902004795</t>
        </is>
      </c>
      <c r="E253" s="418" t="inlineStr">
        <is>
          <t>IN202101-0025</t>
        </is>
      </c>
      <c r="F253" s="419" t="n">
        <v>44225</v>
      </c>
      <c r="G253" s="420" t="n">
        <v>325200</v>
      </c>
      <c r="H253" s="418" t="n"/>
      <c r="I253" s="455" t="n">
        <v>325200</v>
      </c>
      <c r="J253" s="418">
        <f>IF(L253&lt;&gt;"",L253,K253)</f>
        <v/>
      </c>
      <c r="K253" s="418">
        <f>IF(AND(T253=TRUE, U253=TRUE, V253=TRUE), IF(W253&lt;-0.05, "អនុញ្ញាត (អ្នកផ្គត់ផ្គង់ប្រកាសខ្វះ)", "បានប្រកាស (អនុញ្ញាត)"), IF(AND(T253=FALSE, U253=FALSE, V253=FALSE), "ព្យួរទុក (មិនមានទិន្នន័យ)", "ប្រកាសខុស (ព្យួរទុក)"))</f>
        <v/>
      </c>
      <c r="L253" s="418" t="inlineStr"/>
      <c r="M253" s="418" t="inlineStr"/>
      <c r="N253" s="455" t="n"/>
      <c r="O253" s="455">
        <f>IF(W253&lt;0,AI253,I253)</f>
        <v/>
      </c>
      <c r="P253" s="455">
        <f>I253-O253</f>
        <v/>
      </c>
      <c r="Q253" s="418" t="n"/>
      <c r="R253" s="418" t="inlineStr">
        <is>
          <t>IN202101-0025</t>
        </is>
      </c>
      <c r="S253" s="418" t="inlineStr"/>
      <c r="T253" s="418">
        <f>R253=S253</f>
        <v/>
      </c>
      <c r="U253" s="418">
        <f>AND(MONTH(F253)=MONTH(Y253), YEAR(F253)=YEAR(Y253))</f>
        <v/>
      </c>
      <c r="V253" s="418">
        <f>AND(AC253&lt;&gt;"", 'Company information'!D$4&lt;&gt;"", RIGHT(SUBSTITUTE(AC253,"-",""),9)=RIGHT(SUBSTITUTE('Company information'!D$4,"-",""),9))</f>
        <v/>
      </c>
      <c r="W253" s="418">
        <f>AI253-I253</f>
        <v/>
      </c>
      <c r="X253" s="455" t="n"/>
      <c r="Y253" s="417" t="n"/>
      <c r="Z253" s="418" t="n"/>
      <c r="AA253" s="418" t="n"/>
      <c r="AB253" s="418" t="n"/>
      <c r="AC253" s="418" t="n"/>
      <c r="AD253" s="418" t="n"/>
      <c r="AE253" s="455" t="n"/>
      <c r="AF253" s="455" t="n"/>
      <c r="AG253" s="455" t="n"/>
      <c r="AH253" s="455" t="n"/>
      <c r="AI253" s="455" t="n"/>
      <c r="AJ253" s="455" t="n"/>
      <c r="AK253" s="455" t="n"/>
      <c r="AL253" s="455" t="n"/>
      <c r="AM253" s="455" t="n"/>
      <c r="AN253" s="455" t="n"/>
      <c r="AO253" s="455" t="n"/>
      <c r="AP253" s="455" t="n"/>
      <c r="AQ253" s="455" t="n"/>
      <c r="AR253" s="418" t="n"/>
      <c r="AS253" s="418" t="n"/>
      <c r="AT253" s="418" t="n"/>
    </row>
    <row r="254">
      <c r="A254" s="417" t="n">
        <v>245</v>
      </c>
      <c r="B254" s="418" t="inlineStr"/>
      <c r="C254" s="418" t="inlineStr">
        <is>
          <t>56ប៊ី-លីង សឹបផ្លាយ ឆេន មេនេចម៉ិន ឯ.ក</t>
        </is>
      </c>
      <c r="D254" s="418" t="inlineStr">
        <is>
          <t>K004-902004795</t>
        </is>
      </c>
      <c r="E254" s="418" t="inlineStr">
        <is>
          <t>IN202101-0024</t>
        </is>
      </c>
      <c r="F254" s="419" t="n">
        <v>44225</v>
      </c>
      <c r="G254" s="420" t="n">
        <v>589425</v>
      </c>
      <c r="H254" s="418" t="n"/>
      <c r="I254" s="455" t="n">
        <v>589425</v>
      </c>
      <c r="J254" s="418">
        <f>IF(L254&lt;&gt;"",L254,K254)</f>
        <v/>
      </c>
      <c r="K254" s="418">
        <f>IF(AND(T254=TRUE, U254=TRUE, V254=TRUE), IF(W254&lt;-0.05, "អនុញ្ញាត (អ្នកផ្គត់ផ្គង់ប្រកាសខ្វះ)", "បានប្រកាស (អនុញ្ញាត)"), IF(AND(T254=FALSE, U254=FALSE, V254=FALSE), "ព្យួរទុក (មិនមានទិន្នន័យ)", "ប្រកាសខុស (ព្យួរទុក)"))</f>
        <v/>
      </c>
      <c r="L254" s="418" t="inlineStr"/>
      <c r="M254" s="418" t="inlineStr"/>
      <c r="N254" s="455" t="n"/>
      <c r="O254" s="455">
        <f>IF(W254&lt;0,AI254,I254)</f>
        <v/>
      </c>
      <c r="P254" s="455">
        <f>I254-O254</f>
        <v/>
      </c>
      <c r="Q254" s="418" t="n"/>
      <c r="R254" s="418" t="inlineStr">
        <is>
          <t>IN202101-0024</t>
        </is>
      </c>
      <c r="S254" s="418" t="inlineStr"/>
      <c r="T254" s="418">
        <f>R254=S254</f>
        <v/>
      </c>
      <c r="U254" s="418">
        <f>AND(MONTH(F254)=MONTH(Y254), YEAR(F254)=YEAR(Y254))</f>
        <v/>
      </c>
      <c r="V254" s="418">
        <f>AND(AC254&lt;&gt;"", 'Company information'!D$4&lt;&gt;"", RIGHT(SUBSTITUTE(AC254,"-",""),9)=RIGHT(SUBSTITUTE('Company information'!D$4,"-",""),9))</f>
        <v/>
      </c>
      <c r="W254" s="418">
        <f>AI254-I254</f>
        <v/>
      </c>
      <c r="X254" s="455" t="n"/>
      <c r="Y254" s="417" t="n"/>
      <c r="Z254" s="418" t="n"/>
      <c r="AA254" s="418" t="n"/>
      <c r="AB254" s="418" t="n"/>
      <c r="AC254" s="418" t="n"/>
      <c r="AD254" s="418" t="n"/>
      <c r="AE254" s="455" t="n"/>
      <c r="AF254" s="455" t="n"/>
      <c r="AG254" s="455" t="n"/>
      <c r="AH254" s="455" t="n"/>
      <c r="AI254" s="455" t="n"/>
      <c r="AJ254" s="455" t="n"/>
      <c r="AK254" s="455" t="n"/>
      <c r="AL254" s="455" t="n"/>
      <c r="AM254" s="455" t="n"/>
      <c r="AN254" s="455" t="n"/>
      <c r="AO254" s="455" t="n"/>
      <c r="AP254" s="455" t="n"/>
      <c r="AQ254" s="455" t="n"/>
      <c r="AR254" s="418" t="n"/>
      <c r="AS254" s="418" t="n"/>
      <c r="AT254" s="418" t="n"/>
    </row>
    <row r="255">
      <c r="A255" s="417" t="n">
        <v>246</v>
      </c>
      <c r="B255" s="418" t="inlineStr"/>
      <c r="C255" s="418" t="inlineStr">
        <is>
          <t>56ប៊ី-លីង សឹបផ្លាយ ឆេន មេនេចម៉ិន ឯ.ក</t>
        </is>
      </c>
      <c r="D255" s="418" t="inlineStr">
        <is>
          <t>K004-902004795</t>
        </is>
      </c>
      <c r="E255" s="418" t="inlineStr">
        <is>
          <t>IN202101-0023</t>
        </is>
      </c>
      <c r="F255" s="419" t="n">
        <v>44225</v>
      </c>
      <c r="G255" s="420" t="n">
        <v>589425</v>
      </c>
      <c r="H255" s="418" t="n"/>
      <c r="I255" s="455" t="n">
        <v>589425</v>
      </c>
      <c r="J255" s="418">
        <f>IF(L255&lt;&gt;"",L255,K255)</f>
        <v/>
      </c>
      <c r="K255" s="418">
        <f>IF(AND(T255=TRUE, U255=TRUE, V255=TRUE), IF(W255&lt;-0.05, "អនុញ្ញាត (អ្នកផ្គត់ផ្គង់ប្រកាសខ្វះ)", "បានប្រកាស (អនុញ្ញាត)"), IF(AND(T255=FALSE, U255=FALSE, V255=FALSE), "ព្យួរទុក (មិនមានទិន្នន័យ)", "ប្រកាសខុស (ព្យួរទុក)"))</f>
        <v/>
      </c>
      <c r="L255" s="418" t="inlineStr"/>
      <c r="M255" s="418" t="inlineStr"/>
      <c r="N255" s="455" t="n"/>
      <c r="O255" s="455">
        <f>IF(W255&lt;0,AI255,I255)</f>
        <v/>
      </c>
      <c r="P255" s="455">
        <f>I255-O255</f>
        <v/>
      </c>
      <c r="Q255" s="418" t="n"/>
      <c r="R255" s="418" t="inlineStr">
        <is>
          <t>IN202101-0023</t>
        </is>
      </c>
      <c r="S255" s="418" t="inlineStr"/>
      <c r="T255" s="418">
        <f>R255=S255</f>
        <v/>
      </c>
      <c r="U255" s="418">
        <f>AND(MONTH(F255)=MONTH(Y255), YEAR(F255)=YEAR(Y255))</f>
        <v/>
      </c>
      <c r="V255" s="418">
        <f>AND(AC255&lt;&gt;"", 'Company information'!D$4&lt;&gt;"", RIGHT(SUBSTITUTE(AC255,"-",""),9)=RIGHT(SUBSTITUTE('Company information'!D$4,"-",""),9))</f>
        <v/>
      </c>
      <c r="W255" s="418">
        <f>AI255-I255</f>
        <v/>
      </c>
      <c r="X255" s="455" t="n"/>
      <c r="Y255" s="417" t="n"/>
      <c r="Z255" s="418" t="n"/>
      <c r="AA255" s="418" t="n"/>
      <c r="AB255" s="418" t="n"/>
      <c r="AC255" s="418" t="n"/>
      <c r="AD255" s="418" t="n"/>
      <c r="AE255" s="455" t="n"/>
      <c r="AF255" s="455" t="n"/>
      <c r="AG255" s="455" t="n"/>
      <c r="AH255" s="455" t="n"/>
      <c r="AI255" s="455" t="n"/>
      <c r="AJ255" s="455" t="n"/>
      <c r="AK255" s="455" t="n"/>
      <c r="AL255" s="455" t="n"/>
      <c r="AM255" s="455" t="n"/>
      <c r="AN255" s="455" t="n"/>
      <c r="AO255" s="455" t="n"/>
      <c r="AP255" s="455" t="n"/>
      <c r="AQ255" s="455" t="n"/>
      <c r="AR255" s="418" t="n"/>
      <c r="AS255" s="418" t="n"/>
      <c r="AT255" s="418" t="n"/>
    </row>
    <row r="256">
      <c r="A256" s="417" t="n">
        <v>247</v>
      </c>
      <c r="B256" s="418" t="inlineStr"/>
      <c r="C256" s="418" t="inlineStr">
        <is>
          <t>56ប៊ី-លីង សឹបផ្លាយ ឆេន មេនេចម៉ិន ឯ.ក</t>
        </is>
      </c>
      <c r="D256" s="418" t="inlineStr">
        <is>
          <t>K004-902004795</t>
        </is>
      </c>
      <c r="E256" s="418" t="inlineStr">
        <is>
          <t>IN202101-0022</t>
        </is>
      </c>
      <c r="F256" s="419" t="n">
        <v>44225</v>
      </c>
      <c r="G256" s="420" t="n">
        <v>345525</v>
      </c>
      <c r="H256" s="418" t="n"/>
      <c r="I256" s="455" t="n">
        <v>345525</v>
      </c>
      <c r="J256" s="418">
        <f>IF(L256&lt;&gt;"",L256,K256)</f>
        <v/>
      </c>
      <c r="K256" s="418">
        <f>IF(AND(T256=TRUE, U256=TRUE, V256=TRUE), IF(W256&lt;-0.05, "អនុញ្ញាត (អ្នកផ្គត់ផ្គង់ប្រកាសខ្វះ)", "បានប្រកាស (អនុញ្ញាត)"), IF(AND(T256=FALSE, U256=FALSE, V256=FALSE), "ព្យួរទុក (មិនមានទិន្នន័យ)", "ប្រកាសខុស (ព្យួរទុក)"))</f>
        <v/>
      </c>
      <c r="L256" s="418" t="inlineStr"/>
      <c r="M256" s="418" t="inlineStr"/>
      <c r="N256" s="455" t="n"/>
      <c r="O256" s="455">
        <f>IF(W256&lt;0,AI256,I256)</f>
        <v/>
      </c>
      <c r="P256" s="455">
        <f>I256-O256</f>
        <v/>
      </c>
      <c r="Q256" s="418" t="n"/>
      <c r="R256" s="418" t="inlineStr">
        <is>
          <t>IN202101-0022</t>
        </is>
      </c>
      <c r="S256" s="418" t="inlineStr"/>
      <c r="T256" s="418">
        <f>R256=S256</f>
        <v/>
      </c>
      <c r="U256" s="418">
        <f>AND(MONTH(F256)=MONTH(Y256), YEAR(F256)=YEAR(Y256))</f>
        <v/>
      </c>
      <c r="V256" s="418">
        <f>AND(AC256&lt;&gt;"", 'Company information'!D$4&lt;&gt;"", RIGHT(SUBSTITUTE(AC256,"-",""),9)=RIGHT(SUBSTITUTE('Company information'!D$4,"-",""),9))</f>
        <v/>
      </c>
      <c r="W256" s="418">
        <f>AI256-I256</f>
        <v/>
      </c>
      <c r="X256" s="455" t="n"/>
      <c r="Y256" s="417" t="n"/>
      <c r="Z256" s="418" t="n"/>
      <c r="AA256" s="418" t="n"/>
      <c r="AB256" s="418" t="n"/>
      <c r="AC256" s="418" t="n"/>
      <c r="AD256" s="418" t="n"/>
      <c r="AE256" s="455" t="n"/>
      <c r="AF256" s="455" t="n"/>
      <c r="AG256" s="455" t="n"/>
      <c r="AH256" s="455" t="n"/>
      <c r="AI256" s="455" t="n"/>
      <c r="AJ256" s="455" t="n"/>
      <c r="AK256" s="455" t="n"/>
      <c r="AL256" s="455" t="n"/>
      <c r="AM256" s="455" t="n"/>
      <c r="AN256" s="455" t="n"/>
      <c r="AO256" s="455" t="n"/>
      <c r="AP256" s="455" t="n"/>
      <c r="AQ256" s="455" t="n"/>
      <c r="AR256" s="418" t="n"/>
      <c r="AS256" s="418" t="n"/>
      <c r="AT256" s="418" t="n"/>
    </row>
    <row r="257">
      <c r="A257" s="417" t="n">
        <v>248</v>
      </c>
      <c r="B257" s="418" t="inlineStr"/>
      <c r="C257" s="418" t="inlineStr">
        <is>
          <t>56ប៊ី-លីង សឹបផ្លាយ ឆេន មេនេចម៉ិន ឯ.ក</t>
        </is>
      </c>
      <c r="D257" s="418" t="inlineStr">
        <is>
          <t>K004-902004795</t>
        </is>
      </c>
      <c r="E257" s="418" t="inlineStr">
        <is>
          <t>IN202101-0021</t>
        </is>
      </c>
      <c r="F257" s="419" t="n">
        <v>44225</v>
      </c>
      <c r="G257" s="420" t="n">
        <v>621945</v>
      </c>
      <c r="H257" s="418" t="n"/>
      <c r="I257" s="455" t="n">
        <v>621945</v>
      </c>
      <c r="J257" s="418">
        <f>IF(L257&lt;&gt;"",L257,K257)</f>
        <v/>
      </c>
      <c r="K257" s="418">
        <f>IF(AND(T257=TRUE, U257=TRUE, V257=TRUE), IF(W257&lt;-0.05, "អនុញ្ញាត (អ្នកផ្គត់ផ្គង់ប្រកាសខ្វះ)", "បានប្រកាស (អនុញ្ញាត)"), IF(AND(T257=FALSE, U257=FALSE, V257=FALSE), "ព្យួរទុក (មិនមានទិន្នន័យ)", "ប្រកាសខុស (ព្យួរទុក)"))</f>
        <v/>
      </c>
      <c r="L257" s="418" t="inlineStr"/>
      <c r="M257" s="418" t="inlineStr"/>
      <c r="N257" s="455" t="n"/>
      <c r="O257" s="455">
        <f>IF(W257&lt;0,AI257,I257)</f>
        <v/>
      </c>
      <c r="P257" s="455">
        <f>I257-O257</f>
        <v/>
      </c>
      <c r="Q257" s="418" t="n"/>
      <c r="R257" s="418" t="inlineStr">
        <is>
          <t>IN202101-0021</t>
        </is>
      </c>
      <c r="S257" s="418" t="inlineStr"/>
      <c r="T257" s="418">
        <f>R257=S257</f>
        <v/>
      </c>
      <c r="U257" s="418">
        <f>AND(MONTH(F257)=MONTH(Y257), YEAR(F257)=YEAR(Y257))</f>
        <v/>
      </c>
      <c r="V257" s="418">
        <f>AND(AC257&lt;&gt;"", 'Company information'!D$4&lt;&gt;"", RIGHT(SUBSTITUTE(AC257,"-",""),9)=RIGHT(SUBSTITUTE('Company information'!D$4,"-",""),9))</f>
        <v/>
      </c>
      <c r="W257" s="418">
        <f>AI257-I257</f>
        <v/>
      </c>
      <c r="X257" s="455" t="n"/>
      <c r="Y257" s="417" t="n"/>
      <c r="Z257" s="418" t="n"/>
      <c r="AA257" s="418" t="n"/>
      <c r="AB257" s="418" t="n"/>
      <c r="AC257" s="418" t="n"/>
      <c r="AD257" s="418" t="n"/>
      <c r="AE257" s="455" t="n"/>
      <c r="AF257" s="455" t="n"/>
      <c r="AG257" s="455" t="n"/>
      <c r="AH257" s="455" t="n"/>
      <c r="AI257" s="455" t="n"/>
      <c r="AJ257" s="455" t="n"/>
      <c r="AK257" s="455" t="n"/>
      <c r="AL257" s="455" t="n"/>
      <c r="AM257" s="455" t="n"/>
      <c r="AN257" s="455" t="n"/>
      <c r="AO257" s="455" t="n"/>
      <c r="AP257" s="455" t="n"/>
      <c r="AQ257" s="455" t="n"/>
      <c r="AR257" s="418" t="n"/>
      <c r="AS257" s="418" t="n"/>
      <c r="AT257" s="418" t="n"/>
    </row>
    <row r="258">
      <c r="A258" s="417" t="n">
        <v>249</v>
      </c>
      <c r="B258" s="418" t="inlineStr"/>
      <c r="C258" s="418" t="inlineStr">
        <is>
          <t>56ប៊ី-លីង សឹបផ្លាយ ឆេន មេនេចម៉ិន ឯ.ក</t>
        </is>
      </c>
      <c r="D258" s="418" t="inlineStr">
        <is>
          <t>K004-902004795</t>
        </is>
      </c>
      <c r="E258" s="418" t="inlineStr">
        <is>
          <t>IN202101-0020</t>
        </is>
      </c>
      <c r="F258" s="419" t="n">
        <v>44225</v>
      </c>
      <c r="G258" s="420" t="n">
        <v>548775</v>
      </c>
      <c r="H258" s="418" t="n"/>
      <c r="I258" s="455" t="n">
        <v>548775</v>
      </c>
      <c r="J258" s="418">
        <f>IF(L258&lt;&gt;"",L258,K258)</f>
        <v/>
      </c>
      <c r="K258" s="418">
        <f>IF(AND(T258=TRUE, U258=TRUE, V258=TRUE), IF(W258&lt;-0.05, "អនុញ្ញាត (អ្នកផ្គត់ផ្គង់ប្រកាសខ្វះ)", "បានប្រកាស (អនុញ្ញាត)"), IF(AND(T258=FALSE, U258=FALSE, V258=FALSE), "ព្យួរទុក (មិនមានទិន្នន័យ)", "ប្រកាសខុស (ព្យួរទុក)"))</f>
        <v/>
      </c>
      <c r="L258" s="418" t="inlineStr"/>
      <c r="M258" s="418" t="inlineStr"/>
      <c r="N258" s="455" t="n"/>
      <c r="O258" s="455">
        <f>IF(W258&lt;0,AI258,I258)</f>
        <v/>
      </c>
      <c r="P258" s="455">
        <f>I258-O258</f>
        <v/>
      </c>
      <c r="Q258" s="418" t="n"/>
      <c r="R258" s="418" t="inlineStr">
        <is>
          <t>IN202101-0020</t>
        </is>
      </c>
      <c r="S258" s="418" t="inlineStr"/>
      <c r="T258" s="418">
        <f>R258=S258</f>
        <v/>
      </c>
      <c r="U258" s="418">
        <f>AND(MONTH(F258)=MONTH(Y258), YEAR(F258)=YEAR(Y258))</f>
        <v/>
      </c>
      <c r="V258" s="418">
        <f>AND(AC258&lt;&gt;"", 'Company information'!D$4&lt;&gt;"", RIGHT(SUBSTITUTE(AC258,"-",""),9)=RIGHT(SUBSTITUTE('Company information'!D$4,"-",""),9))</f>
        <v/>
      </c>
      <c r="W258" s="418">
        <f>AI258-I258</f>
        <v/>
      </c>
      <c r="X258" s="455" t="n"/>
      <c r="Y258" s="417" t="n"/>
      <c r="Z258" s="418" t="n"/>
      <c r="AA258" s="418" t="n"/>
      <c r="AB258" s="418" t="n"/>
      <c r="AC258" s="418" t="n"/>
      <c r="AD258" s="418" t="n"/>
      <c r="AE258" s="455" t="n"/>
      <c r="AF258" s="455" t="n"/>
      <c r="AG258" s="455" t="n"/>
      <c r="AH258" s="455" t="n"/>
      <c r="AI258" s="455" t="n"/>
      <c r="AJ258" s="455" t="n"/>
      <c r="AK258" s="455" t="n"/>
      <c r="AL258" s="455" t="n"/>
      <c r="AM258" s="455" t="n"/>
      <c r="AN258" s="455" t="n"/>
      <c r="AO258" s="455" t="n"/>
      <c r="AP258" s="455" t="n"/>
      <c r="AQ258" s="455" t="n"/>
      <c r="AR258" s="418" t="n"/>
      <c r="AS258" s="418" t="n"/>
      <c r="AT258" s="418" t="n"/>
    </row>
    <row r="259">
      <c r="A259" s="417" t="n">
        <v>250</v>
      </c>
      <c r="B259" s="418" t="inlineStr"/>
      <c r="C259" s="418" t="inlineStr">
        <is>
          <t>56ប៊ី-លីង សឹបផ្លាយ ឆេន មេនេចម៉ិន ឯ.ក</t>
        </is>
      </c>
      <c r="D259" s="418" t="inlineStr">
        <is>
          <t>K004-902004795</t>
        </is>
      </c>
      <c r="E259" s="418" t="inlineStr">
        <is>
          <t>IN202101-0019</t>
        </is>
      </c>
      <c r="F259" s="419" t="n">
        <v>44225</v>
      </c>
      <c r="G259" s="420" t="n">
        <v>691050</v>
      </c>
      <c r="H259" s="418" t="n"/>
      <c r="I259" s="455" t="n">
        <v>691050</v>
      </c>
      <c r="J259" s="418">
        <f>IF(L259&lt;&gt;"",L259,K259)</f>
        <v/>
      </c>
      <c r="K259" s="418">
        <f>IF(AND(T259=TRUE, U259=TRUE, V259=TRUE), IF(W259&lt;-0.05, "អនុញ្ញាត (អ្នកផ្គត់ផ្គង់ប្រកាសខ្វះ)", "បានប្រកាស (អនុញ្ញាត)"), IF(AND(T259=FALSE, U259=FALSE, V259=FALSE), "ព្យួរទុក (មិនមានទិន្នន័យ)", "ប្រកាសខុស (ព្យួរទុក)"))</f>
        <v/>
      </c>
      <c r="L259" s="418" t="inlineStr"/>
      <c r="M259" s="418" t="inlineStr"/>
      <c r="N259" s="455" t="n"/>
      <c r="O259" s="455">
        <f>IF(W259&lt;0,AI259,I259)</f>
        <v/>
      </c>
      <c r="P259" s="455">
        <f>I259-O259</f>
        <v/>
      </c>
      <c r="Q259" s="418" t="n"/>
      <c r="R259" s="418" t="inlineStr">
        <is>
          <t>IN202101-0019</t>
        </is>
      </c>
      <c r="S259" s="418" t="inlineStr"/>
      <c r="T259" s="418">
        <f>R259=S259</f>
        <v/>
      </c>
      <c r="U259" s="418">
        <f>AND(MONTH(F259)=MONTH(Y259), YEAR(F259)=YEAR(Y259))</f>
        <v/>
      </c>
      <c r="V259" s="418">
        <f>AND(AC259&lt;&gt;"", 'Company information'!D$4&lt;&gt;"", RIGHT(SUBSTITUTE(AC259,"-",""),9)=RIGHT(SUBSTITUTE('Company information'!D$4,"-",""),9))</f>
        <v/>
      </c>
      <c r="W259" s="418">
        <f>AI259-I259</f>
        <v/>
      </c>
      <c r="X259" s="455" t="n"/>
      <c r="Y259" s="417" t="n"/>
      <c r="Z259" s="418" t="n"/>
      <c r="AA259" s="418" t="n"/>
      <c r="AB259" s="418" t="n"/>
      <c r="AC259" s="418" t="n"/>
      <c r="AD259" s="418" t="n"/>
      <c r="AE259" s="455" t="n"/>
      <c r="AF259" s="455" t="n"/>
      <c r="AG259" s="455" t="n"/>
      <c r="AH259" s="455" t="n"/>
      <c r="AI259" s="455" t="n"/>
      <c r="AJ259" s="455" t="n"/>
      <c r="AK259" s="455" t="n"/>
      <c r="AL259" s="455" t="n"/>
      <c r="AM259" s="455" t="n"/>
      <c r="AN259" s="455" t="n"/>
      <c r="AO259" s="455" t="n"/>
      <c r="AP259" s="455" t="n"/>
      <c r="AQ259" s="455" t="n"/>
      <c r="AR259" s="418" t="n"/>
      <c r="AS259" s="418" t="n"/>
      <c r="AT259" s="418" t="n"/>
    </row>
    <row r="260">
      <c r="A260" s="417" t="n">
        <v>251</v>
      </c>
      <c r="B260" s="418" t="inlineStr">
        <is>
          <t>Plastic Lamp shade</t>
        </is>
      </c>
      <c r="C260" s="418" t="inlineStr">
        <is>
          <t>តិច ឡុង អេនធើប្រាយ ឯ.ក</t>
        </is>
      </c>
      <c r="D260" s="418" t="inlineStr">
        <is>
          <t>K010-902103373</t>
        </is>
      </c>
      <c r="E260" s="418" t="inlineStr">
        <is>
          <t>TL22000002</t>
        </is>
      </c>
      <c r="F260" s="419" t="n">
        <v>44592</v>
      </c>
      <c r="G260" s="420" t="n">
        <v>9519970</v>
      </c>
      <c r="H260" s="418" t="n"/>
      <c r="I260" s="455" t="n">
        <v>9519970</v>
      </c>
      <c r="J260" s="418">
        <f>IF(L260&lt;&gt;"",L260,K260)</f>
        <v/>
      </c>
      <c r="K260" s="418">
        <f>IF(AND(T260=TRUE, U260=TRUE, V260=TRUE), IF(W260&lt;-0.05, "អនុញ្ញាត (អ្នកផ្គត់ផ្គង់ប្រកាសខ្វះ)", "បានប្រកាស (អនុញ្ញាត)"), IF(AND(T260=FALSE, U260=FALSE, V260=FALSE), "ព្យួរទុក (មិនមានទិន្នន័យ)", "ប្រកាសខុស (ព្យួរទុក)"))</f>
        <v/>
      </c>
      <c r="L260" s="418" t="inlineStr"/>
      <c r="M260" s="418" t="inlineStr"/>
      <c r="N260" s="455" t="n"/>
      <c r="O260" s="455">
        <f>IF(W260&lt;0,AI260,I260)</f>
        <v/>
      </c>
      <c r="P260" s="455">
        <f>I260-O260</f>
        <v/>
      </c>
      <c r="Q260" s="418" t="n"/>
      <c r="R260" s="418" t="inlineStr">
        <is>
          <t>TL22000002</t>
        </is>
      </c>
      <c r="S260" s="418" t="inlineStr"/>
      <c r="T260" s="418">
        <f>R260=S260</f>
        <v/>
      </c>
      <c r="U260" s="418">
        <f>AND(MONTH(F260)=MONTH(Y260), YEAR(F260)=YEAR(Y260))</f>
        <v/>
      </c>
      <c r="V260" s="418">
        <f>AND(AC260&lt;&gt;"", 'Company information'!D$4&lt;&gt;"", RIGHT(SUBSTITUTE(AC260,"-",""),9)=RIGHT(SUBSTITUTE('Company information'!D$4,"-",""),9))</f>
        <v/>
      </c>
      <c r="W260" s="418">
        <f>AI260-I260</f>
        <v/>
      </c>
      <c r="X260" s="455" t="n"/>
      <c r="Y260" s="417" t="n"/>
      <c r="Z260" s="418" t="n"/>
      <c r="AA260" s="418" t="n"/>
      <c r="AB260" s="418" t="n"/>
      <c r="AC260" s="418" t="n"/>
      <c r="AD260" s="418" t="n"/>
      <c r="AE260" s="455" t="n"/>
      <c r="AF260" s="455" t="n"/>
      <c r="AG260" s="455" t="n"/>
      <c r="AH260" s="455" t="n"/>
      <c r="AI260" s="455" t="n"/>
      <c r="AJ260" s="455" t="n"/>
      <c r="AK260" s="455" t="n"/>
      <c r="AL260" s="455" t="n"/>
      <c r="AM260" s="455" t="n"/>
      <c r="AN260" s="455" t="n"/>
      <c r="AO260" s="455" t="n"/>
      <c r="AP260" s="455" t="n"/>
      <c r="AQ260" s="455" t="n"/>
      <c r="AR260" s="418" t="n"/>
      <c r="AS260" s="418" t="n"/>
      <c r="AT260" s="418" t="n"/>
    </row>
    <row r="261">
      <c r="A261" s="417" t="n">
        <v>252</v>
      </c>
      <c r="B261" s="418" t="inlineStr">
        <is>
          <t>Lift-Off</t>
        </is>
      </c>
      <c r="C261" s="418" t="inlineStr">
        <is>
          <t>កំពង់ផែស្វយ័តក្រុងព្រះសីហនុ</t>
        </is>
      </c>
      <c r="D261" s="418" t="inlineStr">
        <is>
          <t>L001-100044638</t>
        </is>
      </c>
      <c r="E261" s="418" t="inlineStr">
        <is>
          <t>017890</t>
        </is>
      </c>
      <c r="F261" s="419" t="n">
        <v>44587</v>
      </c>
      <c r="G261" s="420" t="n">
        <v>20747</v>
      </c>
      <c r="H261" s="418" t="n"/>
      <c r="I261" s="455" t="n">
        <v>20747</v>
      </c>
      <c r="J261" s="418">
        <f>IF(L261&lt;&gt;"",L261,K261)</f>
        <v/>
      </c>
      <c r="K261" s="418">
        <f>IF(AND(T261=TRUE, U261=TRUE, V261=TRUE), IF(W261&lt;-0.05, "អនុញ្ញាត (អ្នកផ្គត់ផ្គង់ប្រកាសខ្វះ)", "បានប្រកាស (អនុញ្ញាត)"), IF(AND(T261=FALSE, U261=FALSE, V261=FALSE), "ព្យួរទុក (មិនមានទិន្នន័យ)", "ប្រកាសខុស (ព្យួរទុក)"))</f>
        <v/>
      </c>
      <c r="L261" s="418" t="inlineStr"/>
      <c r="M261" s="418" t="inlineStr"/>
      <c r="N261" s="455" t="n"/>
      <c r="O261" s="455">
        <f>IF(W261&lt;0,AI261,I261)</f>
        <v/>
      </c>
      <c r="P261" s="455">
        <f>I261-O261</f>
        <v/>
      </c>
      <c r="Q261" s="418" t="n"/>
      <c r="R261" s="418" t="inlineStr">
        <is>
          <t>017890</t>
        </is>
      </c>
      <c r="S261" s="418" t="inlineStr"/>
      <c r="T261" s="418">
        <f>R261=S261</f>
        <v/>
      </c>
      <c r="U261" s="418">
        <f>AND(MONTH(F261)=MONTH(Y261), YEAR(F261)=YEAR(Y261))</f>
        <v/>
      </c>
      <c r="V261" s="418">
        <f>AND(AC261&lt;&gt;"", 'Company information'!D$4&lt;&gt;"", RIGHT(SUBSTITUTE(AC261,"-",""),9)=RIGHT(SUBSTITUTE('Company information'!D$4,"-",""),9))</f>
        <v/>
      </c>
      <c r="W261" s="418">
        <f>AI261-I261</f>
        <v/>
      </c>
      <c r="X261" s="455" t="n"/>
      <c r="Y261" s="417" t="n"/>
      <c r="Z261" s="418" t="n"/>
      <c r="AA261" s="418" t="n"/>
      <c r="AB261" s="418" t="n"/>
      <c r="AC261" s="418" t="n"/>
      <c r="AD261" s="418" t="n"/>
      <c r="AE261" s="455" t="n"/>
      <c r="AF261" s="455" t="n"/>
      <c r="AG261" s="455" t="n"/>
      <c r="AH261" s="455" t="n"/>
      <c r="AI261" s="455" t="n"/>
      <c r="AJ261" s="455" t="n"/>
      <c r="AK261" s="455" t="n"/>
      <c r="AL261" s="455" t="n"/>
      <c r="AM261" s="455" t="n"/>
      <c r="AN261" s="455" t="n"/>
      <c r="AO261" s="455" t="n"/>
      <c r="AP261" s="455" t="n"/>
      <c r="AQ261" s="455" t="n"/>
      <c r="AR261" s="418" t="n"/>
      <c r="AS261" s="418" t="n"/>
      <c r="AT261" s="418" t="n"/>
    </row>
    <row r="262">
      <c r="A262" s="417" t="n">
        <v>253</v>
      </c>
      <c r="B262" s="418" t="inlineStr">
        <is>
          <t>Lift-Off</t>
        </is>
      </c>
      <c r="C262" s="418" t="inlineStr">
        <is>
          <t>កំពង់ផែស្វយ័តក្រុងព្រះសីហនុ</t>
        </is>
      </c>
      <c r="D262" s="418" t="inlineStr">
        <is>
          <t>L001-100044638</t>
        </is>
      </c>
      <c r="E262" s="418" t="inlineStr">
        <is>
          <t>017886</t>
        </is>
      </c>
      <c r="F262" s="419" t="n">
        <v>44587</v>
      </c>
      <c r="G262" s="420" t="n">
        <v>20747</v>
      </c>
      <c r="H262" s="418" t="n"/>
      <c r="I262" s="455" t="n">
        <v>20747</v>
      </c>
      <c r="J262" s="418">
        <f>IF(L262&lt;&gt;"",L262,K262)</f>
        <v/>
      </c>
      <c r="K262" s="418">
        <f>IF(AND(T262=TRUE, U262=TRUE, V262=TRUE), IF(W262&lt;-0.05, "អនុញ្ញាត (អ្នកផ្គត់ផ្គង់ប្រកាសខ្វះ)", "បានប្រកាស (អនុញ្ញាត)"), IF(AND(T262=FALSE, U262=FALSE, V262=FALSE), "ព្យួរទុក (មិនមានទិន្នន័យ)", "ប្រកាសខុស (ព្យួរទុក)"))</f>
        <v/>
      </c>
      <c r="L262" s="418" t="inlineStr"/>
      <c r="M262" s="418" t="inlineStr"/>
      <c r="N262" s="455" t="n"/>
      <c r="O262" s="455">
        <f>IF(W262&lt;0,AI262,I262)</f>
        <v/>
      </c>
      <c r="P262" s="455">
        <f>I262-O262</f>
        <v/>
      </c>
      <c r="Q262" s="418" t="n"/>
      <c r="R262" s="418" t="inlineStr">
        <is>
          <t>017886</t>
        </is>
      </c>
      <c r="S262" s="418" t="inlineStr"/>
      <c r="T262" s="418">
        <f>R262=S262</f>
        <v/>
      </c>
      <c r="U262" s="418">
        <f>AND(MONTH(F262)=MONTH(Y262), YEAR(F262)=YEAR(Y262))</f>
        <v/>
      </c>
      <c r="V262" s="418">
        <f>AND(AC262&lt;&gt;"", 'Company information'!D$4&lt;&gt;"", RIGHT(SUBSTITUTE(AC262,"-",""),9)=RIGHT(SUBSTITUTE('Company information'!D$4,"-",""),9))</f>
        <v/>
      </c>
      <c r="W262" s="418">
        <f>AI262-I262</f>
        <v/>
      </c>
      <c r="X262" s="455" t="n"/>
      <c r="Y262" s="417" t="n"/>
      <c r="Z262" s="418" t="n"/>
      <c r="AA262" s="418" t="n"/>
      <c r="AB262" s="418" t="n"/>
      <c r="AC262" s="418" t="n"/>
      <c r="AD262" s="418" t="n"/>
      <c r="AE262" s="455" t="n"/>
      <c r="AF262" s="455" t="n"/>
      <c r="AG262" s="455" t="n"/>
      <c r="AH262" s="455" t="n"/>
      <c r="AI262" s="455" t="n"/>
      <c r="AJ262" s="455" t="n"/>
      <c r="AK262" s="455" t="n"/>
      <c r="AL262" s="455" t="n"/>
      <c r="AM262" s="455" t="n"/>
      <c r="AN262" s="455" t="n"/>
      <c r="AO262" s="455" t="n"/>
      <c r="AP262" s="455" t="n"/>
      <c r="AQ262" s="455" t="n"/>
      <c r="AR262" s="418" t="n"/>
      <c r="AS262" s="418" t="n"/>
      <c r="AT262" s="418" t="n"/>
    </row>
    <row r="263">
      <c r="A263" s="417" t="n">
        <v>254</v>
      </c>
      <c r="B263" s="418" t="inlineStr">
        <is>
          <t>Lift-Off</t>
        </is>
      </c>
      <c r="C263" s="418" t="inlineStr">
        <is>
          <t>កំពង់ផែស្វយ័តក្រុងព្រះសីហនុ</t>
        </is>
      </c>
      <c r="D263" s="418" t="inlineStr">
        <is>
          <t>L001-100044638</t>
        </is>
      </c>
      <c r="E263" s="418" t="inlineStr">
        <is>
          <t>017884</t>
        </is>
      </c>
      <c r="F263" s="419" t="n">
        <v>44587</v>
      </c>
      <c r="G263" s="420" t="n">
        <v>20747</v>
      </c>
      <c r="H263" s="418" t="n"/>
      <c r="I263" s="455" t="n">
        <v>20747</v>
      </c>
      <c r="J263" s="418">
        <f>IF(L263&lt;&gt;"",L263,K263)</f>
        <v/>
      </c>
      <c r="K263" s="418">
        <f>IF(AND(T263=TRUE, U263=TRUE, V263=TRUE), IF(W263&lt;-0.05, "អនុញ្ញាត (អ្នកផ្គត់ផ្គង់ប្រកាសខ្វះ)", "បានប្រកាស (អនុញ្ញាត)"), IF(AND(T263=FALSE, U263=FALSE, V263=FALSE), "ព្យួរទុក (មិនមានទិន្នន័យ)", "ប្រកាសខុស (ព្យួរទុក)"))</f>
        <v/>
      </c>
      <c r="L263" s="418" t="inlineStr"/>
      <c r="M263" s="418" t="inlineStr"/>
      <c r="N263" s="455" t="n"/>
      <c r="O263" s="455">
        <f>IF(W263&lt;0,AI263,I263)</f>
        <v/>
      </c>
      <c r="P263" s="455">
        <f>I263-O263</f>
        <v/>
      </c>
      <c r="Q263" s="418" t="n"/>
      <c r="R263" s="418" t="inlineStr">
        <is>
          <t>017884</t>
        </is>
      </c>
      <c r="S263" s="418" t="inlineStr"/>
      <c r="T263" s="418">
        <f>R263=S263</f>
        <v/>
      </c>
      <c r="U263" s="418">
        <f>AND(MONTH(F263)=MONTH(Y263), YEAR(F263)=YEAR(Y263))</f>
        <v/>
      </c>
      <c r="V263" s="418">
        <f>AND(AC263&lt;&gt;"", 'Company information'!D$4&lt;&gt;"", RIGHT(SUBSTITUTE(AC263,"-",""),9)=RIGHT(SUBSTITUTE('Company information'!D$4,"-",""),9))</f>
        <v/>
      </c>
      <c r="W263" s="418">
        <f>AI263-I263</f>
        <v/>
      </c>
      <c r="X263" s="455" t="n"/>
      <c r="Y263" s="417" t="n"/>
      <c r="Z263" s="418" t="n"/>
      <c r="AA263" s="418" t="n"/>
      <c r="AB263" s="418" t="n"/>
      <c r="AC263" s="418" t="n"/>
      <c r="AD263" s="418" t="n"/>
      <c r="AE263" s="455" t="n"/>
      <c r="AF263" s="455" t="n"/>
      <c r="AG263" s="455" t="n"/>
      <c r="AH263" s="455" t="n"/>
      <c r="AI263" s="455" t="n"/>
      <c r="AJ263" s="455" t="n"/>
      <c r="AK263" s="455" t="n"/>
      <c r="AL263" s="455" t="n"/>
      <c r="AM263" s="455" t="n"/>
      <c r="AN263" s="455" t="n"/>
      <c r="AO263" s="455" t="n"/>
      <c r="AP263" s="455" t="n"/>
      <c r="AQ263" s="455" t="n"/>
      <c r="AR263" s="418" t="n"/>
      <c r="AS263" s="418" t="n"/>
      <c r="AT263" s="418" t="n"/>
    </row>
    <row r="264">
      <c r="A264" s="417" t="n">
        <v>255</v>
      </c>
      <c r="B264" s="418" t="inlineStr">
        <is>
          <t>CLERANCE &amp; TRUCKING FEE</t>
        </is>
      </c>
      <c r="C264" s="418" t="inlineStr">
        <is>
          <t>56ប៊ី-លីង សឹបផ្លាយ ឆេន មេនេចម៉ិន ឯ.ក</t>
        </is>
      </c>
      <c r="D264" s="418" t="inlineStr">
        <is>
          <t>K004-902004795</t>
        </is>
      </c>
      <c r="E264" s="418" t="inlineStr">
        <is>
          <t>TI2022-0085</t>
        </is>
      </c>
      <c r="F264" s="419" t="n">
        <v>44592</v>
      </c>
      <c r="G264" s="420" t="n">
        <v>782705</v>
      </c>
      <c r="H264" s="418" t="n"/>
      <c r="I264" s="455" t="n">
        <v>782705</v>
      </c>
      <c r="J264" s="418">
        <f>IF(L264&lt;&gt;"",L264,K264)</f>
        <v/>
      </c>
      <c r="K264" s="418">
        <f>IF(AND(T264=TRUE, U264=TRUE, V264=TRUE), IF(W264&lt;-0.05, "អនុញ្ញាត (អ្នកផ្គត់ផ្គង់ប្រកាសខ្វះ)", "បានប្រកាស (អនុញ្ញាត)"), IF(AND(T264=FALSE, U264=FALSE, V264=FALSE), "ព្យួរទុក (មិនមានទិន្នន័យ)", "ប្រកាសខុស (ព្យួរទុក)"))</f>
        <v/>
      </c>
      <c r="L264" s="418" t="inlineStr"/>
      <c r="M264" s="418" t="inlineStr"/>
      <c r="N264" s="455" t="n"/>
      <c r="O264" s="455">
        <f>IF(W264&lt;0,AI264,I264)</f>
        <v/>
      </c>
      <c r="P264" s="455">
        <f>I264-O264</f>
        <v/>
      </c>
      <c r="Q264" s="418" t="n"/>
      <c r="R264" s="418" t="inlineStr">
        <is>
          <t>TI2022-0085</t>
        </is>
      </c>
      <c r="S264" s="418" t="inlineStr"/>
      <c r="T264" s="418">
        <f>R264=S264</f>
        <v/>
      </c>
      <c r="U264" s="418">
        <f>AND(MONTH(F264)=MONTH(Y264), YEAR(F264)=YEAR(Y264))</f>
        <v/>
      </c>
      <c r="V264" s="418">
        <f>AND(AC264&lt;&gt;"", 'Company information'!D$4&lt;&gt;"", RIGHT(SUBSTITUTE(AC264,"-",""),9)=RIGHT(SUBSTITUTE('Company information'!D$4,"-",""),9))</f>
        <v/>
      </c>
      <c r="W264" s="418">
        <f>AI264-I264</f>
        <v/>
      </c>
      <c r="X264" s="455" t="n"/>
      <c r="Y264" s="417" t="n"/>
      <c r="Z264" s="418" t="n"/>
      <c r="AA264" s="418" t="n"/>
      <c r="AB264" s="418" t="n"/>
      <c r="AC264" s="418" t="n"/>
      <c r="AD264" s="418" t="n"/>
      <c r="AE264" s="455" t="n"/>
      <c r="AF264" s="455" t="n"/>
      <c r="AG264" s="455" t="n"/>
      <c r="AH264" s="455" t="n"/>
      <c r="AI264" s="455" t="n"/>
      <c r="AJ264" s="455" t="n"/>
      <c r="AK264" s="455" t="n"/>
      <c r="AL264" s="455" t="n"/>
      <c r="AM264" s="455" t="n"/>
      <c r="AN264" s="455" t="n"/>
      <c r="AO264" s="455" t="n"/>
      <c r="AP264" s="455" t="n"/>
      <c r="AQ264" s="455" t="n"/>
      <c r="AR264" s="418" t="n"/>
      <c r="AS264" s="418" t="n"/>
      <c r="AT264" s="418" t="n"/>
    </row>
    <row r="265">
      <c r="A265" s="417" t="n">
        <v>256</v>
      </c>
      <c r="B265" s="418" t="inlineStr">
        <is>
          <t>Thc,doc Fee, Seal  Fee,Handling Fee</t>
        </is>
      </c>
      <c r="C265" s="418" t="inlineStr">
        <is>
          <t>56ប៊ី-លីង សឹបផ្លាយ ឆេន មេនេចម៉ិន ឯ.ក</t>
        </is>
      </c>
      <c r="D265" s="418" t="inlineStr">
        <is>
          <t>K004-902004795</t>
        </is>
      </c>
      <c r="E265" s="418" t="inlineStr">
        <is>
          <t>TI2022-0092</t>
        </is>
      </c>
      <c r="F265" s="419" t="n">
        <v>44592</v>
      </c>
      <c r="G265" s="420" t="n">
        <v>288686</v>
      </c>
      <c r="H265" s="418" t="n"/>
      <c r="I265" s="455" t="n">
        <v>288686</v>
      </c>
      <c r="J265" s="418">
        <f>IF(L265&lt;&gt;"",L265,K265)</f>
        <v/>
      </c>
      <c r="K265" s="418">
        <f>IF(AND(T265=TRUE, U265=TRUE, V265=TRUE), IF(W265&lt;-0.05, "អនុញ្ញាត (អ្នកផ្គត់ផ្គង់ប្រកាសខ្វះ)", "បានប្រកាស (អនុញ្ញាត)"), IF(AND(T265=FALSE, U265=FALSE, V265=FALSE), "ព្យួរទុក (មិនមានទិន្នន័យ)", "ប្រកាសខុស (ព្យួរទុក)"))</f>
        <v/>
      </c>
      <c r="L265" s="418" t="inlineStr"/>
      <c r="M265" s="418" t="inlineStr"/>
      <c r="N265" s="455" t="n"/>
      <c r="O265" s="455">
        <f>IF(W265&lt;0,AI265,I265)</f>
        <v/>
      </c>
      <c r="P265" s="455">
        <f>I265-O265</f>
        <v/>
      </c>
      <c r="Q265" s="418" t="n"/>
      <c r="R265" s="418" t="inlineStr">
        <is>
          <t>TI2022-0092</t>
        </is>
      </c>
      <c r="S265" s="418" t="inlineStr"/>
      <c r="T265" s="418">
        <f>R265=S265</f>
        <v/>
      </c>
      <c r="U265" s="418">
        <f>AND(MONTH(F265)=MONTH(Y265), YEAR(F265)=YEAR(Y265))</f>
        <v/>
      </c>
      <c r="V265" s="418">
        <f>AND(AC265&lt;&gt;"", 'Company information'!D$4&lt;&gt;"", RIGHT(SUBSTITUTE(AC265,"-",""),9)=RIGHT(SUBSTITUTE('Company information'!D$4,"-",""),9))</f>
        <v/>
      </c>
      <c r="W265" s="418">
        <f>AI265-I265</f>
        <v/>
      </c>
      <c r="X265" s="455" t="n"/>
      <c r="Y265" s="417" t="n"/>
      <c r="Z265" s="418" t="n"/>
      <c r="AA265" s="418" t="n"/>
      <c r="AB265" s="418" t="n"/>
      <c r="AC265" s="418" t="n"/>
      <c r="AD265" s="418" t="n"/>
      <c r="AE265" s="455" t="n"/>
      <c r="AF265" s="455" t="n"/>
      <c r="AG265" s="455" t="n"/>
      <c r="AH265" s="455" t="n"/>
      <c r="AI265" s="455" t="n"/>
      <c r="AJ265" s="455" t="n"/>
      <c r="AK265" s="455" t="n"/>
      <c r="AL265" s="455" t="n"/>
      <c r="AM265" s="455" t="n"/>
      <c r="AN265" s="455" t="n"/>
      <c r="AO265" s="455" t="n"/>
      <c r="AP265" s="455" t="n"/>
      <c r="AQ265" s="455" t="n"/>
      <c r="AR265" s="418" t="n"/>
      <c r="AS265" s="418" t="n"/>
      <c r="AT265" s="418" t="n"/>
    </row>
    <row r="266">
      <c r="A266" s="417" t="n">
        <v>257</v>
      </c>
      <c r="B266" s="418" t="inlineStr">
        <is>
          <t>Lift-Off Charge,Gate Fee Charge</t>
        </is>
      </c>
      <c r="C266" s="418" t="inlineStr">
        <is>
          <t>កំពង់ផែស្វយ័តភ្នំពេញ "ក.ស.ភ"</t>
        </is>
      </c>
      <c r="D266" s="418" t="inlineStr">
        <is>
          <t>L001-100044999</t>
        </is>
      </c>
      <c r="E266" s="418" t="inlineStr">
        <is>
          <t>INV20220107346</t>
        </is>
      </c>
      <c r="F266" s="419" t="n">
        <v>44588</v>
      </c>
      <c r="G266" s="420" t="n">
        <v>58550</v>
      </c>
      <c r="H266" s="418" t="n"/>
      <c r="I266" s="455" t="n">
        <v>58550</v>
      </c>
      <c r="J266" s="418">
        <f>IF(L266&lt;&gt;"",L266,K266)</f>
        <v/>
      </c>
      <c r="K266" s="418">
        <f>IF(AND(T266=TRUE, U266=TRUE, V266=TRUE), IF(W266&lt;-0.05, "អនុញ្ញាត (អ្នកផ្គត់ផ្គង់ប្រកាសខ្វះ)", "បានប្រកាស (អនុញ្ញាត)"), IF(AND(T266=FALSE, U266=FALSE, V266=FALSE), "ព្យួរទុក (មិនមានទិន្នន័យ)", "ប្រកាសខុស (ព្យួរទុក)"))</f>
        <v/>
      </c>
      <c r="L266" s="418" t="inlineStr"/>
      <c r="M266" s="418" t="inlineStr"/>
      <c r="N266" s="455" t="n"/>
      <c r="O266" s="455">
        <f>IF(W266&lt;0,AI266,I266)</f>
        <v/>
      </c>
      <c r="P266" s="455">
        <f>I266-O266</f>
        <v/>
      </c>
      <c r="Q266" s="418" t="n"/>
      <c r="R266" s="418" t="inlineStr">
        <is>
          <t>INV20220107346</t>
        </is>
      </c>
      <c r="S266" s="418" t="inlineStr"/>
      <c r="T266" s="418">
        <f>R266=S266</f>
        <v/>
      </c>
      <c r="U266" s="418">
        <f>AND(MONTH(F266)=MONTH(Y266), YEAR(F266)=YEAR(Y266))</f>
        <v/>
      </c>
      <c r="V266" s="418">
        <f>AND(AC266&lt;&gt;"", 'Company information'!D$4&lt;&gt;"", RIGHT(SUBSTITUTE(AC266,"-",""),9)=RIGHT(SUBSTITUTE('Company information'!D$4,"-",""),9))</f>
        <v/>
      </c>
      <c r="W266" s="418">
        <f>AI266-I266</f>
        <v/>
      </c>
      <c r="X266" s="455" t="n"/>
      <c r="Y266" s="417" t="n"/>
      <c r="Z266" s="418" t="n"/>
      <c r="AA266" s="418" t="n"/>
      <c r="AB266" s="418" t="n"/>
      <c r="AC266" s="418" t="n"/>
      <c r="AD266" s="418" t="n"/>
      <c r="AE266" s="455" t="n"/>
      <c r="AF266" s="455" t="n"/>
      <c r="AG266" s="455" t="n"/>
      <c r="AH266" s="455" t="n"/>
      <c r="AI266" s="455" t="n"/>
      <c r="AJ266" s="455" t="n"/>
      <c r="AK266" s="455" t="n"/>
      <c r="AL266" s="455" t="n"/>
      <c r="AM266" s="455" t="n"/>
      <c r="AN266" s="455" t="n"/>
      <c r="AO266" s="455" t="n"/>
      <c r="AP266" s="455" t="n"/>
      <c r="AQ266" s="455" t="n"/>
      <c r="AR266" s="418" t="n"/>
      <c r="AS266" s="418" t="n"/>
      <c r="AT266" s="418" t="n"/>
    </row>
    <row r="267">
      <c r="A267" s="417" t="n">
        <v>258</v>
      </c>
      <c r="B267" s="418" t="inlineStr">
        <is>
          <t>CLERANCE &amp; TRUCKING FEE</t>
        </is>
      </c>
      <c r="C267" s="418" t="inlineStr">
        <is>
          <t>56ប៊ី-លីង សឹបផ្លាយ ឆេន មេនេចម៉ិន ឯ.ក</t>
        </is>
      </c>
      <c r="D267" s="418" t="inlineStr">
        <is>
          <t>K004-902004795</t>
        </is>
      </c>
      <c r="E267" s="418" t="inlineStr">
        <is>
          <t>TI2022-0083</t>
        </is>
      </c>
      <c r="F267" s="419" t="n">
        <v>44562</v>
      </c>
      <c r="G267" s="420" t="n">
        <v>483854</v>
      </c>
      <c r="H267" s="418" t="n"/>
      <c r="I267" s="455" t="n">
        <v>483854</v>
      </c>
      <c r="J267" s="418">
        <f>IF(L267&lt;&gt;"",L267,K267)</f>
        <v/>
      </c>
      <c r="K267" s="418">
        <f>IF(AND(T267=TRUE, U267=TRUE, V267=TRUE), IF(W267&lt;-0.05, "អនុញ្ញាត (អ្នកផ្គត់ផ្គង់ប្រកាសខ្វះ)", "បានប្រកាស (អនុញ្ញាត)"), IF(AND(T267=FALSE, U267=FALSE, V267=FALSE), "ព្យួរទុក (មិនមានទិន្នន័យ)", "ប្រកាសខុស (ព្យួរទុក)"))</f>
        <v/>
      </c>
      <c r="L267" s="418" t="inlineStr"/>
      <c r="M267" s="418" t="inlineStr"/>
      <c r="N267" s="455" t="n"/>
      <c r="O267" s="455">
        <f>IF(W267&lt;0,AI267,I267)</f>
        <v/>
      </c>
      <c r="P267" s="455">
        <f>I267-O267</f>
        <v/>
      </c>
      <c r="Q267" s="418" t="n"/>
      <c r="R267" s="418" t="inlineStr">
        <is>
          <t>TI2022-0083</t>
        </is>
      </c>
      <c r="S267" s="418" t="inlineStr"/>
      <c r="T267" s="418">
        <f>R267=S267</f>
        <v/>
      </c>
      <c r="U267" s="418">
        <f>AND(MONTH(F267)=MONTH(Y267), YEAR(F267)=YEAR(Y267))</f>
        <v/>
      </c>
      <c r="V267" s="418">
        <f>AND(AC267&lt;&gt;"", 'Company information'!D$4&lt;&gt;"", RIGHT(SUBSTITUTE(AC267,"-",""),9)=RIGHT(SUBSTITUTE('Company information'!D$4,"-",""),9))</f>
        <v/>
      </c>
      <c r="W267" s="418">
        <f>AI267-I267</f>
        <v/>
      </c>
      <c r="X267" s="455" t="n"/>
      <c r="Y267" s="417" t="n"/>
      <c r="Z267" s="418" t="n"/>
      <c r="AA267" s="418" t="n"/>
      <c r="AB267" s="418" t="n"/>
      <c r="AC267" s="418" t="n"/>
      <c r="AD267" s="418" t="n"/>
      <c r="AE267" s="455" t="n"/>
      <c r="AF267" s="455" t="n"/>
      <c r="AG267" s="455" t="n"/>
      <c r="AH267" s="455" t="n"/>
      <c r="AI267" s="455" t="n"/>
      <c r="AJ267" s="455" t="n"/>
      <c r="AK267" s="455" t="n"/>
      <c r="AL267" s="455" t="n"/>
      <c r="AM267" s="455" t="n"/>
      <c r="AN267" s="455" t="n"/>
      <c r="AO267" s="455" t="n"/>
      <c r="AP267" s="455" t="n"/>
      <c r="AQ267" s="455" t="n"/>
      <c r="AR267" s="418" t="n"/>
      <c r="AS267" s="418" t="n"/>
      <c r="AT267" s="418" t="n"/>
    </row>
    <row r="268">
      <c r="A268" s="417" t="n">
        <v>259</v>
      </c>
      <c r="B268" s="418" t="inlineStr">
        <is>
          <t>Lift-Off Charge,Gate Fee Charge</t>
        </is>
      </c>
      <c r="C268" s="418" t="inlineStr">
        <is>
          <t>កំពង់ផែស្វយ័តភ្នំពេញ "ក.ស.ភ"</t>
        </is>
      </c>
      <c r="D268" s="418" t="inlineStr">
        <is>
          <t>L001-100044999</t>
        </is>
      </c>
      <c r="E268" s="418" t="inlineStr">
        <is>
          <t>INV20220106262</t>
        </is>
      </c>
      <c r="F268" s="419" t="n">
        <v>44585</v>
      </c>
      <c r="G268" s="420" t="n">
        <v>58594</v>
      </c>
      <c r="H268" s="418" t="n"/>
      <c r="I268" s="455" t="n">
        <v>58594</v>
      </c>
      <c r="J268" s="418">
        <f>IF(L268&lt;&gt;"",L268,K268)</f>
        <v/>
      </c>
      <c r="K268" s="418">
        <f>IF(AND(T268=TRUE, U268=TRUE, V268=TRUE), IF(W268&lt;-0.05, "អនុញ្ញាត (អ្នកផ្គត់ផ្គង់ប្រកាសខ្វះ)", "បានប្រកាស (អនុញ្ញាត)"), IF(AND(T268=FALSE, U268=FALSE, V268=FALSE), "ព្យួរទុក (មិនមានទិន្នន័យ)", "ប្រកាសខុស (ព្យួរទុក)"))</f>
        <v/>
      </c>
      <c r="L268" s="418" t="inlineStr"/>
      <c r="M268" s="418" t="inlineStr"/>
      <c r="N268" s="455" t="n"/>
      <c r="O268" s="455">
        <f>IF(W268&lt;0,AI268,I268)</f>
        <v/>
      </c>
      <c r="P268" s="455">
        <f>I268-O268</f>
        <v/>
      </c>
      <c r="Q268" s="418" t="n"/>
      <c r="R268" s="418" t="inlineStr">
        <is>
          <t>INV20220106262</t>
        </is>
      </c>
      <c r="S268" s="418" t="inlineStr"/>
      <c r="T268" s="418">
        <f>R268=S268</f>
        <v/>
      </c>
      <c r="U268" s="418">
        <f>AND(MONTH(F268)=MONTH(Y268), YEAR(F268)=YEAR(Y268))</f>
        <v/>
      </c>
      <c r="V268" s="418">
        <f>AND(AC268&lt;&gt;"", 'Company information'!D$4&lt;&gt;"", RIGHT(SUBSTITUTE(AC268,"-",""),9)=RIGHT(SUBSTITUTE('Company information'!D$4,"-",""),9))</f>
        <v/>
      </c>
      <c r="W268" s="418">
        <f>AI268-I268</f>
        <v/>
      </c>
      <c r="X268" s="455" t="n"/>
      <c r="Y268" s="417" t="n"/>
      <c r="Z268" s="418" t="n"/>
      <c r="AA268" s="418" t="n"/>
      <c r="AB268" s="418" t="n"/>
      <c r="AC268" s="418" t="n"/>
      <c r="AD268" s="418" t="n"/>
      <c r="AE268" s="455" t="n"/>
      <c r="AF268" s="455" t="n"/>
      <c r="AG268" s="455" t="n"/>
      <c r="AH268" s="455" t="n"/>
      <c r="AI268" s="455" t="n"/>
      <c r="AJ268" s="455" t="n"/>
      <c r="AK268" s="455" t="n"/>
      <c r="AL268" s="455" t="n"/>
      <c r="AM268" s="455" t="n"/>
      <c r="AN268" s="455" t="n"/>
      <c r="AO268" s="455" t="n"/>
      <c r="AP268" s="455" t="n"/>
      <c r="AQ268" s="455" t="n"/>
      <c r="AR268" s="418" t="n"/>
      <c r="AS268" s="418" t="n"/>
      <c r="AT268" s="418" t="n"/>
    </row>
    <row r="269">
      <c r="A269" s="417" t="n">
        <v>260</v>
      </c>
      <c r="B269" s="418" t="inlineStr">
        <is>
          <t>CLERANCE &amp; TRUCKING FEE</t>
        </is>
      </c>
      <c r="C269" s="418" t="inlineStr">
        <is>
          <t>56ប៊ី-លីង សឹបផ្លាយ ឆេន មេនេចម៉ិន ឯ.ក</t>
        </is>
      </c>
      <c r="D269" s="418" t="inlineStr">
        <is>
          <t>K004-902004795</t>
        </is>
      </c>
      <c r="E269" s="418" t="inlineStr">
        <is>
          <t>TI2022-0057</t>
        </is>
      </c>
      <c r="F269" s="419" t="n">
        <v>44562</v>
      </c>
      <c r="G269" s="420" t="n">
        <v>483854</v>
      </c>
      <c r="H269" s="418" t="n"/>
      <c r="I269" s="455" t="n">
        <v>483854</v>
      </c>
      <c r="J269" s="418">
        <f>IF(L269&lt;&gt;"",L269,K269)</f>
        <v/>
      </c>
      <c r="K269" s="418">
        <f>IF(AND(T269=TRUE, U269=TRUE, V269=TRUE), IF(W269&lt;-0.05, "អនុញ្ញាត (អ្នកផ្គត់ផ្គង់ប្រកាសខ្វះ)", "បានប្រកាស (អនុញ្ញាត)"), IF(AND(T269=FALSE, U269=FALSE, V269=FALSE), "ព្យួរទុក (មិនមានទិន្នន័យ)", "ប្រកាសខុស (ព្យួរទុក)"))</f>
        <v/>
      </c>
      <c r="L269" s="418" t="inlineStr"/>
      <c r="M269" s="418" t="inlineStr"/>
      <c r="N269" s="455" t="n"/>
      <c r="O269" s="455">
        <f>IF(W269&lt;0,AI269,I269)</f>
        <v/>
      </c>
      <c r="P269" s="455">
        <f>I269-O269</f>
        <v/>
      </c>
      <c r="Q269" s="418" t="n"/>
      <c r="R269" s="418" t="inlineStr">
        <is>
          <t>TI2022-0057</t>
        </is>
      </c>
      <c r="S269" s="418" t="inlineStr"/>
      <c r="T269" s="418">
        <f>R269=S269</f>
        <v/>
      </c>
      <c r="U269" s="418">
        <f>AND(MONTH(F269)=MONTH(Y269), YEAR(F269)=YEAR(Y269))</f>
        <v/>
      </c>
      <c r="V269" s="418">
        <f>AND(AC269&lt;&gt;"", 'Company information'!D$4&lt;&gt;"", RIGHT(SUBSTITUTE(AC269,"-",""),9)=RIGHT(SUBSTITUTE('Company information'!D$4,"-",""),9))</f>
        <v/>
      </c>
      <c r="W269" s="418">
        <f>AI269-I269</f>
        <v/>
      </c>
      <c r="X269" s="455" t="n"/>
      <c r="Y269" s="417" t="n"/>
      <c r="Z269" s="418" t="n"/>
      <c r="AA269" s="418" t="n"/>
      <c r="AB269" s="418" t="n"/>
      <c r="AC269" s="418" t="n"/>
      <c r="AD269" s="418" t="n"/>
      <c r="AE269" s="455" t="n"/>
      <c r="AF269" s="455" t="n"/>
      <c r="AG269" s="455" t="n"/>
      <c r="AH269" s="455" t="n"/>
      <c r="AI269" s="455" t="n"/>
      <c r="AJ269" s="455" t="n"/>
      <c r="AK269" s="455" t="n"/>
      <c r="AL269" s="455" t="n"/>
      <c r="AM269" s="455" t="n"/>
      <c r="AN269" s="455" t="n"/>
      <c r="AO269" s="455" t="n"/>
      <c r="AP269" s="455" t="n"/>
      <c r="AQ269" s="455" t="n"/>
      <c r="AR269" s="418" t="n"/>
      <c r="AS269" s="418" t="n"/>
      <c r="AT269" s="418" t="n"/>
    </row>
    <row r="270">
      <c r="A270" s="417" t="n">
        <v>261</v>
      </c>
      <c r="B270" s="418" t="inlineStr">
        <is>
          <t>Lift-Off</t>
        </is>
      </c>
      <c r="C270" s="418" t="inlineStr">
        <is>
          <t>កំពង់ផែស្វយ័តក្រុងព្រះសីហនុ</t>
        </is>
      </c>
      <c r="D270" s="418" t="inlineStr">
        <is>
          <t>L001-100044638</t>
        </is>
      </c>
      <c r="E270" s="418" t="inlineStr">
        <is>
          <t>015562</t>
        </is>
      </c>
      <c r="F270" s="419" t="n">
        <v>44583</v>
      </c>
      <c r="G270" s="420" t="n">
        <v>20757</v>
      </c>
      <c r="H270" s="418" t="n"/>
      <c r="I270" s="455" t="n">
        <v>20757</v>
      </c>
      <c r="J270" s="418">
        <f>IF(L270&lt;&gt;"",L270,K270)</f>
        <v/>
      </c>
      <c r="K270" s="418">
        <f>IF(AND(T270=TRUE, U270=TRUE, V270=TRUE), IF(W270&lt;-0.05, "អនុញ្ញាត (អ្នកផ្គត់ផ្គង់ប្រកាសខ្វះ)", "បានប្រកាស (អនុញ្ញាត)"), IF(AND(T270=FALSE, U270=FALSE, V270=FALSE), "ព្យួរទុក (មិនមានទិន្នន័យ)", "ប្រកាសខុស (ព្យួរទុក)"))</f>
        <v/>
      </c>
      <c r="L270" s="418" t="inlineStr"/>
      <c r="M270" s="418" t="inlineStr"/>
      <c r="N270" s="455" t="n"/>
      <c r="O270" s="455">
        <f>IF(W270&lt;0,AI270,I270)</f>
        <v/>
      </c>
      <c r="P270" s="455">
        <f>I270-O270</f>
        <v/>
      </c>
      <c r="Q270" s="418" t="n"/>
      <c r="R270" s="418" t="inlineStr">
        <is>
          <t>015562</t>
        </is>
      </c>
      <c r="S270" s="418" t="inlineStr"/>
      <c r="T270" s="418">
        <f>R270=S270</f>
        <v/>
      </c>
      <c r="U270" s="418">
        <f>AND(MONTH(F270)=MONTH(Y270), YEAR(F270)=YEAR(Y270))</f>
        <v/>
      </c>
      <c r="V270" s="418">
        <f>AND(AC270&lt;&gt;"", 'Company information'!D$4&lt;&gt;"", RIGHT(SUBSTITUTE(AC270,"-",""),9)=RIGHT(SUBSTITUTE('Company information'!D$4,"-",""),9))</f>
        <v/>
      </c>
      <c r="W270" s="418">
        <f>AI270-I270</f>
        <v/>
      </c>
      <c r="X270" s="455" t="n"/>
      <c r="Y270" s="417" t="n"/>
      <c r="Z270" s="418" t="n"/>
      <c r="AA270" s="418" t="n"/>
      <c r="AB270" s="418" t="n"/>
      <c r="AC270" s="418" t="n"/>
      <c r="AD270" s="418" t="n"/>
      <c r="AE270" s="455" t="n"/>
      <c r="AF270" s="455" t="n"/>
      <c r="AG270" s="455" t="n"/>
      <c r="AH270" s="455" t="n"/>
      <c r="AI270" s="455" t="n"/>
      <c r="AJ270" s="455" t="n"/>
      <c r="AK270" s="455" t="n"/>
      <c r="AL270" s="455" t="n"/>
      <c r="AM270" s="455" t="n"/>
      <c r="AN270" s="455" t="n"/>
      <c r="AO270" s="455" t="n"/>
      <c r="AP270" s="455" t="n"/>
      <c r="AQ270" s="455" t="n"/>
      <c r="AR270" s="418" t="n"/>
      <c r="AS270" s="418" t="n"/>
      <c r="AT270" s="418" t="n"/>
    </row>
    <row r="271">
      <c r="A271" s="417" t="n">
        <v>262</v>
      </c>
      <c r="B271" s="418" t="inlineStr">
        <is>
          <t>Lift-Off</t>
        </is>
      </c>
      <c r="C271" s="418" t="inlineStr">
        <is>
          <t>កំពង់ផែស្វយ័តក្រុងព្រះសីហនុ</t>
        </is>
      </c>
      <c r="D271" s="418" t="inlineStr">
        <is>
          <t>L001-100044638</t>
        </is>
      </c>
      <c r="E271" s="418" t="inlineStr">
        <is>
          <t>015561</t>
        </is>
      </c>
      <c r="F271" s="419" t="n">
        <v>44583</v>
      </c>
      <c r="G271" s="420" t="n">
        <v>20757</v>
      </c>
      <c r="H271" s="418" t="n"/>
      <c r="I271" s="455" t="n">
        <v>20757</v>
      </c>
      <c r="J271" s="418">
        <f>IF(L271&lt;&gt;"",L271,K271)</f>
        <v/>
      </c>
      <c r="K271" s="418">
        <f>IF(AND(T271=TRUE, U271=TRUE, V271=TRUE), IF(W271&lt;-0.05, "អនុញ្ញាត (អ្នកផ្គត់ផ្គង់ប្រកាសខ្វះ)", "បានប្រកាស (អនុញ្ញាត)"), IF(AND(T271=FALSE, U271=FALSE, V271=FALSE), "ព្យួរទុក (មិនមានទិន្នន័យ)", "ប្រកាសខុស (ព្យួរទុក)"))</f>
        <v/>
      </c>
      <c r="L271" s="418" t="inlineStr"/>
      <c r="M271" s="418" t="inlineStr"/>
      <c r="N271" s="455" t="n"/>
      <c r="O271" s="455">
        <f>IF(W271&lt;0,AI271,I271)</f>
        <v/>
      </c>
      <c r="P271" s="455">
        <f>I271-O271</f>
        <v/>
      </c>
      <c r="Q271" s="418" t="n"/>
      <c r="R271" s="418" t="inlineStr">
        <is>
          <t>015561</t>
        </is>
      </c>
      <c r="S271" s="418" t="inlineStr"/>
      <c r="T271" s="418">
        <f>R271=S271</f>
        <v/>
      </c>
      <c r="U271" s="418">
        <f>AND(MONTH(F271)=MONTH(Y271), YEAR(F271)=YEAR(Y271))</f>
        <v/>
      </c>
      <c r="V271" s="418">
        <f>AND(AC271&lt;&gt;"", 'Company information'!D$4&lt;&gt;"", RIGHT(SUBSTITUTE(AC271,"-",""),9)=RIGHT(SUBSTITUTE('Company information'!D$4,"-",""),9))</f>
        <v/>
      </c>
      <c r="W271" s="418">
        <f>AI271-I271</f>
        <v/>
      </c>
      <c r="X271" s="455" t="n"/>
      <c r="Y271" s="417" t="n"/>
      <c r="Z271" s="418" t="n"/>
      <c r="AA271" s="418" t="n"/>
      <c r="AB271" s="418" t="n"/>
      <c r="AC271" s="418" t="n"/>
      <c r="AD271" s="418" t="n"/>
      <c r="AE271" s="455" t="n"/>
      <c r="AF271" s="455" t="n"/>
      <c r="AG271" s="455" t="n"/>
      <c r="AH271" s="455" t="n"/>
      <c r="AI271" s="455" t="n"/>
      <c r="AJ271" s="455" t="n"/>
      <c r="AK271" s="455" t="n"/>
      <c r="AL271" s="455" t="n"/>
      <c r="AM271" s="455" t="n"/>
      <c r="AN271" s="455" t="n"/>
      <c r="AO271" s="455" t="n"/>
      <c r="AP271" s="455" t="n"/>
      <c r="AQ271" s="455" t="n"/>
      <c r="AR271" s="418" t="n"/>
      <c r="AS271" s="418" t="n"/>
      <c r="AT271" s="418" t="n"/>
    </row>
    <row r="272">
      <c r="A272" s="417" t="n">
        <v>263</v>
      </c>
      <c r="B272" s="418" t="inlineStr">
        <is>
          <t>CLERANCE &amp; TRUCKING FEE</t>
        </is>
      </c>
      <c r="C272" s="418" t="inlineStr">
        <is>
          <t>56ប៊ី-លីង សឹបផ្លាយ ឆេន មេនេចម៉ិន ឯ.ក</t>
        </is>
      </c>
      <c r="D272" s="418" t="inlineStr">
        <is>
          <t>K004-902004795</t>
        </is>
      </c>
      <c r="E272" s="418" t="inlineStr">
        <is>
          <t>TI2022-0056</t>
        </is>
      </c>
      <c r="F272" s="419" t="n">
        <v>44562</v>
      </c>
      <c r="G272" s="420" t="n">
        <v>540778</v>
      </c>
      <c r="H272" s="418" t="n"/>
      <c r="I272" s="455" t="n">
        <v>540778</v>
      </c>
      <c r="J272" s="418">
        <f>IF(L272&lt;&gt;"",L272,K272)</f>
        <v/>
      </c>
      <c r="K272" s="418">
        <f>IF(AND(T272=TRUE, U272=TRUE, V272=TRUE), IF(W272&lt;-0.05, "អនុញ្ញាត (អ្នកផ្គត់ផ្គង់ប្រកាសខ្វះ)", "បានប្រកាស (អនុញ្ញាត)"), IF(AND(T272=FALSE, U272=FALSE, V272=FALSE), "ព្យួរទុក (មិនមានទិន្នន័យ)", "ប្រកាសខុស (ព្យួរទុក)"))</f>
        <v/>
      </c>
      <c r="L272" s="418" t="inlineStr"/>
      <c r="M272" s="418" t="inlineStr"/>
      <c r="N272" s="455" t="n"/>
      <c r="O272" s="455">
        <f>IF(W272&lt;0,AI272,I272)</f>
        <v/>
      </c>
      <c r="P272" s="455">
        <f>I272-O272</f>
        <v/>
      </c>
      <c r="Q272" s="418" t="n"/>
      <c r="R272" s="418" t="inlineStr">
        <is>
          <t>TI2022-0056</t>
        </is>
      </c>
      <c r="S272" s="418" t="inlineStr"/>
      <c r="T272" s="418">
        <f>R272=S272</f>
        <v/>
      </c>
      <c r="U272" s="418">
        <f>AND(MONTH(F272)=MONTH(Y272), YEAR(F272)=YEAR(Y272))</f>
        <v/>
      </c>
      <c r="V272" s="418">
        <f>AND(AC272&lt;&gt;"", 'Company information'!D$4&lt;&gt;"", RIGHT(SUBSTITUTE(AC272,"-",""),9)=RIGHT(SUBSTITUTE('Company information'!D$4,"-",""),9))</f>
        <v/>
      </c>
      <c r="W272" s="418">
        <f>AI272-I272</f>
        <v/>
      </c>
      <c r="X272" s="455" t="n"/>
      <c r="Y272" s="417" t="n"/>
      <c r="Z272" s="418" t="n"/>
      <c r="AA272" s="418" t="n"/>
      <c r="AB272" s="418" t="n"/>
      <c r="AC272" s="418" t="n"/>
      <c r="AD272" s="418" t="n"/>
      <c r="AE272" s="455" t="n"/>
      <c r="AF272" s="455" t="n"/>
      <c r="AG272" s="455" t="n"/>
      <c r="AH272" s="455" t="n"/>
      <c r="AI272" s="455" t="n"/>
      <c r="AJ272" s="455" t="n"/>
      <c r="AK272" s="455" t="n"/>
      <c r="AL272" s="455" t="n"/>
      <c r="AM272" s="455" t="n"/>
      <c r="AN272" s="455" t="n"/>
      <c r="AO272" s="455" t="n"/>
      <c r="AP272" s="455" t="n"/>
      <c r="AQ272" s="455" t="n"/>
      <c r="AR272" s="418" t="n"/>
      <c r="AS272" s="418" t="n"/>
      <c r="AT272" s="418" t="n"/>
    </row>
    <row r="273">
      <c r="A273" s="417" t="n">
        <v>264</v>
      </c>
      <c r="B273" s="418" t="inlineStr">
        <is>
          <t>Lift-Off Charge,Gate Fee Charge</t>
        </is>
      </c>
      <c r="C273" s="418" t="inlineStr">
        <is>
          <t>កំពង់ផែស្វយ័តភ្នំពេញ "ក.ស.ភ"</t>
        </is>
      </c>
      <c r="D273" s="418" t="inlineStr">
        <is>
          <t>L001-100044999</t>
        </is>
      </c>
      <c r="E273" s="418" t="inlineStr">
        <is>
          <t>INV20220104942</t>
        </is>
      </c>
      <c r="F273" s="419" t="n">
        <v>44580</v>
      </c>
      <c r="G273" s="420" t="n">
        <v>87955</v>
      </c>
      <c r="H273" s="418" t="n"/>
      <c r="I273" s="455" t="n">
        <v>87955</v>
      </c>
      <c r="J273" s="418">
        <f>IF(L273&lt;&gt;"",L273,K273)</f>
        <v/>
      </c>
      <c r="K273" s="418">
        <f>IF(AND(T273=TRUE, U273=TRUE, V273=TRUE), IF(W273&lt;-0.05, "អនុញ្ញាត (អ្នកផ្គត់ផ្គង់ប្រកាសខ្វះ)", "បានប្រកាស (អនុញ្ញាត)"), IF(AND(T273=FALSE, U273=FALSE, V273=FALSE), "ព្យួរទុក (មិនមានទិន្នន័យ)", "ប្រកាសខុស (ព្យួរទុក)"))</f>
        <v/>
      </c>
      <c r="L273" s="418" t="inlineStr"/>
      <c r="M273" s="418" t="inlineStr"/>
      <c r="N273" s="455" t="n"/>
      <c r="O273" s="455">
        <f>IF(W273&lt;0,AI273,I273)</f>
        <v/>
      </c>
      <c r="P273" s="455">
        <f>I273-O273</f>
        <v/>
      </c>
      <c r="Q273" s="418" t="n"/>
      <c r="R273" s="418" t="inlineStr">
        <is>
          <t>INV20220104942</t>
        </is>
      </c>
      <c r="S273" s="418" t="inlineStr"/>
      <c r="T273" s="418">
        <f>R273=S273</f>
        <v/>
      </c>
      <c r="U273" s="418">
        <f>AND(MONTH(F273)=MONTH(Y273), YEAR(F273)=YEAR(Y273))</f>
        <v/>
      </c>
      <c r="V273" s="418">
        <f>AND(AC273&lt;&gt;"", 'Company information'!D$4&lt;&gt;"", RIGHT(SUBSTITUTE(AC273,"-",""),9)=RIGHT(SUBSTITUTE('Company information'!D$4,"-",""),9))</f>
        <v/>
      </c>
      <c r="W273" s="418">
        <f>AI273-I273</f>
        <v/>
      </c>
      <c r="X273" s="455" t="n"/>
      <c r="Y273" s="417" t="n"/>
      <c r="Z273" s="418" t="n"/>
      <c r="AA273" s="418" t="n"/>
      <c r="AB273" s="418" t="n"/>
      <c r="AC273" s="418" t="n"/>
      <c r="AD273" s="418" t="n"/>
      <c r="AE273" s="455" t="n"/>
      <c r="AF273" s="455" t="n"/>
      <c r="AG273" s="455" t="n"/>
      <c r="AH273" s="455" t="n"/>
      <c r="AI273" s="455" t="n"/>
      <c r="AJ273" s="455" t="n"/>
      <c r="AK273" s="455" t="n"/>
      <c r="AL273" s="455" t="n"/>
      <c r="AM273" s="455" t="n"/>
      <c r="AN273" s="455" t="n"/>
      <c r="AO273" s="455" t="n"/>
      <c r="AP273" s="455" t="n"/>
      <c r="AQ273" s="455" t="n"/>
      <c r="AR273" s="418" t="n"/>
      <c r="AS273" s="418" t="n"/>
      <c r="AT273" s="418" t="n"/>
    </row>
    <row r="274">
      <c r="A274" s="417" t="n">
        <v>265</v>
      </c>
      <c r="B274" s="418" t="inlineStr">
        <is>
          <t>CLERANCE &amp; TRUCKING FEE</t>
        </is>
      </c>
      <c r="C274" s="418" t="inlineStr">
        <is>
          <t>56ប៊ី-លីង សឹបផ្លាយ ឆេន មេនេចម៉ិន ឯ.ក</t>
        </is>
      </c>
      <c r="D274" s="418" t="inlineStr">
        <is>
          <t>K004-902004795</t>
        </is>
      </c>
      <c r="E274" s="418" t="inlineStr">
        <is>
          <t>TI2022-0055</t>
        </is>
      </c>
      <c r="F274" s="419" t="n">
        <v>44562</v>
      </c>
      <c r="G274" s="420" t="n">
        <v>697319</v>
      </c>
      <c r="H274" s="418" t="n"/>
      <c r="I274" s="455" t="n">
        <v>697319</v>
      </c>
      <c r="J274" s="418">
        <f>IF(L274&lt;&gt;"",L274,K274)</f>
        <v/>
      </c>
      <c r="K274" s="418">
        <f>IF(AND(T274=TRUE, U274=TRUE, V274=TRUE), IF(W274&lt;-0.05, "អនុញ្ញាត (អ្នកផ្គត់ផ្គង់ប្រកាសខ្វះ)", "បានប្រកាស (អនុញ្ញាត)"), IF(AND(T274=FALSE, U274=FALSE, V274=FALSE), "ព្យួរទុក (មិនមានទិន្នន័យ)", "ប្រកាសខុស (ព្យួរទុក)"))</f>
        <v/>
      </c>
      <c r="L274" s="418" t="inlineStr"/>
      <c r="M274" s="418" t="inlineStr"/>
      <c r="N274" s="455" t="n"/>
      <c r="O274" s="455">
        <f>IF(W274&lt;0,AI274,I274)</f>
        <v/>
      </c>
      <c r="P274" s="455">
        <f>I274-O274</f>
        <v/>
      </c>
      <c r="Q274" s="418" t="n"/>
      <c r="R274" s="418" t="inlineStr">
        <is>
          <t>TI2022-0055</t>
        </is>
      </c>
      <c r="S274" s="418" t="inlineStr"/>
      <c r="T274" s="418">
        <f>R274=S274</f>
        <v/>
      </c>
      <c r="U274" s="418">
        <f>AND(MONTH(F274)=MONTH(Y274), YEAR(F274)=YEAR(Y274))</f>
        <v/>
      </c>
      <c r="V274" s="418">
        <f>AND(AC274&lt;&gt;"", 'Company information'!D$4&lt;&gt;"", RIGHT(SUBSTITUTE(AC274,"-",""),9)=RIGHT(SUBSTITUTE('Company information'!D$4,"-",""),9))</f>
        <v/>
      </c>
      <c r="W274" s="418">
        <f>AI274-I274</f>
        <v/>
      </c>
      <c r="X274" s="455" t="n"/>
      <c r="Y274" s="417" t="n"/>
      <c r="Z274" s="418" t="n"/>
      <c r="AA274" s="418" t="n"/>
      <c r="AB274" s="418" t="n"/>
      <c r="AC274" s="418" t="n"/>
      <c r="AD274" s="418" t="n"/>
      <c r="AE274" s="455" t="n"/>
      <c r="AF274" s="455" t="n"/>
      <c r="AG274" s="455" t="n"/>
      <c r="AH274" s="455" t="n"/>
      <c r="AI274" s="455" t="n"/>
      <c r="AJ274" s="455" t="n"/>
      <c r="AK274" s="455" t="n"/>
      <c r="AL274" s="455" t="n"/>
      <c r="AM274" s="455" t="n"/>
      <c r="AN274" s="455" t="n"/>
      <c r="AO274" s="455" t="n"/>
      <c r="AP274" s="455" t="n"/>
      <c r="AQ274" s="455" t="n"/>
      <c r="AR274" s="418" t="n"/>
      <c r="AS274" s="418" t="n"/>
      <c r="AT274" s="418" t="n"/>
    </row>
    <row r="275">
      <c r="A275" s="417" t="n">
        <v>266</v>
      </c>
      <c r="B275" s="418" t="inlineStr">
        <is>
          <t>Lift-Off Charge,Gate Fee Charge</t>
        </is>
      </c>
      <c r="C275" s="418" t="inlineStr">
        <is>
          <t>កំពង់ផែស្វយ័តភ្នំពេញ "ក.ស.ភ"</t>
        </is>
      </c>
      <c r="D275" s="418" t="inlineStr">
        <is>
          <t>L001-100044999</t>
        </is>
      </c>
      <c r="E275" s="418" t="inlineStr">
        <is>
          <t>INV20220104941</t>
        </is>
      </c>
      <c r="F275" s="419" t="n">
        <v>44562</v>
      </c>
      <c r="G275" s="420" t="n">
        <v>58637</v>
      </c>
      <c r="H275" s="418" t="n"/>
      <c r="I275" s="455" t="n">
        <v>58637</v>
      </c>
      <c r="J275" s="418">
        <f>IF(L275&lt;&gt;"",L275,K275)</f>
        <v/>
      </c>
      <c r="K275" s="418">
        <f>IF(AND(T275=TRUE, U275=TRUE, V275=TRUE), IF(W275&lt;-0.05, "អនុញ្ញាត (អ្នកផ្គត់ផ្គង់ប្រកាសខ្វះ)", "បានប្រកាស (អនុញ្ញាត)"), IF(AND(T275=FALSE, U275=FALSE, V275=FALSE), "ព្យួរទុក (មិនមានទិន្នន័យ)", "ប្រកាសខុស (ព្យួរទុក)"))</f>
        <v/>
      </c>
      <c r="L275" s="418" t="inlineStr"/>
      <c r="M275" s="418" t="inlineStr"/>
      <c r="N275" s="455" t="n"/>
      <c r="O275" s="455">
        <f>IF(W275&lt;0,AI275,I275)</f>
        <v/>
      </c>
      <c r="P275" s="455">
        <f>I275-O275</f>
        <v/>
      </c>
      <c r="Q275" s="418" t="n"/>
      <c r="R275" s="418" t="inlineStr">
        <is>
          <t>INV20220104941</t>
        </is>
      </c>
      <c r="S275" s="418" t="inlineStr"/>
      <c r="T275" s="418">
        <f>R275=S275</f>
        <v/>
      </c>
      <c r="U275" s="418">
        <f>AND(MONTH(F275)=MONTH(Y275), YEAR(F275)=YEAR(Y275))</f>
        <v/>
      </c>
      <c r="V275" s="418">
        <f>AND(AC275&lt;&gt;"", 'Company information'!D$4&lt;&gt;"", RIGHT(SUBSTITUTE(AC275,"-",""),9)=RIGHT(SUBSTITUTE('Company information'!D$4,"-",""),9))</f>
        <v/>
      </c>
      <c r="W275" s="418">
        <f>AI275-I275</f>
        <v/>
      </c>
      <c r="X275" s="455" t="n"/>
      <c r="Y275" s="417" t="n"/>
      <c r="Z275" s="418" t="n"/>
      <c r="AA275" s="418" t="n"/>
      <c r="AB275" s="418" t="n"/>
      <c r="AC275" s="418" t="n"/>
      <c r="AD275" s="418" t="n"/>
      <c r="AE275" s="455" t="n"/>
      <c r="AF275" s="455" t="n"/>
      <c r="AG275" s="455" t="n"/>
      <c r="AH275" s="455" t="n"/>
      <c r="AI275" s="455" t="n"/>
      <c r="AJ275" s="455" t="n"/>
      <c r="AK275" s="455" t="n"/>
      <c r="AL275" s="455" t="n"/>
      <c r="AM275" s="455" t="n"/>
      <c r="AN275" s="455" t="n"/>
      <c r="AO275" s="455" t="n"/>
      <c r="AP275" s="455" t="n"/>
      <c r="AQ275" s="455" t="n"/>
      <c r="AR275" s="418" t="n"/>
      <c r="AS275" s="418" t="n"/>
      <c r="AT275" s="418" t="n"/>
    </row>
    <row r="276">
      <c r="A276" s="417" t="n">
        <v>267</v>
      </c>
      <c r="B276" s="418" t="inlineStr">
        <is>
          <t>CLERANCE &amp; TRUCKING FEE</t>
        </is>
      </c>
      <c r="C276" s="418" t="inlineStr">
        <is>
          <t>56ប៊ី-លីង សឹបផ្លាយ ឆេន មេនេចម៉ិន ឯ.ក</t>
        </is>
      </c>
      <c r="D276" s="418" t="inlineStr">
        <is>
          <t>K004-902004795</t>
        </is>
      </c>
      <c r="E276" s="418" t="inlineStr">
        <is>
          <t>TI2022-0054</t>
        </is>
      </c>
      <c r="F276" s="419" t="n">
        <v>44562</v>
      </c>
      <c r="G276" s="420" t="n">
        <v>483854</v>
      </c>
      <c r="H276" s="418" t="n"/>
      <c r="I276" s="455" t="n">
        <v>483854</v>
      </c>
      <c r="J276" s="418">
        <f>IF(L276&lt;&gt;"",L276,K276)</f>
        <v/>
      </c>
      <c r="K276" s="418">
        <f>IF(AND(T276=TRUE, U276=TRUE, V276=TRUE), IF(W276&lt;-0.05, "អនុញ្ញាត (អ្នកផ្គត់ផ្គង់ប្រកាសខ្វះ)", "បានប្រកាស (អនុញ្ញាត)"), IF(AND(T276=FALSE, U276=FALSE, V276=FALSE), "ព្យួរទុក (មិនមានទិន្នន័យ)", "ប្រកាសខុស (ព្យួរទុក)"))</f>
        <v/>
      </c>
      <c r="L276" s="418" t="inlineStr"/>
      <c r="M276" s="418" t="inlineStr"/>
      <c r="N276" s="455" t="n"/>
      <c r="O276" s="455">
        <f>IF(W276&lt;0,AI276,I276)</f>
        <v/>
      </c>
      <c r="P276" s="455">
        <f>I276-O276</f>
        <v/>
      </c>
      <c r="Q276" s="418" t="n"/>
      <c r="R276" s="418" t="inlineStr">
        <is>
          <t>TI2022-0054</t>
        </is>
      </c>
      <c r="S276" s="418" t="inlineStr"/>
      <c r="T276" s="418">
        <f>R276=S276</f>
        <v/>
      </c>
      <c r="U276" s="418">
        <f>AND(MONTH(F276)=MONTH(Y276), YEAR(F276)=YEAR(Y276))</f>
        <v/>
      </c>
      <c r="V276" s="418">
        <f>AND(AC276&lt;&gt;"", 'Company information'!D$4&lt;&gt;"", RIGHT(SUBSTITUTE(AC276,"-",""),9)=RIGHT(SUBSTITUTE('Company information'!D$4,"-",""),9))</f>
        <v/>
      </c>
      <c r="W276" s="418">
        <f>AI276-I276</f>
        <v/>
      </c>
      <c r="X276" s="455" t="n"/>
      <c r="Y276" s="417" t="n"/>
      <c r="Z276" s="418" t="n"/>
      <c r="AA276" s="418" t="n"/>
      <c r="AB276" s="418" t="n"/>
      <c r="AC276" s="418" t="n"/>
      <c r="AD276" s="418" t="n"/>
      <c r="AE276" s="455" t="n"/>
      <c r="AF276" s="455" t="n"/>
      <c r="AG276" s="455" t="n"/>
      <c r="AH276" s="455" t="n"/>
      <c r="AI276" s="455" t="n"/>
      <c r="AJ276" s="455" t="n"/>
      <c r="AK276" s="455" t="n"/>
      <c r="AL276" s="455" t="n"/>
      <c r="AM276" s="455" t="n"/>
      <c r="AN276" s="455" t="n"/>
      <c r="AO276" s="455" t="n"/>
      <c r="AP276" s="455" t="n"/>
      <c r="AQ276" s="455" t="n"/>
      <c r="AR276" s="418" t="n"/>
      <c r="AS276" s="418" t="n"/>
      <c r="AT276" s="418" t="n"/>
    </row>
    <row r="277">
      <c r="A277" s="417" t="n">
        <v>268</v>
      </c>
      <c r="B277" s="418" t="inlineStr">
        <is>
          <t>Lift-Off Charge,Gate Fee Charge</t>
        </is>
      </c>
      <c r="C277" s="418" t="inlineStr">
        <is>
          <t>កំពង់ផែស្វយ័តភ្នំពេញ "ក.ស.ភ"</t>
        </is>
      </c>
      <c r="D277" s="418" t="inlineStr">
        <is>
          <t>L001-100044999</t>
        </is>
      </c>
      <c r="E277" s="418" t="inlineStr">
        <is>
          <t>INV20220103809</t>
        </is>
      </c>
      <c r="F277" s="419" t="n">
        <v>44576</v>
      </c>
      <c r="G277" s="420" t="n">
        <v>107554</v>
      </c>
      <c r="H277" s="418" t="n"/>
      <c r="I277" s="455" t="n">
        <v>107554</v>
      </c>
      <c r="J277" s="418">
        <f>IF(L277&lt;&gt;"",L277,K277)</f>
        <v/>
      </c>
      <c r="K277" s="418">
        <f>IF(AND(T277=TRUE, U277=TRUE, V277=TRUE), IF(W277&lt;-0.05, "អនុញ្ញាត (អ្នកផ្គត់ផ្គង់ប្រកាសខ្វះ)", "បានប្រកាស (អនុញ្ញាត)"), IF(AND(T277=FALSE, U277=FALSE, V277=FALSE), "ព្យួរទុក (មិនមានទិន្នន័យ)", "ប្រកាសខុស (ព្យួរទុក)"))</f>
        <v/>
      </c>
      <c r="L277" s="418" t="inlineStr"/>
      <c r="M277" s="418" t="inlineStr"/>
      <c r="N277" s="455" t="n"/>
      <c r="O277" s="455">
        <f>IF(W277&lt;0,AI277,I277)</f>
        <v/>
      </c>
      <c r="P277" s="455">
        <f>I277-O277</f>
        <v/>
      </c>
      <c r="Q277" s="418" t="n"/>
      <c r="R277" s="418" t="inlineStr">
        <is>
          <t>INV20220103809</t>
        </is>
      </c>
      <c r="S277" s="418" t="inlineStr"/>
      <c r="T277" s="418">
        <f>R277=S277</f>
        <v/>
      </c>
      <c r="U277" s="418">
        <f>AND(MONTH(F277)=MONTH(Y277), YEAR(F277)=YEAR(Y277))</f>
        <v/>
      </c>
      <c r="V277" s="418">
        <f>AND(AC277&lt;&gt;"", 'Company information'!D$4&lt;&gt;"", RIGHT(SUBSTITUTE(AC277,"-",""),9)=RIGHT(SUBSTITUTE('Company information'!D$4,"-",""),9))</f>
        <v/>
      </c>
      <c r="W277" s="418">
        <f>AI277-I277</f>
        <v/>
      </c>
      <c r="X277" s="455" t="n"/>
      <c r="Y277" s="417" t="n"/>
      <c r="Z277" s="418" t="n"/>
      <c r="AA277" s="418" t="n"/>
      <c r="AB277" s="418" t="n"/>
      <c r="AC277" s="418" t="n"/>
      <c r="AD277" s="418" t="n"/>
      <c r="AE277" s="455" t="n"/>
      <c r="AF277" s="455" t="n"/>
      <c r="AG277" s="455" t="n"/>
      <c r="AH277" s="455" t="n"/>
      <c r="AI277" s="455" t="n"/>
      <c r="AJ277" s="455" t="n"/>
      <c r="AK277" s="455" t="n"/>
      <c r="AL277" s="455" t="n"/>
      <c r="AM277" s="455" t="n"/>
      <c r="AN277" s="455" t="n"/>
      <c r="AO277" s="455" t="n"/>
      <c r="AP277" s="455" t="n"/>
      <c r="AQ277" s="455" t="n"/>
      <c r="AR277" s="418" t="n"/>
      <c r="AS277" s="418" t="n"/>
      <c r="AT277" s="418" t="n"/>
    </row>
    <row r="278">
      <c r="A278" s="417" t="n">
        <v>269</v>
      </c>
      <c r="B278" s="418" t="inlineStr">
        <is>
          <t>CLERANCE &amp; TRUCKING FEE</t>
        </is>
      </c>
      <c r="C278" s="418" t="inlineStr">
        <is>
          <t>56ប៊ី-លីង សឹបផ្លាយ ឆេន មេនេចម៉ិន ឯ.ក</t>
        </is>
      </c>
      <c r="D278" s="418" t="inlineStr">
        <is>
          <t>K004-902004795</t>
        </is>
      </c>
      <c r="E278" s="418" t="inlineStr">
        <is>
          <t>TI2022-0052</t>
        </is>
      </c>
      <c r="F278" s="419" t="n">
        <v>44588</v>
      </c>
      <c r="G278" s="420" t="n">
        <v>898586</v>
      </c>
      <c r="H278" s="418" t="n"/>
      <c r="I278" s="455" t="n">
        <v>898586</v>
      </c>
      <c r="J278" s="418">
        <f>IF(L278&lt;&gt;"",L278,K278)</f>
        <v/>
      </c>
      <c r="K278" s="418">
        <f>IF(AND(T278=TRUE, U278=TRUE, V278=TRUE), IF(W278&lt;-0.05, "អនុញ្ញាត (អ្នកផ្គត់ផ្គង់ប្រកាសខ្វះ)", "បានប្រកាស (អនុញ្ញាត)"), IF(AND(T278=FALSE, U278=FALSE, V278=FALSE), "ព្យួរទុក (មិនមានទិន្នន័យ)", "ប្រកាសខុស (ព្យួរទុក)"))</f>
        <v/>
      </c>
      <c r="L278" s="418" t="inlineStr"/>
      <c r="M278" s="418" t="inlineStr"/>
      <c r="N278" s="455" t="n"/>
      <c r="O278" s="455">
        <f>IF(W278&lt;0,AI278,I278)</f>
        <v/>
      </c>
      <c r="P278" s="455">
        <f>I278-O278</f>
        <v/>
      </c>
      <c r="Q278" s="418" t="n"/>
      <c r="R278" s="418" t="inlineStr">
        <is>
          <t>TI2022-0052</t>
        </is>
      </c>
      <c r="S278" s="418" t="inlineStr"/>
      <c r="T278" s="418">
        <f>R278=S278</f>
        <v/>
      </c>
      <c r="U278" s="418">
        <f>AND(MONTH(F278)=MONTH(Y278), YEAR(F278)=YEAR(Y278))</f>
        <v/>
      </c>
      <c r="V278" s="418">
        <f>AND(AC278&lt;&gt;"", 'Company information'!D$4&lt;&gt;"", RIGHT(SUBSTITUTE(AC278,"-",""),9)=RIGHT(SUBSTITUTE('Company information'!D$4,"-",""),9))</f>
        <v/>
      </c>
      <c r="W278" s="418">
        <f>AI278-I278</f>
        <v/>
      </c>
      <c r="X278" s="455" t="n"/>
      <c r="Y278" s="417" t="n"/>
      <c r="Z278" s="418" t="n"/>
      <c r="AA278" s="418" t="n"/>
      <c r="AB278" s="418" t="n"/>
      <c r="AC278" s="418" t="n"/>
      <c r="AD278" s="418" t="n"/>
      <c r="AE278" s="455" t="n"/>
      <c r="AF278" s="455" t="n"/>
      <c r="AG278" s="455" t="n"/>
      <c r="AH278" s="455" t="n"/>
      <c r="AI278" s="455" t="n"/>
      <c r="AJ278" s="455" t="n"/>
      <c r="AK278" s="455" t="n"/>
      <c r="AL278" s="455" t="n"/>
      <c r="AM278" s="455" t="n"/>
      <c r="AN278" s="455" t="n"/>
      <c r="AO278" s="455" t="n"/>
      <c r="AP278" s="455" t="n"/>
      <c r="AQ278" s="455" t="n"/>
      <c r="AR278" s="418" t="n"/>
      <c r="AS278" s="418" t="n"/>
      <c r="AT278" s="418" t="n"/>
    </row>
    <row r="279">
      <c r="A279" s="417" t="n">
        <v>270</v>
      </c>
      <c r="B279" s="418" t="inlineStr">
        <is>
          <t>Lift-Off</t>
        </is>
      </c>
      <c r="C279" s="418" t="inlineStr">
        <is>
          <t>កំពង់ផែស្វយ័តក្រុងព្រះសីហនុ</t>
        </is>
      </c>
      <c r="D279" s="418" t="inlineStr">
        <is>
          <t>L001-100044638</t>
        </is>
      </c>
      <c r="E279" s="418" t="inlineStr">
        <is>
          <t>008088</t>
        </is>
      </c>
      <c r="F279" s="419" t="n">
        <v>44575</v>
      </c>
      <c r="G279" s="420" t="n">
        <v>20777</v>
      </c>
      <c r="H279" s="418" t="n"/>
      <c r="I279" s="455" t="n">
        <v>20777</v>
      </c>
      <c r="J279" s="418">
        <f>IF(L279&lt;&gt;"",L279,K279)</f>
        <v/>
      </c>
      <c r="K279" s="418">
        <f>IF(AND(T279=TRUE, U279=TRUE, V279=TRUE), IF(W279&lt;-0.05, "អនុញ្ញាត (អ្នកផ្គត់ផ្គង់ប្រកាសខ្វះ)", "បានប្រកាស (អនុញ្ញាត)"), IF(AND(T279=FALSE, U279=FALSE, V279=FALSE), "ព្យួរទុក (មិនមានទិន្នន័យ)", "ប្រកាសខុស (ព្យួរទុក)"))</f>
        <v/>
      </c>
      <c r="L279" s="418" t="inlineStr"/>
      <c r="M279" s="418" t="inlineStr"/>
      <c r="N279" s="455" t="n"/>
      <c r="O279" s="455">
        <f>IF(W279&lt;0,AI279,I279)</f>
        <v/>
      </c>
      <c r="P279" s="455">
        <f>I279-O279</f>
        <v/>
      </c>
      <c r="Q279" s="418" t="n"/>
      <c r="R279" s="418" t="inlineStr">
        <is>
          <t>008088</t>
        </is>
      </c>
      <c r="S279" s="418" t="inlineStr"/>
      <c r="T279" s="418">
        <f>R279=S279</f>
        <v/>
      </c>
      <c r="U279" s="418">
        <f>AND(MONTH(F279)=MONTH(Y279), YEAR(F279)=YEAR(Y279))</f>
        <v/>
      </c>
      <c r="V279" s="418">
        <f>AND(AC279&lt;&gt;"", 'Company information'!D$4&lt;&gt;"", RIGHT(SUBSTITUTE(AC279,"-",""),9)=RIGHT(SUBSTITUTE('Company information'!D$4,"-",""),9))</f>
        <v/>
      </c>
      <c r="W279" s="418">
        <f>AI279-I279</f>
        <v/>
      </c>
      <c r="X279" s="455" t="n"/>
      <c r="Y279" s="417" t="n"/>
      <c r="Z279" s="418" t="n"/>
      <c r="AA279" s="418" t="n"/>
      <c r="AB279" s="418" t="n"/>
      <c r="AC279" s="418" t="n"/>
      <c r="AD279" s="418" t="n"/>
      <c r="AE279" s="455" t="n"/>
      <c r="AF279" s="455" t="n"/>
      <c r="AG279" s="455" t="n"/>
      <c r="AH279" s="455" t="n"/>
      <c r="AI279" s="455" t="n"/>
      <c r="AJ279" s="455" t="n"/>
      <c r="AK279" s="455" t="n"/>
      <c r="AL279" s="455" t="n"/>
      <c r="AM279" s="455" t="n"/>
      <c r="AN279" s="455" t="n"/>
      <c r="AO279" s="455" t="n"/>
      <c r="AP279" s="455" t="n"/>
      <c r="AQ279" s="455" t="n"/>
      <c r="AR279" s="418" t="n"/>
      <c r="AS279" s="418" t="n"/>
      <c r="AT279" s="418" t="n"/>
    </row>
    <row r="280">
      <c r="A280" s="417" t="n">
        <v>271</v>
      </c>
      <c r="B280" s="418" t="inlineStr">
        <is>
          <t>Lift-Off</t>
        </is>
      </c>
      <c r="C280" s="418" t="inlineStr">
        <is>
          <t>កំពង់ផែស្វយ័តក្រុងព្រះសីហនុ</t>
        </is>
      </c>
      <c r="D280" s="418" t="inlineStr">
        <is>
          <t>L001-100044638</t>
        </is>
      </c>
      <c r="E280" s="418" t="inlineStr">
        <is>
          <t>008093</t>
        </is>
      </c>
      <c r="F280" s="419" t="n">
        <v>44575</v>
      </c>
      <c r="G280" s="420" t="n">
        <v>20777</v>
      </c>
      <c r="H280" s="418" t="n"/>
      <c r="I280" s="455" t="n">
        <v>20777</v>
      </c>
      <c r="J280" s="418">
        <f>IF(L280&lt;&gt;"",L280,K280)</f>
        <v/>
      </c>
      <c r="K280" s="418">
        <f>IF(AND(T280=TRUE, U280=TRUE, V280=TRUE), IF(W280&lt;-0.05, "អនុញ្ញាត (អ្នកផ្គត់ផ្គង់ប្រកាសខ្វះ)", "បានប្រកាស (អនុញ្ញាត)"), IF(AND(T280=FALSE, U280=FALSE, V280=FALSE), "ព្យួរទុក (មិនមានទិន្នន័យ)", "ប្រកាសខុស (ព្យួរទុក)"))</f>
        <v/>
      </c>
      <c r="L280" s="418" t="inlineStr"/>
      <c r="M280" s="418" t="inlineStr"/>
      <c r="N280" s="455" t="n"/>
      <c r="O280" s="455">
        <f>IF(W280&lt;0,AI280,I280)</f>
        <v/>
      </c>
      <c r="P280" s="455">
        <f>I280-O280</f>
        <v/>
      </c>
      <c r="Q280" s="418" t="n"/>
      <c r="R280" s="418" t="inlineStr">
        <is>
          <t>008093</t>
        </is>
      </c>
      <c r="S280" s="418" t="inlineStr"/>
      <c r="T280" s="418">
        <f>R280=S280</f>
        <v/>
      </c>
      <c r="U280" s="418">
        <f>AND(MONTH(F280)=MONTH(Y280), YEAR(F280)=YEAR(Y280))</f>
        <v/>
      </c>
      <c r="V280" s="418">
        <f>AND(AC280&lt;&gt;"", 'Company information'!D$4&lt;&gt;"", RIGHT(SUBSTITUTE(AC280,"-",""),9)=RIGHT(SUBSTITUTE('Company information'!D$4,"-",""),9))</f>
        <v/>
      </c>
      <c r="W280" s="418">
        <f>AI280-I280</f>
        <v/>
      </c>
      <c r="X280" s="455" t="n"/>
      <c r="Y280" s="417" t="n"/>
      <c r="Z280" s="418" t="n"/>
      <c r="AA280" s="418" t="n"/>
      <c r="AB280" s="418" t="n"/>
      <c r="AC280" s="418" t="n"/>
      <c r="AD280" s="418" t="n"/>
      <c r="AE280" s="455" t="n"/>
      <c r="AF280" s="455" t="n"/>
      <c r="AG280" s="455" t="n"/>
      <c r="AH280" s="455" t="n"/>
      <c r="AI280" s="455" t="n"/>
      <c r="AJ280" s="455" t="n"/>
      <c r="AK280" s="455" t="n"/>
      <c r="AL280" s="455" t="n"/>
      <c r="AM280" s="455" t="n"/>
      <c r="AN280" s="455" t="n"/>
      <c r="AO280" s="455" t="n"/>
      <c r="AP280" s="455" t="n"/>
      <c r="AQ280" s="455" t="n"/>
      <c r="AR280" s="418" t="n"/>
      <c r="AS280" s="418" t="n"/>
      <c r="AT280" s="418" t="n"/>
    </row>
    <row r="281">
      <c r="A281" s="417" t="n">
        <v>272</v>
      </c>
      <c r="B281" s="418" t="inlineStr">
        <is>
          <t>Lift-Off</t>
        </is>
      </c>
      <c r="C281" s="418" t="inlineStr">
        <is>
          <t>កំពង់ផែស្វយ័តក្រុងព្រះសីហនុ</t>
        </is>
      </c>
      <c r="D281" s="418" t="inlineStr">
        <is>
          <t>L001-100044638</t>
        </is>
      </c>
      <c r="E281" s="418" t="inlineStr">
        <is>
          <t>008090</t>
        </is>
      </c>
      <c r="F281" s="419" t="n">
        <v>44575</v>
      </c>
      <c r="G281" s="420" t="n">
        <v>20777</v>
      </c>
      <c r="H281" s="418" t="n"/>
      <c r="I281" s="455" t="n">
        <v>20777</v>
      </c>
      <c r="J281" s="418">
        <f>IF(L281&lt;&gt;"",L281,K281)</f>
        <v/>
      </c>
      <c r="K281" s="418">
        <f>IF(AND(T281=TRUE, U281=TRUE, V281=TRUE), IF(W281&lt;-0.05, "អនុញ្ញាត (អ្នកផ្គត់ផ្គង់ប្រកាសខ្វះ)", "បានប្រកាស (អនុញ្ញាត)"), IF(AND(T281=FALSE, U281=FALSE, V281=FALSE), "ព្យួរទុក (មិនមានទិន្នន័យ)", "ប្រកាសខុស (ព្យួរទុក)"))</f>
        <v/>
      </c>
      <c r="L281" s="418" t="inlineStr"/>
      <c r="M281" s="418" t="inlineStr"/>
      <c r="N281" s="455" t="n"/>
      <c r="O281" s="455">
        <f>IF(W281&lt;0,AI281,I281)</f>
        <v/>
      </c>
      <c r="P281" s="455">
        <f>I281-O281</f>
        <v/>
      </c>
      <c r="Q281" s="418" t="n"/>
      <c r="R281" s="418" t="inlineStr">
        <is>
          <t>008090</t>
        </is>
      </c>
      <c r="S281" s="418" t="inlineStr"/>
      <c r="T281" s="418">
        <f>R281=S281</f>
        <v/>
      </c>
      <c r="U281" s="418">
        <f>AND(MONTH(F281)=MONTH(Y281), YEAR(F281)=YEAR(Y281))</f>
        <v/>
      </c>
      <c r="V281" s="418">
        <f>AND(AC281&lt;&gt;"", 'Company information'!D$4&lt;&gt;"", RIGHT(SUBSTITUTE(AC281,"-",""),9)=RIGHT(SUBSTITUTE('Company information'!D$4,"-",""),9))</f>
        <v/>
      </c>
      <c r="W281" s="418">
        <f>AI281-I281</f>
        <v/>
      </c>
      <c r="X281" s="455" t="n"/>
      <c r="Y281" s="417" t="n"/>
      <c r="Z281" s="418" t="n"/>
      <c r="AA281" s="418" t="n"/>
      <c r="AB281" s="418" t="n"/>
      <c r="AC281" s="418" t="n"/>
      <c r="AD281" s="418" t="n"/>
      <c r="AE281" s="455" t="n"/>
      <c r="AF281" s="455" t="n"/>
      <c r="AG281" s="455" t="n"/>
      <c r="AH281" s="455" t="n"/>
      <c r="AI281" s="455" t="n"/>
      <c r="AJ281" s="455" t="n"/>
      <c r="AK281" s="455" t="n"/>
      <c r="AL281" s="455" t="n"/>
      <c r="AM281" s="455" t="n"/>
      <c r="AN281" s="455" t="n"/>
      <c r="AO281" s="455" t="n"/>
      <c r="AP281" s="455" t="n"/>
      <c r="AQ281" s="455" t="n"/>
      <c r="AR281" s="418" t="n"/>
      <c r="AS281" s="418" t="n"/>
      <c r="AT281" s="418" t="n"/>
    </row>
    <row r="282">
      <c r="A282" s="417" t="n">
        <v>273</v>
      </c>
      <c r="B282" s="418" t="inlineStr">
        <is>
          <t>Lift-Off</t>
        </is>
      </c>
      <c r="C282" s="418" t="inlineStr">
        <is>
          <t>កំពង់ផែស្វយ័តក្រុងព្រះសីហនុ</t>
        </is>
      </c>
      <c r="D282" s="418" t="inlineStr">
        <is>
          <t>L001-100044638</t>
        </is>
      </c>
      <c r="E282" s="418" t="inlineStr">
        <is>
          <t>007177</t>
        </is>
      </c>
      <c r="F282" s="419" t="n">
        <v>44574</v>
      </c>
      <c r="G282" s="420" t="n">
        <v>20777</v>
      </c>
      <c r="H282" s="418" t="n"/>
      <c r="I282" s="455" t="n">
        <v>20777</v>
      </c>
      <c r="J282" s="418">
        <f>IF(L282&lt;&gt;"",L282,K282)</f>
        <v/>
      </c>
      <c r="K282" s="418">
        <f>IF(AND(T282=TRUE, U282=TRUE, V282=TRUE), IF(W282&lt;-0.05, "អនុញ្ញាត (អ្នកផ្គត់ផ្គង់ប្រកាសខ្វះ)", "បានប្រកាស (អនុញ្ញាត)"), IF(AND(T282=FALSE, U282=FALSE, V282=FALSE), "ព្យួរទុក (មិនមានទិន្នន័យ)", "ប្រកាសខុស (ព្យួរទុក)"))</f>
        <v/>
      </c>
      <c r="L282" s="418" t="inlineStr"/>
      <c r="M282" s="418" t="inlineStr"/>
      <c r="N282" s="455" t="n"/>
      <c r="O282" s="455">
        <f>IF(W282&lt;0,AI282,I282)</f>
        <v/>
      </c>
      <c r="P282" s="455">
        <f>I282-O282</f>
        <v/>
      </c>
      <c r="Q282" s="418" t="n"/>
      <c r="R282" s="418" t="inlineStr">
        <is>
          <t>007177</t>
        </is>
      </c>
      <c r="S282" s="418" t="inlineStr"/>
      <c r="T282" s="418">
        <f>R282=S282</f>
        <v/>
      </c>
      <c r="U282" s="418">
        <f>AND(MONTH(F282)=MONTH(Y282), YEAR(F282)=YEAR(Y282))</f>
        <v/>
      </c>
      <c r="V282" s="418">
        <f>AND(AC282&lt;&gt;"", 'Company information'!D$4&lt;&gt;"", RIGHT(SUBSTITUTE(AC282,"-",""),9)=RIGHT(SUBSTITUTE('Company information'!D$4,"-",""),9))</f>
        <v/>
      </c>
      <c r="W282" s="418">
        <f>AI282-I282</f>
        <v/>
      </c>
      <c r="X282" s="455" t="n"/>
      <c r="Y282" s="417" t="n"/>
      <c r="Z282" s="418" t="n"/>
      <c r="AA282" s="418" t="n"/>
      <c r="AB282" s="418" t="n"/>
      <c r="AC282" s="418" t="n"/>
      <c r="AD282" s="418" t="n"/>
      <c r="AE282" s="455" t="n"/>
      <c r="AF282" s="455" t="n"/>
      <c r="AG282" s="455" t="n"/>
      <c r="AH282" s="455" t="n"/>
      <c r="AI282" s="455" t="n"/>
      <c r="AJ282" s="455" t="n"/>
      <c r="AK282" s="455" t="n"/>
      <c r="AL282" s="455" t="n"/>
      <c r="AM282" s="455" t="n"/>
      <c r="AN282" s="455" t="n"/>
      <c r="AO282" s="455" t="n"/>
      <c r="AP282" s="455" t="n"/>
      <c r="AQ282" s="455" t="n"/>
      <c r="AR282" s="418" t="n"/>
      <c r="AS282" s="418" t="n"/>
      <c r="AT282" s="418" t="n"/>
    </row>
    <row r="283">
      <c r="A283" s="417" t="n">
        <v>274</v>
      </c>
      <c r="B283" s="418" t="inlineStr">
        <is>
          <t>Lift-Off</t>
        </is>
      </c>
      <c r="C283" s="418" t="inlineStr">
        <is>
          <t>កំពង់ផែស្វយ័តក្រុងព្រះសីហនុ</t>
        </is>
      </c>
      <c r="D283" s="418" t="inlineStr">
        <is>
          <t>L001-100044638</t>
        </is>
      </c>
      <c r="E283" s="418" t="inlineStr">
        <is>
          <t>007179</t>
        </is>
      </c>
      <c r="F283" s="419" t="n">
        <v>44574</v>
      </c>
      <c r="G283" s="420" t="n">
        <v>20777</v>
      </c>
      <c r="H283" s="418" t="n"/>
      <c r="I283" s="455" t="n">
        <v>20777</v>
      </c>
      <c r="J283" s="418">
        <f>IF(L283&lt;&gt;"",L283,K283)</f>
        <v/>
      </c>
      <c r="K283" s="418">
        <f>IF(AND(T283=TRUE, U283=TRUE, V283=TRUE), IF(W283&lt;-0.05, "អនុញ្ញាត (អ្នកផ្គត់ផ្គង់ប្រកាសខ្វះ)", "បានប្រកាស (អនុញ្ញាត)"), IF(AND(T283=FALSE, U283=FALSE, V283=FALSE), "ព្យួរទុក (មិនមានទិន្នន័យ)", "ប្រកាសខុស (ព្យួរទុក)"))</f>
        <v/>
      </c>
      <c r="L283" s="418" t="inlineStr"/>
      <c r="M283" s="418" t="inlineStr"/>
      <c r="N283" s="455" t="n"/>
      <c r="O283" s="455">
        <f>IF(W283&lt;0,AI283,I283)</f>
        <v/>
      </c>
      <c r="P283" s="455">
        <f>I283-O283</f>
        <v/>
      </c>
      <c r="Q283" s="418" t="n"/>
      <c r="R283" s="418" t="inlineStr">
        <is>
          <t>007179</t>
        </is>
      </c>
      <c r="S283" s="418" t="inlineStr"/>
      <c r="T283" s="418">
        <f>R283=S283</f>
        <v/>
      </c>
      <c r="U283" s="418">
        <f>AND(MONTH(F283)=MONTH(Y283), YEAR(F283)=YEAR(Y283))</f>
        <v/>
      </c>
      <c r="V283" s="418">
        <f>AND(AC283&lt;&gt;"", 'Company information'!D$4&lt;&gt;"", RIGHT(SUBSTITUTE(AC283,"-",""),9)=RIGHT(SUBSTITUTE('Company information'!D$4,"-",""),9))</f>
        <v/>
      </c>
      <c r="W283" s="418">
        <f>AI283-I283</f>
        <v/>
      </c>
      <c r="X283" s="455" t="n"/>
      <c r="Y283" s="417" t="n"/>
      <c r="Z283" s="418" t="n"/>
      <c r="AA283" s="418" t="n"/>
      <c r="AB283" s="418" t="n"/>
      <c r="AC283" s="418" t="n"/>
      <c r="AD283" s="418" t="n"/>
      <c r="AE283" s="455" t="n"/>
      <c r="AF283" s="455" t="n"/>
      <c r="AG283" s="455" t="n"/>
      <c r="AH283" s="455" t="n"/>
      <c r="AI283" s="455" t="n"/>
      <c r="AJ283" s="455" t="n"/>
      <c r="AK283" s="455" t="n"/>
      <c r="AL283" s="455" t="n"/>
      <c r="AM283" s="455" t="n"/>
      <c r="AN283" s="455" t="n"/>
      <c r="AO283" s="455" t="n"/>
      <c r="AP283" s="455" t="n"/>
      <c r="AQ283" s="455" t="n"/>
      <c r="AR283" s="418" t="n"/>
      <c r="AS283" s="418" t="n"/>
      <c r="AT283" s="418" t="n"/>
    </row>
    <row r="284">
      <c r="A284" s="417" t="n">
        <v>275</v>
      </c>
      <c r="B284" s="418" t="inlineStr">
        <is>
          <t>CLERANCE &amp; TRUCKING FEE</t>
        </is>
      </c>
      <c r="C284" s="418" t="inlineStr">
        <is>
          <t>56ប៊ី-លីង សឹបផ្លាយ ឆេន មេនេចម៉ិន ឯ.ក</t>
        </is>
      </c>
      <c r="D284" s="418" t="inlineStr">
        <is>
          <t>K004-902004795</t>
        </is>
      </c>
      <c r="E284" s="418" t="inlineStr">
        <is>
          <t>TI2022-0051</t>
        </is>
      </c>
      <c r="F284" s="419" t="n">
        <v>44588</v>
      </c>
      <c r="G284" s="420" t="n">
        <v>1266559</v>
      </c>
      <c r="H284" s="418" t="n"/>
      <c r="I284" s="455" t="n">
        <v>1266559</v>
      </c>
      <c r="J284" s="418">
        <f>IF(L284&lt;&gt;"",L284,K284)</f>
        <v/>
      </c>
      <c r="K284" s="418">
        <f>IF(AND(T284=TRUE, U284=TRUE, V284=TRUE), IF(W284&lt;-0.05, "អនុញ្ញាត (អ្នកផ្គត់ផ្គង់ប្រកាសខ្វះ)", "បានប្រកាស (អនុញ្ញាត)"), IF(AND(T284=FALSE, U284=FALSE, V284=FALSE), "ព្យួរទុក (មិនមានទិន្នន័យ)", "ប្រកាសខុស (ព្យួរទុក)"))</f>
        <v/>
      </c>
      <c r="L284" s="418" t="inlineStr"/>
      <c r="M284" s="418" t="inlineStr"/>
      <c r="N284" s="455" t="n"/>
      <c r="O284" s="455">
        <f>IF(W284&lt;0,AI284,I284)</f>
        <v/>
      </c>
      <c r="P284" s="455">
        <f>I284-O284</f>
        <v/>
      </c>
      <c r="Q284" s="418" t="n"/>
      <c r="R284" s="418" t="inlineStr">
        <is>
          <t>TI2022-0051</t>
        </is>
      </c>
      <c r="S284" s="418" t="inlineStr"/>
      <c r="T284" s="418">
        <f>R284=S284</f>
        <v/>
      </c>
      <c r="U284" s="418">
        <f>AND(MONTH(F284)=MONTH(Y284), YEAR(F284)=YEAR(Y284))</f>
        <v/>
      </c>
      <c r="V284" s="418">
        <f>AND(AC284&lt;&gt;"", 'Company information'!D$4&lt;&gt;"", RIGHT(SUBSTITUTE(AC284,"-",""),9)=RIGHT(SUBSTITUTE('Company information'!D$4,"-",""),9))</f>
        <v/>
      </c>
      <c r="W284" s="418">
        <f>AI284-I284</f>
        <v/>
      </c>
      <c r="X284" s="455" t="n"/>
      <c r="Y284" s="417" t="n"/>
      <c r="Z284" s="418" t="n"/>
      <c r="AA284" s="418" t="n"/>
      <c r="AB284" s="418" t="n"/>
      <c r="AC284" s="418" t="n"/>
      <c r="AD284" s="418" t="n"/>
      <c r="AE284" s="455" t="n"/>
      <c r="AF284" s="455" t="n"/>
      <c r="AG284" s="455" t="n"/>
      <c r="AH284" s="455" t="n"/>
      <c r="AI284" s="455" t="n"/>
      <c r="AJ284" s="455" t="n"/>
      <c r="AK284" s="455" t="n"/>
      <c r="AL284" s="455" t="n"/>
      <c r="AM284" s="455" t="n"/>
      <c r="AN284" s="455" t="n"/>
      <c r="AO284" s="455" t="n"/>
      <c r="AP284" s="455" t="n"/>
      <c r="AQ284" s="455" t="n"/>
      <c r="AR284" s="418" t="n"/>
      <c r="AS284" s="418" t="n"/>
      <c r="AT284" s="418" t="n"/>
    </row>
    <row r="285">
      <c r="A285" s="417" t="n">
        <v>276</v>
      </c>
      <c r="B285" s="418" t="inlineStr">
        <is>
          <t>Lift-Off</t>
        </is>
      </c>
      <c r="C285" s="418" t="inlineStr">
        <is>
          <t>កំពង់ផែស្វយ័តក្រុងព្រះសីហនុ</t>
        </is>
      </c>
      <c r="D285" s="418" t="inlineStr">
        <is>
          <t>L001-100044638</t>
        </is>
      </c>
      <c r="E285" s="418" t="inlineStr">
        <is>
          <t>006696</t>
        </is>
      </c>
      <c r="F285" s="419" t="n">
        <v>44896</v>
      </c>
      <c r="G285" s="420" t="n">
        <v>20777</v>
      </c>
      <c r="H285" s="418" t="n"/>
      <c r="I285" s="455" t="n">
        <v>20777</v>
      </c>
      <c r="J285" s="418">
        <f>IF(L285&lt;&gt;"",L285,K285)</f>
        <v/>
      </c>
      <c r="K285" s="418">
        <f>IF(AND(T285=TRUE, U285=TRUE, V285=TRUE), IF(W285&lt;-0.05, "អនុញ្ញាត (អ្នកផ្គត់ផ្គង់ប្រកាសខ្វះ)", "បានប្រកាស (អនុញ្ញាត)"), IF(AND(T285=FALSE, U285=FALSE, V285=FALSE), "ព្យួរទុក (មិនមានទិន្នន័យ)", "ប្រកាសខុស (ព្យួរទុក)"))</f>
        <v/>
      </c>
      <c r="L285" s="418" t="inlineStr"/>
      <c r="M285" s="418" t="inlineStr"/>
      <c r="N285" s="455" t="n"/>
      <c r="O285" s="455">
        <f>IF(W285&lt;0,AI285,I285)</f>
        <v/>
      </c>
      <c r="P285" s="455">
        <f>I285-O285</f>
        <v/>
      </c>
      <c r="Q285" s="418" t="n"/>
      <c r="R285" s="418" t="inlineStr">
        <is>
          <t>006696</t>
        </is>
      </c>
      <c r="S285" s="418" t="inlineStr"/>
      <c r="T285" s="418">
        <f>R285=S285</f>
        <v/>
      </c>
      <c r="U285" s="418">
        <f>AND(MONTH(F285)=MONTH(Y285), YEAR(F285)=YEAR(Y285))</f>
        <v/>
      </c>
      <c r="V285" s="418">
        <f>AND(AC285&lt;&gt;"", 'Company information'!D$4&lt;&gt;"", RIGHT(SUBSTITUTE(AC285,"-",""),9)=RIGHT(SUBSTITUTE('Company information'!D$4,"-",""),9))</f>
        <v/>
      </c>
      <c r="W285" s="418">
        <f>AI285-I285</f>
        <v/>
      </c>
      <c r="X285" s="455" t="n"/>
      <c r="Y285" s="417" t="n"/>
      <c r="Z285" s="418" t="n"/>
      <c r="AA285" s="418" t="n"/>
      <c r="AB285" s="418" t="n"/>
      <c r="AC285" s="418" t="n"/>
      <c r="AD285" s="418" t="n"/>
      <c r="AE285" s="455" t="n"/>
      <c r="AF285" s="455" t="n"/>
      <c r="AG285" s="455" t="n"/>
      <c r="AH285" s="455" t="n"/>
      <c r="AI285" s="455" t="n"/>
      <c r="AJ285" s="455" t="n"/>
      <c r="AK285" s="455" t="n"/>
      <c r="AL285" s="455" t="n"/>
      <c r="AM285" s="455" t="n"/>
      <c r="AN285" s="455" t="n"/>
      <c r="AO285" s="455" t="n"/>
      <c r="AP285" s="455" t="n"/>
      <c r="AQ285" s="455" t="n"/>
      <c r="AR285" s="418" t="n"/>
      <c r="AS285" s="418" t="n"/>
      <c r="AT285" s="418" t="n"/>
    </row>
    <row r="286">
      <c r="A286" s="417" t="n">
        <v>277</v>
      </c>
      <c r="B286" s="418" t="inlineStr">
        <is>
          <t>Lift-Off</t>
        </is>
      </c>
      <c r="C286" s="418" t="inlineStr">
        <is>
          <t>កំពង់ផែស្វយ័តក្រុងព្រះសីហនុ</t>
        </is>
      </c>
      <c r="D286" s="418" t="inlineStr">
        <is>
          <t>L001-100044638</t>
        </is>
      </c>
      <c r="E286" s="418" t="inlineStr">
        <is>
          <t>006699</t>
        </is>
      </c>
      <c r="F286" s="419" t="n">
        <v>44896</v>
      </c>
      <c r="G286" s="420" t="n">
        <v>20777</v>
      </c>
      <c r="H286" s="418" t="n"/>
      <c r="I286" s="455" t="n">
        <v>20777</v>
      </c>
      <c r="J286" s="418">
        <f>IF(L286&lt;&gt;"",L286,K286)</f>
        <v/>
      </c>
      <c r="K286" s="418">
        <f>IF(AND(T286=TRUE, U286=TRUE, V286=TRUE), IF(W286&lt;-0.05, "អនុញ្ញាត (អ្នកផ្គត់ផ្គង់ប្រកាសខ្វះ)", "បានប្រកាស (អនុញ្ញាត)"), IF(AND(T286=FALSE, U286=FALSE, V286=FALSE), "ព្យួរទុក (មិនមានទិន្នន័យ)", "ប្រកាសខុស (ព្យួរទុក)"))</f>
        <v/>
      </c>
      <c r="L286" s="418" t="inlineStr"/>
      <c r="M286" s="418" t="inlineStr"/>
      <c r="N286" s="455" t="n"/>
      <c r="O286" s="455">
        <f>IF(W286&lt;0,AI286,I286)</f>
        <v/>
      </c>
      <c r="P286" s="455">
        <f>I286-O286</f>
        <v/>
      </c>
      <c r="Q286" s="418" t="n"/>
      <c r="R286" s="418" t="inlineStr">
        <is>
          <t>006699</t>
        </is>
      </c>
      <c r="S286" s="418" t="inlineStr"/>
      <c r="T286" s="418">
        <f>R286=S286</f>
        <v/>
      </c>
      <c r="U286" s="418">
        <f>AND(MONTH(F286)=MONTH(Y286), YEAR(F286)=YEAR(Y286))</f>
        <v/>
      </c>
      <c r="V286" s="418">
        <f>AND(AC286&lt;&gt;"", 'Company information'!D$4&lt;&gt;"", RIGHT(SUBSTITUTE(AC286,"-",""),9)=RIGHT(SUBSTITUTE('Company information'!D$4,"-",""),9))</f>
        <v/>
      </c>
      <c r="W286" s="418">
        <f>AI286-I286</f>
        <v/>
      </c>
      <c r="X286" s="455" t="n"/>
      <c r="Y286" s="417" t="n"/>
      <c r="Z286" s="418" t="n"/>
      <c r="AA286" s="418" t="n"/>
      <c r="AB286" s="418" t="n"/>
      <c r="AC286" s="418" t="n"/>
      <c r="AD286" s="418" t="n"/>
      <c r="AE286" s="455" t="n"/>
      <c r="AF286" s="455" t="n"/>
      <c r="AG286" s="455" t="n"/>
      <c r="AH286" s="455" t="n"/>
      <c r="AI286" s="455" t="n"/>
      <c r="AJ286" s="455" t="n"/>
      <c r="AK286" s="455" t="n"/>
      <c r="AL286" s="455" t="n"/>
      <c r="AM286" s="455" t="n"/>
      <c r="AN286" s="455" t="n"/>
      <c r="AO286" s="455" t="n"/>
      <c r="AP286" s="455" t="n"/>
      <c r="AQ286" s="455" t="n"/>
      <c r="AR286" s="418" t="n"/>
      <c r="AS286" s="418" t="n"/>
      <c r="AT286" s="418" t="n"/>
    </row>
    <row r="287">
      <c r="A287" s="417" t="n">
        <v>278</v>
      </c>
      <c r="B287" s="418" t="inlineStr">
        <is>
          <t>Lift-Off</t>
        </is>
      </c>
      <c r="C287" s="418" t="inlineStr">
        <is>
          <t>កំពង់ផែស្វយ័តក្រុងព្រះសីហនុ</t>
        </is>
      </c>
      <c r="D287" s="418" t="inlineStr">
        <is>
          <t>L001-100044638</t>
        </is>
      </c>
      <c r="E287" s="418" t="inlineStr">
        <is>
          <t>006697</t>
        </is>
      </c>
      <c r="F287" s="419" t="n">
        <v>44896</v>
      </c>
      <c r="G287" s="420" t="n">
        <v>20777</v>
      </c>
      <c r="H287" s="418" t="n"/>
      <c r="I287" s="455" t="n">
        <v>20777</v>
      </c>
      <c r="J287" s="418">
        <f>IF(L287&lt;&gt;"",L287,K287)</f>
        <v/>
      </c>
      <c r="K287" s="418">
        <f>IF(AND(T287=TRUE, U287=TRUE, V287=TRUE), IF(W287&lt;-0.05, "អនុញ្ញាត (អ្នកផ្គត់ផ្គង់ប្រកាសខ្វះ)", "បានប្រកាស (អនុញ្ញាត)"), IF(AND(T287=FALSE, U287=FALSE, V287=FALSE), "ព្យួរទុក (មិនមានទិន្នន័យ)", "ប្រកាសខុស (ព្យួរទុក)"))</f>
        <v/>
      </c>
      <c r="L287" s="418" t="inlineStr"/>
      <c r="M287" s="418" t="inlineStr"/>
      <c r="N287" s="455" t="n"/>
      <c r="O287" s="455">
        <f>IF(W287&lt;0,AI287,I287)</f>
        <v/>
      </c>
      <c r="P287" s="455">
        <f>I287-O287</f>
        <v/>
      </c>
      <c r="Q287" s="418" t="n"/>
      <c r="R287" s="418" t="inlineStr">
        <is>
          <t>006697</t>
        </is>
      </c>
      <c r="S287" s="418" t="inlineStr"/>
      <c r="T287" s="418">
        <f>R287=S287</f>
        <v/>
      </c>
      <c r="U287" s="418">
        <f>AND(MONTH(F287)=MONTH(Y287), YEAR(F287)=YEAR(Y287))</f>
        <v/>
      </c>
      <c r="V287" s="418">
        <f>AND(AC287&lt;&gt;"", 'Company information'!D$4&lt;&gt;"", RIGHT(SUBSTITUTE(AC287,"-",""),9)=RIGHT(SUBSTITUTE('Company information'!D$4,"-",""),9))</f>
        <v/>
      </c>
      <c r="W287" s="418">
        <f>AI287-I287</f>
        <v/>
      </c>
      <c r="X287" s="455" t="n"/>
      <c r="Y287" s="417" t="n"/>
      <c r="Z287" s="418" t="n"/>
      <c r="AA287" s="418" t="n"/>
      <c r="AB287" s="418" t="n"/>
      <c r="AC287" s="418" t="n"/>
      <c r="AD287" s="418" t="n"/>
      <c r="AE287" s="455" t="n"/>
      <c r="AF287" s="455" t="n"/>
      <c r="AG287" s="455" t="n"/>
      <c r="AH287" s="455" t="n"/>
      <c r="AI287" s="455" t="n"/>
      <c r="AJ287" s="455" t="n"/>
      <c r="AK287" s="455" t="n"/>
      <c r="AL287" s="455" t="n"/>
      <c r="AM287" s="455" t="n"/>
      <c r="AN287" s="455" t="n"/>
      <c r="AO287" s="455" t="n"/>
      <c r="AP287" s="455" t="n"/>
      <c r="AQ287" s="455" t="n"/>
      <c r="AR287" s="418" t="n"/>
      <c r="AS287" s="418" t="n"/>
      <c r="AT287" s="418" t="n"/>
    </row>
    <row r="288">
      <c r="A288" s="417" t="n">
        <v>279</v>
      </c>
      <c r="B288" s="418" t="inlineStr">
        <is>
          <t>CLERANCE &amp; TRUCKING FEE</t>
        </is>
      </c>
      <c r="C288" s="418" t="inlineStr">
        <is>
          <t>56ប៊ី-លីង សឹបផ្លាយ ឆេន មេនេចម៉ិន ឯ.ក</t>
        </is>
      </c>
      <c r="D288" s="418" t="inlineStr">
        <is>
          <t>K004-902004795</t>
        </is>
      </c>
      <c r="E288" s="418" t="inlineStr">
        <is>
          <t>TI2022-0050</t>
        </is>
      </c>
      <c r="F288" s="419" t="n">
        <v>44588</v>
      </c>
      <c r="G288" s="420" t="n">
        <v>782705</v>
      </c>
      <c r="H288" s="418" t="n"/>
      <c r="I288" s="455" t="n">
        <v>782705</v>
      </c>
      <c r="J288" s="418">
        <f>IF(L288&lt;&gt;"",L288,K288)</f>
        <v/>
      </c>
      <c r="K288" s="418">
        <f>IF(AND(T288=TRUE, U288=TRUE, V288=TRUE), IF(W288&lt;-0.05, "អនុញ្ញាត (អ្នកផ្គត់ផ្គង់ប្រកាសខ្វះ)", "បានប្រកាស (អនុញ្ញាត)"), IF(AND(T288=FALSE, U288=FALSE, V288=FALSE), "ព្យួរទុក (មិនមានទិន្នន័យ)", "ប្រកាសខុស (ព្យួរទុក)"))</f>
        <v/>
      </c>
      <c r="L288" s="418" t="inlineStr"/>
      <c r="M288" s="418" t="inlineStr"/>
      <c r="N288" s="455" t="n"/>
      <c r="O288" s="455">
        <f>IF(W288&lt;0,AI288,I288)</f>
        <v/>
      </c>
      <c r="P288" s="455">
        <f>I288-O288</f>
        <v/>
      </c>
      <c r="Q288" s="418" t="n"/>
      <c r="R288" s="418" t="inlineStr">
        <is>
          <t>TI2022-0050</t>
        </is>
      </c>
      <c r="S288" s="418" t="inlineStr"/>
      <c r="T288" s="418">
        <f>R288=S288</f>
        <v/>
      </c>
      <c r="U288" s="418">
        <f>AND(MONTH(F288)=MONTH(Y288), YEAR(F288)=YEAR(Y288))</f>
        <v/>
      </c>
      <c r="V288" s="418">
        <f>AND(AC288&lt;&gt;"", 'Company information'!D$4&lt;&gt;"", RIGHT(SUBSTITUTE(AC288,"-",""),9)=RIGHT(SUBSTITUTE('Company information'!D$4,"-",""),9))</f>
        <v/>
      </c>
      <c r="W288" s="418">
        <f>AI288-I288</f>
        <v/>
      </c>
      <c r="X288" s="455" t="n"/>
      <c r="Y288" s="417" t="n"/>
      <c r="Z288" s="418" t="n"/>
      <c r="AA288" s="418" t="n"/>
      <c r="AB288" s="418" t="n"/>
      <c r="AC288" s="418" t="n"/>
      <c r="AD288" s="418" t="n"/>
      <c r="AE288" s="455" t="n"/>
      <c r="AF288" s="455" t="n"/>
      <c r="AG288" s="455" t="n"/>
      <c r="AH288" s="455" t="n"/>
      <c r="AI288" s="455" t="n"/>
      <c r="AJ288" s="455" t="n"/>
      <c r="AK288" s="455" t="n"/>
      <c r="AL288" s="455" t="n"/>
      <c r="AM288" s="455" t="n"/>
      <c r="AN288" s="455" t="n"/>
      <c r="AO288" s="455" t="n"/>
      <c r="AP288" s="455" t="n"/>
      <c r="AQ288" s="455" t="n"/>
      <c r="AR288" s="418" t="n"/>
      <c r="AS288" s="418" t="n"/>
      <c r="AT288" s="418" t="n"/>
    </row>
    <row r="289">
      <c r="A289" s="417" t="n">
        <v>280</v>
      </c>
      <c r="B289" s="418" t="inlineStr">
        <is>
          <t>Lift-Off Charge,Gate Fee Charge</t>
        </is>
      </c>
      <c r="C289" s="418" t="inlineStr">
        <is>
          <t>កំពង់ផែស្វយ័តភ្នំពេញ "ក.ស.ភ"</t>
        </is>
      </c>
      <c r="D289" s="418" t="inlineStr">
        <is>
          <t>L001-100044999</t>
        </is>
      </c>
      <c r="E289" s="418" t="inlineStr">
        <is>
          <t>INV20220104944</t>
        </is>
      </c>
      <c r="F289" s="419" t="n">
        <v>44580</v>
      </c>
      <c r="G289" s="420" t="n">
        <v>87955</v>
      </c>
      <c r="H289" s="418" t="n"/>
      <c r="I289" s="455" t="n">
        <v>87955</v>
      </c>
      <c r="J289" s="418">
        <f>IF(L289&lt;&gt;"",L289,K289)</f>
        <v/>
      </c>
      <c r="K289" s="418">
        <f>IF(AND(T289=TRUE, U289=TRUE, V289=TRUE), IF(W289&lt;-0.05, "អនុញ្ញាត (អ្នកផ្គត់ផ្គង់ប្រកាសខ្វះ)", "បានប្រកាស (អនុញ្ញាត)"), IF(AND(T289=FALSE, U289=FALSE, V289=FALSE), "ព្យួរទុក (មិនមានទិន្នន័យ)", "ប្រកាសខុស (ព្យួរទុក)"))</f>
        <v/>
      </c>
      <c r="L289" s="418" t="inlineStr"/>
      <c r="M289" s="418" t="inlineStr"/>
      <c r="N289" s="455" t="n"/>
      <c r="O289" s="455">
        <f>IF(W289&lt;0,AI289,I289)</f>
        <v/>
      </c>
      <c r="P289" s="455">
        <f>I289-O289</f>
        <v/>
      </c>
      <c r="Q289" s="418" t="n"/>
      <c r="R289" s="418" t="inlineStr">
        <is>
          <t>INV20220104944</t>
        </is>
      </c>
      <c r="S289" s="418" t="inlineStr"/>
      <c r="T289" s="418">
        <f>R289=S289</f>
        <v/>
      </c>
      <c r="U289" s="418">
        <f>AND(MONTH(F289)=MONTH(Y289), YEAR(F289)=YEAR(Y289))</f>
        <v/>
      </c>
      <c r="V289" s="418">
        <f>AND(AC289&lt;&gt;"", 'Company information'!D$4&lt;&gt;"", RIGHT(SUBSTITUTE(AC289,"-",""),9)=RIGHT(SUBSTITUTE('Company information'!D$4,"-",""),9))</f>
        <v/>
      </c>
      <c r="W289" s="418">
        <f>AI289-I289</f>
        <v/>
      </c>
      <c r="X289" s="455" t="n"/>
      <c r="Y289" s="417" t="n"/>
      <c r="Z289" s="418" t="n"/>
      <c r="AA289" s="418" t="n"/>
      <c r="AB289" s="418" t="n"/>
      <c r="AC289" s="418" t="n"/>
      <c r="AD289" s="418" t="n"/>
      <c r="AE289" s="455" t="n"/>
      <c r="AF289" s="455" t="n"/>
      <c r="AG289" s="455" t="n"/>
      <c r="AH289" s="455" t="n"/>
      <c r="AI289" s="455" t="n"/>
      <c r="AJ289" s="455" t="n"/>
      <c r="AK289" s="455" t="n"/>
      <c r="AL289" s="455" t="n"/>
      <c r="AM289" s="455" t="n"/>
      <c r="AN289" s="455" t="n"/>
      <c r="AO289" s="455" t="n"/>
      <c r="AP289" s="455" t="n"/>
      <c r="AQ289" s="455" t="n"/>
      <c r="AR289" s="418" t="n"/>
      <c r="AS289" s="418" t="n"/>
      <c r="AT289" s="418" t="n"/>
    </row>
    <row r="290">
      <c r="A290" s="417" t="n">
        <v>281</v>
      </c>
      <c r="B290" s="418" t="inlineStr">
        <is>
          <t>CLERANCE &amp; TRUCKING FEE</t>
        </is>
      </c>
      <c r="C290" s="418" t="inlineStr">
        <is>
          <t>56ប៊ី-លីង សឹបផ្លាយ ឆេន មេនេចម៉ិន ឯ.ក</t>
        </is>
      </c>
      <c r="D290" s="418" t="inlineStr">
        <is>
          <t>K004-902004795</t>
        </is>
      </c>
      <c r="E290" s="418" t="inlineStr">
        <is>
          <t>TI2022-0053</t>
        </is>
      </c>
      <c r="F290" s="419" t="n">
        <v>44582</v>
      </c>
      <c r="G290" s="420" t="n">
        <v>697319</v>
      </c>
      <c r="H290" s="418" t="n"/>
      <c r="I290" s="455" t="n">
        <v>697319</v>
      </c>
      <c r="J290" s="418">
        <f>IF(L290&lt;&gt;"",L290,K290)</f>
        <v/>
      </c>
      <c r="K290" s="418">
        <f>IF(AND(T290=TRUE, U290=TRUE, V290=TRUE), IF(W290&lt;-0.05, "អនុញ្ញាត (អ្នកផ្គត់ផ្គង់ប្រកាសខ្វះ)", "បានប្រកាស (អនុញ្ញាត)"), IF(AND(T290=FALSE, U290=FALSE, V290=FALSE), "ព្យួរទុក (មិនមានទិន្នន័យ)", "ប្រកាសខុស (ព្យួរទុក)"))</f>
        <v/>
      </c>
      <c r="L290" s="418" t="inlineStr"/>
      <c r="M290" s="418" t="inlineStr"/>
      <c r="N290" s="455" t="n"/>
      <c r="O290" s="455">
        <f>IF(W290&lt;0,AI290,I290)</f>
        <v/>
      </c>
      <c r="P290" s="455">
        <f>I290-O290</f>
        <v/>
      </c>
      <c r="Q290" s="418" t="n"/>
      <c r="R290" s="418" t="inlineStr">
        <is>
          <t>TI2022-0053</t>
        </is>
      </c>
      <c r="S290" s="418" t="inlineStr"/>
      <c r="T290" s="418">
        <f>R290=S290</f>
        <v/>
      </c>
      <c r="U290" s="418">
        <f>AND(MONTH(F290)=MONTH(Y290), YEAR(F290)=YEAR(Y290))</f>
        <v/>
      </c>
      <c r="V290" s="418">
        <f>AND(AC290&lt;&gt;"", 'Company information'!D$4&lt;&gt;"", RIGHT(SUBSTITUTE(AC290,"-",""),9)=RIGHT(SUBSTITUTE('Company information'!D$4,"-",""),9))</f>
        <v/>
      </c>
      <c r="W290" s="418">
        <f>AI290-I290</f>
        <v/>
      </c>
      <c r="X290" s="455" t="n"/>
      <c r="Y290" s="417" t="n"/>
      <c r="Z290" s="418" t="n"/>
      <c r="AA290" s="418" t="n"/>
      <c r="AB290" s="418" t="n"/>
      <c r="AC290" s="418" t="n"/>
      <c r="AD290" s="418" t="n"/>
      <c r="AE290" s="455" t="n"/>
      <c r="AF290" s="455" t="n"/>
      <c r="AG290" s="455" t="n"/>
      <c r="AH290" s="455" t="n"/>
      <c r="AI290" s="455" t="n"/>
      <c r="AJ290" s="455" t="n"/>
      <c r="AK290" s="455" t="n"/>
      <c r="AL290" s="455" t="n"/>
      <c r="AM290" s="455" t="n"/>
      <c r="AN290" s="455" t="n"/>
      <c r="AO290" s="455" t="n"/>
      <c r="AP290" s="455" t="n"/>
      <c r="AQ290" s="455" t="n"/>
      <c r="AR290" s="418" t="n"/>
      <c r="AS290" s="418" t="n"/>
      <c r="AT290" s="418" t="n"/>
    </row>
    <row r="291">
      <c r="A291" s="417" t="n">
        <v>282</v>
      </c>
      <c r="B291" s="418" t="inlineStr">
        <is>
          <t>Lift-Off Charge,Gate Fee Charge</t>
        </is>
      </c>
      <c r="C291" s="418" t="inlineStr">
        <is>
          <t>កំពង់ផែស្វយ័តភ្នំពេញ "ក.ស.ភ"</t>
        </is>
      </c>
      <c r="D291" s="418" t="inlineStr">
        <is>
          <t>L001-100044999</t>
        </is>
      </c>
      <c r="E291" s="418" t="inlineStr">
        <is>
          <t>INV20220101526</t>
        </is>
      </c>
      <c r="F291" s="419" t="n">
        <v>44743</v>
      </c>
      <c r="G291" s="420" t="n">
        <v>29340</v>
      </c>
      <c r="H291" s="418" t="n"/>
      <c r="I291" s="455" t="n">
        <v>29340</v>
      </c>
      <c r="J291" s="418">
        <f>IF(L291&lt;&gt;"",L291,K291)</f>
        <v/>
      </c>
      <c r="K291" s="418">
        <f>IF(AND(T291=TRUE, U291=TRUE, V291=TRUE), IF(W291&lt;-0.05, "អនុញ្ញាត (អ្នកផ្គត់ផ្គង់ប្រកាសខ្វះ)", "បានប្រកាស (អនុញ្ញាត)"), IF(AND(T291=FALSE, U291=FALSE, V291=FALSE), "ព្យួរទុក (មិនមានទិន្នន័យ)", "ប្រកាសខុស (ព្យួរទុក)"))</f>
        <v/>
      </c>
      <c r="L291" s="418" t="inlineStr"/>
      <c r="M291" s="418" t="inlineStr"/>
      <c r="N291" s="455" t="n"/>
      <c r="O291" s="455">
        <f>IF(W291&lt;0,AI291,I291)</f>
        <v/>
      </c>
      <c r="P291" s="455">
        <f>I291-O291</f>
        <v/>
      </c>
      <c r="Q291" s="418" t="n"/>
      <c r="R291" s="418" t="inlineStr">
        <is>
          <t>INV20220101526</t>
        </is>
      </c>
      <c r="S291" s="418" t="inlineStr"/>
      <c r="T291" s="418">
        <f>R291=S291</f>
        <v/>
      </c>
      <c r="U291" s="418">
        <f>AND(MONTH(F291)=MONTH(Y291), YEAR(F291)=YEAR(Y291))</f>
        <v/>
      </c>
      <c r="V291" s="418">
        <f>AND(AC291&lt;&gt;"", 'Company information'!D$4&lt;&gt;"", RIGHT(SUBSTITUTE(AC291,"-",""),9)=RIGHT(SUBSTITUTE('Company information'!D$4,"-",""),9))</f>
        <v/>
      </c>
      <c r="W291" s="418">
        <f>AI291-I291</f>
        <v/>
      </c>
      <c r="X291" s="455" t="n"/>
      <c r="Y291" s="417" t="n"/>
      <c r="Z291" s="418" t="n"/>
      <c r="AA291" s="418" t="n"/>
      <c r="AB291" s="418" t="n"/>
      <c r="AC291" s="418" t="n"/>
      <c r="AD291" s="418" t="n"/>
      <c r="AE291" s="455" t="n"/>
      <c r="AF291" s="455" t="n"/>
      <c r="AG291" s="455" t="n"/>
      <c r="AH291" s="455" t="n"/>
      <c r="AI291" s="455" t="n"/>
      <c r="AJ291" s="455" t="n"/>
      <c r="AK291" s="455" t="n"/>
      <c r="AL291" s="455" t="n"/>
      <c r="AM291" s="455" t="n"/>
      <c r="AN291" s="455" t="n"/>
      <c r="AO291" s="455" t="n"/>
      <c r="AP291" s="455" t="n"/>
      <c r="AQ291" s="455" t="n"/>
      <c r="AR291" s="418" t="n"/>
      <c r="AS291" s="418" t="n"/>
      <c r="AT291" s="418" t="n"/>
    </row>
    <row r="292">
      <c r="A292" s="417" t="n">
        <v>283</v>
      </c>
      <c r="B292" s="418" t="inlineStr">
        <is>
          <t>CLERANCE &amp; TRUCKING FEE</t>
        </is>
      </c>
      <c r="C292" s="418" t="inlineStr">
        <is>
          <t>56ប៊ី-លីង សឹបផ្លាយ ឆេន មេនេចម៉ិន ឯ.ក</t>
        </is>
      </c>
      <c r="D292" s="418" t="inlineStr">
        <is>
          <t>K004-902004795</t>
        </is>
      </c>
      <c r="E292" s="418" t="inlineStr">
        <is>
          <t>TI2022-0025</t>
        </is>
      </c>
      <c r="F292" s="419" t="n">
        <v>44582</v>
      </c>
      <c r="G292" s="420" t="n">
        <v>270655</v>
      </c>
      <c r="H292" s="418" t="n"/>
      <c r="I292" s="455" t="n">
        <v>270655</v>
      </c>
      <c r="J292" s="418">
        <f>IF(L292&lt;&gt;"",L292,K292)</f>
        <v/>
      </c>
      <c r="K292" s="418">
        <f>IF(AND(T292=TRUE, U292=TRUE, V292=TRUE), IF(W292&lt;-0.05, "អនុញ្ញាត (អ្នកផ្គត់ផ្គង់ប្រកាសខ្វះ)", "បានប្រកាស (អនុញ្ញាត)"), IF(AND(T292=FALSE, U292=FALSE, V292=FALSE), "ព្យួរទុក (មិនមានទិន្នន័យ)", "ប្រកាសខុស (ព្យួរទុក)"))</f>
        <v/>
      </c>
      <c r="L292" s="418" t="inlineStr"/>
      <c r="M292" s="418" t="inlineStr"/>
      <c r="N292" s="455" t="n"/>
      <c r="O292" s="455">
        <f>IF(W292&lt;0,AI292,I292)</f>
        <v/>
      </c>
      <c r="P292" s="455">
        <f>I292-O292</f>
        <v/>
      </c>
      <c r="Q292" s="418" t="n"/>
      <c r="R292" s="418" t="inlineStr">
        <is>
          <t>TI2022-0025</t>
        </is>
      </c>
      <c r="S292" s="418" t="inlineStr"/>
      <c r="T292" s="418">
        <f>R292=S292</f>
        <v/>
      </c>
      <c r="U292" s="418">
        <f>AND(MONTH(F292)=MONTH(Y292), YEAR(F292)=YEAR(Y292))</f>
        <v/>
      </c>
      <c r="V292" s="418">
        <f>AND(AC292&lt;&gt;"", 'Company information'!D$4&lt;&gt;"", RIGHT(SUBSTITUTE(AC292,"-",""),9)=RIGHT(SUBSTITUTE('Company information'!D$4,"-",""),9))</f>
        <v/>
      </c>
      <c r="W292" s="418">
        <f>AI292-I292</f>
        <v/>
      </c>
      <c r="X292" s="455" t="n"/>
      <c r="Y292" s="417" t="n"/>
      <c r="Z292" s="418" t="n"/>
      <c r="AA292" s="418" t="n"/>
      <c r="AB292" s="418" t="n"/>
      <c r="AC292" s="418" t="n"/>
      <c r="AD292" s="418" t="n"/>
      <c r="AE292" s="455" t="n"/>
      <c r="AF292" s="455" t="n"/>
      <c r="AG292" s="455" t="n"/>
      <c r="AH292" s="455" t="n"/>
      <c r="AI292" s="455" t="n"/>
      <c r="AJ292" s="455" t="n"/>
      <c r="AK292" s="455" t="n"/>
      <c r="AL292" s="455" t="n"/>
      <c r="AM292" s="455" t="n"/>
      <c r="AN292" s="455" t="n"/>
      <c r="AO292" s="455" t="n"/>
      <c r="AP292" s="455" t="n"/>
      <c r="AQ292" s="455" t="n"/>
      <c r="AR292" s="418" t="n"/>
      <c r="AS292" s="418" t="n"/>
      <c r="AT292" s="418" t="n"/>
    </row>
    <row r="293">
      <c r="A293" s="417" t="n">
        <v>284</v>
      </c>
      <c r="B293" s="418" t="inlineStr">
        <is>
          <t>Lift-Off</t>
        </is>
      </c>
      <c r="C293" s="418" t="inlineStr">
        <is>
          <t>កំពង់ផែស្វយ័តក្រុងព្រះសីហនុ</t>
        </is>
      </c>
      <c r="D293" s="418" t="inlineStr">
        <is>
          <t>L001-100044638</t>
        </is>
      </c>
      <c r="E293" s="418" t="inlineStr">
        <is>
          <t>003985</t>
        </is>
      </c>
      <c r="F293" s="419" t="n">
        <v>44743</v>
      </c>
      <c r="G293" s="420" t="n">
        <v>6927</v>
      </c>
      <c r="H293" s="418" t="n"/>
      <c r="I293" s="455" t="n">
        <v>6927</v>
      </c>
      <c r="J293" s="418">
        <f>IF(L293&lt;&gt;"",L293,K293)</f>
        <v/>
      </c>
      <c r="K293" s="418">
        <f>IF(AND(T293=TRUE, U293=TRUE, V293=TRUE), IF(W293&lt;-0.05, "អនុញ្ញាត (អ្នកផ្គត់ផ្គង់ប្រកាសខ្វះ)", "បានប្រកាស (អនុញ្ញាត)"), IF(AND(T293=FALSE, U293=FALSE, V293=FALSE), "ព្យួរទុក (មិនមានទិន្នន័យ)", "ប្រកាសខុស (ព្យួរទុក)"))</f>
        <v/>
      </c>
      <c r="L293" s="418" t="inlineStr"/>
      <c r="M293" s="418" t="inlineStr"/>
      <c r="N293" s="455" t="n"/>
      <c r="O293" s="455">
        <f>IF(W293&lt;0,AI293,I293)</f>
        <v/>
      </c>
      <c r="P293" s="455">
        <f>I293-O293</f>
        <v/>
      </c>
      <c r="Q293" s="418" t="n"/>
      <c r="R293" s="418" t="inlineStr">
        <is>
          <t>003985</t>
        </is>
      </c>
      <c r="S293" s="418" t="inlineStr"/>
      <c r="T293" s="418">
        <f>R293=S293</f>
        <v/>
      </c>
      <c r="U293" s="418">
        <f>AND(MONTH(F293)=MONTH(Y293), YEAR(F293)=YEAR(Y293))</f>
        <v/>
      </c>
      <c r="V293" s="418">
        <f>AND(AC293&lt;&gt;"", 'Company information'!D$4&lt;&gt;"", RIGHT(SUBSTITUTE(AC293,"-",""),9)=RIGHT(SUBSTITUTE('Company information'!D$4,"-",""),9))</f>
        <v/>
      </c>
      <c r="W293" s="418">
        <f>AI293-I293</f>
        <v/>
      </c>
      <c r="X293" s="455" t="n"/>
      <c r="Y293" s="417" t="n"/>
      <c r="Z293" s="418" t="n"/>
      <c r="AA293" s="418" t="n"/>
      <c r="AB293" s="418" t="n"/>
      <c r="AC293" s="418" t="n"/>
      <c r="AD293" s="418" t="n"/>
      <c r="AE293" s="455" t="n"/>
      <c r="AF293" s="455" t="n"/>
      <c r="AG293" s="455" t="n"/>
      <c r="AH293" s="455" t="n"/>
      <c r="AI293" s="455" t="n"/>
      <c r="AJ293" s="455" t="n"/>
      <c r="AK293" s="455" t="n"/>
      <c r="AL293" s="455" t="n"/>
      <c r="AM293" s="455" t="n"/>
      <c r="AN293" s="455" t="n"/>
      <c r="AO293" s="455" t="n"/>
      <c r="AP293" s="455" t="n"/>
      <c r="AQ293" s="455" t="n"/>
      <c r="AR293" s="418" t="n"/>
      <c r="AS293" s="418" t="n"/>
      <c r="AT293" s="418" t="n"/>
    </row>
    <row r="294">
      <c r="A294" s="417" t="n">
        <v>285</v>
      </c>
      <c r="B294" s="418" t="inlineStr">
        <is>
          <t>CLERANCE &amp; TRUCKING FEE</t>
        </is>
      </c>
      <c r="C294" s="418" t="inlineStr">
        <is>
          <t>56ប៊ី-លីង សឹបផ្លាយ ឆេន មេនេចម៉ិន ឯ.ក</t>
        </is>
      </c>
      <c r="D294" s="418" t="inlineStr">
        <is>
          <t>K004-902004795</t>
        </is>
      </c>
      <c r="E294" s="418" t="inlineStr">
        <is>
          <t>TI2022-0024</t>
        </is>
      </c>
      <c r="F294" s="419" t="n">
        <v>44582</v>
      </c>
      <c r="G294" s="420" t="n">
        <v>299145</v>
      </c>
      <c r="H294" s="418" t="n"/>
      <c r="I294" s="455" t="n">
        <v>299145</v>
      </c>
      <c r="J294" s="418">
        <f>IF(L294&lt;&gt;"",L294,K294)</f>
        <v/>
      </c>
      <c r="K294" s="418">
        <f>IF(AND(T294=TRUE, U294=TRUE, V294=TRUE), IF(W294&lt;-0.05, "អនុញ្ញាត (អ្នកផ្គត់ផ្គង់ប្រកាសខ្វះ)", "បានប្រកាស (អនុញ្ញាត)"), IF(AND(T294=FALSE, U294=FALSE, V294=FALSE), "ព្យួរទុក (មិនមានទិន្នន័យ)", "ប្រកាសខុស (ព្យួរទុក)"))</f>
        <v/>
      </c>
      <c r="L294" s="418" t="inlineStr"/>
      <c r="M294" s="418" t="inlineStr"/>
      <c r="N294" s="455" t="n"/>
      <c r="O294" s="455">
        <f>IF(W294&lt;0,AI294,I294)</f>
        <v/>
      </c>
      <c r="P294" s="455">
        <f>I294-O294</f>
        <v/>
      </c>
      <c r="Q294" s="418" t="n"/>
      <c r="R294" s="418" t="inlineStr">
        <is>
          <t>TI2022-0024</t>
        </is>
      </c>
      <c r="S294" s="418" t="inlineStr"/>
      <c r="T294" s="418">
        <f>R294=S294</f>
        <v/>
      </c>
      <c r="U294" s="418">
        <f>AND(MONTH(F294)=MONTH(Y294), YEAR(F294)=YEAR(Y294))</f>
        <v/>
      </c>
      <c r="V294" s="418">
        <f>AND(AC294&lt;&gt;"", 'Company information'!D$4&lt;&gt;"", RIGHT(SUBSTITUTE(AC294,"-",""),9)=RIGHT(SUBSTITUTE('Company information'!D$4,"-",""),9))</f>
        <v/>
      </c>
      <c r="W294" s="418">
        <f>AI294-I294</f>
        <v/>
      </c>
      <c r="X294" s="455" t="n"/>
      <c r="Y294" s="417" t="n"/>
      <c r="Z294" s="418" t="n"/>
      <c r="AA294" s="418" t="n"/>
      <c r="AB294" s="418" t="n"/>
      <c r="AC294" s="418" t="n"/>
      <c r="AD294" s="418" t="n"/>
      <c r="AE294" s="455" t="n"/>
      <c r="AF294" s="455" t="n"/>
      <c r="AG294" s="455" t="n"/>
      <c r="AH294" s="455" t="n"/>
      <c r="AI294" s="455" t="n"/>
      <c r="AJ294" s="455" t="n"/>
      <c r="AK294" s="455" t="n"/>
      <c r="AL294" s="455" t="n"/>
      <c r="AM294" s="455" t="n"/>
      <c r="AN294" s="455" t="n"/>
      <c r="AO294" s="455" t="n"/>
      <c r="AP294" s="455" t="n"/>
      <c r="AQ294" s="455" t="n"/>
      <c r="AR294" s="418" t="n"/>
      <c r="AS294" s="418" t="n"/>
      <c r="AT294" s="418" t="n"/>
    </row>
    <row r="295">
      <c r="A295" s="417" t="n">
        <v>286</v>
      </c>
      <c r="B295" s="418" t="inlineStr">
        <is>
          <t>Lift-Off</t>
        </is>
      </c>
      <c r="C295" s="418" t="inlineStr">
        <is>
          <t>កំពង់ផែស្វយ័តក្រុងព្រះសីហនុ</t>
        </is>
      </c>
      <c r="D295" s="418" t="inlineStr">
        <is>
          <t>L001-100044638</t>
        </is>
      </c>
      <c r="E295" s="418" t="inlineStr">
        <is>
          <t>003986</t>
        </is>
      </c>
      <c r="F295" s="419" t="n">
        <v>44743</v>
      </c>
      <c r="G295" s="420" t="n">
        <v>6927</v>
      </c>
      <c r="H295" s="418" t="n"/>
      <c r="I295" s="455" t="n">
        <v>6927</v>
      </c>
      <c r="J295" s="418">
        <f>IF(L295&lt;&gt;"",L295,K295)</f>
        <v/>
      </c>
      <c r="K295" s="418">
        <f>IF(AND(T295=TRUE, U295=TRUE, V295=TRUE), IF(W295&lt;-0.05, "អនុញ្ញាត (អ្នកផ្គត់ផ្គង់ប្រកាសខ្វះ)", "បានប្រកាស (អនុញ្ញាត)"), IF(AND(T295=FALSE, U295=FALSE, V295=FALSE), "ព្យួរទុក (មិនមានទិន្នន័យ)", "ប្រកាសខុស (ព្យួរទុក)"))</f>
        <v/>
      </c>
      <c r="L295" s="418" t="inlineStr"/>
      <c r="M295" s="418" t="inlineStr"/>
      <c r="N295" s="455" t="n"/>
      <c r="O295" s="455">
        <f>IF(W295&lt;0,AI295,I295)</f>
        <v/>
      </c>
      <c r="P295" s="455">
        <f>I295-O295</f>
        <v/>
      </c>
      <c r="Q295" s="418" t="n"/>
      <c r="R295" s="418" t="inlineStr">
        <is>
          <t>003986</t>
        </is>
      </c>
      <c r="S295" s="418" t="inlineStr"/>
      <c r="T295" s="418">
        <f>R295=S295</f>
        <v/>
      </c>
      <c r="U295" s="418">
        <f>AND(MONTH(F295)=MONTH(Y295), YEAR(F295)=YEAR(Y295))</f>
        <v/>
      </c>
      <c r="V295" s="418">
        <f>AND(AC295&lt;&gt;"", 'Company information'!D$4&lt;&gt;"", RIGHT(SUBSTITUTE(AC295,"-",""),9)=RIGHT(SUBSTITUTE('Company information'!D$4,"-",""),9))</f>
        <v/>
      </c>
      <c r="W295" s="418">
        <f>AI295-I295</f>
        <v/>
      </c>
      <c r="X295" s="455" t="n"/>
      <c r="Y295" s="417" t="n"/>
      <c r="Z295" s="418" t="n"/>
      <c r="AA295" s="418" t="n"/>
      <c r="AB295" s="418" t="n"/>
      <c r="AC295" s="418" t="n"/>
      <c r="AD295" s="418" t="n"/>
      <c r="AE295" s="455" t="n"/>
      <c r="AF295" s="455" t="n"/>
      <c r="AG295" s="455" t="n"/>
      <c r="AH295" s="455" t="n"/>
      <c r="AI295" s="455" t="n"/>
      <c r="AJ295" s="455" t="n"/>
      <c r="AK295" s="455" t="n"/>
      <c r="AL295" s="455" t="n"/>
      <c r="AM295" s="455" t="n"/>
      <c r="AN295" s="455" t="n"/>
      <c r="AO295" s="455" t="n"/>
      <c r="AP295" s="455" t="n"/>
      <c r="AQ295" s="455" t="n"/>
      <c r="AR295" s="418" t="n"/>
      <c r="AS295" s="418" t="n"/>
      <c r="AT295" s="418" t="n"/>
    </row>
    <row r="296">
      <c r="A296" s="417" t="n">
        <v>287</v>
      </c>
      <c r="B296" s="418" t="inlineStr">
        <is>
          <t>CLERANCE &amp; TRUCKING FEE</t>
        </is>
      </c>
      <c r="C296" s="418" t="inlineStr">
        <is>
          <t>56ប៊ី-លីង សឹបផ្លាយ ឆេន មេនេចម៉ិន ឯ.ក</t>
        </is>
      </c>
      <c r="D296" s="418" t="inlineStr">
        <is>
          <t>K004-902004795</t>
        </is>
      </c>
      <c r="E296" s="418" t="inlineStr">
        <is>
          <t>TI2022-0023</t>
        </is>
      </c>
      <c r="F296" s="419" t="n">
        <v>44582</v>
      </c>
      <c r="G296" s="420" t="n">
        <v>299145</v>
      </c>
      <c r="H296" s="418" t="n"/>
      <c r="I296" s="455" t="n">
        <v>299145</v>
      </c>
      <c r="J296" s="418">
        <f>IF(L296&lt;&gt;"",L296,K296)</f>
        <v/>
      </c>
      <c r="K296" s="418">
        <f>IF(AND(T296=TRUE, U296=TRUE, V296=TRUE), IF(W296&lt;-0.05, "អនុញ្ញាត (អ្នកផ្គត់ផ្គង់ប្រកាសខ្វះ)", "បានប្រកាស (អនុញ្ញាត)"), IF(AND(T296=FALSE, U296=FALSE, V296=FALSE), "ព្យួរទុក (មិនមានទិន្នន័យ)", "ប្រកាសខុស (ព្យួរទុក)"))</f>
        <v/>
      </c>
      <c r="L296" s="418" t="inlineStr"/>
      <c r="M296" s="418" t="inlineStr"/>
      <c r="N296" s="455" t="n"/>
      <c r="O296" s="455">
        <f>IF(W296&lt;0,AI296,I296)</f>
        <v/>
      </c>
      <c r="P296" s="455">
        <f>I296-O296</f>
        <v/>
      </c>
      <c r="Q296" s="418" t="n"/>
      <c r="R296" s="418" t="inlineStr">
        <is>
          <t>TI2022-0023</t>
        </is>
      </c>
      <c r="S296" s="418" t="inlineStr"/>
      <c r="T296" s="418">
        <f>R296=S296</f>
        <v/>
      </c>
      <c r="U296" s="418">
        <f>AND(MONTH(F296)=MONTH(Y296), YEAR(F296)=YEAR(Y296))</f>
        <v/>
      </c>
      <c r="V296" s="418">
        <f>AND(AC296&lt;&gt;"", 'Company information'!D$4&lt;&gt;"", RIGHT(SUBSTITUTE(AC296,"-",""),9)=RIGHT(SUBSTITUTE('Company information'!D$4,"-",""),9))</f>
        <v/>
      </c>
      <c r="W296" s="418">
        <f>AI296-I296</f>
        <v/>
      </c>
      <c r="X296" s="455" t="n"/>
      <c r="Y296" s="417" t="n"/>
      <c r="Z296" s="418" t="n"/>
      <c r="AA296" s="418" t="n"/>
      <c r="AB296" s="418" t="n"/>
      <c r="AC296" s="418" t="n"/>
      <c r="AD296" s="418" t="n"/>
      <c r="AE296" s="455" t="n"/>
      <c r="AF296" s="455" t="n"/>
      <c r="AG296" s="455" t="n"/>
      <c r="AH296" s="455" t="n"/>
      <c r="AI296" s="455" t="n"/>
      <c r="AJ296" s="455" t="n"/>
      <c r="AK296" s="455" t="n"/>
      <c r="AL296" s="455" t="n"/>
      <c r="AM296" s="455" t="n"/>
      <c r="AN296" s="455" t="n"/>
      <c r="AO296" s="455" t="n"/>
      <c r="AP296" s="455" t="n"/>
      <c r="AQ296" s="455" t="n"/>
      <c r="AR296" s="418" t="n"/>
      <c r="AS296" s="418" t="n"/>
      <c r="AT296" s="418" t="n"/>
    </row>
    <row r="297">
      <c r="A297" s="417" t="n">
        <v>288</v>
      </c>
      <c r="B297" s="418" t="inlineStr">
        <is>
          <t>Lift-Off Charge,Gate Fee Charge</t>
        </is>
      </c>
      <c r="C297" s="418" t="inlineStr">
        <is>
          <t>កំពង់ផែស្វយ័តភ្នំពេញ "ក.ស.ភ"</t>
        </is>
      </c>
      <c r="D297" s="418" t="inlineStr">
        <is>
          <t>L001-100044999</t>
        </is>
      </c>
      <c r="E297" s="418" t="inlineStr">
        <is>
          <t>INV20220101525</t>
        </is>
      </c>
      <c r="F297" s="419" t="n">
        <v>44743</v>
      </c>
      <c r="G297" s="420" t="n">
        <v>29340</v>
      </c>
      <c r="H297" s="418" t="n"/>
      <c r="I297" s="455" t="n">
        <v>29340</v>
      </c>
      <c r="J297" s="418">
        <f>IF(L297&lt;&gt;"",L297,K297)</f>
        <v/>
      </c>
      <c r="K297" s="418">
        <f>IF(AND(T297=TRUE, U297=TRUE, V297=TRUE), IF(W297&lt;-0.05, "អនុញ្ញាត (អ្នកផ្គត់ផ្គង់ប្រកាសខ្វះ)", "បានប្រកាស (អនុញ្ញាត)"), IF(AND(T297=FALSE, U297=FALSE, V297=FALSE), "ព្យួរទុក (មិនមានទិន្នន័យ)", "ប្រកាសខុស (ព្យួរទុក)"))</f>
        <v/>
      </c>
      <c r="L297" s="418" t="inlineStr"/>
      <c r="M297" s="418" t="inlineStr"/>
      <c r="N297" s="455" t="n"/>
      <c r="O297" s="455">
        <f>IF(W297&lt;0,AI297,I297)</f>
        <v/>
      </c>
      <c r="P297" s="455">
        <f>I297-O297</f>
        <v/>
      </c>
      <c r="Q297" s="418" t="n"/>
      <c r="R297" s="418" t="inlineStr">
        <is>
          <t>INV20220101525</t>
        </is>
      </c>
      <c r="S297" s="418" t="inlineStr"/>
      <c r="T297" s="418">
        <f>R297=S297</f>
        <v/>
      </c>
      <c r="U297" s="418">
        <f>AND(MONTH(F297)=MONTH(Y297), YEAR(F297)=YEAR(Y297))</f>
        <v/>
      </c>
      <c r="V297" s="418">
        <f>AND(AC297&lt;&gt;"", 'Company information'!D$4&lt;&gt;"", RIGHT(SUBSTITUTE(AC297,"-",""),9)=RIGHT(SUBSTITUTE('Company information'!D$4,"-",""),9))</f>
        <v/>
      </c>
      <c r="W297" s="418">
        <f>AI297-I297</f>
        <v/>
      </c>
      <c r="X297" s="455" t="n"/>
      <c r="Y297" s="417" t="n"/>
      <c r="Z297" s="418" t="n"/>
      <c r="AA297" s="418" t="n"/>
      <c r="AB297" s="418" t="n"/>
      <c r="AC297" s="418" t="n"/>
      <c r="AD297" s="418" t="n"/>
      <c r="AE297" s="455" t="n"/>
      <c r="AF297" s="455" t="n"/>
      <c r="AG297" s="455" t="n"/>
      <c r="AH297" s="455" t="n"/>
      <c r="AI297" s="455" t="n"/>
      <c r="AJ297" s="455" t="n"/>
      <c r="AK297" s="455" t="n"/>
      <c r="AL297" s="455" t="n"/>
      <c r="AM297" s="455" t="n"/>
      <c r="AN297" s="455" t="n"/>
      <c r="AO297" s="455" t="n"/>
      <c r="AP297" s="455" t="n"/>
      <c r="AQ297" s="455" t="n"/>
      <c r="AR297" s="418" t="n"/>
      <c r="AS297" s="418" t="n"/>
      <c r="AT297" s="418" t="n"/>
    </row>
    <row r="298">
      <c r="A298" s="417" t="n">
        <v>289</v>
      </c>
      <c r="B298" s="418" t="inlineStr">
        <is>
          <t>CLERANCE &amp; TRUCKING FEE</t>
        </is>
      </c>
      <c r="C298" s="418" t="inlineStr">
        <is>
          <t>56ប៊ី-លីង សឹបផ្លាយ ឆេន មេនេចម៉ិន ឯ.ក</t>
        </is>
      </c>
      <c r="D298" s="418" t="inlineStr">
        <is>
          <t>K004-902004795</t>
        </is>
      </c>
      <c r="E298" s="418" t="inlineStr">
        <is>
          <t>TI2022-0022</t>
        </is>
      </c>
      <c r="F298" s="419" t="n">
        <v>44582</v>
      </c>
      <c r="G298" s="420" t="n">
        <v>270655</v>
      </c>
      <c r="H298" s="418" t="n"/>
      <c r="I298" s="455" t="n">
        <v>270655</v>
      </c>
      <c r="J298" s="418">
        <f>IF(L298&lt;&gt;"",L298,K298)</f>
        <v/>
      </c>
      <c r="K298" s="418">
        <f>IF(AND(T298=TRUE, U298=TRUE, V298=TRUE), IF(W298&lt;-0.05, "អនុញ្ញាត (អ្នកផ្គត់ផ្គង់ប្រកាសខ្វះ)", "បានប្រកាស (អនុញ្ញាត)"), IF(AND(T298=FALSE, U298=FALSE, V298=FALSE), "ព្យួរទុក (មិនមានទិន្នន័យ)", "ប្រកាសខុស (ព្យួរទុក)"))</f>
        <v/>
      </c>
      <c r="L298" s="418" t="inlineStr"/>
      <c r="M298" s="418" t="inlineStr"/>
      <c r="N298" s="455" t="n"/>
      <c r="O298" s="455">
        <f>IF(W298&lt;0,AI298,I298)</f>
        <v/>
      </c>
      <c r="P298" s="455">
        <f>I298-O298</f>
        <v/>
      </c>
      <c r="Q298" s="418" t="n"/>
      <c r="R298" s="418" t="inlineStr">
        <is>
          <t>TI2022-0022</t>
        </is>
      </c>
      <c r="S298" s="418" t="inlineStr"/>
      <c r="T298" s="418">
        <f>R298=S298</f>
        <v/>
      </c>
      <c r="U298" s="418">
        <f>AND(MONTH(F298)=MONTH(Y298), YEAR(F298)=YEAR(Y298))</f>
        <v/>
      </c>
      <c r="V298" s="418">
        <f>AND(AC298&lt;&gt;"", 'Company information'!D$4&lt;&gt;"", RIGHT(SUBSTITUTE(AC298,"-",""),9)=RIGHT(SUBSTITUTE('Company information'!D$4,"-",""),9))</f>
        <v/>
      </c>
      <c r="W298" s="418">
        <f>AI298-I298</f>
        <v/>
      </c>
      <c r="X298" s="455" t="n"/>
      <c r="Y298" s="417" t="n"/>
      <c r="Z298" s="418" t="n"/>
      <c r="AA298" s="418" t="n"/>
      <c r="AB298" s="418" t="n"/>
      <c r="AC298" s="418" t="n"/>
      <c r="AD298" s="418" t="n"/>
      <c r="AE298" s="455" t="n"/>
      <c r="AF298" s="455" t="n"/>
      <c r="AG298" s="455" t="n"/>
      <c r="AH298" s="455" t="n"/>
      <c r="AI298" s="455" t="n"/>
      <c r="AJ298" s="455" t="n"/>
      <c r="AK298" s="455" t="n"/>
      <c r="AL298" s="455" t="n"/>
      <c r="AM298" s="455" t="n"/>
      <c r="AN298" s="455" t="n"/>
      <c r="AO298" s="455" t="n"/>
      <c r="AP298" s="455" t="n"/>
      <c r="AQ298" s="455" t="n"/>
      <c r="AR298" s="418" t="n"/>
      <c r="AS298" s="418" t="n"/>
      <c r="AT298" s="418" t="n"/>
    </row>
    <row r="299">
      <c r="A299" s="417" t="n">
        <v>290</v>
      </c>
      <c r="B299" s="418" t="inlineStr">
        <is>
          <t>Lift-Off Charge,Gate Fee Charge</t>
        </is>
      </c>
      <c r="C299" s="418" t="inlineStr">
        <is>
          <t>កំពង់ផែស្វយ័តភ្នំពេញ "ក.ស.ភ"</t>
        </is>
      </c>
      <c r="D299" s="418" t="inlineStr">
        <is>
          <t>L001-100044999</t>
        </is>
      </c>
      <c r="E299" s="418" t="inlineStr">
        <is>
          <t>INV20220101524</t>
        </is>
      </c>
      <c r="F299" s="419" t="n">
        <v>44743</v>
      </c>
      <c r="G299" s="420" t="n">
        <v>29340</v>
      </c>
      <c r="H299" s="418" t="n"/>
      <c r="I299" s="455" t="n">
        <v>29340</v>
      </c>
      <c r="J299" s="418">
        <f>IF(L299&lt;&gt;"",L299,K299)</f>
        <v/>
      </c>
      <c r="K299" s="418">
        <f>IF(AND(T299=TRUE, U299=TRUE, V299=TRUE), IF(W299&lt;-0.05, "អនុញ្ញាត (អ្នកផ្គត់ផ្គង់ប្រកាសខ្វះ)", "បានប្រកាស (អនុញ្ញាត)"), IF(AND(T299=FALSE, U299=FALSE, V299=FALSE), "ព្យួរទុក (មិនមានទិន្នន័យ)", "ប្រកាសខុស (ព្យួរទុក)"))</f>
        <v/>
      </c>
      <c r="L299" s="418" t="inlineStr"/>
      <c r="M299" s="418" t="inlineStr"/>
      <c r="N299" s="455" t="n"/>
      <c r="O299" s="455">
        <f>IF(W299&lt;0,AI299,I299)</f>
        <v/>
      </c>
      <c r="P299" s="455">
        <f>I299-O299</f>
        <v/>
      </c>
      <c r="Q299" s="418" t="n"/>
      <c r="R299" s="418" t="inlineStr">
        <is>
          <t>INV20220101524</t>
        </is>
      </c>
      <c r="S299" s="418" t="inlineStr"/>
      <c r="T299" s="418">
        <f>R299=S299</f>
        <v/>
      </c>
      <c r="U299" s="418">
        <f>AND(MONTH(F299)=MONTH(Y299), YEAR(F299)=YEAR(Y299))</f>
        <v/>
      </c>
      <c r="V299" s="418">
        <f>AND(AC299&lt;&gt;"", 'Company information'!D$4&lt;&gt;"", RIGHT(SUBSTITUTE(AC299,"-",""),9)=RIGHT(SUBSTITUTE('Company information'!D$4,"-",""),9))</f>
        <v/>
      </c>
      <c r="W299" s="418">
        <f>AI299-I299</f>
        <v/>
      </c>
      <c r="X299" s="455" t="n"/>
      <c r="Y299" s="417" t="n"/>
      <c r="Z299" s="418" t="n"/>
      <c r="AA299" s="418" t="n"/>
      <c r="AB299" s="418" t="n"/>
      <c r="AC299" s="418" t="n"/>
      <c r="AD299" s="418" t="n"/>
      <c r="AE299" s="455" t="n"/>
      <c r="AF299" s="455" t="n"/>
      <c r="AG299" s="455" t="n"/>
      <c r="AH299" s="455" t="n"/>
      <c r="AI299" s="455" t="n"/>
      <c r="AJ299" s="455" t="n"/>
      <c r="AK299" s="455" t="n"/>
      <c r="AL299" s="455" t="n"/>
      <c r="AM299" s="455" t="n"/>
      <c r="AN299" s="455" t="n"/>
      <c r="AO299" s="455" t="n"/>
      <c r="AP299" s="455" t="n"/>
      <c r="AQ299" s="455" t="n"/>
      <c r="AR299" s="418" t="n"/>
      <c r="AS299" s="418" t="n"/>
      <c r="AT299" s="418" t="n"/>
    </row>
    <row r="300">
      <c r="A300" s="417" t="n">
        <v>291</v>
      </c>
      <c r="B300" s="418" t="inlineStr">
        <is>
          <t>CLERANCE &amp; TRUCKING FEE</t>
        </is>
      </c>
      <c r="C300" s="418" t="inlineStr">
        <is>
          <t>56ប៊ី-លីង សឹបផ្លាយ ឆេន មេនេចម៉ិន ឯ.ក</t>
        </is>
      </c>
      <c r="D300" s="418" t="inlineStr">
        <is>
          <t>K004-902004795</t>
        </is>
      </c>
      <c r="E300" s="418" t="inlineStr">
        <is>
          <t>TI2022-0021</t>
        </is>
      </c>
      <c r="F300" s="419" t="n">
        <v>44582</v>
      </c>
      <c r="G300" s="420" t="n">
        <v>270655</v>
      </c>
      <c r="H300" s="418" t="n"/>
      <c r="I300" s="455" t="n">
        <v>270655</v>
      </c>
      <c r="J300" s="418">
        <f>IF(L300&lt;&gt;"",L300,K300)</f>
        <v/>
      </c>
      <c r="K300" s="418">
        <f>IF(AND(T300=TRUE, U300=TRUE, V300=TRUE), IF(W300&lt;-0.05, "អនុញ្ញាត (អ្នកផ្គត់ផ្គង់ប្រកាសខ្វះ)", "បានប្រកាស (អនុញ្ញាត)"), IF(AND(T300=FALSE, U300=FALSE, V300=FALSE), "ព្យួរទុក (មិនមានទិន្នន័យ)", "ប្រកាសខុស (ព្យួរទុក)"))</f>
        <v/>
      </c>
      <c r="L300" s="418" t="inlineStr"/>
      <c r="M300" s="418" t="inlineStr"/>
      <c r="N300" s="455" t="n"/>
      <c r="O300" s="455">
        <f>IF(W300&lt;0,AI300,I300)</f>
        <v/>
      </c>
      <c r="P300" s="455">
        <f>I300-O300</f>
        <v/>
      </c>
      <c r="Q300" s="418" t="n"/>
      <c r="R300" s="418" t="inlineStr">
        <is>
          <t>TI2022-0021</t>
        </is>
      </c>
      <c r="S300" s="418" t="inlineStr"/>
      <c r="T300" s="418">
        <f>R300=S300</f>
        <v/>
      </c>
      <c r="U300" s="418">
        <f>AND(MONTH(F300)=MONTH(Y300), YEAR(F300)=YEAR(Y300))</f>
        <v/>
      </c>
      <c r="V300" s="418">
        <f>AND(AC300&lt;&gt;"", 'Company information'!D$4&lt;&gt;"", RIGHT(SUBSTITUTE(AC300,"-",""),9)=RIGHT(SUBSTITUTE('Company information'!D$4,"-",""),9))</f>
        <v/>
      </c>
      <c r="W300" s="418">
        <f>AI300-I300</f>
        <v/>
      </c>
      <c r="X300" s="455" t="n"/>
      <c r="Y300" s="417" t="n"/>
      <c r="Z300" s="418" t="n"/>
      <c r="AA300" s="418" t="n"/>
      <c r="AB300" s="418" t="n"/>
      <c r="AC300" s="418" t="n"/>
      <c r="AD300" s="418" t="n"/>
      <c r="AE300" s="455" t="n"/>
      <c r="AF300" s="455" t="n"/>
      <c r="AG300" s="455" t="n"/>
      <c r="AH300" s="455" t="n"/>
      <c r="AI300" s="455" t="n"/>
      <c r="AJ300" s="455" t="n"/>
      <c r="AK300" s="455" t="n"/>
      <c r="AL300" s="455" t="n"/>
      <c r="AM300" s="455" t="n"/>
      <c r="AN300" s="455" t="n"/>
      <c r="AO300" s="455" t="n"/>
      <c r="AP300" s="455" t="n"/>
      <c r="AQ300" s="455" t="n"/>
      <c r="AR300" s="418" t="n"/>
      <c r="AS300" s="418" t="n"/>
      <c r="AT300" s="418" t="n"/>
    </row>
    <row r="301">
      <c r="A301" s="417" t="n">
        <v>292</v>
      </c>
      <c r="B301" s="418" t="inlineStr">
        <is>
          <t>Lift-Off Charge,Gate Fee Charge</t>
        </is>
      </c>
      <c r="C301" s="418" t="inlineStr">
        <is>
          <t>កំពង់ផែស្វយ័តភ្នំពេញ "ក.ស.ភ"</t>
        </is>
      </c>
      <c r="D301" s="418" t="inlineStr">
        <is>
          <t>L001-100044999</t>
        </is>
      </c>
      <c r="E301" s="418" t="inlineStr">
        <is>
          <t>INV20220101674</t>
        </is>
      </c>
      <c r="F301" s="419" t="n">
        <v>44774</v>
      </c>
      <c r="G301" s="420" t="n">
        <v>48900</v>
      </c>
      <c r="H301" s="418" t="n"/>
      <c r="I301" s="455" t="n">
        <v>48900</v>
      </c>
      <c r="J301" s="418">
        <f>IF(L301&lt;&gt;"",L301,K301)</f>
        <v/>
      </c>
      <c r="K301" s="418">
        <f>IF(AND(T301=TRUE, U301=TRUE, V301=TRUE), IF(W301&lt;-0.05, "អនុញ្ញាត (អ្នកផ្គត់ផ្គង់ប្រកាសខ្វះ)", "បានប្រកាស (អនុញ្ញាត)"), IF(AND(T301=FALSE, U301=FALSE, V301=FALSE), "ព្យួរទុក (មិនមានទិន្នន័យ)", "ប្រកាសខុស (ព្យួរទុក)"))</f>
        <v/>
      </c>
      <c r="L301" s="418" t="inlineStr"/>
      <c r="M301" s="418" t="inlineStr"/>
      <c r="N301" s="455" t="n"/>
      <c r="O301" s="455">
        <f>IF(W301&lt;0,AI301,I301)</f>
        <v/>
      </c>
      <c r="P301" s="455">
        <f>I301-O301</f>
        <v/>
      </c>
      <c r="Q301" s="418" t="n"/>
      <c r="R301" s="418" t="inlineStr">
        <is>
          <t>INV20220101674</t>
        </is>
      </c>
      <c r="S301" s="418" t="inlineStr"/>
      <c r="T301" s="418">
        <f>R301=S301</f>
        <v/>
      </c>
      <c r="U301" s="418">
        <f>AND(MONTH(F301)=MONTH(Y301), YEAR(F301)=YEAR(Y301))</f>
        <v/>
      </c>
      <c r="V301" s="418">
        <f>AND(AC301&lt;&gt;"", 'Company information'!D$4&lt;&gt;"", RIGHT(SUBSTITUTE(AC301,"-",""),9)=RIGHT(SUBSTITUTE('Company information'!D$4,"-",""),9))</f>
        <v/>
      </c>
      <c r="W301" s="418">
        <f>AI301-I301</f>
        <v/>
      </c>
      <c r="X301" s="455" t="n"/>
      <c r="Y301" s="417" t="n"/>
      <c r="Z301" s="418" t="n"/>
      <c r="AA301" s="418" t="n"/>
      <c r="AB301" s="418" t="n"/>
      <c r="AC301" s="418" t="n"/>
      <c r="AD301" s="418" t="n"/>
      <c r="AE301" s="455" t="n"/>
      <c r="AF301" s="455" t="n"/>
      <c r="AG301" s="455" t="n"/>
      <c r="AH301" s="455" t="n"/>
      <c r="AI301" s="455" t="n"/>
      <c r="AJ301" s="455" t="n"/>
      <c r="AK301" s="455" t="n"/>
      <c r="AL301" s="455" t="n"/>
      <c r="AM301" s="455" t="n"/>
      <c r="AN301" s="455" t="n"/>
      <c r="AO301" s="455" t="n"/>
      <c r="AP301" s="455" t="n"/>
      <c r="AQ301" s="455" t="n"/>
      <c r="AR301" s="418" t="n"/>
      <c r="AS301" s="418" t="n"/>
      <c r="AT301" s="418" t="n"/>
    </row>
    <row r="302">
      <c r="A302" s="417" t="n">
        <v>293</v>
      </c>
      <c r="B302" s="418" t="inlineStr">
        <is>
          <t>CLERANCE &amp; TRUCKING FEE</t>
        </is>
      </c>
      <c r="C302" s="418" t="inlineStr">
        <is>
          <t>56ប៊ី-លីង សឹបផ្លាយ ឆេន មេនេចម៉ិន ឯ.ក</t>
        </is>
      </c>
      <c r="D302" s="418" t="inlineStr">
        <is>
          <t>K004-902004795</t>
        </is>
      </c>
      <c r="E302" s="418" t="inlineStr">
        <is>
          <t>TI2022-0020</t>
        </is>
      </c>
      <c r="F302" s="419" t="n">
        <v>44582</v>
      </c>
      <c r="G302" s="420" t="n">
        <v>472120</v>
      </c>
      <c r="H302" s="418" t="n"/>
      <c r="I302" s="455" t="n">
        <v>472120</v>
      </c>
      <c r="J302" s="418">
        <f>IF(L302&lt;&gt;"",L302,K302)</f>
        <v/>
      </c>
      <c r="K302" s="418">
        <f>IF(AND(T302=TRUE, U302=TRUE, V302=TRUE), IF(W302&lt;-0.05, "អនុញ្ញាត (អ្នកផ្គត់ផ្គង់ប្រកាសខ្វះ)", "បានប្រកាស (អនុញ្ញាត)"), IF(AND(T302=FALSE, U302=FALSE, V302=FALSE), "ព្យួរទុក (មិនមានទិន្នន័យ)", "ប្រកាសខុស (ព្យួរទុក)"))</f>
        <v/>
      </c>
      <c r="L302" s="418" t="inlineStr"/>
      <c r="M302" s="418" t="inlineStr"/>
      <c r="N302" s="455" t="n"/>
      <c r="O302" s="455">
        <f>IF(W302&lt;0,AI302,I302)</f>
        <v/>
      </c>
      <c r="P302" s="455">
        <f>I302-O302</f>
        <v/>
      </c>
      <c r="Q302" s="418" t="n"/>
      <c r="R302" s="418" t="inlineStr">
        <is>
          <t>TI2022-0020</t>
        </is>
      </c>
      <c r="S302" s="418" t="inlineStr"/>
      <c r="T302" s="418">
        <f>R302=S302</f>
        <v/>
      </c>
      <c r="U302" s="418">
        <f>AND(MONTH(F302)=MONTH(Y302), YEAR(F302)=YEAR(Y302))</f>
        <v/>
      </c>
      <c r="V302" s="418">
        <f>AND(AC302&lt;&gt;"", 'Company information'!D$4&lt;&gt;"", RIGHT(SUBSTITUTE(AC302,"-",""),9)=RIGHT(SUBSTITUTE('Company information'!D$4,"-",""),9))</f>
        <v/>
      </c>
      <c r="W302" s="418">
        <f>AI302-I302</f>
        <v/>
      </c>
      <c r="X302" s="455" t="n"/>
      <c r="Y302" s="417" t="n"/>
      <c r="Z302" s="418" t="n"/>
      <c r="AA302" s="418" t="n"/>
      <c r="AB302" s="418" t="n"/>
      <c r="AC302" s="418" t="n"/>
      <c r="AD302" s="418" t="n"/>
      <c r="AE302" s="455" t="n"/>
      <c r="AF302" s="455" t="n"/>
      <c r="AG302" s="455" t="n"/>
      <c r="AH302" s="455" t="n"/>
      <c r="AI302" s="455" t="n"/>
      <c r="AJ302" s="455" t="n"/>
      <c r="AK302" s="455" t="n"/>
      <c r="AL302" s="455" t="n"/>
      <c r="AM302" s="455" t="n"/>
      <c r="AN302" s="455" t="n"/>
      <c r="AO302" s="455" t="n"/>
      <c r="AP302" s="455" t="n"/>
      <c r="AQ302" s="455" t="n"/>
      <c r="AR302" s="418" t="n"/>
      <c r="AS302" s="418" t="n"/>
      <c r="AT302" s="418" t="n"/>
    </row>
    <row r="303">
      <c r="A303" s="417" t="n">
        <v>294</v>
      </c>
      <c r="B303" s="418" t="inlineStr">
        <is>
          <t>Lift-Off Charge,Gate Fee Charge</t>
        </is>
      </c>
      <c r="C303" s="418" t="inlineStr">
        <is>
          <t>កំពង់ផែស្វយ័តភ្នំពេញ "ក.ស.ភ"</t>
        </is>
      </c>
      <c r="D303" s="418" t="inlineStr">
        <is>
          <t>L001-100044999</t>
        </is>
      </c>
      <c r="E303" s="418" t="inlineStr">
        <is>
          <t>INV20220101675</t>
        </is>
      </c>
      <c r="F303" s="419" t="n">
        <v>44774</v>
      </c>
      <c r="G303" s="420" t="n">
        <v>107580</v>
      </c>
      <c r="H303" s="418" t="n"/>
      <c r="I303" s="455" t="n">
        <v>107580</v>
      </c>
      <c r="J303" s="418">
        <f>IF(L303&lt;&gt;"",L303,K303)</f>
        <v/>
      </c>
      <c r="K303" s="418">
        <f>IF(AND(T303=TRUE, U303=TRUE, V303=TRUE), IF(W303&lt;-0.05, "អនុញ្ញាត (អ្នកផ្គត់ផ្គង់ប្រកាសខ្វះ)", "បានប្រកាស (អនុញ្ញាត)"), IF(AND(T303=FALSE, U303=FALSE, V303=FALSE), "ព្យួរទុក (មិនមានទិន្នន័យ)", "ប្រកាសខុស (ព្យួរទុក)"))</f>
        <v/>
      </c>
      <c r="L303" s="418" t="inlineStr"/>
      <c r="M303" s="418" t="inlineStr"/>
      <c r="N303" s="455" t="n"/>
      <c r="O303" s="455">
        <f>IF(W303&lt;0,AI303,I303)</f>
        <v/>
      </c>
      <c r="P303" s="455">
        <f>I303-O303</f>
        <v/>
      </c>
      <c r="Q303" s="418" t="n"/>
      <c r="R303" s="418" t="inlineStr">
        <is>
          <t>INV20220101675</t>
        </is>
      </c>
      <c r="S303" s="418" t="inlineStr"/>
      <c r="T303" s="418">
        <f>R303=S303</f>
        <v/>
      </c>
      <c r="U303" s="418">
        <f>AND(MONTH(F303)=MONTH(Y303), YEAR(F303)=YEAR(Y303))</f>
        <v/>
      </c>
      <c r="V303" s="418">
        <f>AND(AC303&lt;&gt;"", 'Company information'!D$4&lt;&gt;"", RIGHT(SUBSTITUTE(AC303,"-",""),9)=RIGHT(SUBSTITUTE('Company information'!D$4,"-",""),9))</f>
        <v/>
      </c>
      <c r="W303" s="418">
        <f>AI303-I303</f>
        <v/>
      </c>
      <c r="X303" s="455" t="n"/>
      <c r="Y303" s="417" t="n"/>
      <c r="Z303" s="418" t="n"/>
      <c r="AA303" s="418" t="n"/>
      <c r="AB303" s="418" t="n"/>
      <c r="AC303" s="418" t="n"/>
      <c r="AD303" s="418" t="n"/>
      <c r="AE303" s="455" t="n"/>
      <c r="AF303" s="455" t="n"/>
      <c r="AG303" s="455" t="n"/>
      <c r="AH303" s="455" t="n"/>
      <c r="AI303" s="455" t="n"/>
      <c r="AJ303" s="455" t="n"/>
      <c r="AK303" s="455" t="n"/>
      <c r="AL303" s="455" t="n"/>
      <c r="AM303" s="455" t="n"/>
      <c r="AN303" s="455" t="n"/>
      <c r="AO303" s="455" t="n"/>
      <c r="AP303" s="455" t="n"/>
      <c r="AQ303" s="455" t="n"/>
      <c r="AR303" s="418" t="n"/>
      <c r="AS303" s="418" t="n"/>
      <c r="AT303" s="418" t="n"/>
    </row>
    <row r="304">
      <c r="A304" s="417" t="n">
        <v>295</v>
      </c>
      <c r="B304" s="418" t="inlineStr">
        <is>
          <t>CLERANCE &amp; TRUCKING FEE</t>
        </is>
      </c>
      <c r="C304" s="418" t="inlineStr">
        <is>
          <t>56ប៊ី-លីង សឹបផ្លាយ ឆេន មេនេចម៉ិន ឯ.ក</t>
        </is>
      </c>
      <c r="D304" s="418" t="inlineStr">
        <is>
          <t>K004-902004795</t>
        </is>
      </c>
      <c r="E304" s="418" t="inlineStr">
        <is>
          <t>TI2022-0019</t>
        </is>
      </c>
      <c r="F304" s="419" t="n">
        <v>44582</v>
      </c>
      <c r="G304" s="420" t="n">
        <v>899470</v>
      </c>
      <c r="H304" s="418" t="n"/>
      <c r="I304" s="455" t="n">
        <v>899470</v>
      </c>
      <c r="J304" s="418">
        <f>IF(L304&lt;&gt;"",L304,K304)</f>
        <v/>
      </c>
      <c r="K304" s="418">
        <f>IF(AND(T304=TRUE, U304=TRUE, V304=TRUE), IF(W304&lt;-0.05, "អនុញ្ញាត (អ្នកផ្គត់ផ្គង់ប្រកាសខ្វះ)", "បានប្រកាស (អនុញ្ញាត)"), IF(AND(T304=FALSE, U304=FALSE, V304=FALSE), "ព្យួរទុក (មិនមានទិន្នន័យ)", "ប្រកាសខុស (ព្យួរទុក)"))</f>
        <v/>
      </c>
      <c r="L304" s="418" t="inlineStr"/>
      <c r="M304" s="418" t="inlineStr"/>
      <c r="N304" s="455" t="n"/>
      <c r="O304" s="455">
        <f>IF(W304&lt;0,AI304,I304)</f>
        <v/>
      </c>
      <c r="P304" s="455">
        <f>I304-O304</f>
        <v/>
      </c>
      <c r="Q304" s="418" t="n"/>
      <c r="R304" s="418" t="inlineStr">
        <is>
          <t>TI2022-0019</t>
        </is>
      </c>
      <c r="S304" s="418" t="inlineStr"/>
      <c r="T304" s="418">
        <f>R304=S304</f>
        <v/>
      </c>
      <c r="U304" s="418">
        <f>AND(MONTH(F304)=MONTH(Y304), YEAR(F304)=YEAR(Y304))</f>
        <v/>
      </c>
      <c r="V304" s="418">
        <f>AND(AC304&lt;&gt;"", 'Company information'!D$4&lt;&gt;"", RIGHT(SUBSTITUTE(AC304,"-",""),9)=RIGHT(SUBSTITUTE('Company information'!D$4,"-",""),9))</f>
        <v/>
      </c>
      <c r="W304" s="418">
        <f>AI304-I304</f>
        <v/>
      </c>
      <c r="X304" s="455" t="n"/>
      <c r="Y304" s="417" t="n"/>
      <c r="Z304" s="418" t="n"/>
      <c r="AA304" s="418" t="n"/>
      <c r="AB304" s="418" t="n"/>
      <c r="AC304" s="418" t="n"/>
      <c r="AD304" s="418" t="n"/>
      <c r="AE304" s="455" t="n"/>
      <c r="AF304" s="455" t="n"/>
      <c r="AG304" s="455" t="n"/>
      <c r="AH304" s="455" t="n"/>
      <c r="AI304" s="455" t="n"/>
      <c r="AJ304" s="455" t="n"/>
      <c r="AK304" s="455" t="n"/>
      <c r="AL304" s="455" t="n"/>
      <c r="AM304" s="455" t="n"/>
      <c r="AN304" s="455" t="n"/>
      <c r="AO304" s="455" t="n"/>
      <c r="AP304" s="455" t="n"/>
      <c r="AQ304" s="455" t="n"/>
      <c r="AR304" s="418" t="n"/>
      <c r="AS304" s="418" t="n"/>
      <c r="AT304" s="418" t="n"/>
    </row>
    <row r="305">
      <c r="A305" s="417" t="n">
        <v>296</v>
      </c>
      <c r="B305" s="418" t="inlineStr">
        <is>
          <t>Lift-Off Charge,Gate Fee Charge</t>
        </is>
      </c>
      <c r="C305" s="418" t="inlineStr">
        <is>
          <t>កំពង់ផែស្វយ័តភ្នំពេញ "ក.ស.ភ"</t>
        </is>
      </c>
      <c r="D305" s="418" t="inlineStr">
        <is>
          <t>L001-100044999</t>
        </is>
      </c>
      <c r="E305" s="418" t="inlineStr">
        <is>
          <t>INV20220101517</t>
        </is>
      </c>
      <c r="F305" s="419" t="n">
        <v>44743</v>
      </c>
      <c r="G305" s="420" t="n">
        <v>58680</v>
      </c>
      <c r="H305" s="418" t="n"/>
      <c r="I305" s="455" t="n">
        <v>58680</v>
      </c>
      <c r="J305" s="418">
        <f>IF(L305&lt;&gt;"",L305,K305)</f>
        <v/>
      </c>
      <c r="K305" s="418">
        <f>IF(AND(T305=TRUE, U305=TRUE, V305=TRUE), IF(W305&lt;-0.05, "អនុញ្ញាត (អ្នកផ្គត់ផ្គង់ប្រកាសខ្វះ)", "បានប្រកាស (អនុញ្ញាត)"), IF(AND(T305=FALSE, U305=FALSE, V305=FALSE), "ព្យួរទុក (មិនមានទិន្នន័យ)", "ប្រកាសខុស (ព្យួរទុក)"))</f>
        <v/>
      </c>
      <c r="L305" s="418" t="inlineStr"/>
      <c r="M305" s="418" t="inlineStr"/>
      <c r="N305" s="455" t="n"/>
      <c r="O305" s="455">
        <f>IF(W305&lt;0,AI305,I305)</f>
        <v/>
      </c>
      <c r="P305" s="455">
        <f>I305-O305</f>
        <v/>
      </c>
      <c r="Q305" s="418" t="n"/>
      <c r="R305" s="418" t="inlineStr">
        <is>
          <t>INV20220101517</t>
        </is>
      </c>
      <c r="S305" s="418" t="inlineStr"/>
      <c r="T305" s="418">
        <f>R305=S305</f>
        <v/>
      </c>
      <c r="U305" s="418">
        <f>AND(MONTH(F305)=MONTH(Y305), YEAR(F305)=YEAR(Y305))</f>
        <v/>
      </c>
      <c r="V305" s="418">
        <f>AND(AC305&lt;&gt;"", 'Company information'!D$4&lt;&gt;"", RIGHT(SUBSTITUTE(AC305,"-",""),9)=RIGHT(SUBSTITUTE('Company information'!D$4,"-",""),9))</f>
        <v/>
      </c>
      <c r="W305" s="418">
        <f>AI305-I305</f>
        <v/>
      </c>
      <c r="X305" s="455" t="n"/>
      <c r="Y305" s="417" t="n"/>
      <c r="Z305" s="418" t="n"/>
      <c r="AA305" s="418" t="n"/>
      <c r="AB305" s="418" t="n"/>
      <c r="AC305" s="418" t="n"/>
      <c r="AD305" s="418" t="n"/>
      <c r="AE305" s="455" t="n"/>
      <c r="AF305" s="455" t="n"/>
      <c r="AG305" s="455" t="n"/>
      <c r="AH305" s="455" t="n"/>
      <c r="AI305" s="455" t="n"/>
      <c r="AJ305" s="455" t="n"/>
      <c r="AK305" s="455" t="n"/>
      <c r="AL305" s="455" t="n"/>
      <c r="AM305" s="455" t="n"/>
      <c r="AN305" s="455" t="n"/>
      <c r="AO305" s="455" t="n"/>
      <c r="AP305" s="455" t="n"/>
      <c r="AQ305" s="455" t="n"/>
      <c r="AR305" s="418" t="n"/>
      <c r="AS305" s="418" t="n"/>
      <c r="AT305" s="418" t="n"/>
    </row>
    <row r="306">
      <c r="A306" s="417" t="n">
        <v>297</v>
      </c>
      <c r="B306" s="418" t="inlineStr">
        <is>
          <t>CLERANCE &amp; TRUCKING FEE</t>
        </is>
      </c>
      <c r="C306" s="418" t="inlineStr">
        <is>
          <t>56ប៊ី-លីង សឹបផ្លាយ ឆេន មេនេចម៉ិន ឯ.ក</t>
        </is>
      </c>
      <c r="D306" s="418" t="inlineStr">
        <is>
          <t>K004-902004795</t>
        </is>
      </c>
      <c r="E306" s="418" t="inlineStr">
        <is>
          <t>TI2022-0018</t>
        </is>
      </c>
      <c r="F306" s="419" t="n">
        <v>44582</v>
      </c>
      <c r="G306" s="420" t="n">
        <v>484330</v>
      </c>
      <c r="H306" s="418" t="n"/>
      <c r="I306" s="455" t="n">
        <v>484330</v>
      </c>
      <c r="J306" s="418">
        <f>IF(L306&lt;&gt;"",L306,K306)</f>
        <v/>
      </c>
      <c r="K306" s="418">
        <f>IF(AND(T306=TRUE, U306=TRUE, V306=TRUE), IF(W306&lt;-0.05, "អនុញ្ញាត (អ្នកផ្គត់ផ្គង់ប្រកាសខ្វះ)", "បានប្រកាស (អនុញ្ញាត)"), IF(AND(T306=FALSE, U306=FALSE, V306=FALSE), "ព្យួរទុក (មិនមានទិន្នន័យ)", "ប្រកាសខុស (ព្យួរទុក)"))</f>
        <v/>
      </c>
      <c r="L306" s="418" t="inlineStr"/>
      <c r="M306" s="418" t="inlineStr"/>
      <c r="N306" s="455" t="n"/>
      <c r="O306" s="455">
        <f>IF(W306&lt;0,AI306,I306)</f>
        <v/>
      </c>
      <c r="P306" s="455">
        <f>I306-O306</f>
        <v/>
      </c>
      <c r="Q306" s="418" t="n"/>
      <c r="R306" s="418" t="inlineStr">
        <is>
          <t>TI2022-0018</t>
        </is>
      </c>
      <c r="S306" s="418" t="inlineStr"/>
      <c r="T306" s="418">
        <f>R306=S306</f>
        <v/>
      </c>
      <c r="U306" s="418">
        <f>AND(MONTH(F306)=MONTH(Y306), YEAR(F306)=YEAR(Y306))</f>
        <v/>
      </c>
      <c r="V306" s="418">
        <f>AND(AC306&lt;&gt;"", 'Company information'!D$4&lt;&gt;"", RIGHT(SUBSTITUTE(AC306,"-",""),9)=RIGHT(SUBSTITUTE('Company information'!D$4,"-",""),9))</f>
        <v/>
      </c>
      <c r="W306" s="418">
        <f>AI306-I306</f>
        <v/>
      </c>
      <c r="X306" s="455" t="n"/>
      <c r="Y306" s="417" t="n"/>
      <c r="Z306" s="418" t="n"/>
      <c r="AA306" s="418" t="n"/>
      <c r="AB306" s="418" t="n"/>
      <c r="AC306" s="418" t="n"/>
      <c r="AD306" s="418" t="n"/>
      <c r="AE306" s="455" t="n"/>
      <c r="AF306" s="455" t="n"/>
      <c r="AG306" s="455" t="n"/>
      <c r="AH306" s="455" t="n"/>
      <c r="AI306" s="455" t="n"/>
      <c r="AJ306" s="455" t="n"/>
      <c r="AK306" s="455" t="n"/>
      <c r="AL306" s="455" t="n"/>
      <c r="AM306" s="455" t="n"/>
      <c r="AN306" s="455" t="n"/>
      <c r="AO306" s="455" t="n"/>
      <c r="AP306" s="455" t="n"/>
      <c r="AQ306" s="455" t="n"/>
      <c r="AR306" s="418" t="n"/>
      <c r="AS306" s="418" t="n"/>
      <c r="AT306" s="418" t="n"/>
    </row>
    <row r="307">
      <c r="A307" s="417" t="n">
        <v>298</v>
      </c>
      <c r="B307" s="418" t="inlineStr">
        <is>
          <t>Lift-Off Charge,Gate Fee Charge</t>
        </is>
      </c>
      <c r="C307" s="418" t="inlineStr">
        <is>
          <t>កំពង់ផែស្វយ័តភ្នំពេញ "ក.ស.ភ"</t>
        </is>
      </c>
      <c r="D307" s="418" t="inlineStr">
        <is>
          <t>L001-100044999</t>
        </is>
      </c>
      <c r="E307" s="418" t="inlineStr">
        <is>
          <t>INV20220101528</t>
        </is>
      </c>
      <c r="F307" s="419" t="n">
        <v>44743</v>
      </c>
      <c r="G307" s="420" t="n">
        <v>29340</v>
      </c>
      <c r="H307" s="418" t="n"/>
      <c r="I307" s="455" t="n">
        <v>29340</v>
      </c>
      <c r="J307" s="418">
        <f>IF(L307&lt;&gt;"",L307,K307)</f>
        <v/>
      </c>
      <c r="K307" s="418">
        <f>IF(AND(T307=TRUE, U307=TRUE, V307=TRUE), IF(W307&lt;-0.05, "អនុញ្ញាត (អ្នកផ្គត់ផ្គង់ប្រកាសខ្វះ)", "បានប្រកាស (អនុញ្ញាត)"), IF(AND(T307=FALSE, U307=FALSE, V307=FALSE), "ព្យួរទុក (មិនមានទិន្នន័យ)", "ប្រកាសខុស (ព្យួរទុក)"))</f>
        <v/>
      </c>
      <c r="L307" s="418" t="inlineStr"/>
      <c r="M307" s="418" t="inlineStr"/>
      <c r="N307" s="455" t="n"/>
      <c r="O307" s="455">
        <f>IF(W307&lt;0,AI307,I307)</f>
        <v/>
      </c>
      <c r="P307" s="455">
        <f>I307-O307</f>
        <v/>
      </c>
      <c r="Q307" s="418" t="n"/>
      <c r="R307" s="418" t="inlineStr">
        <is>
          <t>INV20220101528</t>
        </is>
      </c>
      <c r="S307" s="418" t="inlineStr"/>
      <c r="T307" s="418">
        <f>R307=S307</f>
        <v/>
      </c>
      <c r="U307" s="418">
        <f>AND(MONTH(F307)=MONTH(Y307), YEAR(F307)=YEAR(Y307))</f>
        <v/>
      </c>
      <c r="V307" s="418">
        <f>AND(AC307&lt;&gt;"", 'Company information'!D$4&lt;&gt;"", RIGHT(SUBSTITUTE(AC307,"-",""),9)=RIGHT(SUBSTITUTE('Company information'!D$4,"-",""),9))</f>
        <v/>
      </c>
      <c r="W307" s="418">
        <f>AI307-I307</f>
        <v/>
      </c>
      <c r="X307" s="455" t="n"/>
      <c r="Y307" s="417" t="n"/>
      <c r="Z307" s="418" t="n"/>
      <c r="AA307" s="418" t="n"/>
      <c r="AB307" s="418" t="n"/>
      <c r="AC307" s="418" t="n"/>
      <c r="AD307" s="418" t="n"/>
      <c r="AE307" s="455" t="n"/>
      <c r="AF307" s="455" t="n"/>
      <c r="AG307" s="455" t="n"/>
      <c r="AH307" s="455" t="n"/>
      <c r="AI307" s="455" t="n"/>
      <c r="AJ307" s="455" t="n"/>
      <c r="AK307" s="455" t="n"/>
      <c r="AL307" s="455" t="n"/>
      <c r="AM307" s="455" t="n"/>
      <c r="AN307" s="455" t="n"/>
      <c r="AO307" s="455" t="n"/>
      <c r="AP307" s="455" t="n"/>
      <c r="AQ307" s="455" t="n"/>
      <c r="AR307" s="418" t="n"/>
      <c r="AS307" s="418" t="n"/>
      <c r="AT307" s="418" t="n"/>
    </row>
    <row r="308">
      <c r="A308" s="417" t="n">
        <v>299</v>
      </c>
      <c r="B308" s="418" t="inlineStr">
        <is>
          <t>CLERANCE &amp; TRUCKING FEE</t>
        </is>
      </c>
      <c r="C308" s="418" t="inlineStr">
        <is>
          <t>56ប៊ី-លីង សឹបផ្លាយ ឆេន មេនេចម៉ិន ឯ.ក</t>
        </is>
      </c>
      <c r="D308" s="418" t="inlineStr">
        <is>
          <t>K004-902004795</t>
        </is>
      </c>
      <c r="E308" s="418" t="inlineStr">
        <is>
          <t>TI2022-0017</t>
        </is>
      </c>
      <c r="F308" s="419" t="n">
        <v>44582</v>
      </c>
      <c r="G308" s="420" t="n">
        <v>270655</v>
      </c>
      <c r="H308" s="418" t="n"/>
      <c r="I308" s="455" t="n">
        <v>270655</v>
      </c>
      <c r="J308" s="418">
        <f>IF(L308&lt;&gt;"",L308,K308)</f>
        <v/>
      </c>
      <c r="K308" s="418">
        <f>IF(AND(T308=TRUE, U308=TRUE, V308=TRUE), IF(W308&lt;-0.05, "អនុញ្ញាត (អ្នកផ្គត់ផ្គង់ប្រកាសខ្វះ)", "បានប្រកាស (អនុញ្ញាត)"), IF(AND(T308=FALSE, U308=FALSE, V308=FALSE), "ព្យួរទុក (មិនមានទិន្នន័យ)", "ប្រកាសខុស (ព្យួរទុក)"))</f>
        <v/>
      </c>
      <c r="L308" s="418" t="inlineStr"/>
      <c r="M308" s="418" t="inlineStr"/>
      <c r="N308" s="455" t="n"/>
      <c r="O308" s="455">
        <f>IF(W308&lt;0,AI308,I308)</f>
        <v/>
      </c>
      <c r="P308" s="455">
        <f>I308-O308</f>
        <v/>
      </c>
      <c r="Q308" s="418" t="n"/>
      <c r="R308" s="418" t="inlineStr">
        <is>
          <t>TI2022-0017</t>
        </is>
      </c>
      <c r="S308" s="418" t="inlineStr"/>
      <c r="T308" s="418">
        <f>R308=S308</f>
        <v/>
      </c>
      <c r="U308" s="418">
        <f>AND(MONTH(F308)=MONTH(Y308), YEAR(F308)=YEAR(Y308))</f>
        <v/>
      </c>
      <c r="V308" s="418">
        <f>AND(AC308&lt;&gt;"", 'Company information'!D$4&lt;&gt;"", RIGHT(SUBSTITUTE(AC308,"-",""),9)=RIGHT(SUBSTITUTE('Company information'!D$4,"-",""),9))</f>
        <v/>
      </c>
      <c r="W308" s="418">
        <f>AI308-I308</f>
        <v/>
      </c>
      <c r="X308" s="455" t="n"/>
      <c r="Y308" s="417" t="n"/>
      <c r="Z308" s="418" t="n"/>
      <c r="AA308" s="418" t="n"/>
      <c r="AB308" s="418" t="n"/>
      <c r="AC308" s="418" t="n"/>
      <c r="AD308" s="418" t="n"/>
      <c r="AE308" s="455" t="n"/>
      <c r="AF308" s="455" t="n"/>
      <c r="AG308" s="455" t="n"/>
      <c r="AH308" s="455" t="n"/>
      <c r="AI308" s="455" t="n"/>
      <c r="AJ308" s="455" t="n"/>
      <c r="AK308" s="455" t="n"/>
      <c r="AL308" s="455" t="n"/>
      <c r="AM308" s="455" t="n"/>
      <c r="AN308" s="455" t="n"/>
      <c r="AO308" s="455" t="n"/>
      <c r="AP308" s="455" t="n"/>
      <c r="AQ308" s="455" t="n"/>
      <c r="AR308" s="418" t="n"/>
      <c r="AS308" s="418" t="n"/>
      <c r="AT308" s="418" t="n"/>
    </row>
    <row r="309">
      <c r="A309" s="417" t="n">
        <v>300</v>
      </c>
      <c r="B309" s="418" t="inlineStr">
        <is>
          <t>Lift-Off Charge,Gate Fee Charge</t>
        </is>
      </c>
      <c r="C309" s="418" t="inlineStr">
        <is>
          <t>កំពង់ផែស្វយ័តភ្នំពេញ "ក.ស.ភ"</t>
        </is>
      </c>
      <c r="D309" s="418" t="inlineStr">
        <is>
          <t>L001-100044999</t>
        </is>
      </c>
      <c r="E309" s="418" t="inlineStr">
        <is>
          <t>INV20220101527</t>
        </is>
      </c>
      <c r="F309" s="419" t="n">
        <v>44743</v>
      </c>
      <c r="G309" s="420" t="n">
        <v>29340</v>
      </c>
      <c r="H309" s="418" t="n"/>
      <c r="I309" s="455" t="n">
        <v>29340</v>
      </c>
      <c r="J309" s="418">
        <f>IF(L309&lt;&gt;"",L309,K309)</f>
        <v/>
      </c>
      <c r="K309" s="418">
        <f>IF(AND(T309=TRUE, U309=TRUE, V309=TRUE), IF(W309&lt;-0.05, "អនុញ្ញាត (អ្នកផ្គត់ផ្គង់ប្រកាសខ្វះ)", "បានប្រកាស (អនុញ្ញាត)"), IF(AND(T309=FALSE, U309=FALSE, V309=FALSE), "ព្យួរទុក (មិនមានទិន្នន័យ)", "ប្រកាសខុស (ព្យួរទុក)"))</f>
        <v/>
      </c>
      <c r="L309" s="418" t="inlineStr"/>
      <c r="M309" s="418" t="inlineStr"/>
      <c r="N309" s="455" t="n"/>
      <c r="O309" s="455">
        <f>IF(W309&lt;0,AI309,I309)</f>
        <v/>
      </c>
      <c r="P309" s="455">
        <f>I309-O309</f>
        <v/>
      </c>
      <c r="Q309" s="418" t="n"/>
      <c r="R309" s="418" t="inlineStr">
        <is>
          <t>INV20220101527</t>
        </is>
      </c>
      <c r="S309" s="418" t="inlineStr"/>
      <c r="T309" s="418">
        <f>R309=S309</f>
        <v/>
      </c>
      <c r="U309" s="418">
        <f>AND(MONTH(F309)=MONTH(Y309), YEAR(F309)=YEAR(Y309))</f>
        <v/>
      </c>
      <c r="V309" s="418">
        <f>AND(AC309&lt;&gt;"", 'Company information'!D$4&lt;&gt;"", RIGHT(SUBSTITUTE(AC309,"-",""),9)=RIGHT(SUBSTITUTE('Company information'!D$4,"-",""),9))</f>
        <v/>
      </c>
      <c r="W309" s="418">
        <f>AI309-I309</f>
        <v/>
      </c>
      <c r="X309" s="455" t="n"/>
      <c r="Y309" s="417" t="n"/>
      <c r="Z309" s="418" t="n"/>
      <c r="AA309" s="418" t="n"/>
      <c r="AB309" s="418" t="n"/>
      <c r="AC309" s="418" t="n"/>
      <c r="AD309" s="418" t="n"/>
      <c r="AE309" s="455" t="n"/>
      <c r="AF309" s="455" t="n"/>
      <c r="AG309" s="455" t="n"/>
      <c r="AH309" s="455" t="n"/>
      <c r="AI309" s="455" t="n"/>
      <c r="AJ309" s="455" t="n"/>
      <c r="AK309" s="455" t="n"/>
      <c r="AL309" s="455" t="n"/>
      <c r="AM309" s="455" t="n"/>
      <c r="AN309" s="455" t="n"/>
      <c r="AO309" s="455" t="n"/>
      <c r="AP309" s="455" t="n"/>
      <c r="AQ309" s="455" t="n"/>
      <c r="AR309" s="418" t="n"/>
      <c r="AS309" s="418" t="n"/>
      <c r="AT309" s="418" t="n"/>
    </row>
    <row r="310">
      <c r="A310" s="417" t="n">
        <v>301</v>
      </c>
      <c r="B310" s="418" t="inlineStr">
        <is>
          <t>CLERANCE &amp; TRUCKING FEE</t>
        </is>
      </c>
      <c r="C310" s="418" t="inlineStr">
        <is>
          <t>56ប៊ី-លីង សឹបផ្លាយ ឆេន មេនេចម៉ិន ឯ.ក</t>
        </is>
      </c>
      <c r="D310" s="418" t="inlineStr">
        <is>
          <t>K004-902004795</t>
        </is>
      </c>
      <c r="E310" s="418" t="inlineStr">
        <is>
          <t>TI2022-0016</t>
        </is>
      </c>
      <c r="F310" s="419" t="n">
        <v>44582</v>
      </c>
      <c r="G310" s="420" t="n">
        <v>270655</v>
      </c>
      <c r="H310" s="418" t="n"/>
      <c r="I310" s="455" t="n">
        <v>270655</v>
      </c>
      <c r="J310" s="418">
        <f>IF(L310&lt;&gt;"",L310,K310)</f>
        <v/>
      </c>
      <c r="K310" s="418">
        <f>IF(AND(T310=TRUE, U310=TRUE, V310=TRUE), IF(W310&lt;-0.05, "អនុញ្ញាត (អ្នកផ្គត់ផ្គង់ប្រកាសខ្វះ)", "បានប្រកាស (អនុញ្ញាត)"), IF(AND(T310=FALSE, U310=FALSE, V310=FALSE), "ព្យួរទុក (មិនមានទិន្នន័យ)", "ប្រកាសខុស (ព្យួរទុក)"))</f>
        <v/>
      </c>
      <c r="L310" s="418" t="inlineStr"/>
      <c r="M310" s="418" t="inlineStr"/>
      <c r="N310" s="455" t="n"/>
      <c r="O310" s="455">
        <f>IF(W310&lt;0,AI310,I310)</f>
        <v/>
      </c>
      <c r="P310" s="455">
        <f>I310-O310</f>
        <v/>
      </c>
      <c r="Q310" s="418" t="n"/>
      <c r="R310" s="418" t="inlineStr">
        <is>
          <t>TI2022-0016</t>
        </is>
      </c>
      <c r="S310" s="418" t="inlineStr"/>
      <c r="T310" s="418">
        <f>R310=S310</f>
        <v/>
      </c>
      <c r="U310" s="418">
        <f>AND(MONTH(F310)=MONTH(Y310), YEAR(F310)=YEAR(Y310))</f>
        <v/>
      </c>
      <c r="V310" s="418">
        <f>AND(AC310&lt;&gt;"", 'Company information'!D$4&lt;&gt;"", RIGHT(SUBSTITUTE(AC310,"-",""),9)=RIGHT(SUBSTITUTE('Company information'!D$4,"-",""),9))</f>
        <v/>
      </c>
      <c r="W310" s="418">
        <f>AI310-I310</f>
        <v/>
      </c>
      <c r="X310" s="455" t="n"/>
      <c r="Y310" s="417" t="n"/>
      <c r="Z310" s="418" t="n"/>
      <c r="AA310" s="418" t="n"/>
      <c r="AB310" s="418" t="n"/>
      <c r="AC310" s="418" t="n"/>
      <c r="AD310" s="418" t="n"/>
      <c r="AE310" s="455" t="n"/>
      <c r="AF310" s="455" t="n"/>
      <c r="AG310" s="455" t="n"/>
      <c r="AH310" s="455" t="n"/>
      <c r="AI310" s="455" t="n"/>
      <c r="AJ310" s="455" t="n"/>
      <c r="AK310" s="455" t="n"/>
      <c r="AL310" s="455" t="n"/>
      <c r="AM310" s="455" t="n"/>
      <c r="AN310" s="455" t="n"/>
      <c r="AO310" s="455" t="n"/>
      <c r="AP310" s="455" t="n"/>
      <c r="AQ310" s="455" t="n"/>
      <c r="AR310" s="418" t="n"/>
      <c r="AS310" s="418" t="n"/>
      <c r="AT310" s="418" t="n"/>
    </row>
    <row r="311">
      <c r="A311" s="417" t="n">
        <v>302</v>
      </c>
      <c r="B311" s="418" t="inlineStr">
        <is>
          <t>CLERANCE &amp; TRUCKING FEE</t>
        </is>
      </c>
      <c r="C311" s="418" t="inlineStr">
        <is>
          <t>56ប៊ី-លីង សឹបផ្លាយ ឆេន មេនេចម៉ិន ឯ.ក</t>
        </is>
      </c>
      <c r="D311" s="418" t="inlineStr">
        <is>
          <t>K004-902004795</t>
        </is>
      </c>
      <c r="E311" s="418" t="inlineStr">
        <is>
          <t>TI2022-0015</t>
        </is>
      </c>
      <c r="F311" s="419" t="n">
        <v>44582</v>
      </c>
      <c r="G311" s="420" t="n">
        <v>209605</v>
      </c>
      <c r="H311" s="418" t="n"/>
      <c r="I311" s="455" t="n">
        <v>209605</v>
      </c>
      <c r="J311" s="418">
        <f>IF(L311&lt;&gt;"",L311,K311)</f>
        <v/>
      </c>
      <c r="K311" s="418">
        <f>IF(AND(T311=TRUE, U311=TRUE, V311=TRUE), IF(W311&lt;-0.05, "អនុញ្ញាត (អ្នកផ្គត់ផ្គង់ប្រកាសខ្វះ)", "បានប្រកាស (អនុញ្ញាត)"), IF(AND(T311=FALSE, U311=FALSE, V311=FALSE), "ព្យួរទុក (មិនមានទិន្នន័យ)", "ប្រកាសខុស (ព្យួរទុក)"))</f>
        <v/>
      </c>
      <c r="L311" s="418" t="inlineStr"/>
      <c r="M311" s="418" t="inlineStr"/>
      <c r="N311" s="455" t="n"/>
      <c r="O311" s="455">
        <f>IF(W311&lt;0,AI311,I311)</f>
        <v/>
      </c>
      <c r="P311" s="455">
        <f>I311-O311</f>
        <v/>
      </c>
      <c r="Q311" s="418" t="n"/>
      <c r="R311" s="418" t="inlineStr">
        <is>
          <t>TI2022-0015</t>
        </is>
      </c>
      <c r="S311" s="418" t="inlineStr"/>
      <c r="T311" s="418">
        <f>R311=S311</f>
        <v/>
      </c>
      <c r="U311" s="418">
        <f>AND(MONTH(F311)=MONTH(Y311), YEAR(F311)=YEAR(Y311))</f>
        <v/>
      </c>
      <c r="V311" s="418">
        <f>AND(AC311&lt;&gt;"", 'Company information'!D$4&lt;&gt;"", RIGHT(SUBSTITUTE(AC311,"-",""),9)=RIGHT(SUBSTITUTE('Company information'!D$4,"-",""),9))</f>
        <v/>
      </c>
      <c r="W311" s="418">
        <f>AI311-I311</f>
        <v/>
      </c>
      <c r="X311" s="455" t="n"/>
      <c r="Y311" s="417" t="n"/>
      <c r="Z311" s="418" t="n"/>
      <c r="AA311" s="418" t="n"/>
      <c r="AB311" s="418" t="n"/>
      <c r="AC311" s="418" t="n"/>
      <c r="AD311" s="418" t="n"/>
      <c r="AE311" s="455" t="n"/>
      <c r="AF311" s="455" t="n"/>
      <c r="AG311" s="455" t="n"/>
      <c r="AH311" s="455" t="n"/>
      <c r="AI311" s="455" t="n"/>
      <c r="AJ311" s="455" t="n"/>
      <c r="AK311" s="455" t="n"/>
      <c r="AL311" s="455" t="n"/>
      <c r="AM311" s="455" t="n"/>
      <c r="AN311" s="455" t="n"/>
      <c r="AO311" s="455" t="n"/>
      <c r="AP311" s="455" t="n"/>
      <c r="AQ311" s="455" t="n"/>
      <c r="AR311" s="418" t="n"/>
      <c r="AS311" s="418" t="n"/>
      <c r="AT311" s="418" t="n"/>
    </row>
    <row r="312">
      <c r="A312" s="417" t="n">
        <v>303</v>
      </c>
      <c r="B312" s="418" t="inlineStr">
        <is>
          <t>Lift-Off Charge,Gate Fee Charge</t>
        </is>
      </c>
      <c r="C312" s="418" t="inlineStr">
        <is>
          <t>កំពង់ផែស្វយ័តភ្នំពេញ "ក.ស.ភ"</t>
        </is>
      </c>
      <c r="D312" s="418" t="inlineStr">
        <is>
          <t>L001-100044999</t>
        </is>
      </c>
      <c r="E312" s="418" t="inlineStr">
        <is>
          <t>INV20220101523</t>
        </is>
      </c>
      <c r="F312" s="419" t="n">
        <v>44743</v>
      </c>
      <c r="G312" s="420" t="n">
        <v>29340</v>
      </c>
      <c r="H312" s="418" t="n"/>
      <c r="I312" s="455" t="n">
        <v>29340</v>
      </c>
      <c r="J312" s="418">
        <f>IF(L312&lt;&gt;"",L312,K312)</f>
        <v/>
      </c>
      <c r="K312" s="418">
        <f>IF(AND(T312=TRUE, U312=TRUE, V312=TRUE), IF(W312&lt;-0.05, "អនុញ្ញាត (អ្នកផ្គត់ផ្គង់ប្រកាសខ្វះ)", "បានប្រកាស (អនុញ្ញាត)"), IF(AND(T312=FALSE, U312=FALSE, V312=FALSE), "ព្យួរទុក (មិនមានទិន្នន័យ)", "ប្រកាសខុស (ព្យួរទុក)"))</f>
        <v/>
      </c>
      <c r="L312" s="418" t="inlineStr"/>
      <c r="M312" s="418" t="inlineStr"/>
      <c r="N312" s="455" t="n"/>
      <c r="O312" s="455">
        <f>IF(W312&lt;0,AI312,I312)</f>
        <v/>
      </c>
      <c r="P312" s="455">
        <f>I312-O312</f>
        <v/>
      </c>
      <c r="Q312" s="418" t="n"/>
      <c r="R312" s="418" t="inlineStr">
        <is>
          <t>INV20220101523</t>
        </is>
      </c>
      <c r="S312" s="418" t="inlineStr"/>
      <c r="T312" s="418">
        <f>R312=S312</f>
        <v/>
      </c>
      <c r="U312" s="418">
        <f>AND(MONTH(F312)=MONTH(Y312), YEAR(F312)=YEAR(Y312))</f>
        <v/>
      </c>
      <c r="V312" s="418">
        <f>AND(AC312&lt;&gt;"", 'Company information'!D$4&lt;&gt;"", RIGHT(SUBSTITUTE(AC312,"-",""),9)=RIGHT(SUBSTITUTE('Company information'!D$4,"-",""),9))</f>
        <v/>
      </c>
      <c r="W312" s="418">
        <f>AI312-I312</f>
        <v/>
      </c>
      <c r="X312" s="455" t="n"/>
      <c r="Y312" s="417" t="n"/>
      <c r="Z312" s="418" t="n"/>
      <c r="AA312" s="418" t="n"/>
      <c r="AB312" s="418" t="n"/>
      <c r="AC312" s="418" t="n"/>
      <c r="AD312" s="418" t="n"/>
      <c r="AE312" s="455" t="n"/>
      <c r="AF312" s="455" t="n"/>
      <c r="AG312" s="455" t="n"/>
      <c r="AH312" s="455" t="n"/>
      <c r="AI312" s="455" t="n"/>
      <c r="AJ312" s="455" t="n"/>
      <c r="AK312" s="455" t="n"/>
      <c r="AL312" s="455" t="n"/>
      <c r="AM312" s="455" t="n"/>
      <c r="AN312" s="455" t="n"/>
      <c r="AO312" s="455" t="n"/>
      <c r="AP312" s="455" t="n"/>
      <c r="AQ312" s="455" t="n"/>
      <c r="AR312" s="418" t="n"/>
      <c r="AS312" s="418" t="n"/>
      <c r="AT312" s="418" t="n"/>
    </row>
    <row r="313">
      <c r="A313" s="417" t="n">
        <v>304</v>
      </c>
      <c r="B313" s="418" t="inlineStr">
        <is>
          <t>CLERANCE &amp; TRUCKING FEE</t>
        </is>
      </c>
      <c r="C313" s="418" t="inlineStr">
        <is>
          <t>56ប៊ី-លីង សឹបផ្លាយ ឆេន មេនេចម៉ិន ឯ.ក</t>
        </is>
      </c>
      <c r="D313" s="418" t="inlineStr">
        <is>
          <t>K004-902004795</t>
        </is>
      </c>
      <c r="E313" s="418" t="inlineStr">
        <is>
          <t>TI2022-0014</t>
        </is>
      </c>
      <c r="F313" s="419" t="n">
        <v>44582</v>
      </c>
      <c r="G313" s="420" t="n">
        <v>270655</v>
      </c>
      <c r="H313" s="418" t="n"/>
      <c r="I313" s="455" t="n">
        <v>270655</v>
      </c>
      <c r="J313" s="418">
        <f>IF(L313&lt;&gt;"",L313,K313)</f>
        <v/>
      </c>
      <c r="K313" s="418">
        <f>IF(AND(T313=TRUE, U313=TRUE, V313=TRUE), IF(W313&lt;-0.05, "អនុញ្ញាត (អ្នកផ្គត់ផ្គង់ប្រកាសខ្វះ)", "បានប្រកាស (អនុញ្ញាត)"), IF(AND(T313=FALSE, U313=FALSE, V313=FALSE), "ព្យួរទុក (មិនមានទិន្នន័យ)", "ប្រកាសខុស (ព្យួរទុក)"))</f>
        <v/>
      </c>
      <c r="L313" s="418" t="inlineStr"/>
      <c r="M313" s="418" t="inlineStr"/>
      <c r="N313" s="455" t="n"/>
      <c r="O313" s="455">
        <f>IF(W313&lt;0,AI313,I313)</f>
        <v/>
      </c>
      <c r="P313" s="455">
        <f>I313-O313</f>
        <v/>
      </c>
      <c r="Q313" s="418" t="n"/>
      <c r="R313" s="418" t="inlineStr">
        <is>
          <t>TI2022-0014</t>
        </is>
      </c>
      <c r="S313" s="418" t="inlineStr"/>
      <c r="T313" s="418">
        <f>R313=S313</f>
        <v/>
      </c>
      <c r="U313" s="418">
        <f>AND(MONTH(F313)=MONTH(Y313), YEAR(F313)=YEAR(Y313))</f>
        <v/>
      </c>
      <c r="V313" s="418">
        <f>AND(AC313&lt;&gt;"", 'Company information'!D$4&lt;&gt;"", RIGHT(SUBSTITUTE(AC313,"-",""),9)=RIGHT(SUBSTITUTE('Company information'!D$4,"-",""),9))</f>
        <v/>
      </c>
      <c r="W313" s="418">
        <f>AI313-I313</f>
        <v/>
      </c>
      <c r="X313" s="455" t="n"/>
      <c r="Y313" s="417" t="n"/>
      <c r="Z313" s="418" t="n"/>
      <c r="AA313" s="418" t="n"/>
      <c r="AB313" s="418" t="n"/>
      <c r="AC313" s="418" t="n"/>
      <c r="AD313" s="418" t="n"/>
      <c r="AE313" s="455" t="n"/>
      <c r="AF313" s="455" t="n"/>
      <c r="AG313" s="455" t="n"/>
      <c r="AH313" s="455" t="n"/>
      <c r="AI313" s="455" t="n"/>
      <c r="AJ313" s="455" t="n"/>
      <c r="AK313" s="455" t="n"/>
      <c r="AL313" s="455" t="n"/>
      <c r="AM313" s="455" t="n"/>
      <c r="AN313" s="455" t="n"/>
      <c r="AO313" s="455" t="n"/>
      <c r="AP313" s="455" t="n"/>
      <c r="AQ313" s="455" t="n"/>
      <c r="AR313" s="418" t="n"/>
      <c r="AS313" s="418" t="n"/>
      <c r="AT313" s="418" t="n"/>
    </row>
    <row r="314">
      <c r="A314" s="417" t="n">
        <v>305</v>
      </c>
      <c r="B314" s="418" t="inlineStr">
        <is>
          <t>Lift-Off Charge,Gate Fee Charge</t>
        </is>
      </c>
      <c r="C314" s="418" t="inlineStr">
        <is>
          <t>កំពង់ផែស្វយ័តភ្នំពេញ "ក.ស.ភ"</t>
        </is>
      </c>
      <c r="D314" s="418" t="inlineStr">
        <is>
          <t>L001-100044999</t>
        </is>
      </c>
      <c r="E314" s="418" t="inlineStr">
        <is>
          <t>INV20220101518</t>
        </is>
      </c>
      <c r="F314" s="419" t="n">
        <v>44743</v>
      </c>
      <c r="G314" s="420" t="n">
        <v>29340</v>
      </c>
      <c r="H314" s="418" t="n"/>
      <c r="I314" s="455" t="n">
        <v>29340</v>
      </c>
      <c r="J314" s="418">
        <f>IF(L314&lt;&gt;"",L314,K314)</f>
        <v/>
      </c>
      <c r="K314" s="418">
        <f>IF(AND(T314=TRUE, U314=TRUE, V314=TRUE), IF(W314&lt;-0.05, "អនុញ្ញាត (អ្នកផ្គត់ផ្គង់ប្រកាសខ្វះ)", "បានប្រកាស (អនុញ្ញាត)"), IF(AND(T314=FALSE, U314=FALSE, V314=FALSE), "ព្យួរទុក (មិនមានទិន្នន័យ)", "ប្រកាសខុស (ព្យួរទុក)"))</f>
        <v/>
      </c>
      <c r="L314" s="418" t="inlineStr"/>
      <c r="M314" s="418" t="inlineStr"/>
      <c r="N314" s="455" t="n"/>
      <c r="O314" s="455">
        <f>IF(W314&lt;0,AI314,I314)</f>
        <v/>
      </c>
      <c r="P314" s="455">
        <f>I314-O314</f>
        <v/>
      </c>
      <c r="Q314" s="418" t="n"/>
      <c r="R314" s="418" t="inlineStr">
        <is>
          <t>INV20220101518</t>
        </is>
      </c>
      <c r="S314" s="418" t="inlineStr"/>
      <c r="T314" s="418">
        <f>R314=S314</f>
        <v/>
      </c>
      <c r="U314" s="418">
        <f>AND(MONTH(F314)=MONTH(Y314), YEAR(F314)=YEAR(Y314))</f>
        <v/>
      </c>
      <c r="V314" s="418">
        <f>AND(AC314&lt;&gt;"", 'Company information'!D$4&lt;&gt;"", RIGHT(SUBSTITUTE(AC314,"-",""),9)=RIGHT(SUBSTITUTE('Company information'!D$4,"-",""),9))</f>
        <v/>
      </c>
      <c r="W314" s="418">
        <f>AI314-I314</f>
        <v/>
      </c>
      <c r="X314" s="455" t="n"/>
      <c r="Y314" s="417" t="n"/>
      <c r="Z314" s="418" t="n"/>
      <c r="AA314" s="418" t="n"/>
      <c r="AB314" s="418" t="n"/>
      <c r="AC314" s="418" t="n"/>
      <c r="AD314" s="418" t="n"/>
      <c r="AE314" s="455" t="n"/>
      <c r="AF314" s="455" t="n"/>
      <c r="AG314" s="455" t="n"/>
      <c r="AH314" s="455" t="n"/>
      <c r="AI314" s="455" t="n"/>
      <c r="AJ314" s="455" t="n"/>
      <c r="AK314" s="455" t="n"/>
      <c r="AL314" s="455" t="n"/>
      <c r="AM314" s="455" t="n"/>
      <c r="AN314" s="455" t="n"/>
      <c r="AO314" s="455" t="n"/>
      <c r="AP314" s="455" t="n"/>
      <c r="AQ314" s="455" t="n"/>
      <c r="AR314" s="418" t="n"/>
      <c r="AS314" s="418" t="n"/>
      <c r="AT314" s="418" t="n"/>
    </row>
    <row r="315">
      <c r="A315" s="417" t="n">
        <v>306</v>
      </c>
      <c r="B315" s="418" t="inlineStr">
        <is>
          <t>CLERANCE &amp; TRUCKING FEE</t>
        </is>
      </c>
      <c r="C315" s="418" t="inlineStr">
        <is>
          <t>56ប៊ី-លីង សឹបផ្លាយ ឆេន មេនេចម៉ិន ឯ.ក</t>
        </is>
      </c>
      <c r="D315" s="418" t="inlineStr">
        <is>
          <t>K004-902004795</t>
        </is>
      </c>
      <c r="E315" s="418" t="inlineStr">
        <is>
          <t>TI2022-0011</t>
        </is>
      </c>
      <c r="F315" s="419" t="n">
        <v>44582</v>
      </c>
      <c r="G315" s="420" t="n">
        <v>270655</v>
      </c>
      <c r="H315" s="418" t="n"/>
      <c r="I315" s="455" t="n">
        <v>270655</v>
      </c>
      <c r="J315" s="418">
        <f>IF(L315&lt;&gt;"",L315,K315)</f>
        <v/>
      </c>
      <c r="K315" s="418">
        <f>IF(AND(T315=TRUE, U315=TRUE, V315=TRUE), IF(W315&lt;-0.05, "អនុញ្ញាត (អ្នកផ្គត់ផ្គង់ប្រកាសខ្វះ)", "បានប្រកាស (អនុញ្ញាត)"), IF(AND(T315=FALSE, U315=FALSE, V315=FALSE), "ព្យួរទុក (មិនមានទិន្នន័យ)", "ប្រកាសខុស (ព្យួរទុក)"))</f>
        <v/>
      </c>
      <c r="L315" s="418" t="inlineStr"/>
      <c r="M315" s="418" t="inlineStr"/>
      <c r="N315" s="455" t="n"/>
      <c r="O315" s="455">
        <f>IF(W315&lt;0,AI315,I315)</f>
        <v/>
      </c>
      <c r="P315" s="455">
        <f>I315-O315</f>
        <v/>
      </c>
      <c r="Q315" s="418" t="n"/>
      <c r="R315" s="418" t="inlineStr">
        <is>
          <t>TI2022-0011</t>
        </is>
      </c>
      <c r="S315" s="418" t="inlineStr"/>
      <c r="T315" s="418">
        <f>R315=S315</f>
        <v/>
      </c>
      <c r="U315" s="418">
        <f>AND(MONTH(F315)=MONTH(Y315), YEAR(F315)=YEAR(Y315))</f>
        <v/>
      </c>
      <c r="V315" s="418">
        <f>AND(AC315&lt;&gt;"", 'Company information'!D$4&lt;&gt;"", RIGHT(SUBSTITUTE(AC315,"-",""),9)=RIGHT(SUBSTITUTE('Company information'!D$4,"-",""),9))</f>
        <v/>
      </c>
      <c r="W315" s="418">
        <f>AI315-I315</f>
        <v/>
      </c>
      <c r="X315" s="455" t="n"/>
      <c r="Y315" s="417" t="n"/>
      <c r="Z315" s="418" t="n"/>
      <c r="AA315" s="418" t="n"/>
      <c r="AB315" s="418" t="n"/>
      <c r="AC315" s="418" t="n"/>
      <c r="AD315" s="418" t="n"/>
      <c r="AE315" s="455" t="n"/>
      <c r="AF315" s="455" t="n"/>
      <c r="AG315" s="455" t="n"/>
      <c r="AH315" s="455" t="n"/>
      <c r="AI315" s="455" t="n"/>
      <c r="AJ315" s="455" t="n"/>
      <c r="AK315" s="455" t="n"/>
      <c r="AL315" s="455" t="n"/>
      <c r="AM315" s="455" t="n"/>
      <c r="AN315" s="455" t="n"/>
      <c r="AO315" s="455" t="n"/>
      <c r="AP315" s="455" t="n"/>
      <c r="AQ315" s="455" t="n"/>
      <c r="AR315" s="418" t="n"/>
      <c r="AS315" s="418" t="n"/>
      <c r="AT315" s="418" t="n"/>
    </row>
    <row r="316">
      <c r="A316" s="417" t="n">
        <v>307</v>
      </c>
      <c r="B316" s="418" t="inlineStr">
        <is>
          <t>Express Fee</t>
        </is>
      </c>
      <c r="C316" s="418" t="inlineStr">
        <is>
          <t>ឌី អេច អិល អិចប្រេស (ខេមបូឌា)</t>
        </is>
      </c>
      <c r="D316" s="418" t="inlineStr">
        <is>
          <t>L001-100045197</t>
        </is>
      </c>
      <c r="E316" s="418" t="inlineStr">
        <is>
          <t>571031759</t>
        </is>
      </c>
      <c r="F316" s="419" t="n">
        <v>44682</v>
      </c>
      <c r="G316" s="420" t="n">
        <v>1907</v>
      </c>
      <c r="H316" s="418" t="n"/>
      <c r="I316" s="455" t="n">
        <v>1907</v>
      </c>
      <c r="J316" s="418">
        <f>IF(L316&lt;&gt;"",L316,K316)</f>
        <v/>
      </c>
      <c r="K316" s="418">
        <f>IF(AND(T316=TRUE, U316=TRUE, V316=TRUE), IF(W316&lt;-0.05, "អនុញ្ញាត (អ្នកផ្គត់ផ្គង់ប្រកាសខ្វះ)", "បានប្រកាស (អនុញ្ញាត)"), IF(AND(T316=FALSE, U316=FALSE, V316=FALSE), "ព្យួរទុក (មិនមានទិន្នន័យ)", "ប្រកាសខុស (ព្យួរទុក)"))</f>
        <v/>
      </c>
      <c r="L316" s="418" t="inlineStr"/>
      <c r="M316" s="418" t="inlineStr"/>
      <c r="N316" s="455" t="n"/>
      <c r="O316" s="455">
        <f>IF(W316&lt;0,AI316,I316)</f>
        <v/>
      </c>
      <c r="P316" s="455">
        <f>I316-O316</f>
        <v/>
      </c>
      <c r="Q316" s="418" t="n"/>
      <c r="R316" s="418" t="inlineStr">
        <is>
          <t>571031759</t>
        </is>
      </c>
      <c r="S316" s="418" t="inlineStr"/>
      <c r="T316" s="418">
        <f>R316=S316</f>
        <v/>
      </c>
      <c r="U316" s="418">
        <f>AND(MONTH(F316)=MONTH(Y316), YEAR(F316)=YEAR(Y316))</f>
        <v/>
      </c>
      <c r="V316" s="418">
        <f>AND(AC316&lt;&gt;"", 'Company information'!D$4&lt;&gt;"", RIGHT(SUBSTITUTE(AC316,"-",""),9)=RIGHT(SUBSTITUTE('Company information'!D$4,"-",""),9))</f>
        <v/>
      </c>
      <c r="W316" s="418">
        <f>AI316-I316</f>
        <v/>
      </c>
      <c r="X316" s="455" t="n"/>
      <c r="Y316" s="417" t="n"/>
      <c r="Z316" s="418" t="n"/>
      <c r="AA316" s="418" t="n"/>
      <c r="AB316" s="418" t="n"/>
      <c r="AC316" s="418" t="n"/>
      <c r="AD316" s="418" t="n"/>
      <c r="AE316" s="455" t="n"/>
      <c r="AF316" s="455" t="n"/>
      <c r="AG316" s="455" t="n"/>
      <c r="AH316" s="455" t="n"/>
      <c r="AI316" s="455" t="n"/>
      <c r="AJ316" s="455" t="n"/>
      <c r="AK316" s="455" t="n"/>
      <c r="AL316" s="455" t="n"/>
      <c r="AM316" s="455" t="n"/>
      <c r="AN316" s="455" t="n"/>
      <c r="AO316" s="455" t="n"/>
      <c r="AP316" s="455" t="n"/>
      <c r="AQ316" s="455" t="n"/>
      <c r="AR316" s="418" t="n"/>
      <c r="AS316" s="418" t="n"/>
      <c r="AT316" s="418" t="n"/>
    </row>
    <row r="317">
      <c r="A317" s="417" t="n">
        <v>308</v>
      </c>
      <c r="B317" s="418" t="inlineStr">
        <is>
          <t>Monthly Tax declaration for Jan 2022</t>
        </is>
      </c>
      <c r="C317" s="418" t="inlineStr">
        <is>
          <t>យីងកឺ ខេម ថេក អ៊ែតវ៉ាយហ្សឺរី ឯ.ក</t>
        </is>
      </c>
      <c r="D317" s="418" t="inlineStr">
        <is>
          <t>K003-902005313</t>
        </is>
      </c>
      <c r="E317" s="418" t="inlineStr">
        <is>
          <t>YKT22-012</t>
        </is>
      </c>
      <c r="F317" s="419" t="n">
        <v>44866</v>
      </c>
      <c r="G317" s="420" t="n">
        <v>570500</v>
      </c>
      <c r="H317" s="418" t="n"/>
      <c r="I317" s="455" t="n">
        <v>570500</v>
      </c>
      <c r="J317" s="418">
        <f>IF(L317&lt;&gt;"",L317,K317)</f>
        <v/>
      </c>
      <c r="K317" s="418">
        <f>IF(AND(T317=TRUE, U317=TRUE, V317=TRUE), IF(W317&lt;-0.05, "អនុញ្ញាត (អ្នកផ្គត់ផ្គង់ប្រកាសខ្វះ)", "បានប្រកាស (អនុញ្ញាត)"), IF(AND(T317=FALSE, U317=FALSE, V317=FALSE), "ព្យួរទុក (មិនមានទិន្នន័យ)", "ប្រកាសខុស (ព្យួរទុក)"))</f>
        <v/>
      </c>
      <c r="L317" s="418" t="inlineStr"/>
      <c r="M317" s="418" t="inlineStr"/>
      <c r="N317" s="455" t="n"/>
      <c r="O317" s="455">
        <f>IF(W317&lt;0,AI317,I317)</f>
        <v/>
      </c>
      <c r="P317" s="455">
        <f>I317-O317</f>
        <v/>
      </c>
      <c r="Q317" s="418" t="n"/>
      <c r="R317" s="418" t="inlineStr">
        <is>
          <t>YKT22-012</t>
        </is>
      </c>
      <c r="S317" s="418" t="inlineStr"/>
      <c r="T317" s="418">
        <f>R317=S317</f>
        <v/>
      </c>
      <c r="U317" s="418">
        <f>AND(MONTH(F317)=MONTH(Y317), YEAR(F317)=YEAR(Y317))</f>
        <v/>
      </c>
      <c r="V317" s="418">
        <f>AND(AC317&lt;&gt;"", 'Company information'!D$4&lt;&gt;"", RIGHT(SUBSTITUTE(AC317,"-",""),9)=RIGHT(SUBSTITUTE('Company information'!D$4,"-",""),9))</f>
        <v/>
      </c>
      <c r="W317" s="418">
        <f>AI317-I317</f>
        <v/>
      </c>
      <c r="X317" s="455" t="n"/>
      <c r="Y317" s="417" t="n"/>
      <c r="Z317" s="418" t="n"/>
      <c r="AA317" s="418" t="n"/>
      <c r="AB317" s="418" t="n"/>
      <c r="AC317" s="418" t="n"/>
      <c r="AD317" s="418" t="n"/>
      <c r="AE317" s="455" t="n"/>
      <c r="AF317" s="455" t="n"/>
      <c r="AG317" s="455" t="n"/>
      <c r="AH317" s="455" t="n"/>
      <c r="AI317" s="455" t="n"/>
      <c r="AJ317" s="455" t="n"/>
      <c r="AK317" s="455" t="n"/>
      <c r="AL317" s="455" t="n"/>
      <c r="AM317" s="455" t="n"/>
      <c r="AN317" s="455" t="n"/>
      <c r="AO317" s="455" t="n"/>
      <c r="AP317" s="455" t="n"/>
      <c r="AQ317" s="455" t="n"/>
      <c r="AR317" s="418" t="n"/>
      <c r="AS317" s="418" t="n"/>
      <c r="AT317" s="418" t="n"/>
    </row>
    <row r="318">
      <c r="A318" s="417" t="n">
        <v>309</v>
      </c>
      <c r="B318" s="418" t="inlineStr">
        <is>
          <t>General pest Control Service</t>
        </is>
      </c>
      <c r="C318" s="418" t="inlineStr">
        <is>
          <t>ភីស៊ីអាយ សឺវីស</t>
        </is>
      </c>
      <c r="D318" s="418" t="inlineStr">
        <is>
          <t>K010-901639639</t>
        </is>
      </c>
      <c r="E318" s="418" t="inlineStr">
        <is>
          <t>2022-0200</t>
        </is>
      </c>
      <c r="F318" s="419" t="n">
        <v>44581</v>
      </c>
      <c r="G318" s="420" t="n">
        <v>80960</v>
      </c>
      <c r="H318" s="418" t="n"/>
      <c r="I318" s="455" t="n">
        <v>80960</v>
      </c>
      <c r="J318" s="418">
        <f>IF(L318&lt;&gt;"",L318,K318)</f>
        <v/>
      </c>
      <c r="K318" s="418">
        <f>IF(AND(T318=TRUE, U318=TRUE, V318=TRUE), IF(W318&lt;-0.05, "អនុញ្ញាត (អ្នកផ្គត់ផ្គង់ប្រកាសខ្វះ)", "បានប្រកាស (អនុញ្ញាត)"), IF(AND(T318=FALSE, U318=FALSE, V318=FALSE), "ព្យួរទុក (មិនមានទិន្នន័យ)", "ប្រកាសខុស (ព្យួរទុក)"))</f>
        <v/>
      </c>
      <c r="L318" s="418" t="inlineStr"/>
      <c r="M318" s="418" t="inlineStr"/>
      <c r="N318" s="455" t="n"/>
      <c r="O318" s="455">
        <f>IF(W318&lt;0,AI318,I318)</f>
        <v/>
      </c>
      <c r="P318" s="455">
        <f>I318-O318</f>
        <v/>
      </c>
      <c r="Q318" s="418" t="n"/>
      <c r="R318" s="418" t="inlineStr">
        <is>
          <t>2022-0200</t>
        </is>
      </c>
      <c r="S318" s="418" t="inlineStr">
        <is>
          <t>2022-0200</t>
        </is>
      </c>
      <c r="T318" s="418">
        <f>R318=S318</f>
        <v/>
      </c>
      <c r="U318" s="418">
        <f>AND(MONTH(F318)=MONTH(Y318), YEAR(F318)=YEAR(Y318))</f>
        <v/>
      </c>
      <c r="V318" s="418">
        <f>AND(AC318&lt;&gt;"", 'Company information'!D$4&lt;&gt;"", RIGHT(SUBSTITUTE(AC318,"-",""),9)=RIGHT(SUBSTITUTE('Company information'!D$4,"-",""),9))</f>
        <v/>
      </c>
      <c r="W318" s="418">
        <f>AI318-I318</f>
        <v/>
      </c>
      <c r="X318" s="455" t="n"/>
      <c r="Y318" s="419" t="n">
        <v>44897</v>
      </c>
      <c r="Z318" s="418" t="inlineStr">
        <is>
          <t>2022-0200</t>
        </is>
      </c>
      <c r="AA318" s="418" t="inlineStr"/>
      <c r="AB318" s="418" t="inlineStr">
        <is>
          <t>បុគ្គលជាប់អាករ</t>
        </is>
      </c>
      <c r="AC318" s="418" t="inlineStr">
        <is>
          <t>L001-100052517</t>
        </is>
      </c>
      <c r="AD318" s="418" t="inlineStr">
        <is>
          <t>ម៉ាកាឡូត ហ្គាមេន (ខេមបូឌា)</t>
        </is>
      </c>
      <c r="AE318" s="455" t="n">
        <v>1217224</v>
      </c>
      <c r="AF318" s="455" t="n">
        <v>1106567</v>
      </c>
      <c r="AG318" s="455" t="n">
        <v>0</v>
      </c>
      <c r="AH318" s="455" t="n">
        <v>0</v>
      </c>
      <c r="AI318" s="455" t="n">
        <v>110657</v>
      </c>
      <c r="AJ318" s="455" t="n">
        <v>0</v>
      </c>
      <c r="AK318" s="455" t="n">
        <v>0</v>
      </c>
      <c r="AL318" s="455" t="n">
        <v>0</v>
      </c>
      <c r="AM318" s="455" t="n">
        <v>0</v>
      </c>
      <c r="AN318" s="455" t="n">
        <v>0</v>
      </c>
      <c r="AO318" s="455" t="n">
        <v>0</v>
      </c>
      <c r="AP318" s="455" t="n">
        <v>0</v>
      </c>
      <c r="AQ318" s="455" t="n">
        <v>0</v>
      </c>
      <c r="AR318" s="418" t="inlineStr"/>
      <c r="AS318" s="418" t="inlineStr">
        <is>
          <t>គំរូអាវ&amp;ក្រណាត់</t>
        </is>
      </c>
      <c r="AT318" s="418" t="inlineStr">
        <is>
          <t>បានប្រកាសពន្ធ</t>
        </is>
      </c>
    </row>
    <row r="319">
      <c r="A319" s="417" t="n">
        <v>310</v>
      </c>
      <c r="B319" s="418" t="inlineStr">
        <is>
          <t>Building Rental Charge for Jan 2022 and Management Fee for Jan 2022</t>
        </is>
      </c>
      <c r="C319" s="418" t="inlineStr">
        <is>
          <t>មេហ្គា លេបឹល &amp; ស្ទីកឃើរ (ខេមបូឌា)</t>
        </is>
      </c>
      <c r="D319" s="418" t="inlineStr">
        <is>
          <t>L001-100185983</t>
        </is>
      </c>
      <c r="E319" s="418" t="inlineStr">
        <is>
          <t>INV20220103</t>
        </is>
      </c>
      <c r="F319" s="419" t="n">
        <v>44621</v>
      </c>
      <c r="G319" s="420" t="n">
        <v>4548441</v>
      </c>
      <c r="H319" s="418" t="n"/>
      <c r="I319" s="455" t="n">
        <v>4548441</v>
      </c>
      <c r="J319" s="418">
        <f>IF(L319&lt;&gt;"",L319,K319)</f>
        <v/>
      </c>
      <c r="K319" s="418">
        <f>IF(AND(T319=TRUE, U319=TRUE, V319=TRUE), IF(W319&lt;-0.05, "អនុញ្ញាត (អ្នកផ្គត់ផ្គង់ប្រកាសខ្វះ)", "បានប្រកាស (អនុញ្ញាត)"), IF(AND(T319=FALSE, U319=FALSE, V319=FALSE), "ព្យួរទុក (មិនមានទិន្នន័យ)", "ប្រកាសខុស (ព្យួរទុក)"))</f>
        <v/>
      </c>
      <c r="L319" s="418" t="inlineStr"/>
      <c r="M319" s="418" t="inlineStr"/>
      <c r="N319" s="455" t="n"/>
      <c r="O319" s="455">
        <f>IF(W319&lt;0,AI319,I319)</f>
        <v/>
      </c>
      <c r="P319" s="455">
        <f>I319-O319</f>
        <v/>
      </c>
      <c r="Q319" s="418" t="n"/>
      <c r="R319" s="418" t="inlineStr">
        <is>
          <t>INV20220103</t>
        </is>
      </c>
      <c r="S319" s="418" t="inlineStr"/>
      <c r="T319" s="418">
        <f>R319=S319</f>
        <v/>
      </c>
      <c r="U319" s="418">
        <f>AND(MONTH(F319)=MONTH(Y319), YEAR(F319)=YEAR(Y319))</f>
        <v/>
      </c>
      <c r="V319" s="418">
        <f>AND(AC319&lt;&gt;"", 'Company information'!D$4&lt;&gt;"", RIGHT(SUBSTITUTE(AC319,"-",""),9)=RIGHT(SUBSTITUTE('Company information'!D$4,"-",""),9))</f>
        <v/>
      </c>
      <c r="W319" s="418">
        <f>AI319-I319</f>
        <v/>
      </c>
      <c r="X319" s="455" t="n"/>
      <c r="Y319" s="417" t="n"/>
      <c r="Z319" s="418" t="n"/>
      <c r="AA319" s="418" t="n"/>
      <c r="AB319" s="418" t="n"/>
      <c r="AC319" s="418" t="n"/>
      <c r="AD319" s="418" t="n"/>
      <c r="AE319" s="455" t="n"/>
      <c r="AF319" s="455" t="n"/>
      <c r="AG319" s="455" t="n"/>
      <c r="AH319" s="455" t="n"/>
      <c r="AI319" s="455" t="n"/>
      <c r="AJ319" s="455" t="n"/>
      <c r="AK319" s="455" t="n"/>
      <c r="AL319" s="455" t="n"/>
      <c r="AM319" s="455" t="n"/>
      <c r="AN319" s="455" t="n"/>
      <c r="AO319" s="455" t="n"/>
      <c r="AP319" s="455" t="n"/>
      <c r="AQ319" s="455" t="n"/>
      <c r="AR319" s="418" t="n"/>
      <c r="AS319" s="418" t="n"/>
      <c r="AT319" s="418" t="n"/>
    </row>
    <row r="320">
      <c r="A320" s="417" t="n">
        <v>311</v>
      </c>
      <c r="B320" s="418" t="inlineStr">
        <is>
          <t>Security Service for Jan 2022</t>
        </is>
      </c>
      <c r="C320" s="418" t="inlineStr">
        <is>
          <t>សហ័ស សិឃ្យូរិធី ឯ.ក</t>
        </is>
      </c>
      <c r="D320" s="418" t="inlineStr">
        <is>
          <t>K010-107032600</t>
        </is>
      </c>
      <c r="E320" s="418" t="inlineStr">
        <is>
          <t>SHTI220024</t>
        </is>
      </c>
      <c r="F320" s="419" t="n">
        <v>44585</v>
      </c>
      <c r="G320" s="420" t="n">
        <v>227864</v>
      </c>
      <c r="H320" s="418" t="n"/>
      <c r="I320" s="455" t="n">
        <v>227864</v>
      </c>
      <c r="J320" s="418">
        <f>IF(L320&lt;&gt;"",L320,K320)</f>
        <v/>
      </c>
      <c r="K320" s="418">
        <f>IF(AND(T320=TRUE, U320=TRUE, V320=TRUE), IF(W320&lt;-0.05, "អនុញ្ញាត (អ្នកផ្គត់ផ្គង់ប្រកាសខ្វះ)", "បានប្រកាស (អនុញ្ញាត)"), IF(AND(T320=FALSE, U320=FALSE, V320=FALSE), "ព្យួរទុក (មិនមានទិន្នន័យ)", "ប្រកាសខុស (ព្យួរទុក)"))</f>
        <v/>
      </c>
      <c r="L320" s="418" t="inlineStr"/>
      <c r="M320" s="418" t="inlineStr"/>
      <c r="N320" s="455" t="n"/>
      <c r="O320" s="455">
        <f>IF(W320&lt;0,AI320,I320)</f>
        <v/>
      </c>
      <c r="P320" s="455">
        <f>I320-O320</f>
        <v/>
      </c>
      <c r="Q320" s="418" t="n"/>
      <c r="R320" s="418" t="inlineStr">
        <is>
          <t>SHTI220024</t>
        </is>
      </c>
      <c r="S320" s="418" t="inlineStr"/>
      <c r="T320" s="418">
        <f>R320=S320</f>
        <v/>
      </c>
      <c r="U320" s="418">
        <f>AND(MONTH(F320)=MONTH(Y320), YEAR(F320)=YEAR(Y320))</f>
        <v/>
      </c>
      <c r="V320" s="418">
        <f>AND(AC320&lt;&gt;"", 'Company information'!D$4&lt;&gt;"", RIGHT(SUBSTITUTE(AC320,"-",""),9)=RIGHT(SUBSTITUTE('Company information'!D$4,"-",""),9))</f>
        <v/>
      </c>
      <c r="W320" s="418">
        <f>AI320-I320</f>
        <v/>
      </c>
      <c r="X320" s="455" t="n"/>
      <c r="Y320" s="417" t="n"/>
      <c r="Z320" s="418" t="n"/>
      <c r="AA320" s="418" t="n"/>
      <c r="AB320" s="418" t="n"/>
      <c r="AC320" s="418" t="n"/>
      <c r="AD320" s="418" t="n"/>
      <c r="AE320" s="455" t="n"/>
      <c r="AF320" s="455" t="n"/>
      <c r="AG320" s="455" t="n"/>
      <c r="AH320" s="455" t="n"/>
      <c r="AI320" s="455" t="n"/>
      <c r="AJ320" s="455" t="n"/>
      <c r="AK320" s="455" t="n"/>
      <c r="AL320" s="455" t="n"/>
      <c r="AM320" s="455" t="n"/>
      <c r="AN320" s="455" t="n"/>
      <c r="AO320" s="455" t="n"/>
      <c r="AP320" s="455" t="n"/>
      <c r="AQ320" s="455" t="n"/>
      <c r="AR320" s="418" t="n"/>
      <c r="AS320" s="418" t="n"/>
      <c r="AT320" s="418" t="n"/>
    </row>
    <row r="321">
      <c r="A321" s="417" t="n">
        <v>312</v>
      </c>
      <c r="B321" s="418" t="inlineStr">
        <is>
          <t>Infrastructure Maintenance Fee for  Jan 2022</t>
        </is>
      </c>
      <c r="C321" s="418" t="inlineStr">
        <is>
          <t>ភ្នំពេញ អេសអ៊ីហ្សិត ភីអិលស៊ី</t>
        </is>
      </c>
      <c r="D321" s="418" t="inlineStr">
        <is>
          <t>L001-100046592</t>
        </is>
      </c>
      <c r="E321" s="418" t="inlineStr">
        <is>
          <t>2022-00140</t>
        </is>
      </c>
      <c r="F321" s="419" t="n">
        <v>44578</v>
      </c>
      <c r="G321" s="420" t="n">
        <v>200833</v>
      </c>
      <c r="H321" s="418" t="n"/>
      <c r="I321" s="455" t="n">
        <v>200833</v>
      </c>
      <c r="J321" s="418">
        <f>IF(L321&lt;&gt;"",L321,K321)</f>
        <v/>
      </c>
      <c r="K321" s="418">
        <f>IF(AND(T321=TRUE, U321=TRUE, V321=TRUE), IF(W321&lt;-0.05, "អនុញ្ញាត (អ្នកផ្គត់ផ្គង់ប្រកាសខ្វះ)", "បានប្រកាស (អនុញ្ញាត)"), IF(AND(T321=FALSE, U321=FALSE, V321=FALSE), "ព្យួរទុក (មិនមានទិន្នន័យ)", "ប្រកាសខុស (ព្យួរទុក)"))</f>
        <v/>
      </c>
      <c r="L321" s="418" t="inlineStr"/>
      <c r="M321" s="418" t="inlineStr"/>
      <c r="N321" s="455" t="n"/>
      <c r="O321" s="455">
        <f>IF(W321&lt;0,AI321,I321)</f>
        <v/>
      </c>
      <c r="P321" s="455">
        <f>I321-O321</f>
        <v/>
      </c>
      <c r="Q321" s="418" t="n"/>
      <c r="R321" s="418" t="inlineStr">
        <is>
          <t>2022-00140</t>
        </is>
      </c>
      <c r="S321" s="418" t="inlineStr"/>
      <c r="T321" s="418">
        <f>R321=S321</f>
        <v/>
      </c>
      <c r="U321" s="418">
        <f>AND(MONTH(F321)=MONTH(Y321), YEAR(F321)=YEAR(Y321))</f>
        <v/>
      </c>
      <c r="V321" s="418">
        <f>AND(AC321&lt;&gt;"", 'Company information'!D$4&lt;&gt;"", RIGHT(SUBSTITUTE(AC321,"-",""),9)=RIGHT(SUBSTITUTE('Company information'!D$4,"-",""),9))</f>
        <v/>
      </c>
      <c r="W321" s="418">
        <f>AI321-I321</f>
        <v/>
      </c>
      <c r="X321" s="455" t="n"/>
      <c r="Y321" s="417" t="n"/>
      <c r="Z321" s="418" t="n"/>
      <c r="AA321" s="418" t="n"/>
      <c r="AB321" s="418" t="n"/>
      <c r="AC321" s="418" t="n"/>
      <c r="AD321" s="418" t="n"/>
      <c r="AE321" s="455" t="n"/>
      <c r="AF321" s="455" t="n"/>
      <c r="AG321" s="455" t="n"/>
      <c r="AH321" s="455" t="n"/>
      <c r="AI321" s="455" t="n"/>
      <c r="AJ321" s="455" t="n"/>
      <c r="AK321" s="455" t="n"/>
      <c r="AL321" s="455" t="n"/>
      <c r="AM321" s="455" t="n"/>
      <c r="AN321" s="455" t="n"/>
      <c r="AO321" s="455" t="n"/>
      <c r="AP321" s="455" t="n"/>
      <c r="AQ321" s="455" t="n"/>
      <c r="AR321" s="418" t="n"/>
      <c r="AS321" s="418" t="n"/>
      <c r="AT321" s="418" t="n"/>
    </row>
    <row r="322">
      <c r="A322" s="417" t="n">
        <v>313</v>
      </c>
      <c r="B322" s="418" t="inlineStr">
        <is>
          <t>Infrastructure Maintenance Fee for  Jan 2022</t>
        </is>
      </c>
      <c r="C322" s="418" t="inlineStr">
        <is>
          <t>ភ្នំពេញ អេសអ៊ីហ្សិត ភីអិលស៊ី</t>
        </is>
      </c>
      <c r="D322" s="418" t="inlineStr">
        <is>
          <t>L001-100046592</t>
        </is>
      </c>
      <c r="E322" s="418" t="inlineStr">
        <is>
          <t>2022-00149</t>
        </is>
      </c>
      <c r="F322" s="419" t="n">
        <v>44578</v>
      </c>
      <c r="G322" s="420" t="n">
        <v>164949</v>
      </c>
      <c r="H322" s="418" t="n"/>
      <c r="I322" s="455" t="n">
        <v>164949</v>
      </c>
      <c r="J322" s="418">
        <f>IF(L322&lt;&gt;"",L322,K322)</f>
        <v/>
      </c>
      <c r="K322" s="418">
        <f>IF(AND(T322=TRUE, U322=TRUE, V322=TRUE), IF(W322&lt;-0.05, "អនុញ្ញាត (អ្នកផ្គត់ផ្គង់ប្រកាសខ្វះ)", "បានប្រកាស (អនុញ្ញាត)"), IF(AND(T322=FALSE, U322=FALSE, V322=FALSE), "ព្យួរទុក (មិនមានទិន្នន័យ)", "ប្រកាសខុស (ព្យួរទុក)"))</f>
        <v/>
      </c>
      <c r="L322" s="418" t="inlineStr"/>
      <c r="M322" s="418" t="inlineStr"/>
      <c r="N322" s="455" t="n"/>
      <c r="O322" s="455">
        <f>IF(W322&lt;0,AI322,I322)</f>
        <v/>
      </c>
      <c r="P322" s="455">
        <f>I322-O322</f>
        <v/>
      </c>
      <c r="Q322" s="418" t="n"/>
      <c r="R322" s="418" t="inlineStr">
        <is>
          <t>2022-00149</t>
        </is>
      </c>
      <c r="S322" s="418" t="inlineStr"/>
      <c r="T322" s="418">
        <f>R322=S322</f>
        <v/>
      </c>
      <c r="U322" s="418">
        <f>AND(MONTH(F322)=MONTH(Y322), YEAR(F322)=YEAR(Y322))</f>
        <v/>
      </c>
      <c r="V322" s="418">
        <f>AND(AC322&lt;&gt;"", 'Company information'!D$4&lt;&gt;"", RIGHT(SUBSTITUTE(AC322,"-",""),9)=RIGHT(SUBSTITUTE('Company information'!D$4,"-",""),9))</f>
        <v/>
      </c>
      <c r="W322" s="418">
        <f>AI322-I322</f>
        <v/>
      </c>
      <c r="X322" s="455" t="n"/>
      <c r="Y322" s="417" t="n"/>
      <c r="Z322" s="418" t="n"/>
      <c r="AA322" s="418" t="n"/>
      <c r="AB322" s="418" t="n"/>
      <c r="AC322" s="418" t="n"/>
      <c r="AD322" s="418" t="n"/>
      <c r="AE322" s="455" t="n"/>
      <c r="AF322" s="455" t="n"/>
      <c r="AG322" s="455" t="n"/>
      <c r="AH322" s="455" t="n"/>
      <c r="AI322" s="455" t="n"/>
      <c r="AJ322" s="455" t="n"/>
      <c r="AK322" s="455" t="n"/>
      <c r="AL322" s="455" t="n"/>
      <c r="AM322" s="455" t="n"/>
      <c r="AN322" s="455" t="n"/>
      <c r="AO322" s="455" t="n"/>
      <c r="AP322" s="455" t="n"/>
      <c r="AQ322" s="455" t="n"/>
      <c r="AR322" s="418" t="n"/>
      <c r="AS322" s="418" t="n"/>
      <c r="AT322" s="418" t="n"/>
    </row>
    <row r="323">
      <c r="A323" s="417" t="n">
        <v>314</v>
      </c>
      <c r="B323" s="418" t="inlineStr">
        <is>
          <t>THC and management fee</t>
        </is>
      </c>
      <c r="C323" s="418" t="inlineStr">
        <is>
          <t>អ៊ិចស្ពែឌីធ័រ ខេមបូឌា អិលធីឌី</t>
        </is>
      </c>
      <c r="D323" s="418" t="inlineStr">
        <is>
          <t>L001-100045898</t>
        </is>
      </c>
      <c r="E323" s="418" t="inlineStr">
        <is>
          <t>TI-0220512</t>
        </is>
      </c>
      <c r="F323" s="419" t="n">
        <v>44587</v>
      </c>
      <c r="G323" s="420" t="n">
        <v>380671</v>
      </c>
      <c r="H323" s="418" t="n"/>
      <c r="I323" s="455" t="n">
        <v>380671</v>
      </c>
      <c r="J323" s="418">
        <f>IF(L323&lt;&gt;"",L323,K323)</f>
        <v/>
      </c>
      <c r="K323" s="418">
        <f>IF(AND(T323=TRUE, U323=TRUE, V323=TRUE), IF(W323&lt;-0.05, "អនុញ្ញាត (អ្នកផ្គត់ផ្គង់ប្រកាសខ្វះ)", "បានប្រកាស (អនុញ្ញាត)"), IF(AND(T323=FALSE, U323=FALSE, V323=FALSE), "ព្យួរទុក (មិនមានទិន្នន័យ)", "ប្រកាសខុស (ព្យួរទុក)"))</f>
        <v/>
      </c>
      <c r="L323" s="418" t="inlineStr"/>
      <c r="M323" s="418" t="inlineStr"/>
      <c r="N323" s="455" t="n"/>
      <c r="O323" s="455">
        <f>IF(W323&lt;0,AI323,I323)</f>
        <v/>
      </c>
      <c r="P323" s="455">
        <f>I323-O323</f>
        <v/>
      </c>
      <c r="Q323" s="418" t="n"/>
      <c r="R323" s="418" t="inlineStr">
        <is>
          <t>TI-0220512</t>
        </is>
      </c>
      <c r="S323" s="418" t="inlineStr"/>
      <c r="T323" s="418">
        <f>R323=S323</f>
        <v/>
      </c>
      <c r="U323" s="418">
        <f>AND(MONTH(F323)=MONTH(Y323), YEAR(F323)=YEAR(Y323))</f>
        <v/>
      </c>
      <c r="V323" s="418">
        <f>AND(AC323&lt;&gt;"", 'Company information'!D$4&lt;&gt;"", RIGHT(SUBSTITUTE(AC323,"-",""),9)=RIGHT(SUBSTITUTE('Company information'!D$4,"-",""),9))</f>
        <v/>
      </c>
      <c r="W323" s="418">
        <f>AI323-I323</f>
        <v/>
      </c>
      <c r="X323" s="455" t="n"/>
      <c r="Y323" s="417" t="n"/>
      <c r="Z323" s="418" t="n"/>
      <c r="AA323" s="418" t="n"/>
      <c r="AB323" s="418" t="n"/>
      <c r="AC323" s="418" t="n"/>
      <c r="AD323" s="418" t="n"/>
      <c r="AE323" s="455" t="n"/>
      <c r="AF323" s="455" t="n"/>
      <c r="AG323" s="455" t="n"/>
      <c r="AH323" s="455" t="n"/>
      <c r="AI323" s="455" t="n"/>
      <c r="AJ323" s="455" t="n"/>
      <c r="AK323" s="455" t="n"/>
      <c r="AL323" s="455" t="n"/>
      <c r="AM323" s="455" t="n"/>
      <c r="AN323" s="455" t="n"/>
      <c r="AO323" s="455" t="n"/>
      <c r="AP323" s="455" t="n"/>
      <c r="AQ323" s="455" t="n"/>
      <c r="AR323" s="418" t="n"/>
      <c r="AS323" s="418" t="n"/>
      <c r="AT323" s="418" t="n"/>
    </row>
    <row r="324">
      <c r="A324" s="417" t="n">
        <v>315</v>
      </c>
      <c r="B324" s="418" t="inlineStr">
        <is>
          <t>THC and management fee</t>
        </is>
      </c>
      <c r="C324" s="418" t="inlineStr">
        <is>
          <t>អ៊ិចស្ពែឌីធ័រ ខេមបូឌា អិលធីឌី</t>
        </is>
      </c>
      <c r="D324" s="418" t="inlineStr">
        <is>
          <t>L001-100045898</t>
        </is>
      </c>
      <c r="E324" s="418" t="inlineStr">
        <is>
          <t>TI-0220511</t>
        </is>
      </c>
      <c r="F324" s="419" t="n">
        <v>44587</v>
      </c>
      <c r="G324" s="420" t="n">
        <v>320480</v>
      </c>
      <c r="H324" s="418" t="n"/>
      <c r="I324" s="455" t="n">
        <v>320480</v>
      </c>
      <c r="J324" s="418">
        <f>IF(L324&lt;&gt;"",L324,K324)</f>
        <v/>
      </c>
      <c r="K324" s="418">
        <f>IF(AND(T324=TRUE, U324=TRUE, V324=TRUE), IF(W324&lt;-0.05, "អនុញ្ញាត (អ្នកផ្គត់ផ្គង់ប្រកាសខ្វះ)", "បានប្រកាស (អនុញ្ញាត)"), IF(AND(T324=FALSE, U324=FALSE, V324=FALSE), "ព្យួរទុក (មិនមានទិន្នន័យ)", "ប្រកាសខុស (ព្យួរទុក)"))</f>
        <v/>
      </c>
      <c r="L324" s="418" t="inlineStr"/>
      <c r="M324" s="418" t="inlineStr"/>
      <c r="N324" s="455" t="n"/>
      <c r="O324" s="455">
        <f>IF(W324&lt;0,AI324,I324)</f>
        <v/>
      </c>
      <c r="P324" s="455">
        <f>I324-O324</f>
        <v/>
      </c>
      <c r="Q324" s="418" t="n"/>
      <c r="R324" s="418" t="inlineStr">
        <is>
          <t>TI-0220511</t>
        </is>
      </c>
      <c r="S324" s="418" t="inlineStr"/>
      <c r="T324" s="418">
        <f>R324=S324</f>
        <v/>
      </c>
      <c r="U324" s="418">
        <f>AND(MONTH(F324)=MONTH(Y324), YEAR(F324)=YEAR(Y324))</f>
        <v/>
      </c>
      <c r="V324" s="418">
        <f>AND(AC324&lt;&gt;"", 'Company information'!D$4&lt;&gt;"", RIGHT(SUBSTITUTE(AC324,"-",""),9)=RIGHT(SUBSTITUTE('Company information'!D$4,"-",""),9))</f>
        <v/>
      </c>
      <c r="W324" s="418">
        <f>AI324-I324</f>
        <v/>
      </c>
      <c r="X324" s="455" t="n"/>
      <c r="Y324" s="417" t="n"/>
      <c r="Z324" s="418" t="n"/>
      <c r="AA324" s="418" t="n"/>
      <c r="AB324" s="418" t="n"/>
      <c r="AC324" s="418" t="n"/>
      <c r="AD324" s="418" t="n"/>
      <c r="AE324" s="455" t="n"/>
      <c r="AF324" s="455" t="n"/>
      <c r="AG324" s="455" t="n"/>
      <c r="AH324" s="455" t="n"/>
      <c r="AI324" s="455" t="n"/>
      <c r="AJ324" s="455" t="n"/>
      <c r="AK324" s="455" t="n"/>
      <c r="AL324" s="455" t="n"/>
      <c r="AM324" s="455" t="n"/>
      <c r="AN324" s="455" t="n"/>
      <c r="AO324" s="455" t="n"/>
      <c r="AP324" s="455" t="n"/>
      <c r="AQ324" s="455" t="n"/>
      <c r="AR324" s="418" t="n"/>
      <c r="AS324" s="418" t="n"/>
      <c r="AT324" s="418" t="n"/>
    </row>
    <row r="325">
      <c r="A325" s="417" t="n">
        <v>316</v>
      </c>
      <c r="B325" s="418" t="inlineStr">
        <is>
          <t>THC and management fee</t>
        </is>
      </c>
      <c r="C325" s="418" t="inlineStr">
        <is>
          <t>អ៊ិចស្ពែឌីធ័រ ខេមបូឌា អិលធីឌី</t>
        </is>
      </c>
      <c r="D325" s="418" t="inlineStr">
        <is>
          <t>L001-100045898</t>
        </is>
      </c>
      <c r="E325" s="418" t="inlineStr">
        <is>
          <t>TI-0219907</t>
        </is>
      </c>
      <c r="F325" s="419" t="n">
        <v>44581</v>
      </c>
      <c r="G325" s="420" t="n">
        <v>643376</v>
      </c>
      <c r="H325" s="418" t="n"/>
      <c r="I325" s="455" t="n">
        <v>643376</v>
      </c>
      <c r="J325" s="418">
        <f>IF(L325&lt;&gt;"",L325,K325)</f>
        <v/>
      </c>
      <c r="K325" s="418">
        <f>IF(AND(T325=TRUE, U325=TRUE, V325=TRUE), IF(W325&lt;-0.05, "អនុញ្ញាត (អ្នកផ្គត់ផ្គង់ប្រកាសខ្វះ)", "បានប្រកាស (អនុញ្ញាត)"), IF(AND(T325=FALSE, U325=FALSE, V325=FALSE), "ព្យួរទុក (មិនមានទិន្នន័យ)", "ប្រកាសខុស (ព្យួរទុក)"))</f>
        <v/>
      </c>
      <c r="L325" s="418" t="inlineStr"/>
      <c r="M325" s="418" t="inlineStr"/>
      <c r="N325" s="455" t="n"/>
      <c r="O325" s="455">
        <f>IF(W325&lt;0,AI325,I325)</f>
        <v/>
      </c>
      <c r="P325" s="455">
        <f>I325-O325</f>
        <v/>
      </c>
      <c r="Q325" s="418" t="n"/>
      <c r="R325" s="418" t="inlineStr">
        <is>
          <t>TI-0219907</t>
        </is>
      </c>
      <c r="S325" s="418" t="inlineStr"/>
      <c r="T325" s="418">
        <f>R325=S325</f>
        <v/>
      </c>
      <c r="U325" s="418">
        <f>AND(MONTH(F325)=MONTH(Y325), YEAR(F325)=YEAR(Y325))</f>
        <v/>
      </c>
      <c r="V325" s="418">
        <f>AND(AC325&lt;&gt;"", 'Company information'!D$4&lt;&gt;"", RIGHT(SUBSTITUTE(AC325,"-",""),9)=RIGHT(SUBSTITUTE('Company information'!D$4,"-",""),9))</f>
        <v/>
      </c>
      <c r="W325" s="418">
        <f>AI325-I325</f>
        <v/>
      </c>
      <c r="X325" s="455" t="n"/>
      <c r="Y325" s="417" t="n"/>
      <c r="Z325" s="418" t="n"/>
      <c r="AA325" s="418" t="n"/>
      <c r="AB325" s="418" t="n"/>
      <c r="AC325" s="418" t="n"/>
      <c r="AD325" s="418" t="n"/>
      <c r="AE325" s="455" t="n"/>
      <c r="AF325" s="455" t="n"/>
      <c r="AG325" s="455" t="n"/>
      <c r="AH325" s="455" t="n"/>
      <c r="AI325" s="455" t="n"/>
      <c r="AJ325" s="455" t="n"/>
      <c r="AK325" s="455" t="n"/>
      <c r="AL325" s="455" t="n"/>
      <c r="AM325" s="455" t="n"/>
      <c r="AN325" s="455" t="n"/>
      <c r="AO325" s="455" t="n"/>
      <c r="AP325" s="455" t="n"/>
      <c r="AQ325" s="455" t="n"/>
      <c r="AR325" s="418" t="n"/>
      <c r="AS325" s="418" t="n"/>
      <c r="AT325" s="418" t="n"/>
    </row>
    <row r="326">
      <c r="A326" s="417" t="n">
        <v>317</v>
      </c>
      <c r="B326" s="418" t="inlineStr">
        <is>
          <t>THC and management fee</t>
        </is>
      </c>
      <c r="C326" s="418" t="inlineStr">
        <is>
          <t>អ៊ិចស្ពែឌីធ័រ ខេមបូឌា អិលធីឌី</t>
        </is>
      </c>
      <c r="D326" s="418" t="inlineStr">
        <is>
          <t>L001-100045898</t>
        </is>
      </c>
      <c r="E326" s="418" t="inlineStr">
        <is>
          <t>TI-0219906</t>
        </is>
      </c>
      <c r="F326" s="419" t="n">
        <v>44581</v>
      </c>
      <c r="G326" s="420" t="n">
        <v>772051</v>
      </c>
      <c r="H326" s="418" t="n"/>
      <c r="I326" s="455" t="n">
        <v>772051</v>
      </c>
      <c r="J326" s="418">
        <f>IF(L326&lt;&gt;"",L326,K326)</f>
        <v/>
      </c>
      <c r="K326" s="418">
        <f>IF(AND(T326=TRUE, U326=TRUE, V326=TRUE), IF(W326&lt;-0.05, "អនុញ្ញាត (អ្នកផ្គត់ផ្គង់ប្រកាសខ្វះ)", "បានប្រកាស (អនុញ្ញាត)"), IF(AND(T326=FALSE, U326=FALSE, V326=FALSE), "ព្យួរទុក (មិនមានទិន្នន័យ)", "ប្រកាសខុស (ព្យួរទុក)"))</f>
        <v/>
      </c>
      <c r="L326" s="418" t="inlineStr"/>
      <c r="M326" s="418" t="inlineStr"/>
      <c r="N326" s="455" t="n"/>
      <c r="O326" s="455">
        <f>IF(W326&lt;0,AI326,I326)</f>
        <v/>
      </c>
      <c r="P326" s="455">
        <f>I326-O326</f>
        <v/>
      </c>
      <c r="Q326" s="418" t="n"/>
      <c r="R326" s="418" t="inlineStr">
        <is>
          <t>TI-0219906</t>
        </is>
      </c>
      <c r="S326" s="418" t="inlineStr"/>
      <c r="T326" s="418">
        <f>R326=S326</f>
        <v/>
      </c>
      <c r="U326" s="418">
        <f>AND(MONTH(F326)=MONTH(Y326), YEAR(F326)=YEAR(Y326))</f>
        <v/>
      </c>
      <c r="V326" s="418">
        <f>AND(AC326&lt;&gt;"", 'Company information'!D$4&lt;&gt;"", RIGHT(SUBSTITUTE(AC326,"-",""),9)=RIGHT(SUBSTITUTE('Company information'!D$4,"-",""),9))</f>
        <v/>
      </c>
      <c r="W326" s="418">
        <f>AI326-I326</f>
        <v/>
      </c>
      <c r="X326" s="455" t="n"/>
      <c r="Y326" s="417" t="n"/>
      <c r="Z326" s="418" t="n"/>
      <c r="AA326" s="418" t="n"/>
      <c r="AB326" s="418" t="n"/>
      <c r="AC326" s="418" t="n"/>
      <c r="AD326" s="418" t="n"/>
      <c r="AE326" s="455" t="n"/>
      <c r="AF326" s="455" t="n"/>
      <c r="AG326" s="455" t="n"/>
      <c r="AH326" s="455" t="n"/>
      <c r="AI326" s="455" t="n"/>
      <c r="AJ326" s="455" t="n"/>
      <c r="AK326" s="455" t="n"/>
      <c r="AL326" s="455" t="n"/>
      <c r="AM326" s="455" t="n"/>
      <c r="AN326" s="455" t="n"/>
      <c r="AO326" s="455" t="n"/>
      <c r="AP326" s="455" t="n"/>
      <c r="AQ326" s="455" t="n"/>
      <c r="AR326" s="418" t="n"/>
      <c r="AS326" s="418" t="n"/>
      <c r="AT326" s="418" t="n"/>
    </row>
    <row r="327">
      <c r="A327" s="417" t="n">
        <v>318</v>
      </c>
      <c r="B327" s="418" t="inlineStr">
        <is>
          <t>THC and management fee</t>
        </is>
      </c>
      <c r="C327" s="418" t="inlineStr">
        <is>
          <t>អ៊ិចស្ពែឌីធ័រ ខេមបូឌា អិលធីឌី</t>
        </is>
      </c>
      <c r="D327" s="418" t="inlineStr">
        <is>
          <t>L001-100045898</t>
        </is>
      </c>
      <c r="E327" s="418" t="inlineStr">
        <is>
          <t>TI-0219299</t>
        </is>
      </c>
      <c r="F327" s="419" t="n">
        <v>44574</v>
      </c>
      <c r="G327" s="420" t="n">
        <v>195348</v>
      </c>
      <c r="H327" s="418" t="n"/>
      <c r="I327" s="455" t="n">
        <v>195348</v>
      </c>
      <c r="J327" s="418">
        <f>IF(L327&lt;&gt;"",L327,K327)</f>
        <v/>
      </c>
      <c r="K327" s="418">
        <f>IF(AND(T327=TRUE, U327=TRUE, V327=TRUE), IF(W327&lt;-0.05, "អនុញ្ញាត (អ្នកផ្គត់ផ្គង់ប្រកាសខ្វះ)", "បានប្រកាស (អនុញ្ញាត)"), IF(AND(T327=FALSE, U327=FALSE, V327=FALSE), "ព្យួរទុក (មិនមានទិន្នន័យ)", "ប្រកាសខុស (ព្យួរទុក)"))</f>
        <v/>
      </c>
      <c r="L327" s="418" t="inlineStr"/>
      <c r="M327" s="418" t="inlineStr"/>
      <c r="N327" s="455" t="n"/>
      <c r="O327" s="455">
        <f>IF(W327&lt;0,AI327,I327)</f>
        <v/>
      </c>
      <c r="P327" s="455">
        <f>I327-O327</f>
        <v/>
      </c>
      <c r="Q327" s="418" t="n"/>
      <c r="R327" s="418" t="inlineStr">
        <is>
          <t>TI-0219299</t>
        </is>
      </c>
      <c r="S327" s="418" t="inlineStr"/>
      <c r="T327" s="418">
        <f>R327=S327</f>
        <v/>
      </c>
      <c r="U327" s="418">
        <f>AND(MONTH(F327)=MONTH(Y327), YEAR(F327)=YEAR(Y327))</f>
        <v/>
      </c>
      <c r="V327" s="418">
        <f>AND(AC327&lt;&gt;"", 'Company information'!D$4&lt;&gt;"", RIGHT(SUBSTITUTE(AC327,"-",""),9)=RIGHT(SUBSTITUTE('Company information'!D$4,"-",""),9))</f>
        <v/>
      </c>
      <c r="W327" s="418">
        <f>AI327-I327</f>
        <v/>
      </c>
      <c r="X327" s="455" t="n"/>
      <c r="Y327" s="417" t="n"/>
      <c r="Z327" s="418" t="n"/>
      <c r="AA327" s="418" t="n"/>
      <c r="AB327" s="418" t="n"/>
      <c r="AC327" s="418" t="n"/>
      <c r="AD327" s="418" t="n"/>
      <c r="AE327" s="455" t="n"/>
      <c r="AF327" s="455" t="n"/>
      <c r="AG327" s="455" t="n"/>
      <c r="AH327" s="455" t="n"/>
      <c r="AI327" s="455" t="n"/>
      <c r="AJ327" s="455" t="n"/>
      <c r="AK327" s="455" t="n"/>
      <c r="AL327" s="455" t="n"/>
      <c r="AM327" s="455" t="n"/>
      <c r="AN327" s="455" t="n"/>
      <c r="AO327" s="455" t="n"/>
      <c r="AP327" s="455" t="n"/>
      <c r="AQ327" s="455" t="n"/>
      <c r="AR327" s="418" t="n"/>
      <c r="AS327" s="418" t="n"/>
      <c r="AT327" s="418" t="n"/>
    </row>
    <row r="328">
      <c r="A328" s="417" t="n">
        <v>319</v>
      </c>
      <c r="B328" s="418" t="inlineStr">
        <is>
          <t>THC and management fee</t>
        </is>
      </c>
      <c r="C328" s="418" t="inlineStr">
        <is>
          <t>អ៊ិចស្ពែឌីធ័រ ខេមបូឌា អិលធីឌី</t>
        </is>
      </c>
      <c r="D328" s="418" t="inlineStr">
        <is>
          <t>L001-100045898</t>
        </is>
      </c>
      <c r="E328" s="418" t="inlineStr">
        <is>
          <t>TI-0219130</t>
        </is>
      </c>
      <c r="F328" s="419" t="n">
        <v>44866</v>
      </c>
      <c r="G328" s="420" t="n">
        <v>739001</v>
      </c>
      <c r="H328" s="418" t="n"/>
      <c r="I328" s="455" t="n">
        <v>739001</v>
      </c>
      <c r="J328" s="418">
        <f>IF(L328&lt;&gt;"",L328,K328)</f>
        <v/>
      </c>
      <c r="K328" s="418">
        <f>IF(AND(T328=TRUE, U328=TRUE, V328=TRUE), IF(W328&lt;-0.05, "អនុញ្ញាត (អ្នកផ្គត់ផ្គង់ប្រកាសខ្វះ)", "បានប្រកាស (អនុញ្ញាត)"), IF(AND(T328=FALSE, U328=FALSE, V328=FALSE), "ព្យួរទុក (មិនមានទិន្នន័យ)", "ប្រកាសខុស (ព្យួរទុក)"))</f>
        <v/>
      </c>
      <c r="L328" s="418" t="inlineStr"/>
      <c r="M328" s="418" t="inlineStr"/>
      <c r="N328" s="455" t="n"/>
      <c r="O328" s="455">
        <f>IF(W328&lt;0,AI328,I328)</f>
        <v/>
      </c>
      <c r="P328" s="455">
        <f>I328-O328</f>
        <v/>
      </c>
      <c r="Q328" s="418" t="n"/>
      <c r="R328" s="418" t="inlineStr">
        <is>
          <t>TI-0219130</t>
        </is>
      </c>
      <c r="S328" s="418" t="inlineStr"/>
      <c r="T328" s="418">
        <f>R328=S328</f>
        <v/>
      </c>
      <c r="U328" s="418">
        <f>AND(MONTH(F328)=MONTH(Y328), YEAR(F328)=YEAR(Y328))</f>
        <v/>
      </c>
      <c r="V328" s="418">
        <f>AND(AC328&lt;&gt;"", 'Company information'!D$4&lt;&gt;"", RIGHT(SUBSTITUTE(AC328,"-",""),9)=RIGHT(SUBSTITUTE('Company information'!D$4,"-",""),9))</f>
        <v/>
      </c>
      <c r="W328" s="418">
        <f>AI328-I328</f>
        <v/>
      </c>
      <c r="X328" s="455" t="n"/>
      <c r="Y328" s="417" t="n"/>
      <c r="Z328" s="418" t="n"/>
      <c r="AA328" s="418" t="n"/>
      <c r="AB328" s="418" t="n"/>
      <c r="AC328" s="418" t="n"/>
      <c r="AD328" s="418" t="n"/>
      <c r="AE328" s="455" t="n"/>
      <c r="AF328" s="455" t="n"/>
      <c r="AG328" s="455" t="n"/>
      <c r="AH328" s="455" t="n"/>
      <c r="AI328" s="455" t="n"/>
      <c r="AJ328" s="455" t="n"/>
      <c r="AK328" s="455" t="n"/>
      <c r="AL328" s="455" t="n"/>
      <c r="AM328" s="455" t="n"/>
      <c r="AN328" s="455" t="n"/>
      <c r="AO328" s="455" t="n"/>
      <c r="AP328" s="455" t="n"/>
      <c r="AQ328" s="455" t="n"/>
      <c r="AR328" s="418" t="n"/>
      <c r="AS328" s="418" t="n"/>
      <c r="AT328" s="418" t="n"/>
    </row>
    <row r="329">
      <c r="A329" s="417" t="n">
        <v>320</v>
      </c>
      <c r="B329" s="418" t="inlineStr">
        <is>
          <t>THC and management fee</t>
        </is>
      </c>
      <c r="C329" s="418" t="inlineStr">
        <is>
          <t>អ៊ិចស្ពែឌីធ័រ ខេមបូឌា អិលធីឌី</t>
        </is>
      </c>
      <c r="D329" s="418" t="inlineStr">
        <is>
          <t>L001-100045898</t>
        </is>
      </c>
      <c r="E329" s="418" t="inlineStr">
        <is>
          <t>TI-0219128</t>
        </is>
      </c>
      <c r="F329" s="419" t="n">
        <v>44866</v>
      </c>
      <c r="G329" s="420" t="n">
        <v>236758</v>
      </c>
      <c r="H329" s="418" t="n"/>
      <c r="I329" s="455" t="n">
        <v>236758</v>
      </c>
      <c r="J329" s="418">
        <f>IF(L329&lt;&gt;"",L329,K329)</f>
        <v/>
      </c>
      <c r="K329" s="418">
        <f>IF(AND(T329=TRUE, U329=TRUE, V329=TRUE), IF(W329&lt;-0.05, "អនុញ្ញាត (អ្នកផ្គត់ផ្គង់ប្រកាសខ្វះ)", "បានប្រកាស (អនុញ្ញាត)"), IF(AND(T329=FALSE, U329=FALSE, V329=FALSE), "ព្យួរទុក (មិនមានទិន្នន័យ)", "ប្រកាសខុស (ព្យួរទុក)"))</f>
        <v/>
      </c>
      <c r="L329" s="418" t="inlineStr"/>
      <c r="M329" s="418" t="inlineStr"/>
      <c r="N329" s="455" t="n"/>
      <c r="O329" s="455">
        <f>IF(W329&lt;0,AI329,I329)</f>
        <v/>
      </c>
      <c r="P329" s="455">
        <f>I329-O329</f>
        <v/>
      </c>
      <c r="Q329" s="418" t="n"/>
      <c r="R329" s="418" t="inlineStr">
        <is>
          <t>TI-0219128</t>
        </is>
      </c>
      <c r="S329" s="418" t="inlineStr"/>
      <c r="T329" s="418">
        <f>R329=S329</f>
        <v/>
      </c>
      <c r="U329" s="418">
        <f>AND(MONTH(F329)=MONTH(Y329), YEAR(F329)=YEAR(Y329))</f>
        <v/>
      </c>
      <c r="V329" s="418">
        <f>AND(AC329&lt;&gt;"", 'Company information'!D$4&lt;&gt;"", RIGHT(SUBSTITUTE(AC329,"-",""),9)=RIGHT(SUBSTITUTE('Company information'!D$4,"-",""),9))</f>
        <v/>
      </c>
      <c r="W329" s="418">
        <f>AI329-I329</f>
        <v/>
      </c>
      <c r="X329" s="455" t="n"/>
      <c r="Y329" s="417" t="n"/>
      <c r="Z329" s="418" t="n"/>
      <c r="AA329" s="418" t="n"/>
      <c r="AB329" s="418" t="n"/>
      <c r="AC329" s="418" t="n"/>
      <c r="AD329" s="418" t="n"/>
      <c r="AE329" s="455" t="n"/>
      <c r="AF329" s="455" t="n"/>
      <c r="AG329" s="455" t="n"/>
      <c r="AH329" s="455" t="n"/>
      <c r="AI329" s="455" t="n"/>
      <c r="AJ329" s="455" t="n"/>
      <c r="AK329" s="455" t="n"/>
      <c r="AL329" s="455" t="n"/>
      <c r="AM329" s="455" t="n"/>
      <c r="AN329" s="455" t="n"/>
      <c r="AO329" s="455" t="n"/>
      <c r="AP329" s="455" t="n"/>
      <c r="AQ329" s="455" t="n"/>
      <c r="AR329" s="418" t="n"/>
      <c r="AS329" s="418" t="n"/>
      <c r="AT329" s="418" t="n"/>
    </row>
    <row r="330">
      <c r="A330" s="417" t="n">
        <v>321</v>
      </c>
      <c r="B330" s="418" t="inlineStr">
        <is>
          <t>THC and management fee</t>
        </is>
      </c>
      <c r="C330" s="418" t="inlineStr">
        <is>
          <t>អ៊ិចស្ពែឌីធ័រ ខេមបូឌា អិលធីឌី</t>
        </is>
      </c>
      <c r="D330" s="418" t="inlineStr">
        <is>
          <t>L001-100045898</t>
        </is>
      </c>
      <c r="E330" s="418" t="inlineStr">
        <is>
          <t>TI-0219126</t>
        </is>
      </c>
      <c r="F330" s="419" t="n">
        <v>44866</v>
      </c>
      <c r="G330" s="420" t="n">
        <v>308478</v>
      </c>
      <c r="H330" s="418" t="n"/>
      <c r="I330" s="455" t="n">
        <v>308478</v>
      </c>
      <c r="J330" s="418">
        <f>IF(L330&lt;&gt;"",L330,K330)</f>
        <v/>
      </c>
      <c r="K330" s="418">
        <f>IF(AND(T330=TRUE, U330=TRUE, V330=TRUE), IF(W330&lt;-0.05, "អនុញ្ញាត (អ្នកផ្គត់ផ្គង់ប្រកាសខ្វះ)", "បានប្រកាស (អនុញ្ញាត)"), IF(AND(T330=FALSE, U330=FALSE, V330=FALSE), "ព្យួរទុក (មិនមានទិន្នន័យ)", "ប្រកាសខុស (ព្យួរទុក)"))</f>
        <v/>
      </c>
      <c r="L330" s="418" t="inlineStr"/>
      <c r="M330" s="418" t="inlineStr"/>
      <c r="N330" s="455" t="n"/>
      <c r="O330" s="455">
        <f>IF(W330&lt;0,AI330,I330)</f>
        <v/>
      </c>
      <c r="P330" s="455">
        <f>I330-O330</f>
        <v/>
      </c>
      <c r="Q330" s="418" t="n"/>
      <c r="R330" s="418" t="inlineStr">
        <is>
          <t>TI-0219126</t>
        </is>
      </c>
      <c r="S330" s="418" t="inlineStr"/>
      <c r="T330" s="418">
        <f>R330=S330</f>
        <v/>
      </c>
      <c r="U330" s="418">
        <f>AND(MONTH(F330)=MONTH(Y330), YEAR(F330)=YEAR(Y330))</f>
        <v/>
      </c>
      <c r="V330" s="418">
        <f>AND(AC330&lt;&gt;"", 'Company information'!D$4&lt;&gt;"", RIGHT(SUBSTITUTE(AC330,"-",""),9)=RIGHT(SUBSTITUTE('Company information'!D$4,"-",""),9))</f>
        <v/>
      </c>
      <c r="W330" s="418">
        <f>AI330-I330</f>
        <v/>
      </c>
      <c r="X330" s="455" t="n"/>
      <c r="Y330" s="417" t="n"/>
      <c r="Z330" s="418" t="n"/>
      <c r="AA330" s="418" t="n"/>
      <c r="AB330" s="418" t="n"/>
      <c r="AC330" s="418" t="n"/>
      <c r="AD330" s="418" t="n"/>
      <c r="AE330" s="455" t="n"/>
      <c r="AF330" s="455" t="n"/>
      <c r="AG330" s="455" t="n"/>
      <c r="AH330" s="455" t="n"/>
      <c r="AI330" s="455" t="n"/>
      <c r="AJ330" s="455" t="n"/>
      <c r="AK330" s="455" t="n"/>
      <c r="AL330" s="455" t="n"/>
      <c r="AM330" s="455" t="n"/>
      <c r="AN330" s="455" t="n"/>
      <c r="AO330" s="455" t="n"/>
      <c r="AP330" s="455" t="n"/>
      <c r="AQ330" s="455" t="n"/>
      <c r="AR330" s="418" t="n"/>
      <c r="AS330" s="418" t="n"/>
      <c r="AT330" s="418" t="n"/>
    </row>
    <row r="331">
      <c r="A331" s="417" t="n">
        <v>322</v>
      </c>
      <c r="B331" s="418" t="inlineStr">
        <is>
          <t>THC and management fee</t>
        </is>
      </c>
      <c r="C331" s="418" t="inlineStr">
        <is>
          <t>អ៊ិចស្ពែឌីធ័រ ខេមបូឌា អិលធីឌី</t>
        </is>
      </c>
      <c r="D331" s="418" t="inlineStr">
        <is>
          <t>L001-100045898</t>
        </is>
      </c>
      <c r="E331" s="418" t="inlineStr">
        <is>
          <t>TI-0219094</t>
        </is>
      </c>
      <c r="F331" s="419" t="n">
        <v>44866</v>
      </c>
      <c r="G331" s="420" t="n">
        <v>196467</v>
      </c>
      <c r="H331" s="418" t="n"/>
      <c r="I331" s="455" t="n">
        <v>196467</v>
      </c>
      <c r="J331" s="418">
        <f>IF(L331&lt;&gt;"",L331,K331)</f>
        <v/>
      </c>
      <c r="K331" s="418">
        <f>IF(AND(T331=TRUE, U331=TRUE, V331=TRUE), IF(W331&lt;-0.05, "អនុញ្ញាត (អ្នកផ្គត់ផ្គង់ប្រកាសខ្វះ)", "បានប្រកាស (អនុញ្ញាត)"), IF(AND(T331=FALSE, U331=FALSE, V331=FALSE), "ព្យួរទុក (មិនមានទិន្នន័យ)", "ប្រកាសខុស (ព្យួរទុក)"))</f>
        <v/>
      </c>
      <c r="L331" s="418" t="inlineStr"/>
      <c r="M331" s="418" t="inlineStr"/>
      <c r="N331" s="455" t="n"/>
      <c r="O331" s="455">
        <f>IF(W331&lt;0,AI331,I331)</f>
        <v/>
      </c>
      <c r="P331" s="455">
        <f>I331-O331</f>
        <v/>
      </c>
      <c r="Q331" s="418" t="n"/>
      <c r="R331" s="418" t="inlineStr">
        <is>
          <t>TI-0219094</t>
        </is>
      </c>
      <c r="S331" s="418" t="inlineStr"/>
      <c r="T331" s="418">
        <f>R331=S331</f>
        <v/>
      </c>
      <c r="U331" s="418">
        <f>AND(MONTH(F331)=MONTH(Y331), YEAR(F331)=YEAR(Y331))</f>
        <v/>
      </c>
      <c r="V331" s="418">
        <f>AND(AC331&lt;&gt;"", 'Company information'!D$4&lt;&gt;"", RIGHT(SUBSTITUTE(AC331,"-",""),9)=RIGHT(SUBSTITUTE('Company information'!D$4,"-",""),9))</f>
        <v/>
      </c>
      <c r="W331" s="418">
        <f>AI331-I331</f>
        <v/>
      </c>
      <c r="X331" s="455" t="n"/>
      <c r="Y331" s="417" t="n"/>
      <c r="Z331" s="418" t="n"/>
      <c r="AA331" s="418" t="n"/>
      <c r="AB331" s="418" t="n"/>
      <c r="AC331" s="418" t="n"/>
      <c r="AD331" s="418" t="n"/>
      <c r="AE331" s="455" t="n"/>
      <c r="AF331" s="455" t="n"/>
      <c r="AG331" s="455" t="n"/>
      <c r="AH331" s="455" t="n"/>
      <c r="AI331" s="455" t="n"/>
      <c r="AJ331" s="455" t="n"/>
      <c r="AK331" s="455" t="n"/>
      <c r="AL331" s="455" t="n"/>
      <c r="AM331" s="455" t="n"/>
      <c r="AN331" s="455" t="n"/>
      <c r="AO331" s="455" t="n"/>
      <c r="AP331" s="455" t="n"/>
      <c r="AQ331" s="455" t="n"/>
      <c r="AR331" s="418" t="n"/>
      <c r="AS331" s="418" t="n"/>
      <c r="AT331" s="418" t="n"/>
    </row>
    <row r="332">
      <c r="A332" s="417" t="n">
        <v>323</v>
      </c>
      <c r="B332" s="418" t="inlineStr">
        <is>
          <t>THC and management fee</t>
        </is>
      </c>
      <c r="C332" s="418" t="inlineStr">
        <is>
          <t>អ៊ិចស្ពែឌីធ័រ ខេមបូឌា អិលធីឌី</t>
        </is>
      </c>
      <c r="D332" s="418" t="inlineStr">
        <is>
          <t>L001-100045898</t>
        </is>
      </c>
      <c r="E332" s="418" t="inlineStr">
        <is>
          <t>TI-0218976</t>
        </is>
      </c>
      <c r="F332" s="419" t="n">
        <v>44562</v>
      </c>
      <c r="G332" s="420" t="n">
        <v>160555</v>
      </c>
      <c r="H332" s="418" t="n"/>
      <c r="I332" s="455" t="n">
        <v>160555</v>
      </c>
      <c r="J332" s="418">
        <f>IF(L332&lt;&gt;"",L332,K332)</f>
        <v/>
      </c>
      <c r="K332" s="418">
        <f>IF(AND(T332=TRUE, U332=TRUE, V332=TRUE), IF(W332&lt;-0.05, "អនុញ្ញាត (អ្នកផ្គត់ផ្គង់ប្រកាសខ្វះ)", "បានប្រកាស (អនុញ្ញាត)"), IF(AND(T332=FALSE, U332=FALSE, V332=FALSE), "ព្យួរទុក (មិនមានទិន្នន័យ)", "ប្រកាសខុស (ព្យួរទុក)"))</f>
        <v/>
      </c>
      <c r="L332" s="418" t="inlineStr"/>
      <c r="M332" s="418" t="inlineStr"/>
      <c r="N332" s="455" t="n"/>
      <c r="O332" s="455">
        <f>IF(W332&lt;0,AI332,I332)</f>
        <v/>
      </c>
      <c r="P332" s="455">
        <f>I332-O332</f>
        <v/>
      </c>
      <c r="Q332" s="418" t="n"/>
      <c r="R332" s="418" t="inlineStr">
        <is>
          <t>TI-0218976</t>
        </is>
      </c>
      <c r="S332" s="418" t="inlineStr"/>
      <c r="T332" s="418">
        <f>R332=S332</f>
        <v/>
      </c>
      <c r="U332" s="418">
        <f>AND(MONTH(F332)=MONTH(Y332), YEAR(F332)=YEAR(Y332))</f>
        <v/>
      </c>
      <c r="V332" s="418">
        <f>AND(AC332&lt;&gt;"", 'Company information'!D$4&lt;&gt;"", RIGHT(SUBSTITUTE(AC332,"-",""),9)=RIGHT(SUBSTITUTE('Company information'!D$4,"-",""),9))</f>
        <v/>
      </c>
      <c r="W332" s="418">
        <f>AI332-I332</f>
        <v/>
      </c>
      <c r="X332" s="455" t="n"/>
      <c r="Y332" s="417" t="n"/>
      <c r="Z332" s="418" t="n"/>
      <c r="AA332" s="418" t="n"/>
      <c r="AB332" s="418" t="n"/>
      <c r="AC332" s="418" t="n"/>
      <c r="AD332" s="418" t="n"/>
      <c r="AE332" s="455" t="n"/>
      <c r="AF332" s="455" t="n"/>
      <c r="AG332" s="455" t="n"/>
      <c r="AH332" s="455" t="n"/>
      <c r="AI332" s="455" t="n"/>
      <c r="AJ332" s="455" t="n"/>
      <c r="AK332" s="455" t="n"/>
      <c r="AL332" s="455" t="n"/>
      <c r="AM332" s="455" t="n"/>
      <c r="AN332" s="455" t="n"/>
      <c r="AO332" s="455" t="n"/>
      <c r="AP332" s="455" t="n"/>
      <c r="AQ332" s="455" t="n"/>
      <c r="AR332" s="418" t="n"/>
      <c r="AS332" s="418" t="n"/>
      <c r="AT332" s="418" t="n"/>
    </row>
    <row r="333">
      <c r="A333" s="417" t="n">
        <v>324</v>
      </c>
      <c r="B333" s="418" t="inlineStr">
        <is>
          <t>THC and management fee</t>
        </is>
      </c>
      <c r="C333" s="418" t="inlineStr">
        <is>
          <t>អ៊ិចស្ពែឌីធ័រ ខេមបូឌា អិលធីឌី</t>
        </is>
      </c>
      <c r="D333" s="418" t="inlineStr">
        <is>
          <t>L001-100045898</t>
        </is>
      </c>
      <c r="E333" s="418" t="inlineStr">
        <is>
          <t>TI-0218936</t>
        </is>
      </c>
      <c r="F333" s="419" t="n">
        <v>44835</v>
      </c>
      <c r="G333" s="420" t="n">
        <v>292585</v>
      </c>
      <c r="H333" s="418" t="n"/>
      <c r="I333" s="455" t="n">
        <v>292585</v>
      </c>
      <c r="J333" s="418">
        <f>IF(L333&lt;&gt;"",L333,K333)</f>
        <v/>
      </c>
      <c r="K333" s="418">
        <f>IF(AND(T333=TRUE, U333=TRUE, V333=TRUE), IF(W333&lt;-0.05, "អនុញ្ញាត (អ្នកផ្គត់ផ្គង់ប្រកាសខ្វះ)", "បានប្រកាស (អនុញ្ញាត)"), IF(AND(T333=FALSE, U333=FALSE, V333=FALSE), "ព្យួរទុក (មិនមានទិន្នន័យ)", "ប្រកាសខុស (ព្យួរទុក)"))</f>
        <v/>
      </c>
      <c r="L333" s="418" t="inlineStr"/>
      <c r="M333" s="418" t="inlineStr"/>
      <c r="N333" s="455" t="n"/>
      <c r="O333" s="455">
        <f>IF(W333&lt;0,AI333,I333)</f>
        <v/>
      </c>
      <c r="P333" s="455">
        <f>I333-O333</f>
        <v/>
      </c>
      <c r="Q333" s="418" t="n"/>
      <c r="R333" s="418" t="inlineStr">
        <is>
          <t>TI-0218936</t>
        </is>
      </c>
      <c r="S333" s="418" t="inlineStr"/>
      <c r="T333" s="418">
        <f>R333=S333</f>
        <v/>
      </c>
      <c r="U333" s="418">
        <f>AND(MONTH(F333)=MONTH(Y333), YEAR(F333)=YEAR(Y333))</f>
        <v/>
      </c>
      <c r="V333" s="418">
        <f>AND(AC333&lt;&gt;"", 'Company information'!D$4&lt;&gt;"", RIGHT(SUBSTITUTE(AC333,"-",""),9)=RIGHT(SUBSTITUTE('Company information'!D$4,"-",""),9))</f>
        <v/>
      </c>
      <c r="W333" s="418">
        <f>AI333-I333</f>
        <v/>
      </c>
      <c r="X333" s="455" t="n"/>
      <c r="Y333" s="417" t="n"/>
      <c r="Z333" s="418" t="n"/>
      <c r="AA333" s="418" t="n"/>
      <c r="AB333" s="418" t="n"/>
      <c r="AC333" s="418" t="n"/>
      <c r="AD333" s="418" t="n"/>
      <c r="AE333" s="455" t="n"/>
      <c r="AF333" s="455" t="n"/>
      <c r="AG333" s="455" t="n"/>
      <c r="AH333" s="455" t="n"/>
      <c r="AI333" s="455" t="n"/>
      <c r="AJ333" s="455" t="n"/>
      <c r="AK333" s="455" t="n"/>
      <c r="AL333" s="455" t="n"/>
      <c r="AM333" s="455" t="n"/>
      <c r="AN333" s="455" t="n"/>
      <c r="AO333" s="455" t="n"/>
      <c r="AP333" s="455" t="n"/>
      <c r="AQ333" s="455" t="n"/>
      <c r="AR333" s="418" t="n"/>
      <c r="AS333" s="418" t="n"/>
      <c r="AT333" s="418" t="n"/>
    </row>
    <row r="334">
      <c r="A334" s="417" t="n">
        <v>325</v>
      </c>
      <c r="B334" s="418" t="inlineStr">
        <is>
          <t>THC and management fee (VTCE21513）</t>
        </is>
      </c>
      <c r="C334" s="418" t="inlineStr">
        <is>
          <t>អ៊ិចស្ពែឌីធ័រ ខេមបូឌា អិលធីឌី</t>
        </is>
      </c>
      <c r="D334" s="418" t="inlineStr">
        <is>
          <t>L001-100045898</t>
        </is>
      </c>
      <c r="E334" s="418" t="inlineStr">
        <is>
          <t>TI-0218935</t>
        </is>
      </c>
      <c r="F334" s="419" t="n">
        <v>44835</v>
      </c>
      <c r="G334" s="420" t="n">
        <v>208640</v>
      </c>
      <c r="H334" s="418" t="n"/>
      <c r="I334" s="455" t="n">
        <v>208640</v>
      </c>
      <c r="J334" s="418">
        <f>IF(L334&lt;&gt;"",L334,K334)</f>
        <v/>
      </c>
      <c r="K334" s="418">
        <f>IF(AND(T334=TRUE, U334=TRUE, V334=TRUE), IF(W334&lt;-0.05, "អនុញ្ញាត (អ្នកផ្គត់ផ្គង់ប្រកាសខ្វះ)", "បានប្រកាស (អនុញ្ញាត)"), IF(AND(T334=FALSE, U334=FALSE, V334=FALSE), "ព្យួរទុក (មិនមានទិន្នន័យ)", "ប្រកាសខុស (ព្យួរទុក)"))</f>
        <v/>
      </c>
      <c r="L334" s="418" t="inlineStr"/>
      <c r="M334" s="418" t="inlineStr"/>
      <c r="N334" s="455" t="n"/>
      <c r="O334" s="455">
        <f>IF(W334&lt;0,AI334,I334)</f>
        <v/>
      </c>
      <c r="P334" s="455">
        <f>I334-O334</f>
        <v/>
      </c>
      <c r="Q334" s="418" t="n"/>
      <c r="R334" s="418" t="inlineStr">
        <is>
          <t>TI-0218935</t>
        </is>
      </c>
      <c r="S334" s="418" t="inlineStr"/>
      <c r="T334" s="418">
        <f>R334=S334</f>
        <v/>
      </c>
      <c r="U334" s="418">
        <f>AND(MONTH(F334)=MONTH(Y334), YEAR(F334)=YEAR(Y334))</f>
        <v/>
      </c>
      <c r="V334" s="418">
        <f>AND(AC334&lt;&gt;"", 'Company information'!D$4&lt;&gt;"", RIGHT(SUBSTITUTE(AC334,"-",""),9)=RIGHT(SUBSTITUTE('Company information'!D$4,"-",""),9))</f>
        <v/>
      </c>
      <c r="W334" s="418">
        <f>AI334-I334</f>
        <v/>
      </c>
      <c r="X334" s="455" t="n"/>
      <c r="Y334" s="417" t="n"/>
      <c r="Z334" s="418" t="n"/>
      <c r="AA334" s="418" t="n"/>
      <c r="AB334" s="418" t="n"/>
      <c r="AC334" s="418" t="n"/>
      <c r="AD334" s="418" t="n"/>
      <c r="AE334" s="455" t="n"/>
      <c r="AF334" s="455" t="n"/>
      <c r="AG334" s="455" t="n"/>
      <c r="AH334" s="455" t="n"/>
      <c r="AI334" s="455" t="n"/>
      <c r="AJ334" s="455" t="n"/>
      <c r="AK334" s="455" t="n"/>
      <c r="AL334" s="455" t="n"/>
      <c r="AM334" s="455" t="n"/>
      <c r="AN334" s="455" t="n"/>
      <c r="AO334" s="455" t="n"/>
      <c r="AP334" s="455" t="n"/>
      <c r="AQ334" s="455" t="n"/>
      <c r="AR334" s="418" t="n"/>
      <c r="AS334" s="418" t="n"/>
      <c r="AT334" s="418" t="n"/>
    </row>
    <row r="335">
      <c r="A335" s="417" t="n">
        <v>326</v>
      </c>
      <c r="B335" s="418" t="inlineStr">
        <is>
          <t>THC and management fee (VTCE21485）</t>
        </is>
      </c>
      <c r="C335" s="418" t="inlineStr">
        <is>
          <t>អ៊ិចស្ពែឌីធ័រ ខេមបូឌា អិលធីឌី</t>
        </is>
      </c>
      <c r="D335" s="418" t="inlineStr">
        <is>
          <t>L001-100045898</t>
        </is>
      </c>
      <c r="E335" s="418" t="inlineStr">
        <is>
          <t>TI-0218934</t>
        </is>
      </c>
      <c r="F335" s="419" t="n">
        <v>44835</v>
      </c>
      <c r="G335" s="420" t="n">
        <v>429098</v>
      </c>
      <c r="H335" s="418" t="n"/>
      <c r="I335" s="455" t="n">
        <v>429098</v>
      </c>
      <c r="J335" s="418">
        <f>IF(L335&lt;&gt;"",L335,K335)</f>
        <v/>
      </c>
      <c r="K335" s="418">
        <f>IF(AND(T335=TRUE, U335=TRUE, V335=TRUE), IF(W335&lt;-0.05, "អនុញ្ញាត (អ្នកផ្គត់ផ្គង់ប្រកាសខ្វះ)", "បានប្រកាស (អនុញ្ញាត)"), IF(AND(T335=FALSE, U335=FALSE, V335=FALSE), "ព្យួរទុក (មិនមានទិន្នន័យ)", "ប្រកាសខុស (ព្យួរទុក)"))</f>
        <v/>
      </c>
      <c r="L335" s="418" t="inlineStr"/>
      <c r="M335" s="418" t="inlineStr"/>
      <c r="N335" s="455" t="n"/>
      <c r="O335" s="455">
        <f>IF(W335&lt;0,AI335,I335)</f>
        <v/>
      </c>
      <c r="P335" s="455">
        <f>I335-O335</f>
        <v/>
      </c>
      <c r="Q335" s="418" t="n"/>
      <c r="R335" s="418" t="inlineStr">
        <is>
          <t>TI-0218934</t>
        </is>
      </c>
      <c r="S335" s="418" t="inlineStr"/>
      <c r="T335" s="418">
        <f>R335=S335</f>
        <v/>
      </c>
      <c r="U335" s="418">
        <f>AND(MONTH(F335)=MONTH(Y335), YEAR(F335)=YEAR(Y335))</f>
        <v/>
      </c>
      <c r="V335" s="418">
        <f>AND(AC335&lt;&gt;"", 'Company information'!D$4&lt;&gt;"", RIGHT(SUBSTITUTE(AC335,"-",""),9)=RIGHT(SUBSTITUTE('Company information'!D$4,"-",""),9))</f>
        <v/>
      </c>
      <c r="W335" s="418">
        <f>AI335-I335</f>
        <v/>
      </c>
      <c r="X335" s="455" t="n"/>
      <c r="Y335" s="417" t="n"/>
      <c r="Z335" s="418" t="n"/>
      <c r="AA335" s="418" t="n"/>
      <c r="AB335" s="418" t="n"/>
      <c r="AC335" s="418" t="n"/>
      <c r="AD335" s="418" t="n"/>
      <c r="AE335" s="455" t="n"/>
      <c r="AF335" s="455" t="n"/>
      <c r="AG335" s="455" t="n"/>
      <c r="AH335" s="455" t="n"/>
      <c r="AI335" s="455" t="n"/>
      <c r="AJ335" s="455" t="n"/>
      <c r="AK335" s="455" t="n"/>
      <c r="AL335" s="455" t="n"/>
      <c r="AM335" s="455" t="n"/>
      <c r="AN335" s="455" t="n"/>
      <c r="AO335" s="455" t="n"/>
      <c r="AP335" s="455" t="n"/>
      <c r="AQ335" s="455" t="n"/>
      <c r="AR335" s="418" t="n"/>
      <c r="AS335" s="418" t="n"/>
      <c r="AT335" s="418" t="n"/>
    </row>
    <row r="336">
      <c r="A336" s="417" t="n">
        <v>327</v>
      </c>
      <c r="B336" s="418" t="inlineStr">
        <is>
          <t>THC and management fee (VTCE21485）</t>
        </is>
      </c>
      <c r="C336" s="418" t="inlineStr">
        <is>
          <t>អ៊ិចស្ពែឌីធ័រ ខេមបូឌា អិលធីឌី</t>
        </is>
      </c>
      <c r="D336" s="418" t="inlineStr">
        <is>
          <t>L001-100045898</t>
        </is>
      </c>
      <c r="E336" s="418" t="inlineStr">
        <is>
          <t>TI-0218847</t>
        </is>
      </c>
      <c r="F336" s="419" t="n">
        <v>44713</v>
      </c>
      <c r="G336" s="420" t="n">
        <v>231053</v>
      </c>
      <c r="H336" s="418" t="n"/>
      <c r="I336" s="455" t="n">
        <v>231053</v>
      </c>
      <c r="J336" s="418">
        <f>IF(L336&lt;&gt;"",L336,K336)</f>
        <v/>
      </c>
      <c r="K336" s="418">
        <f>IF(AND(T336=TRUE, U336=TRUE, V336=TRUE), IF(W336&lt;-0.05, "អនុញ្ញាត (អ្នកផ្គត់ផ្គង់ប្រកាសខ្វះ)", "បានប្រកាស (អនុញ្ញាត)"), IF(AND(T336=FALSE, U336=FALSE, V336=FALSE), "ព្យួរទុក (មិនមានទិន្នន័យ)", "ប្រកាសខុស (ព្យួរទុក)"))</f>
        <v/>
      </c>
      <c r="L336" s="418" t="inlineStr"/>
      <c r="M336" s="418" t="inlineStr"/>
      <c r="N336" s="455" t="n"/>
      <c r="O336" s="455">
        <f>IF(W336&lt;0,AI336,I336)</f>
        <v/>
      </c>
      <c r="P336" s="455">
        <f>I336-O336</f>
        <v/>
      </c>
      <c r="Q336" s="418" t="n"/>
      <c r="R336" s="418" t="inlineStr">
        <is>
          <t>TI-0218847</t>
        </is>
      </c>
      <c r="S336" s="418" t="inlineStr"/>
      <c r="T336" s="418">
        <f>R336=S336</f>
        <v/>
      </c>
      <c r="U336" s="418">
        <f>AND(MONTH(F336)=MONTH(Y336), YEAR(F336)=YEAR(Y336))</f>
        <v/>
      </c>
      <c r="V336" s="418">
        <f>AND(AC336&lt;&gt;"", 'Company information'!D$4&lt;&gt;"", RIGHT(SUBSTITUTE(AC336,"-",""),9)=RIGHT(SUBSTITUTE('Company information'!D$4,"-",""),9))</f>
        <v/>
      </c>
      <c r="W336" s="418">
        <f>AI336-I336</f>
        <v/>
      </c>
      <c r="X336" s="455" t="n"/>
      <c r="Y336" s="417" t="n"/>
      <c r="Z336" s="418" t="n"/>
      <c r="AA336" s="418" t="n"/>
      <c r="AB336" s="418" t="n"/>
      <c r="AC336" s="418" t="n"/>
      <c r="AD336" s="418" t="n"/>
      <c r="AE336" s="455" t="n"/>
      <c r="AF336" s="455" t="n"/>
      <c r="AG336" s="455" t="n"/>
      <c r="AH336" s="455" t="n"/>
      <c r="AI336" s="455" t="n"/>
      <c r="AJ336" s="455" t="n"/>
      <c r="AK336" s="455" t="n"/>
      <c r="AL336" s="455" t="n"/>
      <c r="AM336" s="455" t="n"/>
      <c r="AN336" s="455" t="n"/>
      <c r="AO336" s="455" t="n"/>
      <c r="AP336" s="455" t="n"/>
      <c r="AQ336" s="455" t="n"/>
      <c r="AR336" s="418" t="n"/>
      <c r="AS336" s="418" t="n"/>
      <c r="AT336" s="418" t="n"/>
    </row>
    <row r="337">
      <c r="A337" s="417" t="n">
        <v>328</v>
      </c>
      <c r="B337" s="418" t="inlineStr">
        <is>
          <t>THC and management fee (VTCE21485）</t>
        </is>
      </c>
      <c r="C337" s="418" t="inlineStr">
        <is>
          <t>អ៊ិចស្ពែឌីធ័រ ខេមបូឌា អិលធីឌី</t>
        </is>
      </c>
      <c r="D337" s="418" t="inlineStr">
        <is>
          <t>L001-100045898</t>
        </is>
      </c>
      <c r="E337" s="418" t="inlineStr">
        <is>
          <t>TI-0217827</t>
        </is>
      </c>
      <c r="F337" s="419" t="n">
        <v>44562</v>
      </c>
      <c r="G337" s="420" t="n">
        <v>19555</v>
      </c>
      <c r="H337" s="418" t="n"/>
      <c r="I337" s="455" t="n">
        <v>19555</v>
      </c>
      <c r="J337" s="418">
        <f>IF(L337&lt;&gt;"",L337,K337)</f>
        <v/>
      </c>
      <c r="K337" s="418">
        <f>IF(AND(T337=TRUE, U337=TRUE, V337=TRUE), IF(W337&lt;-0.05, "អនុញ្ញាត (អ្នកផ្គត់ផ្គង់ប្រកាសខ្វះ)", "បានប្រកាស (អនុញ្ញាត)"), IF(AND(T337=FALSE, U337=FALSE, V337=FALSE), "ព្យួរទុក (មិនមានទិន្នន័យ)", "ប្រកាសខុស (ព្យួរទុក)"))</f>
        <v/>
      </c>
      <c r="L337" s="418" t="inlineStr"/>
      <c r="M337" s="418" t="inlineStr"/>
      <c r="N337" s="455" t="n"/>
      <c r="O337" s="455">
        <f>IF(W337&lt;0,AI337,I337)</f>
        <v/>
      </c>
      <c r="P337" s="455">
        <f>I337-O337</f>
        <v/>
      </c>
      <c r="Q337" s="418" t="n"/>
      <c r="R337" s="418" t="inlineStr">
        <is>
          <t>TI-0217827</t>
        </is>
      </c>
      <c r="S337" s="418" t="inlineStr"/>
      <c r="T337" s="418">
        <f>R337=S337</f>
        <v/>
      </c>
      <c r="U337" s="418">
        <f>AND(MONTH(F337)=MONTH(Y337), YEAR(F337)=YEAR(Y337))</f>
        <v/>
      </c>
      <c r="V337" s="418">
        <f>AND(AC337&lt;&gt;"", 'Company information'!D$4&lt;&gt;"", RIGHT(SUBSTITUTE(AC337,"-",""),9)=RIGHT(SUBSTITUTE('Company information'!D$4,"-",""),9))</f>
        <v/>
      </c>
      <c r="W337" s="418">
        <f>AI337-I337</f>
        <v/>
      </c>
      <c r="X337" s="455" t="n"/>
      <c r="Y337" s="417" t="n"/>
      <c r="Z337" s="418" t="n"/>
      <c r="AA337" s="418" t="n"/>
      <c r="AB337" s="418" t="n"/>
      <c r="AC337" s="418" t="n"/>
      <c r="AD337" s="418" t="n"/>
      <c r="AE337" s="455" t="n"/>
      <c r="AF337" s="455" t="n"/>
      <c r="AG337" s="455" t="n"/>
      <c r="AH337" s="455" t="n"/>
      <c r="AI337" s="455" t="n"/>
      <c r="AJ337" s="455" t="n"/>
      <c r="AK337" s="455" t="n"/>
      <c r="AL337" s="455" t="n"/>
      <c r="AM337" s="455" t="n"/>
      <c r="AN337" s="455" t="n"/>
      <c r="AO337" s="455" t="n"/>
      <c r="AP337" s="455" t="n"/>
      <c r="AQ337" s="455" t="n"/>
      <c r="AR337" s="418" t="n"/>
      <c r="AS337" s="418" t="n"/>
      <c r="AT337" s="418" t="n"/>
    </row>
    <row r="338">
      <c r="A338" s="417" t="n">
        <v>329</v>
      </c>
      <c r="B338" s="418" t="inlineStr">
        <is>
          <t>Documentation and Terminal handing service</t>
        </is>
      </c>
      <c r="C338" s="418" t="inlineStr">
        <is>
          <t>មើស្គ (ខេមបូឌា)</t>
        </is>
      </c>
      <c r="D338" s="418" t="inlineStr">
        <is>
          <t>L001-100045200</t>
        </is>
      </c>
      <c r="E338" s="418" t="inlineStr">
        <is>
          <t>599584954</t>
        </is>
      </c>
      <c r="F338" s="419" t="n">
        <v>44562</v>
      </c>
      <c r="G338" s="420" t="n">
        <v>218366</v>
      </c>
      <c r="H338" s="418" t="n"/>
      <c r="I338" s="455" t="n">
        <v>218366</v>
      </c>
      <c r="J338" s="418">
        <f>IF(L338&lt;&gt;"",L338,K338)</f>
        <v/>
      </c>
      <c r="K338" s="418">
        <f>IF(AND(T338=TRUE, U338=TRUE, V338=TRUE), IF(W338&lt;-0.05, "អនុញ្ញាត (អ្នកផ្គត់ផ្គង់ប្រកាសខ្វះ)", "បានប្រកាស (អនុញ្ញាត)"), IF(AND(T338=FALSE, U338=FALSE, V338=FALSE), "ព្យួរទុក (មិនមានទិន្នន័យ)", "ប្រកាសខុស (ព្យួរទុក)"))</f>
        <v/>
      </c>
      <c r="L338" s="418" t="inlineStr"/>
      <c r="M338" s="418" t="inlineStr"/>
      <c r="N338" s="455" t="n"/>
      <c r="O338" s="455">
        <f>IF(W338&lt;0,AI338,I338)</f>
        <v/>
      </c>
      <c r="P338" s="455">
        <f>I338-O338</f>
        <v/>
      </c>
      <c r="Q338" s="418" t="n"/>
      <c r="R338" s="418" t="inlineStr">
        <is>
          <t>599584954</t>
        </is>
      </c>
      <c r="S338" s="418" t="inlineStr"/>
      <c r="T338" s="418">
        <f>R338=S338</f>
        <v/>
      </c>
      <c r="U338" s="418">
        <f>AND(MONTH(F338)=MONTH(Y338), YEAR(F338)=YEAR(Y338))</f>
        <v/>
      </c>
      <c r="V338" s="418">
        <f>AND(AC338&lt;&gt;"", 'Company information'!D$4&lt;&gt;"", RIGHT(SUBSTITUTE(AC338,"-",""),9)=RIGHT(SUBSTITUTE('Company information'!D$4,"-",""),9))</f>
        <v/>
      </c>
      <c r="W338" s="418">
        <f>AI338-I338</f>
        <v/>
      </c>
      <c r="X338" s="455" t="n"/>
      <c r="Y338" s="417" t="n"/>
      <c r="Z338" s="418" t="n"/>
      <c r="AA338" s="418" t="n"/>
      <c r="AB338" s="418" t="n"/>
      <c r="AC338" s="418" t="n"/>
      <c r="AD338" s="418" t="n"/>
      <c r="AE338" s="455" t="n"/>
      <c r="AF338" s="455" t="n"/>
      <c r="AG338" s="455" t="n"/>
      <c r="AH338" s="455" t="n"/>
      <c r="AI338" s="455" t="n"/>
      <c r="AJ338" s="455" t="n"/>
      <c r="AK338" s="455" t="n"/>
      <c r="AL338" s="455" t="n"/>
      <c r="AM338" s="455" t="n"/>
      <c r="AN338" s="455" t="n"/>
      <c r="AO338" s="455" t="n"/>
      <c r="AP338" s="455" t="n"/>
      <c r="AQ338" s="455" t="n"/>
      <c r="AR338" s="418" t="n"/>
      <c r="AS338" s="418" t="n"/>
      <c r="AT338" s="418" t="n"/>
    </row>
    <row r="339">
      <c r="A339" s="417" t="n">
        <v>330</v>
      </c>
      <c r="B339" s="418" t="inlineStr">
        <is>
          <t>Lift-On &amp; Lift-Off</t>
        </is>
      </c>
      <c r="C339" s="418" t="inlineStr">
        <is>
          <t>កំពង់ផែស្វយ័តក្រុងព្រះសីហនុ</t>
        </is>
      </c>
      <c r="D339" s="418" t="inlineStr">
        <is>
          <t>L001-100044638</t>
        </is>
      </c>
      <c r="E339" s="418" t="inlineStr">
        <is>
          <t>214272</t>
        </is>
      </c>
      <c r="F339" s="419" t="n">
        <v>44562</v>
      </c>
      <c r="G339" s="420" t="n">
        <v>70870</v>
      </c>
      <c r="H339" s="418" t="n"/>
      <c r="I339" s="455" t="n">
        <v>70870</v>
      </c>
      <c r="J339" s="418">
        <f>IF(L339&lt;&gt;"",L339,K339)</f>
        <v/>
      </c>
      <c r="K339" s="418">
        <f>IF(AND(T339=TRUE, U339=TRUE, V339=TRUE), IF(W339&lt;-0.05, "អនុញ្ញាត (អ្នកផ្គត់ផ្គង់ប្រកាសខ្វះ)", "បានប្រកាស (អនុញ្ញាត)"), IF(AND(T339=FALSE, U339=FALSE, V339=FALSE), "ព្យួរទុក (មិនមានទិន្នន័យ)", "ប្រកាសខុស (ព្យួរទុក)"))</f>
        <v/>
      </c>
      <c r="L339" s="418" t="inlineStr"/>
      <c r="M339" s="418" t="inlineStr"/>
      <c r="N339" s="455" t="n"/>
      <c r="O339" s="455">
        <f>IF(W339&lt;0,AI339,I339)</f>
        <v/>
      </c>
      <c r="P339" s="455">
        <f>I339-O339</f>
        <v/>
      </c>
      <c r="Q339" s="418" t="n"/>
      <c r="R339" s="418" t="inlineStr">
        <is>
          <t>214272</t>
        </is>
      </c>
      <c r="S339" s="418" t="inlineStr"/>
      <c r="T339" s="418">
        <f>R339=S339</f>
        <v/>
      </c>
      <c r="U339" s="418">
        <f>AND(MONTH(F339)=MONTH(Y339), YEAR(F339)=YEAR(Y339))</f>
        <v/>
      </c>
      <c r="V339" s="418">
        <f>AND(AC339&lt;&gt;"", 'Company information'!D$4&lt;&gt;"", RIGHT(SUBSTITUTE(AC339,"-",""),9)=RIGHT(SUBSTITUTE('Company information'!D$4,"-",""),9))</f>
        <v/>
      </c>
      <c r="W339" s="418">
        <f>AI339-I339</f>
        <v/>
      </c>
      <c r="X339" s="455" t="n"/>
      <c r="Y339" s="417" t="n"/>
      <c r="Z339" s="418" t="n"/>
      <c r="AA339" s="418" t="n"/>
      <c r="AB339" s="418" t="n"/>
      <c r="AC339" s="418" t="n"/>
      <c r="AD339" s="418" t="n"/>
      <c r="AE339" s="455" t="n"/>
      <c r="AF339" s="455" t="n"/>
      <c r="AG339" s="455" t="n"/>
      <c r="AH339" s="455" t="n"/>
      <c r="AI339" s="455" t="n"/>
      <c r="AJ339" s="455" t="n"/>
      <c r="AK339" s="455" t="n"/>
      <c r="AL339" s="455" t="n"/>
      <c r="AM339" s="455" t="n"/>
      <c r="AN339" s="455" t="n"/>
      <c r="AO339" s="455" t="n"/>
      <c r="AP339" s="455" t="n"/>
      <c r="AQ339" s="455" t="n"/>
      <c r="AR339" s="418" t="n"/>
      <c r="AS339" s="418" t="n"/>
      <c r="AT339" s="418" t="n"/>
    </row>
    <row r="340">
      <c r="A340" s="417" t="n">
        <v>331</v>
      </c>
      <c r="B340" s="418" t="inlineStr">
        <is>
          <t>Trucking Import 40'</t>
        </is>
      </c>
      <c r="C340" s="418" t="inlineStr">
        <is>
          <t>ហុង តុង អ៊ិនធើណេសិនណល ឡូជីស្ទីក ឯ.ក</t>
        </is>
      </c>
      <c r="D340" s="418" t="inlineStr">
        <is>
          <t>K003-902006166</t>
        </is>
      </c>
      <c r="E340" s="418" t="inlineStr">
        <is>
          <t>HT220003</t>
        </is>
      </c>
      <c r="F340" s="419" t="n">
        <v>44896</v>
      </c>
      <c r="G340" s="420" t="n">
        <v>497150</v>
      </c>
      <c r="H340" s="418" t="n"/>
      <c r="I340" s="455" t="n">
        <v>497150</v>
      </c>
      <c r="J340" s="418">
        <f>IF(L340&lt;&gt;"",L340,K340)</f>
        <v/>
      </c>
      <c r="K340" s="418">
        <f>IF(AND(T340=TRUE, U340=TRUE, V340=TRUE), IF(W340&lt;-0.05, "អនុញ្ញាត (អ្នកផ្គត់ផ្គង់ប្រកាសខ្វះ)", "បានប្រកាស (អនុញ្ញាត)"), IF(AND(T340=FALSE, U340=FALSE, V340=FALSE), "ព្យួរទុក (មិនមានទិន្នន័យ)", "ប្រកាសខុស (ព្យួរទុក)"))</f>
        <v/>
      </c>
      <c r="L340" s="418" t="inlineStr"/>
      <c r="M340" s="418" t="inlineStr"/>
      <c r="N340" s="455" t="n"/>
      <c r="O340" s="455">
        <f>IF(W340&lt;0,AI340,I340)</f>
        <v/>
      </c>
      <c r="P340" s="455">
        <f>I340-O340</f>
        <v/>
      </c>
      <c r="Q340" s="418" t="n"/>
      <c r="R340" s="418" t="inlineStr">
        <is>
          <t>HT220003</t>
        </is>
      </c>
      <c r="S340" s="418" t="inlineStr"/>
      <c r="T340" s="418">
        <f>R340=S340</f>
        <v/>
      </c>
      <c r="U340" s="418">
        <f>AND(MONTH(F340)=MONTH(Y340), YEAR(F340)=YEAR(Y340))</f>
        <v/>
      </c>
      <c r="V340" s="418">
        <f>AND(AC340&lt;&gt;"", 'Company information'!D$4&lt;&gt;"", RIGHT(SUBSTITUTE(AC340,"-",""),9)=RIGHT(SUBSTITUTE('Company information'!D$4,"-",""),9))</f>
        <v/>
      </c>
      <c r="W340" s="418">
        <f>AI340-I340</f>
        <v/>
      </c>
      <c r="X340" s="455" t="n"/>
      <c r="Y340" s="417" t="n"/>
      <c r="Z340" s="418" t="n"/>
      <c r="AA340" s="418" t="n"/>
      <c r="AB340" s="418" t="n"/>
      <c r="AC340" s="418" t="n"/>
      <c r="AD340" s="418" t="n"/>
      <c r="AE340" s="455" t="n"/>
      <c r="AF340" s="455" t="n"/>
      <c r="AG340" s="455" t="n"/>
      <c r="AH340" s="455" t="n"/>
      <c r="AI340" s="455" t="n"/>
      <c r="AJ340" s="455" t="n"/>
      <c r="AK340" s="455" t="n"/>
      <c r="AL340" s="455" t="n"/>
      <c r="AM340" s="455" t="n"/>
      <c r="AN340" s="455" t="n"/>
      <c r="AO340" s="455" t="n"/>
      <c r="AP340" s="455" t="n"/>
      <c r="AQ340" s="455" t="n"/>
      <c r="AR340" s="418" t="n"/>
      <c r="AS340" s="418" t="n"/>
      <c r="AT340" s="418" t="n"/>
    </row>
    <row r="341">
      <c r="A341" s="417" t="n">
        <v>332</v>
      </c>
      <c r="B341" s="418" t="inlineStr">
        <is>
          <t>Trucking Import 40'</t>
        </is>
      </c>
      <c r="C341" s="418" t="inlineStr">
        <is>
          <t>ហុង តុង អ៊ិនធើណេសិនណល ឡូជីស្ទីក ឯ.ក</t>
        </is>
      </c>
      <c r="D341" s="418" t="inlineStr">
        <is>
          <t>K003-902006166</t>
        </is>
      </c>
      <c r="E341" s="418" t="inlineStr">
        <is>
          <t>HT220002</t>
        </is>
      </c>
      <c r="F341" s="419" t="n">
        <v>44896</v>
      </c>
      <c r="G341" s="420" t="n">
        <v>248575</v>
      </c>
      <c r="H341" s="418" t="n"/>
      <c r="I341" s="455" t="n">
        <v>248575</v>
      </c>
      <c r="J341" s="418">
        <f>IF(L341&lt;&gt;"",L341,K341)</f>
        <v/>
      </c>
      <c r="K341" s="418">
        <f>IF(AND(T341=TRUE, U341=TRUE, V341=TRUE), IF(W341&lt;-0.05, "អនុញ្ញាត (អ្នកផ្គត់ផ្គង់ប្រកាសខ្វះ)", "បានប្រកាស (អនុញ្ញាត)"), IF(AND(T341=FALSE, U341=FALSE, V341=FALSE), "ព្យួរទុក (មិនមានទិន្នន័យ)", "ប្រកាសខុស (ព្យួរទុក)"))</f>
        <v/>
      </c>
      <c r="L341" s="418" t="inlineStr"/>
      <c r="M341" s="418" t="inlineStr"/>
      <c r="N341" s="455" t="n"/>
      <c r="O341" s="455">
        <f>IF(W341&lt;0,AI341,I341)</f>
        <v/>
      </c>
      <c r="P341" s="455">
        <f>I341-O341</f>
        <v/>
      </c>
      <c r="Q341" s="418" t="n"/>
      <c r="R341" s="418" t="inlineStr">
        <is>
          <t>HT220002</t>
        </is>
      </c>
      <c r="S341" s="418" t="inlineStr"/>
      <c r="T341" s="418">
        <f>R341=S341</f>
        <v/>
      </c>
      <c r="U341" s="418">
        <f>AND(MONTH(F341)=MONTH(Y341), YEAR(F341)=YEAR(Y341))</f>
        <v/>
      </c>
      <c r="V341" s="418">
        <f>AND(AC341&lt;&gt;"", 'Company information'!D$4&lt;&gt;"", RIGHT(SUBSTITUTE(AC341,"-",""),9)=RIGHT(SUBSTITUTE('Company information'!D$4,"-",""),9))</f>
        <v/>
      </c>
      <c r="W341" s="418">
        <f>AI341-I341</f>
        <v/>
      </c>
      <c r="X341" s="455" t="n"/>
      <c r="Y341" s="417" t="n"/>
      <c r="Z341" s="418" t="n"/>
      <c r="AA341" s="418" t="n"/>
      <c r="AB341" s="418" t="n"/>
      <c r="AC341" s="418" t="n"/>
      <c r="AD341" s="418" t="n"/>
      <c r="AE341" s="455" t="n"/>
      <c r="AF341" s="455" t="n"/>
      <c r="AG341" s="455" t="n"/>
      <c r="AH341" s="455" t="n"/>
      <c r="AI341" s="455" t="n"/>
      <c r="AJ341" s="455" t="n"/>
      <c r="AK341" s="455" t="n"/>
      <c r="AL341" s="455" t="n"/>
      <c r="AM341" s="455" t="n"/>
      <c r="AN341" s="455" t="n"/>
      <c r="AO341" s="455" t="n"/>
      <c r="AP341" s="455" t="n"/>
      <c r="AQ341" s="455" t="n"/>
      <c r="AR341" s="418" t="n"/>
      <c r="AS341" s="418" t="n"/>
      <c r="AT341" s="418" t="n"/>
    </row>
    <row r="342">
      <c r="A342" s="417" t="n">
        <v>333</v>
      </c>
      <c r="B342" s="418" t="inlineStr">
        <is>
          <t>DOC FEE</t>
        </is>
      </c>
      <c r="C342" s="418" t="inlineStr">
        <is>
          <t>ស្ត្រេតស៍ អ៊ិនធើណេសិនណល ភីធីអ៊ី អិលធីឌី</t>
        </is>
      </c>
      <c r="D342" s="418" t="inlineStr">
        <is>
          <t>L001-100045162</t>
        </is>
      </c>
      <c r="E342" s="418" t="inlineStr">
        <is>
          <t>2123561</t>
        </is>
      </c>
      <c r="F342" s="419" t="n">
        <v>44562</v>
      </c>
      <c r="G342" s="420" t="n">
        <v>111980</v>
      </c>
      <c r="H342" s="418" t="n"/>
      <c r="I342" s="455" t="n">
        <v>111980</v>
      </c>
      <c r="J342" s="418">
        <f>IF(L342&lt;&gt;"",L342,K342)</f>
        <v/>
      </c>
      <c r="K342" s="418">
        <f>IF(AND(T342=TRUE, U342=TRUE, V342=TRUE), IF(W342&lt;-0.05, "អនុញ្ញាត (អ្នកផ្គត់ផ្គង់ប្រកាសខ្វះ)", "បានប្រកាស (អនុញ្ញាត)"), IF(AND(T342=FALSE, U342=FALSE, V342=FALSE), "ព្យួរទុក (មិនមានទិន្នន័យ)", "ប្រកាសខុស (ព្យួរទុក)"))</f>
        <v/>
      </c>
      <c r="L342" s="418" t="inlineStr"/>
      <c r="M342" s="418" t="inlineStr"/>
      <c r="N342" s="455" t="n"/>
      <c r="O342" s="455">
        <f>IF(W342&lt;0,AI342,I342)</f>
        <v/>
      </c>
      <c r="P342" s="455">
        <f>I342-O342</f>
        <v/>
      </c>
      <c r="Q342" s="418" t="n"/>
      <c r="R342" s="418" t="inlineStr">
        <is>
          <t>2123561</t>
        </is>
      </c>
      <c r="S342" s="418" t="inlineStr"/>
      <c r="T342" s="418">
        <f>R342=S342</f>
        <v/>
      </c>
      <c r="U342" s="418">
        <f>AND(MONTH(F342)=MONTH(Y342), YEAR(F342)=YEAR(Y342))</f>
        <v/>
      </c>
      <c r="V342" s="418">
        <f>AND(AC342&lt;&gt;"", 'Company information'!D$4&lt;&gt;"", RIGHT(SUBSTITUTE(AC342,"-",""),9)=RIGHT(SUBSTITUTE('Company information'!D$4,"-",""),9))</f>
        <v/>
      </c>
      <c r="W342" s="418">
        <f>AI342-I342</f>
        <v/>
      </c>
      <c r="X342" s="455" t="n"/>
      <c r="Y342" s="417" t="n"/>
      <c r="Z342" s="418" t="n"/>
      <c r="AA342" s="418" t="n"/>
      <c r="AB342" s="418" t="n"/>
      <c r="AC342" s="418" t="n"/>
      <c r="AD342" s="418" t="n"/>
      <c r="AE342" s="455" t="n"/>
      <c r="AF342" s="455" t="n"/>
      <c r="AG342" s="455" t="n"/>
      <c r="AH342" s="455" t="n"/>
      <c r="AI342" s="455" t="n"/>
      <c r="AJ342" s="455" t="n"/>
      <c r="AK342" s="455" t="n"/>
      <c r="AL342" s="455" t="n"/>
      <c r="AM342" s="455" t="n"/>
      <c r="AN342" s="455" t="n"/>
      <c r="AO342" s="455" t="n"/>
      <c r="AP342" s="455" t="n"/>
      <c r="AQ342" s="455" t="n"/>
      <c r="AR342" s="418" t="n"/>
      <c r="AS342" s="418" t="n"/>
      <c r="AT342" s="418" t="n"/>
    </row>
    <row r="343">
      <c r="A343" s="417" t="n">
        <v>334</v>
      </c>
      <c r="B343" s="418" t="inlineStr">
        <is>
          <t>Lift-On &amp; Lift-Off</t>
        </is>
      </c>
      <c r="C343" s="418" t="inlineStr">
        <is>
          <t>កំពង់ផែស្វយ័តក្រុងព្រះសីហនុ</t>
        </is>
      </c>
      <c r="D343" s="418" t="inlineStr">
        <is>
          <t>L001-100044638</t>
        </is>
      </c>
      <c r="E343" s="418" t="inlineStr">
        <is>
          <t>207908</t>
        </is>
      </c>
      <c r="F343" s="419" t="n">
        <v>44562</v>
      </c>
      <c r="G343" s="420" t="n">
        <v>35444</v>
      </c>
      <c r="H343" s="418" t="n"/>
      <c r="I343" s="455" t="n">
        <v>35444</v>
      </c>
      <c r="J343" s="418">
        <f>IF(L343&lt;&gt;"",L343,K343)</f>
        <v/>
      </c>
      <c r="K343" s="418">
        <f>IF(AND(T343=TRUE, U343=TRUE, V343=TRUE), IF(W343&lt;-0.05, "អនុញ្ញាត (អ្នកផ្គត់ផ្គង់ប្រកាសខ្វះ)", "បានប្រកាស (អនុញ្ញាត)"), IF(AND(T343=FALSE, U343=FALSE, V343=FALSE), "ព្យួរទុក (មិនមានទិន្នន័យ)", "ប្រកាសខុស (ព្យួរទុក)"))</f>
        <v/>
      </c>
      <c r="L343" s="418" t="inlineStr"/>
      <c r="M343" s="418" t="inlineStr"/>
      <c r="N343" s="455" t="n"/>
      <c r="O343" s="455">
        <f>IF(W343&lt;0,AI343,I343)</f>
        <v/>
      </c>
      <c r="P343" s="455">
        <f>I343-O343</f>
        <v/>
      </c>
      <c r="Q343" s="418" t="n"/>
      <c r="R343" s="418" t="inlineStr">
        <is>
          <t>207908</t>
        </is>
      </c>
      <c r="S343" s="418" t="inlineStr"/>
      <c r="T343" s="418">
        <f>R343=S343</f>
        <v/>
      </c>
      <c r="U343" s="418">
        <f>AND(MONTH(F343)=MONTH(Y343), YEAR(F343)=YEAR(Y343))</f>
        <v/>
      </c>
      <c r="V343" s="418">
        <f>AND(AC343&lt;&gt;"", 'Company information'!D$4&lt;&gt;"", RIGHT(SUBSTITUTE(AC343,"-",""),9)=RIGHT(SUBSTITUTE('Company information'!D$4,"-",""),9))</f>
        <v/>
      </c>
      <c r="W343" s="418">
        <f>AI343-I343</f>
        <v/>
      </c>
      <c r="X343" s="455" t="n"/>
      <c r="Y343" s="417" t="n"/>
      <c r="Z343" s="418" t="n"/>
      <c r="AA343" s="418" t="n"/>
      <c r="AB343" s="418" t="n"/>
      <c r="AC343" s="418" t="n"/>
      <c r="AD343" s="418" t="n"/>
      <c r="AE343" s="455" t="n"/>
      <c r="AF343" s="455" t="n"/>
      <c r="AG343" s="455" t="n"/>
      <c r="AH343" s="455" t="n"/>
      <c r="AI343" s="455" t="n"/>
      <c r="AJ343" s="455" t="n"/>
      <c r="AK343" s="455" t="n"/>
      <c r="AL343" s="455" t="n"/>
      <c r="AM343" s="455" t="n"/>
      <c r="AN343" s="455" t="n"/>
      <c r="AO343" s="455" t="n"/>
      <c r="AP343" s="455" t="n"/>
      <c r="AQ343" s="455" t="n"/>
      <c r="AR343" s="418" t="n"/>
      <c r="AS343" s="418" t="n"/>
      <c r="AT343" s="418" t="n"/>
    </row>
    <row r="344">
      <c r="A344" s="417" t="n">
        <v>335</v>
      </c>
      <c r="B344" s="418" t="inlineStr">
        <is>
          <t>CONTAINER IMBALANCE CHRG</t>
        </is>
      </c>
      <c r="C344" s="418" t="inlineStr">
        <is>
          <t>អ៊ែរ៉ូ ស៊ីបភីង អេជេនស៊ី</t>
        </is>
      </c>
      <c r="D344" s="418" t="inlineStr">
        <is>
          <t>K004-901635903</t>
        </is>
      </c>
      <c r="E344" s="418" t="inlineStr">
        <is>
          <t>IKPSA2021538311</t>
        </is>
      </c>
      <c r="F344" s="419" t="n">
        <v>44562</v>
      </c>
      <c r="G344" s="420" t="n">
        <v>113932</v>
      </c>
      <c r="H344" s="418" t="n"/>
      <c r="I344" s="455" t="n">
        <v>113932</v>
      </c>
      <c r="J344" s="418">
        <f>IF(L344&lt;&gt;"",L344,K344)</f>
        <v/>
      </c>
      <c r="K344" s="418">
        <f>IF(AND(T344=TRUE, U344=TRUE, V344=TRUE), IF(W344&lt;-0.05, "អនុញ្ញាត (អ្នកផ្គត់ផ្គង់ប្រកាសខ្វះ)", "បានប្រកាស (អនុញ្ញាត)"), IF(AND(T344=FALSE, U344=FALSE, V344=FALSE), "ព្យួរទុក (មិនមានទិន្នន័យ)", "ប្រកាសខុស (ព្យួរទុក)"))</f>
        <v/>
      </c>
      <c r="L344" s="418" t="inlineStr"/>
      <c r="M344" s="418" t="inlineStr"/>
      <c r="N344" s="455" t="n"/>
      <c r="O344" s="455">
        <f>IF(W344&lt;0,AI344,I344)</f>
        <v/>
      </c>
      <c r="P344" s="455">
        <f>I344-O344</f>
        <v/>
      </c>
      <c r="Q344" s="418" t="n"/>
      <c r="R344" s="418" t="inlineStr">
        <is>
          <t>IKPSA2021538311</t>
        </is>
      </c>
      <c r="S344" s="418" t="inlineStr"/>
      <c r="T344" s="418">
        <f>R344=S344</f>
        <v/>
      </c>
      <c r="U344" s="418">
        <f>AND(MONTH(F344)=MONTH(Y344), YEAR(F344)=YEAR(Y344))</f>
        <v/>
      </c>
      <c r="V344" s="418">
        <f>AND(AC344&lt;&gt;"", 'Company information'!D$4&lt;&gt;"", RIGHT(SUBSTITUTE(AC344,"-",""),9)=RIGHT(SUBSTITUTE('Company information'!D$4,"-",""),9))</f>
        <v/>
      </c>
      <c r="W344" s="418">
        <f>AI344-I344</f>
        <v/>
      </c>
      <c r="X344" s="455" t="n"/>
      <c r="Y344" s="417" t="n"/>
      <c r="Z344" s="418" t="n"/>
      <c r="AA344" s="418" t="n"/>
      <c r="AB344" s="418" t="n"/>
      <c r="AC344" s="418" t="n"/>
      <c r="AD344" s="418" t="n"/>
      <c r="AE344" s="455" t="n"/>
      <c r="AF344" s="455" t="n"/>
      <c r="AG344" s="455" t="n"/>
      <c r="AH344" s="455" t="n"/>
      <c r="AI344" s="455" t="n"/>
      <c r="AJ344" s="455" t="n"/>
      <c r="AK344" s="455" t="n"/>
      <c r="AL344" s="455" t="n"/>
      <c r="AM344" s="455" t="n"/>
      <c r="AN344" s="455" t="n"/>
      <c r="AO344" s="455" t="n"/>
      <c r="AP344" s="455" t="n"/>
      <c r="AQ344" s="455" t="n"/>
      <c r="AR344" s="418" t="n"/>
      <c r="AS344" s="418" t="n"/>
      <c r="AT344" s="418" t="n"/>
    </row>
    <row r="345">
      <c r="A345" s="417" t="n">
        <v>336</v>
      </c>
      <c r="B345" s="418" t="inlineStr">
        <is>
          <t>CONTAINER IMBALANCE CHRG</t>
        </is>
      </c>
      <c r="C345" s="418" t="inlineStr">
        <is>
          <t>អ៊ែរ៉ូ ស៊ីបភីង អេជេនស៊ី</t>
        </is>
      </c>
      <c r="D345" s="418" t="inlineStr">
        <is>
          <t>K004-901635903</t>
        </is>
      </c>
      <c r="E345" s="418" t="inlineStr">
        <is>
          <t>IKPSA2021538310</t>
        </is>
      </c>
      <c r="F345" s="419" t="n">
        <v>44562</v>
      </c>
      <c r="G345" s="420" t="n">
        <v>1850</v>
      </c>
      <c r="H345" s="418" t="n"/>
      <c r="I345" s="455" t="n">
        <v>1850</v>
      </c>
      <c r="J345" s="418">
        <f>IF(L345&lt;&gt;"",L345,K345)</f>
        <v/>
      </c>
      <c r="K345" s="418">
        <f>IF(AND(T345=TRUE, U345=TRUE, V345=TRUE), IF(W345&lt;-0.05, "អនុញ្ញាត (អ្នកផ្គត់ផ្គង់ប្រកាសខ្វះ)", "បានប្រកាស (អនុញ្ញាត)"), IF(AND(T345=FALSE, U345=FALSE, V345=FALSE), "ព្យួរទុក (មិនមានទិន្នន័យ)", "ប្រកាសខុស (ព្យួរទុក)"))</f>
        <v/>
      </c>
      <c r="L345" s="418" t="inlineStr"/>
      <c r="M345" s="418" t="inlineStr"/>
      <c r="N345" s="455" t="n"/>
      <c r="O345" s="455">
        <f>IF(W345&lt;0,AI345,I345)</f>
        <v/>
      </c>
      <c r="P345" s="455">
        <f>I345-O345</f>
        <v/>
      </c>
      <c r="Q345" s="418" t="n"/>
      <c r="R345" s="418" t="inlineStr">
        <is>
          <t>IKPSA2021538310</t>
        </is>
      </c>
      <c r="S345" s="418" t="inlineStr"/>
      <c r="T345" s="418">
        <f>R345=S345</f>
        <v/>
      </c>
      <c r="U345" s="418">
        <f>AND(MONTH(F345)=MONTH(Y345), YEAR(F345)=YEAR(Y345))</f>
        <v/>
      </c>
      <c r="V345" s="418">
        <f>AND(AC345&lt;&gt;"", 'Company information'!D$4&lt;&gt;"", RIGHT(SUBSTITUTE(AC345,"-",""),9)=RIGHT(SUBSTITUTE('Company information'!D$4,"-",""),9))</f>
        <v/>
      </c>
      <c r="W345" s="418">
        <f>AI345-I345</f>
        <v/>
      </c>
      <c r="X345" s="455" t="n"/>
      <c r="Y345" s="417" t="n"/>
      <c r="Z345" s="418" t="n"/>
      <c r="AA345" s="418" t="n"/>
      <c r="AB345" s="418" t="n"/>
      <c r="AC345" s="418" t="n"/>
      <c r="AD345" s="418" t="n"/>
      <c r="AE345" s="455" t="n"/>
      <c r="AF345" s="455" t="n"/>
      <c r="AG345" s="455" t="n"/>
      <c r="AH345" s="455" t="n"/>
      <c r="AI345" s="455" t="n"/>
      <c r="AJ345" s="455" t="n"/>
      <c r="AK345" s="455" t="n"/>
      <c r="AL345" s="455" t="n"/>
      <c r="AM345" s="455" t="n"/>
      <c r="AN345" s="455" t="n"/>
      <c r="AO345" s="455" t="n"/>
      <c r="AP345" s="455" t="n"/>
      <c r="AQ345" s="455" t="n"/>
      <c r="AR345" s="418" t="n"/>
      <c r="AS345" s="418" t="n"/>
      <c r="AT345" s="418" t="n"/>
    </row>
    <row r="346">
      <c r="A346" s="417" t="n">
        <v>337</v>
      </c>
      <c r="B346" s="418" t="inlineStr">
        <is>
          <t>CONTAINER IMBALANCE CHRG</t>
        </is>
      </c>
      <c r="C346" s="418" t="inlineStr">
        <is>
          <t>អ៊ែរ៉ូ ស៊ីបភីង អេជេនស៊ី</t>
        </is>
      </c>
      <c r="D346" s="418" t="inlineStr">
        <is>
          <t>K004-901635903</t>
        </is>
      </c>
      <c r="E346" s="418" t="inlineStr">
        <is>
          <t>IKPSA2021538309</t>
        </is>
      </c>
      <c r="F346" s="419" t="n">
        <v>44562</v>
      </c>
      <c r="G346" s="420" t="n">
        <v>97656</v>
      </c>
      <c r="H346" s="418" t="n"/>
      <c r="I346" s="455" t="n">
        <v>97656</v>
      </c>
      <c r="J346" s="418">
        <f>IF(L346&lt;&gt;"",L346,K346)</f>
        <v/>
      </c>
      <c r="K346" s="418">
        <f>IF(AND(T346=TRUE, U346=TRUE, V346=TRUE), IF(W346&lt;-0.05, "អនុញ្ញាត (អ្នកផ្គត់ផ្គង់ប្រកាសខ្វះ)", "បានប្រកាស (អនុញ្ញាត)"), IF(AND(T346=FALSE, U346=FALSE, V346=FALSE), "ព្យួរទុក (មិនមានទិន្នន័យ)", "ប្រកាសខុស (ព្យួរទុក)"))</f>
        <v/>
      </c>
      <c r="L346" s="418" t="inlineStr"/>
      <c r="M346" s="418" t="inlineStr"/>
      <c r="N346" s="455" t="n"/>
      <c r="O346" s="455">
        <f>IF(W346&lt;0,AI346,I346)</f>
        <v/>
      </c>
      <c r="P346" s="455">
        <f>I346-O346</f>
        <v/>
      </c>
      <c r="Q346" s="418" t="n"/>
      <c r="R346" s="418" t="inlineStr">
        <is>
          <t>IKPSA2021538309</t>
        </is>
      </c>
      <c r="S346" s="418" t="inlineStr"/>
      <c r="T346" s="418">
        <f>R346=S346</f>
        <v/>
      </c>
      <c r="U346" s="418">
        <f>AND(MONTH(F346)=MONTH(Y346), YEAR(F346)=YEAR(Y346))</f>
        <v/>
      </c>
      <c r="V346" s="418">
        <f>AND(AC346&lt;&gt;"", 'Company information'!D$4&lt;&gt;"", RIGHT(SUBSTITUTE(AC346,"-",""),9)=RIGHT(SUBSTITUTE('Company information'!D$4,"-",""),9))</f>
        <v/>
      </c>
      <c r="W346" s="418">
        <f>AI346-I346</f>
        <v/>
      </c>
      <c r="X346" s="455" t="n"/>
      <c r="Y346" s="417" t="n"/>
      <c r="Z346" s="418" t="n"/>
      <c r="AA346" s="418" t="n"/>
      <c r="AB346" s="418" t="n"/>
      <c r="AC346" s="418" t="n"/>
      <c r="AD346" s="418" t="n"/>
      <c r="AE346" s="455" t="n"/>
      <c r="AF346" s="455" t="n"/>
      <c r="AG346" s="455" t="n"/>
      <c r="AH346" s="455" t="n"/>
      <c r="AI346" s="455" t="n"/>
      <c r="AJ346" s="455" t="n"/>
      <c r="AK346" s="455" t="n"/>
      <c r="AL346" s="455" t="n"/>
      <c r="AM346" s="455" t="n"/>
      <c r="AN346" s="455" t="n"/>
      <c r="AO346" s="455" t="n"/>
      <c r="AP346" s="455" t="n"/>
      <c r="AQ346" s="455" t="n"/>
      <c r="AR346" s="418" t="n"/>
      <c r="AS346" s="418" t="n"/>
      <c r="AT346" s="418" t="n"/>
    </row>
    <row r="347">
      <c r="A347" s="417" t="n">
        <v>338</v>
      </c>
      <c r="B347" s="418" t="inlineStr">
        <is>
          <t>Lift-On &amp; Lift-Off</t>
        </is>
      </c>
      <c r="C347" s="418" t="inlineStr">
        <is>
          <t>កំពង់ផែស្វយ័តក្រុងព្រះសីហនុ</t>
        </is>
      </c>
      <c r="D347" s="418" t="inlineStr">
        <is>
          <t>L001-100044638</t>
        </is>
      </c>
      <c r="E347" s="418" t="inlineStr">
        <is>
          <t>198312</t>
        </is>
      </c>
      <c r="F347" s="419" t="n">
        <v>44562</v>
      </c>
      <c r="G347" s="420" t="n">
        <v>35409</v>
      </c>
      <c r="H347" s="418" t="n"/>
      <c r="I347" s="455" t="n">
        <v>35409</v>
      </c>
      <c r="J347" s="418">
        <f>IF(L347&lt;&gt;"",L347,K347)</f>
        <v/>
      </c>
      <c r="K347" s="418">
        <f>IF(AND(T347=TRUE, U347=TRUE, V347=TRUE), IF(W347&lt;-0.05, "អនុញ្ញាត (អ្នកផ្គត់ផ្គង់ប្រកាសខ្វះ)", "បានប្រកាស (អនុញ្ញាត)"), IF(AND(T347=FALSE, U347=FALSE, V347=FALSE), "ព្យួរទុក (មិនមានទិន្នន័យ)", "ប្រកាសខុស (ព្យួរទុក)"))</f>
        <v/>
      </c>
      <c r="L347" s="418" t="inlineStr"/>
      <c r="M347" s="418" t="inlineStr"/>
      <c r="N347" s="455" t="n"/>
      <c r="O347" s="455">
        <f>IF(W347&lt;0,AI347,I347)</f>
        <v/>
      </c>
      <c r="P347" s="455">
        <f>I347-O347</f>
        <v/>
      </c>
      <c r="Q347" s="418" t="n"/>
      <c r="R347" s="418" t="inlineStr">
        <is>
          <t>198312</t>
        </is>
      </c>
      <c r="S347" s="418" t="inlineStr"/>
      <c r="T347" s="418">
        <f>R347=S347</f>
        <v/>
      </c>
      <c r="U347" s="418">
        <f>AND(MONTH(F347)=MONTH(Y347), YEAR(F347)=YEAR(Y347))</f>
        <v/>
      </c>
      <c r="V347" s="418">
        <f>AND(AC347&lt;&gt;"", 'Company information'!D$4&lt;&gt;"", RIGHT(SUBSTITUTE(AC347,"-",""),9)=RIGHT(SUBSTITUTE('Company information'!D$4,"-",""),9))</f>
        <v/>
      </c>
      <c r="W347" s="418">
        <f>AI347-I347</f>
        <v/>
      </c>
      <c r="X347" s="455" t="n"/>
      <c r="Y347" s="417" t="n"/>
      <c r="Z347" s="418" t="n"/>
      <c r="AA347" s="418" t="n"/>
      <c r="AB347" s="418" t="n"/>
      <c r="AC347" s="418" t="n"/>
      <c r="AD347" s="418" t="n"/>
      <c r="AE347" s="455" t="n"/>
      <c r="AF347" s="455" t="n"/>
      <c r="AG347" s="455" t="n"/>
      <c r="AH347" s="455" t="n"/>
      <c r="AI347" s="455" t="n"/>
      <c r="AJ347" s="455" t="n"/>
      <c r="AK347" s="455" t="n"/>
      <c r="AL347" s="455" t="n"/>
      <c r="AM347" s="455" t="n"/>
      <c r="AN347" s="455" t="n"/>
      <c r="AO347" s="455" t="n"/>
      <c r="AP347" s="455" t="n"/>
      <c r="AQ347" s="455" t="n"/>
      <c r="AR347" s="418" t="n"/>
      <c r="AS347" s="418" t="n"/>
      <c r="AT347" s="418" t="n"/>
    </row>
    <row r="348">
      <c r="A348" s="417" t="n">
        <v>339</v>
      </c>
      <c r="B348" s="418" t="inlineStr">
        <is>
          <t>Trucking Import 40'</t>
        </is>
      </c>
      <c r="C348" s="418" t="inlineStr">
        <is>
          <t>ហុង តុង អ៊ិនធើណេសិនណល ឡូជីស្ទីក ឯ.ក</t>
        </is>
      </c>
      <c r="D348" s="418" t="inlineStr">
        <is>
          <t>K003-902006166</t>
        </is>
      </c>
      <c r="E348" s="418" t="inlineStr">
        <is>
          <t>HT220001</t>
        </is>
      </c>
      <c r="F348" s="419" t="n">
        <v>44682</v>
      </c>
      <c r="G348" s="420" t="n">
        <v>248575</v>
      </c>
      <c r="H348" s="418" t="n"/>
      <c r="I348" s="455" t="n">
        <v>248575</v>
      </c>
      <c r="J348" s="418">
        <f>IF(L348&lt;&gt;"",L348,K348)</f>
        <v/>
      </c>
      <c r="K348" s="418">
        <f>IF(AND(T348=TRUE, U348=TRUE, V348=TRUE), IF(W348&lt;-0.05, "អនុញ្ញាត (អ្នកផ្គត់ផ្គង់ប្រកាសខ្វះ)", "បានប្រកាស (អនុញ្ញាត)"), IF(AND(T348=FALSE, U348=FALSE, V348=FALSE), "ព្យួរទុក (មិនមានទិន្នន័យ)", "ប្រកាសខុស (ព្យួរទុក)"))</f>
        <v/>
      </c>
      <c r="L348" s="418" t="inlineStr"/>
      <c r="M348" s="418" t="inlineStr"/>
      <c r="N348" s="455" t="n"/>
      <c r="O348" s="455">
        <f>IF(W348&lt;0,AI348,I348)</f>
        <v/>
      </c>
      <c r="P348" s="455">
        <f>I348-O348</f>
        <v/>
      </c>
      <c r="Q348" s="418" t="n"/>
      <c r="R348" s="418" t="inlineStr">
        <is>
          <t>HT220001</t>
        </is>
      </c>
      <c r="S348" s="418" t="inlineStr"/>
      <c r="T348" s="418">
        <f>R348=S348</f>
        <v/>
      </c>
      <c r="U348" s="418">
        <f>AND(MONTH(F348)=MONTH(Y348), YEAR(F348)=YEAR(Y348))</f>
        <v/>
      </c>
      <c r="V348" s="418">
        <f>AND(AC348&lt;&gt;"", 'Company information'!D$4&lt;&gt;"", RIGHT(SUBSTITUTE(AC348,"-",""),9)=RIGHT(SUBSTITUTE('Company information'!D$4,"-",""),9))</f>
        <v/>
      </c>
      <c r="W348" s="418">
        <f>AI348-I348</f>
        <v/>
      </c>
      <c r="X348" s="455" t="n"/>
      <c r="Y348" s="417" t="n"/>
      <c r="Z348" s="418" t="n"/>
      <c r="AA348" s="418" t="n"/>
      <c r="AB348" s="418" t="n"/>
      <c r="AC348" s="418" t="n"/>
      <c r="AD348" s="418" t="n"/>
      <c r="AE348" s="455" t="n"/>
      <c r="AF348" s="455" t="n"/>
      <c r="AG348" s="455" t="n"/>
      <c r="AH348" s="455" t="n"/>
      <c r="AI348" s="455" t="n"/>
      <c r="AJ348" s="455" t="n"/>
      <c r="AK348" s="455" t="n"/>
      <c r="AL348" s="455" t="n"/>
      <c r="AM348" s="455" t="n"/>
      <c r="AN348" s="455" t="n"/>
      <c r="AO348" s="455" t="n"/>
      <c r="AP348" s="455" t="n"/>
      <c r="AQ348" s="455" t="n"/>
      <c r="AR348" s="418" t="n"/>
      <c r="AS348" s="418" t="n"/>
      <c r="AT348" s="418" t="n"/>
    </row>
    <row r="349">
      <c r="A349" s="417" t="n">
        <v>340</v>
      </c>
      <c r="B349" s="418" t="inlineStr">
        <is>
          <t>DOCUMENT FEE</t>
        </is>
      </c>
      <c r="C349" s="418" t="inlineStr">
        <is>
          <t>អិម &amp; វ៉ាយ អ៊ិនធើណេសិនណល ឡូជីស្ទីក (ខេមបូឌា)</t>
        </is>
      </c>
      <c r="D349" s="418" t="inlineStr">
        <is>
          <t>K003-103013059</t>
        </is>
      </c>
      <c r="E349" s="418" t="inlineStr">
        <is>
          <t>E-22000177</t>
        </is>
      </c>
      <c r="F349" s="419" t="n">
        <v>44585</v>
      </c>
      <c r="G349" s="420" t="n">
        <v>213268</v>
      </c>
      <c r="H349" s="418" t="n"/>
      <c r="I349" s="455" t="n">
        <v>213268</v>
      </c>
      <c r="J349" s="418">
        <f>IF(L349&lt;&gt;"",L349,K349)</f>
        <v/>
      </c>
      <c r="K349" s="418">
        <f>IF(AND(T349=TRUE, U349=TRUE, V349=TRUE), IF(W349&lt;-0.05, "អនុញ្ញាត (អ្នកផ្គត់ផ្គង់ប្រកាសខ្វះ)", "បានប្រកាស (អនុញ្ញាត)"), IF(AND(T349=FALSE, U349=FALSE, V349=FALSE), "ព្យួរទុក (មិនមានទិន្នន័យ)", "ប្រកាសខុស (ព្យួរទុក)"))</f>
        <v/>
      </c>
      <c r="L349" s="418" t="inlineStr"/>
      <c r="M349" s="418" t="inlineStr"/>
      <c r="N349" s="455" t="n"/>
      <c r="O349" s="455">
        <f>IF(W349&lt;0,AI349,I349)</f>
        <v/>
      </c>
      <c r="P349" s="455">
        <f>I349-O349</f>
        <v/>
      </c>
      <c r="Q349" s="418" t="n"/>
      <c r="R349" s="418" t="inlineStr">
        <is>
          <t>E-22000177</t>
        </is>
      </c>
      <c r="S349" s="418" t="inlineStr"/>
      <c r="T349" s="418">
        <f>R349=S349</f>
        <v/>
      </c>
      <c r="U349" s="418">
        <f>AND(MONTH(F349)=MONTH(Y349), YEAR(F349)=YEAR(Y349))</f>
        <v/>
      </c>
      <c r="V349" s="418">
        <f>AND(AC349&lt;&gt;"", 'Company information'!D$4&lt;&gt;"", RIGHT(SUBSTITUTE(AC349,"-",""),9)=RIGHT(SUBSTITUTE('Company information'!D$4,"-",""),9))</f>
        <v/>
      </c>
      <c r="W349" s="418">
        <f>AI349-I349</f>
        <v/>
      </c>
      <c r="X349" s="455" t="n"/>
      <c r="Y349" s="417" t="n"/>
      <c r="Z349" s="418" t="n"/>
      <c r="AA349" s="418" t="n"/>
      <c r="AB349" s="418" t="n"/>
      <c r="AC349" s="418" t="n"/>
      <c r="AD349" s="418" t="n"/>
      <c r="AE349" s="455" t="n"/>
      <c r="AF349" s="455" t="n"/>
      <c r="AG349" s="455" t="n"/>
      <c r="AH349" s="455" t="n"/>
      <c r="AI349" s="455" t="n"/>
      <c r="AJ349" s="455" t="n"/>
      <c r="AK349" s="455" t="n"/>
      <c r="AL349" s="455" t="n"/>
      <c r="AM349" s="455" t="n"/>
      <c r="AN349" s="455" t="n"/>
      <c r="AO349" s="455" t="n"/>
      <c r="AP349" s="455" t="n"/>
      <c r="AQ349" s="455" t="n"/>
      <c r="AR349" s="418" t="n"/>
      <c r="AS349" s="418" t="n"/>
      <c r="AT349" s="418" t="n"/>
    </row>
    <row r="350">
      <c r="A350" s="417" t="n">
        <v>341</v>
      </c>
      <c r="B350" s="418" t="inlineStr">
        <is>
          <t>DOCUMENT FEE</t>
        </is>
      </c>
      <c r="C350" s="418" t="inlineStr">
        <is>
          <t>អិម &amp; វ៉ាយ អ៊ិនធើណេសិនណល ឡូជីស្ទីក (ខេមបូឌា)</t>
        </is>
      </c>
      <c r="D350" s="418" t="inlineStr">
        <is>
          <t>K003-103013059</t>
        </is>
      </c>
      <c r="E350" s="418" t="inlineStr">
        <is>
          <t>E-22000176</t>
        </is>
      </c>
      <c r="F350" s="419" t="n">
        <v>44585</v>
      </c>
      <c r="G350" s="420" t="n">
        <v>295482</v>
      </c>
      <c r="H350" s="418" t="n"/>
      <c r="I350" s="455" t="n">
        <v>295482</v>
      </c>
      <c r="J350" s="418">
        <f>IF(L350&lt;&gt;"",L350,K350)</f>
        <v/>
      </c>
      <c r="K350" s="418">
        <f>IF(AND(T350=TRUE, U350=TRUE, V350=TRUE), IF(W350&lt;-0.05, "អនុញ្ញាត (អ្នកផ្គត់ផ្គង់ប្រកាសខ្វះ)", "បានប្រកាស (អនុញ្ញាត)"), IF(AND(T350=FALSE, U350=FALSE, V350=FALSE), "ព្យួរទុក (មិនមានទិន្នន័យ)", "ប្រកាសខុស (ព្យួរទុក)"))</f>
        <v/>
      </c>
      <c r="L350" s="418" t="inlineStr"/>
      <c r="M350" s="418" t="inlineStr"/>
      <c r="N350" s="455" t="n"/>
      <c r="O350" s="455">
        <f>IF(W350&lt;0,AI350,I350)</f>
        <v/>
      </c>
      <c r="P350" s="455">
        <f>I350-O350</f>
        <v/>
      </c>
      <c r="Q350" s="418" t="n"/>
      <c r="R350" s="418" t="inlineStr">
        <is>
          <t>E-22000176</t>
        </is>
      </c>
      <c r="S350" s="418" t="inlineStr"/>
      <c r="T350" s="418">
        <f>R350=S350</f>
        <v/>
      </c>
      <c r="U350" s="418">
        <f>AND(MONTH(F350)=MONTH(Y350), YEAR(F350)=YEAR(Y350))</f>
        <v/>
      </c>
      <c r="V350" s="418">
        <f>AND(AC350&lt;&gt;"", 'Company information'!D$4&lt;&gt;"", RIGHT(SUBSTITUTE(AC350,"-",""),9)=RIGHT(SUBSTITUTE('Company information'!D$4,"-",""),9))</f>
        <v/>
      </c>
      <c r="W350" s="418">
        <f>AI350-I350</f>
        <v/>
      </c>
      <c r="X350" s="455" t="n"/>
      <c r="Y350" s="417" t="n"/>
      <c r="Z350" s="418" t="n"/>
      <c r="AA350" s="418" t="n"/>
      <c r="AB350" s="418" t="n"/>
      <c r="AC350" s="418" t="n"/>
      <c r="AD350" s="418" t="n"/>
      <c r="AE350" s="455" t="n"/>
      <c r="AF350" s="455" t="n"/>
      <c r="AG350" s="455" t="n"/>
      <c r="AH350" s="455" t="n"/>
      <c r="AI350" s="455" t="n"/>
      <c r="AJ350" s="455" t="n"/>
      <c r="AK350" s="455" t="n"/>
      <c r="AL350" s="455" t="n"/>
      <c r="AM350" s="455" t="n"/>
      <c r="AN350" s="455" t="n"/>
      <c r="AO350" s="455" t="n"/>
      <c r="AP350" s="455" t="n"/>
      <c r="AQ350" s="455" t="n"/>
      <c r="AR350" s="418" t="n"/>
      <c r="AS350" s="418" t="n"/>
      <c r="AT350" s="418" t="n"/>
    </row>
    <row r="351">
      <c r="A351" s="417" t="n">
        <v>342</v>
      </c>
      <c r="B351" s="418" t="inlineStr">
        <is>
          <t>DOCUMENT FEE</t>
        </is>
      </c>
      <c r="C351" s="418" t="inlineStr">
        <is>
          <t>អិម &amp; វ៉ាយ អ៊ិនធើណេសិនណល ឡូជីស្ទីក (ខេមបូឌា)</t>
        </is>
      </c>
      <c r="D351" s="418" t="inlineStr">
        <is>
          <t>K003-103013059</t>
        </is>
      </c>
      <c r="E351" s="418" t="inlineStr">
        <is>
          <t>E-22000152</t>
        </is>
      </c>
      <c r="F351" s="419" t="n">
        <v>44583</v>
      </c>
      <c r="G351" s="420" t="n">
        <v>299552</v>
      </c>
      <c r="H351" s="418" t="n"/>
      <c r="I351" s="455" t="n">
        <v>299552</v>
      </c>
      <c r="J351" s="418">
        <f>IF(L351&lt;&gt;"",L351,K351)</f>
        <v/>
      </c>
      <c r="K351" s="418">
        <f>IF(AND(T351=TRUE, U351=TRUE, V351=TRUE), IF(W351&lt;-0.05, "អនុញ្ញាត (អ្នកផ្គត់ផ្គង់ប្រកាសខ្វះ)", "បានប្រកាស (អនុញ្ញាត)"), IF(AND(T351=FALSE, U351=FALSE, V351=FALSE), "ព្យួរទុក (មិនមានទិន្នន័យ)", "ប្រកាសខុស (ព្យួរទុក)"))</f>
        <v/>
      </c>
      <c r="L351" s="418" t="inlineStr"/>
      <c r="M351" s="418" t="inlineStr"/>
      <c r="N351" s="455" t="n"/>
      <c r="O351" s="455">
        <f>IF(W351&lt;0,AI351,I351)</f>
        <v/>
      </c>
      <c r="P351" s="455">
        <f>I351-O351</f>
        <v/>
      </c>
      <c r="Q351" s="418" t="n"/>
      <c r="R351" s="418" t="inlineStr">
        <is>
          <t>E-22000152</t>
        </is>
      </c>
      <c r="S351" s="418" t="inlineStr"/>
      <c r="T351" s="418">
        <f>R351=S351</f>
        <v/>
      </c>
      <c r="U351" s="418">
        <f>AND(MONTH(F351)=MONTH(Y351), YEAR(F351)=YEAR(Y351))</f>
        <v/>
      </c>
      <c r="V351" s="418">
        <f>AND(AC351&lt;&gt;"", 'Company information'!D$4&lt;&gt;"", RIGHT(SUBSTITUTE(AC351,"-",""),9)=RIGHT(SUBSTITUTE('Company information'!D$4,"-",""),9))</f>
        <v/>
      </c>
      <c r="W351" s="418">
        <f>AI351-I351</f>
        <v/>
      </c>
      <c r="X351" s="455" t="n"/>
      <c r="Y351" s="417" t="n"/>
      <c r="Z351" s="418" t="n"/>
      <c r="AA351" s="418" t="n"/>
      <c r="AB351" s="418" t="n"/>
      <c r="AC351" s="418" t="n"/>
      <c r="AD351" s="418" t="n"/>
      <c r="AE351" s="455" t="n"/>
      <c r="AF351" s="455" t="n"/>
      <c r="AG351" s="455" t="n"/>
      <c r="AH351" s="455" t="n"/>
      <c r="AI351" s="455" t="n"/>
      <c r="AJ351" s="455" t="n"/>
      <c r="AK351" s="455" t="n"/>
      <c r="AL351" s="455" t="n"/>
      <c r="AM351" s="455" t="n"/>
      <c r="AN351" s="455" t="n"/>
      <c r="AO351" s="455" t="n"/>
      <c r="AP351" s="455" t="n"/>
      <c r="AQ351" s="455" t="n"/>
      <c r="AR351" s="418" t="n"/>
      <c r="AS351" s="418" t="n"/>
      <c r="AT351" s="418" t="n"/>
    </row>
    <row r="352">
      <c r="A352" s="417" t="n">
        <v>343</v>
      </c>
      <c r="B352" s="418" t="inlineStr">
        <is>
          <t>HANDLING CHARGE</t>
        </is>
      </c>
      <c r="C352" s="418" t="inlineStr">
        <is>
          <t>ដោនវីនដ៍ ឡូជីស្ទីក (ខេមបូឌា)</t>
        </is>
      </c>
      <c r="D352" s="418" t="inlineStr">
        <is>
          <t>K005-901636038</t>
        </is>
      </c>
      <c r="E352" s="418" t="inlineStr">
        <is>
          <t>22-00063</t>
        </is>
      </c>
      <c r="F352" s="419" t="n">
        <v>44578</v>
      </c>
      <c r="G352" s="420" t="n">
        <v>131183</v>
      </c>
      <c r="H352" s="418" t="n"/>
      <c r="I352" s="455" t="n">
        <v>131183</v>
      </c>
      <c r="J352" s="418">
        <f>IF(L352&lt;&gt;"",L352,K352)</f>
        <v/>
      </c>
      <c r="K352" s="418">
        <f>IF(AND(T352=TRUE, U352=TRUE, V352=TRUE), IF(W352&lt;-0.05, "អនុញ្ញាត (អ្នកផ្គត់ផ្គង់ប្រកាសខ្វះ)", "បានប្រកាស (អនុញ្ញាត)"), IF(AND(T352=FALSE, U352=FALSE, V352=FALSE), "ព្យួរទុក (មិនមានទិន្នន័យ)", "ប្រកាសខុស (ព្យួរទុក)"))</f>
        <v/>
      </c>
      <c r="L352" s="418" t="inlineStr"/>
      <c r="M352" s="418" t="inlineStr"/>
      <c r="N352" s="455" t="n"/>
      <c r="O352" s="455">
        <f>IF(W352&lt;0,AI352,I352)</f>
        <v/>
      </c>
      <c r="P352" s="455">
        <f>I352-O352</f>
        <v/>
      </c>
      <c r="Q352" s="418" t="n"/>
      <c r="R352" s="418" t="inlineStr">
        <is>
          <t>22-00063</t>
        </is>
      </c>
      <c r="S352" s="418" t="inlineStr"/>
      <c r="T352" s="418">
        <f>R352=S352</f>
        <v/>
      </c>
      <c r="U352" s="418">
        <f>AND(MONTH(F352)=MONTH(Y352), YEAR(F352)=YEAR(Y352))</f>
        <v/>
      </c>
      <c r="V352" s="418">
        <f>AND(AC352&lt;&gt;"", 'Company information'!D$4&lt;&gt;"", RIGHT(SUBSTITUTE(AC352,"-",""),9)=RIGHT(SUBSTITUTE('Company information'!D$4,"-",""),9))</f>
        <v/>
      </c>
      <c r="W352" s="418">
        <f>AI352-I352</f>
        <v/>
      </c>
      <c r="X352" s="455" t="n"/>
      <c r="Y352" s="417" t="n"/>
      <c r="Z352" s="418" t="n"/>
      <c r="AA352" s="418" t="n"/>
      <c r="AB352" s="418" t="n"/>
      <c r="AC352" s="418" t="n"/>
      <c r="AD352" s="418" t="n"/>
      <c r="AE352" s="455" t="n"/>
      <c r="AF352" s="455" t="n"/>
      <c r="AG352" s="455" t="n"/>
      <c r="AH352" s="455" t="n"/>
      <c r="AI352" s="455" t="n"/>
      <c r="AJ352" s="455" t="n"/>
      <c r="AK352" s="455" t="n"/>
      <c r="AL352" s="455" t="n"/>
      <c r="AM352" s="455" t="n"/>
      <c r="AN352" s="455" t="n"/>
      <c r="AO352" s="455" t="n"/>
      <c r="AP352" s="455" t="n"/>
      <c r="AQ352" s="455" t="n"/>
      <c r="AR352" s="418" t="n"/>
      <c r="AS352" s="418" t="n"/>
      <c r="AT352" s="418" t="n"/>
    </row>
    <row r="353">
      <c r="A353" s="417" t="n">
        <v>344</v>
      </c>
      <c r="B353" s="418" t="inlineStr">
        <is>
          <t>AMEND BILL</t>
        </is>
      </c>
      <c r="C353" s="418" t="inlineStr">
        <is>
          <t>អិម &amp; វ៉ាយ អ៊ិនធើណេសិនណល ឡូជីស្ទីក (ខេមបូឌា)</t>
        </is>
      </c>
      <c r="D353" s="418" t="inlineStr">
        <is>
          <t>K003-103013059</t>
        </is>
      </c>
      <c r="E353" s="418" t="inlineStr">
        <is>
          <t>E-22000198</t>
        </is>
      </c>
      <c r="F353" s="419" t="n">
        <v>44590</v>
      </c>
      <c r="G353" s="420" t="n">
        <v>20330</v>
      </c>
      <c r="H353" s="418" t="n"/>
      <c r="I353" s="455" t="n">
        <v>20330</v>
      </c>
      <c r="J353" s="418">
        <f>IF(L353&lt;&gt;"",L353,K353)</f>
        <v/>
      </c>
      <c r="K353" s="418">
        <f>IF(AND(T353=TRUE, U353=TRUE, V353=TRUE), IF(W353&lt;-0.05, "អនុញ្ញាត (អ្នកផ្គត់ផ្គង់ប្រកាសខ្វះ)", "បានប្រកាស (អនុញ្ញាត)"), IF(AND(T353=FALSE, U353=FALSE, V353=FALSE), "ព្យួរទុក (មិនមានទិន្នន័យ)", "ប្រកាសខុស (ព្យួរទុក)"))</f>
        <v/>
      </c>
      <c r="L353" s="418" t="inlineStr"/>
      <c r="M353" s="418" t="inlineStr"/>
      <c r="N353" s="455" t="n"/>
      <c r="O353" s="455">
        <f>IF(W353&lt;0,AI353,I353)</f>
        <v/>
      </c>
      <c r="P353" s="455">
        <f>I353-O353</f>
        <v/>
      </c>
      <c r="Q353" s="418" t="n"/>
      <c r="R353" s="418" t="inlineStr">
        <is>
          <t>E-22000198</t>
        </is>
      </c>
      <c r="S353" s="418" t="inlineStr"/>
      <c r="T353" s="418">
        <f>R353=S353</f>
        <v/>
      </c>
      <c r="U353" s="418">
        <f>AND(MONTH(F353)=MONTH(Y353), YEAR(F353)=YEAR(Y353))</f>
        <v/>
      </c>
      <c r="V353" s="418">
        <f>AND(AC353&lt;&gt;"", 'Company information'!D$4&lt;&gt;"", RIGHT(SUBSTITUTE(AC353,"-",""),9)=RIGHT(SUBSTITUTE('Company information'!D$4,"-",""),9))</f>
        <v/>
      </c>
      <c r="W353" s="418">
        <f>AI353-I353</f>
        <v/>
      </c>
      <c r="X353" s="455" t="n"/>
      <c r="Y353" s="417" t="n"/>
      <c r="Z353" s="418" t="n"/>
      <c r="AA353" s="418" t="n"/>
      <c r="AB353" s="418" t="n"/>
      <c r="AC353" s="418" t="n"/>
      <c r="AD353" s="418" t="n"/>
      <c r="AE353" s="455" t="n"/>
      <c r="AF353" s="455" t="n"/>
      <c r="AG353" s="455" t="n"/>
      <c r="AH353" s="455" t="n"/>
      <c r="AI353" s="455" t="n"/>
      <c r="AJ353" s="455" t="n"/>
      <c r="AK353" s="455" t="n"/>
      <c r="AL353" s="455" t="n"/>
      <c r="AM353" s="455" t="n"/>
      <c r="AN353" s="455" t="n"/>
      <c r="AO353" s="455" t="n"/>
      <c r="AP353" s="455" t="n"/>
      <c r="AQ353" s="455" t="n"/>
      <c r="AR353" s="418" t="n"/>
      <c r="AS353" s="418" t="n"/>
      <c r="AT353" s="418" t="n"/>
    </row>
    <row r="354">
      <c r="A354" s="417" t="n">
        <v>345</v>
      </c>
      <c r="B354" s="418" t="inlineStr">
        <is>
          <t>THC Fee</t>
        </is>
      </c>
      <c r="C354" s="418" t="inlineStr">
        <is>
          <t>អ៊ិចស្ពែឌីធ័រ ខេមបូឌា អិលធីឌី</t>
        </is>
      </c>
      <c r="D354" s="418" t="inlineStr">
        <is>
          <t>L001-100045898</t>
        </is>
      </c>
      <c r="E354" s="418" t="inlineStr">
        <is>
          <t>TI-0220427</t>
        </is>
      </c>
      <c r="F354" s="419" t="n">
        <v>44586</v>
      </c>
      <c r="G354" s="420" t="n">
        <v>4068</v>
      </c>
      <c r="H354" s="418" t="n"/>
      <c r="I354" s="455" t="n">
        <v>4068</v>
      </c>
      <c r="J354" s="418">
        <f>IF(L354&lt;&gt;"",L354,K354)</f>
        <v/>
      </c>
      <c r="K354" s="418">
        <f>IF(AND(T354=TRUE, U354=TRUE, V354=TRUE), IF(W354&lt;-0.05, "អនុញ្ញាត (អ្នកផ្គត់ផ្គង់ប្រកាសខ្វះ)", "បានប្រកាស (អនុញ្ញាត)"), IF(AND(T354=FALSE, U354=FALSE, V354=FALSE), "ព្យួរទុក (មិនមានទិន្នន័យ)", "ប្រកាសខុស (ព្យួរទុក)"))</f>
        <v/>
      </c>
      <c r="L354" s="418" t="inlineStr"/>
      <c r="M354" s="418" t="inlineStr"/>
      <c r="N354" s="455" t="n"/>
      <c r="O354" s="455">
        <f>IF(W354&lt;0,AI354,I354)</f>
        <v/>
      </c>
      <c r="P354" s="455">
        <f>I354-O354</f>
        <v/>
      </c>
      <c r="Q354" s="418" t="n"/>
      <c r="R354" s="418" t="inlineStr">
        <is>
          <t>TI-0220427</t>
        </is>
      </c>
      <c r="S354" s="418" t="inlineStr"/>
      <c r="T354" s="418">
        <f>R354=S354</f>
        <v/>
      </c>
      <c r="U354" s="418">
        <f>AND(MONTH(F354)=MONTH(Y354), YEAR(F354)=YEAR(Y354))</f>
        <v/>
      </c>
      <c r="V354" s="418">
        <f>AND(AC354&lt;&gt;"", 'Company information'!D$4&lt;&gt;"", RIGHT(SUBSTITUTE(AC354,"-",""),9)=RIGHT(SUBSTITUTE('Company information'!D$4,"-",""),9))</f>
        <v/>
      </c>
      <c r="W354" s="418">
        <f>AI354-I354</f>
        <v/>
      </c>
      <c r="X354" s="455" t="n"/>
      <c r="Y354" s="417" t="n"/>
      <c r="Z354" s="418" t="n"/>
      <c r="AA354" s="418" t="n"/>
      <c r="AB354" s="418" t="n"/>
      <c r="AC354" s="418" t="n"/>
      <c r="AD354" s="418" t="n"/>
      <c r="AE354" s="455" t="n"/>
      <c r="AF354" s="455" t="n"/>
      <c r="AG354" s="455" t="n"/>
      <c r="AH354" s="455" t="n"/>
      <c r="AI354" s="455" t="n"/>
      <c r="AJ354" s="455" t="n"/>
      <c r="AK354" s="455" t="n"/>
      <c r="AL354" s="455" t="n"/>
      <c r="AM354" s="455" t="n"/>
      <c r="AN354" s="455" t="n"/>
      <c r="AO354" s="455" t="n"/>
      <c r="AP354" s="455" t="n"/>
      <c r="AQ354" s="455" t="n"/>
      <c r="AR354" s="418" t="n"/>
      <c r="AS354" s="418" t="n"/>
      <c r="AT354" s="418" t="n"/>
    </row>
    <row r="355">
      <c r="A355" s="417" t="n">
        <v>346</v>
      </c>
      <c r="B355" s="418" t="inlineStr">
        <is>
          <t>THC Fee</t>
        </is>
      </c>
      <c r="C355" s="418" t="inlineStr">
        <is>
          <t>អ៊ិចស្ពែឌីធ័រ ខេមបូឌា អិលធីឌី</t>
        </is>
      </c>
      <c r="D355" s="418" t="inlineStr">
        <is>
          <t>L001-100045898</t>
        </is>
      </c>
      <c r="E355" s="418" t="inlineStr">
        <is>
          <t>TI-0220426</t>
        </is>
      </c>
      <c r="F355" s="419" t="n">
        <v>44586</v>
      </c>
      <c r="G355" s="420" t="n">
        <v>2034</v>
      </c>
      <c r="H355" s="418" t="n"/>
      <c r="I355" s="455" t="n">
        <v>2034</v>
      </c>
      <c r="J355" s="418">
        <f>IF(L355&lt;&gt;"",L355,K355)</f>
        <v/>
      </c>
      <c r="K355" s="418">
        <f>IF(AND(T355=TRUE, U355=TRUE, V355=TRUE), IF(W355&lt;-0.05, "អនុញ្ញាត (អ្នកផ្គត់ផ្គង់ប្រកាសខ្វះ)", "បានប្រកាស (អនុញ្ញាត)"), IF(AND(T355=FALSE, U355=FALSE, V355=FALSE), "ព្យួរទុក (មិនមានទិន្នន័យ)", "ប្រកាសខុស (ព្យួរទុក)"))</f>
        <v/>
      </c>
      <c r="L355" s="418" t="inlineStr"/>
      <c r="M355" s="418" t="inlineStr"/>
      <c r="N355" s="455" t="n"/>
      <c r="O355" s="455">
        <f>IF(W355&lt;0,AI355,I355)</f>
        <v/>
      </c>
      <c r="P355" s="455">
        <f>I355-O355</f>
        <v/>
      </c>
      <c r="Q355" s="418" t="n"/>
      <c r="R355" s="418" t="inlineStr">
        <is>
          <t>TI-0220426</t>
        </is>
      </c>
      <c r="S355" s="418" t="inlineStr"/>
      <c r="T355" s="418">
        <f>R355=S355</f>
        <v/>
      </c>
      <c r="U355" s="418">
        <f>AND(MONTH(F355)=MONTH(Y355), YEAR(F355)=YEAR(Y355))</f>
        <v/>
      </c>
      <c r="V355" s="418">
        <f>AND(AC355&lt;&gt;"", 'Company information'!D$4&lt;&gt;"", RIGHT(SUBSTITUTE(AC355,"-",""),9)=RIGHT(SUBSTITUTE('Company information'!D$4,"-",""),9))</f>
        <v/>
      </c>
      <c r="W355" s="418">
        <f>AI355-I355</f>
        <v/>
      </c>
      <c r="X355" s="455" t="n"/>
      <c r="Y355" s="417" t="n"/>
      <c r="Z355" s="418" t="n"/>
      <c r="AA355" s="418" t="n"/>
      <c r="AB355" s="418" t="n"/>
      <c r="AC355" s="418" t="n"/>
      <c r="AD355" s="418" t="n"/>
      <c r="AE355" s="455" t="n"/>
      <c r="AF355" s="455" t="n"/>
      <c r="AG355" s="455" t="n"/>
      <c r="AH355" s="455" t="n"/>
      <c r="AI355" s="455" t="n"/>
      <c r="AJ355" s="455" t="n"/>
      <c r="AK355" s="455" t="n"/>
      <c r="AL355" s="455" t="n"/>
      <c r="AM355" s="455" t="n"/>
      <c r="AN355" s="455" t="n"/>
      <c r="AO355" s="455" t="n"/>
      <c r="AP355" s="455" t="n"/>
      <c r="AQ355" s="455" t="n"/>
      <c r="AR355" s="418" t="n"/>
      <c r="AS355" s="418" t="n"/>
      <c r="AT355" s="418" t="n"/>
    </row>
    <row r="356">
      <c r="A356" s="417" t="n">
        <v>347</v>
      </c>
      <c r="B356" s="418" t="inlineStr">
        <is>
          <t>THC Fee</t>
        </is>
      </c>
      <c r="C356" s="418" t="inlineStr">
        <is>
          <t>អ៊ិចស្ពែឌីធ័រ ខេមបូឌា អិលធីឌី</t>
        </is>
      </c>
      <c r="D356" s="418" t="inlineStr">
        <is>
          <t>L001-100045898</t>
        </is>
      </c>
      <c r="E356" s="418" t="inlineStr">
        <is>
          <t>TI-0220419</t>
        </is>
      </c>
      <c r="F356" s="419" t="n">
        <v>44586</v>
      </c>
      <c r="G356" s="420" t="n">
        <v>2034</v>
      </c>
      <c r="H356" s="418" t="n"/>
      <c r="I356" s="455" t="n">
        <v>2034</v>
      </c>
      <c r="J356" s="418">
        <f>IF(L356&lt;&gt;"",L356,K356)</f>
        <v/>
      </c>
      <c r="K356" s="418">
        <f>IF(AND(T356=TRUE, U356=TRUE, V356=TRUE), IF(W356&lt;-0.05, "អនុញ្ញាត (អ្នកផ្គត់ផ្គង់ប្រកាសខ្វះ)", "បានប្រកាស (អនុញ្ញាត)"), IF(AND(T356=FALSE, U356=FALSE, V356=FALSE), "ព្យួរទុក (មិនមានទិន្នន័យ)", "ប្រកាសខុស (ព្យួរទុក)"))</f>
        <v/>
      </c>
      <c r="L356" s="418" t="inlineStr"/>
      <c r="M356" s="418" t="inlineStr"/>
      <c r="N356" s="455" t="n"/>
      <c r="O356" s="455">
        <f>IF(W356&lt;0,AI356,I356)</f>
        <v/>
      </c>
      <c r="P356" s="455">
        <f>I356-O356</f>
        <v/>
      </c>
      <c r="Q356" s="418" t="n"/>
      <c r="R356" s="418" t="inlineStr">
        <is>
          <t>TI-0220419</t>
        </is>
      </c>
      <c r="S356" s="418" t="inlineStr"/>
      <c r="T356" s="418">
        <f>R356=S356</f>
        <v/>
      </c>
      <c r="U356" s="418">
        <f>AND(MONTH(F356)=MONTH(Y356), YEAR(F356)=YEAR(Y356))</f>
        <v/>
      </c>
      <c r="V356" s="418">
        <f>AND(AC356&lt;&gt;"", 'Company information'!D$4&lt;&gt;"", RIGHT(SUBSTITUTE(AC356,"-",""),9)=RIGHT(SUBSTITUTE('Company information'!D$4,"-",""),9))</f>
        <v/>
      </c>
      <c r="W356" s="418">
        <f>AI356-I356</f>
        <v/>
      </c>
      <c r="X356" s="455" t="n"/>
      <c r="Y356" s="417" t="n"/>
      <c r="Z356" s="418" t="n"/>
      <c r="AA356" s="418" t="n"/>
      <c r="AB356" s="418" t="n"/>
      <c r="AC356" s="418" t="n"/>
      <c r="AD356" s="418" t="n"/>
      <c r="AE356" s="455" t="n"/>
      <c r="AF356" s="455" t="n"/>
      <c r="AG356" s="455" t="n"/>
      <c r="AH356" s="455" t="n"/>
      <c r="AI356" s="455" t="n"/>
      <c r="AJ356" s="455" t="n"/>
      <c r="AK356" s="455" t="n"/>
      <c r="AL356" s="455" t="n"/>
      <c r="AM356" s="455" t="n"/>
      <c r="AN356" s="455" t="n"/>
      <c r="AO356" s="455" t="n"/>
      <c r="AP356" s="455" t="n"/>
      <c r="AQ356" s="455" t="n"/>
      <c r="AR356" s="418" t="n"/>
      <c r="AS356" s="418" t="n"/>
      <c r="AT356" s="418" t="n"/>
    </row>
    <row r="357">
      <c r="A357" s="417" t="n">
        <v>348</v>
      </c>
      <c r="B357" s="418" t="inlineStr">
        <is>
          <t>Export Administration Fee</t>
        </is>
      </c>
      <c r="C357" s="418" t="inlineStr">
        <is>
          <t>ឆាយ ដា ឡូយីស្ទីក</t>
        </is>
      </c>
      <c r="D357" s="418" t="inlineStr">
        <is>
          <t>L001-100063098</t>
        </is>
      </c>
      <c r="E357" s="418" t="inlineStr">
        <is>
          <t>2201000221</t>
        </is>
      </c>
      <c r="F357" s="419" t="n">
        <v>44835</v>
      </c>
      <c r="G357" s="420" t="n">
        <v>89243</v>
      </c>
      <c r="H357" s="418" t="n"/>
      <c r="I357" s="455" t="n">
        <v>89243</v>
      </c>
      <c r="J357" s="418">
        <f>IF(L357&lt;&gt;"",L357,K357)</f>
        <v/>
      </c>
      <c r="K357" s="418">
        <f>IF(AND(T357=TRUE, U357=TRUE, V357=TRUE), IF(W357&lt;-0.05, "អនុញ្ញាត (អ្នកផ្គត់ផ្គង់ប្រកាសខ្វះ)", "បានប្រកាស (អនុញ្ញាត)"), IF(AND(T357=FALSE, U357=FALSE, V357=FALSE), "ព្យួរទុក (មិនមានទិន្នន័យ)", "ប្រកាសខុស (ព្យួរទុក)"))</f>
        <v/>
      </c>
      <c r="L357" s="418" t="inlineStr"/>
      <c r="M357" s="418" t="inlineStr"/>
      <c r="N357" s="455" t="n"/>
      <c r="O357" s="455">
        <f>IF(W357&lt;0,AI357,I357)</f>
        <v/>
      </c>
      <c r="P357" s="455">
        <f>I357-O357</f>
        <v/>
      </c>
      <c r="Q357" s="418" t="n"/>
      <c r="R357" s="418" t="inlineStr">
        <is>
          <t>2201000221</t>
        </is>
      </c>
      <c r="S357" s="418" t="inlineStr"/>
      <c r="T357" s="418">
        <f>R357=S357</f>
        <v/>
      </c>
      <c r="U357" s="418">
        <f>AND(MONTH(F357)=MONTH(Y357), YEAR(F357)=YEAR(Y357))</f>
        <v/>
      </c>
      <c r="V357" s="418">
        <f>AND(AC357&lt;&gt;"", 'Company information'!D$4&lt;&gt;"", RIGHT(SUBSTITUTE(AC357,"-",""),9)=RIGHT(SUBSTITUTE('Company information'!D$4,"-",""),9))</f>
        <v/>
      </c>
      <c r="W357" s="418">
        <f>AI357-I357</f>
        <v/>
      </c>
      <c r="X357" s="455" t="n"/>
      <c r="Y357" s="417" t="n"/>
      <c r="Z357" s="418" t="n"/>
      <c r="AA357" s="418" t="n"/>
      <c r="AB357" s="418" t="n"/>
      <c r="AC357" s="418" t="n"/>
      <c r="AD357" s="418" t="n"/>
      <c r="AE357" s="455" t="n"/>
      <c r="AF357" s="455" t="n"/>
      <c r="AG357" s="455" t="n"/>
      <c r="AH357" s="455" t="n"/>
      <c r="AI357" s="455" t="n"/>
      <c r="AJ357" s="455" t="n"/>
      <c r="AK357" s="455" t="n"/>
      <c r="AL357" s="455" t="n"/>
      <c r="AM357" s="455" t="n"/>
      <c r="AN357" s="455" t="n"/>
      <c r="AO357" s="455" t="n"/>
      <c r="AP357" s="455" t="n"/>
      <c r="AQ357" s="455" t="n"/>
      <c r="AR357" s="418" t="n"/>
      <c r="AS357" s="418" t="n"/>
      <c r="AT357" s="418" t="n"/>
    </row>
    <row r="358">
      <c r="A358" s="417" t="n">
        <v>349</v>
      </c>
      <c r="B358" s="418" t="inlineStr">
        <is>
          <t>Handing Fee</t>
        </is>
      </c>
      <c r="C358" s="418" t="inlineStr">
        <is>
          <t>56ប៊ី-លីង សឹបផ្លាយ ឆេន មេនេចម៉ិន ឯ.ក</t>
        </is>
      </c>
      <c r="D358" s="418" t="inlineStr">
        <is>
          <t>K004-902004795</t>
        </is>
      </c>
      <c r="E358" s="418" t="inlineStr">
        <is>
          <t>TI2022-0009</t>
        </is>
      </c>
      <c r="F358" s="419" t="n">
        <v>44575</v>
      </c>
      <c r="G358" s="420" t="n">
        <v>195552</v>
      </c>
      <c r="H358" s="418" t="n"/>
      <c r="I358" s="455" t="n">
        <v>195552</v>
      </c>
      <c r="J358" s="418">
        <f>IF(L358&lt;&gt;"",L358,K358)</f>
        <v/>
      </c>
      <c r="K358" s="418">
        <f>IF(AND(T358=TRUE, U358=TRUE, V358=TRUE), IF(W358&lt;-0.05, "អនុញ្ញាត (អ្នកផ្គត់ផ្គង់ប្រកាសខ្វះ)", "បានប្រកាស (អនុញ្ញាត)"), IF(AND(T358=FALSE, U358=FALSE, V358=FALSE), "ព្យួរទុក (មិនមានទិន្នន័យ)", "ប្រកាសខុស (ព្យួរទុក)"))</f>
        <v/>
      </c>
      <c r="L358" s="418" t="inlineStr"/>
      <c r="M358" s="418" t="inlineStr"/>
      <c r="N358" s="455" t="n"/>
      <c r="O358" s="455">
        <f>IF(W358&lt;0,AI358,I358)</f>
        <v/>
      </c>
      <c r="P358" s="455">
        <f>I358-O358</f>
        <v/>
      </c>
      <c r="Q358" s="418" t="n"/>
      <c r="R358" s="418" t="inlineStr">
        <is>
          <t>TI2022-0009</t>
        </is>
      </c>
      <c r="S358" s="418" t="inlineStr"/>
      <c r="T358" s="418">
        <f>R358=S358</f>
        <v/>
      </c>
      <c r="U358" s="418">
        <f>AND(MONTH(F358)=MONTH(Y358), YEAR(F358)=YEAR(Y358))</f>
        <v/>
      </c>
      <c r="V358" s="418">
        <f>AND(AC358&lt;&gt;"", 'Company information'!D$4&lt;&gt;"", RIGHT(SUBSTITUTE(AC358,"-",""),9)=RIGHT(SUBSTITUTE('Company information'!D$4,"-",""),9))</f>
        <v/>
      </c>
      <c r="W358" s="418">
        <f>AI358-I358</f>
        <v/>
      </c>
      <c r="X358" s="455" t="n"/>
      <c r="Y358" s="417" t="n"/>
      <c r="Z358" s="418" t="n"/>
      <c r="AA358" s="418" t="n"/>
      <c r="AB358" s="418" t="n"/>
      <c r="AC358" s="418" t="n"/>
      <c r="AD358" s="418" t="n"/>
      <c r="AE358" s="455" t="n"/>
      <c r="AF358" s="455" t="n"/>
      <c r="AG358" s="455" t="n"/>
      <c r="AH358" s="455" t="n"/>
      <c r="AI358" s="455" t="n"/>
      <c r="AJ358" s="455" t="n"/>
      <c r="AK358" s="455" t="n"/>
      <c r="AL358" s="455" t="n"/>
      <c r="AM358" s="455" t="n"/>
      <c r="AN358" s="455" t="n"/>
      <c r="AO358" s="455" t="n"/>
      <c r="AP358" s="455" t="n"/>
      <c r="AQ358" s="455" t="n"/>
      <c r="AR358" s="418" t="n"/>
      <c r="AS358" s="418" t="n"/>
      <c r="AT358" s="418" t="n"/>
    </row>
    <row r="359">
      <c r="A359" s="417" t="n">
        <v>350</v>
      </c>
      <c r="B359" s="418" t="inlineStr">
        <is>
          <t>Handing Fee</t>
        </is>
      </c>
      <c r="C359" s="418" t="inlineStr">
        <is>
          <t>56ប៊ី-លីង សឹបផ្លាយ ឆេន មេនេចម៉ិន ឯ.ក</t>
        </is>
      </c>
      <c r="D359" s="418" t="inlineStr">
        <is>
          <t>K004-902004795</t>
        </is>
      </c>
      <c r="E359" s="418" t="inlineStr">
        <is>
          <t>TI2022-0008</t>
        </is>
      </c>
      <c r="F359" s="419" t="n">
        <v>44575</v>
      </c>
      <c r="G359" s="420" t="n">
        <v>195552</v>
      </c>
      <c r="H359" s="418" t="n"/>
      <c r="I359" s="455" t="n">
        <v>195552</v>
      </c>
      <c r="J359" s="418">
        <f>IF(L359&lt;&gt;"",L359,K359)</f>
        <v/>
      </c>
      <c r="K359" s="418">
        <f>IF(AND(T359=TRUE, U359=TRUE, V359=TRUE), IF(W359&lt;-0.05, "អនុញ្ញាត (អ្នកផ្គត់ផ្គង់ប្រកាសខ្វះ)", "បានប្រកាស (អនុញ្ញាត)"), IF(AND(T359=FALSE, U359=FALSE, V359=FALSE), "ព្យួរទុក (មិនមានទិន្នន័យ)", "ប្រកាសខុស (ព្យួរទុក)"))</f>
        <v/>
      </c>
      <c r="L359" s="418" t="inlineStr"/>
      <c r="M359" s="418" t="inlineStr"/>
      <c r="N359" s="455" t="n"/>
      <c r="O359" s="455">
        <f>IF(W359&lt;0,AI359,I359)</f>
        <v/>
      </c>
      <c r="P359" s="455">
        <f>I359-O359</f>
        <v/>
      </c>
      <c r="Q359" s="418" t="n"/>
      <c r="R359" s="418" t="inlineStr">
        <is>
          <t>TI2022-0008</t>
        </is>
      </c>
      <c r="S359" s="418" t="inlineStr"/>
      <c r="T359" s="418">
        <f>R359=S359</f>
        <v/>
      </c>
      <c r="U359" s="418">
        <f>AND(MONTH(F359)=MONTH(Y359), YEAR(F359)=YEAR(Y359))</f>
        <v/>
      </c>
      <c r="V359" s="418">
        <f>AND(AC359&lt;&gt;"", 'Company information'!D$4&lt;&gt;"", RIGHT(SUBSTITUTE(AC359,"-",""),9)=RIGHT(SUBSTITUTE('Company information'!D$4,"-",""),9))</f>
        <v/>
      </c>
      <c r="W359" s="418">
        <f>AI359-I359</f>
        <v/>
      </c>
      <c r="X359" s="455" t="n"/>
      <c r="Y359" s="417" t="n"/>
      <c r="Z359" s="418" t="n"/>
      <c r="AA359" s="418" t="n"/>
      <c r="AB359" s="418" t="n"/>
      <c r="AC359" s="418" t="n"/>
      <c r="AD359" s="418" t="n"/>
      <c r="AE359" s="455" t="n"/>
      <c r="AF359" s="455" t="n"/>
      <c r="AG359" s="455" t="n"/>
      <c r="AH359" s="455" t="n"/>
      <c r="AI359" s="455" t="n"/>
      <c r="AJ359" s="455" t="n"/>
      <c r="AK359" s="455" t="n"/>
      <c r="AL359" s="455" t="n"/>
      <c r="AM359" s="455" t="n"/>
      <c r="AN359" s="455" t="n"/>
      <c r="AO359" s="455" t="n"/>
      <c r="AP359" s="455" t="n"/>
      <c r="AQ359" s="455" t="n"/>
      <c r="AR359" s="418" t="n"/>
      <c r="AS359" s="418" t="n"/>
      <c r="AT359" s="418" t="n"/>
    </row>
    <row r="360">
      <c r="A360" s="417" t="n">
        <v>351</v>
      </c>
      <c r="B360" s="418" t="inlineStr">
        <is>
          <t>Handing Fee</t>
        </is>
      </c>
      <c r="C360" s="418" t="inlineStr">
        <is>
          <t>56ប៊ី-លីង សឹបផ្លាយ ឆេន មេនេចម៉ិន ឯ.ក</t>
        </is>
      </c>
      <c r="D360" s="418" t="inlineStr">
        <is>
          <t>K004-902004795</t>
        </is>
      </c>
      <c r="E360" s="418" t="inlineStr">
        <is>
          <t>TI2022-0007</t>
        </is>
      </c>
      <c r="F360" s="419" t="n">
        <v>44575</v>
      </c>
      <c r="G360" s="420" t="n">
        <v>289254</v>
      </c>
      <c r="H360" s="418" t="n"/>
      <c r="I360" s="455" t="n">
        <v>289254</v>
      </c>
      <c r="J360" s="418">
        <f>IF(L360&lt;&gt;"",L360,K360)</f>
        <v/>
      </c>
      <c r="K360" s="418">
        <f>IF(AND(T360=TRUE, U360=TRUE, V360=TRUE), IF(W360&lt;-0.05, "អនុញ្ញាត (អ្នកផ្គត់ផ្គង់ប្រកាសខ្វះ)", "បានប្រកាស (អនុញ្ញាត)"), IF(AND(T360=FALSE, U360=FALSE, V360=FALSE), "ព្យួរទុក (មិនមានទិន្នន័យ)", "ប្រកាសខុស (ព្យួរទុក)"))</f>
        <v/>
      </c>
      <c r="L360" s="418" t="inlineStr"/>
      <c r="M360" s="418" t="inlineStr"/>
      <c r="N360" s="455" t="n"/>
      <c r="O360" s="455">
        <f>IF(W360&lt;0,AI360,I360)</f>
        <v/>
      </c>
      <c r="P360" s="455">
        <f>I360-O360</f>
        <v/>
      </c>
      <c r="Q360" s="418" t="n"/>
      <c r="R360" s="418" t="inlineStr">
        <is>
          <t>TI2022-0007</t>
        </is>
      </c>
      <c r="S360" s="418" t="inlineStr"/>
      <c r="T360" s="418">
        <f>R360=S360</f>
        <v/>
      </c>
      <c r="U360" s="418">
        <f>AND(MONTH(F360)=MONTH(Y360), YEAR(F360)=YEAR(Y360))</f>
        <v/>
      </c>
      <c r="V360" s="418">
        <f>AND(AC360&lt;&gt;"", 'Company information'!D$4&lt;&gt;"", RIGHT(SUBSTITUTE(AC360,"-",""),9)=RIGHT(SUBSTITUTE('Company information'!D$4,"-",""),9))</f>
        <v/>
      </c>
      <c r="W360" s="418">
        <f>AI360-I360</f>
        <v/>
      </c>
      <c r="X360" s="455" t="n"/>
      <c r="Y360" s="417" t="n"/>
      <c r="Z360" s="418" t="n"/>
      <c r="AA360" s="418" t="n"/>
      <c r="AB360" s="418" t="n"/>
      <c r="AC360" s="418" t="n"/>
      <c r="AD360" s="418" t="n"/>
      <c r="AE360" s="455" t="n"/>
      <c r="AF360" s="455" t="n"/>
      <c r="AG360" s="455" t="n"/>
      <c r="AH360" s="455" t="n"/>
      <c r="AI360" s="455" t="n"/>
      <c r="AJ360" s="455" t="n"/>
      <c r="AK360" s="455" t="n"/>
      <c r="AL360" s="455" t="n"/>
      <c r="AM360" s="455" t="n"/>
      <c r="AN360" s="455" t="n"/>
      <c r="AO360" s="455" t="n"/>
      <c r="AP360" s="455" t="n"/>
      <c r="AQ360" s="455" t="n"/>
      <c r="AR360" s="418" t="n"/>
      <c r="AS360" s="418" t="n"/>
      <c r="AT360" s="418" t="n"/>
    </row>
    <row r="361">
      <c r="A361" s="417" t="n">
        <v>352</v>
      </c>
      <c r="B361" s="418" t="inlineStr">
        <is>
          <t>Handing Fee</t>
        </is>
      </c>
      <c r="C361" s="418" t="inlineStr">
        <is>
          <t>56ប៊ី-លីង សឹបផ្លាយ ឆេន មេនេចម៉ិន ឯ.ក</t>
        </is>
      </c>
      <c r="D361" s="418" t="inlineStr">
        <is>
          <t>K004-902004795</t>
        </is>
      </c>
      <c r="E361" s="418" t="inlineStr">
        <is>
          <t>TI2022-0006</t>
        </is>
      </c>
      <c r="F361" s="419" t="n">
        <v>44575</v>
      </c>
      <c r="G361" s="420" t="n">
        <v>195552</v>
      </c>
      <c r="H361" s="418" t="n"/>
      <c r="I361" s="455" t="n">
        <v>195552</v>
      </c>
      <c r="J361" s="418">
        <f>IF(L361&lt;&gt;"",L361,K361)</f>
        <v/>
      </c>
      <c r="K361" s="418">
        <f>IF(AND(T361=TRUE, U361=TRUE, V361=TRUE), IF(W361&lt;-0.05, "អនុញ្ញាត (អ្នកផ្គត់ផ្គង់ប្រកាសខ្វះ)", "បានប្រកាស (អនុញ្ញាត)"), IF(AND(T361=FALSE, U361=FALSE, V361=FALSE), "ព្យួរទុក (មិនមានទិន្នន័យ)", "ប្រកាសខុស (ព្យួរទុក)"))</f>
        <v/>
      </c>
      <c r="L361" s="418" t="inlineStr"/>
      <c r="M361" s="418" t="inlineStr"/>
      <c r="N361" s="455" t="n"/>
      <c r="O361" s="455">
        <f>IF(W361&lt;0,AI361,I361)</f>
        <v/>
      </c>
      <c r="P361" s="455">
        <f>I361-O361</f>
        <v/>
      </c>
      <c r="Q361" s="418" t="n"/>
      <c r="R361" s="418" t="inlineStr">
        <is>
          <t>TI2022-0006</t>
        </is>
      </c>
      <c r="S361" s="418" t="inlineStr"/>
      <c r="T361" s="418">
        <f>R361=S361</f>
        <v/>
      </c>
      <c r="U361" s="418">
        <f>AND(MONTH(F361)=MONTH(Y361), YEAR(F361)=YEAR(Y361))</f>
        <v/>
      </c>
      <c r="V361" s="418">
        <f>AND(AC361&lt;&gt;"", 'Company information'!D$4&lt;&gt;"", RIGHT(SUBSTITUTE(AC361,"-",""),9)=RIGHT(SUBSTITUTE('Company information'!D$4,"-",""),9))</f>
        <v/>
      </c>
      <c r="W361" s="418">
        <f>AI361-I361</f>
        <v/>
      </c>
      <c r="X361" s="455" t="n"/>
      <c r="Y361" s="417" t="n"/>
      <c r="Z361" s="418" t="n"/>
      <c r="AA361" s="418" t="n"/>
      <c r="AB361" s="418" t="n"/>
      <c r="AC361" s="418" t="n"/>
      <c r="AD361" s="418" t="n"/>
      <c r="AE361" s="455" t="n"/>
      <c r="AF361" s="455" t="n"/>
      <c r="AG361" s="455" t="n"/>
      <c r="AH361" s="455" t="n"/>
      <c r="AI361" s="455" t="n"/>
      <c r="AJ361" s="455" t="n"/>
      <c r="AK361" s="455" t="n"/>
      <c r="AL361" s="455" t="n"/>
      <c r="AM361" s="455" t="n"/>
      <c r="AN361" s="455" t="n"/>
      <c r="AO361" s="455" t="n"/>
      <c r="AP361" s="455" t="n"/>
      <c r="AQ361" s="455" t="n"/>
      <c r="AR361" s="418" t="n"/>
      <c r="AS361" s="418" t="n"/>
      <c r="AT361" s="418" t="n"/>
    </row>
    <row r="362">
      <c r="A362" s="417" t="n">
        <v>353</v>
      </c>
      <c r="B362" s="418" t="inlineStr">
        <is>
          <t>Handing Fee</t>
        </is>
      </c>
      <c r="C362" s="418" t="inlineStr">
        <is>
          <t>56ប៊ី-លីង សឹបផ្លាយ ឆេន មេនេចម៉ិន ឯ.ក</t>
        </is>
      </c>
      <c r="D362" s="418" t="inlineStr">
        <is>
          <t>K004-902004795</t>
        </is>
      </c>
      <c r="E362" s="418" t="inlineStr">
        <is>
          <t>TI2022-0005</t>
        </is>
      </c>
      <c r="F362" s="419" t="n">
        <v>44575</v>
      </c>
      <c r="G362" s="420" t="n">
        <v>195552</v>
      </c>
      <c r="H362" s="418" t="n"/>
      <c r="I362" s="455" t="n">
        <v>195552</v>
      </c>
      <c r="J362" s="418">
        <f>IF(L362&lt;&gt;"",L362,K362)</f>
        <v/>
      </c>
      <c r="K362" s="418">
        <f>IF(AND(T362=TRUE, U362=TRUE, V362=TRUE), IF(W362&lt;-0.05, "អនុញ្ញាត (អ្នកផ្គត់ផ្គង់ប្រកាសខ្វះ)", "បានប្រកាស (អនុញ្ញាត)"), IF(AND(T362=FALSE, U362=FALSE, V362=FALSE), "ព្យួរទុក (មិនមានទិន្នន័យ)", "ប្រកាសខុស (ព្យួរទុក)"))</f>
        <v/>
      </c>
      <c r="L362" s="418" t="inlineStr"/>
      <c r="M362" s="418" t="inlineStr"/>
      <c r="N362" s="455" t="n"/>
      <c r="O362" s="455">
        <f>IF(W362&lt;0,AI362,I362)</f>
        <v/>
      </c>
      <c r="P362" s="455">
        <f>I362-O362</f>
        <v/>
      </c>
      <c r="Q362" s="418" t="n"/>
      <c r="R362" s="418" t="inlineStr">
        <is>
          <t>TI2022-0005</t>
        </is>
      </c>
      <c r="S362" s="418" t="inlineStr"/>
      <c r="T362" s="418">
        <f>R362=S362</f>
        <v/>
      </c>
      <c r="U362" s="418">
        <f>AND(MONTH(F362)=MONTH(Y362), YEAR(F362)=YEAR(Y362))</f>
        <v/>
      </c>
      <c r="V362" s="418">
        <f>AND(AC362&lt;&gt;"", 'Company information'!D$4&lt;&gt;"", RIGHT(SUBSTITUTE(AC362,"-",""),9)=RIGHT(SUBSTITUTE('Company information'!D$4,"-",""),9))</f>
        <v/>
      </c>
      <c r="W362" s="418">
        <f>AI362-I362</f>
        <v/>
      </c>
      <c r="X362" s="455" t="n"/>
      <c r="Y362" s="417" t="n"/>
      <c r="Z362" s="418" t="n"/>
      <c r="AA362" s="418" t="n"/>
      <c r="AB362" s="418" t="n"/>
      <c r="AC362" s="418" t="n"/>
      <c r="AD362" s="418" t="n"/>
      <c r="AE362" s="455" t="n"/>
      <c r="AF362" s="455" t="n"/>
      <c r="AG362" s="455" t="n"/>
      <c r="AH362" s="455" t="n"/>
      <c r="AI362" s="455" t="n"/>
      <c r="AJ362" s="455" t="n"/>
      <c r="AK362" s="455" t="n"/>
      <c r="AL362" s="455" t="n"/>
      <c r="AM362" s="455" t="n"/>
      <c r="AN362" s="455" t="n"/>
      <c r="AO362" s="455" t="n"/>
      <c r="AP362" s="455" t="n"/>
      <c r="AQ362" s="455" t="n"/>
      <c r="AR362" s="418" t="n"/>
      <c r="AS362" s="418" t="n"/>
      <c r="AT362" s="418" t="n"/>
    </row>
    <row r="363">
      <c r="A363" s="417" t="n">
        <v>354</v>
      </c>
      <c r="B363" s="418" t="inlineStr">
        <is>
          <t>Handing Fee</t>
        </is>
      </c>
      <c r="C363" s="418" t="inlineStr">
        <is>
          <t>56ប៊ី-លីង សឹបផ្លាយ ឆេន មេនេចម៉ិន ឯ.ក</t>
        </is>
      </c>
      <c r="D363" s="418" t="inlineStr">
        <is>
          <t>K004-902004795</t>
        </is>
      </c>
      <c r="E363" s="418" t="inlineStr">
        <is>
          <t>TI2022-0004</t>
        </is>
      </c>
      <c r="F363" s="419" t="n">
        <v>44575</v>
      </c>
      <c r="G363" s="420" t="n">
        <v>195552</v>
      </c>
      <c r="H363" s="418" t="n"/>
      <c r="I363" s="455" t="n">
        <v>195552</v>
      </c>
      <c r="J363" s="418">
        <f>IF(L363&lt;&gt;"",L363,K363)</f>
        <v/>
      </c>
      <c r="K363" s="418">
        <f>IF(AND(T363=TRUE, U363=TRUE, V363=TRUE), IF(W363&lt;-0.05, "អនុញ្ញាត (អ្នកផ្គត់ផ្គង់ប្រកាសខ្វះ)", "បានប្រកាស (អនុញ្ញាត)"), IF(AND(T363=FALSE, U363=FALSE, V363=FALSE), "ព្យួរទុក (មិនមានទិន្នន័យ)", "ប្រកាសខុស (ព្យួរទុក)"))</f>
        <v/>
      </c>
      <c r="L363" s="418" t="inlineStr"/>
      <c r="M363" s="418" t="inlineStr"/>
      <c r="N363" s="455" t="n"/>
      <c r="O363" s="455">
        <f>IF(W363&lt;0,AI363,I363)</f>
        <v/>
      </c>
      <c r="P363" s="455">
        <f>I363-O363</f>
        <v/>
      </c>
      <c r="Q363" s="418" t="n"/>
      <c r="R363" s="418" t="inlineStr">
        <is>
          <t>TI2022-0004</t>
        </is>
      </c>
      <c r="S363" s="418" t="inlineStr"/>
      <c r="T363" s="418">
        <f>R363=S363</f>
        <v/>
      </c>
      <c r="U363" s="418">
        <f>AND(MONTH(F363)=MONTH(Y363), YEAR(F363)=YEAR(Y363))</f>
        <v/>
      </c>
      <c r="V363" s="418">
        <f>AND(AC363&lt;&gt;"", 'Company information'!D$4&lt;&gt;"", RIGHT(SUBSTITUTE(AC363,"-",""),9)=RIGHT(SUBSTITUTE('Company information'!D$4,"-",""),9))</f>
        <v/>
      </c>
      <c r="W363" s="418">
        <f>AI363-I363</f>
        <v/>
      </c>
      <c r="X363" s="455" t="n"/>
      <c r="Y363" s="417" t="n"/>
      <c r="Z363" s="418" t="n"/>
      <c r="AA363" s="418" t="n"/>
      <c r="AB363" s="418" t="n"/>
      <c r="AC363" s="418" t="n"/>
      <c r="AD363" s="418" t="n"/>
      <c r="AE363" s="455" t="n"/>
      <c r="AF363" s="455" t="n"/>
      <c r="AG363" s="455" t="n"/>
      <c r="AH363" s="455" t="n"/>
      <c r="AI363" s="455" t="n"/>
      <c r="AJ363" s="455" t="n"/>
      <c r="AK363" s="455" t="n"/>
      <c r="AL363" s="455" t="n"/>
      <c r="AM363" s="455" t="n"/>
      <c r="AN363" s="455" t="n"/>
      <c r="AO363" s="455" t="n"/>
      <c r="AP363" s="455" t="n"/>
      <c r="AQ363" s="455" t="n"/>
      <c r="AR363" s="418" t="n"/>
      <c r="AS363" s="418" t="n"/>
      <c r="AT363" s="418" t="n"/>
    </row>
    <row r="364">
      <c r="A364" s="417" t="n">
        <v>355</v>
      </c>
      <c r="B364" s="418" t="inlineStr">
        <is>
          <t>Handing Fee</t>
        </is>
      </c>
      <c r="C364" s="418" t="inlineStr">
        <is>
          <t>56ប៊ី-លីង សឹបផ្លាយ ឆេន មេនេចម៉ិន ឯ.ក</t>
        </is>
      </c>
      <c r="D364" s="418" t="inlineStr">
        <is>
          <t>K004-902004795</t>
        </is>
      </c>
      <c r="E364" s="418" t="inlineStr">
        <is>
          <t>TI2022-0003</t>
        </is>
      </c>
      <c r="F364" s="419" t="n">
        <v>44575</v>
      </c>
      <c r="G364" s="420" t="n">
        <v>195552</v>
      </c>
      <c r="H364" s="418" t="n"/>
      <c r="I364" s="455" t="n">
        <v>195552</v>
      </c>
      <c r="J364" s="418">
        <f>IF(L364&lt;&gt;"",L364,K364)</f>
        <v/>
      </c>
      <c r="K364" s="418">
        <f>IF(AND(T364=TRUE, U364=TRUE, V364=TRUE), IF(W364&lt;-0.05, "អនុញ្ញាត (អ្នកផ្គត់ផ្គង់ប្រកាសខ្វះ)", "បានប្រកាស (អនុញ្ញាត)"), IF(AND(T364=FALSE, U364=FALSE, V364=FALSE), "ព្យួរទុក (មិនមានទិន្នន័យ)", "ប្រកាសខុស (ព្យួរទុក)"))</f>
        <v/>
      </c>
      <c r="L364" s="418" t="inlineStr"/>
      <c r="M364" s="418" t="inlineStr"/>
      <c r="N364" s="455" t="n"/>
      <c r="O364" s="455">
        <f>IF(W364&lt;0,AI364,I364)</f>
        <v/>
      </c>
      <c r="P364" s="455">
        <f>I364-O364</f>
        <v/>
      </c>
      <c r="Q364" s="418" t="n"/>
      <c r="R364" s="418" t="inlineStr">
        <is>
          <t>TI2022-0003</t>
        </is>
      </c>
      <c r="S364" s="418" t="inlineStr"/>
      <c r="T364" s="418">
        <f>R364=S364</f>
        <v/>
      </c>
      <c r="U364" s="418">
        <f>AND(MONTH(F364)=MONTH(Y364), YEAR(F364)=YEAR(Y364))</f>
        <v/>
      </c>
      <c r="V364" s="418">
        <f>AND(AC364&lt;&gt;"", 'Company information'!D$4&lt;&gt;"", RIGHT(SUBSTITUTE(AC364,"-",""),9)=RIGHT(SUBSTITUTE('Company information'!D$4,"-",""),9))</f>
        <v/>
      </c>
      <c r="W364" s="418">
        <f>AI364-I364</f>
        <v/>
      </c>
      <c r="X364" s="455" t="n"/>
      <c r="Y364" s="417" t="n"/>
      <c r="Z364" s="418" t="n"/>
      <c r="AA364" s="418" t="n"/>
      <c r="AB364" s="418" t="n"/>
      <c r="AC364" s="418" t="n"/>
      <c r="AD364" s="418" t="n"/>
      <c r="AE364" s="455" t="n"/>
      <c r="AF364" s="455" t="n"/>
      <c r="AG364" s="455" t="n"/>
      <c r="AH364" s="455" t="n"/>
      <c r="AI364" s="455" t="n"/>
      <c r="AJ364" s="455" t="n"/>
      <c r="AK364" s="455" t="n"/>
      <c r="AL364" s="455" t="n"/>
      <c r="AM364" s="455" t="n"/>
      <c r="AN364" s="455" t="n"/>
      <c r="AO364" s="455" t="n"/>
      <c r="AP364" s="455" t="n"/>
      <c r="AQ364" s="455" t="n"/>
      <c r="AR364" s="418" t="n"/>
      <c r="AS364" s="418" t="n"/>
      <c r="AT364" s="418" t="n"/>
    </row>
    <row r="365">
      <c r="A365" s="417" t="n">
        <v>356</v>
      </c>
      <c r="B365" s="418" t="inlineStr">
        <is>
          <t>Handing Fee</t>
        </is>
      </c>
      <c r="C365" s="418" t="inlineStr">
        <is>
          <t>56ប៊ី-លីង សឹបផ្លាយ ឆេន មេនេចម៉ិន ឯ.ក</t>
        </is>
      </c>
      <c r="D365" s="418" t="inlineStr">
        <is>
          <t>K004-902004795</t>
        </is>
      </c>
      <c r="E365" s="418" t="inlineStr">
        <is>
          <t>TI2022-0044</t>
        </is>
      </c>
      <c r="F365" s="419" t="n">
        <v>44587</v>
      </c>
      <c r="G365" s="420" t="n">
        <v>382298</v>
      </c>
      <c r="H365" s="418" t="n"/>
      <c r="I365" s="455" t="n">
        <v>382298</v>
      </c>
      <c r="J365" s="418">
        <f>IF(L365&lt;&gt;"",L365,K365)</f>
        <v/>
      </c>
      <c r="K365" s="418">
        <f>IF(AND(T365=TRUE, U365=TRUE, V365=TRUE), IF(W365&lt;-0.05, "អនុញ្ញាត (អ្នកផ្គត់ផ្គង់ប្រកាសខ្វះ)", "បានប្រកាស (អនុញ្ញាត)"), IF(AND(T365=FALSE, U365=FALSE, V365=FALSE), "ព្យួរទុក (មិនមានទិន្នន័យ)", "ប្រកាសខុស (ព្យួរទុក)"))</f>
        <v/>
      </c>
      <c r="L365" s="418" t="inlineStr"/>
      <c r="M365" s="418" t="inlineStr"/>
      <c r="N365" s="455" t="n"/>
      <c r="O365" s="455">
        <f>IF(W365&lt;0,AI365,I365)</f>
        <v/>
      </c>
      <c r="P365" s="455">
        <f>I365-O365</f>
        <v/>
      </c>
      <c r="Q365" s="418" t="n"/>
      <c r="R365" s="418" t="inlineStr">
        <is>
          <t>TI2022-0044</t>
        </is>
      </c>
      <c r="S365" s="418" t="inlineStr"/>
      <c r="T365" s="418">
        <f>R365=S365</f>
        <v/>
      </c>
      <c r="U365" s="418">
        <f>AND(MONTH(F365)=MONTH(Y365), YEAR(F365)=YEAR(Y365))</f>
        <v/>
      </c>
      <c r="V365" s="418">
        <f>AND(AC365&lt;&gt;"", 'Company information'!D$4&lt;&gt;"", RIGHT(SUBSTITUTE(AC365,"-",""),9)=RIGHT(SUBSTITUTE('Company information'!D$4,"-",""),9))</f>
        <v/>
      </c>
      <c r="W365" s="418">
        <f>AI365-I365</f>
        <v/>
      </c>
      <c r="X365" s="455" t="n"/>
      <c r="Y365" s="417" t="n"/>
      <c r="Z365" s="418" t="n"/>
      <c r="AA365" s="418" t="n"/>
      <c r="AB365" s="418" t="n"/>
      <c r="AC365" s="418" t="n"/>
      <c r="AD365" s="418" t="n"/>
      <c r="AE365" s="455" t="n"/>
      <c r="AF365" s="455" t="n"/>
      <c r="AG365" s="455" t="n"/>
      <c r="AH365" s="455" t="n"/>
      <c r="AI365" s="455" t="n"/>
      <c r="AJ365" s="455" t="n"/>
      <c r="AK365" s="455" t="n"/>
      <c r="AL365" s="455" t="n"/>
      <c r="AM365" s="455" t="n"/>
      <c r="AN365" s="455" t="n"/>
      <c r="AO365" s="455" t="n"/>
      <c r="AP365" s="455" t="n"/>
      <c r="AQ365" s="455" t="n"/>
      <c r="AR365" s="418" t="n"/>
      <c r="AS365" s="418" t="n"/>
      <c r="AT365" s="418" t="n"/>
    </row>
    <row r="366">
      <c r="A366" s="417" t="n">
        <v>357</v>
      </c>
      <c r="B366" s="418" t="inlineStr">
        <is>
          <t>Carton Paper</t>
        </is>
      </c>
      <c r="C366" s="418" t="inlineStr">
        <is>
          <t>យី មីង ភែកឃីជីង ឯ.ក</t>
        </is>
      </c>
      <c r="D366" s="418" t="inlineStr">
        <is>
          <t>B108-902101335</t>
        </is>
      </c>
      <c r="E366" s="418" t="inlineStr">
        <is>
          <t>YM-0002</t>
        </is>
      </c>
      <c r="F366" s="419" t="n">
        <v>44592</v>
      </c>
      <c r="G366" s="420" t="n">
        <v>9144390</v>
      </c>
      <c r="H366" s="418" t="n"/>
      <c r="I366" s="455" t="n">
        <v>9144390</v>
      </c>
      <c r="J366" s="418">
        <f>IF(L366&lt;&gt;"",L366,K366)</f>
        <v/>
      </c>
      <c r="K366" s="418">
        <f>IF(AND(T366=TRUE, U366=TRUE, V366=TRUE), IF(W366&lt;-0.05, "អនុញ្ញាត (អ្នកផ្គត់ផ្គង់ប្រកាសខ្វះ)", "បានប្រកាស (អនុញ្ញាត)"), IF(AND(T366=FALSE, U366=FALSE, V366=FALSE), "ព្យួរទុក (មិនមានទិន្នន័យ)", "ប្រកាសខុស (ព្យួរទុក)"))</f>
        <v/>
      </c>
      <c r="L366" s="418" t="inlineStr"/>
      <c r="M366" s="418" t="inlineStr"/>
      <c r="N366" s="455" t="n"/>
      <c r="O366" s="455">
        <f>IF(W366&lt;0,AI366,I366)</f>
        <v/>
      </c>
      <c r="P366" s="455">
        <f>I366-O366</f>
        <v/>
      </c>
      <c r="Q366" s="418" t="n"/>
      <c r="R366" s="418" t="inlineStr">
        <is>
          <t>YM-0002</t>
        </is>
      </c>
      <c r="S366" s="418" t="inlineStr"/>
      <c r="T366" s="418">
        <f>R366=S366</f>
        <v/>
      </c>
      <c r="U366" s="418">
        <f>AND(MONTH(F366)=MONTH(Y366), YEAR(F366)=YEAR(Y366))</f>
        <v/>
      </c>
      <c r="V366" s="418">
        <f>AND(AC366&lt;&gt;"", 'Company information'!D$4&lt;&gt;"", RIGHT(SUBSTITUTE(AC366,"-",""),9)=RIGHT(SUBSTITUTE('Company information'!D$4,"-",""),9))</f>
        <v/>
      </c>
      <c r="W366" s="418">
        <f>AI366-I366</f>
        <v/>
      </c>
      <c r="X366" s="455" t="n"/>
      <c r="Y366" s="417" t="n"/>
      <c r="Z366" s="418" t="n"/>
      <c r="AA366" s="418" t="n"/>
      <c r="AB366" s="418" t="n"/>
      <c r="AC366" s="418" t="n"/>
      <c r="AD366" s="418" t="n"/>
      <c r="AE366" s="455" t="n"/>
      <c r="AF366" s="455" t="n"/>
      <c r="AG366" s="455" t="n"/>
      <c r="AH366" s="455" t="n"/>
      <c r="AI366" s="455" t="n"/>
      <c r="AJ366" s="455" t="n"/>
      <c r="AK366" s="455" t="n"/>
      <c r="AL366" s="455" t="n"/>
      <c r="AM366" s="455" t="n"/>
      <c r="AN366" s="455" t="n"/>
      <c r="AO366" s="455" t="n"/>
      <c r="AP366" s="455" t="n"/>
      <c r="AQ366" s="455" t="n"/>
      <c r="AR366" s="418" t="n"/>
      <c r="AS366" s="418" t="n"/>
      <c r="AT366" s="418" t="n"/>
    </row>
    <row r="367">
      <c r="A367" s="417" t="n">
        <v>358</v>
      </c>
      <c r="B367" s="418" t="inlineStr">
        <is>
          <t>Paper Label</t>
        </is>
      </c>
      <c r="C367" s="418" t="inlineStr">
        <is>
          <t>ស៊ីន ហ្វី យ៉ាង ព្រីនធីង &amp; អិកសេសសឺរី ឯ.ក</t>
        </is>
      </c>
      <c r="D367" s="418" t="inlineStr">
        <is>
          <t>K010-901906822</t>
        </is>
      </c>
      <c r="E367" s="418" t="inlineStr">
        <is>
          <t>YD20220020</t>
        </is>
      </c>
      <c r="F367" s="419" t="n">
        <v>44590</v>
      </c>
      <c r="G367" s="420" t="n">
        <v>2011942</v>
      </c>
      <c r="H367" s="418" t="n"/>
      <c r="I367" s="455" t="n">
        <v>2011942</v>
      </c>
      <c r="J367" s="418">
        <f>IF(L367&lt;&gt;"",L367,K367)</f>
        <v/>
      </c>
      <c r="K367" s="418">
        <f>IF(AND(T367=TRUE, U367=TRUE, V367=TRUE), IF(W367&lt;-0.05, "អនុញ្ញាត (អ្នកផ្គត់ផ្គង់ប្រកាសខ្វះ)", "បានប្រកាស (អនុញ្ញាត)"), IF(AND(T367=FALSE, U367=FALSE, V367=FALSE), "ព្យួរទុក (មិនមានទិន្នន័យ)", "ប្រកាសខុស (ព្យួរទុក)"))</f>
        <v/>
      </c>
      <c r="L367" s="418" t="inlineStr"/>
      <c r="M367" s="418" t="inlineStr"/>
      <c r="N367" s="455" t="n"/>
      <c r="O367" s="455">
        <f>IF(W367&lt;0,AI367,I367)</f>
        <v/>
      </c>
      <c r="P367" s="455">
        <f>I367-O367</f>
        <v/>
      </c>
      <c r="Q367" s="418" t="n"/>
      <c r="R367" s="418" t="inlineStr">
        <is>
          <t>YD20220020</t>
        </is>
      </c>
      <c r="S367" s="418" t="inlineStr"/>
      <c r="T367" s="418">
        <f>R367=S367</f>
        <v/>
      </c>
      <c r="U367" s="418">
        <f>AND(MONTH(F367)=MONTH(Y367), YEAR(F367)=YEAR(Y367))</f>
        <v/>
      </c>
      <c r="V367" s="418">
        <f>AND(AC367&lt;&gt;"", 'Company information'!D$4&lt;&gt;"", RIGHT(SUBSTITUTE(AC367,"-",""),9)=RIGHT(SUBSTITUTE('Company information'!D$4,"-",""),9))</f>
        <v/>
      </c>
      <c r="W367" s="418">
        <f>AI367-I367</f>
        <v/>
      </c>
      <c r="X367" s="455" t="n"/>
      <c r="Y367" s="417" t="n"/>
      <c r="Z367" s="418" t="n"/>
      <c r="AA367" s="418" t="n"/>
      <c r="AB367" s="418" t="n"/>
      <c r="AC367" s="418" t="n"/>
      <c r="AD367" s="418" t="n"/>
      <c r="AE367" s="455" t="n"/>
      <c r="AF367" s="455" t="n"/>
      <c r="AG367" s="455" t="n"/>
      <c r="AH367" s="455" t="n"/>
      <c r="AI367" s="455" t="n"/>
      <c r="AJ367" s="455" t="n"/>
      <c r="AK367" s="455" t="n"/>
      <c r="AL367" s="455" t="n"/>
      <c r="AM367" s="455" t="n"/>
      <c r="AN367" s="455" t="n"/>
      <c r="AO367" s="455" t="n"/>
      <c r="AP367" s="455" t="n"/>
      <c r="AQ367" s="455" t="n"/>
      <c r="AR367" s="418" t="n"/>
      <c r="AS367" s="418" t="n"/>
      <c r="AT367" s="418" t="n"/>
    </row>
    <row r="368">
      <c r="A368" s="417" t="n">
        <v>359</v>
      </c>
      <c r="B368" s="418" t="inlineStr">
        <is>
          <t>Stretch Film (ថង់ប្លាស្ទិចរំ</t>
        </is>
      </c>
      <c r="C368" s="418" t="inlineStr">
        <is>
          <t>ស៊ីន ឌីងយ័ន ស៊ូ មេធៀរៀល ឯ.ក</t>
        </is>
      </c>
      <c r="D368" s="418" t="inlineStr">
        <is>
          <t>K010-902100418</t>
        </is>
      </c>
      <c r="E368" s="418" t="inlineStr">
        <is>
          <t>0000003</t>
        </is>
      </c>
      <c r="F368" s="419" t="n">
        <v>44585</v>
      </c>
      <c r="G368" s="420" t="n">
        <v>569660</v>
      </c>
      <c r="H368" s="418" t="n"/>
      <c r="I368" s="455" t="n">
        <v>569660</v>
      </c>
      <c r="J368" s="418">
        <f>IF(L368&lt;&gt;"",L368,K368)</f>
        <v/>
      </c>
      <c r="K368" s="418">
        <f>IF(AND(T368=TRUE, U368=TRUE, V368=TRUE), IF(W368&lt;-0.05, "អនុញ្ញាត (អ្នកផ្គត់ផ្គង់ប្រកាសខ្វះ)", "បានប្រកាស (អនុញ្ញាត)"), IF(AND(T368=FALSE, U368=FALSE, V368=FALSE), "ព្យួរទុក (មិនមានទិន្នន័យ)", "ប្រកាសខុស (ព្យួរទុក)"))</f>
        <v/>
      </c>
      <c r="L368" s="418" t="inlineStr"/>
      <c r="M368" s="418" t="inlineStr"/>
      <c r="N368" s="455" t="n"/>
      <c r="O368" s="455">
        <f>IF(W368&lt;0,AI368,I368)</f>
        <v/>
      </c>
      <c r="P368" s="455">
        <f>I368-O368</f>
        <v/>
      </c>
      <c r="Q368" s="418" t="n"/>
      <c r="R368" s="418" t="inlineStr">
        <is>
          <t>0000003</t>
        </is>
      </c>
      <c r="S368" s="418" t="inlineStr"/>
      <c r="T368" s="418">
        <f>R368=S368</f>
        <v/>
      </c>
      <c r="U368" s="418">
        <f>AND(MONTH(F368)=MONTH(Y368), YEAR(F368)=YEAR(Y368))</f>
        <v/>
      </c>
      <c r="V368" s="418">
        <f>AND(AC368&lt;&gt;"", 'Company information'!D$4&lt;&gt;"", RIGHT(SUBSTITUTE(AC368,"-",""),9)=RIGHT(SUBSTITUTE('Company information'!D$4,"-",""),9))</f>
        <v/>
      </c>
      <c r="W368" s="418">
        <f>AI368-I368</f>
        <v/>
      </c>
      <c r="X368" s="455" t="n"/>
      <c r="Y368" s="417" t="n"/>
      <c r="Z368" s="418" t="n"/>
      <c r="AA368" s="418" t="n"/>
      <c r="AB368" s="418" t="n"/>
      <c r="AC368" s="418" t="n"/>
      <c r="AD368" s="418" t="n"/>
      <c r="AE368" s="455" t="n"/>
      <c r="AF368" s="455" t="n"/>
      <c r="AG368" s="455" t="n"/>
      <c r="AH368" s="455" t="n"/>
      <c r="AI368" s="455" t="n"/>
      <c r="AJ368" s="455" t="n"/>
      <c r="AK368" s="455" t="n"/>
      <c r="AL368" s="455" t="n"/>
      <c r="AM368" s="455" t="n"/>
      <c r="AN368" s="455" t="n"/>
      <c r="AO368" s="455" t="n"/>
      <c r="AP368" s="455" t="n"/>
      <c r="AQ368" s="455" t="n"/>
      <c r="AR368" s="418" t="n"/>
      <c r="AS368" s="418" t="n"/>
      <c r="AT368" s="418" t="n"/>
    </row>
    <row r="369">
      <c r="A369" s="417" t="n">
        <v>360</v>
      </c>
      <c r="B369" s="418" t="inlineStr">
        <is>
          <t>Paper Card</t>
        </is>
      </c>
      <c r="C369" s="418" t="inlineStr">
        <is>
          <t>វីង ចេង ភែកឃីជីង ឯ.ក</t>
        </is>
      </c>
      <c r="D369" s="418" t="inlineStr">
        <is>
          <t>L001-902102915</t>
        </is>
      </c>
      <c r="E369" s="418" t="inlineStr">
        <is>
          <t>TI0042</t>
        </is>
      </c>
      <c r="F369" s="419" t="n">
        <v>44592</v>
      </c>
      <c r="G369" s="420" t="n">
        <v>50574894</v>
      </c>
      <c r="H369" s="418" t="n"/>
      <c r="I369" s="455" t="n">
        <v>50574894</v>
      </c>
      <c r="J369" s="418">
        <f>IF(L369&lt;&gt;"",L369,K369)</f>
        <v/>
      </c>
      <c r="K369" s="418">
        <f>IF(AND(T369=TRUE, U369=TRUE, V369=TRUE), IF(W369&lt;-0.05, "អនុញ្ញាត (អ្នកផ្គត់ផ្គង់ប្រកាសខ្វះ)", "បានប្រកាស (អនុញ្ញាត)"), IF(AND(T369=FALSE, U369=FALSE, V369=FALSE), "ព្យួរទុក (មិនមានទិន្នន័យ)", "ប្រកាសខុស (ព្យួរទុក)"))</f>
        <v/>
      </c>
      <c r="L369" s="418" t="inlineStr"/>
      <c r="M369" s="418" t="inlineStr"/>
      <c r="N369" s="455" t="n"/>
      <c r="O369" s="455">
        <f>IF(W369&lt;0,AI369,I369)</f>
        <v/>
      </c>
      <c r="P369" s="455">
        <f>I369-O369</f>
        <v/>
      </c>
      <c r="Q369" s="418" t="n"/>
      <c r="R369" s="418" t="inlineStr">
        <is>
          <t>TI0042</t>
        </is>
      </c>
      <c r="S369" s="418" t="inlineStr"/>
      <c r="T369" s="418">
        <f>R369=S369</f>
        <v/>
      </c>
      <c r="U369" s="418">
        <f>AND(MONTH(F369)=MONTH(Y369), YEAR(F369)=YEAR(Y369))</f>
        <v/>
      </c>
      <c r="V369" s="418">
        <f>AND(AC369&lt;&gt;"", 'Company information'!D$4&lt;&gt;"", RIGHT(SUBSTITUTE(AC369,"-",""),9)=RIGHT(SUBSTITUTE('Company information'!D$4,"-",""),9))</f>
        <v/>
      </c>
      <c r="W369" s="418">
        <f>AI369-I369</f>
        <v/>
      </c>
      <c r="X369" s="455" t="n"/>
      <c r="Y369" s="417" t="n"/>
      <c r="Z369" s="418" t="n"/>
      <c r="AA369" s="418" t="n"/>
      <c r="AB369" s="418" t="n"/>
      <c r="AC369" s="418" t="n"/>
      <c r="AD369" s="418" t="n"/>
      <c r="AE369" s="455" t="n"/>
      <c r="AF369" s="455" t="n"/>
      <c r="AG369" s="455" t="n"/>
      <c r="AH369" s="455" t="n"/>
      <c r="AI369" s="455" t="n"/>
      <c r="AJ369" s="455" t="n"/>
      <c r="AK369" s="455" t="n"/>
      <c r="AL369" s="455" t="n"/>
      <c r="AM369" s="455" t="n"/>
      <c r="AN369" s="455" t="n"/>
      <c r="AO369" s="455" t="n"/>
      <c r="AP369" s="455" t="n"/>
      <c r="AQ369" s="455" t="n"/>
      <c r="AR369" s="418" t="n"/>
      <c r="AS369" s="418" t="n"/>
      <c r="AT369" s="418" t="n"/>
    </row>
    <row r="370">
      <c r="A370" s="417" t="n">
        <v>361</v>
      </c>
      <c r="B370" s="418" t="inlineStr">
        <is>
          <t>Carton Paper</t>
        </is>
      </c>
      <c r="C370" s="418" t="inlineStr">
        <is>
          <t>ស៊ីងហ្គាពួរ កាតុង (ខេមបូឌា)</t>
        </is>
      </c>
      <c r="D370" s="418" t="inlineStr">
        <is>
          <t>L001-100121322</t>
        </is>
      </c>
      <c r="E370" s="418" t="inlineStr">
        <is>
          <t>V0018279</t>
        </is>
      </c>
      <c r="F370" s="419" t="n">
        <v>44682</v>
      </c>
      <c r="G370" s="420" t="n">
        <v>2820</v>
      </c>
      <c r="H370" s="418" t="n"/>
      <c r="I370" s="455" t="n">
        <v>2820</v>
      </c>
      <c r="J370" s="418">
        <f>IF(L370&lt;&gt;"",L370,K370)</f>
        <v/>
      </c>
      <c r="K370" s="418">
        <f>IF(AND(T370=TRUE, U370=TRUE, V370=TRUE), IF(W370&lt;-0.05, "អនុញ្ញាត (អ្នកផ្គត់ផ្គង់ប្រកាសខ្វះ)", "បានប្រកាស (អនុញ្ញាត)"), IF(AND(T370=FALSE, U370=FALSE, V370=FALSE), "ព្យួរទុក (មិនមានទិន្នន័យ)", "ប្រកាសខុស (ព្យួរទុក)"))</f>
        <v/>
      </c>
      <c r="L370" s="418" t="inlineStr"/>
      <c r="M370" s="418" t="inlineStr"/>
      <c r="N370" s="455" t="n"/>
      <c r="O370" s="455">
        <f>IF(W370&lt;0,AI370,I370)</f>
        <v/>
      </c>
      <c r="P370" s="455">
        <f>I370-O370</f>
        <v/>
      </c>
      <c r="Q370" s="418" t="n"/>
      <c r="R370" s="418" t="inlineStr">
        <is>
          <t>V0018279</t>
        </is>
      </c>
      <c r="S370" s="418" t="inlineStr"/>
      <c r="T370" s="418">
        <f>R370=S370</f>
        <v/>
      </c>
      <c r="U370" s="418">
        <f>AND(MONTH(F370)=MONTH(Y370), YEAR(F370)=YEAR(Y370))</f>
        <v/>
      </c>
      <c r="V370" s="418">
        <f>AND(AC370&lt;&gt;"", 'Company information'!D$4&lt;&gt;"", RIGHT(SUBSTITUTE(AC370,"-",""),9)=RIGHT(SUBSTITUTE('Company information'!D$4,"-",""),9))</f>
        <v/>
      </c>
      <c r="W370" s="418">
        <f>AI370-I370</f>
        <v/>
      </c>
      <c r="X370" s="455" t="n"/>
      <c r="Y370" s="417" t="n"/>
      <c r="Z370" s="418" t="n"/>
      <c r="AA370" s="418" t="n"/>
      <c r="AB370" s="418" t="n"/>
      <c r="AC370" s="418" t="n"/>
      <c r="AD370" s="418" t="n"/>
      <c r="AE370" s="455" t="n"/>
      <c r="AF370" s="455" t="n"/>
      <c r="AG370" s="455" t="n"/>
      <c r="AH370" s="455" t="n"/>
      <c r="AI370" s="455" t="n"/>
      <c r="AJ370" s="455" t="n"/>
      <c r="AK370" s="455" t="n"/>
      <c r="AL370" s="455" t="n"/>
      <c r="AM370" s="455" t="n"/>
      <c r="AN370" s="455" t="n"/>
      <c r="AO370" s="455" t="n"/>
      <c r="AP370" s="455" t="n"/>
      <c r="AQ370" s="455" t="n"/>
      <c r="AR370" s="418" t="n"/>
      <c r="AS370" s="418" t="n"/>
      <c r="AT370" s="418" t="n"/>
    </row>
    <row r="371">
      <c r="A371" s="417" t="n">
        <v>362</v>
      </c>
      <c r="B371" s="418" t="inlineStr">
        <is>
          <t>Paper Label</t>
        </is>
      </c>
      <c r="C371" s="418" t="inlineStr">
        <is>
          <t>ដុងគ័ន ស៊ីធី ហ្វាញស្តារ ព្រីនធីង (ខេមបូឌា)</t>
        </is>
      </c>
      <c r="D371" s="418" t="inlineStr">
        <is>
          <t>L001-100193021</t>
        </is>
      </c>
      <c r="E371" s="418" t="inlineStr">
        <is>
          <t>00018</t>
        </is>
      </c>
      <c r="F371" s="419" t="n">
        <v>44587</v>
      </c>
      <c r="G371" s="420" t="n">
        <v>1769730</v>
      </c>
      <c r="H371" s="418" t="n"/>
      <c r="I371" s="455" t="n">
        <v>1769730</v>
      </c>
      <c r="J371" s="418">
        <f>IF(L371&lt;&gt;"",L371,K371)</f>
        <v/>
      </c>
      <c r="K371" s="418">
        <f>IF(AND(T371=TRUE, U371=TRUE, V371=TRUE), IF(W371&lt;-0.05, "អនុញ្ញាត (អ្នកផ្គត់ផ្គង់ប្រកាសខ្វះ)", "បានប្រកាស (អនុញ្ញាត)"), IF(AND(T371=FALSE, U371=FALSE, V371=FALSE), "ព្យួរទុក (មិនមានទិន្នន័យ)", "ប្រកាសខុស (ព្យួរទុក)"))</f>
        <v/>
      </c>
      <c r="L371" s="418" t="inlineStr"/>
      <c r="M371" s="418" t="inlineStr"/>
      <c r="N371" s="455" t="n"/>
      <c r="O371" s="455">
        <f>IF(W371&lt;0,AI371,I371)</f>
        <v/>
      </c>
      <c r="P371" s="455">
        <f>I371-O371</f>
        <v/>
      </c>
      <c r="Q371" s="418" t="n"/>
      <c r="R371" s="418" t="inlineStr">
        <is>
          <t>00018</t>
        </is>
      </c>
      <c r="S371" s="418" t="inlineStr"/>
      <c r="T371" s="418">
        <f>R371=S371</f>
        <v/>
      </c>
      <c r="U371" s="418">
        <f>AND(MONTH(F371)=MONTH(Y371), YEAR(F371)=YEAR(Y371))</f>
        <v/>
      </c>
      <c r="V371" s="418">
        <f>AND(AC371&lt;&gt;"", 'Company information'!D$4&lt;&gt;"", RIGHT(SUBSTITUTE(AC371,"-",""),9)=RIGHT(SUBSTITUTE('Company information'!D$4,"-",""),9))</f>
        <v/>
      </c>
      <c r="W371" s="418">
        <f>AI371-I371</f>
        <v/>
      </c>
      <c r="X371" s="455" t="n"/>
      <c r="Y371" s="417" t="n"/>
      <c r="Z371" s="418" t="n"/>
      <c r="AA371" s="418" t="n"/>
      <c r="AB371" s="418" t="n"/>
      <c r="AC371" s="418" t="n"/>
      <c r="AD371" s="418" t="n"/>
      <c r="AE371" s="455" t="n"/>
      <c r="AF371" s="455" t="n"/>
      <c r="AG371" s="455" t="n"/>
      <c r="AH371" s="455" t="n"/>
      <c r="AI371" s="455" t="n"/>
      <c r="AJ371" s="455" t="n"/>
      <c r="AK371" s="455" t="n"/>
      <c r="AL371" s="455" t="n"/>
      <c r="AM371" s="455" t="n"/>
      <c r="AN371" s="455" t="n"/>
      <c r="AO371" s="455" t="n"/>
      <c r="AP371" s="455" t="n"/>
      <c r="AQ371" s="455" t="n"/>
      <c r="AR371" s="418" t="n"/>
      <c r="AS371" s="418" t="n"/>
      <c r="AT371" s="418" t="n"/>
    </row>
    <row r="372">
      <c r="A372" s="417" t="n">
        <v>363</v>
      </c>
      <c r="B372" s="418" t="inlineStr">
        <is>
          <t>Plastic</t>
        </is>
      </c>
      <c r="C372" s="418" t="inlineStr">
        <is>
          <t>ឌើ សឹង ហ្វា ភែកឃីជីង អ៊ិនដាសស្រ្ទៀល ឯ.ក</t>
        </is>
      </c>
      <c r="D372" s="418" t="inlineStr">
        <is>
          <t>L001-901638065</t>
        </is>
      </c>
      <c r="E372" s="418" t="inlineStr">
        <is>
          <t>DSF202200025</t>
        </is>
      </c>
      <c r="F372" s="419" t="n">
        <v>44589</v>
      </c>
      <c r="G372" s="420" t="n">
        <v>2286381</v>
      </c>
      <c r="H372" s="418" t="n"/>
      <c r="I372" s="455" t="n">
        <v>2286381</v>
      </c>
      <c r="J372" s="418">
        <f>IF(L372&lt;&gt;"",L372,K372)</f>
        <v/>
      </c>
      <c r="K372" s="418">
        <f>IF(AND(T372=TRUE, U372=TRUE, V372=TRUE), IF(W372&lt;-0.05, "អនុញ្ញាត (អ្នកផ្គត់ផ្គង់ប្រកាសខ្វះ)", "បានប្រកាស (អនុញ្ញាត)"), IF(AND(T372=FALSE, U372=FALSE, V372=FALSE), "ព្យួរទុក (មិនមានទិន្នន័យ)", "ប្រកាសខុស (ព្យួរទុក)"))</f>
        <v/>
      </c>
      <c r="L372" s="418" t="inlineStr"/>
      <c r="M372" s="418" t="inlineStr"/>
      <c r="N372" s="455" t="n"/>
      <c r="O372" s="455">
        <f>IF(W372&lt;0,AI372,I372)</f>
        <v/>
      </c>
      <c r="P372" s="455">
        <f>I372-O372</f>
        <v/>
      </c>
      <c r="Q372" s="418" t="n"/>
      <c r="R372" s="418" t="inlineStr">
        <is>
          <t>DSF202200025</t>
        </is>
      </c>
      <c r="S372" s="418" t="inlineStr"/>
      <c r="T372" s="418">
        <f>R372=S372</f>
        <v/>
      </c>
      <c r="U372" s="418">
        <f>AND(MONTH(F372)=MONTH(Y372), YEAR(F372)=YEAR(Y372))</f>
        <v/>
      </c>
      <c r="V372" s="418">
        <f>AND(AC372&lt;&gt;"", 'Company information'!D$4&lt;&gt;"", RIGHT(SUBSTITUTE(AC372,"-",""),9)=RIGHT(SUBSTITUTE('Company information'!D$4,"-",""),9))</f>
        <v/>
      </c>
      <c r="W372" s="418">
        <f>AI372-I372</f>
        <v/>
      </c>
      <c r="X372" s="455" t="n"/>
      <c r="Y372" s="417" t="n"/>
      <c r="Z372" s="418" t="n"/>
      <c r="AA372" s="418" t="n"/>
      <c r="AB372" s="418" t="n"/>
      <c r="AC372" s="418" t="n"/>
      <c r="AD372" s="418" t="n"/>
      <c r="AE372" s="455" t="n"/>
      <c r="AF372" s="455" t="n"/>
      <c r="AG372" s="455" t="n"/>
      <c r="AH372" s="455" t="n"/>
      <c r="AI372" s="455" t="n"/>
      <c r="AJ372" s="455" t="n"/>
      <c r="AK372" s="455" t="n"/>
      <c r="AL372" s="455" t="n"/>
      <c r="AM372" s="455" t="n"/>
      <c r="AN372" s="455" t="n"/>
      <c r="AO372" s="455" t="n"/>
      <c r="AP372" s="455" t="n"/>
      <c r="AQ372" s="455" t="n"/>
      <c r="AR372" s="418" t="n"/>
      <c r="AS372" s="418" t="n"/>
      <c r="AT372" s="418" t="n"/>
    </row>
    <row r="373">
      <c r="A373" s="417" t="n">
        <v>364</v>
      </c>
      <c r="B373" s="418" t="inlineStr">
        <is>
          <t>Sampling 1</t>
        </is>
      </c>
      <c r="C373" s="418" t="inlineStr">
        <is>
          <t>អេសជីអេស (ខេមបូឌា) លីមីធីត</t>
        </is>
      </c>
      <c r="D373" s="418" t="inlineStr">
        <is>
          <t>L001-107030519</t>
        </is>
      </c>
      <c r="E373" s="418" t="inlineStr">
        <is>
          <t>10016464</t>
        </is>
      </c>
      <c r="F373" s="419" t="n">
        <v>44580</v>
      </c>
      <c r="G373" s="420" t="n">
        <v>106123</v>
      </c>
      <c r="H373" s="418" t="n"/>
      <c r="I373" s="455" t="n">
        <v>106123</v>
      </c>
      <c r="J373" s="418">
        <f>IF(L373&lt;&gt;"",L373,K373)</f>
        <v/>
      </c>
      <c r="K373" s="418">
        <f>IF(AND(T373=TRUE, U373=TRUE, V373=TRUE), IF(W373&lt;-0.05, "អនុញ្ញាត (អ្នកផ្គត់ផ្គង់ប្រកាសខ្វះ)", "បានប្រកាស (អនុញ្ញាត)"), IF(AND(T373=FALSE, U373=FALSE, V373=FALSE), "ព្យួរទុក (មិនមានទិន្នន័យ)", "ប្រកាសខុស (ព្យួរទុក)"))</f>
        <v/>
      </c>
      <c r="L373" s="418" t="inlineStr"/>
      <c r="M373" s="418" t="inlineStr"/>
      <c r="N373" s="455" t="n"/>
      <c r="O373" s="455">
        <f>IF(W373&lt;0,AI373,I373)</f>
        <v/>
      </c>
      <c r="P373" s="455">
        <f>I373-O373</f>
        <v/>
      </c>
      <c r="Q373" s="418" t="n"/>
      <c r="R373" s="418" t="inlineStr">
        <is>
          <t>10016464</t>
        </is>
      </c>
      <c r="S373" s="418" t="inlineStr"/>
      <c r="T373" s="418">
        <f>R373=S373</f>
        <v/>
      </c>
      <c r="U373" s="418">
        <f>AND(MONTH(F373)=MONTH(Y373), YEAR(F373)=YEAR(Y373))</f>
        <v/>
      </c>
      <c r="V373" s="418">
        <f>AND(AC373&lt;&gt;"", 'Company information'!D$4&lt;&gt;"", RIGHT(SUBSTITUTE(AC373,"-",""),9)=RIGHT(SUBSTITUTE('Company information'!D$4,"-",""),9))</f>
        <v/>
      </c>
      <c r="W373" s="418">
        <f>AI373-I373</f>
        <v/>
      </c>
      <c r="X373" s="455" t="n"/>
      <c r="Y373" s="417" t="n"/>
      <c r="Z373" s="418" t="n"/>
      <c r="AA373" s="418" t="n"/>
      <c r="AB373" s="418" t="n"/>
      <c r="AC373" s="418" t="n"/>
      <c r="AD373" s="418" t="n"/>
      <c r="AE373" s="455" t="n"/>
      <c r="AF373" s="455" t="n"/>
      <c r="AG373" s="455" t="n"/>
      <c r="AH373" s="455" t="n"/>
      <c r="AI373" s="455" t="n"/>
      <c r="AJ373" s="455" t="n"/>
      <c r="AK373" s="455" t="n"/>
      <c r="AL373" s="455" t="n"/>
      <c r="AM373" s="455" t="n"/>
      <c r="AN373" s="455" t="n"/>
      <c r="AO373" s="455" t="n"/>
      <c r="AP373" s="455" t="n"/>
      <c r="AQ373" s="455" t="n"/>
      <c r="AR373" s="418" t="n"/>
      <c r="AS373" s="418" t="n"/>
      <c r="AT373" s="418" t="n"/>
    </row>
    <row r="374">
      <c r="A374" s="417" t="n">
        <v>365</v>
      </c>
      <c r="B374" s="418" t="inlineStr">
        <is>
          <t>Service Fee</t>
        </is>
      </c>
      <c r="C374" s="418" t="inlineStr">
        <is>
          <t>ប្យួរ៉ូ វេរីតាស (ខេមបូឌា) លីមីធីត</t>
        </is>
      </c>
      <c r="D374" s="418" t="inlineStr">
        <is>
          <t>L001-107024462</t>
        </is>
      </c>
      <c r="E374" s="418" t="inlineStr">
        <is>
          <t>59011532</t>
        </is>
      </c>
      <c r="F374" s="419" t="n">
        <v>44743</v>
      </c>
      <c r="G374" s="420" t="n">
        <v>55198</v>
      </c>
      <c r="H374" s="418" t="n"/>
      <c r="I374" s="455" t="n">
        <v>55198</v>
      </c>
      <c r="J374" s="418">
        <f>IF(L374&lt;&gt;"",L374,K374)</f>
        <v/>
      </c>
      <c r="K374" s="418">
        <f>IF(AND(T374=TRUE, U374=TRUE, V374=TRUE), IF(W374&lt;-0.05, "អនុញ្ញាត (អ្នកផ្គត់ផ្គង់ប្រកាសខ្វះ)", "បានប្រកាស (អនុញ្ញាត)"), IF(AND(T374=FALSE, U374=FALSE, V374=FALSE), "ព្យួរទុក (មិនមានទិន្នន័យ)", "ប្រកាសខុស (ព្យួរទុក)"))</f>
        <v/>
      </c>
      <c r="L374" s="418" t="inlineStr"/>
      <c r="M374" s="418" t="inlineStr"/>
      <c r="N374" s="455" t="n"/>
      <c r="O374" s="455">
        <f>IF(W374&lt;0,AI374,I374)</f>
        <v/>
      </c>
      <c r="P374" s="455">
        <f>I374-O374</f>
        <v/>
      </c>
      <c r="Q374" s="418" t="n"/>
      <c r="R374" s="418" t="inlineStr">
        <is>
          <t>59011532</t>
        </is>
      </c>
      <c r="S374" s="418" t="inlineStr"/>
      <c r="T374" s="418">
        <f>R374=S374</f>
        <v/>
      </c>
      <c r="U374" s="418">
        <f>AND(MONTH(F374)=MONTH(Y374), YEAR(F374)=YEAR(Y374))</f>
        <v/>
      </c>
      <c r="V374" s="418">
        <f>AND(AC374&lt;&gt;"", 'Company information'!D$4&lt;&gt;"", RIGHT(SUBSTITUTE(AC374,"-",""),9)=RIGHT(SUBSTITUTE('Company information'!D$4,"-",""),9))</f>
        <v/>
      </c>
      <c r="W374" s="418">
        <f>AI374-I374</f>
        <v/>
      </c>
      <c r="X374" s="455" t="n"/>
      <c r="Y374" s="417" t="n"/>
      <c r="Z374" s="418" t="n"/>
      <c r="AA374" s="418" t="n"/>
      <c r="AB374" s="418" t="n"/>
      <c r="AC374" s="418" t="n"/>
      <c r="AD374" s="418" t="n"/>
      <c r="AE374" s="455" t="n"/>
      <c r="AF374" s="455" t="n"/>
      <c r="AG374" s="455" t="n"/>
      <c r="AH374" s="455" t="n"/>
      <c r="AI374" s="455" t="n"/>
      <c r="AJ374" s="455" t="n"/>
      <c r="AK374" s="455" t="n"/>
      <c r="AL374" s="455" t="n"/>
      <c r="AM374" s="455" t="n"/>
      <c r="AN374" s="455" t="n"/>
      <c r="AO374" s="455" t="n"/>
      <c r="AP374" s="455" t="n"/>
      <c r="AQ374" s="455" t="n"/>
      <c r="AR374" s="418" t="n"/>
      <c r="AS374" s="418" t="n"/>
      <c r="AT374" s="418" t="n"/>
    </row>
    <row r="375">
      <c r="A375" s="417" t="n">
        <v>366</v>
      </c>
      <c r="B375" s="418" t="inlineStr">
        <is>
          <t>Service Fee</t>
        </is>
      </c>
      <c r="C375" s="418" t="inlineStr">
        <is>
          <t>ប្យួរ៉ូ វេរីតាស (ខេមបូឌា) លីមីធីត</t>
        </is>
      </c>
      <c r="D375" s="418" t="inlineStr">
        <is>
          <t>L001-107024462</t>
        </is>
      </c>
      <c r="E375" s="418" t="inlineStr">
        <is>
          <t>59011535</t>
        </is>
      </c>
      <c r="F375" s="419" t="n">
        <v>44743</v>
      </c>
      <c r="G375" s="420" t="n">
        <v>55198</v>
      </c>
      <c r="H375" s="418" t="n"/>
      <c r="I375" s="455" t="n">
        <v>55198</v>
      </c>
      <c r="J375" s="418">
        <f>IF(L375&lt;&gt;"",L375,K375)</f>
        <v/>
      </c>
      <c r="K375" s="418">
        <f>IF(AND(T375=TRUE, U375=TRUE, V375=TRUE), IF(W375&lt;-0.05, "អនុញ្ញាត (អ្នកផ្គត់ផ្គង់ប្រកាសខ្វះ)", "បានប្រកាស (អនុញ្ញាត)"), IF(AND(T375=FALSE, U375=FALSE, V375=FALSE), "ព្យួរទុក (មិនមានទិន្នន័យ)", "ប្រកាសខុស (ព្យួរទុក)"))</f>
        <v/>
      </c>
      <c r="L375" s="418" t="inlineStr"/>
      <c r="M375" s="418" t="inlineStr"/>
      <c r="N375" s="455" t="n"/>
      <c r="O375" s="455">
        <f>IF(W375&lt;0,AI375,I375)</f>
        <v/>
      </c>
      <c r="P375" s="455">
        <f>I375-O375</f>
        <v/>
      </c>
      <c r="Q375" s="418" t="n"/>
      <c r="R375" s="418" t="inlineStr">
        <is>
          <t>59011535</t>
        </is>
      </c>
      <c r="S375" s="418" t="inlineStr"/>
      <c r="T375" s="418">
        <f>R375=S375</f>
        <v/>
      </c>
      <c r="U375" s="418">
        <f>AND(MONTH(F375)=MONTH(Y375), YEAR(F375)=YEAR(Y375))</f>
        <v/>
      </c>
      <c r="V375" s="418">
        <f>AND(AC375&lt;&gt;"", 'Company information'!D$4&lt;&gt;"", RIGHT(SUBSTITUTE(AC375,"-",""),9)=RIGHT(SUBSTITUTE('Company information'!D$4,"-",""),9))</f>
        <v/>
      </c>
      <c r="W375" s="418">
        <f>AI375-I375</f>
        <v/>
      </c>
      <c r="X375" s="455" t="n"/>
      <c r="Y375" s="417" t="n"/>
      <c r="Z375" s="418" t="n"/>
      <c r="AA375" s="418" t="n"/>
      <c r="AB375" s="418" t="n"/>
      <c r="AC375" s="418" t="n"/>
      <c r="AD375" s="418" t="n"/>
      <c r="AE375" s="455" t="n"/>
      <c r="AF375" s="455" t="n"/>
      <c r="AG375" s="455" t="n"/>
      <c r="AH375" s="455" t="n"/>
      <c r="AI375" s="455" t="n"/>
      <c r="AJ375" s="455" t="n"/>
      <c r="AK375" s="455" t="n"/>
      <c r="AL375" s="455" t="n"/>
      <c r="AM375" s="455" t="n"/>
      <c r="AN375" s="455" t="n"/>
      <c r="AO375" s="455" t="n"/>
      <c r="AP375" s="455" t="n"/>
      <c r="AQ375" s="455" t="n"/>
      <c r="AR375" s="418" t="n"/>
      <c r="AS375" s="418" t="n"/>
      <c r="AT375" s="418" t="n"/>
    </row>
    <row r="376">
      <c r="A376" s="417" t="n">
        <v>367</v>
      </c>
      <c r="B376" s="418" t="inlineStr">
        <is>
          <t>Service Fee</t>
        </is>
      </c>
      <c r="C376" s="418" t="inlineStr">
        <is>
          <t>ប្យួរ៉ូ វេរីតាស (ខេមបូឌា) លីមីធីត</t>
        </is>
      </c>
      <c r="D376" s="418" t="inlineStr">
        <is>
          <t>L001-107024462</t>
        </is>
      </c>
      <c r="E376" s="418" t="inlineStr">
        <is>
          <t>59011549</t>
        </is>
      </c>
      <c r="F376" s="419" t="n">
        <v>44896</v>
      </c>
      <c r="G376" s="420" t="n">
        <v>110365</v>
      </c>
      <c r="H376" s="418" t="n"/>
      <c r="I376" s="455" t="n">
        <v>110365</v>
      </c>
      <c r="J376" s="418">
        <f>IF(L376&lt;&gt;"",L376,K376)</f>
        <v/>
      </c>
      <c r="K376" s="418">
        <f>IF(AND(T376=TRUE, U376=TRUE, V376=TRUE), IF(W376&lt;-0.05, "អនុញ្ញាត (អ្នកផ្គត់ផ្គង់ប្រកាសខ្វះ)", "បានប្រកាស (អនុញ្ញាត)"), IF(AND(T376=FALSE, U376=FALSE, V376=FALSE), "ព្យួរទុក (មិនមានទិន្នន័យ)", "ប្រកាសខុស (ព្យួរទុក)"))</f>
        <v/>
      </c>
      <c r="L376" s="418" t="inlineStr"/>
      <c r="M376" s="418" t="inlineStr"/>
      <c r="N376" s="455" t="n"/>
      <c r="O376" s="455">
        <f>IF(W376&lt;0,AI376,I376)</f>
        <v/>
      </c>
      <c r="P376" s="455">
        <f>I376-O376</f>
        <v/>
      </c>
      <c r="Q376" s="418" t="n"/>
      <c r="R376" s="418" t="inlineStr">
        <is>
          <t>59011549</t>
        </is>
      </c>
      <c r="S376" s="418" t="inlineStr"/>
      <c r="T376" s="418">
        <f>R376=S376</f>
        <v/>
      </c>
      <c r="U376" s="418">
        <f>AND(MONTH(F376)=MONTH(Y376), YEAR(F376)=YEAR(Y376))</f>
        <v/>
      </c>
      <c r="V376" s="418">
        <f>AND(AC376&lt;&gt;"", 'Company information'!D$4&lt;&gt;"", RIGHT(SUBSTITUTE(AC376,"-",""),9)=RIGHT(SUBSTITUTE('Company information'!D$4,"-",""),9))</f>
        <v/>
      </c>
      <c r="W376" s="418">
        <f>AI376-I376</f>
        <v/>
      </c>
      <c r="X376" s="455" t="n"/>
      <c r="Y376" s="417" t="n"/>
      <c r="Z376" s="418" t="n"/>
      <c r="AA376" s="418" t="n"/>
      <c r="AB376" s="418" t="n"/>
      <c r="AC376" s="418" t="n"/>
      <c r="AD376" s="418" t="n"/>
      <c r="AE376" s="455" t="n"/>
      <c r="AF376" s="455" t="n"/>
      <c r="AG376" s="455" t="n"/>
      <c r="AH376" s="455" t="n"/>
      <c r="AI376" s="455" t="n"/>
      <c r="AJ376" s="455" t="n"/>
      <c r="AK376" s="455" t="n"/>
      <c r="AL376" s="455" t="n"/>
      <c r="AM376" s="455" t="n"/>
      <c r="AN376" s="455" t="n"/>
      <c r="AO376" s="455" t="n"/>
      <c r="AP376" s="455" t="n"/>
      <c r="AQ376" s="455" t="n"/>
      <c r="AR376" s="418" t="n"/>
      <c r="AS376" s="418" t="n"/>
      <c r="AT376" s="418" t="n"/>
    </row>
    <row r="377">
      <c r="A377" s="417" t="n">
        <v>368</v>
      </c>
      <c r="B377" s="418" t="inlineStr">
        <is>
          <t>Service Fee</t>
        </is>
      </c>
      <c r="C377" s="418" t="inlineStr">
        <is>
          <t>ប្យួរ៉ូ វេរីតាស (ខេមបូឌា) លីមីធីត</t>
        </is>
      </c>
      <c r="D377" s="418" t="inlineStr">
        <is>
          <t>L001-107024462</t>
        </is>
      </c>
      <c r="E377" s="418" t="inlineStr">
        <is>
          <t>59011567</t>
        </is>
      </c>
      <c r="F377" s="419" t="n">
        <v>44575</v>
      </c>
      <c r="G377" s="420" t="n">
        <v>165549</v>
      </c>
      <c r="H377" s="418" t="n"/>
      <c r="I377" s="455" t="n">
        <v>165549</v>
      </c>
      <c r="J377" s="418">
        <f>IF(L377&lt;&gt;"",L377,K377)</f>
        <v/>
      </c>
      <c r="K377" s="418">
        <f>IF(AND(T377=TRUE, U377=TRUE, V377=TRUE), IF(W377&lt;-0.05, "អនុញ្ញាត (អ្នកផ្គត់ផ្គង់ប្រកាសខ្វះ)", "បានប្រកាស (អនុញ្ញាត)"), IF(AND(T377=FALSE, U377=FALSE, V377=FALSE), "ព្យួរទុក (មិនមានទិន្នន័យ)", "ប្រកាសខុស (ព្យួរទុក)"))</f>
        <v/>
      </c>
      <c r="L377" s="418" t="inlineStr"/>
      <c r="M377" s="418" t="inlineStr"/>
      <c r="N377" s="455" t="n"/>
      <c r="O377" s="455">
        <f>IF(W377&lt;0,AI377,I377)</f>
        <v/>
      </c>
      <c r="P377" s="455">
        <f>I377-O377</f>
        <v/>
      </c>
      <c r="Q377" s="418" t="n"/>
      <c r="R377" s="418" t="inlineStr">
        <is>
          <t>59011567</t>
        </is>
      </c>
      <c r="S377" s="418" t="inlineStr"/>
      <c r="T377" s="418">
        <f>R377=S377</f>
        <v/>
      </c>
      <c r="U377" s="418">
        <f>AND(MONTH(F377)=MONTH(Y377), YEAR(F377)=YEAR(Y377))</f>
        <v/>
      </c>
      <c r="V377" s="418">
        <f>AND(AC377&lt;&gt;"", 'Company information'!D$4&lt;&gt;"", RIGHT(SUBSTITUTE(AC377,"-",""),9)=RIGHT(SUBSTITUTE('Company information'!D$4,"-",""),9))</f>
        <v/>
      </c>
      <c r="W377" s="418">
        <f>AI377-I377</f>
        <v/>
      </c>
      <c r="X377" s="455" t="n"/>
      <c r="Y377" s="417" t="n"/>
      <c r="Z377" s="418" t="n"/>
      <c r="AA377" s="418" t="n"/>
      <c r="AB377" s="418" t="n"/>
      <c r="AC377" s="418" t="n"/>
      <c r="AD377" s="418" t="n"/>
      <c r="AE377" s="455" t="n"/>
      <c r="AF377" s="455" t="n"/>
      <c r="AG377" s="455" t="n"/>
      <c r="AH377" s="455" t="n"/>
      <c r="AI377" s="455" t="n"/>
      <c r="AJ377" s="455" t="n"/>
      <c r="AK377" s="455" t="n"/>
      <c r="AL377" s="455" t="n"/>
      <c r="AM377" s="455" t="n"/>
      <c r="AN377" s="455" t="n"/>
      <c r="AO377" s="455" t="n"/>
      <c r="AP377" s="455" t="n"/>
      <c r="AQ377" s="455" t="n"/>
      <c r="AR377" s="418" t="n"/>
      <c r="AS377" s="418" t="n"/>
      <c r="AT377" s="418" t="n"/>
    </row>
    <row r="378">
      <c r="A378" s="417" t="n">
        <v>369</v>
      </c>
      <c r="B378" s="418" t="inlineStr">
        <is>
          <t>Service Fee</t>
        </is>
      </c>
      <c r="C378" s="418" t="inlineStr">
        <is>
          <t>ប្យួរ៉ូ វេរីតាស (ខេមបូឌា) លីមីធីត</t>
        </is>
      </c>
      <c r="D378" s="418" t="inlineStr">
        <is>
          <t>L001-107024462</t>
        </is>
      </c>
      <c r="E378" s="418" t="inlineStr">
        <is>
          <t>59011615</t>
        </is>
      </c>
      <c r="F378" s="419" t="n">
        <v>44581</v>
      </c>
      <c r="G378" s="420" t="n">
        <v>165468</v>
      </c>
      <c r="H378" s="418" t="n"/>
      <c r="I378" s="455" t="n">
        <v>165468</v>
      </c>
      <c r="J378" s="418">
        <f>IF(L378&lt;&gt;"",L378,K378)</f>
        <v/>
      </c>
      <c r="K378" s="418">
        <f>IF(AND(T378=TRUE, U378=TRUE, V378=TRUE), IF(W378&lt;-0.05, "អនុញ្ញាត (អ្នកផ្គត់ផ្គង់ប្រកាសខ្វះ)", "បានប្រកាស (អនុញ្ញាត)"), IF(AND(T378=FALSE, U378=FALSE, V378=FALSE), "ព្យួរទុក (មិនមានទិន្នន័យ)", "ប្រកាសខុស (ព្យួរទុក)"))</f>
        <v/>
      </c>
      <c r="L378" s="418" t="inlineStr"/>
      <c r="M378" s="418" t="inlineStr"/>
      <c r="N378" s="455" t="n"/>
      <c r="O378" s="455">
        <f>IF(W378&lt;0,AI378,I378)</f>
        <v/>
      </c>
      <c r="P378" s="455">
        <f>I378-O378</f>
        <v/>
      </c>
      <c r="Q378" s="418" t="n"/>
      <c r="R378" s="418" t="inlineStr">
        <is>
          <t>59011615</t>
        </is>
      </c>
      <c r="S378" s="418" t="inlineStr"/>
      <c r="T378" s="418">
        <f>R378=S378</f>
        <v/>
      </c>
      <c r="U378" s="418">
        <f>AND(MONTH(F378)=MONTH(Y378), YEAR(F378)=YEAR(Y378))</f>
        <v/>
      </c>
      <c r="V378" s="418">
        <f>AND(AC378&lt;&gt;"", 'Company information'!D$4&lt;&gt;"", RIGHT(SUBSTITUTE(AC378,"-",""),9)=RIGHT(SUBSTITUTE('Company information'!D$4,"-",""),9))</f>
        <v/>
      </c>
      <c r="W378" s="418">
        <f>AI378-I378</f>
        <v/>
      </c>
      <c r="X378" s="455" t="n"/>
      <c r="Y378" s="417" t="n"/>
      <c r="Z378" s="418" t="n"/>
      <c r="AA378" s="418" t="n"/>
      <c r="AB378" s="418" t="n"/>
      <c r="AC378" s="418" t="n"/>
      <c r="AD378" s="418" t="n"/>
      <c r="AE378" s="455" t="n"/>
      <c r="AF378" s="455" t="n"/>
      <c r="AG378" s="455" t="n"/>
      <c r="AH378" s="455" t="n"/>
      <c r="AI378" s="455" t="n"/>
      <c r="AJ378" s="455" t="n"/>
      <c r="AK378" s="455" t="n"/>
      <c r="AL378" s="455" t="n"/>
      <c r="AM378" s="455" t="n"/>
      <c r="AN378" s="455" t="n"/>
      <c r="AO378" s="455" t="n"/>
      <c r="AP378" s="455" t="n"/>
      <c r="AQ378" s="455" t="n"/>
      <c r="AR378" s="418" t="n"/>
      <c r="AS378" s="418" t="n"/>
      <c r="AT378" s="418" t="n"/>
    </row>
    <row r="379">
      <c r="A379" s="417" t="n">
        <v>370</v>
      </c>
      <c r="B379" s="418" t="inlineStr">
        <is>
          <t>Service Fee</t>
        </is>
      </c>
      <c r="C379" s="418" t="inlineStr">
        <is>
          <t>ប្យួរ៉ូ វេរីតាស (ខេមបូឌា) លីមីធីត</t>
        </is>
      </c>
      <c r="D379" s="418" t="inlineStr">
        <is>
          <t>L001-107024462</t>
        </is>
      </c>
      <c r="E379" s="418" t="inlineStr">
        <is>
          <t>59011616</t>
        </is>
      </c>
      <c r="F379" s="419" t="n">
        <v>44581</v>
      </c>
      <c r="G379" s="420" t="n">
        <v>55157</v>
      </c>
      <c r="H379" s="418" t="n"/>
      <c r="I379" s="455" t="n">
        <v>55157</v>
      </c>
      <c r="J379" s="418">
        <f>IF(L379&lt;&gt;"",L379,K379)</f>
        <v/>
      </c>
      <c r="K379" s="418">
        <f>IF(AND(T379=TRUE, U379=TRUE, V379=TRUE), IF(W379&lt;-0.05, "អនុញ្ញាត (អ្នកផ្គត់ផ្គង់ប្រកាសខ្វះ)", "បានប្រកាស (អនុញ្ញាត)"), IF(AND(T379=FALSE, U379=FALSE, V379=FALSE), "ព្យួរទុក (មិនមានទិន្នន័យ)", "ប្រកាសខុស (ព្យួរទុក)"))</f>
        <v/>
      </c>
      <c r="L379" s="418" t="inlineStr"/>
      <c r="M379" s="418" t="inlineStr"/>
      <c r="N379" s="455" t="n"/>
      <c r="O379" s="455">
        <f>IF(W379&lt;0,AI379,I379)</f>
        <v/>
      </c>
      <c r="P379" s="455">
        <f>I379-O379</f>
        <v/>
      </c>
      <c r="Q379" s="418" t="n"/>
      <c r="R379" s="418" t="inlineStr">
        <is>
          <t>59011616</t>
        </is>
      </c>
      <c r="S379" s="418" t="inlineStr"/>
      <c r="T379" s="418">
        <f>R379=S379</f>
        <v/>
      </c>
      <c r="U379" s="418">
        <f>AND(MONTH(F379)=MONTH(Y379), YEAR(F379)=YEAR(Y379))</f>
        <v/>
      </c>
      <c r="V379" s="418">
        <f>AND(AC379&lt;&gt;"", 'Company information'!D$4&lt;&gt;"", RIGHT(SUBSTITUTE(AC379,"-",""),9)=RIGHT(SUBSTITUTE('Company information'!D$4,"-",""),9))</f>
        <v/>
      </c>
      <c r="W379" s="418">
        <f>AI379-I379</f>
        <v/>
      </c>
      <c r="X379" s="455" t="n"/>
      <c r="Y379" s="417" t="n"/>
      <c r="Z379" s="418" t="n"/>
      <c r="AA379" s="418" t="n"/>
      <c r="AB379" s="418" t="n"/>
      <c r="AC379" s="418" t="n"/>
      <c r="AD379" s="418" t="n"/>
      <c r="AE379" s="455" t="n"/>
      <c r="AF379" s="455" t="n"/>
      <c r="AG379" s="455" t="n"/>
      <c r="AH379" s="455" t="n"/>
      <c r="AI379" s="455" t="n"/>
      <c r="AJ379" s="455" t="n"/>
      <c r="AK379" s="455" t="n"/>
      <c r="AL379" s="455" t="n"/>
      <c r="AM379" s="455" t="n"/>
      <c r="AN379" s="455" t="n"/>
      <c r="AO379" s="455" t="n"/>
      <c r="AP379" s="455" t="n"/>
      <c r="AQ379" s="455" t="n"/>
      <c r="AR379" s="418" t="n"/>
      <c r="AS379" s="418" t="n"/>
      <c r="AT379" s="418" t="n"/>
    </row>
    <row r="380">
      <c r="A380" s="417" t="n">
        <v>371</v>
      </c>
      <c r="B380" s="418" t="inlineStr">
        <is>
          <t>Service Fee</t>
        </is>
      </c>
      <c r="C380" s="418" t="inlineStr">
        <is>
          <t>ប្យួរ៉ូ វេរីតាស (ខេមបូឌា) លីមីធីត</t>
        </is>
      </c>
      <c r="D380" s="418" t="inlineStr">
        <is>
          <t>L001-107024462</t>
        </is>
      </c>
      <c r="E380" s="418" t="inlineStr">
        <is>
          <t>59011617</t>
        </is>
      </c>
      <c r="F380" s="419" t="n">
        <v>44581</v>
      </c>
      <c r="G380" s="420" t="n">
        <v>110310</v>
      </c>
      <c r="H380" s="418" t="n"/>
      <c r="I380" s="455" t="n">
        <v>110310</v>
      </c>
      <c r="J380" s="418">
        <f>IF(L380&lt;&gt;"",L380,K380)</f>
        <v/>
      </c>
      <c r="K380" s="418">
        <f>IF(AND(T380=TRUE, U380=TRUE, V380=TRUE), IF(W380&lt;-0.05, "អនុញ្ញាត (អ្នកផ្គត់ផ្គង់ប្រកាសខ្វះ)", "បានប្រកាស (អនុញ្ញាត)"), IF(AND(T380=FALSE, U380=FALSE, V380=FALSE), "ព្យួរទុក (មិនមានទិន្នន័យ)", "ប្រកាសខុស (ព្យួរទុក)"))</f>
        <v/>
      </c>
      <c r="L380" s="418" t="inlineStr"/>
      <c r="M380" s="418" t="inlineStr"/>
      <c r="N380" s="455" t="n"/>
      <c r="O380" s="455">
        <f>IF(W380&lt;0,AI380,I380)</f>
        <v/>
      </c>
      <c r="P380" s="455">
        <f>I380-O380</f>
        <v/>
      </c>
      <c r="Q380" s="418" t="n"/>
      <c r="R380" s="418" t="inlineStr">
        <is>
          <t>59011617</t>
        </is>
      </c>
      <c r="S380" s="418" t="inlineStr"/>
      <c r="T380" s="418">
        <f>R380=S380</f>
        <v/>
      </c>
      <c r="U380" s="418">
        <f>AND(MONTH(F380)=MONTH(Y380), YEAR(F380)=YEAR(Y380))</f>
        <v/>
      </c>
      <c r="V380" s="418">
        <f>AND(AC380&lt;&gt;"", 'Company information'!D$4&lt;&gt;"", RIGHT(SUBSTITUTE(AC380,"-",""),9)=RIGHT(SUBSTITUTE('Company information'!D$4,"-",""),9))</f>
        <v/>
      </c>
      <c r="W380" s="418">
        <f>AI380-I380</f>
        <v/>
      </c>
      <c r="X380" s="455" t="n"/>
      <c r="Y380" s="417" t="n"/>
      <c r="Z380" s="418" t="n"/>
      <c r="AA380" s="418" t="n"/>
      <c r="AB380" s="418" t="n"/>
      <c r="AC380" s="418" t="n"/>
      <c r="AD380" s="418" t="n"/>
      <c r="AE380" s="455" t="n"/>
      <c r="AF380" s="455" t="n"/>
      <c r="AG380" s="455" t="n"/>
      <c r="AH380" s="455" t="n"/>
      <c r="AI380" s="455" t="n"/>
      <c r="AJ380" s="455" t="n"/>
      <c r="AK380" s="455" t="n"/>
      <c r="AL380" s="455" t="n"/>
      <c r="AM380" s="455" t="n"/>
      <c r="AN380" s="455" t="n"/>
      <c r="AO380" s="455" t="n"/>
      <c r="AP380" s="455" t="n"/>
      <c r="AQ380" s="455" t="n"/>
      <c r="AR380" s="418" t="n"/>
      <c r="AS380" s="418" t="n"/>
      <c r="AT380" s="418" t="n"/>
    </row>
    <row r="381">
      <c r="A381" s="417" t="n">
        <v>372</v>
      </c>
      <c r="B381" s="418" t="inlineStr">
        <is>
          <t>Service Fee</t>
        </is>
      </c>
      <c r="C381" s="418" t="inlineStr">
        <is>
          <t>ប្យួរ៉ូ វេរីតាស (ខេមបូឌា) លីមីធីត</t>
        </is>
      </c>
      <c r="D381" s="418" t="inlineStr">
        <is>
          <t>L001-107024462</t>
        </is>
      </c>
      <c r="E381" s="418" t="inlineStr">
        <is>
          <t>59011636</t>
        </is>
      </c>
      <c r="F381" s="419" t="n">
        <v>44582</v>
      </c>
      <c r="G381" s="420" t="n">
        <v>220513</v>
      </c>
      <c r="H381" s="418" t="n"/>
      <c r="I381" s="455" t="n">
        <v>220513</v>
      </c>
      <c r="J381" s="418">
        <f>IF(L381&lt;&gt;"",L381,K381)</f>
        <v/>
      </c>
      <c r="K381" s="418">
        <f>IF(AND(T381=TRUE, U381=TRUE, V381=TRUE), IF(W381&lt;-0.05, "អនុញ្ញាត (អ្នកផ្គត់ផ្គង់ប្រកាសខ្វះ)", "បានប្រកាស (អនុញ្ញាត)"), IF(AND(T381=FALSE, U381=FALSE, V381=FALSE), "ព្យួរទុក (មិនមានទិន្នន័យ)", "ប្រកាសខុស (ព្យួរទុក)"))</f>
        <v/>
      </c>
      <c r="L381" s="418" t="inlineStr"/>
      <c r="M381" s="418" t="inlineStr"/>
      <c r="N381" s="455" t="n"/>
      <c r="O381" s="455">
        <f>IF(W381&lt;0,AI381,I381)</f>
        <v/>
      </c>
      <c r="P381" s="455">
        <f>I381-O381</f>
        <v/>
      </c>
      <c r="Q381" s="418" t="n"/>
      <c r="R381" s="418" t="inlineStr">
        <is>
          <t>59011636</t>
        </is>
      </c>
      <c r="S381" s="418" t="inlineStr"/>
      <c r="T381" s="418">
        <f>R381=S381</f>
        <v/>
      </c>
      <c r="U381" s="418">
        <f>AND(MONTH(F381)=MONTH(Y381), YEAR(F381)=YEAR(Y381))</f>
        <v/>
      </c>
      <c r="V381" s="418">
        <f>AND(AC381&lt;&gt;"", 'Company information'!D$4&lt;&gt;"", RIGHT(SUBSTITUTE(AC381,"-",""),9)=RIGHT(SUBSTITUTE('Company information'!D$4,"-",""),9))</f>
        <v/>
      </c>
      <c r="W381" s="418">
        <f>AI381-I381</f>
        <v/>
      </c>
      <c r="X381" s="455" t="n"/>
      <c r="Y381" s="417" t="n"/>
      <c r="Z381" s="418" t="n"/>
      <c r="AA381" s="418" t="n"/>
      <c r="AB381" s="418" t="n"/>
      <c r="AC381" s="418" t="n"/>
      <c r="AD381" s="418" t="n"/>
      <c r="AE381" s="455" t="n"/>
      <c r="AF381" s="455" t="n"/>
      <c r="AG381" s="455" t="n"/>
      <c r="AH381" s="455" t="n"/>
      <c r="AI381" s="455" t="n"/>
      <c r="AJ381" s="455" t="n"/>
      <c r="AK381" s="455" t="n"/>
      <c r="AL381" s="455" t="n"/>
      <c r="AM381" s="455" t="n"/>
      <c r="AN381" s="455" t="n"/>
      <c r="AO381" s="455" t="n"/>
      <c r="AP381" s="455" t="n"/>
      <c r="AQ381" s="455" t="n"/>
      <c r="AR381" s="418" t="n"/>
      <c r="AS381" s="418" t="n"/>
      <c r="AT381" s="418" t="n"/>
    </row>
    <row r="382">
      <c r="A382" s="417" t="n">
        <v>373</v>
      </c>
      <c r="B382" s="418" t="inlineStr">
        <is>
          <t>Service Fee</t>
        </is>
      </c>
      <c r="C382" s="418" t="inlineStr">
        <is>
          <t>ប្យួរ៉ូ វេរីតាស (ខេមបូឌា) លីមីធីត</t>
        </is>
      </c>
      <c r="D382" s="418" t="inlineStr">
        <is>
          <t>L001-107024462</t>
        </is>
      </c>
      <c r="E382" s="418" t="inlineStr">
        <is>
          <t>59011641</t>
        </is>
      </c>
      <c r="F382" s="419" t="n">
        <v>44583</v>
      </c>
      <c r="G382" s="420" t="n">
        <v>55130</v>
      </c>
      <c r="H382" s="418" t="n"/>
      <c r="I382" s="455" t="n">
        <v>55130</v>
      </c>
      <c r="J382" s="418">
        <f>IF(L382&lt;&gt;"",L382,K382)</f>
        <v/>
      </c>
      <c r="K382" s="418">
        <f>IF(AND(T382=TRUE, U382=TRUE, V382=TRUE), IF(W382&lt;-0.05, "អនុញ្ញាត (អ្នកផ្គត់ផ្គង់ប្រកាសខ្វះ)", "បានប្រកាស (អនុញ្ញាត)"), IF(AND(T382=FALSE, U382=FALSE, V382=FALSE), "ព្យួរទុក (មិនមានទិន្នន័យ)", "ប្រកាសខុស (ព្យួរទុក)"))</f>
        <v/>
      </c>
      <c r="L382" s="418" t="inlineStr"/>
      <c r="M382" s="418" t="inlineStr"/>
      <c r="N382" s="455" t="n"/>
      <c r="O382" s="455">
        <f>IF(W382&lt;0,AI382,I382)</f>
        <v/>
      </c>
      <c r="P382" s="455">
        <f>I382-O382</f>
        <v/>
      </c>
      <c r="Q382" s="418" t="n"/>
      <c r="R382" s="418" t="inlineStr">
        <is>
          <t>59011641</t>
        </is>
      </c>
      <c r="S382" s="418" t="inlineStr"/>
      <c r="T382" s="418">
        <f>R382=S382</f>
        <v/>
      </c>
      <c r="U382" s="418">
        <f>AND(MONTH(F382)=MONTH(Y382), YEAR(F382)=YEAR(Y382))</f>
        <v/>
      </c>
      <c r="V382" s="418">
        <f>AND(AC382&lt;&gt;"", 'Company information'!D$4&lt;&gt;"", RIGHT(SUBSTITUTE(AC382,"-",""),9)=RIGHT(SUBSTITUTE('Company information'!D$4,"-",""),9))</f>
        <v/>
      </c>
      <c r="W382" s="418">
        <f>AI382-I382</f>
        <v/>
      </c>
      <c r="X382" s="455" t="n"/>
      <c r="Y382" s="417" t="n"/>
      <c r="Z382" s="418" t="n"/>
      <c r="AA382" s="418" t="n"/>
      <c r="AB382" s="418" t="n"/>
      <c r="AC382" s="418" t="n"/>
      <c r="AD382" s="418" t="n"/>
      <c r="AE382" s="455" t="n"/>
      <c r="AF382" s="455" t="n"/>
      <c r="AG382" s="455" t="n"/>
      <c r="AH382" s="455" t="n"/>
      <c r="AI382" s="455" t="n"/>
      <c r="AJ382" s="455" t="n"/>
      <c r="AK382" s="455" t="n"/>
      <c r="AL382" s="455" t="n"/>
      <c r="AM382" s="455" t="n"/>
      <c r="AN382" s="455" t="n"/>
      <c r="AO382" s="455" t="n"/>
      <c r="AP382" s="455" t="n"/>
      <c r="AQ382" s="455" t="n"/>
      <c r="AR382" s="418" t="n"/>
      <c r="AS382" s="418" t="n"/>
      <c r="AT382" s="418" t="n"/>
    </row>
    <row r="383">
      <c r="A383" s="417" t="n">
        <v>374</v>
      </c>
      <c r="B383" s="418" t="inlineStr">
        <is>
          <t>Service Fee</t>
        </is>
      </c>
      <c r="C383" s="418" t="inlineStr">
        <is>
          <t>ប្យួរ៉ូ វេរីតាស (ខេមបូឌា) លីមីធីត</t>
        </is>
      </c>
      <c r="D383" s="418" t="inlineStr">
        <is>
          <t>L001-107024462</t>
        </is>
      </c>
      <c r="E383" s="418" t="inlineStr">
        <is>
          <t>59011657</t>
        </is>
      </c>
      <c r="F383" s="419" t="n">
        <v>44585</v>
      </c>
      <c r="G383" s="420" t="n">
        <v>55116</v>
      </c>
      <c r="H383" s="418" t="n"/>
      <c r="I383" s="455" t="n">
        <v>55116</v>
      </c>
      <c r="J383" s="418">
        <f>IF(L383&lt;&gt;"",L383,K383)</f>
        <v/>
      </c>
      <c r="K383" s="418">
        <f>IF(AND(T383=TRUE, U383=TRUE, V383=TRUE), IF(W383&lt;-0.05, "អនុញ្ញាត (អ្នកផ្គត់ផ្គង់ប្រកាសខ្វះ)", "បានប្រកាស (អនុញ្ញាត)"), IF(AND(T383=FALSE, U383=FALSE, V383=FALSE), "ព្យួរទុក (មិនមានទិន្នន័យ)", "ប្រកាសខុស (ព្យួរទុក)"))</f>
        <v/>
      </c>
      <c r="L383" s="418" t="inlineStr"/>
      <c r="M383" s="418" t="inlineStr"/>
      <c r="N383" s="455" t="n"/>
      <c r="O383" s="455">
        <f>IF(W383&lt;0,AI383,I383)</f>
        <v/>
      </c>
      <c r="P383" s="455">
        <f>I383-O383</f>
        <v/>
      </c>
      <c r="Q383" s="418" t="n"/>
      <c r="R383" s="418" t="inlineStr">
        <is>
          <t>59011657</t>
        </is>
      </c>
      <c r="S383" s="418" t="inlineStr"/>
      <c r="T383" s="418">
        <f>R383=S383</f>
        <v/>
      </c>
      <c r="U383" s="418">
        <f>AND(MONTH(F383)=MONTH(Y383), YEAR(F383)=YEAR(Y383))</f>
        <v/>
      </c>
      <c r="V383" s="418">
        <f>AND(AC383&lt;&gt;"", 'Company information'!D$4&lt;&gt;"", RIGHT(SUBSTITUTE(AC383,"-",""),9)=RIGHT(SUBSTITUTE('Company information'!D$4,"-",""),9))</f>
        <v/>
      </c>
      <c r="W383" s="418">
        <f>AI383-I383</f>
        <v/>
      </c>
      <c r="X383" s="455" t="n"/>
      <c r="Y383" s="417" t="n"/>
      <c r="Z383" s="418" t="n"/>
      <c r="AA383" s="418" t="n"/>
      <c r="AB383" s="418" t="n"/>
      <c r="AC383" s="418" t="n"/>
      <c r="AD383" s="418" t="n"/>
      <c r="AE383" s="455" t="n"/>
      <c r="AF383" s="455" t="n"/>
      <c r="AG383" s="455" t="n"/>
      <c r="AH383" s="455" t="n"/>
      <c r="AI383" s="455" t="n"/>
      <c r="AJ383" s="455" t="n"/>
      <c r="AK383" s="455" t="n"/>
      <c r="AL383" s="455" t="n"/>
      <c r="AM383" s="455" t="n"/>
      <c r="AN383" s="455" t="n"/>
      <c r="AO383" s="455" t="n"/>
      <c r="AP383" s="455" t="n"/>
      <c r="AQ383" s="455" t="n"/>
      <c r="AR383" s="418" t="n"/>
      <c r="AS383" s="418" t="n"/>
      <c r="AT383" s="418" t="n"/>
    </row>
    <row r="384">
      <c r="A384" s="417" t="n">
        <v>375</v>
      </c>
      <c r="B384" s="418" t="inlineStr">
        <is>
          <t>Service Fee</t>
        </is>
      </c>
      <c r="C384" s="418" t="inlineStr">
        <is>
          <t>ប្យួរ៉ូ វេរីតាស (ខេមបូឌា) លីមីធីត</t>
        </is>
      </c>
      <c r="D384" s="418" t="inlineStr">
        <is>
          <t>L001-107024462</t>
        </is>
      </c>
      <c r="E384" s="418" t="inlineStr">
        <is>
          <t>59011733</t>
        </is>
      </c>
      <c r="F384" s="419" t="n">
        <v>44590</v>
      </c>
      <c r="G384" s="420" t="n">
        <v>165224</v>
      </c>
      <c r="H384" s="418" t="n"/>
      <c r="I384" s="455" t="n">
        <v>165224</v>
      </c>
      <c r="J384" s="418">
        <f>IF(L384&lt;&gt;"",L384,K384)</f>
        <v/>
      </c>
      <c r="K384" s="418">
        <f>IF(AND(T384=TRUE, U384=TRUE, V384=TRUE), IF(W384&lt;-0.05, "អនុញ្ញាត (អ្នកផ្គត់ផ្គង់ប្រកាសខ្វះ)", "បានប្រកាស (អនុញ្ញាត)"), IF(AND(T384=FALSE, U384=FALSE, V384=FALSE), "ព្យួរទុក (មិនមានទិន្នន័យ)", "ប្រកាសខុស (ព្យួរទុក)"))</f>
        <v/>
      </c>
      <c r="L384" s="418" t="inlineStr"/>
      <c r="M384" s="418" t="inlineStr"/>
      <c r="N384" s="455" t="n"/>
      <c r="O384" s="455">
        <f>IF(W384&lt;0,AI384,I384)</f>
        <v/>
      </c>
      <c r="P384" s="455">
        <f>I384-O384</f>
        <v/>
      </c>
      <c r="Q384" s="418" t="n"/>
      <c r="R384" s="418" t="inlineStr">
        <is>
          <t>59011733</t>
        </is>
      </c>
      <c r="S384" s="418" t="inlineStr"/>
      <c r="T384" s="418">
        <f>R384=S384</f>
        <v/>
      </c>
      <c r="U384" s="418">
        <f>AND(MONTH(F384)=MONTH(Y384), YEAR(F384)=YEAR(Y384))</f>
        <v/>
      </c>
      <c r="V384" s="418">
        <f>AND(AC384&lt;&gt;"", 'Company information'!D$4&lt;&gt;"", RIGHT(SUBSTITUTE(AC384,"-",""),9)=RIGHT(SUBSTITUTE('Company information'!D$4,"-",""),9))</f>
        <v/>
      </c>
      <c r="W384" s="418">
        <f>AI384-I384</f>
        <v/>
      </c>
      <c r="X384" s="455" t="n"/>
      <c r="Y384" s="417" t="n"/>
      <c r="Z384" s="418" t="n"/>
      <c r="AA384" s="418" t="n"/>
      <c r="AB384" s="418" t="n"/>
      <c r="AC384" s="418" t="n"/>
      <c r="AD384" s="418" t="n"/>
      <c r="AE384" s="455" t="n"/>
      <c r="AF384" s="455" t="n"/>
      <c r="AG384" s="455" t="n"/>
      <c r="AH384" s="455" t="n"/>
      <c r="AI384" s="455" t="n"/>
      <c r="AJ384" s="455" t="n"/>
      <c r="AK384" s="455" t="n"/>
      <c r="AL384" s="455" t="n"/>
      <c r="AM384" s="455" t="n"/>
      <c r="AN384" s="455" t="n"/>
      <c r="AO384" s="455" t="n"/>
      <c r="AP384" s="455" t="n"/>
      <c r="AQ384" s="455" t="n"/>
      <c r="AR384" s="418" t="n"/>
      <c r="AS384" s="418" t="n"/>
      <c r="AT384" s="418" t="n"/>
    </row>
    <row r="385">
      <c r="A385" s="417" t="n">
        <v>376</v>
      </c>
      <c r="B385" s="418" t="inlineStr">
        <is>
          <t>Clearance &amp; Trucking Fee</t>
        </is>
      </c>
      <c r="C385" s="418" t="inlineStr">
        <is>
          <t>56ប៊ី-លីង សឹបផ្លាយ ឆេន មេនេចម៉ិន ឯ.ក</t>
        </is>
      </c>
      <c r="D385" s="418" t="inlineStr">
        <is>
          <t>K004-902004795</t>
        </is>
      </c>
      <c r="E385" s="418" t="inlineStr">
        <is>
          <t>TI2023-0039</t>
        </is>
      </c>
      <c r="F385" s="419" t="n">
        <v>44939</v>
      </c>
      <c r="G385" s="420" t="n">
        <v>489804</v>
      </c>
      <c r="H385" s="418" t="n"/>
      <c r="I385" s="455" t="n">
        <v>489804</v>
      </c>
      <c r="J385" s="418">
        <f>IF(L385&lt;&gt;"",L385,K385)</f>
        <v/>
      </c>
      <c r="K385" s="418">
        <f>IF(AND(T385=TRUE, U385=TRUE, V385=TRUE), IF(W385&lt;-0.05, "អនុញ្ញាត (អ្នកផ្គត់ផ្គង់ប្រកាសខ្វះ)", "បានប្រកាស (អនុញ្ញាត)"), IF(AND(T385=FALSE, U385=FALSE, V385=FALSE), "ព្យួរទុក (មិនមានទិន្នន័យ)", "ប្រកាសខុស (ព្យួរទុក)"))</f>
        <v/>
      </c>
      <c r="L385" s="418" t="inlineStr"/>
      <c r="M385" s="418" t="inlineStr"/>
      <c r="N385" s="455" t="n"/>
      <c r="O385" s="455">
        <f>IF(W385&lt;0,AI385,I385)</f>
        <v/>
      </c>
      <c r="P385" s="455">
        <f>I385-O385</f>
        <v/>
      </c>
      <c r="Q385" s="418" t="n"/>
      <c r="R385" s="418" t="inlineStr">
        <is>
          <t>TI2023-0039</t>
        </is>
      </c>
      <c r="S385" s="418" t="inlineStr"/>
      <c r="T385" s="418">
        <f>R385=S385</f>
        <v/>
      </c>
      <c r="U385" s="418">
        <f>AND(MONTH(F385)=MONTH(Y385), YEAR(F385)=YEAR(Y385))</f>
        <v/>
      </c>
      <c r="V385" s="418">
        <f>AND(AC385&lt;&gt;"", 'Company information'!D$4&lt;&gt;"", RIGHT(SUBSTITUTE(AC385,"-",""),9)=RIGHT(SUBSTITUTE('Company information'!D$4,"-",""),9))</f>
        <v/>
      </c>
      <c r="W385" s="418">
        <f>AI385-I385</f>
        <v/>
      </c>
      <c r="X385" s="455" t="n"/>
      <c r="Y385" s="417" t="n"/>
      <c r="Z385" s="418" t="n"/>
      <c r="AA385" s="418" t="n"/>
      <c r="AB385" s="418" t="n"/>
      <c r="AC385" s="418" t="n"/>
      <c r="AD385" s="418" t="n"/>
      <c r="AE385" s="455" t="n"/>
      <c r="AF385" s="455" t="n"/>
      <c r="AG385" s="455" t="n"/>
      <c r="AH385" s="455" t="n"/>
      <c r="AI385" s="455" t="n"/>
      <c r="AJ385" s="455" t="n"/>
      <c r="AK385" s="455" t="n"/>
      <c r="AL385" s="455" t="n"/>
      <c r="AM385" s="455" t="n"/>
      <c r="AN385" s="455" t="n"/>
      <c r="AO385" s="455" t="n"/>
      <c r="AP385" s="455" t="n"/>
      <c r="AQ385" s="455" t="n"/>
      <c r="AR385" s="418" t="n"/>
      <c r="AS385" s="418" t="n"/>
      <c r="AT385" s="418" t="n"/>
    </row>
    <row r="386">
      <c r="A386" s="417" t="n">
        <v>377</v>
      </c>
      <c r="B386" s="418" t="inlineStr">
        <is>
          <t>Express Fee</t>
        </is>
      </c>
      <c r="C386" s="418" t="inlineStr">
        <is>
          <t>ឌី អេច អិល អិចប្រេស (ខេមបូឌា)</t>
        </is>
      </c>
      <c r="D386" s="418" t="inlineStr">
        <is>
          <t>L001-100045197</t>
        </is>
      </c>
      <c r="E386" s="418" t="inlineStr">
        <is>
          <t>PNHR0008365</t>
        </is>
      </c>
      <c r="F386" s="419" t="n">
        <v>44945</v>
      </c>
      <c r="G386" s="420" t="n">
        <v>11212</v>
      </c>
      <c r="H386" s="418" t="n"/>
      <c r="I386" s="455" t="n">
        <v>11212</v>
      </c>
      <c r="J386" s="418">
        <f>IF(L386&lt;&gt;"",L386,K386)</f>
        <v/>
      </c>
      <c r="K386" s="418">
        <f>IF(AND(T386=TRUE, U386=TRUE, V386=TRUE), IF(W386&lt;-0.05, "អនុញ្ញាត (អ្នកផ្គត់ផ្គង់ប្រកាសខ្វះ)", "បានប្រកាស (អនុញ្ញាត)"), IF(AND(T386=FALSE, U386=FALSE, V386=FALSE), "ព្យួរទុក (មិនមានទិន្នន័យ)", "ប្រកាសខុស (ព្យួរទុក)"))</f>
        <v/>
      </c>
      <c r="L386" s="418" t="inlineStr"/>
      <c r="M386" s="418" t="inlineStr"/>
      <c r="N386" s="455" t="n"/>
      <c r="O386" s="455">
        <f>IF(W386&lt;0,AI386,I386)</f>
        <v/>
      </c>
      <c r="P386" s="455">
        <f>I386-O386</f>
        <v/>
      </c>
      <c r="Q386" s="418" t="n"/>
      <c r="R386" s="418" t="inlineStr">
        <is>
          <t>PNHR0008365</t>
        </is>
      </c>
      <c r="S386" s="418" t="inlineStr"/>
      <c r="T386" s="418">
        <f>R386=S386</f>
        <v/>
      </c>
      <c r="U386" s="418">
        <f>AND(MONTH(F386)=MONTH(Y386), YEAR(F386)=YEAR(Y386))</f>
        <v/>
      </c>
      <c r="V386" s="418">
        <f>AND(AC386&lt;&gt;"", 'Company information'!D$4&lt;&gt;"", RIGHT(SUBSTITUTE(AC386,"-",""),9)=RIGHT(SUBSTITUTE('Company information'!D$4,"-",""),9))</f>
        <v/>
      </c>
      <c r="W386" s="418">
        <f>AI386-I386</f>
        <v/>
      </c>
      <c r="X386" s="455" t="n"/>
      <c r="Y386" s="417" t="n"/>
      <c r="Z386" s="418" t="n"/>
      <c r="AA386" s="418" t="n"/>
      <c r="AB386" s="418" t="n"/>
      <c r="AC386" s="418" t="n"/>
      <c r="AD386" s="418" t="n"/>
      <c r="AE386" s="455" t="n"/>
      <c r="AF386" s="455" t="n"/>
      <c r="AG386" s="455" t="n"/>
      <c r="AH386" s="455" t="n"/>
      <c r="AI386" s="455" t="n"/>
      <c r="AJ386" s="455" t="n"/>
      <c r="AK386" s="455" t="n"/>
      <c r="AL386" s="455" t="n"/>
      <c r="AM386" s="455" t="n"/>
      <c r="AN386" s="455" t="n"/>
      <c r="AO386" s="455" t="n"/>
      <c r="AP386" s="455" t="n"/>
      <c r="AQ386" s="455" t="n"/>
      <c r="AR386" s="418" t="n"/>
      <c r="AS386" s="418" t="n"/>
      <c r="AT386" s="418" t="n"/>
    </row>
    <row r="387">
      <c r="A387" s="417" t="n">
        <v>378</v>
      </c>
      <c r="B387" s="418" t="inlineStr">
        <is>
          <t>Express Fee</t>
        </is>
      </c>
      <c r="C387" s="418" t="inlineStr">
        <is>
          <t>ឌី អេច អិល អិចប្រេស (ខេមបូឌា)</t>
        </is>
      </c>
      <c r="D387" s="418" t="inlineStr">
        <is>
          <t>L001-100045197</t>
        </is>
      </c>
      <c r="E387" s="418" t="inlineStr">
        <is>
          <t>PNHR000449603</t>
        </is>
      </c>
      <c r="F387" s="419" t="n">
        <v>44957</v>
      </c>
      <c r="G387" s="420" t="n">
        <v>33480</v>
      </c>
      <c r="H387" s="418" t="n"/>
      <c r="I387" s="455" t="n">
        <v>33480</v>
      </c>
      <c r="J387" s="418">
        <f>IF(L387&lt;&gt;"",L387,K387)</f>
        <v/>
      </c>
      <c r="K387" s="418">
        <f>IF(AND(T387=TRUE, U387=TRUE, V387=TRUE), IF(W387&lt;-0.05, "អនុញ្ញាត (អ្នកផ្គត់ផ្គង់ប្រកាសខ្វះ)", "បានប្រកាស (អនុញ្ញាត)"), IF(AND(T387=FALSE, U387=FALSE, V387=FALSE), "ព្យួរទុក (មិនមានទិន្នន័យ)", "ប្រកាសខុស (ព្យួរទុក)"))</f>
        <v/>
      </c>
      <c r="L387" s="418" t="inlineStr"/>
      <c r="M387" s="418" t="inlineStr"/>
      <c r="N387" s="455" t="n"/>
      <c r="O387" s="455">
        <f>IF(W387&lt;0,AI387,I387)</f>
        <v/>
      </c>
      <c r="P387" s="455">
        <f>I387-O387</f>
        <v/>
      </c>
      <c r="Q387" s="418" t="n"/>
      <c r="R387" s="418" t="inlineStr">
        <is>
          <t>PNHR000449603</t>
        </is>
      </c>
      <c r="S387" s="418" t="inlineStr"/>
      <c r="T387" s="418">
        <f>R387=S387</f>
        <v/>
      </c>
      <c r="U387" s="418">
        <f>AND(MONTH(F387)=MONTH(Y387), YEAR(F387)=YEAR(Y387))</f>
        <v/>
      </c>
      <c r="V387" s="418">
        <f>AND(AC387&lt;&gt;"", 'Company information'!D$4&lt;&gt;"", RIGHT(SUBSTITUTE(AC387,"-",""),9)=RIGHT(SUBSTITUTE('Company information'!D$4,"-",""),9))</f>
        <v/>
      </c>
      <c r="W387" s="418">
        <f>AI387-I387</f>
        <v/>
      </c>
      <c r="X387" s="455" t="n"/>
      <c r="Y387" s="417" t="n"/>
      <c r="Z387" s="418" t="n"/>
      <c r="AA387" s="418" t="n"/>
      <c r="AB387" s="418" t="n"/>
      <c r="AC387" s="418" t="n"/>
      <c r="AD387" s="418" t="n"/>
      <c r="AE387" s="455" t="n"/>
      <c r="AF387" s="455" t="n"/>
      <c r="AG387" s="455" t="n"/>
      <c r="AH387" s="455" t="n"/>
      <c r="AI387" s="455" t="n"/>
      <c r="AJ387" s="455" t="n"/>
      <c r="AK387" s="455" t="n"/>
      <c r="AL387" s="455" t="n"/>
      <c r="AM387" s="455" t="n"/>
      <c r="AN387" s="455" t="n"/>
      <c r="AO387" s="455" t="n"/>
      <c r="AP387" s="455" t="n"/>
      <c r="AQ387" s="455" t="n"/>
      <c r="AR387" s="418" t="n"/>
      <c r="AS387" s="418" t="n"/>
      <c r="AT387" s="418" t="n"/>
    </row>
    <row r="388">
      <c r="A388" s="417" t="n">
        <v>379</v>
      </c>
      <c r="B388" s="418" t="inlineStr">
        <is>
          <t>Express Fee</t>
        </is>
      </c>
      <c r="C388" s="418" t="inlineStr">
        <is>
          <t>ឌី អេច អិល អិចប្រេស (ខេមបូឌា)</t>
        </is>
      </c>
      <c r="D388" s="418" t="inlineStr">
        <is>
          <t>L001-100045197</t>
        </is>
      </c>
      <c r="E388" s="418" t="inlineStr">
        <is>
          <t>PNHR000449020</t>
        </is>
      </c>
      <c r="F388" s="419" t="n">
        <v>44952</v>
      </c>
      <c r="G388" s="420" t="n">
        <v>37415</v>
      </c>
      <c r="H388" s="418" t="n"/>
      <c r="I388" s="455" t="n">
        <v>37415</v>
      </c>
      <c r="J388" s="418">
        <f>IF(L388&lt;&gt;"",L388,K388)</f>
        <v/>
      </c>
      <c r="K388" s="418">
        <f>IF(AND(T388=TRUE, U388=TRUE, V388=TRUE), IF(W388&lt;-0.05, "អនុញ្ញាត (អ្នកផ្គត់ផ្គង់ប្រកាសខ្វះ)", "បានប្រកាស (អនុញ្ញាត)"), IF(AND(T388=FALSE, U388=FALSE, V388=FALSE), "ព្យួរទុក (មិនមានទិន្នន័យ)", "ប្រកាសខុស (ព្យួរទុក)"))</f>
        <v/>
      </c>
      <c r="L388" s="418" t="inlineStr"/>
      <c r="M388" s="418" t="inlineStr"/>
      <c r="N388" s="455" t="n"/>
      <c r="O388" s="455">
        <f>IF(W388&lt;0,AI388,I388)</f>
        <v/>
      </c>
      <c r="P388" s="455">
        <f>I388-O388</f>
        <v/>
      </c>
      <c r="Q388" s="418" t="n"/>
      <c r="R388" s="418" t="inlineStr">
        <is>
          <t>PNHR000449020</t>
        </is>
      </c>
      <c r="S388" s="418" t="inlineStr"/>
      <c r="T388" s="418">
        <f>R388=S388</f>
        <v/>
      </c>
      <c r="U388" s="418">
        <f>AND(MONTH(F388)=MONTH(Y388), YEAR(F388)=YEAR(Y388))</f>
        <v/>
      </c>
      <c r="V388" s="418">
        <f>AND(AC388&lt;&gt;"", 'Company information'!D$4&lt;&gt;"", RIGHT(SUBSTITUTE(AC388,"-",""),9)=RIGHT(SUBSTITUTE('Company information'!D$4,"-",""),9))</f>
        <v/>
      </c>
      <c r="W388" s="418">
        <f>AI388-I388</f>
        <v/>
      </c>
      <c r="X388" s="455" t="n"/>
      <c r="Y388" s="417" t="n"/>
      <c r="Z388" s="418" t="n"/>
      <c r="AA388" s="418" t="n"/>
      <c r="AB388" s="418" t="n"/>
      <c r="AC388" s="418" t="n"/>
      <c r="AD388" s="418" t="n"/>
      <c r="AE388" s="455" t="n"/>
      <c r="AF388" s="455" t="n"/>
      <c r="AG388" s="455" t="n"/>
      <c r="AH388" s="455" t="n"/>
      <c r="AI388" s="455" t="n"/>
      <c r="AJ388" s="455" t="n"/>
      <c r="AK388" s="455" t="n"/>
      <c r="AL388" s="455" t="n"/>
      <c r="AM388" s="455" t="n"/>
      <c r="AN388" s="455" t="n"/>
      <c r="AO388" s="455" t="n"/>
      <c r="AP388" s="455" t="n"/>
      <c r="AQ388" s="455" t="n"/>
      <c r="AR388" s="418" t="n"/>
      <c r="AS388" s="418" t="n"/>
      <c r="AT388" s="418" t="n"/>
    </row>
    <row r="389">
      <c r="A389" s="417" t="n">
        <v>380</v>
      </c>
      <c r="B389" s="418" t="inlineStr">
        <is>
          <t>Express Fee</t>
        </is>
      </c>
      <c r="C389" s="418" t="inlineStr">
        <is>
          <t>ឌី អេច អិល អិចប្រេស (ខេមបូឌា)</t>
        </is>
      </c>
      <c r="D389" s="418" t="inlineStr">
        <is>
          <t>L001-100045197</t>
        </is>
      </c>
      <c r="E389" s="418" t="inlineStr">
        <is>
          <t>PNHR000447694</t>
        </is>
      </c>
      <c r="F389" s="419" t="n">
        <v>45261</v>
      </c>
      <c r="G389" s="420" t="n">
        <v>12575</v>
      </c>
      <c r="H389" s="418" t="n"/>
      <c r="I389" s="455" t="n">
        <v>12575</v>
      </c>
      <c r="J389" s="418">
        <f>IF(L389&lt;&gt;"",L389,K389)</f>
        <v/>
      </c>
      <c r="K389" s="418">
        <f>IF(AND(T389=TRUE, U389=TRUE, V389=TRUE), IF(W389&lt;-0.05, "អនុញ្ញាត (អ្នកផ្គត់ផ្គង់ប្រកាសខ្វះ)", "បានប្រកាស (អនុញ្ញាត)"), IF(AND(T389=FALSE, U389=FALSE, V389=FALSE), "ព្យួរទុក (មិនមានទិន្នន័យ)", "ប្រកាសខុស (ព្យួរទុក)"))</f>
        <v/>
      </c>
      <c r="L389" s="418" t="inlineStr"/>
      <c r="M389" s="418" t="inlineStr"/>
      <c r="N389" s="455" t="n"/>
      <c r="O389" s="455">
        <f>IF(W389&lt;0,AI389,I389)</f>
        <v/>
      </c>
      <c r="P389" s="455">
        <f>I389-O389</f>
        <v/>
      </c>
      <c r="Q389" s="418" t="n"/>
      <c r="R389" s="418" t="inlineStr">
        <is>
          <t>PNHR000447694</t>
        </is>
      </c>
      <c r="S389" s="418" t="inlineStr"/>
      <c r="T389" s="418">
        <f>R389=S389</f>
        <v/>
      </c>
      <c r="U389" s="418">
        <f>AND(MONTH(F389)=MONTH(Y389), YEAR(F389)=YEAR(Y389))</f>
        <v/>
      </c>
      <c r="V389" s="418">
        <f>AND(AC389&lt;&gt;"", 'Company information'!D$4&lt;&gt;"", RIGHT(SUBSTITUTE(AC389,"-",""),9)=RIGHT(SUBSTITUTE('Company information'!D$4,"-",""),9))</f>
        <v/>
      </c>
      <c r="W389" s="418">
        <f>AI389-I389</f>
        <v/>
      </c>
      <c r="X389" s="455" t="n"/>
      <c r="Y389" s="417" t="n"/>
      <c r="Z389" s="418" t="n"/>
      <c r="AA389" s="418" t="n"/>
      <c r="AB389" s="418" t="n"/>
      <c r="AC389" s="418" t="n"/>
      <c r="AD389" s="418" t="n"/>
      <c r="AE389" s="455" t="n"/>
      <c r="AF389" s="455" t="n"/>
      <c r="AG389" s="455" t="n"/>
      <c r="AH389" s="455" t="n"/>
      <c r="AI389" s="455" t="n"/>
      <c r="AJ389" s="455" t="n"/>
      <c r="AK389" s="455" t="n"/>
      <c r="AL389" s="455" t="n"/>
      <c r="AM389" s="455" t="n"/>
      <c r="AN389" s="455" t="n"/>
      <c r="AO389" s="455" t="n"/>
      <c r="AP389" s="455" t="n"/>
      <c r="AQ389" s="455" t="n"/>
      <c r="AR389" s="418" t="n"/>
      <c r="AS389" s="418" t="n"/>
      <c r="AT389" s="418" t="n"/>
    </row>
    <row r="390">
      <c r="A390" s="417" t="n">
        <v>381</v>
      </c>
      <c r="B390" s="418" t="inlineStr">
        <is>
          <t>Express Fee</t>
        </is>
      </c>
      <c r="C390" s="418" t="inlineStr">
        <is>
          <t>ឌី អេច អិល អិចប្រេស (ខេមបូឌា)</t>
        </is>
      </c>
      <c r="D390" s="418" t="inlineStr">
        <is>
          <t>L001-100045197</t>
        </is>
      </c>
      <c r="E390" s="418" t="inlineStr">
        <is>
          <t>PNHR00154405</t>
        </is>
      </c>
      <c r="F390" s="419" t="n">
        <v>44956</v>
      </c>
      <c r="G390" s="420" t="n">
        <v>8200</v>
      </c>
      <c r="H390" s="418" t="n"/>
      <c r="I390" s="455" t="n">
        <v>8200</v>
      </c>
      <c r="J390" s="418">
        <f>IF(L390&lt;&gt;"",L390,K390)</f>
        <v/>
      </c>
      <c r="K390" s="418">
        <f>IF(AND(T390=TRUE, U390=TRUE, V390=TRUE), IF(W390&lt;-0.05, "អនុញ្ញាត (អ្នកផ្គត់ផ្គង់ប្រកាសខ្វះ)", "បានប្រកាស (អនុញ្ញាត)"), IF(AND(T390=FALSE, U390=FALSE, V390=FALSE), "ព្យួរទុក (មិនមានទិន្នន័យ)", "ប្រកាសខុស (ព្យួរទុក)"))</f>
        <v/>
      </c>
      <c r="L390" s="418" t="inlineStr"/>
      <c r="M390" s="418" t="inlineStr"/>
      <c r="N390" s="455" t="n"/>
      <c r="O390" s="455">
        <f>IF(W390&lt;0,AI390,I390)</f>
        <v/>
      </c>
      <c r="P390" s="455">
        <f>I390-O390</f>
        <v/>
      </c>
      <c r="Q390" s="418" t="n"/>
      <c r="R390" s="418" t="inlineStr">
        <is>
          <t>PNHR00154405</t>
        </is>
      </c>
      <c r="S390" s="418" t="inlineStr"/>
      <c r="T390" s="418">
        <f>R390=S390</f>
        <v/>
      </c>
      <c r="U390" s="418">
        <f>AND(MONTH(F390)=MONTH(Y390), YEAR(F390)=YEAR(Y390))</f>
        <v/>
      </c>
      <c r="V390" s="418">
        <f>AND(AC390&lt;&gt;"", 'Company information'!D$4&lt;&gt;"", RIGHT(SUBSTITUTE(AC390,"-",""),9)=RIGHT(SUBSTITUTE('Company information'!D$4,"-",""),9))</f>
        <v/>
      </c>
      <c r="W390" s="418">
        <f>AI390-I390</f>
        <v/>
      </c>
      <c r="X390" s="455" t="n"/>
      <c r="Y390" s="417" t="n"/>
      <c r="Z390" s="418" t="n"/>
      <c r="AA390" s="418" t="n"/>
      <c r="AB390" s="418" t="n"/>
      <c r="AC390" s="418" t="n"/>
      <c r="AD390" s="418" t="n"/>
      <c r="AE390" s="455" t="n"/>
      <c r="AF390" s="455" t="n"/>
      <c r="AG390" s="455" t="n"/>
      <c r="AH390" s="455" t="n"/>
      <c r="AI390" s="455" t="n"/>
      <c r="AJ390" s="455" t="n"/>
      <c r="AK390" s="455" t="n"/>
      <c r="AL390" s="455" t="n"/>
      <c r="AM390" s="455" t="n"/>
      <c r="AN390" s="455" t="n"/>
      <c r="AO390" s="455" t="n"/>
      <c r="AP390" s="455" t="n"/>
      <c r="AQ390" s="455" t="n"/>
      <c r="AR390" s="418" t="n"/>
      <c r="AS390" s="418" t="n"/>
      <c r="AT390" s="418" t="n"/>
    </row>
    <row r="391">
      <c r="A391" s="417" t="n">
        <v>382</v>
      </c>
      <c r="B391" s="418" t="inlineStr">
        <is>
          <t>Express Fee</t>
        </is>
      </c>
      <c r="C391" s="418" t="inlineStr">
        <is>
          <t>ឌី អេច អិល អិចប្រេស (ខេមបូឌា)</t>
        </is>
      </c>
      <c r="D391" s="418" t="inlineStr">
        <is>
          <t>L001-100045197</t>
        </is>
      </c>
      <c r="E391" s="418" t="inlineStr">
        <is>
          <t>PNHR00154065</t>
        </is>
      </c>
      <c r="F391" s="419" t="n">
        <v>44949</v>
      </c>
      <c r="G391" s="420" t="n">
        <v>20644</v>
      </c>
      <c r="H391" s="418" t="n"/>
      <c r="I391" s="455" t="n">
        <v>20644</v>
      </c>
      <c r="J391" s="418">
        <f>IF(L391&lt;&gt;"",L391,K391)</f>
        <v/>
      </c>
      <c r="K391" s="418">
        <f>IF(AND(T391=TRUE, U391=TRUE, V391=TRUE), IF(W391&lt;-0.05, "អនុញ្ញាត (អ្នកផ្គត់ផ្គង់ប្រកាសខ្វះ)", "បានប្រកាស (អនុញ្ញាត)"), IF(AND(T391=FALSE, U391=FALSE, V391=FALSE), "ព្យួរទុក (មិនមានទិន្នន័យ)", "ប្រកាសខុស (ព្យួរទុក)"))</f>
        <v/>
      </c>
      <c r="L391" s="418" t="inlineStr"/>
      <c r="M391" s="418" t="inlineStr"/>
      <c r="N391" s="455" t="n"/>
      <c r="O391" s="455">
        <f>IF(W391&lt;0,AI391,I391)</f>
        <v/>
      </c>
      <c r="P391" s="455">
        <f>I391-O391</f>
        <v/>
      </c>
      <c r="Q391" s="418" t="n"/>
      <c r="R391" s="418" t="inlineStr">
        <is>
          <t>PNHR00154065</t>
        </is>
      </c>
      <c r="S391" s="418" t="inlineStr"/>
      <c r="T391" s="418">
        <f>R391=S391</f>
        <v/>
      </c>
      <c r="U391" s="418">
        <f>AND(MONTH(F391)=MONTH(Y391), YEAR(F391)=YEAR(Y391))</f>
        <v/>
      </c>
      <c r="V391" s="418">
        <f>AND(AC391&lt;&gt;"", 'Company information'!D$4&lt;&gt;"", RIGHT(SUBSTITUTE(AC391,"-",""),9)=RIGHT(SUBSTITUTE('Company information'!D$4,"-",""),9))</f>
        <v/>
      </c>
      <c r="W391" s="418">
        <f>AI391-I391</f>
        <v/>
      </c>
      <c r="X391" s="455" t="n"/>
      <c r="Y391" s="417" t="n"/>
      <c r="Z391" s="418" t="n"/>
      <c r="AA391" s="418" t="n"/>
      <c r="AB391" s="418" t="n"/>
      <c r="AC391" s="418" t="n"/>
      <c r="AD391" s="418" t="n"/>
      <c r="AE391" s="455" t="n"/>
      <c r="AF391" s="455" t="n"/>
      <c r="AG391" s="455" t="n"/>
      <c r="AH391" s="455" t="n"/>
      <c r="AI391" s="455" t="n"/>
      <c r="AJ391" s="455" t="n"/>
      <c r="AK391" s="455" t="n"/>
      <c r="AL391" s="455" t="n"/>
      <c r="AM391" s="455" t="n"/>
      <c r="AN391" s="455" t="n"/>
      <c r="AO391" s="455" t="n"/>
      <c r="AP391" s="455" t="n"/>
      <c r="AQ391" s="455" t="n"/>
      <c r="AR391" s="418" t="n"/>
      <c r="AS391" s="418" t="n"/>
      <c r="AT391" s="418" t="n"/>
    </row>
    <row r="392">
      <c r="A392" s="417" t="n">
        <v>383</v>
      </c>
      <c r="B392" s="418" t="inlineStr">
        <is>
          <t>Express Fee</t>
        </is>
      </c>
      <c r="C392" s="418" t="inlineStr">
        <is>
          <t>ឌី អេច អិល អិចប្រេស (ខេមបូឌា)</t>
        </is>
      </c>
      <c r="D392" s="418" t="inlineStr">
        <is>
          <t>L001-100045197</t>
        </is>
      </c>
      <c r="E392" s="418" t="inlineStr">
        <is>
          <t>PNHR00153256</t>
        </is>
      </c>
      <c r="F392" s="419" t="n">
        <v>45261</v>
      </c>
      <c r="G392" s="420" t="n">
        <v>16460</v>
      </c>
      <c r="H392" s="418" t="n"/>
      <c r="I392" s="455" t="n">
        <v>16460</v>
      </c>
      <c r="J392" s="418">
        <f>IF(L392&lt;&gt;"",L392,K392)</f>
        <v/>
      </c>
      <c r="K392" s="418">
        <f>IF(AND(T392=TRUE, U392=TRUE, V392=TRUE), IF(W392&lt;-0.05, "អនុញ្ញាត (អ្នកផ្គត់ផ្គង់ប្រកាសខ្វះ)", "បានប្រកាស (អនុញ្ញាត)"), IF(AND(T392=FALSE, U392=FALSE, V392=FALSE), "ព្យួរទុក (មិនមានទិន្នន័យ)", "ប្រកាសខុស (ព្យួរទុក)"))</f>
        <v/>
      </c>
      <c r="L392" s="418" t="inlineStr"/>
      <c r="M392" s="418" t="inlineStr"/>
      <c r="N392" s="455" t="n"/>
      <c r="O392" s="455">
        <f>IF(W392&lt;0,AI392,I392)</f>
        <v/>
      </c>
      <c r="P392" s="455">
        <f>I392-O392</f>
        <v/>
      </c>
      <c r="Q392" s="418" t="n"/>
      <c r="R392" s="418" t="inlineStr">
        <is>
          <t>PNHR00153256</t>
        </is>
      </c>
      <c r="S392" s="418" t="inlineStr"/>
      <c r="T392" s="418">
        <f>R392=S392</f>
        <v/>
      </c>
      <c r="U392" s="418">
        <f>AND(MONTH(F392)=MONTH(Y392), YEAR(F392)=YEAR(Y392))</f>
        <v/>
      </c>
      <c r="V392" s="418">
        <f>AND(AC392&lt;&gt;"", 'Company information'!D$4&lt;&gt;"", RIGHT(SUBSTITUTE(AC392,"-",""),9)=RIGHT(SUBSTITUTE('Company information'!D$4,"-",""),9))</f>
        <v/>
      </c>
      <c r="W392" s="418">
        <f>AI392-I392</f>
        <v/>
      </c>
      <c r="X392" s="455" t="n"/>
      <c r="Y392" s="417" t="n"/>
      <c r="Z392" s="418" t="n"/>
      <c r="AA392" s="418" t="n"/>
      <c r="AB392" s="418" t="n"/>
      <c r="AC392" s="418" t="n"/>
      <c r="AD392" s="418" t="n"/>
      <c r="AE392" s="455" t="n"/>
      <c r="AF392" s="455" t="n"/>
      <c r="AG392" s="455" t="n"/>
      <c r="AH392" s="455" t="n"/>
      <c r="AI392" s="455" t="n"/>
      <c r="AJ392" s="455" t="n"/>
      <c r="AK392" s="455" t="n"/>
      <c r="AL392" s="455" t="n"/>
      <c r="AM392" s="455" t="n"/>
      <c r="AN392" s="455" t="n"/>
      <c r="AO392" s="455" t="n"/>
      <c r="AP392" s="455" t="n"/>
      <c r="AQ392" s="455" t="n"/>
      <c r="AR392" s="418" t="n"/>
      <c r="AS392" s="418" t="n"/>
      <c r="AT392" s="418" t="n"/>
    </row>
    <row r="393">
      <c r="A393" s="417" t="n">
        <v>384</v>
      </c>
      <c r="B393" s="418" t="inlineStr">
        <is>
          <t>Express Fee</t>
        </is>
      </c>
      <c r="C393" s="418" t="inlineStr">
        <is>
          <t>ឌី អេច អិល អិចប្រេស (ខេមបូឌា)</t>
        </is>
      </c>
      <c r="D393" s="418" t="inlineStr">
        <is>
          <t>L001-100045197</t>
        </is>
      </c>
      <c r="E393" s="418" t="inlineStr">
        <is>
          <t>PNHR00152733</t>
        </is>
      </c>
      <c r="F393" s="419" t="n">
        <v>44927</v>
      </c>
      <c r="G393" s="420" t="n">
        <v>8236</v>
      </c>
      <c r="H393" s="418" t="n"/>
      <c r="I393" s="455" t="n">
        <v>8236</v>
      </c>
      <c r="J393" s="418">
        <f>IF(L393&lt;&gt;"",L393,K393)</f>
        <v/>
      </c>
      <c r="K393" s="418">
        <f>IF(AND(T393=TRUE, U393=TRUE, V393=TRUE), IF(W393&lt;-0.05, "អនុញ្ញាត (អ្នកផ្គត់ផ្គង់ប្រកាសខ្វះ)", "បានប្រកាស (អនុញ្ញាត)"), IF(AND(T393=FALSE, U393=FALSE, V393=FALSE), "ព្យួរទុក (មិនមានទិន្នន័យ)", "ប្រកាសខុស (ព្យួរទុក)"))</f>
        <v/>
      </c>
      <c r="L393" s="418" t="inlineStr"/>
      <c r="M393" s="418" t="inlineStr"/>
      <c r="N393" s="455" t="n"/>
      <c r="O393" s="455">
        <f>IF(W393&lt;0,AI393,I393)</f>
        <v/>
      </c>
      <c r="P393" s="455">
        <f>I393-O393</f>
        <v/>
      </c>
      <c r="Q393" s="418" t="n"/>
      <c r="R393" s="418" t="inlineStr">
        <is>
          <t>PNHR00152733</t>
        </is>
      </c>
      <c r="S393" s="418" t="inlineStr"/>
      <c r="T393" s="418">
        <f>R393=S393</f>
        <v/>
      </c>
      <c r="U393" s="418">
        <f>AND(MONTH(F393)=MONTH(Y393), YEAR(F393)=YEAR(Y393))</f>
        <v/>
      </c>
      <c r="V393" s="418">
        <f>AND(AC393&lt;&gt;"", 'Company information'!D$4&lt;&gt;"", RIGHT(SUBSTITUTE(AC393,"-",""),9)=RIGHT(SUBSTITUTE('Company information'!D$4,"-",""),9))</f>
        <v/>
      </c>
      <c r="W393" s="418">
        <f>AI393-I393</f>
        <v/>
      </c>
      <c r="X393" s="455" t="n"/>
      <c r="Y393" s="417" t="n"/>
      <c r="Z393" s="418" t="n"/>
      <c r="AA393" s="418" t="n"/>
      <c r="AB393" s="418" t="n"/>
      <c r="AC393" s="418" t="n"/>
      <c r="AD393" s="418" t="n"/>
      <c r="AE393" s="455" t="n"/>
      <c r="AF393" s="455" t="n"/>
      <c r="AG393" s="455" t="n"/>
      <c r="AH393" s="455" t="n"/>
      <c r="AI393" s="455" t="n"/>
      <c r="AJ393" s="455" t="n"/>
      <c r="AK393" s="455" t="n"/>
      <c r="AL393" s="455" t="n"/>
      <c r="AM393" s="455" t="n"/>
      <c r="AN393" s="455" t="n"/>
      <c r="AO393" s="455" t="n"/>
      <c r="AP393" s="455" t="n"/>
      <c r="AQ393" s="455" t="n"/>
      <c r="AR393" s="418" t="n"/>
      <c r="AS393" s="418" t="n"/>
      <c r="AT393" s="418" t="n"/>
    </row>
    <row r="394">
      <c r="A394" s="417" t="n">
        <v>385</v>
      </c>
      <c r="B394" s="418" t="inlineStr">
        <is>
          <t>Monthly Tax Declaration fee for Jan 2023 service</t>
        </is>
      </c>
      <c r="C394" s="418" t="inlineStr">
        <is>
          <t>យីងកឺ ខេម ថេក អ៊ែតវ៉ាយហ្សឺរី ឯ.ក</t>
        </is>
      </c>
      <c r="D394" s="418" t="inlineStr">
        <is>
          <t>K003-902005313</t>
        </is>
      </c>
      <c r="E394" s="418" t="inlineStr">
        <is>
          <t>YKT23-005</t>
        </is>
      </c>
      <c r="F394" s="419" t="n">
        <v>44927</v>
      </c>
      <c r="G394" s="420" t="n">
        <v>576380</v>
      </c>
      <c r="H394" s="418" t="n"/>
      <c r="I394" s="455" t="n">
        <v>576380</v>
      </c>
      <c r="J394" s="418">
        <f>IF(L394&lt;&gt;"",L394,K394)</f>
        <v/>
      </c>
      <c r="K394" s="418">
        <f>IF(AND(T394=TRUE, U394=TRUE, V394=TRUE), IF(W394&lt;-0.05, "អនុញ្ញាត (អ្នកផ្គត់ផ្គង់ប្រកាសខ្វះ)", "បានប្រកាស (អនុញ្ញាត)"), IF(AND(T394=FALSE, U394=FALSE, V394=FALSE), "ព្យួរទុក (មិនមានទិន្នន័យ)", "ប្រកាសខុស (ព្យួរទុក)"))</f>
        <v/>
      </c>
      <c r="L394" s="418" t="inlineStr"/>
      <c r="M394" s="418" t="inlineStr"/>
      <c r="N394" s="455" t="n"/>
      <c r="O394" s="455">
        <f>IF(W394&lt;0,AI394,I394)</f>
        <v/>
      </c>
      <c r="P394" s="455">
        <f>I394-O394</f>
        <v/>
      </c>
      <c r="Q394" s="418" t="n"/>
      <c r="R394" s="418" t="inlineStr">
        <is>
          <t>YKT23-005</t>
        </is>
      </c>
      <c r="S394" s="418" t="inlineStr"/>
      <c r="T394" s="418">
        <f>R394=S394</f>
        <v/>
      </c>
      <c r="U394" s="418">
        <f>AND(MONTH(F394)=MONTH(Y394), YEAR(F394)=YEAR(Y394))</f>
        <v/>
      </c>
      <c r="V394" s="418">
        <f>AND(AC394&lt;&gt;"", 'Company information'!D$4&lt;&gt;"", RIGHT(SUBSTITUTE(AC394,"-",""),9)=RIGHT(SUBSTITUTE('Company information'!D$4,"-",""),9))</f>
        <v/>
      </c>
      <c r="W394" s="418">
        <f>AI394-I394</f>
        <v/>
      </c>
      <c r="X394" s="455" t="n"/>
      <c r="Y394" s="417" t="n"/>
      <c r="Z394" s="418" t="n"/>
      <c r="AA394" s="418" t="n"/>
      <c r="AB394" s="418" t="n"/>
      <c r="AC394" s="418" t="n"/>
      <c r="AD394" s="418" t="n"/>
      <c r="AE394" s="455" t="n"/>
      <c r="AF394" s="455" t="n"/>
      <c r="AG394" s="455" t="n"/>
      <c r="AH394" s="455" t="n"/>
      <c r="AI394" s="455" t="n"/>
      <c r="AJ394" s="455" t="n"/>
      <c r="AK394" s="455" t="n"/>
      <c r="AL394" s="455" t="n"/>
      <c r="AM394" s="455" t="n"/>
      <c r="AN394" s="455" t="n"/>
      <c r="AO394" s="455" t="n"/>
      <c r="AP394" s="455" t="n"/>
      <c r="AQ394" s="455" t="n"/>
      <c r="AR394" s="418" t="n"/>
      <c r="AS394" s="418" t="n"/>
      <c r="AT394" s="418" t="n"/>
    </row>
    <row r="395">
      <c r="A395" s="417" t="n">
        <v>386</v>
      </c>
      <c r="B395" s="418" t="inlineStr">
        <is>
          <t>PELLTE EPE</t>
        </is>
      </c>
      <c r="C395" s="418" t="inlineStr">
        <is>
          <t>យ័ន សីន តាយ ឯ.ក</t>
        </is>
      </c>
      <c r="D395" s="418" t="inlineStr">
        <is>
          <t>L001-902104347</t>
        </is>
      </c>
      <c r="E395" s="418" t="inlineStr">
        <is>
          <t>000018</t>
        </is>
      </c>
      <c r="F395" s="419" t="n">
        <v>44956</v>
      </c>
      <c r="G395" s="420" t="n">
        <v>204999</v>
      </c>
      <c r="H395" s="418" t="n"/>
      <c r="I395" s="455" t="n">
        <v>204999</v>
      </c>
      <c r="J395" s="418">
        <f>IF(L395&lt;&gt;"",L395,K395)</f>
        <v/>
      </c>
      <c r="K395" s="418">
        <f>IF(AND(T395=TRUE, U395=TRUE, V395=TRUE), IF(W395&lt;-0.05, "អនុញ្ញាត (អ្នកផ្គត់ផ្គង់ប្រកាសខ្វះ)", "បានប្រកាស (អនុញ្ញាត)"), IF(AND(T395=FALSE, U395=FALSE, V395=FALSE), "ព្យួរទុក (មិនមានទិន្នន័យ)", "ប្រកាសខុស (ព្យួរទុក)"))</f>
        <v/>
      </c>
      <c r="L395" s="418" t="inlineStr"/>
      <c r="M395" s="418" t="inlineStr"/>
      <c r="N395" s="455" t="n"/>
      <c r="O395" s="455">
        <f>IF(W395&lt;0,AI395,I395)</f>
        <v/>
      </c>
      <c r="P395" s="455">
        <f>I395-O395</f>
        <v/>
      </c>
      <c r="Q395" s="418" t="n"/>
      <c r="R395" s="418" t="inlineStr">
        <is>
          <t>000018</t>
        </is>
      </c>
      <c r="S395" s="418" t="inlineStr"/>
      <c r="T395" s="418">
        <f>R395=S395</f>
        <v/>
      </c>
      <c r="U395" s="418">
        <f>AND(MONTH(F395)=MONTH(Y395), YEAR(F395)=YEAR(Y395))</f>
        <v/>
      </c>
      <c r="V395" s="418">
        <f>AND(AC395&lt;&gt;"", 'Company information'!D$4&lt;&gt;"", RIGHT(SUBSTITUTE(AC395,"-",""),9)=RIGHT(SUBSTITUTE('Company information'!D$4,"-",""),9))</f>
        <v/>
      </c>
      <c r="W395" s="418">
        <f>AI395-I395</f>
        <v/>
      </c>
      <c r="X395" s="455" t="n"/>
      <c r="Y395" s="417" t="n"/>
      <c r="Z395" s="418" t="n"/>
      <c r="AA395" s="418" t="n"/>
      <c r="AB395" s="418" t="n"/>
      <c r="AC395" s="418" t="n"/>
      <c r="AD395" s="418" t="n"/>
      <c r="AE395" s="455" t="n"/>
      <c r="AF395" s="455" t="n"/>
      <c r="AG395" s="455" t="n"/>
      <c r="AH395" s="455" t="n"/>
      <c r="AI395" s="455" t="n"/>
      <c r="AJ395" s="455" t="n"/>
      <c r="AK395" s="455" t="n"/>
      <c r="AL395" s="455" t="n"/>
      <c r="AM395" s="455" t="n"/>
      <c r="AN395" s="455" t="n"/>
      <c r="AO395" s="455" t="n"/>
      <c r="AP395" s="455" t="n"/>
      <c r="AQ395" s="455" t="n"/>
      <c r="AR395" s="418" t="n"/>
      <c r="AS395" s="418" t="n"/>
      <c r="AT395" s="418" t="n"/>
    </row>
    <row r="396">
      <c r="A396" s="417" t="n">
        <v>387</v>
      </c>
      <c r="B396" s="418" t="inlineStr">
        <is>
          <t>Cartons</t>
        </is>
      </c>
      <c r="C396" s="418" t="inlineStr">
        <is>
          <t>យី មីង ភែកឃីជីង ឯ.ក</t>
        </is>
      </c>
      <c r="D396" s="418" t="inlineStr">
        <is>
          <t>B108-902101335</t>
        </is>
      </c>
      <c r="E396" s="418" t="inlineStr">
        <is>
          <t>YM-0002</t>
        </is>
      </c>
      <c r="F396" s="419" t="n">
        <v>44957</v>
      </c>
      <c r="G396" s="420" t="n">
        <v>5443982</v>
      </c>
      <c r="H396" s="418" t="n"/>
      <c r="I396" s="455" t="n">
        <v>5443982</v>
      </c>
      <c r="J396" s="418">
        <f>IF(L396&lt;&gt;"",L396,K396)</f>
        <v/>
      </c>
      <c r="K396" s="418">
        <f>IF(AND(T396=TRUE, U396=TRUE, V396=TRUE), IF(W396&lt;-0.05, "អនុញ្ញាត (អ្នកផ្គត់ផ្គង់ប្រកាសខ្វះ)", "បានប្រកាស (អនុញ្ញាត)"), IF(AND(T396=FALSE, U396=FALSE, V396=FALSE), "ព្យួរទុក (មិនមានទិន្នន័យ)", "ប្រកាសខុស (ព្យួរទុក)"))</f>
        <v/>
      </c>
      <c r="L396" s="418" t="inlineStr"/>
      <c r="M396" s="418" t="inlineStr"/>
      <c r="N396" s="455" t="n"/>
      <c r="O396" s="455">
        <f>IF(W396&lt;0,AI396,I396)</f>
        <v/>
      </c>
      <c r="P396" s="455">
        <f>I396-O396</f>
        <v/>
      </c>
      <c r="Q396" s="418" t="n"/>
      <c r="R396" s="418" t="inlineStr">
        <is>
          <t>YM-0002</t>
        </is>
      </c>
      <c r="S396" s="418" t="inlineStr"/>
      <c r="T396" s="418">
        <f>R396=S396</f>
        <v/>
      </c>
      <c r="U396" s="418">
        <f>AND(MONTH(F396)=MONTH(Y396), YEAR(F396)=YEAR(Y396))</f>
        <v/>
      </c>
      <c r="V396" s="418">
        <f>AND(AC396&lt;&gt;"", 'Company information'!D$4&lt;&gt;"", RIGHT(SUBSTITUTE(AC396,"-",""),9)=RIGHT(SUBSTITUTE('Company information'!D$4,"-",""),9))</f>
        <v/>
      </c>
      <c r="W396" s="418">
        <f>AI396-I396</f>
        <v/>
      </c>
      <c r="X396" s="455" t="n"/>
      <c r="Y396" s="417" t="n"/>
      <c r="Z396" s="418" t="n"/>
      <c r="AA396" s="418" t="n"/>
      <c r="AB396" s="418" t="n"/>
      <c r="AC396" s="418" t="n"/>
      <c r="AD396" s="418" t="n"/>
      <c r="AE396" s="455" t="n"/>
      <c r="AF396" s="455" t="n"/>
      <c r="AG396" s="455" t="n"/>
      <c r="AH396" s="455" t="n"/>
      <c r="AI396" s="455" t="n"/>
      <c r="AJ396" s="455" t="n"/>
      <c r="AK396" s="455" t="n"/>
      <c r="AL396" s="455" t="n"/>
      <c r="AM396" s="455" t="n"/>
      <c r="AN396" s="455" t="n"/>
      <c r="AO396" s="455" t="n"/>
      <c r="AP396" s="455" t="n"/>
      <c r="AQ396" s="455" t="n"/>
      <c r="AR396" s="418" t="n"/>
      <c r="AS396" s="418" t="n"/>
      <c r="AT396" s="418" t="n"/>
    </row>
    <row r="397">
      <c r="A397" s="417" t="n">
        <v>388</v>
      </c>
      <c r="B397" s="418" t="inlineStr">
        <is>
          <t>Paper Label</t>
        </is>
      </c>
      <c r="C397" s="418" t="inlineStr">
        <is>
          <t>ស៊ីន ហ្វី យ៉ាង ព្រីនធីង &amp; អិកសេសសឺរី ឯ.ក</t>
        </is>
      </c>
      <c r="D397" s="418" t="inlineStr">
        <is>
          <t>K010-901906822</t>
        </is>
      </c>
      <c r="E397" s="418" t="inlineStr">
        <is>
          <t>XFY-YD2023015</t>
        </is>
      </c>
      <c r="F397" s="419" t="n">
        <v>44957</v>
      </c>
      <c r="G397" s="420" t="n">
        <v>204170</v>
      </c>
      <c r="H397" s="418" t="n"/>
      <c r="I397" s="455" t="n">
        <v>204170</v>
      </c>
      <c r="J397" s="418">
        <f>IF(L397&lt;&gt;"",L397,K397)</f>
        <v/>
      </c>
      <c r="K397" s="418">
        <f>IF(AND(T397=TRUE, U397=TRUE, V397=TRUE), IF(W397&lt;-0.05, "អនុញ្ញាត (អ្នកផ្គត់ផ្គង់ប្រកាសខ្វះ)", "បានប្រកាស (អនុញ្ញាត)"), IF(AND(T397=FALSE, U397=FALSE, V397=FALSE), "ព្យួរទុក (មិនមានទិន្នន័យ)", "ប្រកាសខុស (ព្យួរទុក)"))</f>
        <v/>
      </c>
      <c r="L397" s="418" t="inlineStr"/>
      <c r="M397" s="418" t="inlineStr"/>
      <c r="N397" s="455" t="n"/>
      <c r="O397" s="455">
        <f>IF(W397&lt;0,AI397,I397)</f>
        <v/>
      </c>
      <c r="P397" s="455">
        <f>I397-O397</f>
        <v/>
      </c>
      <c r="Q397" s="418" t="n"/>
      <c r="R397" s="418" t="inlineStr">
        <is>
          <t>XFY-YD2023015</t>
        </is>
      </c>
      <c r="S397" s="418" t="inlineStr"/>
      <c r="T397" s="418">
        <f>R397=S397</f>
        <v/>
      </c>
      <c r="U397" s="418">
        <f>AND(MONTH(F397)=MONTH(Y397), YEAR(F397)=YEAR(Y397))</f>
        <v/>
      </c>
      <c r="V397" s="418">
        <f>AND(AC397&lt;&gt;"", 'Company information'!D$4&lt;&gt;"", RIGHT(SUBSTITUTE(AC397,"-",""),9)=RIGHT(SUBSTITUTE('Company information'!D$4,"-",""),9))</f>
        <v/>
      </c>
      <c r="W397" s="418">
        <f>AI397-I397</f>
        <v/>
      </c>
      <c r="X397" s="455" t="n"/>
      <c r="Y397" s="417" t="n"/>
      <c r="Z397" s="418" t="n"/>
      <c r="AA397" s="418" t="n"/>
      <c r="AB397" s="418" t="n"/>
      <c r="AC397" s="418" t="n"/>
      <c r="AD397" s="418" t="n"/>
      <c r="AE397" s="455" t="n"/>
      <c r="AF397" s="455" t="n"/>
      <c r="AG397" s="455" t="n"/>
      <c r="AH397" s="455" t="n"/>
      <c r="AI397" s="455" t="n"/>
      <c r="AJ397" s="455" t="n"/>
      <c r="AK397" s="455" t="n"/>
      <c r="AL397" s="455" t="n"/>
      <c r="AM397" s="455" t="n"/>
      <c r="AN397" s="455" t="n"/>
      <c r="AO397" s="455" t="n"/>
      <c r="AP397" s="455" t="n"/>
      <c r="AQ397" s="455" t="n"/>
      <c r="AR397" s="418" t="n"/>
      <c r="AS397" s="418" t="n"/>
      <c r="AT397" s="418" t="n"/>
    </row>
    <row r="398">
      <c r="A398" s="417" t="n">
        <v>389</v>
      </c>
      <c r="B398" s="418" t="inlineStr">
        <is>
          <t>Colors Box and Paper Card</t>
        </is>
      </c>
      <c r="C398" s="418" t="inlineStr">
        <is>
          <t>វីង ចេង ភែកឃីជីង ឯ.ក</t>
        </is>
      </c>
      <c r="D398" s="418" t="inlineStr">
        <is>
          <t>L001-902102915</t>
        </is>
      </c>
      <c r="E398" s="418" t="inlineStr">
        <is>
          <t>TI0072</t>
        </is>
      </c>
      <c r="F398" s="419" t="n">
        <v>44957</v>
      </c>
      <c r="G398" s="420" t="n">
        <v>4910415</v>
      </c>
      <c r="H398" s="418" t="n"/>
      <c r="I398" s="455" t="n">
        <v>4910415</v>
      </c>
      <c r="J398" s="418">
        <f>IF(L398&lt;&gt;"",L398,K398)</f>
        <v/>
      </c>
      <c r="K398" s="418">
        <f>IF(AND(T398=TRUE, U398=TRUE, V398=TRUE), IF(W398&lt;-0.05, "អនុញ្ញាត (អ្នកផ្គត់ផ្គង់ប្រកាសខ្វះ)", "បានប្រកាស (អនុញ្ញាត)"), IF(AND(T398=FALSE, U398=FALSE, V398=FALSE), "ព្យួរទុក (មិនមានទិន្នន័យ)", "ប្រកាសខុស (ព្យួរទុក)"))</f>
        <v/>
      </c>
      <c r="L398" s="418" t="inlineStr"/>
      <c r="M398" s="418" t="inlineStr"/>
      <c r="N398" s="455" t="n"/>
      <c r="O398" s="455">
        <f>IF(W398&lt;0,AI398,I398)</f>
        <v/>
      </c>
      <c r="P398" s="455">
        <f>I398-O398</f>
        <v/>
      </c>
      <c r="Q398" s="418" t="n"/>
      <c r="R398" s="418" t="inlineStr">
        <is>
          <t>TI0072</t>
        </is>
      </c>
      <c r="S398" s="418" t="inlineStr"/>
      <c r="T398" s="418">
        <f>R398=S398</f>
        <v/>
      </c>
      <c r="U398" s="418">
        <f>AND(MONTH(F398)=MONTH(Y398), YEAR(F398)=YEAR(Y398))</f>
        <v/>
      </c>
      <c r="V398" s="418">
        <f>AND(AC398&lt;&gt;"", 'Company information'!D$4&lt;&gt;"", RIGHT(SUBSTITUTE(AC398,"-",""),9)=RIGHT(SUBSTITUTE('Company information'!D$4,"-",""),9))</f>
        <v/>
      </c>
      <c r="W398" s="418">
        <f>AI398-I398</f>
        <v/>
      </c>
      <c r="X398" s="455" t="n"/>
      <c r="Y398" s="417" t="n"/>
      <c r="Z398" s="418" t="n"/>
      <c r="AA398" s="418" t="n"/>
      <c r="AB398" s="418" t="n"/>
      <c r="AC398" s="418" t="n"/>
      <c r="AD398" s="418" t="n"/>
      <c r="AE398" s="455" t="n"/>
      <c r="AF398" s="455" t="n"/>
      <c r="AG398" s="455" t="n"/>
      <c r="AH398" s="455" t="n"/>
      <c r="AI398" s="455" t="n"/>
      <c r="AJ398" s="455" t="n"/>
      <c r="AK398" s="455" t="n"/>
      <c r="AL398" s="455" t="n"/>
      <c r="AM398" s="455" t="n"/>
      <c r="AN398" s="455" t="n"/>
      <c r="AO398" s="455" t="n"/>
      <c r="AP398" s="455" t="n"/>
      <c r="AQ398" s="455" t="n"/>
      <c r="AR398" s="418" t="n"/>
      <c r="AS398" s="418" t="n"/>
      <c r="AT398" s="418" t="n"/>
    </row>
    <row r="399">
      <c r="A399" s="417" t="n">
        <v>390</v>
      </c>
      <c r="B399" s="418" t="inlineStr">
        <is>
          <t>Carton Paper</t>
        </is>
      </c>
      <c r="C399" s="418" t="inlineStr">
        <is>
          <t>ស៊ីងហ្គាពួរ កាតុង (ខេមបូឌា)</t>
        </is>
      </c>
      <c r="D399" s="418" t="inlineStr">
        <is>
          <t>L001-100121322</t>
        </is>
      </c>
      <c r="E399" s="418" t="inlineStr">
        <is>
          <t>V0020572</t>
        </is>
      </c>
      <c r="F399" s="419" t="n">
        <v>45017</v>
      </c>
      <c r="G399" s="420" t="n">
        <v>833895</v>
      </c>
      <c r="H399" s="418" t="n"/>
      <c r="I399" s="455" t="n">
        <v>833895</v>
      </c>
      <c r="J399" s="418">
        <f>IF(L399&lt;&gt;"",L399,K399)</f>
        <v/>
      </c>
      <c r="K399" s="418">
        <f>IF(AND(T399=TRUE, U399=TRUE, V399=TRUE), IF(W399&lt;-0.05, "អនុញ្ញាត (អ្នកផ្គត់ផ្គង់ប្រកាសខ្វះ)", "បានប្រកាស (អនុញ្ញាត)"), IF(AND(T399=FALSE, U399=FALSE, V399=FALSE), "ព្យួរទុក (មិនមានទិន្នន័យ)", "ប្រកាសខុស (ព្យួរទុក)"))</f>
        <v/>
      </c>
      <c r="L399" s="418" t="inlineStr"/>
      <c r="M399" s="418" t="inlineStr"/>
      <c r="N399" s="455" t="n"/>
      <c r="O399" s="455">
        <f>IF(W399&lt;0,AI399,I399)</f>
        <v/>
      </c>
      <c r="P399" s="455">
        <f>I399-O399</f>
        <v/>
      </c>
      <c r="Q399" s="418" t="n"/>
      <c r="R399" s="418" t="inlineStr">
        <is>
          <t>V0020572</t>
        </is>
      </c>
      <c r="S399" s="418" t="inlineStr"/>
      <c r="T399" s="418">
        <f>R399=S399</f>
        <v/>
      </c>
      <c r="U399" s="418">
        <f>AND(MONTH(F399)=MONTH(Y399), YEAR(F399)=YEAR(Y399))</f>
        <v/>
      </c>
      <c r="V399" s="418">
        <f>AND(AC399&lt;&gt;"", 'Company information'!D$4&lt;&gt;"", RIGHT(SUBSTITUTE(AC399,"-",""),9)=RIGHT(SUBSTITUTE('Company information'!D$4,"-",""),9))</f>
        <v/>
      </c>
      <c r="W399" s="418">
        <f>AI399-I399</f>
        <v/>
      </c>
      <c r="X399" s="455" t="n"/>
      <c r="Y399" s="417" t="n"/>
      <c r="Z399" s="418" t="n"/>
      <c r="AA399" s="418" t="n"/>
      <c r="AB399" s="418" t="n"/>
      <c r="AC399" s="418" t="n"/>
      <c r="AD399" s="418" t="n"/>
      <c r="AE399" s="455" t="n"/>
      <c r="AF399" s="455" t="n"/>
      <c r="AG399" s="455" t="n"/>
      <c r="AH399" s="455" t="n"/>
      <c r="AI399" s="455" t="n"/>
      <c r="AJ399" s="455" t="n"/>
      <c r="AK399" s="455" t="n"/>
      <c r="AL399" s="455" t="n"/>
      <c r="AM399" s="455" t="n"/>
      <c r="AN399" s="455" t="n"/>
      <c r="AO399" s="455" t="n"/>
      <c r="AP399" s="455" t="n"/>
      <c r="AQ399" s="455" t="n"/>
      <c r="AR399" s="418" t="n"/>
      <c r="AS399" s="418" t="n"/>
      <c r="AT399" s="418" t="n"/>
    </row>
    <row r="400">
      <c r="A400" s="417" t="n">
        <v>391</v>
      </c>
      <c r="B400" s="418" t="inlineStr">
        <is>
          <t>Carton Paper</t>
        </is>
      </c>
      <c r="C400" s="418" t="inlineStr">
        <is>
          <t>ស៊ីងហ្គាពួរ កាតុង (ខេមបូឌា)</t>
        </is>
      </c>
      <c r="D400" s="418" t="inlineStr">
        <is>
          <t>L001-100121322</t>
        </is>
      </c>
      <c r="E400" s="418" t="inlineStr">
        <is>
          <t>V0020574</t>
        </is>
      </c>
      <c r="F400" s="419" t="n">
        <v>45047</v>
      </c>
      <c r="G400" s="420" t="n">
        <v>151769</v>
      </c>
      <c r="H400" s="418" t="n"/>
      <c r="I400" s="455" t="n">
        <v>151769</v>
      </c>
      <c r="J400" s="418">
        <f>IF(L400&lt;&gt;"",L400,K400)</f>
        <v/>
      </c>
      <c r="K400" s="418">
        <f>IF(AND(T400=TRUE, U400=TRUE, V400=TRUE), IF(W400&lt;-0.05, "អនុញ្ញាត (អ្នកផ្គត់ផ្គង់ប្រកាសខ្វះ)", "បានប្រកាស (អនុញ្ញាត)"), IF(AND(T400=FALSE, U400=FALSE, V400=FALSE), "ព្យួរទុក (មិនមានទិន្នន័យ)", "ប្រកាសខុស (ព្យួរទុក)"))</f>
        <v/>
      </c>
      <c r="L400" s="418" t="inlineStr"/>
      <c r="M400" s="418" t="inlineStr"/>
      <c r="N400" s="455" t="n"/>
      <c r="O400" s="455">
        <f>IF(W400&lt;0,AI400,I400)</f>
        <v/>
      </c>
      <c r="P400" s="455">
        <f>I400-O400</f>
        <v/>
      </c>
      <c r="Q400" s="418" t="n"/>
      <c r="R400" s="418" t="inlineStr">
        <is>
          <t>V0020574</t>
        </is>
      </c>
      <c r="S400" s="418" t="inlineStr"/>
      <c r="T400" s="418">
        <f>R400=S400</f>
        <v/>
      </c>
      <c r="U400" s="418">
        <f>AND(MONTH(F400)=MONTH(Y400), YEAR(F400)=YEAR(Y400))</f>
        <v/>
      </c>
      <c r="V400" s="418">
        <f>AND(AC400&lt;&gt;"", 'Company information'!D$4&lt;&gt;"", RIGHT(SUBSTITUTE(AC400,"-",""),9)=RIGHT(SUBSTITUTE('Company information'!D$4,"-",""),9))</f>
        <v/>
      </c>
      <c r="W400" s="418">
        <f>AI400-I400</f>
        <v/>
      </c>
      <c r="X400" s="455" t="n"/>
      <c r="Y400" s="417" t="n"/>
      <c r="Z400" s="418" t="n"/>
      <c r="AA400" s="418" t="n"/>
      <c r="AB400" s="418" t="n"/>
      <c r="AC400" s="418" t="n"/>
      <c r="AD400" s="418" t="n"/>
      <c r="AE400" s="455" t="n"/>
      <c r="AF400" s="455" t="n"/>
      <c r="AG400" s="455" t="n"/>
      <c r="AH400" s="455" t="n"/>
      <c r="AI400" s="455" t="n"/>
      <c r="AJ400" s="455" t="n"/>
      <c r="AK400" s="455" t="n"/>
      <c r="AL400" s="455" t="n"/>
      <c r="AM400" s="455" t="n"/>
      <c r="AN400" s="455" t="n"/>
      <c r="AO400" s="455" t="n"/>
      <c r="AP400" s="455" t="n"/>
      <c r="AQ400" s="455" t="n"/>
      <c r="AR400" s="418" t="n"/>
      <c r="AS400" s="418" t="n"/>
      <c r="AT400" s="418" t="n"/>
    </row>
    <row r="401">
      <c r="A401" s="417" t="n">
        <v>392</v>
      </c>
      <c r="B401" s="418" t="inlineStr">
        <is>
          <t>Carton Paper</t>
        </is>
      </c>
      <c r="C401" s="418" t="inlineStr">
        <is>
          <t>ស៊ីងហ្គាពួរ កាតុង (ខេមបូឌា)</t>
        </is>
      </c>
      <c r="D401" s="418" t="inlineStr">
        <is>
          <t>L001-100121322</t>
        </is>
      </c>
      <c r="E401" s="418" t="inlineStr">
        <is>
          <t>V0020628</t>
        </is>
      </c>
      <c r="F401" s="419" t="n">
        <v>44944</v>
      </c>
      <c r="G401" s="420" t="n">
        <v>10669</v>
      </c>
      <c r="H401" s="418" t="n"/>
      <c r="I401" s="455" t="n">
        <v>10669</v>
      </c>
      <c r="J401" s="418">
        <f>IF(L401&lt;&gt;"",L401,K401)</f>
        <v/>
      </c>
      <c r="K401" s="418">
        <f>IF(AND(T401=TRUE, U401=TRUE, V401=TRUE), IF(W401&lt;-0.05, "អនុញ្ញាត (អ្នកផ្គត់ផ្គង់ប្រកាសខ្វះ)", "បានប្រកាស (អនុញ្ញាត)"), IF(AND(T401=FALSE, U401=FALSE, V401=FALSE), "ព្យួរទុក (មិនមានទិន្នន័យ)", "ប្រកាសខុស (ព្យួរទុក)"))</f>
        <v/>
      </c>
      <c r="L401" s="418" t="inlineStr"/>
      <c r="M401" s="418" t="inlineStr"/>
      <c r="N401" s="455" t="n"/>
      <c r="O401" s="455">
        <f>IF(W401&lt;0,AI401,I401)</f>
        <v/>
      </c>
      <c r="P401" s="455">
        <f>I401-O401</f>
        <v/>
      </c>
      <c r="Q401" s="418" t="n"/>
      <c r="R401" s="418" t="inlineStr">
        <is>
          <t>V0020628</t>
        </is>
      </c>
      <c r="S401" s="418" t="inlineStr"/>
      <c r="T401" s="418">
        <f>R401=S401</f>
        <v/>
      </c>
      <c r="U401" s="418">
        <f>AND(MONTH(F401)=MONTH(Y401), YEAR(F401)=YEAR(Y401))</f>
        <v/>
      </c>
      <c r="V401" s="418">
        <f>AND(AC401&lt;&gt;"", 'Company information'!D$4&lt;&gt;"", RIGHT(SUBSTITUTE(AC401,"-",""),9)=RIGHT(SUBSTITUTE('Company information'!D$4,"-",""),9))</f>
        <v/>
      </c>
      <c r="W401" s="418">
        <f>AI401-I401</f>
        <v/>
      </c>
      <c r="X401" s="455" t="n"/>
      <c r="Y401" s="417" t="n"/>
      <c r="Z401" s="418" t="n"/>
      <c r="AA401" s="418" t="n"/>
      <c r="AB401" s="418" t="n"/>
      <c r="AC401" s="418" t="n"/>
      <c r="AD401" s="418" t="n"/>
      <c r="AE401" s="455" t="n"/>
      <c r="AF401" s="455" t="n"/>
      <c r="AG401" s="455" t="n"/>
      <c r="AH401" s="455" t="n"/>
      <c r="AI401" s="455" t="n"/>
      <c r="AJ401" s="455" t="n"/>
      <c r="AK401" s="455" t="n"/>
      <c r="AL401" s="455" t="n"/>
      <c r="AM401" s="455" t="n"/>
      <c r="AN401" s="455" t="n"/>
      <c r="AO401" s="455" t="n"/>
      <c r="AP401" s="455" t="n"/>
      <c r="AQ401" s="455" t="n"/>
      <c r="AR401" s="418" t="n"/>
      <c r="AS401" s="418" t="n"/>
      <c r="AT401" s="418" t="n"/>
    </row>
    <row r="402">
      <c r="A402" s="417" t="n">
        <v>393</v>
      </c>
      <c r="B402" s="418" t="inlineStr">
        <is>
          <t>Carton Paper</t>
        </is>
      </c>
      <c r="C402" s="418" t="inlineStr">
        <is>
          <t>ស៊ីងហ្គាពួរ កាតុង (ខេមបូឌា)</t>
        </is>
      </c>
      <c r="D402" s="418" t="inlineStr">
        <is>
          <t>L001-100121322</t>
        </is>
      </c>
      <c r="E402" s="418" t="inlineStr">
        <is>
          <t>V0020629</t>
        </is>
      </c>
      <c r="F402" s="419" t="n">
        <v>44944</v>
      </c>
      <c r="G402" s="420" t="n">
        <v>589444</v>
      </c>
      <c r="H402" s="418" t="n"/>
      <c r="I402" s="455" t="n">
        <v>589444</v>
      </c>
      <c r="J402" s="418">
        <f>IF(L402&lt;&gt;"",L402,K402)</f>
        <v/>
      </c>
      <c r="K402" s="418">
        <f>IF(AND(T402=TRUE, U402=TRUE, V402=TRUE), IF(W402&lt;-0.05, "អនុញ្ញាត (អ្នកផ្គត់ផ្គង់ប្រកាសខ្វះ)", "បានប្រកាស (អនុញ្ញាត)"), IF(AND(T402=FALSE, U402=FALSE, V402=FALSE), "ព្យួរទុក (មិនមានទិន្នន័យ)", "ប្រកាសខុស (ព្យួរទុក)"))</f>
        <v/>
      </c>
      <c r="L402" s="418" t="inlineStr"/>
      <c r="M402" s="418" t="inlineStr"/>
      <c r="N402" s="455" t="n"/>
      <c r="O402" s="455">
        <f>IF(W402&lt;0,AI402,I402)</f>
        <v/>
      </c>
      <c r="P402" s="455">
        <f>I402-O402</f>
        <v/>
      </c>
      <c r="Q402" s="418" t="n"/>
      <c r="R402" s="418" t="inlineStr">
        <is>
          <t>V0020629</t>
        </is>
      </c>
      <c r="S402" s="418" t="inlineStr"/>
      <c r="T402" s="418">
        <f>R402=S402</f>
        <v/>
      </c>
      <c r="U402" s="418">
        <f>AND(MONTH(F402)=MONTH(Y402), YEAR(F402)=YEAR(Y402))</f>
        <v/>
      </c>
      <c r="V402" s="418">
        <f>AND(AC402&lt;&gt;"", 'Company information'!D$4&lt;&gt;"", RIGHT(SUBSTITUTE(AC402,"-",""),9)=RIGHT(SUBSTITUTE('Company information'!D$4,"-",""),9))</f>
        <v/>
      </c>
      <c r="W402" s="418">
        <f>AI402-I402</f>
        <v/>
      </c>
      <c r="X402" s="455" t="n"/>
      <c r="Y402" s="417" t="n"/>
      <c r="Z402" s="418" t="n"/>
      <c r="AA402" s="418" t="n"/>
      <c r="AB402" s="418" t="n"/>
      <c r="AC402" s="418" t="n"/>
      <c r="AD402" s="418" t="n"/>
      <c r="AE402" s="455" t="n"/>
      <c r="AF402" s="455" t="n"/>
      <c r="AG402" s="455" t="n"/>
      <c r="AH402" s="455" t="n"/>
      <c r="AI402" s="455" t="n"/>
      <c r="AJ402" s="455" t="n"/>
      <c r="AK402" s="455" t="n"/>
      <c r="AL402" s="455" t="n"/>
      <c r="AM402" s="455" t="n"/>
      <c r="AN402" s="455" t="n"/>
      <c r="AO402" s="455" t="n"/>
      <c r="AP402" s="455" t="n"/>
      <c r="AQ402" s="455" t="n"/>
      <c r="AR402" s="418" t="n"/>
      <c r="AS402" s="418" t="n"/>
      <c r="AT402" s="418" t="n"/>
    </row>
    <row r="403">
      <c r="A403" s="417" t="n">
        <v>394</v>
      </c>
      <c r="B403" s="418" t="inlineStr">
        <is>
          <t>Carton Paper</t>
        </is>
      </c>
      <c r="C403" s="418" t="inlineStr">
        <is>
          <t>ស៊ីងហ្គាពួរ កាតុង (ខេមបូឌា)</t>
        </is>
      </c>
      <c r="D403" s="418" t="inlineStr">
        <is>
          <t>L001-100121322</t>
        </is>
      </c>
      <c r="E403" s="418" t="inlineStr">
        <is>
          <t>V0020630</t>
        </is>
      </c>
      <c r="F403" s="419" t="n">
        <v>44945</v>
      </c>
      <c r="G403" s="420" t="n">
        <v>605447</v>
      </c>
      <c r="H403" s="418" t="n"/>
      <c r="I403" s="455" t="n">
        <v>605447</v>
      </c>
      <c r="J403" s="418">
        <f>IF(L403&lt;&gt;"",L403,K403)</f>
        <v/>
      </c>
      <c r="K403" s="418">
        <f>IF(AND(T403=TRUE, U403=TRUE, V403=TRUE), IF(W403&lt;-0.05, "អនុញ្ញាត (អ្នកផ្គត់ផ្គង់ប្រកាសខ្វះ)", "បានប្រកាស (អនុញ្ញាត)"), IF(AND(T403=FALSE, U403=FALSE, V403=FALSE), "ព្យួរទុក (មិនមានទិន្នន័យ)", "ប្រកាសខុស (ព្យួរទុក)"))</f>
        <v/>
      </c>
      <c r="L403" s="418" t="inlineStr"/>
      <c r="M403" s="418" t="inlineStr"/>
      <c r="N403" s="455" t="n"/>
      <c r="O403" s="455">
        <f>IF(W403&lt;0,AI403,I403)</f>
        <v/>
      </c>
      <c r="P403" s="455">
        <f>I403-O403</f>
        <v/>
      </c>
      <c r="Q403" s="418" t="n"/>
      <c r="R403" s="418" t="inlineStr">
        <is>
          <t>V0020630</t>
        </is>
      </c>
      <c r="S403" s="418" t="inlineStr"/>
      <c r="T403" s="418">
        <f>R403=S403</f>
        <v/>
      </c>
      <c r="U403" s="418">
        <f>AND(MONTH(F403)=MONTH(Y403), YEAR(F403)=YEAR(Y403))</f>
        <v/>
      </c>
      <c r="V403" s="418">
        <f>AND(AC403&lt;&gt;"", 'Company information'!D$4&lt;&gt;"", RIGHT(SUBSTITUTE(AC403,"-",""),9)=RIGHT(SUBSTITUTE('Company information'!D$4,"-",""),9))</f>
        <v/>
      </c>
      <c r="W403" s="418">
        <f>AI403-I403</f>
        <v/>
      </c>
      <c r="X403" s="455" t="n"/>
      <c r="Y403" s="417" t="n"/>
      <c r="Z403" s="418" t="n"/>
      <c r="AA403" s="418" t="n"/>
      <c r="AB403" s="418" t="n"/>
      <c r="AC403" s="418" t="n"/>
      <c r="AD403" s="418" t="n"/>
      <c r="AE403" s="455" t="n"/>
      <c r="AF403" s="455" t="n"/>
      <c r="AG403" s="455" t="n"/>
      <c r="AH403" s="455" t="n"/>
      <c r="AI403" s="455" t="n"/>
      <c r="AJ403" s="455" t="n"/>
      <c r="AK403" s="455" t="n"/>
      <c r="AL403" s="455" t="n"/>
      <c r="AM403" s="455" t="n"/>
      <c r="AN403" s="455" t="n"/>
      <c r="AO403" s="455" t="n"/>
      <c r="AP403" s="455" t="n"/>
      <c r="AQ403" s="455" t="n"/>
      <c r="AR403" s="418" t="n"/>
      <c r="AS403" s="418" t="n"/>
      <c r="AT403" s="418" t="n"/>
    </row>
    <row r="404">
      <c r="A404" s="417" t="n">
        <v>395</v>
      </c>
      <c r="B404" s="418" t="inlineStr">
        <is>
          <t>Rental Machine</t>
        </is>
      </c>
      <c r="C404" s="418" t="inlineStr">
        <is>
          <t>អិនធីអិល តិចណូឡូជី</t>
        </is>
      </c>
      <c r="D404" s="418" t="inlineStr">
        <is>
          <t>K005-901900283</t>
        </is>
      </c>
      <c r="E404" s="418" t="inlineStr">
        <is>
          <t>NIL23-0262</t>
        </is>
      </c>
      <c r="F404" s="419" t="n">
        <v>44944</v>
      </c>
      <c r="G404" s="420" t="n">
        <v>20580</v>
      </c>
      <c r="H404" s="418" t="n"/>
      <c r="I404" s="455" t="n">
        <v>20580</v>
      </c>
      <c r="J404" s="418">
        <f>IF(L404&lt;&gt;"",L404,K404)</f>
        <v/>
      </c>
      <c r="K404" s="418">
        <f>IF(AND(T404=TRUE, U404=TRUE, V404=TRUE), IF(W404&lt;-0.05, "អនុញ្ញាត (អ្នកផ្គត់ផ្គង់ប្រកាសខ្វះ)", "បានប្រកាស (អនុញ្ញាត)"), IF(AND(T404=FALSE, U404=FALSE, V404=FALSE), "ព្យួរទុក (មិនមានទិន្នន័យ)", "ប្រកាសខុស (ព្យួរទុក)"))</f>
        <v/>
      </c>
      <c r="L404" s="418" t="inlineStr"/>
      <c r="M404" s="418" t="inlineStr"/>
      <c r="N404" s="455" t="n"/>
      <c r="O404" s="455">
        <f>IF(W404&lt;0,AI404,I404)</f>
        <v/>
      </c>
      <c r="P404" s="455">
        <f>I404-O404</f>
        <v/>
      </c>
      <c r="Q404" s="418" t="n"/>
      <c r="R404" s="418" t="inlineStr">
        <is>
          <t>NIL23-0262</t>
        </is>
      </c>
      <c r="S404" s="418" t="inlineStr"/>
      <c r="T404" s="418">
        <f>R404=S404</f>
        <v/>
      </c>
      <c r="U404" s="418">
        <f>AND(MONTH(F404)=MONTH(Y404), YEAR(F404)=YEAR(Y404))</f>
        <v/>
      </c>
      <c r="V404" s="418">
        <f>AND(AC404&lt;&gt;"", 'Company information'!D$4&lt;&gt;"", RIGHT(SUBSTITUTE(AC404,"-",""),9)=RIGHT(SUBSTITUTE('Company information'!D$4,"-",""),9))</f>
        <v/>
      </c>
      <c r="W404" s="418">
        <f>AI404-I404</f>
        <v/>
      </c>
      <c r="X404" s="455" t="n"/>
      <c r="Y404" s="417" t="n"/>
      <c r="Z404" s="418" t="n"/>
      <c r="AA404" s="418" t="n"/>
      <c r="AB404" s="418" t="n"/>
      <c r="AC404" s="418" t="n"/>
      <c r="AD404" s="418" t="n"/>
      <c r="AE404" s="455" t="n"/>
      <c r="AF404" s="455" t="n"/>
      <c r="AG404" s="455" t="n"/>
      <c r="AH404" s="455" t="n"/>
      <c r="AI404" s="455" t="n"/>
      <c r="AJ404" s="455" t="n"/>
      <c r="AK404" s="455" t="n"/>
      <c r="AL404" s="455" t="n"/>
      <c r="AM404" s="455" t="n"/>
      <c r="AN404" s="455" t="n"/>
      <c r="AO404" s="455" t="n"/>
      <c r="AP404" s="455" t="n"/>
      <c r="AQ404" s="455" t="n"/>
      <c r="AR404" s="418" t="n"/>
      <c r="AS404" s="418" t="n"/>
      <c r="AT404" s="418" t="n"/>
    </row>
    <row r="405">
      <c r="A405" s="417" t="n">
        <v>396</v>
      </c>
      <c r="B405" s="418" t="inlineStr">
        <is>
          <t>Poly Bag</t>
        </is>
      </c>
      <c r="C405" s="418" t="inlineStr">
        <is>
          <t>ហុង ហ៊ីង ភែកឃីជីង មេធៀរៀល ឯ.ក</t>
        </is>
      </c>
      <c r="D405" s="418" t="inlineStr">
        <is>
          <t>L001-901900945</t>
        </is>
      </c>
      <c r="E405" s="418" t="inlineStr">
        <is>
          <t>TI2023-000021</t>
        </is>
      </c>
      <c r="F405" s="419" t="n">
        <v>44957</v>
      </c>
      <c r="G405" s="420" t="n">
        <v>748994</v>
      </c>
      <c r="H405" s="418" t="n"/>
      <c r="I405" s="455" t="n">
        <v>748994</v>
      </c>
      <c r="J405" s="418">
        <f>IF(L405&lt;&gt;"",L405,K405)</f>
        <v/>
      </c>
      <c r="K405" s="418">
        <f>IF(AND(T405=TRUE, U405=TRUE, V405=TRUE), IF(W405&lt;-0.05, "អនុញ្ញាត (អ្នកផ្គត់ផ្គង់ប្រកាសខ្វះ)", "បានប្រកាស (អនុញ្ញាត)"), IF(AND(T405=FALSE, U405=FALSE, V405=FALSE), "ព្យួរទុក (មិនមានទិន្នន័យ)", "ប្រកាសខុស (ព្យួរទុក)"))</f>
        <v/>
      </c>
      <c r="L405" s="418" t="inlineStr"/>
      <c r="M405" s="418" t="inlineStr"/>
      <c r="N405" s="455" t="n"/>
      <c r="O405" s="455">
        <f>IF(W405&lt;0,AI405,I405)</f>
        <v/>
      </c>
      <c r="P405" s="455">
        <f>I405-O405</f>
        <v/>
      </c>
      <c r="Q405" s="418" t="n"/>
      <c r="R405" s="418" t="inlineStr">
        <is>
          <t>TI2023-000021</t>
        </is>
      </c>
      <c r="S405" s="418" t="inlineStr"/>
      <c r="T405" s="418">
        <f>R405=S405</f>
        <v/>
      </c>
      <c r="U405" s="418">
        <f>AND(MONTH(F405)=MONTH(Y405), YEAR(F405)=YEAR(Y405))</f>
        <v/>
      </c>
      <c r="V405" s="418">
        <f>AND(AC405&lt;&gt;"", 'Company information'!D$4&lt;&gt;"", RIGHT(SUBSTITUTE(AC405,"-",""),9)=RIGHT(SUBSTITUTE('Company information'!D$4,"-",""),9))</f>
        <v/>
      </c>
      <c r="W405" s="418">
        <f>AI405-I405</f>
        <v/>
      </c>
      <c r="X405" s="455" t="n"/>
      <c r="Y405" s="417" t="n"/>
      <c r="Z405" s="418" t="n"/>
      <c r="AA405" s="418" t="n"/>
      <c r="AB405" s="418" t="n"/>
      <c r="AC405" s="418" t="n"/>
      <c r="AD405" s="418" t="n"/>
      <c r="AE405" s="455" t="n"/>
      <c r="AF405" s="455" t="n"/>
      <c r="AG405" s="455" t="n"/>
      <c r="AH405" s="455" t="n"/>
      <c r="AI405" s="455" t="n"/>
      <c r="AJ405" s="455" t="n"/>
      <c r="AK405" s="455" t="n"/>
      <c r="AL405" s="455" t="n"/>
      <c r="AM405" s="455" t="n"/>
      <c r="AN405" s="455" t="n"/>
      <c r="AO405" s="455" t="n"/>
      <c r="AP405" s="455" t="n"/>
      <c r="AQ405" s="455" t="n"/>
      <c r="AR405" s="418" t="n"/>
      <c r="AS405" s="418" t="n"/>
      <c r="AT405" s="418" t="n"/>
    </row>
    <row r="406">
      <c r="A406" s="417" t="n">
        <v>397</v>
      </c>
      <c r="B406" s="418" t="inlineStr">
        <is>
          <t>Carbon Dioxide</t>
        </is>
      </c>
      <c r="C406" s="418" t="inlineStr">
        <is>
          <t>ធីវីសីុ ហ្គាស សឹលូសិន</t>
        </is>
      </c>
      <c r="D406" s="418" t="inlineStr">
        <is>
          <t>K005-901501105</t>
        </is>
      </c>
      <c r="E406" s="418" t="inlineStr">
        <is>
          <t>2023-0194</t>
        </is>
      </c>
      <c r="F406" s="419" t="n">
        <v>44957</v>
      </c>
      <c r="G406" s="420" t="n">
        <v>5899910</v>
      </c>
      <c r="H406" s="418" t="n"/>
      <c r="I406" s="455" t="n">
        <v>5899910</v>
      </c>
      <c r="J406" s="418">
        <f>IF(L406&lt;&gt;"",L406,K406)</f>
        <v/>
      </c>
      <c r="K406" s="418">
        <f>IF(AND(T406=TRUE, U406=TRUE, V406=TRUE), IF(W406&lt;-0.05, "អនុញ្ញាត (អ្នកផ្គត់ផ្គង់ប្រកាសខ្វះ)", "បានប្រកាស (អនុញ្ញាត)"), IF(AND(T406=FALSE, U406=FALSE, V406=FALSE), "ព្យួរទុក (មិនមានទិន្នន័យ)", "ប្រកាសខុស (ព្យួរទុក)"))</f>
        <v/>
      </c>
      <c r="L406" s="418" t="inlineStr"/>
      <c r="M406" s="418" t="inlineStr"/>
      <c r="N406" s="455" t="n"/>
      <c r="O406" s="455">
        <f>IF(W406&lt;0,AI406,I406)</f>
        <v/>
      </c>
      <c r="P406" s="455">
        <f>I406-O406</f>
        <v/>
      </c>
      <c r="Q406" s="418" t="n"/>
      <c r="R406" s="418" t="inlineStr">
        <is>
          <t>2023-0194</t>
        </is>
      </c>
      <c r="S406" s="418" t="inlineStr"/>
      <c r="T406" s="418">
        <f>R406=S406</f>
        <v/>
      </c>
      <c r="U406" s="418">
        <f>AND(MONTH(F406)=MONTH(Y406), YEAR(F406)=YEAR(Y406))</f>
        <v/>
      </c>
      <c r="V406" s="418">
        <f>AND(AC406&lt;&gt;"", 'Company information'!D$4&lt;&gt;"", RIGHT(SUBSTITUTE(AC406,"-",""),9)=RIGHT(SUBSTITUTE('Company information'!D$4,"-",""),9))</f>
        <v/>
      </c>
      <c r="W406" s="418">
        <f>AI406-I406</f>
        <v/>
      </c>
      <c r="X406" s="455" t="n"/>
      <c r="Y406" s="417" t="n"/>
      <c r="Z406" s="418" t="n"/>
      <c r="AA406" s="418" t="n"/>
      <c r="AB406" s="418" t="n"/>
      <c r="AC406" s="418" t="n"/>
      <c r="AD406" s="418" t="n"/>
      <c r="AE406" s="455" t="n"/>
      <c r="AF406" s="455" t="n"/>
      <c r="AG406" s="455" t="n"/>
      <c r="AH406" s="455" t="n"/>
      <c r="AI406" s="455" t="n"/>
      <c r="AJ406" s="455" t="n"/>
      <c r="AK406" s="455" t="n"/>
      <c r="AL406" s="455" t="n"/>
      <c r="AM406" s="455" t="n"/>
      <c r="AN406" s="455" t="n"/>
      <c r="AO406" s="455" t="n"/>
      <c r="AP406" s="455" t="n"/>
      <c r="AQ406" s="455" t="n"/>
      <c r="AR406" s="418" t="n"/>
      <c r="AS406" s="418" t="n"/>
      <c r="AT406" s="418" t="n"/>
    </row>
    <row r="407">
      <c r="A407" s="417" t="n">
        <v>398</v>
      </c>
      <c r="B407" s="418" t="inlineStr">
        <is>
          <t>Building Rental and Management Fee for Jan 2022</t>
        </is>
      </c>
      <c r="C407" s="418" t="inlineStr">
        <is>
          <t>មេហ្គា លេបឹល &amp; ស្ទីកឃើរ (ខេមបូឌា)</t>
        </is>
      </c>
      <c r="D407" s="418" t="inlineStr">
        <is>
          <t>L001-100185983</t>
        </is>
      </c>
      <c r="E407" s="418" t="inlineStr">
        <is>
          <t>INV20230101</t>
        </is>
      </c>
      <c r="F407" s="419" t="n">
        <v>44927</v>
      </c>
      <c r="G407" s="420" t="n">
        <v>1558802</v>
      </c>
      <c r="H407" s="418" t="n"/>
      <c r="I407" s="455" t="n">
        <v>1558802</v>
      </c>
      <c r="J407" s="418">
        <f>IF(L407&lt;&gt;"",L407,K407)</f>
        <v/>
      </c>
      <c r="K407" s="418">
        <f>IF(AND(T407=TRUE, U407=TRUE, V407=TRUE), IF(W407&lt;-0.05, "អនុញ្ញាត (អ្នកផ្គត់ផ្គង់ប្រកាសខ្វះ)", "បានប្រកាស (អនុញ្ញាត)"), IF(AND(T407=FALSE, U407=FALSE, V407=FALSE), "ព្យួរទុក (មិនមានទិន្នន័យ)", "ប្រកាសខុស (ព្យួរទុក)"))</f>
        <v/>
      </c>
      <c r="L407" s="418" t="inlineStr"/>
      <c r="M407" s="418" t="inlineStr"/>
      <c r="N407" s="455" t="n"/>
      <c r="O407" s="455">
        <f>IF(W407&lt;0,AI407,I407)</f>
        <v/>
      </c>
      <c r="P407" s="455">
        <f>I407-O407</f>
        <v/>
      </c>
      <c r="Q407" s="418" t="n"/>
      <c r="R407" s="418" t="inlineStr">
        <is>
          <t>INV20230101</t>
        </is>
      </c>
      <c r="S407" s="418" t="inlineStr"/>
      <c r="T407" s="418">
        <f>R407=S407</f>
        <v/>
      </c>
      <c r="U407" s="418">
        <f>AND(MONTH(F407)=MONTH(Y407), YEAR(F407)=YEAR(Y407))</f>
        <v/>
      </c>
      <c r="V407" s="418">
        <f>AND(AC407&lt;&gt;"", 'Company information'!D$4&lt;&gt;"", RIGHT(SUBSTITUTE(AC407,"-",""),9)=RIGHT(SUBSTITUTE('Company information'!D$4,"-",""),9))</f>
        <v/>
      </c>
      <c r="W407" s="418">
        <f>AI407-I407</f>
        <v/>
      </c>
      <c r="X407" s="455" t="n"/>
      <c r="Y407" s="417" t="n"/>
      <c r="Z407" s="418" t="n"/>
      <c r="AA407" s="418" t="n"/>
      <c r="AB407" s="418" t="n"/>
      <c r="AC407" s="418" t="n"/>
      <c r="AD407" s="418" t="n"/>
      <c r="AE407" s="455" t="n"/>
      <c r="AF407" s="455" t="n"/>
      <c r="AG407" s="455" t="n"/>
      <c r="AH407" s="455" t="n"/>
      <c r="AI407" s="455" t="n"/>
      <c r="AJ407" s="455" t="n"/>
      <c r="AK407" s="455" t="n"/>
      <c r="AL407" s="455" t="n"/>
      <c r="AM407" s="455" t="n"/>
      <c r="AN407" s="455" t="n"/>
      <c r="AO407" s="455" t="n"/>
      <c r="AP407" s="455" t="n"/>
      <c r="AQ407" s="455" t="n"/>
      <c r="AR407" s="418" t="n"/>
      <c r="AS407" s="418" t="n"/>
      <c r="AT407" s="418" t="n"/>
    </row>
    <row r="408">
      <c r="A408" s="417" t="n">
        <v>399</v>
      </c>
      <c r="B408" s="418" t="inlineStr">
        <is>
          <t>Security Guard for Dec 2022</t>
        </is>
      </c>
      <c r="C408" s="418" t="inlineStr">
        <is>
          <t>អេសអេហ្វអាយ​ ស៊ីឃ្យួរឹធី ហ្វសស៍ អ៊ិនធើណេសិនណល ឯ.ក</t>
        </is>
      </c>
      <c r="D408" s="418" t="inlineStr">
        <is>
          <t>K010-901908100</t>
        </is>
      </c>
      <c r="E408" s="418" t="inlineStr">
        <is>
          <t>SFI2023/038</t>
        </is>
      </c>
      <c r="F408" s="419" t="n">
        <v>44950</v>
      </c>
      <c r="G408" s="420" t="n">
        <v>230440</v>
      </c>
      <c r="H408" s="418" t="n"/>
      <c r="I408" s="455" t="n">
        <v>230440</v>
      </c>
      <c r="J408" s="418">
        <f>IF(L408&lt;&gt;"",L408,K408)</f>
        <v/>
      </c>
      <c r="K408" s="418">
        <f>IF(AND(T408=TRUE, U408=TRUE, V408=TRUE), IF(W408&lt;-0.05, "អនុញ្ញាត (អ្នកផ្គត់ផ្គង់ប្រកាសខ្វះ)", "បានប្រកាស (អនុញ្ញាត)"), IF(AND(T408=FALSE, U408=FALSE, V408=FALSE), "ព្យួរទុក (មិនមានទិន្នន័យ)", "ប្រកាសខុស (ព្យួរទុក)"))</f>
        <v/>
      </c>
      <c r="L408" s="418" t="inlineStr"/>
      <c r="M408" s="418" t="inlineStr"/>
      <c r="N408" s="455" t="n"/>
      <c r="O408" s="455">
        <f>IF(W408&lt;0,AI408,I408)</f>
        <v/>
      </c>
      <c r="P408" s="455">
        <f>I408-O408</f>
        <v/>
      </c>
      <c r="Q408" s="418" t="n"/>
      <c r="R408" s="418" t="inlineStr">
        <is>
          <t>SFI2023/038</t>
        </is>
      </c>
      <c r="S408" s="418" t="inlineStr"/>
      <c r="T408" s="418">
        <f>R408=S408</f>
        <v/>
      </c>
      <c r="U408" s="418">
        <f>AND(MONTH(F408)=MONTH(Y408), YEAR(F408)=YEAR(Y408))</f>
        <v/>
      </c>
      <c r="V408" s="418">
        <f>AND(AC408&lt;&gt;"", 'Company information'!D$4&lt;&gt;"", RIGHT(SUBSTITUTE(AC408,"-",""),9)=RIGHT(SUBSTITUTE('Company information'!D$4,"-",""),9))</f>
        <v/>
      </c>
      <c r="W408" s="418">
        <f>AI408-I408</f>
        <v/>
      </c>
      <c r="X408" s="455" t="n"/>
      <c r="Y408" s="417" t="n"/>
      <c r="Z408" s="418" t="n"/>
      <c r="AA408" s="418" t="n"/>
      <c r="AB408" s="418" t="n"/>
      <c r="AC408" s="418" t="n"/>
      <c r="AD408" s="418" t="n"/>
      <c r="AE408" s="455" t="n"/>
      <c r="AF408" s="455" t="n"/>
      <c r="AG408" s="455" t="n"/>
      <c r="AH408" s="455" t="n"/>
      <c r="AI408" s="455" t="n"/>
      <c r="AJ408" s="455" t="n"/>
      <c r="AK408" s="455" t="n"/>
      <c r="AL408" s="455" t="n"/>
      <c r="AM408" s="455" t="n"/>
      <c r="AN408" s="455" t="n"/>
      <c r="AO408" s="455" t="n"/>
      <c r="AP408" s="455" t="n"/>
      <c r="AQ408" s="455" t="n"/>
      <c r="AR408" s="418" t="n"/>
      <c r="AS408" s="418" t="n"/>
      <c r="AT408" s="418" t="n"/>
    </row>
    <row r="409">
      <c r="A409" s="417" t="n">
        <v>400</v>
      </c>
      <c r="B409" s="418" t="inlineStr">
        <is>
          <t>Infrastructure Maintenance for Jan 2023</t>
        </is>
      </c>
      <c r="C409" s="418" t="inlineStr">
        <is>
          <t>ភ្នំពេញ អេសអ៊ីហ្សិត ភីអិលស៊ី</t>
        </is>
      </c>
      <c r="D409" s="418" t="inlineStr">
        <is>
          <t>L001-100046592</t>
        </is>
      </c>
      <c r="E409" s="418" t="inlineStr">
        <is>
          <t>2023-00147</t>
        </is>
      </c>
      <c r="F409" s="419" t="n">
        <v>44944</v>
      </c>
      <c r="G409" s="420" t="n">
        <v>166649</v>
      </c>
      <c r="H409" s="418" t="n"/>
      <c r="I409" s="455" t="n">
        <v>166649</v>
      </c>
      <c r="J409" s="418">
        <f>IF(L409&lt;&gt;"",L409,K409)</f>
        <v/>
      </c>
      <c r="K409" s="418">
        <f>IF(AND(T409=TRUE, U409=TRUE, V409=TRUE), IF(W409&lt;-0.05, "អនុញ្ញាត (អ្នកផ្គត់ផ្គង់ប្រកាសខ្វះ)", "បានប្រកាស (អនុញ្ញាត)"), IF(AND(T409=FALSE, U409=FALSE, V409=FALSE), "ព្យួរទុក (មិនមានទិន្នន័យ)", "ប្រកាសខុស (ព្យួរទុក)"))</f>
        <v/>
      </c>
      <c r="L409" s="418" t="inlineStr"/>
      <c r="M409" s="418" t="inlineStr"/>
      <c r="N409" s="455" t="n"/>
      <c r="O409" s="455">
        <f>IF(W409&lt;0,AI409,I409)</f>
        <v/>
      </c>
      <c r="P409" s="455">
        <f>I409-O409</f>
        <v/>
      </c>
      <c r="Q409" s="418" t="n"/>
      <c r="R409" s="418" t="inlineStr">
        <is>
          <t>2023-00147</t>
        </is>
      </c>
      <c r="S409" s="418" t="inlineStr"/>
      <c r="T409" s="418">
        <f>R409=S409</f>
        <v/>
      </c>
      <c r="U409" s="418">
        <f>AND(MONTH(F409)=MONTH(Y409), YEAR(F409)=YEAR(Y409))</f>
        <v/>
      </c>
      <c r="V409" s="418">
        <f>AND(AC409&lt;&gt;"", 'Company information'!D$4&lt;&gt;"", RIGHT(SUBSTITUTE(AC409,"-",""),9)=RIGHT(SUBSTITUTE('Company information'!D$4,"-",""),9))</f>
        <v/>
      </c>
      <c r="W409" s="418">
        <f>AI409-I409</f>
        <v/>
      </c>
      <c r="X409" s="455" t="n"/>
      <c r="Y409" s="417" t="n"/>
      <c r="Z409" s="418" t="n"/>
      <c r="AA409" s="418" t="n"/>
      <c r="AB409" s="418" t="n"/>
      <c r="AC409" s="418" t="n"/>
      <c r="AD409" s="418" t="n"/>
      <c r="AE409" s="455" t="n"/>
      <c r="AF409" s="455" t="n"/>
      <c r="AG409" s="455" t="n"/>
      <c r="AH409" s="455" t="n"/>
      <c r="AI409" s="455" t="n"/>
      <c r="AJ409" s="455" t="n"/>
      <c r="AK409" s="455" t="n"/>
      <c r="AL409" s="455" t="n"/>
      <c r="AM409" s="455" t="n"/>
      <c r="AN409" s="455" t="n"/>
      <c r="AO409" s="455" t="n"/>
      <c r="AP409" s="455" t="n"/>
      <c r="AQ409" s="455" t="n"/>
      <c r="AR409" s="418" t="n"/>
      <c r="AS409" s="418" t="n"/>
      <c r="AT409" s="418" t="n"/>
    </row>
    <row r="410">
      <c r="A410" s="417" t="n">
        <v>401</v>
      </c>
      <c r="B410" s="418" t="inlineStr">
        <is>
          <t>Infrastructure Maintenance for Jan 2023</t>
        </is>
      </c>
      <c r="C410" s="418" t="inlineStr">
        <is>
          <t>ភ្នំពេញ អេសអ៊ីហ្សិត ភីអិលស៊ី</t>
        </is>
      </c>
      <c r="D410" s="418" t="inlineStr">
        <is>
          <t>L001-100046592</t>
        </is>
      </c>
      <c r="E410" s="418" t="inlineStr">
        <is>
          <t>2023-00138</t>
        </is>
      </c>
      <c r="F410" s="419" t="n">
        <v>44944</v>
      </c>
      <c r="G410" s="420" t="n">
        <v>202904</v>
      </c>
      <c r="H410" s="418" t="n"/>
      <c r="I410" s="455" t="n">
        <v>202904</v>
      </c>
      <c r="J410" s="418">
        <f>IF(L410&lt;&gt;"",L410,K410)</f>
        <v/>
      </c>
      <c r="K410" s="418">
        <f>IF(AND(T410=TRUE, U410=TRUE, V410=TRUE), IF(W410&lt;-0.05, "អនុញ្ញាត (អ្នកផ្គត់ផ្គង់ប្រកាសខ្វះ)", "បានប្រកាស (អនុញ្ញាត)"), IF(AND(T410=FALSE, U410=FALSE, V410=FALSE), "ព្យួរទុក (មិនមានទិន្នន័យ)", "ប្រកាសខុស (ព្យួរទុក)"))</f>
        <v/>
      </c>
      <c r="L410" s="418" t="inlineStr"/>
      <c r="M410" s="418" t="inlineStr"/>
      <c r="N410" s="455" t="n"/>
      <c r="O410" s="455">
        <f>IF(W410&lt;0,AI410,I410)</f>
        <v/>
      </c>
      <c r="P410" s="455">
        <f>I410-O410</f>
        <v/>
      </c>
      <c r="Q410" s="418" t="n"/>
      <c r="R410" s="418" t="inlineStr">
        <is>
          <t>2023-00138</t>
        </is>
      </c>
      <c r="S410" s="418" t="inlineStr"/>
      <c r="T410" s="418">
        <f>R410=S410</f>
        <v/>
      </c>
      <c r="U410" s="418">
        <f>AND(MONTH(F410)=MONTH(Y410), YEAR(F410)=YEAR(Y410))</f>
        <v/>
      </c>
      <c r="V410" s="418">
        <f>AND(AC410&lt;&gt;"", 'Company information'!D$4&lt;&gt;"", RIGHT(SUBSTITUTE(AC410,"-",""),9)=RIGHT(SUBSTITUTE('Company information'!D$4,"-",""),9))</f>
        <v/>
      </c>
      <c r="W410" s="418">
        <f>AI410-I410</f>
        <v/>
      </c>
      <c r="X410" s="455" t="n"/>
      <c r="Y410" s="417" t="n"/>
      <c r="Z410" s="418" t="n"/>
      <c r="AA410" s="418" t="n"/>
      <c r="AB410" s="418" t="n"/>
      <c r="AC410" s="418" t="n"/>
      <c r="AD410" s="418" t="n"/>
      <c r="AE410" s="455" t="n"/>
      <c r="AF410" s="455" t="n"/>
      <c r="AG410" s="455" t="n"/>
      <c r="AH410" s="455" t="n"/>
      <c r="AI410" s="455" t="n"/>
      <c r="AJ410" s="455" t="n"/>
      <c r="AK410" s="455" t="n"/>
      <c r="AL410" s="455" t="n"/>
      <c r="AM410" s="455" t="n"/>
      <c r="AN410" s="455" t="n"/>
      <c r="AO410" s="455" t="n"/>
      <c r="AP410" s="455" t="n"/>
      <c r="AQ410" s="455" t="n"/>
      <c r="AR410" s="418" t="n"/>
      <c r="AS410" s="418" t="n"/>
      <c r="AT410" s="418" t="n"/>
    </row>
    <row r="411">
      <c r="A411" s="417" t="n">
        <v>402</v>
      </c>
      <c r="B411" s="418" t="inlineStr">
        <is>
          <t>Trucking Fee</t>
        </is>
      </c>
      <c r="C411" s="418" t="inlineStr">
        <is>
          <t>អេសជីអេស (ខេមបូឌា) លីមីធីត</t>
        </is>
      </c>
      <c r="D411" s="418" t="inlineStr">
        <is>
          <t>L001-107030519</t>
        </is>
      </c>
      <c r="E411" s="418" t="inlineStr">
        <is>
          <t>10024286</t>
        </is>
      </c>
      <c r="F411" s="419" t="n">
        <v>44944</v>
      </c>
      <c r="G411" s="420" t="n">
        <v>109166</v>
      </c>
      <c r="H411" s="418" t="n"/>
      <c r="I411" s="455" t="n">
        <v>109166</v>
      </c>
      <c r="J411" s="418">
        <f>IF(L411&lt;&gt;"",L411,K411)</f>
        <v/>
      </c>
      <c r="K411" s="418">
        <f>IF(AND(T411=TRUE, U411=TRUE, V411=TRUE), IF(W411&lt;-0.05, "អនុញ្ញាត (អ្នកផ្គត់ផ្គង់ប្រកាសខ្វះ)", "បានប្រកាស (អនុញ្ញាត)"), IF(AND(T411=FALSE, U411=FALSE, V411=FALSE), "ព្យួរទុក (មិនមានទិន្នន័យ)", "ប្រកាសខុស (ព្យួរទុក)"))</f>
        <v/>
      </c>
      <c r="L411" s="418" t="inlineStr"/>
      <c r="M411" s="418" t="inlineStr"/>
      <c r="N411" s="455" t="n"/>
      <c r="O411" s="455">
        <f>IF(W411&lt;0,AI411,I411)</f>
        <v/>
      </c>
      <c r="P411" s="455">
        <f>I411-O411</f>
        <v/>
      </c>
      <c r="Q411" s="418" t="n"/>
      <c r="R411" s="418" t="inlineStr">
        <is>
          <t>10024286</t>
        </is>
      </c>
      <c r="S411" s="418" t="inlineStr"/>
      <c r="T411" s="418">
        <f>R411=S411</f>
        <v/>
      </c>
      <c r="U411" s="418">
        <f>AND(MONTH(F411)=MONTH(Y411), YEAR(F411)=YEAR(Y411))</f>
        <v/>
      </c>
      <c r="V411" s="418">
        <f>AND(AC411&lt;&gt;"", 'Company information'!D$4&lt;&gt;"", RIGHT(SUBSTITUTE(AC411,"-",""),9)=RIGHT(SUBSTITUTE('Company information'!D$4,"-",""),9))</f>
        <v/>
      </c>
      <c r="W411" s="418">
        <f>AI411-I411</f>
        <v/>
      </c>
      <c r="X411" s="455" t="n"/>
      <c r="Y411" s="417" t="n"/>
      <c r="Z411" s="418" t="n"/>
      <c r="AA411" s="418" t="n"/>
      <c r="AB411" s="418" t="n"/>
      <c r="AC411" s="418" t="n"/>
      <c r="AD411" s="418" t="n"/>
      <c r="AE411" s="455" t="n"/>
      <c r="AF411" s="455" t="n"/>
      <c r="AG411" s="455" t="n"/>
      <c r="AH411" s="455" t="n"/>
      <c r="AI411" s="455" t="n"/>
      <c r="AJ411" s="455" t="n"/>
      <c r="AK411" s="455" t="n"/>
      <c r="AL411" s="455" t="n"/>
      <c r="AM411" s="455" t="n"/>
      <c r="AN411" s="455" t="n"/>
      <c r="AO411" s="455" t="n"/>
      <c r="AP411" s="455" t="n"/>
      <c r="AQ411" s="455" t="n"/>
      <c r="AR411" s="418" t="n"/>
      <c r="AS411" s="418" t="n"/>
      <c r="AT411" s="418" t="n"/>
    </row>
    <row r="412">
      <c r="A412" s="417" t="n">
        <v>403</v>
      </c>
      <c r="B412" s="418" t="inlineStr">
        <is>
          <t>Trucking Fee</t>
        </is>
      </c>
      <c r="C412" s="418" t="inlineStr">
        <is>
          <t>អេសអាយធីស៊ី ខិនថេនើរ ឡាញ (ខេមបូឌា)</t>
        </is>
      </c>
      <c r="D412" s="418" t="inlineStr">
        <is>
          <t>L001-107035863</t>
        </is>
      </c>
      <c r="E412" s="418" t="inlineStr">
        <is>
          <t>SITC2023-000160</t>
        </is>
      </c>
      <c r="F412" s="419" t="n">
        <v>44927</v>
      </c>
      <c r="G412" s="420" t="n">
        <v>434343</v>
      </c>
      <c r="H412" s="418" t="n"/>
      <c r="I412" s="455" t="n">
        <v>434343</v>
      </c>
      <c r="J412" s="418">
        <f>IF(L412&lt;&gt;"",L412,K412)</f>
        <v/>
      </c>
      <c r="K412" s="418">
        <f>IF(AND(T412=TRUE, U412=TRUE, V412=TRUE), IF(W412&lt;-0.05, "អនុញ្ញាត (អ្នកផ្គត់ផ្គង់ប្រកាសខ្វះ)", "បានប្រកាស (អនុញ្ញាត)"), IF(AND(T412=FALSE, U412=FALSE, V412=FALSE), "ព្យួរទុក (មិនមានទិន្នន័យ)", "ប្រកាសខុស (ព្យួរទុក)"))</f>
        <v/>
      </c>
      <c r="L412" s="418" t="inlineStr"/>
      <c r="M412" s="418" t="inlineStr"/>
      <c r="N412" s="455" t="n"/>
      <c r="O412" s="455">
        <f>IF(W412&lt;0,AI412,I412)</f>
        <v/>
      </c>
      <c r="P412" s="455">
        <f>I412-O412</f>
        <v/>
      </c>
      <c r="Q412" s="418" t="n"/>
      <c r="R412" s="418" t="inlineStr">
        <is>
          <t>SITC2023-000160</t>
        </is>
      </c>
      <c r="S412" s="418" t="inlineStr"/>
      <c r="T412" s="418">
        <f>R412=S412</f>
        <v/>
      </c>
      <c r="U412" s="418">
        <f>AND(MONTH(F412)=MONTH(Y412), YEAR(F412)=YEAR(Y412))</f>
        <v/>
      </c>
      <c r="V412" s="418">
        <f>AND(AC412&lt;&gt;"", 'Company information'!D$4&lt;&gt;"", RIGHT(SUBSTITUTE(AC412,"-",""),9)=RIGHT(SUBSTITUTE('Company information'!D$4,"-",""),9))</f>
        <v/>
      </c>
      <c r="W412" s="418">
        <f>AI412-I412</f>
        <v/>
      </c>
      <c r="X412" s="455" t="n"/>
      <c r="Y412" s="417" t="n"/>
      <c r="Z412" s="418" t="n"/>
      <c r="AA412" s="418" t="n"/>
      <c r="AB412" s="418" t="n"/>
      <c r="AC412" s="418" t="n"/>
      <c r="AD412" s="418" t="n"/>
      <c r="AE412" s="455" t="n"/>
      <c r="AF412" s="455" t="n"/>
      <c r="AG412" s="455" t="n"/>
      <c r="AH412" s="455" t="n"/>
      <c r="AI412" s="455" t="n"/>
      <c r="AJ412" s="455" t="n"/>
      <c r="AK412" s="455" t="n"/>
      <c r="AL412" s="455" t="n"/>
      <c r="AM412" s="455" t="n"/>
      <c r="AN412" s="455" t="n"/>
      <c r="AO412" s="455" t="n"/>
      <c r="AP412" s="455" t="n"/>
      <c r="AQ412" s="455" t="n"/>
      <c r="AR412" s="418" t="n"/>
      <c r="AS412" s="418" t="n"/>
      <c r="AT412" s="418" t="n"/>
    </row>
    <row r="413">
      <c r="A413" s="417" t="n">
        <v>404</v>
      </c>
      <c r="B413" s="418" t="inlineStr">
        <is>
          <t>Lift-On &amp; Lift-Off</t>
        </is>
      </c>
      <c r="C413" s="418" t="inlineStr">
        <is>
          <t>កំពង់ផែស្វយ័តក្រុងព្រះសីហនុ</t>
        </is>
      </c>
      <c r="D413" s="418" t="inlineStr">
        <is>
          <t>L001-100044638</t>
        </is>
      </c>
      <c r="E413" s="418" t="inlineStr">
        <is>
          <t>002546</t>
        </is>
      </c>
      <c r="F413" s="419" t="n">
        <v>45047</v>
      </c>
      <c r="G413" s="420" t="n">
        <v>71653</v>
      </c>
      <c r="H413" s="418" t="n"/>
      <c r="I413" s="455" t="n">
        <v>71653</v>
      </c>
      <c r="J413" s="418">
        <f>IF(L413&lt;&gt;"",L413,K413)</f>
        <v/>
      </c>
      <c r="K413" s="418">
        <f>IF(AND(T413=TRUE, U413=TRUE, V413=TRUE), IF(W413&lt;-0.05, "អនុញ្ញាត (អ្នកផ្គត់ផ្គង់ប្រកាសខ្វះ)", "បានប្រកាស (អនុញ្ញាត)"), IF(AND(T413=FALSE, U413=FALSE, V413=FALSE), "ព្យួរទុក (មិនមានទិន្នន័យ)", "ប្រកាសខុស (ព្យួរទុក)"))</f>
        <v/>
      </c>
      <c r="L413" s="418" t="inlineStr"/>
      <c r="M413" s="418" t="inlineStr"/>
      <c r="N413" s="455" t="n"/>
      <c r="O413" s="455">
        <f>IF(W413&lt;0,AI413,I413)</f>
        <v/>
      </c>
      <c r="P413" s="455">
        <f>I413-O413</f>
        <v/>
      </c>
      <c r="Q413" s="418" t="n"/>
      <c r="R413" s="418" t="inlineStr">
        <is>
          <t>002546</t>
        </is>
      </c>
      <c r="S413" s="418" t="inlineStr">
        <is>
          <t>002546</t>
        </is>
      </c>
      <c r="T413" s="418">
        <f>R413=S413</f>
        <v/>
      </c>
      <c r="U413" s="418">
        <f>AND(MONTH(F413)=MONTH(Y413), YEAR(F413)=YEAR(Y413))</f>
        <v/>
      </c>
      <c r="V413" s="418">
        <f>AND(AC413&lt;&gt;"", 'Company information'!D$4&lt;&gt;"", RIGHT(SUBSTITUTE(AC413,"-",""),9)=RIGHT(SUBSTITUTE('Company information'!D$4,"-",""),9))</f>
        <v/>
      </c>
      <c r="W413" s="418">
        <f>AI413-I413</f>
        <v/>
      </c>
      <c r="X413" s="455" t="n"/>
      <c r="Y413" s="419" t="n">
        <v>44861</v>
      </c>
      <c r="Z413" s="418" t="inlineStr">
        <is>
          <t>002546</t>
        </is>
      </c>
      <c r="AA413" s="418" t="inlineStr"/>
      <c r="AB413" s="418" t="inlineStr">
        <is>
          <t>បុគ្គលជាប់អាករ</t>
        </is>
      </c>
      <c r="AC413" s="418" t="inlineStr">
        <is>
          <t>L001-100067123</t>
        </is>
      </c>
      <c r="AD413" s="418" t="inlineStr">
        <is>
          <t>រីឡាយអេប៊ល សូស អ៊ិនដាសស្រ្ទៀល (ខេមបូឌា)</t>
        </is>
      </c>
      <c r="AE413" s="455" t="n">
        <v>1426091</v>
      </c>
      <c r="AF413" s="455" t="n">
        <v>1296446</v>
      </c>
      <c r="AG413" s="455" t="n">
        <v>0</v>
      </c>
      <c r="AH413" s="455" t="n">
        <v>0</v>
      </c>
      <c r="AI413" s="455" t="n">
        <v>129645</v>
      </c>
      <c r="AJ413" s="455" t="n">
        <v>0</v>
      </c>
      <c r="AK413" s="455" t="n">
        <v>0</v>
      </c>
      <c r="AL413" s="455" t="n">
        <v>0</v>
      </c>
      <c r="AM413" s="455" t="n">
        <v>0</v>
      </c>
      <c r="AN413" s="455" t="n">
        <v>0</v>
      </c>
      <c r="AO413" s="455" t="n">
        <v>0</v>
      </c>
      <c r="AP413" s="455" t="n">
        <v>0</v>
      </c>
      <c r="AQ413" s="455" t="n">
        <v>0</v>
      </c>
      <c r="AR413" s="418" t="inlineStr"/>
      <c r="AS413" s="418" t="inlineStr">
        <is>
          <t>Trucking</t>
        </is>
      </c>
      <c r="AT413" s="418" t="inlineStr">
        <is>
          <t>បានប្រកាសពន្ធ</t>
        </is>
      </c>
    </row>
    <row r="414">
      <c r="A414" s="417" t="n">
        <v>405</v>
      </c>
      <c r="B414" s="418" t="inlineStr">
        <is>
          <t>Trucking Fee</t>
        </is>
      </c>
      <c r="C414" s="418" t="inlineStr">
        <is>
          <t>អេសអាយធីស៊ី ខិនថេនើរ ឡាញ (ខេមបូឌា)</t>
        </is>
      </c>
      <c r="D414" s="418" t="inlineStr">
        <is>
          <t>L001-107035863</t>
        </is>
      </c>
      <c r="E414" s="418" t="inlineStr">
        <is>
          <t>SITC2023-001819</t>
        </is>
      </c>
      <c r="F414" s="419" t="n">
        <v>44945</v>
      </c>
      <c r="G414" s="420" t="n">
        <v>228438</v>
      </c>
      <c r="H414" s="418" t="n"/>
      <c r="I414" s="455" t="n">
        <v>228438</v>
      </c>
      <c r="J414" s="418">
        <f>IF(L414&lt;&gt;"",L414,K414)</f>
        <v/>
      </c>
      <c r="K414" s="418">
        <f>IF(AND(T414=TRUE, U414=TRUE, V414=TRUE), IF(W414&lt;-0.05, "អនុញ្ញាត (អ្នកផ្គត់ផ្គង់ប្រកាសខ្វះ)", "បានប្រកាស (អនុញ្ញាត)"), IF(AND(T414=FALSE, U414=FALSE, V414=FALSE), "ព្យួរទុក (មិនមានទិន្នន័យ)", "ប្រកាសខុស (ព្យួរទុក)"))</f>
        <v/>
      </c>
      <c r="L414" s="418" t="inlineStr"/>
      <c r="M414" s="418" t="inlineStr"/>
      <c r="N414" s="455" t="n"/>
      <c r="O414" s="455">
        <f>IF(W414&lt;0,AI414,I414)</f>
        <v/>
      </c>
      <c r="P414" s="455">
        <f>I414-O414</f>
        <v/>
      </c>
      <c r="Q414" s="418" t="n"/>
      <c r="R414" s="418" t="inlineStr">
        <is>
          <t>SITC2023-001819</t>
        </is>
      </c>
      <c r="S414" s="418" t="inlineStr"/>
      <c r="T414" s="418">
        <f>R414=S414</f>
        <v/>
      </c>
      <c r="U414" s="418">
        <f>AND(MONTH(F414)=MONTH(Y414), YEAR(F414)=YEAR(Y414))</f>
        <v/>
      </c>
      <c r="V414" s="418">
        <f>AND(AC414&lt;&gt;"", 'Company information'!D$4&lt;&gt;"", RIGHT(SUBSTITUTE(AC414,"-",""),9)=RIGHT(SUBSTITUTE('Company information'!D$4,"-",""),9))</f>
        <v/>
      </c>
      <c r="W414" s="418">
        <f>AI414-I414</f>
        <v/>
      </c>
      <c r="X414" s="455" t="n"/>
      <c r="Y414" s="417" t="n"/>
      <c r="Z414" s="418" t="n"/>
      <c r="AA414" s="418" t="n"/>
      <c r="AB414" s="418" t="n"/>
      <c r="AC414" s="418" t="n"/>
      <c r="AD414" s="418" t="n"/>
      <c r="AE414" s="455" t="n"/>
      <c r="AF414" s="455" t="n"/>
      <c r="AG414" s="455" t="n"/>
      <c r="AH414" s="455" t="n"/>
      <c r="AI414" s="455" t="n"/>
      <c r="AJ414" s="455" t="n"/>
      <c r="AK414" s="455" t="n"/>
      <c r="AL414" s="455" t="n"/>
      <c r="AM414" s="455" t="n"/>
      <c r="AN414" s="455" t="n"/>
      <c r="AO414" s="455" t="n"/>
      <c r="AP414" s="455" t="n"/>
      <c r="AQ414" s="455" t="n"/>
      <c r="AR414" s="418" t="n"/>
      <c r="AS414" s="418" t="n"/>
      <c r="AT414" s="418" t="n"/>
    </row>
    <row r="415">
      <c r="A415" s="417" t="n">
        <v>406</v>
      </c>
      <c r="B415" s="418" t="inlineStr">
        <is>
          <t>Lift-On &amp; Lift-Off</t>
        </is>
      </c>
      <c r="C415" s="418" t="inlineStr">
        <is>
          <t>កំពង់ផែស្វយ័តក្រុងព្រះសីហនុ</t>
        </is>
      </c>
      <c r="D415" s="418" t="inlineStr">
        <is>
          <t>L001-100044638</t>
        </is>
      </c>
      <c r="E415" s="418" t="inlineStr">
        <is>
          <t>012007</t>
        </is>
      </c>
      <c r="F415" s="419" t="n">
        <v>44950</v>
      </c>
      <c r="G415" s="420" t="n">
        <v>35801</v>
      </c>
      <c r="H415" s="418" t="n"/>
      <c r="I415" s="455" t="n">
        <v>35801</v>
      </c>
      <c r="J415" s="418">
        <f>IF(L415&lt;&gt;"",L415,K415)</f>
        <v/>
      </c>
      <c r="K415" s="418">
        <f>IF(AND(T415=TRUE, U415=TRUE, V415=TRUE), IF(W415&lt;-0.05, "អនុញ្ញាត (អ្នកផ្គត់ផ្គង់ប្រកាសខ្វះ)", "បានប្រកាស (អនុញ្ញាត)"), IF(AND(T415=FALSE, U415=FALSE, V415=FALSE), "ព្យួរទុក (មិនមានទិន្នន័យ)", "ប្រកាសខុស (ព្យួរទុក)"))</f>
        <v/>
      </c>
      <c r="L415" s="418" t="inlineStr"/>
      <c r="M415" s="418" t="inlineStr"/>
      <c r="N415" s="455" t="n"/>
      <c r="O415" s="455">
        <f>IF(W415&lt;0,AI415,I415)</f>
        <v/>
      </c>
      <c r="P415" s="455">
        <f>I415-O415</f>
        <v/>
      </c>
      <c r="Q415" s="418" t="n"/>
      <c r="R415" s="418" t="inlineStr">
        <is>
          <t>012007</t>
        </is>
      </c>
      <c r="S415" s="418" t="inlineStr"/>
      <c r="T415" s="418">
        <f>R415=S415</f>
        <v/>
      </c>
      <c r="U415" s="418">
        <f>AND(MONTH(F415)=MONTH(Y415), YEAR(F415)=YEAR(Y415))</f>
        <v/>
      </c>
      <c r="V415" s="418">
        <f>AND(AC415&lt;&gt;"", 'Company information'!D$4&lt;&gt;"", RIGHT(SUBSTITUTE(AC415,"-",""),9)=RIGHT(SUBSTITUTE('Company information'!D$4,"-",""),9))</f>
        <v/>
      </c>
      <c r="W415" s="418">
        <f>AI415-I415</f>
        <v/>
      </c>
      <c r="X415" s="455" t="n"/>
      <c r="Y415" s="417" t="n"/>
      <c r="Z415" s="418" t="n"/>
      <c r="AA415" s="418" t="n"/>
      <c r="AB415" s="418" t="n"/>
      <c r="AC415" s="418" t="n"/>
      <c r="AD415" s="418" t="n"/>
      <c r="AE415" s="455" t="n"/>
      <c r="AF415" s="455" t="n"/>
      <c r="AG415" s="455" t="n"/>
      <c r="AH415" s="455" t="n"/>
      <c r="AI415" s="455" t="n"/>
      <c r="AJ415" s="455" t="n"/>
      <c r="AK415" s="455" t="n"/>
      <c r="AL415" s="455" t="n"/>
      <c r="AM415" s="455" t="n"/>
      <c r="AN415" s="455" t="n"/>
      <c r="AO415" s="455" t="n"/>
      <c r="AP415" s="455" t="n"/>
      <c r="AQ415" s="455" t="n"/>
      <c r="AR415" s="418" t="n"/>
      <c r="AS415" s="418" t="n"/>
      <c r="AT415" s="418" t="n"/>
    </row>
    <row r="416">
      <c r="A416" s="417" t="n">
        <v>407</v>
      </c>
      <c r="B416" s="418" t="inlineStr">
        <is>
          <t>Terminal Handling Charge</t>
        </is>
      </c>
      <c r="C416" s="418" t="inlineStr">
        <is>
          <t>អេវើរហ្គ្រីន ស៊ីបភីង សឺវីស (ខេមបូឌា) ឯ.ក</t>
        </is>
      </c>
      <c r="D416" s="418" t="inlineStr">
        <is>
          <t>L001-901705421</t>
        </is>
      </c>
      <c r="E416" s="418" t="inlineStr">
        <is>
          <t>IY23000241</t>
        </is>
      </c>
      <c r="F416" s="419" t="n">
        <v>44927</v>
      </c>
      <c r="G416" s="420" t="n">
        <v>125660</v>
      </c>
      <c r="H416" s="418" t="n"/>
      <c r="I416" s="455" t="n">
        <v>125660</v>
      </c>
      <c r="J416" s="418">
        <f>IF(L416&lt;&gt;"",L416,K416)</f>
        <v/>
      </c>
      <c r="K416" s="418">
        <f>IF(AND(T416=TRUE, U416=TRUE, V416=TRUE), IF(W416&lt;-0.05, "អនុញ្ញាត (អ្នកផ្គត់ផ្គង់ប្រកាសខ្វះ)", "បានប្រកាស (អនុញ្ញាត)"), IF(AND(T416=FALSE, U416=FALSE, V416=FALSE), "ព្យួរទុក (មិនមានទិន្នន័យ)", "ប្រកាសខុស (ព្យួរទុក)"))</f>
        <v/>
      </c>
      <c r="L416" s="418" t="inlineStr"/>
      <c r="M416" s="418" t="inlineStr"/>
      <c r="N416" s="455" t="n"/>
      <c r="O416" s="455">
        <f>IF(W416&lt;0,AI416,I416)</f>
        <v/>
      </c>
      <c r="P416" s="455">
        <f>I416-O416</f>
        <v/>
      </c>
      <c r="Q416" s="418" t="n"/>
      <c r="R416" s="418" t="inlineStr">
        <is>
          <t>IY23000241</t>
        </is>
      </c>
      <c r="S416" s="418" t="inlineStr"/>
      <c r="T416" s="418">
        <f>R416=S416</f>
        <v/>
      </c>
      <c r="U416" s="418">
        <f>AND(MONTH(F416)=MONTH(Y416), YEAR(F416)=YEAR(Y416))</f>
        <v/>
      </c>
      <c r="V416" s="418">
        <f>AND(AC416&lt;&gt;"", 'Company information'!D$4&lt;&gt;"", RIGHT(SUBSTITUTE(AC416,"-",""),9)=RIGHT(SUBSTITUTE('Company information'!D$4,"-",""),9))</f>
        <v/>
      </c>
      <c r="W416" s="418">
        <f>AI416-I416</f>
        <v/>
      </c>
      <c r="X416" s="455" t="n"/>
      <c r="Y416" s="417" t="n"/>
      <c r="Z416" s="418" t="n"/>
      <c r="AA416" s="418" t="n"/>
      <c r="AB416" s="418" t="n"/>
      <c r="AC416" s="418" t="n"/>
      <c r="AD416" s="418" t="n"/>
      <c r="AE416" s="455" t="n"/>
      <c r="AF416" s="455" t="n"/>
      <c r="AG416" s="455" t="n"/>
      <c r="AH416" s="455" t="n"/>
      <c r="AI416" s="455" t="n"/>
      <c r="AJ416" s="455" t="n"/>
      <c r="AK416" s="455" t="n"/>
      <c r="AL416" s="455" t="n"/>
      <c r="AM416" s="455" t="n"/>
      <c r="AN416" s="455" t="n"/>
      <c r="AO416" s="455" t="n"/>
      <c r="AP416" s="455" t="n"/>
      <c r="AQ416" s="455" t="n"/>
      <c r="AR416" s="418" t="n"/>
      <c r="AS416" s="418" t="n"/>
      <c r="AT416" s="418" t="n"/>
    </row>
    <row r="417">
      <c r="A417" s="417" t="n">
        <v>408</v>
      </c>
      <c r="B417" s="418" t="inlineStr">
        <is>
          <t>Lift-On &amp; Lift-Off</t>
        </is>
      </c>
      <c r="C417" s="418" t="inlineStr">
        <is>
          <t>កំពង់ផែស្វយ័តក្រុងព្រះសីហនុ</t>
        </is>
      </c>
      <c r="D417" s="418" t="inlineStr">
        <is>
          <t>L001-100044638</t>
        </is>
      </c>
      <c r="E417" s="418" t="inlineStr">
        <is>
          <t>007902</t>
        </is>
      </c>
      <c r="F417" s="419" t="n">
        <v>44942</v>
      </c>
      <c r="G417" s="420" t="n">
        <v>35801</v>
      </c>
      <c r="H417" s="418" t="n"/>
      <c r="I417" s="455" t="n">
        <v>35801</v>
      </c>
      <c r="J417" s="418">
        <f>IF(L417&lt;&gt;"",L417,K417)</f>
        <v/>
      </c>
      <c r="K417" s="418">
        <f>IF(AND(T417=TRUE, U417=TRUE, V417=TRUE), IF(W417&lt;-0.05, "អនុញ្ញាត (អ្នកផ្គត់ផ្គង់ប្រកាសខ្វះ)", "បានប្រកាស (អនុញ្ញាត)"), IF(AND(T417=FALSE, U417=FALSE, V417=FALSE), "ព្យួរទុក (មិនមានទិន្នន័យ)", "ប្រកាសខុស (ព្យួរទុក)"))</f>
        <v/>
      </c>
      <c r="L417" s="418" t="inlineStr"/>
      <c r="M417" s="418" t="inlineStr"/>
      <c r="N417" s="455" t="n"/>
      <c r="O417" s="455">
        <f>IF(W417&lt;0,AI417,I417)</f>
        <v/>
      </c>
      <c r="P417" s="455">
        <f>I417-O417</f>
        <v/>
      </c>
      <c r="Q417" s="418" t="n"/>
      <c r="R417" s="418" t="inlineStr">
        <is>
          <t>007902</t>
        </is>
      </c>
      <c r="S417" s="418" t="inlineStr"/>
      <c r="T417" s="418">
        <f>R417=S417</f>
        <v/>
      </c>
      <c r="U417" s="418">
        <f>AND(MONTH(F417)=MONTH(Y417), YEAR(F417)=YEAR(Y417))</f>
        <v/>
      </c>
      <c r="V417" s="418">
        <f>AND(AC417&lt;&gt;"", 'Company information'!D$4&lt;&gt;"", RIGHT(SUBSTITUTE(AC417,"-",""),9)=RIGHT(SUBSTITUTE('Company information'!D$4,"-",""),9))</f>
        <v/>
      </c>
      <c r="W417" s="418">
        <f>AI417-I417</f>
        <v/>
      </c>
      <c r="X417" s="455" t="n"/>
      <c r="Y417" s="417" t="n"/>
      <c r="Z417" s="418" t="n"/>
      <c r="AA417" s="418" t="n"/>
      <c r="AB417" s="418" t="n"/>
      <c r="AC417" s="418" t="n"/>
      <c r="AD417" s="418" t="n"/>
      <c r="AE417" s="455" t="n"/>
      <c r="AF417" s="455" t="n"/>
      <c r="AG417" s="455" t="n"/>
      <c r="AH417" s="455" t="n"/>
      <c r="AI417" s="455" t="n"/>
      <c r="AJ417" s="455" t="n"/>
      <c r="AK417" s="455" t="n"/>
      <c r="AL417" s="455" t="n"/>
      <c r="AM417" s="455" t="n"/>
      <c r="AN417" s="455" t="n"/>
      <c r="AO417" s="455" t="n"/>
      <c r="AP417" s="455" t="n"/>
      <c r="AQ417" s="455" t="n"/>
      <c r="AR417" s="418" t="n"/>
      <c r="AS417" s="418" t="n"/>
      <c r="AT417" s="418" t="n"/>
    </row>
    <row r="418">
      <c r="A418" s="417" t="n">
        <v>409</v>
      </c>
      <c r="B418" s="418" t="inlineStr">
        <is>
          <t>Trucking Fee</t>
        </is>
      </c>
      <c r="C418" s="418" t="inlineStr">
        <is>
          <t>អេសអាយធីស៊ី ខិនថេនើរ ឡាញ (ខេមបូឌា)</t>
        </is>
      </c>
      <c r="D418" s="418" t="inlineStr">
        <is>
          <t>L001-107035863</t>
        </is>
      </c>
      <c r="E418" s="418" t="inlineStr">
        <is>
          <t>SITC2023-000786</t>
        </is>
      </c>
      <c r="F418" s="419" t="n">
        <v>45078</v>
      </c>
      <c r="G418" s="420" t="n">
        <v>142071</v>
      </c>
      <c r="H418" s="418" t="n"/>
      <c r="I418" s="455" t="n">
        <v>142071</v>
      </c>
      <c r="J418" s="418">
        <f>IF(L418&lt;&gt;"",L418,K418)</f>
        <v/>
      </c>
      <c r="K418" s="418">
        <f>IF(AND(T418=TRUE, U418=TRUE, V418=TRUE), IF(W418&lt;-0.05, "អនុញ្ញាត (អ្នកផ្គត់ផ្គង់ប្រកាសខ្វះ)", "បានប្រកាស (អនុញ្ញាត)"), IF(AND(T418=FALSE, U418=FALSE, V418=FALSE), "ព្យួរទុក (មិនមានទិន្នន័យ)", "ប្រកាសខុស (ព្យួរទុក)"))</f>
        <v/>
      </c>
      <c r="L418" s="418" t="inlineStr"/>
      <c r="M418" s="418" t="inlineStr"/>
      <c r="N418" s="455" t="n"/>
      <c r="O418" s="455">
        <f>IF(W418&lt;0,AI418,I418)</f>
        <v/>
      </c>
      <c r="P418" s="455">
        <f>I418-O418</f>
        <v/>
      </c>
      <c r="Q418" s="418" t="n"/>
      <c r="R418" s="418" t="inlineStr">
        <is>
          <t>SITC2023-000786</t>
        </is>
      </c>
      <c r="S418" s="418" t="inlineStr"/>
      <c r="T418" s="418">
        <f>R418=S418</f>
        <v/>
      </c>
      <c r="U418" s="418">
        <f>AND(MONTH(F418)=MONTH(Y418), YEAR(F418)=YEAR(Y418))</f>
        <v/>
      </c>
      <c r="V418" s="418">
        <f>AND(AC418&lt;&gt;"", 'Company information'!D$4&lt;&gt;"", RIGHT(SUBSTITUTE(AC418,"-",""),9)=RIGHT(SUBSTITUTE('Company information'!D$4,"-",""),9))</f>
        <v/>
      </c>
      <c r="W418" s="418">
        <f>AI418-I418</f>
        <v/>
      </c>
      <c r="X418" s="455" t="n"/>
      <c r="Y418" s="417" t="n"/>
      <c r="Z418" s="418" t="n"/>
      <c r="AA418" s="418" t="n"/>
      <c r="AB418" s="418" t="n"/>
      <c r="AC418" s="418" t="n"/>
      <c r="AD418" s="418" t="n"/>
      <c r="AE418" s="455" t="n"/>
      <c r="AF418" s="455" t="n"/>
      <c r="AG418" s="455" t="n"/>
      <c r="AH418" s="455" t="n"/>
      <c r="AI418" s="455" t="n"/>
      <c r="AJ418" s="455" t="n"/>
      <c r="AK418" s="455" t="n"/>
      <c r="AL418" s="455" t="n"/>
      <c r="AM418" s="455" t="n"/>
      <c r="AN418" s="455" t="n"/>
      <c r="AO418" s="455" t="n"/>
      <c r="AP418" s="455" t="n"/>
      <c r="AQ418" s="455" t="n"/>
      <c r="AR418" s="418" t="n"/>
      <c r="AS418" s="418" t="n"/>
      <c r="AT418" s="418" t="n"/>
    </row>
    <row r="419">
      <c r="A419" s="417" t="n">
        <v>410</v>
      </c>
      <c r="B419" s="418" t="inlineStr">
        <is>
          <t>Lift-On &amp; Lift-Off</t>
        </is>
      </c>
      <c r="C419" s="418" t="inlineStr">
        <is>
          <t>កំពង់ផែស្វយ័តក្រុងព្រះសីហនុ</t>
        </is>
      </c>
      <c r="D419" s="418" t="inlineStr">
        <is>
          <t>L001-100044638</t>
        </is>
      </c>
      <c r="E419" s="418" t="inlineStr">
        <is>
          <t>004580</t>
        </is>
      </c>
      <c r="F419" s="419" t="n">
        <v>45200</v>
      </c>
      <c r="G419" s="420" t="n">
        <v>23473</v>
      </c>
      <c r="H419" s="418" t="n"/>
      <c r="I419" s="455" t="n">
        <v>23473</v>
      </c>
      <c r="J419" s="418">
        <f>IF(L419&lt;&gt;"",L419,K419)</f>
        <v/>
      </c>
      <c r="K419" s="418">
        <f>IF(AND(T419=TRUE, U419=TRUE, V419=TRUE), IF(W419&lt;-0.05, "អនុញ្ញាត (អ្នកផ្គត់ផ្គង់ប្រកាសខ្វះ)", "បានប្រកាស (អនុញ្ញាត)"), IF(AND(T419=FALSE, U419=FALSE, V419=FALSE), "ព្យួរទុក (មិនមានទិន្នន័យ)", "ប្រកាសខុស (ព្យួរទុក)"))</f>
        <v/>
      </c>
      <c r="L419" s="418" t="inlineStr"/>
      <c r="M419" s="418" t="inlineStr"/>
      <c r="N419" s="455" t="n"/>
      <c r="O419" s="455">
        <f>IF(W419&lt;0,AI419,I419)</f>
        <v/>
      </c>
      <c r="P419" s="455">
        <f>I419-O419</f>
        <v/>
      </c>
      <c r="Q419" s="418" t="n"/>
      <c r="R419" s="418" t="inlineStr">
        <is>
          <t>004580</t>
        </is>
      </c>
      <c r="S419" s="418" t="inlineStr"/>
      <c r="T419" s="418">
        <f>R419=S419</f>
        <v/>
      </c>
      <c r="U419" s="418">
        <f>AND(MONTH(F419)=MONTH(Y419), YEAR(F419)=YEAR(Y419))</f>
        <v/>
      </c>
      <c r="V419" s="418">
        <f>AND(AC419&lt;&gt;"", 'Company information'!D$4&lt;&gt;"", RIGHT(SUBSTITUTE(AC419,"-",""),9)=RIGHT(SUBSTITUTE('Company information'!D$4,"-",""),9))</f>
        <v/>
      </c>
      <c r="W419" s="418">
        <f>AI419-I419</f>
        <v/>
      </c>
      <c r="X419" s="455" t="n"/>
      <c r="Y419" s="417" t="n"/>
      <c r="Z419" s="418" t="n"/>
      <c r="AA419" s="418" t="n"/>
      <c r="AB419" s="418" t="n"/>
      <c r="AC419" s="418" t="n"/>
      <c r="AD419" s="418" t="n"/>
      <c r="AE419" s="455" t="n"/>
      <c r="AF419" s="455" t="n"/>
      <c r="AG419" s="455" t="n"/>
      <c r="AH419" s="455" t="n"/>
      <c r="AI419" s="455" t="n"/>
      <c r="AJ419" s="455" t="n"/>
      <c r="AK419" s="455" t="n"/>
      <c r="AL419" s="455" t="n"/>
      <c r="AM419" s="455" t="n"/>
      <c r="AN419" s="455" t="n"/>
      <c r="AO419" s="455" t="n"/>
      <c r="AP419" s="455" t="n"/>
      <c r="AQ419" s="455" t="n"/>
      <c r="AR419" s="418" t="n"/>
      <c r="AS419" s="418" t="n"/>
      <c r="AT419" s="418" t="n"/>
    </row>
    <row r="420">
      <c r="A420" s="417" t="n">
        <v>411</v>
      </c>
      <c r="B420" s="418" t="inlineStr">
        <is>
          <t>Trucking Fee</t>
        </is>
      </c>
      <c r="C420" s="418" t="inlineStr">
        <is>
          <t>អេសអាយធីស៊ី ខិនថេនើរ ឡាញ (ខេមបូឌា)</t>
        </is>
      </c>
      <c r="D420" s="418" t="inlineStr">
        <is>
          <t>L001-107035863</t>
        </is>
      </c>
      <c r="E420" s="418" t="inlineStr">
        <is>
          <t>SITC2023-000162</t>
        </is>
      </c>
      <c r="F420" s="419" t="n">
        <v>44927</v>
      </c>
      <c r="G420" s="420" t="n">
        <v>142037</v>
      </c>
      <c r="H420" s="418" t="n"/>
      <c r="I420" s="455" t="n">
        <v>142037</v>
      </c>
      <c r="J420" s="418">
        <f>IF(L420&lt;&gt;"",L420,K420)</f>
        <v/>
      </c>
      <c r="K420" s="418">
        <f>IF(AND(T420=TRUE, U420=TRUE, V420=TRUE), IF(W420&lt;-0.05, "អនុញ្ញាត (អ្នកផ្គត់ផ្គង់ប្រកាសខ្វះ)", "បានប្រកាស (អនុញ្ញាត)"), IF(AND(T420=FALSE, U420=FALSE, V420=FALSE), "ព្យួរទុក (មិនមានទិន្នន័យ)", "ប្រកាសខុស (ព្យួរទុក)"))</f>
        <v/>
      </c>
      <c r="L420" s="418" t="inlineStr"/>
      <c r="M420" s="418" t="inlineStr"/>
      <c r="N420" s="455" t="n"/>
      <c r="O420" s="455">
        <f>IF(W420&lt;0,AI420,I420)</f>
        <v/>
      </c>
      <c r="P420" s="455">
        <f>I420-O420</f>
        <v/>
      </c>
      <c r="Q420" s="418" t="n"/>
      <c r="R420" s="418" t="inlineStr">
        <is>
          <t>SITC2023-000162</t>
        </is>
      </c>
      <c r="S420" s="418" t="inlineStr"/>
      <c r="T420" s="418">
        <f>R420=S420</f>
        <v/>
      </c>
      <c r="U420" s="418">
        <f>AND(MONTH(F420)=MONTH(Y420), YEAR(F420)=YEAR(Y420))</f>
        <v/>
      </c>
      <c r="V420" s="418">
        <f>AND(AC420&lt;&gt;"", 'Company information'!D$4&lt;&gt;"", RIGHT(SUBSTITUTE(AC420,"-",""),9)=RIGHT(SUBSTITUTE('Company information'!D$4,"-",""),9))</f>
        <v/>
      </c>
      <c r="W420" s="418">
        <f>AI420-I420</f>
        <v/>
      </c>
      <c r="X420" s="455" t="n"/>
      <c r="Y420" s="417" t="n"/>
      <c r="Z420" s="418" t="n"/>
      <c r="AA420" s="418" t="n"/>
      <c r="AB420" s="418" t="n"/>
      <c r="AC420" s="418" t="n"/>
      <c r="AD420" s="418" t="n"/>
      <c r="AE420" s="455" t="n"/>
      <c r="AF420" s="455" t="n"/>
      <c r="AG420" s="455" t="n"/>
      <c r="AH420" s="455" t="n"/>
      <c r="AI420" s="455" t="n"/>
      <c r="AJ420" s="455" t="n"/>
      <c r="AK420" s="455" t="n"/>
      <c r="AL420" s="455" t="n"/>
      <c r="AM420" s="455" t="n"/>
      <c r="AN420" s="455" t="n"/>
      <c r="AO420" s="455" t="n"/>
      <c r="AP420" s="455" t="n"/>
      <c r="AQ420" s="455" t="n"/>
      <c r="AR420" s="418" t="n"/>
      <c r="AS420" s="418" t="n"/>
      <c r="AT420" s="418" t="n"/>
    </row>
    <row r="421">
      <c r="A421" s="417" t="n">
        <v>412</v>
      </c>
      <c r="B421" s="418" t="inlineStr">
        <is>
          <t>Lift-On &amp; Lift-Off</t>
        </is>
      </c>
      <c r="C421" s="418" t="inlineStr">
        <is>
          <t>កំពង់ផែស្វយ័តក្រុងព្រះសីហនុ</t>
        </is>
      </c>
      <c r="D421" s="418" t="inlineStr">
        <is>
          <t>L001-100044638</t>
        </is>
      </c>
      <c r="E421" s="418" t="inlineStr">
        <is>
          <t>002541</t>
        </is>
      </c>
      <c r="F421" s="419" t="n">
        <v>44927</v>
      </c>
      <c r="G421" s="420" t="n">
        <v>23473</v>
      </c>
      <c r="H421" s="418" t="n"/>
      <c r="I421" s="455" t="n">
        <v>23473</v>
      </c>
      <c r="J421" s="418">
        <f>IF(L421&lt;&gt;"",L421,K421)</f>
        <v/>
      </c>
      <c r="K421" s="418">
        <f>IF(AND(T421=TRUE, U421=TRUE, V421=TRUE), IF(W421&lt;-0.05, "អនុញ្ញាត (អ្នកផ្គត់ផ្គង់ប្រកាសខ្វះ)", "បានប្រកាស (អនុញ្ញាត)"), IF(AND(T421=FALSE, U421=FALSE, V421=FALSE), "ព្យួរទុក (មិនមានទិន្នន័យ)", "ប្រកាសខុស (ព្យួរទុក)"))</f>
        <v/>
      </c>
      <c r="L421" s="418" t="inlineStr"/>
      <c r="M421" s="418" t="inlineStr"/>
      <c r="N421" s="455" t="n"/>
      <c r="O421" s="455">
        <f>IF(W421&lt;0,AI421,I421)</f>
        <v/>
      </c>
      <c r="P421" s="455">
        <f>I421-O421</f>
        <v/>
      </c>
      <c r="Q421" s="418" t="n"/>
      <c r="R421" s="418" t="inlineStr">
        <is>
          <t>002541</t>
        </is>
      </c>
      <c r="S421" s="418" t="inlineStr">
        <is>
          <t>002541</t>
        </is>
      </c>
      <c r="T421" s="418">
        <f>R421=S421</f>
        <v/>
      </c>
      <c r="U421" s="418">
        <f>AND(MONTH(F421)=MONTH(Y421), YEAR(F421)=YEAR(Y421))</f>
        <v/>
      </c>
      <c r="V421" s="418">
        <f>AND(AC421&lt;&gt;"", 'Company information'!D$4&lt;&gt;"", RIGHT(SUBSTITUTE(AC421,"-",""),9)=RIGHT(SUBSTITUTE('Company information'!D$4,"-",""),9))</f>
        <v/>
      </c>
      <c r="W421" s="418">
        <f>AI421-I421</f>
        <v/>
      </c>
      <c r="X421" s="455" t="n"/>
      <c r="Y421" s="419" t="n">
        <v>44861</v>
      </c>
      <c r="Z421" s="418" t="inlineStr">
        <is>
          <t>002541</t>
        </is>
      </c>
      <c r="AA421" s="418" t="inlineStr"/>
      <c r="AB421" s="418" t="inlineStr">
        <is>
          <t>បុគ្គលជាប់អាករ</t>
        </is>
      </c>
      <c r="AC421" s="418" t="inlineStr">
        <is>
          <t>K009-100088074</t>
        </is>
      </c>
      <c r="AD421" s="418" t="inlineStr">
        <is>
          <t>ភី.អេ.អិល គ្រុប</t>
        </is>
      </c>
      <c r="AE421" s="455" t="n">
        <v>637868</v>
      </c>
      <c r="AF421" s="455" t="n">
        <v>579880</v>
      </c>
      <c r="AG421" s="455" t="n">
        <v>0</v>
      </c>
      <c r="AH421" s="455" t="n">
        <v>0</v>
      </c>
      <c r="AI421" s="455" t="n">
        <v>57988</v>
      </c>
      <c r="AJ421" s="455" t="n">
        <v>0</v>
      </c>
      <c r="AK421" s="455" t="n">
        <v>0</v>
      </c>
      <c r="AL421" s="455" t="n">
        <v>0</v>
      </c>
      <c r="AM421" s="455" t="n">
        <v>0</v>
      </c>
      <c r="AN421" s="455" t="n">
        <v>0</v>
      </c>
      <c r="AO421" s="455" t="n">
        <v>0</v>
      </c>
      <c r="AP421" s="455" t="n">
        <v>0</v>
      </c>
      <c r="AQ421" s="455" t="n">
        <v>0</v>
      </c>
      <c r="AR421" s="418" t="inlineStr"/>
      <c r="AS421" s="418" t="inlineStr">
        <is>
          <t>Trucking</t>
        </is>
      </c>
      <c r="AT421" s="418" t="inlineStr">
        <is>
          <t>បានប្រកាសពន្ធ</t>
        </is>
      </c>
    </row>
    <row r="422">
      <c r="A422" s="417" t="n">
        <v>413</v>
      </c>
      <c r="B422" s="418" t="inlineStr">
        <is>
          <t>LIFT-OFF Charges and Gate Fee Charge</t>
        </is>
      </c>
      <c r="C422" s="418" t="inlineStr">
        <is>
          <t>កំពង់ផែស្វយ័តភ្នំពេញ "ក.ស.ភ"</t>
        </is>
      </c>
      <c r="D422" s="418" t="inlineStr">
        <is>
          <t>L001-100044999</t>
        </is>
      </c>
      <c r="E422" s="418" t="inlineStr">
        <is>
          <t>INV20230100377</t>
        </is>
      </c>
      <c r="F422" s="419" t="n">
        <v>44958</v>
      </c>
      <c r="G422" s="420" t="n">
        <v>59328</v>
      </c>
      <c r="H422" s="418" t="n"/>
      <c r="I422" s="455" t="n">
        <v>59328</v>
      </c>
      <c r="J422" s="418">
        <f>IF(L422&lt;&gt;"",L422,K422)</f>
        <v/>
      </c>
      <c r="K422" s="418">
        <f>IF(AND(T422=TRUE, U422=TRUE, V422=TRUE), IF(W422&lt;-0.05, "អនុញ្ញាត (អ្នកផ្គត់ផ្គង់ប្រកាសខ្វះ)", "បានប្រកាស (អនុញ្ញាត)"), IF(AND(T422=FALSE, U422=FALSE, V422=FALSE), "ព្យួរទុក (មិនមានទិន្នន័យ)", "ប្រកាសខុស (ព្យួរទុក)"))</f>
        <v/>
      </c>
      <c r="L422" s="418" t="inlineStr"/>
      <c r="M422" s="418" t="inlineStr"/>
      <c r="N422" s="455" t="n"/>
      <c r="O422" s="455">
        <f>IF(W422&lt;0,AI422,I422)</f>
        <v/>
      </c>
      <c r="P422" s="455">
        <f>I422-O422</f>
        <v/>
      </c>
      <c r="Q422" s="418" t="n"/>
      <c r="R422" s="418" t="inlineStr">
        <is>
          <t>INV20230100377</t>
        </is>
      </c>
      <c r="S422" s="418" t="inlineStr"/>
      <c r="T422" s="418">
        <f>R422=S422</f>
        <v/>
      </c>
      <c r="U422" s="418">
        <f>AND(MONTH(F422)=MONTH(Y422), YEAR(F422)=YEAR(Y422))</f>
        <v/>
      </c>
      <c r="V422" s="418">
        <f>AND(AC422&lt;&gt;"", 'Company information'!D$4&lt;&gt;"", RIGHT(SUBSTITUTE(AC422,"-",""),9)=RIGHT(SUBSTITUTE('Company information'!D$4,"-",""),9))</f>
        <v/>
      </c>
      <c r="W422" s="418">
        <f>AI422-I422</f>
        <v/>
      </c>
      <c r="X422" s="455" t="n"/>
      <c r="Y422" s="417" t="n"/>
      <c r="Z422" s="418" t="n"/>
      <c r="AA422" s="418" t="n"/>
      <c r="AB422" s="418" t="n"/>
      <c r="AC422" s="418" t="n"/>
      <c r="AD422" s="418" t="n"/>
      <c r="AE422" s="455" t="n"/>
      <c r="AF422" s="455" t="n"/>
      <c r="AG422" s="455" t="n"/>
      <c r="AH422" s="455" t="n"/>
      <c r="AI422" s="455" t="n"/>
      <c r="AJ422" s="455" t="n"/>
      <c r="AK422" s="455" t="n"/>
      <c r="AL422" s="455" t="n"/>
      <c r="AM422" s="455" t="n"/>
      <c r="AN422" s="455" t="n"/>
      <c r="AO422" s="455" t="n"/>
      <c r="AP422" s="455" t="n"/>
      <c r="AQ422" s="455" t="n"/>
      <c r="AR422" s="418" t="n"/>
      <c r="AS422" s="418" t="n"/>
      <c r="AT422" s="418" t="n"/>
    </row>
    <row r="423">
      <c r="A423" s="417" t="n">
        <v>414</v>
      </c>
      <c r="B423" s="418" t="inlineStr">
        <is>
          <t>LIFT-OFF Charges and Gate Fee Charge</t>
        </is>
      </c>
      <c r="C423" s="418" t="inlineStr">
        <is>
          <t>កំពង់ផែស្វយ័តភ្នំពេញ "ក.ស.ភ"</t>
        </is>
      </c>
      <c r="D423" s="418" t="inlineStr">
        <is>
          <t>L001-100044999</t>
        </is>
      </c>
      <c r="E423" s="418" t="inlineStr">
        <is>
          <t>INV20230100379</t>
        </is>
      </c>
      <c r="F423" s="419" t="n">
        <v>44958</v>
      </c>
      <c r="G423" s="420" t="n">
        <v>59328</v>
      </c>
      <c r="H423" s="418" t="n"/>
      <c r="I423" s="455" t="n">
        <v>59328</v>
      </c>
      <c r="J423" s="418">
        <f>IF(L423&lt;&gt;"",L423,K423)</f>
        <v/>
      </c>
      <c r="K423" s="418">
        <f>IF(AND(T423=TRUE, U423=TRUE, V423=TRUE), IF(W423&lt;-0.05, "អនុញ្ញាត (អ្នកផ្គត់ផ្គង់ប្រកាសខ្វះ)", "បានប្រកាស (អនុញ្ញាត)"), IF(AND(T423=FALSE, U423=FALSE, V423=FALSE), "ព្យួរទុក (មិនមានទិន្នន័យ)", "ប្រកាសខុស (ព្យួរទុក)"))</f>
        <v/>
      </c>
      <c r="L423" s="418" t="inlineStr"/>
      <c r="M423" s="418" t="inlineStr"/>
      <c r="N423" s="455" t="n"/>
      <c r="O423" s="455">
        <f>IF(W423&lt;0,AI423,I423)</f>
        <v/>
      </c>
      <c r="P423" s="455">
        <f>I423-O423</f>
        <v/>
      </c>
      <c r="Q423" s="418" t="n"/>
      <c r="R423" s="418" t="inlineStr">
        <is>
          <t>INV20230100379</t>
        </is>
      </c>
      <c r="S423" s="418" t="inlineStr"/>
      <c r="T423" s="418">
        <f>R423=S423</f>
        <v/>
      </c>
      <c r="U423" s="418">
        <f>AND(MONTH(F423)=MONTH(Y423), YEAR(F423)=YEAR(Y423))</f>
        <v/>
      </c>
      <c r="V423" s="418">
        <f>AND(AC423&lt;&gt;"", 'Company information'!D$4&lt;&gt;"", RIGHT(SUBSTITUTE(AC423,"-",""),9)=RIGHT(SUBSTITUTE('Company information'!D$4,"-",""),9))</f>
        <v/>
      </c>
      <c r="W423" s="418">
        <f>AI423-I423</f>
        <v/>
      </c>
      <c r="X423" s="455" t="n"/>
      <c r="Y423" s="417" t="n"/>
      <c r="Z423" s="418" t="n"/>
      <c r="AA423" s="418" t="n"/>
      <c r="AB423" s="418" t="n"/>
      <c r="AC423" s="418" t="n"/>
      <c r="AD423" s="418" t="n"/>
      <c r="AE423" s="455" t="n"/>
      <c r="AF423" s="455" t="n"/>
      <c r="AG423" s="455" t="n"/>
      <c r="AH423" s="455" t="n"/>
      <c r="AI423" s="455" t="n"/>
      <c r="AJ423" s="455" t="n"/>
      <c r="AK423" s="455" t="n"/>
      <c r="AL423" s="455" t="n"/>
      <c r="AM423" s="455" t="n"/>
      <c r="AN423" s="455" t="n"/>
      <c r="AO423" s="455" t="n"/>
      <c r="AP423" s="455" t="n"/>
      <c r="AQ423" s="455" t="n"/>
      <c r="AR423" s="418" t="n"/>
      <c r="AS423" s="418" t="n"/>
      <c r="AT423" s="418" t="n"/>
    </row>
    <row r="424">
      <c r="A424" s="417" t="n">
        <v>415</v>
      </c>
      <c r="B424" s="418" t="inlineStr">
        <is>
          <t>LIFT-OFF Charges and Gate Fee Charge</t>
        </is>
      </c>
      <c r="C424" s="418" t="inlineStr">
        <is>
          <t>កំពង់ផែស្វយ័តភ្នំពេញ "ក.ស.ភ"</t>
        </is>
      </c>
      <c r="D424" s="418" t="inlineStr">
        <is>
          <t>L001-100044999</t>
        </is>
      </c>
      <c r="E424" s="418" t="inlineStr">
        <is>
          <t>INV20230100378</t>
        </is>
      </c>
      <c r="F424" s="419" t="n">
        <v>44958</v>
      </c>
      <c r="G424" s="420" t="n">
        <v>29664</v>
      </c>
      <c r="H424" s="418" t="n"/>
      <c r="I424" s="455" t="n">
        <v>29664</v>
      </c>
      <c r="J424" s="418">
        <f>IF(L424&lt;&gt;"",L424,K424)</f>
        <v/>
      </c>
      <c r="K424" s="418">
        <f>IF(AND(T424=TRUE, U424=TRUE, V424=TRUE), IF(W424&lt;-0.05, "អនុញ្ញាត (អ្នកផ្គត់ផ្គង់ប្រកាសខ្វះ)", "បានប្រកាស (អនុញ្ញាត)"), IF(AND(T424=FALSE, U424=FALSE, V424=FALSE), "ព្យួរទុក (មិនមានទិន្នន័យ)", "ប្រកាសខុស (ព្យួរទុក)"))</f>
        <v/>
      </c>
      <c r="L424" s="418" t="inlineStr"/>
      <c r="M424" s="418" t="inlineStr"/>
      <c r="N424" s="455" t="n"/>
      <c r="O424" s="455">
        <f>IF(W424&lt;0,AI424,I424)</f>
        <v/>
      </c>
      <c r="P424" s="455">
        <f>I424-O424</f>
        <v/>
      </c>
      <c r="Q424" s="418" t="n"/>
      <c r="R424" s="418" t="inlineStr">
        <is>
          <t>INV20230100378</t>
        </is>
      </c>
      <c r="S424" s="418" t="inlineStr"/>
      <c r="T424" s="418">
        <f>R424=S424</f>
        <v/>
      </c>
      <c r="U424" s="418">
        <f>AND(MONTH(F424)=MONTH(Y424), YEAR(F424)=YEAR(Y424))</f>
        <v/>
      </c>
      <c r="V424" s="418">
        <f>AND(AC424&lt;&gt;"", 'Company information'!D$4&lt;&gt;"", RIGHT(SUBSTITUTE(AC424,"-",""),9)=RIGHT(SUBSTITUTE('Company information'!D$4,"-",""),9))</f>
        <v/>
      </c>
      <c r="W424" s="418">
        <f>AI424-I424</f>
        <v/>
      </c>
      <c r="X424" s="455" t="n"/>
      <c r="Y424" s="417" t="n"/>
      <c r="Z424" s="418" t="n"/>
      <c r="AA424" s="418" t="n"/>
      <c r="AB424" s="418" t="n"/>
      <c r="AC424" s="418" t="n"/>
      <c r="AD424" s="418" t="n"/>
      <c r="AE424" s="455" t="n"/>
      <c r="AF424" s="455" t="n"/>
      <c r="AG424" s="455" t="n"/>
      <c r="AH424" s="455" t="n"/>
      <c r="AI424" s="455" t="n"/>
      <c r="AJ424" s="455" t="n"/>
      <c r="AK424" s="455" t="n"/>
      <c r="AL424" s="455" t="n"/>
      <c r="AM424" s="455" t="n"/>
      <c r="AN424" s="455" t="n"/>
      <c r="AO424" s="455" t="n"/>
      <c r="AP424" s="455" t="n"/>
      <c r="AQ424" s="455" t="n"/>
      <c r="AR424" s="418" t="n"/>
      <c r="AS424" s="418" t="n"/>
      <c r="AT424" s="418" t="n"/>
    </row>
    <row r="425">
      <c r="A425" s="417" t="n">
        <v>416</v>
      </c>
      <c r="B425" s="418" t="inlineStr">
        <is>
          <t>LIFT-OFF Charges and Gate Fee Charge</t>
        </is>
      </c>
      <c r="C425" s="418" t="inlineStr">
        <is>
          <t>កំពង់ផែស្វយ័តភ្នំពេញ "ក.ស.ភ"</t>
        </is>
      </c>
      <c r="D425" s="418" t="inlineStr">
        <is>
          <t>L001-100044999</t>
        </is>
      </c>
      <c r="E425" s="418" t="inlineStr">
        <is>
          <t>INV20230105923</t>
        </is>
      </c>
      <c r="F425" s="419" t="n">
        <v>44957</v>
      </c>
      <c r="G425" s="420" t="n">
        <v>59098</v>
      </c>
      <c r="H425" s="418" t="n"/>
      <c r="I425" s="455" t="n">
        <v>59098</v>
      </c>
      <c r="J425" s="418">
        <f>IF(L425&lt;&gt;"",L425,K425)</f>
        <v/>
      </c>
      <c r="K425" s="418">
        <f>IF(AND(T425=TRUE, U425=TRUE, V425=TRUE), IF(W425&lt;-0.05, "អនុញ្ញាត (អ្នកផ្គត់ផ្គង់ប្រកាសខ្វះ)", "បានប្រកាស (អនុញ្ញាត)"), IF(AND(T425=FALSE, U425=FALSE, V425=FALSE), "ព្យួរទុក (មិនមានទិន្នន័យ)", "ប្រកាសខុស (ព្យួរទុក)"))</f>
        <v/>
      </c>
      <c r="L425" s="418" t="inlineStr"/>
      <c r="M425" s="418" t="inlineStr"/>
      <c r="N425" s="455" t="n"/>
      <c r="O425" s="455">
        <f>IF(W425&lt;0,AI425,I425)</f>
        <v/>
      </c>
      <c r="P425" s="455">
        <f>I425-O425</f>
        <v/>
      </c>
      <c r="Q425" s="418" t="n"/>
      <c r="R425" s="418" t="inlineStr">
        <is>
          <t>INV20230105923</t>
        </is>
      </c>
      <c r="S425" s="418" t="inlineStr"/>
      <c r="T425" s="418">
        <f>R425=S425</f>
        <v/>
      </c>
      <c r="U425" s="418">
        <f>AND(MONTH(F425)=MONTH(Y425), YEAR(F425)=YEAR(Y425))</f>
        <v/>
      </c>
      <c r="V425" s="418">
        <f>AND(AC425&lt;&gt;"", 'Company information'!D$4&lt;&gt;"", RIGHT(SUBSTITUTE(AC425,"-",""),9)=RIGHT(SUBSTITUTE('Company information'!D$4,"-",""),9))</f>
        <v/>
      </c>
      <c r="W425" s="418">
        <f>AI425-I425</f>
        <v/>
      </c>
      <c r="X425" s="455" t="n"/>
      <c r="Y425" s="417" t="n"/>
      <c r="Z425" s="418" t="n"/>
      <c r="AA425" s="418" t="n"/>
      <c r="AB425" s="418" t="n"/>
      <c r="AC425" s="418" t="n"/>
      <c r="AD425" s="418" t="n"/>
      <c r="AE425" s="455" t="n"/>
      <c r="AF425" s="455" t="n"/>
      <c r="AG425" s="455" t="n"/>
      <c r="AH425" s="455" t="n"/>
      <c r="AI425" s="455" t="n"/>
      <c r="AJ425" s="455" t="n"/>
      <c r="AK425" s="455" t="n"/>
      <c r="AL425" s="455" t="n"/>
      <c r="AM425" s="455" t="n"/>
      <c r="AN425" s="455" t="n"/>
      <c r="AO425" s="455" t="n"/>
      <c r="AP425" s="455" t="n"/>
      <c r="AQ425" s="455" t="n"/>
      <c r="AR425" s="418" t="n"/>
      <c r="AS425" s="418" t="n"/>
      <c r="AT425" s="418" t="n"/>
    </row>
    <row r="426">
      <c r="A426" s="417" t="n">
        <v>417</v>
      </c>
      <c r="B426" s="418" t="inlineStr">
        <is>
          <t>LIFT-OFF Charges and Gate Fee Charge</t>
        </is>
      </c>
      <c r="C426" s="418" t="inlineStr">
        <is>
          <t>កំពង់ផែស្វយ័តភ្នំពេញ "ក.ស.ភ"</t>
        </is>
      </c>
      <c r="D426" s="418" t="inlineStr">
        <is>
          <t>L001-100044999</t>
        </is>
      </c>
      <c r="E426" s="418" t="inlineStr">
        <is>
          <t>INV20230105922</t>
        </is>
      </c>
      <c r="F426" s="419" t="n">
        <v>44957</v>
      </c>
      <c r="G426" s="420" t="n">
        <v>59098</v>
      </c>
      <c r="H426" s="418" t="n"/>
      <c r="I426" s="455" t="n">
        <v>59098</v>
      </c>
      <c r="J426" s="418">
        <f>IF(L426&lt;&gt;"",L426,K426)</f>
        <v/>
      </c>
      <c r="K426" s="418">
        <f>IF(AND(T426=TRUE, U426=TRUE, V426=TRUE), IF(W426&lt;-0.05, "អនុញ្ញាត (អ្នកផ្គត់ផ្គង់ប្រកាសខ្វះ)", "បានប្រកាស (អនុញ្ញាត)"), IF(AND(T426=FALSE, U426=FALSE, V426=FALSE), "ព្យួរទុក (មិនមានទិន្នន័យ)", "ប្រកាសខុស (ព្យួរទុក)"))</f>
        <v/>
      </c>
      <c r="L426" s="418" t="inlineStr"/>
      <c r="M426" s="418" t="inlineStr"/>
      <c r="N426" s="455" t="n"/>
      <c r="O426" s="455">
        <f>IF(W426&lt;0,AI426,I426)</f>
        <v/>
      </c>
      <c r="P426" s="455">
        <f>I426-O426</f>
        <v/>
      </c>
      <c r="Q426" s="418" t="n"/>
      <c r="R426" s="418" t="inlineStr">
        <is>
          <t>INV20230105922</t>
        </is>
      </c>
      <c r="S426" s="418" t="inlineStr"/>
      <c r="T426" s="418">
        <f>R426=S426</f>
        <v/>
      </c>
      <c r="U426" s="418">
        <f>AND(MONTH(F426)=MONTH(Y426), YEAR(F426)=YEAR(Y426))</f>
        <v/>
      </c>
      <c r="V426" s="418">
        <f>AND(AC426&lt;&gt;"", 'Company information'!D$4&lt;&gt;"", RIGHT(SUBSTITUTE(AC426,"-",""),9)=RIGHT(SUBSTITUTE('Company information'!D$4,"-",""),9))</f>
        <v/>
      </c>
      <c r="W426" s="418">
        <f>AI426-I426</f>
        <v/>
      </c>
      <c r="X426" s="455" t="n"/>
      <c r="Y426" s="417" t="n"/>
      <c r="Z426" s="418" t="n"/>
      <c r="AA426" s="418" t="n"/>
      <c r="AB426" s="418" t="n"/>
      <c r="AC426" s="418" t="n"/>
      <c r="AD426" s="418" t="n"/>
      <c r="AE426" s="455" t="n"/>
      <c r="AF426" s="455" t="n"/>
      <c r="AG426" s="455" t="n"/>
      <c r="AH426" s="455" t="n"/>
      <c r="AI426" s="455" t="n"/>
      <c r="AJ426" s="455" t="n"/>
      <c r="AK426" s="455" t="n"/>
      <c r="AL426" s="455" t="n"/>
      <c r="AM426" s="455" t="n"/>
      <c r="AN426" s="455" t="n"/>
      <c r="AO426" s="455" t="n"/>
      <c r="AP426" s="455" t="n"/>
      <c r="AQ426" s="455" t="n"/>
      <c r="AR426" s="418" t="n"/>
      <c r="AS426" s="418" t="n"/>
      <c r="AT426" s="418" t="n"/>
    </row>
    <row r="427">
      <c r="A427" s="417" t="n">
        <v>418</v>
      </c>
      <c r="B427" s="418" t="inlineStr">
        <is>
          <t>LIFT-OFF Charges and Gate Fee Charge</t>
        </is>
      </c>
      <c r="C427" s="418" t="inlineStr">
        <is>
          <t>កំពង់ផែស្វយ័តភ្នំពេញ "ក.ស.ភ"</t>
        </is>
      </c>
      <c r="D427" s="418" t="inlineStr">
        <is>
          <t>L001-100044999</t>
        </is>
      </c>
      <c r="E427" s="418" t="inlineStr">
        <is>
          <t>INV20230105921</t>
        </is>
      </c>
      <c r="F427" s="419" t="n">
        <v>44957</v>
      </c>
      <c r="G427" s="420" t="n">
        <v>19699</v>
      </c>
      <c r="H427" s="418" t="n"/>
      <c r="I427" s="455" t="n">
        <v>19699</v>
      </c>
      <c r="J427" s="418">
        <f>IF(L427&lt;&gt;"",L427,K427)</f>
        <v/>
      </c>
      <c r="K427" s="418">
        <f>IF(AND(T427=TRUE, U427=TRUE, V427=TRUE), IF(W427&lt;-0.05, "អនុញ្ញាត (អ្នកផ្គត់ផ្គង់ប្រកាសខ្វះ)", "បានប្រកាស (អនុញ្ញាត)"), IF(AND(T427=FALSE, U427=FALSE, V427=FALSE), "ព្យួរទុក (មិនមានទិន្នន័យ)", "ប្រកាសខុស (ព្យួរទុក)"))</f>
        <v/>
      </c>
      <c r="L427" s="418" t="inlineStr"/>
      <c r="M427" s="418" t="inlineStr"/>
      <c r="N427" s="455" t="n"/>
      <c r="O427" s="455">
        <f>IF(W427&lt;0,AI427,I427)</f>
        <v/>
      </c>
      <c r="P427" s="455">
        <f>I427-O427</f>
        <v/>
      </c>
      <c r="Q427" s="418" t="n"/>
      <c r="R427" s="418" t="inlineStr">
        <is>
          <t>INV20230105921</t>
        </is>
      </c>
      <c r="S427" s="418" t="inlineStr"/>
      <c r="T427" s="418">
        <f>R427=S427</f>
        <v/>
      </c>
      <c r="U427" s="418">
        <f>AND(MONTH(F427)=MONTH(Y427), YEAR(F427)=YEAR(Y427))</f>
        <v/>
      </c>
      <c r="V427" s="418">
        <f>AND(AC427&lt;&gt;"", 'Company information'!D$4&lt;&gt;"", RIGHT(SUBSTITUTE(AC427,"-",""),9)=RIGHT(SUBSTITUTE('Company information'!D$4,"-",""),9))</f>
        <v/>
      </c>
      <c r="W427" s="418">
        <f>AI427-I427</f>
        <v/>
      </c>
      <c r="X427" s="455" t="n"/>
      <c r="Y427" s="417" t="n"/>
      <c r="Z427" s="418" t="n"/>
      <c r="AA427" s="418" t="n"/>
      <c r="AB427" s="418" t="n"/>
      <c r="AC427" s="418" t="n"/>
      <c r="AD427" s="418" t="n"/>
      <c r="AE427" s="455" t="n"/>
      <c r="AF427" s="455" t="n"/>
      <c r="AG427" s="455" t="n"/>
      <c r="AH427" s="455" t="n"/>
      <c r="AI427" s="455" t="n"/>
      <c r="AJ427" s="455" t="n"/>
      <c r="AK427" s="455" t="n"/>
      <c r="AL427" s="455" t="n"/>
      <c r="AM427" s="455" t="n"/>
      <c r="AN427" s="455" t="n"/>
      <c r="AO427" s="455" t="n"/>
      <c r="AP427" s="455" t="n"/>
      <c r="AQ427" s="455" t="n"/>
      <c r="AR427" s="418" t="n"/>
      <c r="AS427" s="418" t="n"/>
      <c r="AT427" s="418" t="n"/>
    </row>
    <row r="428">
      <c r="A428" s="417" t="n">
        <v>419</v>
      </c>
      <c r="B428" s="418" t="inlineStr">
        <is>
          <t>Lift-On &amp; Lift-Off</t>
        </is>
      </c>
      <c r="C428" s="418" t="inlineStr">
        <is>
          <t>កំពង់ផែស្វយ័តក្រុងព្រះសីហនុ</t>
        </is>
      </c>
      <c r="D428" s="418" t="inlineStr">
        <is>
          <t>L001-100044638</t>
        </is>
      </c>
      <c r="E428" s="418" t="inlineStr">
        <is>
          <t>009716</t>
        </is>
      </c>
      <c r="F428" s="419" t="n">
        <v>44945</v>
      </c>
      <c r="G428" s="420" t="n">
        <v>6997</v>
      </c>
      <c r="H428" s="418" t="n"/>
      <c r="I428" s="455" t="n">
        <v>6997</v>
      </c>
      <c r="J428" s="418">
        <f>IF(L428&lt;&gt;"",L428,K428)</f>
        <v/>
      </c>
      <c r="K428" s="418">
        <f>IF(AND(T428=TRUE, U428=TRUE, V428=TRUE), IF(W428&lt;-0.05, "អនុញ្ញាត (អ្នកផ្គត់ផ្គង់ប្រកាសខ្វះ)", "បានប្រកាស (អនុញ្ញាត)"), IF(AND(T428=FALSE, U428=FALSE, V428=FALSE), "ព្យួរទុក (មិនមានទិន្នន័យ)", "ប្រកាសខុស (ព្យួរទុក)"))</f>
        <v/>
      </c>
      <c r="L428" s="418" t="inlineStr"/>
      <c r="M428" s="418" t="inlineStr"/>
      <c r="N428" s="455" t="n"/>
      <c r="O428" s="455">
        <f>IF(W428&lt;0,AI428,I428)</f>
        <v/>
      </c>
      <c r="P428" s="455">
        <f>I428-O428</f>
        <v/>
      </c>
      <c r="Q428" s="418" t="n"/>
      <c r="R428" s="418" t="inlineStr">
        <is>
          <t>009716</t>
        </is>
      </c>
      <c r="S428" s="418" t="inlineStr"/>
      <c r="T428" s="418">
        <f>R428=S428</f>
        <v/>
      </c>
      <c r="U428" s="418">
        <f>AND(MONTH(F428)=MONTH(Y428), YEAR(F428)=YEAR(Y428))</f>
        <v/>
      </c>
      <c r="V428" s="418">
        <f>AND(AC428&lt;&gt;"", 'Company information'!D$4&lt;&gt;"", RIGHT(SUBSTITUTE(AC428,"-",""),9)=RIGHT(SUBSTITUTE('Company information'!D$4,"-",""),9))</f>
        <v/>
      </c>
      <c r="W428" s="418">
        <f>AI428-I428</f>
        <v/>
      </c>
      <c r="X428" s="455" t="n"/>
      <c r="Y428" s="417" t="n"/>
      <c r="Z428" s="418" t="n"/>
      <c r="AA428" s="418" t="n"/>
      <c r="AB428" s="418" t="n"/>
      <c r="AC428" s="418" t="n"/>
      <c r="AD428" s="418" t="n"/>
      <c r="AE428" s="455" t="n"/>
      <c r="AF428" s="455" t="n"/>
      <c r="AG428" s="455" t="n"/>
      <c r="AH428" s="455" t="n"/>
      <c r="AI428" s="455" t="n"/>
      <c r="AJ428" s="455" t="n"/>
      <c r="AK428" s="455" t="n"/>
      <c r="AL428" s="455" t="n"/>
      <c r="AM428" s="455" t="n"/>
      <c r="AN428" s="455" t="n"/>
      <c r="AO428" s="455" t="n"/>
      <c r="AP428" s="455" t="n"/>
      <c r="AQ428" s="455" t="n"/>
      <c r="AR428" s="418" t="n"/>
      <c r="AS428" s="418" t="n"/>
      <c r="AT428" s="418" t="n"/>
    </row>
    <row r="429">
      <c r="A429" s="417" t="n">
        <v>420</v>
      </c>
      <c r="B429" s="418" t="inlineStr">
        <is>
          <t>Lift-On &amp; Lift-Off</t>
        </is>
      </c>
      <c r="C429" s="418" t="inlineStr">
        <is>
          <t>កំពង់ផែស្វយ័តក្រុងព្រះសីហនុ</t>
        </is>
      </c>
      <c r="D429" s="418" t="inlineStr">
        <is>
          <t>L001-100044638</t>
        </is>
      </c>
      <c r="E429" s="418" t="inlineStr">
        <is>
          <t>009715</t>
        </is>
      </c>
      <c r="F429" s="419" t="n">
        <v>44945</v>
      </c>
      <c r="G429" s="420" t="n">
        <v>20992</v>
      </c>
      <c r="H429" s="418" t="n"/>
      <c r="I429" s="455" t="n">
        <v>20992</v>
      </c>
      <c r="J429" s="418">
        <f>IF(L429&lt;&gt;"",L429,K429)</f>
        <v/>
      </c>
      <c r="K429" s="418">
        <f>IF(AND(T429=TRUE, U429=TRUE, V429=TRUE), IF(W429&lt;-0.05, "អនុញ្ញាត (អ្នកផ្គត់ផ្គង់ប្រកាសខ្វះ)", "បានប្រកាស (អនុញ្ញាត)"), IF(AND(T429=FALSE, U429=FALSE, V429=FALSE), "ព្យួរទុក (មិនមានទិន្នន័យ)", "ប្រកាសខុស (ព្យួរទុក)"))</f>
        <v/>
      </c>
      <c r="L429" s="418" t="inlineStr"/>
      <c r="M429" s="418" t="inlineStr"/>
      <c r="N429" s="455" t="n"/>
      <c r="O429" s="455">
        <f>IF(W429&lt;0,AI429,I429)</f>
        <v/>
      </c>
      <c r="P429" s="455">
        <f>I429-O429</f>
        <v/>
      </c>
      <c r="Q429" s="418" t="n"/>
      <c r="R429" s="418" t="inlineStr">
        <is>
          <t>009715</t>
        </is>
      </c>
      <c r="S429" s="418" t="inlineStr"/>
      <c r="T429" s="418">
        <f>R429=S429</f>
        <v/>
      </c>
      <c r="U429" s="418">
        <f>AND(MONTH(F429)=MONTH(Y429), YEAR(F429)=YEAR(Y429))</f>
        <v/>
      </c>
      <c r="V429" s="418">
        <f>AND(AC429&lt;&gt;"", 'Company information'!D$4&lt;&gt;"", RIGHT(SUBSTITUTE(AC429,"-",""),9)=RIGHT(SUBSTITUTE('Company information'!D$4,"-",""),9))</f>
        <v/>
      </c>
      <c r="W429" s="418">
        <f>AI429-I429</f>
        <v/>
      </c>
      <c r="X429" s="455" t="n"/>
      <c r="Y429" s="417" t="n"/>
      <c r="Z429" s="418" t="n"/>
      <c r="AA429" s="418" t="n"/>
      <c r="AB429" s="418" t="n"/>
      <c r="AC429" s="418" t="n"/>
      <c r="AD429" s="418" t="n"/>
      <c r="AE429" s="455" t="n"/>
      <c r="AF429" s="455" t="n"/>
      <c r="AG429" s="455" t="n"/>
      <c r="AH429" s="455" t="n"/>
      <c r="AI429" s="455" t="n"/>
      <c r="AJ429" s="455" t="n"/>
      <c r="AK429" s="455" t="n"/>
      <c r="AL429" s="455" t="n"/>
      <c r="AM429" s="455" t="n"/>
      <c r="AN429" s="455" t="n"/>
      <c r="AO429" s="455" t="n"/>
      <c r="AP429" s="455" t="n"/>
      <c r="AQ429" s="455" t="n"/>
      <c r="AR429" s="418" t="n"/>
      <c r="AS429" s="418" t="n"/>
      <c r="AT429" s="418" t="n"/>
    </row>
    <row r="430">
      <c r="A430" s="417" t="n">
        <v>421</v>
      </c>
      <c r="B430" s="418" t="inlineStr">
        <is>
          <t>Lift-On &amp; Lift-Off</t>
        </is>
      </c>
      <c r="C430" s="418" t="inlineStr">
        <is>
          <t>កំពង់ផែស្វយ័តក្រុងព្រះសីហនុ</t>
        </is>
      </c>
      <c r="D430" s="418" t="inlineStr">
        <is>
          <t>L001-100044638</t>
        </is>
      </c>
      <c r="E430" s="418" t="inlineStr">
        <is>
          <t>009714</t>
        </is>
      </c>
      <c r="F430" s="419" t="n">
        <v>44945</v>
      </c>
      <c r="G430" s="420" t="n">
        <v>20992</v>
      </c>
      <c r="H430" s="418" t="n"/>
      <c r="I430" s="455" t="n">
        <v>20992</v>
      </c>
      <c r="J430" s="418">
        <f>IF(L430&lt;&gt;"",L430,K430)</f>
        <v/>
      </c>
      <c r="K430" s="418">
        <f>IF(AND(T430=TRUE, U430=TRUE, V430=TRUE), IF(W430&lt;-0.05, "អនុញ្ញាត (អ្នកផ្គត់ផ្គង់ប្រកាសខ្វះ)", "បានប្រកាស (អនុញ្ញាត)"), IF(AND(T430=FALSE, U430=FALSE, V430=FALSE), "ព្យួរទុក (មិនមានទិន្នន័យ)", "ប្រកាសខុស (ព្យួរទុក)"))</f>
        <v/>
      </c>
      <c r="L430" s="418" t="inlineStr"/>
      <c r="M430" s="418" t="inlineStr"/>
      <c r="N430" s="455" t="n"/>
      <c r="O430" s="455">
        <f>IF(W430&lt;0,AI430,I430)</f>
        <v/>
      </c>
      <c r="P430" s="455">
        <f>I430-O430</f>
        <v/>
      </c>
      <c r="Q430" s="418" t="n"/>
      <c r="R430" s="418" t="inlineStr">
        <is>
          <t>009714</t>
        </is>
      </c>
      <c r="S430" s="418" t="inlineStr"/>
      <c r="T430" s="418">
        <f>R430=S430</f>
        <v/>
      </c>
      <c r="U430" s="418">
        <f>AND(MONTH(F430)=MONTH(Y430), YEAR(F430)=YEAR(Y430))</f>
        <v/>
      </c>
      <c r="V430" s="418">
        <f>AND(AC430&lt;&gt;"", 'Company information'!D$4&lt;&gt;"", RIGHT(SUBSTITUTE(AC430,"-",""),9)=RIGHT(SUBSTITUTE('Company information'!D$4,"-",""),9))</f>
        <v/>
      </c>
      <c r="W430" s="418">
        <f>AI430-I430</f>
        <v/>
      </c>
      <c r="X430" s="455" t="n"/>
      <c r="Y430" s="417" t="n"/>
      <c r="Z430" s="418" t="n"/>
      <c r="AA430" s="418" t="n"/>
      <c r="AB430" s="418" t="n"/>
      <c r="AC430" s="418" t="n"/>
      <c r="AD430" s="418" t="n"/>
      <c r="AE430" s="455" t="n"/>
      <c r="AF430" s="455" t="n"/>
      <c r="AG430" s="455" t="n"/>
      <c r="AH430" s="455" t="n"/>
      <c r="AI430" s="455" t="n"/>
      <c r="AJ430" s="455" t="n"/>
      <c r="AK430" s="455" t="n"/>
      <c r="AL430" s="455" t="n"/>
      <c r="AM430" s="455" t="n"/>
      <c r="AN430" s="455" t="n"/>
      <c r="AO430" s="455" t="n"/>
      <c r="AP430" s="455" t="n"/>
      <c r="AQ430" s="455" t="n"/>
      <c r="AR430" s="418" t="n"/>
      <c r="AS430" s="418" t="n"/>
      <c r="AT430" s="418" t="n"/>
    </row>
    <row r="431">
      <c r="A431" s="417" t="n">
        <v>422</v>
      </c>
      <c r="B431" s="418" t="inlineStr">
        <is>
          <t>LIFT-OFF Charges and Gate Fee Charge</t>
        </is>
      </c>
      <c r="C431" s="418" t="inlineStr">
        <is>
          <t>កំពង់ផែស្វយ័តភ្នំពេញ "ក.ស.ភ"</t>
        </is>
      </c>
      <c r="D431" s="418" t="inlineStr">
        <is>
          <t>L001-100044999</t>
        </is>
      </c>
      <c r="E431" s="418" t="inlineStr">
        <is>
          <t>INV20230104864</t>
        </is>
      </c>
      <c r="F431" s="419" t="n">
        <v>44951</v>
      </c>
      <c r="G431" s="420" t="n">
        <v>88798</v>
      </c>
      <c r="H431" s="418" t="n"/>
      <c r="I431" s="455" t="n">
        <v>88798</v>
      </c>
      <c r="J431" s="418">
        <f>IF(L431&lt;&gt;"",L431,K431)</f>
        <v/>
      </c>
      <c r="K431" s="418">
        <f>IF(AND(T431=TRUE, U431=TRUE, V431=TRUE), IF(W431&lt;-0.05, "អនុញ្ញាត (អ្នកផ្គត់ផ្គង់ប្រកាសខ្វះ)", "បានប្រកាស (អនុញ្ញាត)"), IF(AND(T431=FALSE, U431=FALSE, V431=FALSE), "ព្យួរទុក (មិនមានទិន្នន័យ)", "ប្រកាសខុស (ព្យួរទុក)"))</f>
        <v/>
      </c>
      <c r="L431" s="418" t="inlineStr"/>
      <c r="M431" s="418" t="inlineStr"/>
      <c r="N431" s="455" t="n"/>
      <c r="O431" s="455">
        <f>IF(W431&lt;0,AI431,I431)</f>
        <v/>
      </c>
      <c r="P431" s="455">
        <f>I431-O431</f>
        <v/>
      </c>
      <c r="Q431" s="418" t="n"/>
      <c r="R431" s="418" t="inlineStr">
        <is>
          <t>INV20230104864</t>
        </is>
      </c>
      <c r="S431" s="418" t="inlineStr"/>
      <c r="T431" s="418">
        <f>R431=S431</f>
        <v/>
      </c>
      <c r="U431" s="418">
        <f>AND(MONTH(F431)=MONTH(Y431), YEAR(F431)=YEAR(Y431))</f>
        <v/>
      </c>
      <c r="V431" s="418">
        <f>AND(AC431&lt;&gt;"", 'Company information'!D$4&lt;&gt;"", RIGHT(SUBSTITUTE(AC431,"-",""),9)=RIGHT(SUBSTITUTE('Company information'!D$4,"-",""),9))</f>
        <v/>
      </c>
      <c r="W431" s="418">
        <f>AI431-I431</f>
        <v/>
      </c>
      <c r="X431" s="455" t="n"/>
      <c r="Y431" s="417" t="n"/>
      <c r="Z431" s="418" t="n"/>
      <c r="AA431" s="418" t="n"/>
      <c r="AB431" s="418" t="n"/>
      <c r="AC431" s="418" t="n"/>
      <c r="AD431" s="418" t="n"/>
      <c r="AE431" s="455" t="n"/>
      <c r="AF431" s="455" t="n"/>
      <c r="AG431" s="455" t="n"/>
      <c r="AH431" s="455" t="n"/>
      <c r="AI431" s="455" t="n"/>
      <c r="AJ431" s="455" t="n"/>
      <c r="AK431" s="455" t="n"/>
      <c r="AL431" s="455" t="n"/>
      <c r="AM431" s="455" t="n"/>
      <c r="AN431" s="455" t="n"/>
      <c r="AO431" s="455" t="n"/>
      <c r="AP431" s="455" t="n"/>
      <c r="AQ431" s="455" t="n"/>
      <c r="AR431" s="418" t="n"/>
      <c r="AS431" s="418" t="n"/>
      <c r="AT431" s="418" t="n"/>
    </row>
    <row r="432">
      <c r="A432" s="417" t="n">
        <v>423</v>
      </c>
      <c r="B432" s="418" t="inlineStr">
        <is>
          <t>LIFT-OFF Charges and Gate Fee Charge</t>
        </is>
      </c>
      <c r="C432" s="418" t="inlineStr">
        <is>
          <t>កំពង់ផែស្វយ័តភ្នំពេញ "ក.ស.ភ"</t>
        </is>
      </c>
      <c r="D432" s="418" t="inlineStr">
        <is>
          <t>L001-100044999</t>
        </is>
      </c>
      <c r="E432" s="418" t="inlineStr">
        <is>
          <t>INV20230104865</t>
        </is>
      </c>
      <c r="F432" s="419" t="n">
        <v>44951</v>
      </c>
      <c r="G432" s="420" t="n">
        <v>118397</v>
      </c>
      <c r="H432" s="418" t="n"/>
      <c r="I432" s="455" t="n">
        <v>118397</v>
      </c>
      <c r="J432" s="418">
        <f>IF(L432&lt;&gt;"",L432,K432)</f>
        <v/>
      </c>
      <c r="K432" s="418">
        <f>IF(AND(T432=TRUE, U432=TRUE, V432=TRUE), IF(W432&lt;-0.05, "អនុញ្ញាត (អ្នកផ្គត់ផ្គង់ប្រកាសខ្វះ)", "បានប្រកាស (អនុញ្ញាត)"), IF(AND(T432=FALSE, U432=FALSE, V432=FALSE), "ព្យួរទុក (មិនមានទិន្នន័យ)", "ប្រកាសខុស (ព្យួរទុក)"))</f>
        <v/>
      </c>
      <c r="L432" s="418" t="inlineStr"/>
      <c r="M432" s="418" t="inlineStr"/>
      <c r="N432" s="455" t="n"/>
      <c r="O432" s="455">
        <f>IF(W432&lt;0,AI432,I432)</f>
        <v/>
      </c>
      <c r="P432" s="455">
        <f>I432-O432</f>
        <v/>
      </c>
      <c r="Q432" s="418" t="n"/>
      <c r="R432" s="418" t="inlineStr">
        <is>
          <t>INV20230104865</t>
        </is>
      </c>
      <c r="S432" s="418" t="inlineStr"/>
      <c r="T432" s="418">
        <f>R432=S432</f>
        <v/>
      </c>
      <c r="U432" s="418">
        <f>AND(MONTH(F432)=MONTH(Y432), YEAR(F432)=YEAR(Y432))</f>
        <v/>
      </c>
      <c r="V432" s="418">
        <f>AND(AC432&lt;&gt;"", 'Company information'!D$4&lt;&gt;"", RIGHT(SUBSTITUTE(AC432,"-",""),9)=RIGHT(SUBSTITUTE('Company information'!D$4,"-",""),9))</f>
        <v/>
      </c>
      <c r="W432" s="418">
        <f>AI432-I432</f>
        <v/>
      </c>
      <c r="X432" s="455" t="n"/>
      <c r="Y432" s="417" t="n"/>
      <c r="Z432" s="418" t="n"/>
      <c r="AA432" s="418" t="n"/>
      <c r="AB432" s="418" t="n"/>
      <c r="AC432" s="418" t="n"/>
      <c r="AD432" s="418" t="n"/>
      <c r="AE432" s="455" t="n"/>
      <c r="AF432" s="455" t="n"/>
      <c r="AG432" s="455" t="n"/>
      <c r="AH432" s="455" t="n"/>
      <c r="AI432" s="455" t="n"/>
      <c r="AJ432" s="455" t="n"/>
      <c r="AK432" s="455" t="n"/>
      <c r="AL432" s="455" t="n"/>
      <c r="AM432" s="455" t="n"/>
      <c r="AN432" s="455" t="n"/>
      <c r="AO432" s="455" t="n"/>
      <c r="AP432" s="455" t="n"/>
      <c r="AQ432" s="455" t="n"/>
      <c r="AR432" s="418" t="n"/>
      <c r="AS432" s="418" t="n"/>
      <c r="AT432" s="418" t="n"/>
    </row>
    <row r="433">
      <c r="A433" s="417" t="n">
        <v>424</v>
      </c>
      <c r="B433" s="418" t="inlineStr">
        <is>
          <t>Lift-On &amp; Lift-Off</t>
        </is>
      </c>
      <c r="C433" s="418" t="inlineStr">
        <is>
          <t>កំពង់ផែស្វយ័តក្រុងព្រះសីហនុ</t>
        </is>
      </c>
      <c r="D433" s="418" t="inlineStr">
        <is>
          <t>L001-100044638</t>
        </is>
      </c>
      <c r="E433" s="418" t="inlineStr">
        <is>
          <t>002382</t>
        </is>
      </c>
      <c r="F433" s="419" t="n">
        <v>45047</v>
      </c>
      <c r="G433" s="420" t="n">
        <v>14001</v>
      </c>
      <c r="H433" s="418" t="n"/>
      <c r="I433" s="455" t="n">
        <v>14001</v>
      </c>
      <c r="J433" s="418">
        <f>IF(L433&lt;&gt;"",L433,K433)</f>
        <v/>
      </c>
      <c r="K433" s="418">
        <f>IF(AND(T433=TRUE, U433=TRUE, V433=TRUE), IF(W433&lt;-0.05, "អនុញ្ញាត (អ្នកផ្គត់ផ្គង់ប្រកាសខ្វះ)", "បានប្រកាស (អនុញ្ញាត)"), IF(AND(T433=FALSE, U433=FALSE, V433=FALSE), "ព្យួរទុក (មិនមានទិន្នន័យ)", "ប្រកាសខុស (ព្យួរទុក)"))</f>
        <v/>
      </c>
      <c r="L433" s="418" t="inlineStr"/>
      <c r="M433" s="418" t="inlineStr"/>
      <c r="N433" s="455" t="n"/>
      <c r="O433" s="455">
        <f>IF(W433&lt;0,AI433,I433)</f>
        <v/>
      </c>
      <c r="P433" s="455">
        <f>I433-O433</f>
        <v/>
      </c>
      <c r="Q433" s="418" t="n"/>
      <c r="R433" s="418" t="inlineStr">
        <is>
          <t>002382</t>
        </is>
      </c>
      <c r="S433" s="418" t="inlineStr">
        <is>
          <t>002382</t>
        </is>
      </c>
      <c r="T433" s="418">
        <f>R433=S433</f>
        <v/>
      </c>
      <c r="U433" s="418">
        <f>AND(MONTH(F433)=MONTH(Y433), YEAR(F433)=YEAR(Y433))</f>
        <v/>
      </c>
      <c r="V433" s="418">
        <f>AND(AC433&lt;&gt;"", 'Company information'!D$4&lt;&gt;"", RIGHT(SUBSTITUTE(AC433,"-",""),9)=RIGHT(SUBSTITUTE('Company information'!D$4,"-",""),9))</f>
        <v/>
      </c>
      <c r="W433" s="418">
        <f>AI433-I433</f>
        <v/>
      </c>
      <c r="X433" s="455" t="n"/>
      <c r="Y433" s="419" t="n">
        <v>44841</v>
      </c>
      <c r="Z433" s="418" t="inlineStr">
        <is>
          <t>002382</t>
        </is>
      </c>
      <c r="AA433" s="418" t="inlineStr"/>
      <c r="AB433" s="418" t="inlineStr">
        <is>
          <t>បុគ្គលជាប់អាករ</t>
        </is>
      </c>
      <c r="AC433" s="418" t="inlineStr">
        <is>
          <t>L001-901501273</t>
        </is>
      </c>
      <c r="AD433" s="418" t="inlineStr">
        <is>
          <t>ស្កាយឡាញ អឹភែរឹល</t>
        </is>
      </c>
      <c r="AE433" s="455" t="n">
        <v>1318427</v>
      </c>
      <c r="AF433" s="455" t="n">
        <v>1198570</v>
      </c>
      <c r="AG433" s="455" t="n">
        <v>0</v>
      </c>
      <c r="AH433" s="455" t="n">
        <v>0</v>
      </c>
      <c r="AI433" s="455" t="n">
        <v>119857</v>
      </c>
      <c r="AJ433" s="455" t="n">
        <v>0</v>
      </c>
      <c r="AK433" s="455" t="n">
        <v>0</v>
      </c>
      <c r="AL433" s="455" t="n">
        <v>0</v>
      </c>
      <c r="AM433" s="455" t="n">
        <v>0</v>
      </c>
      <c r="AN433" s="455" t="n">
        <v>0</v>
      </c>
      <c r="AO433" s="455" t="n">
        <v>0</v>
      </c>
      <c r="AP433" s="455" t="n">
        <v>0</v>
      </c>
      <c r="AQ433" s="455" t="n">
        <v>0</v>
      </c>
      <c r="AR433" s="418" t="inlineStr"/>
      <c r="AS433" s="418" t="inlineStr">
        <is>
          <t>Trucking</t>
        </is>
      </c>
      <c r="AT433" s="418" t="inlineStr">
        <is>
          <t>បានប្រកាសពន្ធ</t>
        </is>
      </c>
    </row>
    <row r="434">
      <c r="A434" s="417" t="n">
        <v>425</v>
      </c>
      <c r="B434" s="418" t="inlineStr">
        <is>
          <t>LIFT-OFF Charges and Gate Fee Charge</t>
        </is>
      </c>
      <c r="C434" s="418" t="inlineStr">
        <is>
          <t>កំពង់ផែស្វយ័តភ្នំពេញ "ក.ស.ភ"</t>
        </is>
      </c>
      <c r="D434" s="418" t="inlineStr">
        <is>
          <t>L001-100044999</t>
        </is>
      </c>
      <c r="E434" s="418" t="inlineStr">
        <is>
          <t>INV20230102099</t>
        </is>
      </c>
      <c r="F434" s="419" t="n">
        <v>45231</v>
      </c>
      <c r="G434" s="420" t="n">
        <v>59285</v>
      </c>
      <c r="H434" s="418" t="n"/>
      <c r="I434" s="455" t="n">
        <v>59285</v>
      </c>
      <c r="J434" s="418">
        <f>IF(L434&lt;&gt;"",L434,K434)</f>
        <v/>
      </c>
      <c r="K434" s="418">
        <f>IF(AND(T434=TRUE, U434=TRUE, V434=TRUE), IF(W434&lt;-0.05, "អនុញ្ញាត (អ្នកផ្គត់ផ្គង់ប្រកាសខ្វះ)", "បានប្រកាស (អនុញ្ញាត)"), IF(AND(T434=FALSE, U434=FALSE, V434=FALSE), "ព្យួរទុក (មិនមានទិន្នន័យ)", "ប្រកាសខុស (ព្យួរទុក)"))</f>
        <v/>
      </c>
      <c r="L434" s="418" t="inlineStr"/>
      <c r="M434" s="418" t="inlineStr"/>
      <c r="N434" s="455" t="n"/>
      <c r="O434" s="455">
        <f>IF(W434&lt;0,AI434,I434)</f>
        <v/>
      </c>
      <c r="P434" s="455">
        <f>I434-O434</f>
        <v/>
      </c>
      <c r="Q434" s="418" t="n"/>
      <c r="R434" s="418" t="inlineStr">
        <is>
          <t>INV20230102099</t>
        </is>
      </c>
      <c r="S434" s="418" t="inlineStr"/>
      <c r="T434" s="418">
        <f>R434=S434</f>
        <v/>
      </c>
      <c r="U434" s="418">
        <f>AND(MONTH(F434)=MONTH(Y434), YEAR(F434)=YEAR(Y434))</f>
        <v/>
      </c>
      <c r="V434" s="418">
        <f>AND(AC434&lt;&gt;"", 'Company information'!D$4&lt;&gt;"", RIGHT(SUBSTITUTE(AC434,"-",""),9)=RIGHT(SUBSTITUTE('Company information'!D$4,"-",""),9))</f>
        <v/>
      </c>
      <c r="W434" s="418">
        <f>AI434-I434</f>
        <v/>
      </c>
      <c r="X434" s="455" t="n"/>
      <c r="Y434" s="417" t="n"/>
      <c r="Z434" s="418" t="n"/>
      <c r="AA434" s="418" t="n"/>
      <c r="AB434" s="418" t="n"/>
      <c r="AC434" s="418" t="n"/>
      <c r="AD434" s="418" t="n"/>
      <c r="AE434" s="455" t="n"/>
      <c r="AF434" s="455" t="n"/>
      <c r="AG434" s="455" t="n"/>
      <c r="AH434" s="455" t="n"/>
      <c r="AI434" s="455" t="n"/>
      <c r="AJ434" s="455" t="n"/>
      <c r="AK434" s="455" t="n"/>
      <c r="AL434" s="455" t="n"/>
      <c r="AM434" s="455" t="n"/>
      <c r="AN434" s="455" t="n"/>
      <c r="AO434" s="455" t="n"/>
      <c r="AP434" s="455" t="n"/>
      <c r="AQ434" s="455" t="n"/>
      <c r="AR434" s="418" t="n"/>
      <c r="AS434" s="418" t="n"/>
      <c r="AT434" s="418" t="n"/>
    </row>
    <row r="435">
      <c r="A435" s="417" t="n">
        <v>426</v>
      </c>
      <c r="B435" s="418" t="inlineStr">
        <is>
          <t>LIFT-OFF Charges and Gate Fee Charge</t>
        </is>
      </c>
      <c r="C435" s="418" t="inlineStr">
        <is>
          <t>កំពង់ផែស្វយ័តភ្នំពេញ "ក.ស.ភ"</t>
        </is>
      </c>
      <c r="D435" s="418" t="inlineStr">
        <is>
          <t>L001-100044999</t>
        </is>
      </c>
      <c r="E435" s="418" t="inlineStr">
        <is>
          <t>INV20230101827</t>
        </is>
      </c>
      <c r="F435" s="419" t="n">
        <v>45200</v>
      </c>
      <c r="G435" s="420" t="n">
        <v>59299</v>
      </c>
      <c r="H435" s="418" t="n"/>
      <c r="I435" s="455" t="n">
        <v>59299</v>
      </c>
      <c r="J435" s="418">
        <f>IF(L435&lt;&gt;"",L435,K435)</f>
        <v/>
      </c>
      <c r="K435" s="418">
        <f>IF(AND(T435=TRUE, U435=TRUE, V435=TRUE), IF(W435&lt;-0.05, "អនុញ្ញាត (អ្នកផ្គត់ផ្គង់ប្រកាសខ្វះ)", "បានប្រកាស (អនុញ្ញាត)"), IF(AND(T435=FALSE, U435=FALSE, V435=FALSE), "ព្យួរទុក (មិនមានទិន្នន័យ)", "ប្រកាសខុស (ព្យួរទុក)"))</f>
        <v/>
      </c>
      <c r="L435" s="418" t="inlineStr"/>
      <c r="M435" s="418" t="inlineStr"/>
      <c r="N435" s="455" t="n"/>
      <c r="O435" s="455">
        <f>IF(W435&lt;0,AI435,I435)</f>
        <v/>
      </c>
      <c r="P435" s="455">
        <f>I435-O435</f>
        <v/>
      </c>
      <c r="Q435" s="418" t="n"/>
      <c r="R435" s="418" t="inlineStr">
        <is>
          <t>INV20230101827</t>
        </is>
      </c>
      <c r="S435" s="418" t="inlineStr"/>
      <c r="T435" s="418">
        <f>R435=S435</f>
        <v/>
      </c>
      <c r="U435" s="418">
        <f>AND(MONTH(F435)=MONTH(Y435), YEAR(F435)=YEAR(Y435))</f>
        <v/>
      </c>
      <c r="V435" s="418">
        <f>AND(AC435&lt;&gt;"", 'Company information'!D$4&lt;&gt;"", RIGHT(SUBSTITUTE(AC435,"-",""),9)=RIGHT(SUBSTITUTE('Company information'!D$4,"-",""),9))</f>
        <v/>
      </c>
      <c r="W435" s="418">
        <f>AI435-I435</f>
        <v/>
      </c>
      <c r="X435" s="455" t="n"/>
      <c r="Y435" s="417" t="n"/>
      <c r="Z435" s="418" t="n"/>
      <c r="AA435" s="418" t="n"/>
      <c r="AB435" s="418" t="n"/>
      <c r="AC435" s="418" t="n"/>
      <c r="AD435" s="418" t="n"/>
      <c r="AE435" s="455" t="n"/>
      <c r="AF435" s="455" t="n"/>
      <c r="AG435" s="455" t="n"/>
      <c r="AH435" s="455" t="n"/>
      <c r="AI435" s="455" t="n"/>
      <c r="AJ435" s="455" t="n"/>
      <c r="AK435" s="455" t="n"/>
      <c r="AL435" s="455" t="n"/>
      <c r="AM435" s="455" t="n"/>
      <c r="AN435" s="455" t="n"/>
      <c r="AO435" s="455" t="n"/>
      <c r="AP435" s="455" t="n"/>
      <c r="AQ435" s="455" t="n"/>
      <c r="AR435" s="418" t="n"/>
      <c r="AS435" s="418" t="n"/>
      <c r="AT435" s="418" t="n"/>
    </row>
    <row r="436">
      <c r="A436" s="417" t="n">
        <v>427</v>
      </c>
      <c r="B436" s="418" t="inlineStr">
        <is>
          <t>LIFT-OFF Charges and Gate Fee Charge</t>
        </is>
      </c>
      <c r="C436" s="418" t="inlineStr">
        <is>
          <t>កំពង់ផែស្វយ័តភ្នំពេញ "ក.ស.ភ"</t>
        </is>
      </c>
      <c r="D436" s="418" t="inlineStr">
        <is>
          <t>L001-100044999</t>
        </is>
      </c>
      <c r="E436" s="418" t="inlineStr">
        <is>
          <t>INV20230101828</t>
        </is>
      </c>
      <c r="F436" s="419" t="n">
        <v>45200</v>
      </c>
      <c r="G436" s="420" t="n">
        <v>59299</v>
      </c>
      <c r="H436" s="418" t="n"/>
      <c r="I436" s="455" t="n">
        <v>59299</v>
      </c>
      <c r="J436" s="418">
        <f>IF(L436&lt;&gt;"",L436,K436)</f>
        <v/>
      </c>
      <c r="K436" s="418">
        <f>IF(AND(T436=TRUE, U436=TRUE, V436=TRUE), IF(W436&lt;-0.05, "អនុញ្ញាត (អ្នកផ្គត់ផ្គង់ប្រកាសខ្វះ)", "បានប្រកាស (អនុញ្ញាត)"), IF(AND(T436=FALSE, U436=FALSE, V436=FALSE), "ព្យួរទុក (មិនមានទិន្នន័យ)", "ប្រកាសខុស (ព្យួរទុក)"))</f>
        <v/>
      </c>
      <c r="L436" s="418" t="inlineStr"/>
      <c r="M436" s="418" t="inlineStr"/>
      <c r="N436" s="455" t="n"/>
      <c r="O436" s="455">
        <f>IF(W436&lt;0,AI436,I436)</f>
        <v/>
      </c>
      <c r="P436" s="455">
        <f>I436-O436</f>
        <v/>
      </c>
      <c r="Q436" s="418" t="n"/>
      <c r="R436" s="418" t="inlineStr">
        <is>
          <t>INV20230101828</t>
        </is>
      </c>
      <c r="S436" s="418" t="inlineStr"/>
      <c r="T436" s="418">
        <f>R436=S436</f>
        <v/>
      </c>
      <c r="U436" s="418">
        <f>AND(MONTH(F436)=MONTH(Y436), YEAR(F436)=YEAR(Y436))</f>
        <v/>
      </c>
      <c r="V436" s="418">
        <f>AND(AC436&lt;&gt;"", 'Company information'!D$4&lt;&gt;"", RIGHT(SUBSTITUTE(AC436,"-",""),9)=RIGHT(SUBSTITUTE('Company information'!D$4,"-",""),9))</f>
        <v/>
      </c>
      <c r="W436" s="418">
        <f>AI436-I436</f>
        <v/>
      </c>
      <c r="X436" s="455" t="n"/>
      <c r="Y436" s="417" t="n"/>
      <c r="Z436" s="418" t="n"/>
      <c r="AA436" s="418" t="n"/>
      <c r="AB436" s="418" t="n"/>
      <c r="AC436" s="418" t="n"/>
      <c r="AD436" s="418" t="n"/>
      <c r="AE436" s="455" t="n"/>
      <c r="AF436" s="455" t="n"/>
      <c r="AG436" s="455" t="n"/>
      <c r="AH436" s="455" t="n"/>
      <c r="AI436" s="455" t="n"/>
      <c r="AJ436" s="455" t="n"/>
      <c r="AK436" s="455" t="n"/>
      <c r="AL436" s="455" t="n"/>
      <c r="AM436" s="455" t="n"/>
      <c r="AN436" s="455" t="n"/>
      <c r="AO436" s="455" t="n"/>
      <c r="AP436" s="455" t="n"/>
      <c r="AQ436" s="455" t="n"/>
      <c r="AR436" s="418" t="n"/>
      <c r="AS436" s="418" t="n"/>
      <c r="AT436" s="418" t="n"/>
    </row>
    <row r="437">
      <c r="A437" s="417" t="n">
        <v>428</v>
      </c>
      <c r="B437" s="418" t="inlineStr">
        <is>
          <t>LIFT-OFF Charges and Gate Fee Charge</t>
        </is>
      </c>
      <c r="C437" s="418" t="inlineStr">
        <is>
          <t>កំពង់ផែស្វយ័តភ្នំពេញ "ក.ស.ភ"</t>
        </is>
      </c>
      <c r="D437" s="418" t="inlineStr">
        <is>
          <t>L001-100044999</t>
        </is>
      </c>
      <c r="E437" s="418" t="inlineStr">
        <is>
          <t>INV20230103392</t>
        </is>
      </c>
      <c r="F437" s="419" t="n">
        <v>44943</v>
      </c>
      <c r="G437" s="420" t="n">
        <v>88884</v>
      </c>
      <c r="H437" s="418" t="n"/>
      <c r="I437" s="455" t="n">
        <v>88884</v>
      </c>
      <c r="J437" s="418">
        <f>IF(L437&lt;&gt;"",L437,K437)</f>
        <v/>
      </c>
      <c r="K437" s="418">
        <f>IF(AND(T437=TRUE, U437=TRUE, V437=TRUE), IF(W437&lt;-0.05, "អនុញ្ញាត (អ្នកផ្គត់ផ្គង់ប្រកាសខ្វះ)", "បានប្រកាស (អនុញ្ញាត)"), IF(AND(T437=FALSE, U437=FALSE, V437=FALSE), "ព្យួរទុក (មិនមានទិន្នន័យ)", "ប្រកាសខុស (ព្យួរទុក)"))</f>
        <v/>
      </c>
      <c r="L437" s="418" t="inlineStr"/>
      <c r="M437" s="418" t="inlineStr"/>
      <c r="N437" s="455" t="n"/>
      <c r="O437" s="455">
        <f>IF(W437&lt;0,AI437,I437)</f>
        <v/>
      </c>
      <c r="P437" s="455">
        <f>I437-O437</f>
        <v/>
      </c>
      <c r="Q437" s="418" t="n"/>
      <c r="R437" s="418" t="inlineStr">
        <is>
          <t>INV20230103392</t>
        </is>
      </c>
      <c r="S437" s="418" t="inlineStr"/>
      <c r="T437" s="418">
        <f>R437=S437</f>
        <v/>
      </c>
      <c r="U437" s="418">
        <f>AND(MONTH(F437)=MONTH(Y437), YEAR(F437)=YEAR(Y437))</f>
        <v/>
      </c>
      <c r="V437" s="418">
        <f>AND(AC437&lt;&gt;"", 'Company information'!D$4&lt;&gt;"", RIGHT(SUBSTITUTE(AC437,"-",""),9)=RIGHT(SUBSTITUTE('Company information'!D$4,"-",""),9))</f>
        <v/>
      </c>
      <c r="W437" s="418">
        <f>AI437-I437</f>
        <v/>
      </c>
      <c r="X437" s="455" t="n"/>
      <c r="Y437" s="417" t="n"/>
      <c r="Z437" s="418" t="n"/>
      <c r="AA437" s="418" t="n"/>
      <c r="AB437" s="418" t="n"/>
      <c r="AC437" s="418" t="n"/>
      <c r="AD437" s="418" t="n"/>
      <c r="AE437" s="455" t="n"/>
      <c r="AF437" s="455" t="n"/>
      <c r="AG437" s="455" t="n"/>
      <c r="AH437" s="455" t="n"/>
      <c r="AI437" s="455" t="n"/>
      <c r="AJ437" s="455" t="n"/>
      <c r="AK437" s="455" t="n"/>
      <c r="AL437" s="455" t="n"/>
      <c r="AM437" s="455" t="n"/>
      <c r="AN437" s="455" t="n"/>
      <c r="AO437" s="455" t="n"/>
      <c r="AP437" s="455" t="n"/>
      <c r="AQ437" s="455" t="n"/>
      <c r="AR437" s="418" t="n"/>
      <c r="AS437" s="418" t="n"/>
      <c r="AT437" s="418" t="n"/>
    </row>
    <row r="438">
      <c r="A438" s="417" t="n">
        <v>429</v>
      </c>
      <c r="B438" s="418" t="inlineStr">
        <is>
          <t>LIFT-OFF Charges and Gate Fee Charge</t>
        </is>
      </c>
      <c r="C438" s="418" t="inlineStr">
        <is>
          <t>កំពង់ផែស្វយ័តភ្នំពេញ "ក.ស.ភ"</t>
        </is>
      </c>
      <c r="D438" s="418" t="inlineStr">
        <is>
          <t>L001-100044999</t>
        </is>
      </c>
      <c r="E438" s="418" t="inlineStr">
        <is>
          <t>INV20230103391</t>
        </is>
      </c>
      <c r="F438" s="419" t="n">
        <v>44943</v>
      </c>
      <c r="G438" s="420" t="n">
        <v>88884</v>
      </c>
      <c r="H438" s="418" t="n"/>
      <c r="I438" s="455" t="n">
        <v>88884</v>
      </c>
      <c r="J438" s="418">
        <f>IF(L438&lt;&gt;"",L438,K438)</f>
        <v/>
      </c>
      <c r="K438" s="418">
        <f>IF(AND(T438=TRUE, U438=TRUE, V438=TRUE), IF(W438&lt;-0.05, "អនុញ្ញាត (អ្នកផ្គត់ផ្គង់ប្រកាសខ្វះ)", "បានប្រកាស (អនុញ្ញាត)"), IF(AND(T438=FALSE, U438=FALSE, V438=FALSE), "ព្យួរទុក (មិនមានទិន្នន័យ)", "ប្រកាសខុស (ព្យួរទុក)"))</f>
        <v/>
      </c>
      <c r="L438" s="418" t="inlineStr"/>
      <c r="M438" s="418" t="inlineStr"/>
      <c r="N438" s="455" t="n"/>
      <c r="O438" s="455">
        <f>IF(W438&lt;0,AI438,I438)</f>
        <v/>
      </c>
      <c r="P438" s="455">
        <f>I438-O438</f>
        <v/>
      </c>
      <c r="Q438" s="418" t="n"/>
      <c r="R438" s="418" t="inlineStr">
        <is>
          <t>INV20230103391</t>
        </is>
      </c>
      <c r="S438" s="418" t="inlineStr"/>
      <c r="T438" s="418">
        <f>R438=S438</f>
        <v/>
      </c>
      <c r="U438" s="418">
        <f>AND(MONTH(F438)=MONTH(Y438), YEAR(F438)=YEAR(Y438))</f>
        <v/>
      </c>
      <c r="V438" s="418">
        <f>AND(AC438&lt;&gt;"", 'Company information'!D$4&lt;&gt;"", RIGHT(SUBSTITUTE(AC438,"-",""),9)=RIGHT(SUBSTITUTE('Company information'!D$4,"-",""),9))</f>
        <v/>
      </c>
      <c r="W438" s="418">
        <f>AI438-I438</f>
        <v/>
      </c>
      <c r="X438" s="455" t="n"/>
      <c r="Y438" s="417" t="n"/>
      <c r="Z438" s="418" t="n"/>
      <c r="AA438" s="418" t="n"/>
      <c r="AB438" s="418" t="n"/>
      <c r="AC438" s="418" t="n"/>
      <c r="AD438" s="418" t="n"/>
      <c r="AE438" s="455" t="n"/>
      <c r="AF438" s="455" t="n"/>
      <c r="AG438" s="455" t="n"/>
      <c r="AH438" s="455" t="n"/>
      <c r="AI438" s="455" t="n"/>
      <c r="AJ438" s="455" t="n"/>
      <c r="AK438" s="455" t="n"/>
      <c r="AL438" s="455" t="n"/>
      <c r="AM438" s="455" t="n"/>
      <c r="AN438" s="455" t="n"/>
      <c r="AO438" s="455" t="n"/>
      <c r="AP438" s="455" t="n"/>
      <c r="AQ438" s="455" t="n"/>
      <c r="AR438" s="418" t="n"/>
      <c r="AS438" s="418" t="n"/>
      <c r="AT438" s="418" t="n"/>
    </row>
    <row r="439">
      <c r="A439" s="417" t="n">
        <v>430</v>
      </c>
      <c r="B439" s="418" t="inlineStr">
        <is>
          <t>Trucking Fee</t>
        </is>
      </c>
      <c r="C439" s="418" t="inlineStr">
        <is>
          <t>ហាវតាយ អ៊ិនធើណេសិនណល ឡូជីស្ទីក ឯ.ក</t>
        </is>
      </c>
      <c r="D439" s="418" t="inlineStr">
        <is>
          <t>K007-902202863</t>
        </is>
      </c>
      <c r="E439" s="418" t="inlineStr">
        <is>
          <t>HT230016</t>
        </is>
      </c>
      <c r="F439" s="419" t="n">
        <v>44957</v>
      </c>
      <c r="G439" s="420" t="n">
        <v>500688</v>
      </c>
      <c r="H439" s="418" t="n"/>
      <c r="I439" s="455" t="n">
        <v>500688</v>
      </c>
      <c r="J439" s="418">
        <f>IF(L439&lt;&gt;"",L439,K439)</f>
        <v/>
      </c>
      <c r="K439" s="418">
        <f>IF(AND(T439=TRUE, U439=TRUE, V439=TRUE), IF(W439&lt;-0.05, "អនុញ្ញាត (អ្នកផ្គត់ផ្គង់ប្រកាសខ្វះ)", "បានប្រកាស (អនុញ្ញាត)"), IF(AND(T439=FALSE, U439=FALSE, V439=FALSE), "ព្យួរទុក (មិនមានទិន្នន័យ)", "ប្រកាសខុស (ព្យួរទុក)"))</f>
        <v/>
      </c>
      <c r="L439" s="418" t="inlineStr"/>
      <c r="M439" s="418" t="inlineStr"/>
      <c r="N439" s="455" t="n"/>
      <c r="O439" s="455">
        <f>IF(W439&lt;0,AI439,I439)</f>
        <v/>
      </c>
      <c r="P439" s="455">
        <f>I439-O439</f>
        <v/>
      </c>
      <c r="Q439" s="418" t="n"/>
      <c r="R439" s="418" t="inlineStr">
        <is>
          <t>HT230016</t>
        </is>
      </c>
      <c r="S439" s="418" t="inlineStr"/>
      <c r="T439" s="418">
        <f>R439=S439</f>
        <v/>
      </c>
      <c r="U439" s="418">
        <f>AND(MONTH(F439)=MONTH(Y439), YEAR(F439)=YEAR(Y439))</f>
        <v/>
      </c>
      <c r="V439" s="418">
        <f>AND(AC439&lt;&gt;"", 'Company information'!D$4&lt;&gt;"", RIGHT(SUBSTITUTE(AC439,"-",""),9)=RIGHT(SUBSTITUTE('Company information'!D$4,"-",""),9))</f>
        <v/>
      </c>
      <c r="W439" s="418">
        <f>AI439-I439</f>
        <v/>
      </c>
      <c r="X439" s="455" t="n"/>
      <c r="Y439" s="417" t="n"/>
      <c r="Z439" s="418" t="n"/>
      <c r="AA439" s="418" t="n"/>
      <c r="AB439" s="418" t="n"/>
      <c r="AC439" s="418" t="n"/>
      <c r="AD439" s="418" t="n"/>
      <c r="AE439" s="455" t="n"/>
      <c r="AF439" s="455" t="n"/>
      <c r="AG439" s="455" t="n"/>
      <c r="AH439" s="455" t="n"/>
      <c r="AI439" s="455" t="n"/>
      <c r="AJ439" s="455" t="n"/>
      <c r="AK439" s="455" t="n"/>
      <c r="AL439" s="455" t="n"/>
      <c r="AM439" s="455" t="n"/>
      <c r="AN439" s="455" t="n"/>
      <c r="AO439" s="455" t="n"/>
      <c r="AP439" s="455" t="n"/>
      <c r="AQ439" s="455" t="n"/>
      <c r="AR439" s="418" t="n"/>
      <c r="AS439" s="418" t="n"/>
      <c r="AT439" s="418" t="n"/>
    </row>
    <row r="440">
      <c r="A440" s="417" t="n">
        <v>431</v>
      </c>
      <c r="B440" s="418" t="inlineStr">
        <is>
          <t>Trucking Fee</t>
        </is>
      </c>
      <c r="C440" s="418" t="inlineStr">
        <is>
          <t>ហាវតាយ អ៊ិនធើណេសិនណល ឡូជីស្ទីក ឯ.ក</t>
        </is>
      </c>
      <c r="D440" s="418" t="inlineStr">
        <is>
          <t>K007-902202863</t>
        </is>
      </c>
      <c r="E440" s="418" t="inlineStr">
        <is>
          <t>HT230015</t>
        </is>
      </c>
      <c r="F440" s="419" t="n">
        <v>44957</v>
      </c>
      <c r="G440" s="420" t="n">
        <v>250344</v>
      </c>
      <c r="H440" s="418" t="n"/>
      <c r="I440" s="455" t="n">
        <v>250344</v>
      </c>
      <c r="J440" s="418">
        <f>IF(L440&lt;&gt;"",L440,K440)</f>
        <v/>
      </c>
      <c r="K440" s="418">
        <f>IF(AND(T440=TRUE, U440=TRUE, V440=TRUE), IF(W440&lt;-0.05, "អនុញ្ញាត (អ្នកផ្គត់ផ្គង់ប្រកាសខ្វះ)", "បានប្រកាស (អនុញ្ញាត)"), IF(AND(T440=FALSE, U440=FALSE, V440=FALSE), "ព្យួរទុក (មិនមានទិន្នន័យ)", "ប្រកាសខុស (ព្យួរទុក)"))</f>
        <v/>
      </c>
      <c r="L440" s="418" t="inlineStr"/>
      <c r="M440" s="418" t="inlineStr"/>
      <c r="N440" s="455" t="n"/>
      <c r="O440" s="455">
        <f>IF(W440&lt;0,AI440,I440)</f>
        <v/>
      </c>
      <c r="P440" s="455">
        <f>I440-O440</f>
        <v/>
      </c>
      <c r="Q440" s="418" t="n"/>
      <c r="R440" s="418" t="inlineStr">
        <is>
          <t>HT230015</t>
        </is>
      </c>
      <c r="S440" s="418" t="inlineStr"/>
      <c r="T440" s="418">
        <f>R440=S440</f>
        <v/>
      </c>
      <c r="U440" s="418">
        <f>AND(MONTH(F440)=MONTH(Y440), YEAR(F440)=YEAR(Y440))</f>
        <v/>
      </c>
      <c r="V440" s="418">
        <f>AND(AC440&lt;&gt;"", 'Company information'!D$4&lt;&gt;"", RIGHT(SUBSTITUTE(AC440,"-",""),9)=RIGHT(SUBSTITUTE('Company information'!D$4,"-",""),9))</f>
        <v/>
      </c>
      <c r="W440" s="418">
        <f>AI440-I440</f>
        <v/>
      </c>
      <c r="X440" s="455" t="n"/>
      <c r="Y440" s="417" t="n"/>
      <c r="Z440" s="418" t="n"/>
      <c r="AA440" s="418" t="n"/>
      <c r="AB440" s="418" t="n"/>
      <c r="AC440" s="418" t="n"/>
      <c r="AD440" s="418" t="n"/>
      <c r="AE440" s="455" t="n"/>
      <c r="AF440" s="455" t="n"/>
      <c r="AG440" s="455" t="n"/>
      <c r="AH440" s="455" t="n"/>
      <c r="AI440" s="455" t="n"/>
      <c r="AJ440" s="455" t="n"/>
      <c r="AK440" s="455" t="n"/>
      <c r="AL440" s="455" t="n"/>
      <c r="AM440" s="455" t="n"/>
      <c r="AN440" s="455" t="n"/>
      <c r="AO440" s="455" t="n"/>
      <c r="AP440" s="455" t="n"/>
      <c r="AQ440" s="455" t="n"/>
      <c r="AR440" s="418" t="n"/>
      <c r="AS440" s="418" t="n"/>
      <c r="AT440" s="418" t="n"/>
    </row>
    <row r="441">
      <c r="A441" s="417" t="n">
        <v>432</v>
      </c>
      <c r="B441" s="418" t="inlineStr">
        <is>
          <t>Trucking Fee</t>
        </is>
      </c>
      <c r="C441" s="418" t="inlineStr">
        <is>
          <t>ហាវតាយ អ៊ិនធើណេសិនណល ឡូជីស្ទីក ឯ.ក</t>
        </is>
      </c>
      <c r="D441" s="418" t="inlineStr">
        <is>
          <t>K007-902202863</t>
        </is>
      </c>
      <c r="E441" s="418" t="inlineStr">
        <is>
          <t>HT230014</t>
        </is>
      </c>
      <c r="F441" s="419" t="n">
        <v>44957</v>
      </c>
      <c r="G441" s="420" t="n">
        <v>250344</v>
      </c>
      <c r="H441" s="418" t="n"/>
      <c r="I441" s="455" t="n">
        <v>250344</v>
      </c>
      <c r="J441" s="418">
        <f>IF(L441&lt;&gt;"",L441,K441)</f>
        <v/>
      </c>
      <c r="K441" s="418">
        <f>IF(AND(T441=TRUE, U441=TRUE, V441=TRUE), IF(W441&lt;-0.05, "អនុញ្ញាត (អ្នកផ្គត់ផ្គង់ប្រកាសខ្វះ)", "បានប្រកាស (អនុញ្ញាត)"), IF(AND(T441=FALSE, U441=FALSE, V441=FALSE), "ព្យួរទុក (មិនមានទិន្នន័យ)", "ប្រកាសខុស (ព្យួរទុក)"))</f>
        <v/>
      </c>
      <c r="L441" s="418" t="inlineStr"/>
      <c r="M441" s="418" t="inlineStr"/>
      <c r="N441" s="455" t="n"/>
      <c r="O441" s="455">
        <f>IF(W441&lt;0,AI441,I441)</f>
        <v/>
      </c>
      <c r="P441" s="455">
        <f>I441-O441</f>
        <v/>
      </c>
      <c r="Q441" s="418" t="n"/>
      <c r="R441" s="418" t="inlineStr">
        <is>
          <t>HT230014</t>
        </is>
      </c>
      <c r="S441" s="418" t="inlineStr"/>
      <c r="T441" s="418">
        <f>R441=S441</f>
        <v/>
      </c>
      <c r="U441" s="418">
        <f>AND(MONTH(F441)=MONTH(Y441), YEAR(F441)=YEAR(Y441))</f>
        <v/>
      </c>
      <c r="V441" s="418">
        <f>AND(AC441&lt;&gt;"", 'Company information'!D$4&lt;&gt;"", RIGHT(SUBSTITUTE(AC441,"-",""),9)=RIGHT(SUBSTITUTE('Company information'!D$4,"-",""),9))</f>
        <v/>
      </c>
      <c r="W441" s="418">
        <f>AI441-I441</f>
        <v/>
      </c>
      <c r="X441" s="455" t="n"/>
      <c r="Y441" s="417" t="n"/>
      <c r="Z441" s="418" t="n"/>
      <c r="AA441" s="418" t="n"/>
      <c r="AB441" s="418" t="n"/>
      <c r="AC441" s="418" t="n"/>
      <c r="AD441" s="418" t="n"/>
      <c r="AE441" s="455" t="n"/>
      <c r="AF441" s="455" t="n"/>
      <c r="AG441" s="455" t="n"/>
      <c r="AH441" s="455" t="n"/>
      <c r="AI441" s="455" t="n"/>
      <c r="AJ441" s="455" t="n"/>
      <c r="AK441" s="455" t="n"/>
      <c r="AL441" s="455" t="n"/>
      <c r="AM441" s="455" t="n"/>
      <c r="AN441" s="455" t="n"/>
      <c r="AO441" s="455" t="n"/>
      <c r="AP441" s="455" t="n"/>
      <c r="AQ441" s="455" t="n"/>
      <c r="AR441" s="418" t="n"/>
      <c r="AS441" s="418" t="n"/>
      <c r="AT441" s="418" t="n"/>
    </row>
    <row r="442">
      <c r="A442" s="417" t="n">
        <v>433</v>
      </c>
      <c r="B442" s="418" t="inlineStr">
        <is>
          <t>Trucking Fee</t>
        </is>
      </c>
      <c r="C442" s="418" t="inlineStr">
        <is>
          <t>ហាវតាយ អ៊ិនធើណេសិនណល ឡូជីស្ទីក ឯ.ក</t>
        </is>
      </c>
      <c r="D442" s="418" t="inlineStr">
        <is>
          <t>K007-902202863</t>
        </is>
      </c>
      <c r="E442" s="418" t="inlineStr">
        <is>
          <t>HT230013</t>
        </is>
      </c>
      <c r="F442" s="419" t="n">
        <v>44957</v>
      </c>
      <c r="G442" s="420" t="n">
        <v>242136</v>
      </c>
      <c r="H442" s="418" t="n"/>
      <c r="I442" s="455" t="n">
        <v>242136</v>
      </c>
      <c r="J442" s="418">
        <f>IF(L442&lt;&gt;"",L442,K442)</f>
        <v/>
      </c>
      <c r="K442" s="418">
        <f>IF(AND(T442=TRUE, U442=TRUE, V442=TRUE), IF(W442&lt;-0.05, "អនុញ្ញាត (អ្នកផ្គត់ផ្គង់ប្រកាសខ្វះ)", "បានប្រកាស (អនុញ្ញាត)"), IF(AND(T442=FALSE, U442=FALSE, V442=FALSE), "ព្យួរទុក (មិនមានទិន្នន័យ)", "ប្រកាសខុស (ព្យួរទុក)"))</f>
        <v/>
      </c>
      <c r="L442" s="418" t="inlineStr"/>
      <c r="M442" s="418" t="inlineStr"/>
      <c r="N442" s="455" t="n"/>
      <c r="O442" s="455">
        <f>IF(W442&lt;0,AI442,I442)</f>
        <v/>
      </c>
      <c r="P442" s="455">
        <f>I442-O442</f>
        <v/>
      </c>
      <c r="Q442" s="418" t="n"/>
      <c r="R442" s="418" t="inlineStr">
        <is>
          <t>HT230013</t>
        </is>
      </c>
      <c r="S442" s="418" t="inlineStr"/>
      <c r="T442" s="418">
        <f>R442=S442</f>
        <v/>
      </c>
      <c r="U442" s="418">
        <f>AND(MONTH(F442)=MONTH(Y442), YEAR(F442)=YEAR(Y442))</f>
        <v/>
      </c>
      <c r="V442" s="418">
        <f>AND(AC442&lt;&gt;"", 'Company information'!D$4&lt;&gt;"", RIGHT(SUBSTITUTE(AC442,"-",""),9)=RIGHT(SUBSTITUTE('Company information'!D$4,"-",""),9))</f>
        <v/>
      </c>
      <c r="W442" s="418">
        <f>AI442-I442</f>
        <v/>
      </c>
      <c r="X442" s="455" t="n"/>
      <c r="Y442" s="417" t="n"/>
      <c r="Z442" s="418" t="n"/>
      <c r="AA442" s="418" t="n"/>
      <c r="AB442" s="418" t="n"/>
      <c r="AC442" s="418" t="n"/>
      <c r="AD442" s="418" t="n"/>
      <c r="AE442" s="455" t="n"/>
      <c r="AF442" s="455" t="n"/>
      <c r="AG442" s="455" t="n"/>
      <c r="AH442" s="455" t="n"/>
      <c r="AI442" s="455" t="n"/>
      <c r="AJ442" s="455" t="n"/>
      <c r="AK442" s="455" t="n"/>
      <c r="AL442" s="455" t="n"/>
      <c r="AM442" s="455" t="n"/>
      <c r="AN442" s="455" t="n"/>
      <c r="AO442" s="455" t="n"/>
      <c r="AP442" s="455" t="n"/>
      <c r="AQ442" s="455" t="n"/>
      <c r="AR442" s="418" t="n"/>
      <c r="AS442" s="418" t="n"/>
      <c r="AT442" s="418" t="n"/>
    </row>
    <row r="443">
      <c r="A443" s="417" t="n">
        <v>434</v>
      </c>
      <c r="B443" s="418" t="inlineStr">
        <is>
          <t>Trucking Fee</t>
        </is>
      </c>
      <c r="C443" s="418" t="inlineStr">
        <is>
          <t>ហាវតាយ អ៊ិនធើណេសិនណល ឡូជីស្ទីក ឯ.ក</t>
        </is>
      </c>
      <c r="D443" s="418" t="inlineStr">
        <is>
          <t>K007-902202863</t>
        </is>
      </c>
      <c r="E443" s="418" t="inlineStr">
        <is>
          <t>HT230008</t>
        </is>
      </c>
      <c r="F443" s="419" t="n">
        <v>44953</v>
      </c>
      <c r="G443" s="420" t="n">
        <v>242077</v>
      </c>
      <c r="H443" s="418" t="n"/>
      <c r="I443" s="455" t="n">
        <v>242077</v>
      </c>
      <c r="J443" s="418">
        <f>IF(L443&lt;&gt;"",L443,K443)</f>
        <v/>
      </c>
      <c r="K443" s="418">
        <f>IF(AND(T443=TRUE, U443=TRUE, V443=TRUE), IF(W443&lt;-0.05, "អនុញ្ញាត (អ្នកផ្គត់ផ្គង់ប្រកាសខ្វះ)", "បានប្រកាស (អនុញ្ញាត)"), IF(AND(T443=FALSE, U443=FALSE, V443=FALSE), "ព្យួរទុក (មិនមានទិន្នន័យ)", "ប្រកាសខុស (ព្យួរទុក)"))</f>
        <v/>
      </c>
      <c r="L443" s="418" t="inlineStr"/>
      <c r="M443" s="418" t="inlineStr"/>
      <c r="N443" s="455" t="n"/>
      <c r="O443" s="455">
        <f>IF(W443&lt;0,AI443,I443)</f>
        <v/>
      </c>
      <c r="P443" s="455">
        <f>I443-O443</f>
        <v/>
      </c>
      <c r="Q443" s="418" t="n"/>
      <c r="R443" s="418" t="inlineStr">
        <is>
          <t>HT230008</t>
        </is>
      </c>
      <c r="S443" s="418" t="inlineStr"/>
      <c r="T443" s="418">
        <f>R443=S443</f>
        <v/>
      </c>
      <c r="U443" s="418">
        <f>AND(MONTH(F443)=MONTH(Y443), YEAR(F443)=YEAR(Y443))</f>
        <v/>
      </c>
      <c r="V443" s="418">
        <f>AND(AC443&lt;&gt;"", 'Company information'!D$4&lt;&gt;"", RIGHT(SUBSTITUTE(AC443,"-",""),9)=RIGHT(SUBSTITUTE('Company information'!D$4,"-",""),9))</f>
        <v/>
      </c>
      <c r="W443" s="418">
        <f>AI443-I443</f>
        <v/>
      </c>
      <c r="X443" s="455" t="n"/>
      <c r="Y443" s="417" t="n"/>
      <c r="Z443" s="418" t="n"/>
      <c r="AA443" s="418" t="n"/>
      <c r="AB443" s="418" t="n"/>
      <c r="AC443" s="418" t="n"/>
      <c r="AD443" s="418" t="n"/>
      <c r="AE443" s="455" t="n"/>
      <c r="AF443" s="455" t="n"/>
      <c r="AG443" s="455" t="n"/>
      <c r="AH443" s="455" t="n"/>
      <c r="AI443" s="455" t="n"/>
      <c r="AJ443" s="455" t="n"/>
      <c r="AK443" s="455" t="n"/>
      <c r="AL443" s="455" t="n"/>
      <c r="AM443" s="455" t="n"/>
      <c r="AN443" s="455" t="n"/>
      <c r="AO443" s="455" t="n"/>
      <c r="AP443" s="455" t="n"/>
      <c r="AQ443" s="455" t="n"/>
      <c r="AR443" s="418" t="n"/>
      <c r="AS443" s="418" t="n"/>
      <c r="AT443" s="418" t="n"/>
    </row>
    <row r="444">
      <c r="A444" s="417" t="n">
        <v>435</v>
      </c>
      <c r="B444" s="418" t="inlineStr">
        <is>
          <t>Trucking Fee</t>
        </is>
      </c>
      <c r="C444" s="418" t="inlineStr">
        <is>
          <t>ហាវតាយ អ៊ិនធើណេសិនណល ឡូជីស្ទីក ឯ.ក</t>
        </is>
      </c>
      <c r="D444" s="418" t="inlineStr">
        <is>
          <t>K007-902202863</t>
        </is>
      </c>
      <c r="E444" s="418" t="inlineStr">
        <is>
          <t>HT230007</t>
        </is>
      </c>
      <c r="F444" s="419" t="n">
        <v>44953</v>
      </c>
      <c r="G444" s="420" t="n">
        <v>500566</v>
      </c>
      <c r="H444" s="418" t="n"/>
      <c r="I444" s="455" t="n">
        <v>500566</v>
      </c>
      <c r="J444" s="418">
        <f>IF(L444&lt;&gt;"",L444,K444)</f>
        <v/>
      </c>
      <c r="K444" s="418">
        <f>IF(AND(T444=TRUE, U444=TRUE, V444=TRUE), IF(W444&lt;-0.05, "អនុញ្ញាត (អ្នកផ្គត់ផ្គង់ប្រកាសខ្វះ)", "បានប្រកាស (អនុញ្ញាត)"), IF(AND(T444=FALSE, U444=FALSE, V444=FALSE), "ព្យួរទុក (មិនមានទិន្នន័យ)", "ប្រកាសខុស (ព្យួរទុក)"))</f>
        <v/>
      </c>
      <c r="L444" s="418" t="inlineStr"/>
      <c r="M444" s="418" t="inlineStr"/>
      <c r="N444" s="455" t="n"/>
      <c r="O444" s="455">
        <f>IF(W444&lt;0,AI444,I444)</f>
        <v/>
      </c>
      <c r="P444" s="455">
        <f>I444-O444</f>
        <v/>
      </c>
      <c r="Q444" s="418" t="n"/>
      <c r="R444" s="418" t="inlineStr">
        <is>
          <t>HT230007</t>
        </is>
      </c>
      <c r="S444" s="418" t="inlineStr"/>
      <c r="T444" s="418">
        <f>R444=S444</f>
        <v/>
      </c>
      <c r="U444" s="418">
        <f>AND(MONTH(F444)=MONTH(Y444), YEAR(F444)=YEAR(Y444))</f>
        <v/>
      </c>
      <c r="V444" s="418">
        <f>AND(AC444&lt;&gt;"", 'Company information'!D$4&lt;&gt;"", RIGHT(SUBSTITUTE(AC444,"-",""),9)=RIGHT(SUBSTITUTE('Company information'!D$4,"-",""),9))</f>
        <v/>
      </c>
      <c r="W444" s="418">
        <f>AI444-I444</f>
        <v/>
      </c>
      <c r="X444" s="455" t="n"/>
      <c r="Y444" s="417" t="n"/>
      <c r="Z444" s="418" t="n"/>
      <c r="AA444" s="418" t="n"/>
      <c r="AB444" s="418" t="n"/>
      <c r="AC444" s="418" t="n"/>
      <c r="AD444" s="418" t="n"/>
      <c r="AE444" s="455" t="n"/>
      <c r="AF444" s="455" t="n"/>
      <c r="AG444" s="455" t="n"/>
      <c r="AH444" s="455" t="n"/>
      <c r="AI444" s="455" t="n"/>
      <c r="AJ444" s="455" t="n"/>
      <c r="AK444" s="455" t="n"/>
      <c r="AL444" s="455" t="n"/>
      <c r="AM444" s="455" t="n"/>
      <c r="AN444" s="455" t="n"/>
      <c r="AO444" s="455" t="n"/>
      <c r="AP444" s="455" t="n"/>
      <c r="AQ444" s="455" t="n"/>
      <c r="AR444" s="418" t="n"/>
      <c r="AS444" s="418" t="n"/>
      <c r="AT444" s="418" t="n"/>
    </row>
    <row r="445">
      <c r="A445" s="417" t="n">
        <v>436</v>
      </c>
      <c r="B445" s="418" t="inlineStr">
        <is>
          <t>Trucking Fee</t>
        </is>
      </c>
      <c r="C445" s="418" t="inlineStr">
        <is>
          <t>ហាវតាយ អ៊ិនធើណេសិនណល ឡូជីស្ទីក ឯ.ក</t>
        </is>
      </c>
      <c r="D445" s="418" t="inlineStr">
        <is>
          <t>K007-902202863</t>
        </is>
      </c>
      <c r="E445" s="418" t="inlineStr">
        <is>
          <t>HT230006</t>
        </is>
      </c>
      <c r="F445" s="419" t="n">
        <v>44953</v>
      </c>
      <c r="G445" s="420" t="n">
        <v>250283</v>
      </c>
      <c r="H445" s="418" t="n"/>
      <c r="I445" s="455" t="n">
        <v>250283</v>
      </c>
      <c r="J445" s="418">
        <f>IF(L445&lt;&gt;"",L445,K445)</f>
        <v/>
      </c>
      <c r="K445" s="418">
        <f>IF(AND(T445=TRUE, U445=TRUE, V445=TRUE), IF(W445&lt;-0.05, "អនុញ្ញាត (អ្នកផ្គត់ផ្គង់ប្រកាសខ្វះ)", "បានប្រកាស (អនុញ្ញាត)"), IF(AND(T445=FALSE, U445=FALSE, V445=FALSE), "ព្យួរទុក (មិនមានទិន្នន័យ)", "ប្រកាសខុស (ព្យួរទុក)"))</f>
        <v/>
      </c>
      <c r="L445" s="418" t="inlineStr"/>
      <c r="M445" s="418" t="inlineStr"/>
      <c r="N445" s="455" t="n"/>
      <c r="O445" s="455">
        <f>IF(W445&lt;0,AI445,I445)</f>
        <v/>
      </c>
      <c r="P445" s="455">
        <f>I445-O445</f>
        <v/>
      </c>
      <c r="Q445" s="418" t="n"/>
      <c r="R445" s="418" t="inlineStr">
        <is>
          <t>HT230006</t>
        </is>
      </c>
      <c r="S445" s="418" t="inlineStr"/>
      <c r="T445" s="418">
        <f>R445=S445</f>
        <v/>
      </c>
      <c r="U445" s="418">
        <f>AND(MONTH(F445)=MONTH(Y445), YEAR(F445)=YEAR(Y445))</f>
        <v/>
      </c>
      <c r="V445" s="418">
        <f>AND(AC445&lt;&gt;"", 'Company information'!D$4&lt;&gt;"", RIGHT(SUBSTITUTE(AC445,"-",""),9)=RIGHT(SUBSTITUTE('Company information'!D$4,"-",""),9))</f>
        <v/>
      </c>
      <c r="W445" s="418">
        <f>AI445-I445</f>
        <v/>
      </c>
      <c r="X445" s="455" t="n"/>
      <c r="Y445" s="417" t="n"/>
      <c r="Z445" s="418" t="n"/>
      <c r="AA445" s="418" t="n"/>
      <c r="AB445" s="418" t="n"/>
      <c r="AC445" s="418" t="n"/>
      <c r="AD445" s="418" t="n"/>
      <c r="AE445" s="455" t="n"/>
      <c r="AF445" s="455" t="n"/>
      <c r="AG445" s="455" t="n"/>
      <c r="AH445" s="455" t="n"/>
      <c r="AI445" s="455" t="n"/>
      <c r="AJ445" s="455" t="n"/>
      <c r="AK445" s="455" t="n"/>
      <c r="AL445" s="455" t="n"/>
      <c r="AM445" s="455" t="n"/>
      <c r="AN445" s="455" t="n"/>
      <c r="AO445" s="455" t="n"/>
      <c r="AP445" s="455" t="n"/>
      <c r="AQ445" s="455" t="n"/>
      <c r="AR445" s="418" t="n"/>
      <c r="AS445" s="418" t="n"/>
      <c r="AT445" s="418" t="n"/>
    </row>
    <row r="446">
      <c r="A446" s="417" t="n">
        <v>437</v>
      </c>
      <c r="B446" s="418" t="inlineStr">
        <is>
          <t>Trucking Fee</t>
        </is>
      </c>
      <c r="C446" s="418" t="inlineStr">
        <is>
          <t>ហាវតាយ អ៊ិនធើណេសិនណល ឡូជីស្ទីក ឯ.ក</t>
        </is>
      </c>
      <c r="D446" s="418" t="inlineStr">
        <is>
          <t>K007-902202863</t>
        </is>
      </c>
      <c r="E446" s="418" t="inlineStr">
        <is>
          <t>HT230005</t>
        </is>
      </c>
      <c r="F446" s="419" t="n">
        <v>44953</v>
      </c>
      <c r="G446" s="420" t="n">
        <v>250283</v>
      </c>
      <c r="H446" s="418" t="n"/>
      <c r="I446" s="455" t="n">
        <v>250283</v>
      </c>
      <c r="J446" s="418">
        <f>IF(L446&lt;&gt;"",L446,K446)</f>
        <v/>
      </c>
      <c r="K446" s="418">
        <f>IF(AND(T446=TRUE, U446=TRUE, V446=TRUE), IF(W446&lt;-0.05, "អនុញ្ញាត (អ្នកផ្គត់ផ្គង់ប្រកាសខ្វះ)", "បានប្រកាស (អនុញ្ញាត)"), IF(AND(T446=FALSE, U446=FALSE, V446=FALSE), "ព្យួរទុក (មិនមានទិន្នន័យ)", "ប្រកាសខុស (ព្យួរទុក)"))</f>
        <v/>
      </c>
      <c r="L446" s="418" t="inlineStr"/>
      <c r="M446" s="418" t="inlineStr"/>
      <c r="N446" s="455" t="n"/>
      <c r="O446" s="455">
        <f>IF(W446&lt;0,AI446,I446)</f>
        <v/>
      </c>
      <c r="P446" s="455">
        <f>I446-O446</f>
        <v/>
      </c>
      <c r="Q446" s="418" t="n"/>
      <c r="R446" s="418" t="inlineStr">
        <is>
          <t>HT230005</t>
        </is>
      </c>
      <c r="S446" s="418" t="inlineStr"/>
      <c r="T446" s="418">
        <f>R446=S446</f>
        <v/>
      </c>
      <c r="U446" s="418">
        <f>AND(MONTH(F446)=MONTH(Y446), YEAR(F446)=YEAR(Y446))</f>
        <v/>
      </c>
      <c r="V446" s="418">
        <f>AND(AC446&lt;&gt;"", 'Company information'!D$4&lt;&gt;"", RIGHT(SUBSTITUTE(AC446,"-",""),9)=RIGHT(SUBSTITUTE('Company information'!D$4,"-",""),9))</f>
        <v/>
      </c>
      <c r="W446" s="418">
        <f>AI446-I446</f>
        <v/>
      </c>
      <c r="X446" s="455" t="n"/>
      <c r="Y446" s="417" t="n"/>
      <c r="Z446" s="418" t="n"/>
      <c r="AA446" s="418" t="n"/>
      <c r="AB446" s="418" t="n"/>
      <c r="AC446" s="418" t="n"/>
      <c r="AD446" s="418" t="n"/>
      <c r="AE446" s="455" t="n"/>
      <c r="AF446" s="455" t="n"/>
      <c r="AG446" s="455" t="n"/>
      <c r="AH446" s="455" t="n"/>
      <c r="AI446" s="455" t="n"/>
      <c r="AJ446" s="455" t="n"/>
      <c r="AK446" s="455" t="n"/>
      <c r="AL446" s="455" t="n"/>
      <c r="AM446" s="455" t="n"/>
      <c r="AN446" s="455" t="n"/>
      <c r="AO446" s="455" t="n"/>
      <c r="AP446" s="455" t="n"/>
      <c r="AQ446" s="455" t="n"/>
      <c r="AR446" s="418" t="n"/>
      <c r="AS446" s="418" t="n"/>
      <c r="AT446" s="418" t="n"/>
    </row>
    <row r="447">
      <c r="A447" s="417" t="n">
        <v>438</v>
      </c>
      <c r="B447" s="418" t="inlineStr">
        <is>
          <t>Trucking Fee</t>
        </is>
      </c>
      <c r="C447" s="418" t="inlineStr">
        <is>
          <t>ហាវតាយ អ៊ិនធើណេសិនណល ឡូជីស្ទីក ឯ.ក</t>
        </is>
      </c>
      <c r="D447" s="418" t="inlineStr">
        <is>
          <t>K007-902202863</t>
        </is>
      </c>
      <c r="E447" s="418" t="inlineStr">
        <is>
          <t>HT230004</t>
        </is>
      </c>
      <c r="F447" s="419" t="n">
        <v>44953</v>
      </c>
      <c r="G447" s="420" t="n">
        <v>250283</v>
      </c>
      <c r="H447" s="418" t="n"/>
      <c r="I447" s="455" t="n">
        <v>250283</v>
      </c>
      <c r="J447" s="418">
        <f>IF(L447&lt;&gt;"",L447,K447)</f>
        <v/>
      </c>
      <c r="K447" s="418">
        <f>IF(AND(T447=TRUE, U447=TRUE, V447=TRUE), IF(W447&lt;-0.05, "អនុញ្ញាត (អ្នកផ្គត់ផ្គង់ប្រកាសខ្វះ)", "បានប្រកាស (អនុញ្ញាត)"), IF(AND(T447=FALSE, U447=FALSE, V447=FALSE), "ព្យួរទុក (មិនមានទិន្នន័យ)", "ប្រកាសខុស (ព្យួរទុក)"))</f>
        <v/>
      </c>
      <c r="L447" s="418" t="inlineStr"/>
      <c r="M447" s="418" t="inlineStr"/>
      <c r="N447" s="455" t="n"/>
      <c r="O447" s="455">
        <f>IF(W447&lt;0,AI447,I447)</f>
        <v/>
      </c>
      <c r="P447" s="455">
        <f>I447-O447</f>
        <v/>
      </c>
      <c r="Q447" s="418" t="n"/>
      <c r="R447" s="418" t="inlineStr">
        <is>
          <t>HT230004</t>
        </is>
      </c>
      <c r="S447" s="418" t="inlineStr"/>
      <c r="T447" s="418">
        <f>R447=S447</f>
        <v/>
      </c>
      <c r="U447" s="418">
        <f>AND(MONTH(F447)=MONTH(Y447), YEAR(F447)=YEAR(Y447))</f>
        <v/>
      </c>
      <c r="V447" s="418">
        <f>AND(AC447&lt;&gt;"", 'Company information'!D$4&lt;&gt;"", RIGHT(SUBSTITUTE(AC447,"-",""),9)=RIGHT(SUBSTITUTE('Company information'!D$4,"-",""),9))</f>
        <v/>
      </c>
      <c r="W447" s="418">
        <f>AI447-I447</f>
        <v/>
      </c>
      <c r="X447" s="455" t="n"/>
      <c r="Y447" s="417" t="n"/>
      <c r="Z447" s="418" t="n"/>
      <c r="AA447" s="418" t="n"/>
      <c r="AB447" s="418" t="n"/>
      <c r="AC447" s="418" t="n"/>
      <c r="AD447" s="418" t="n"/>
      <c r="AE447" s="455" t="n"/>
      <c r="AF447" s="455" t="n"/>
      <c r="AG447" s="455" t="n"/>
      <c r="AH447" s="455" t="n"/>
      <c r="AI447" s="455" t="n"/>
      <c r="AJ447" s="455" t="n"/>
      <c r="AK447" s="455" t="n"/>
      <c r="AL447" s="455" t="n"/>
      <c r="AM447" s="455" t="n"/>
      <c r="AN447" s="455" t="n"/>
      <c r="AO447" s="455" t="n"/>
      <c r="AP447" s="455" t="n"/>
      <c r="AQ447" s="455" t="n"/>
      <c r="AR447" s="418" t="n"/>
      <c r="AS447" s="418" t="n"/>
      <c r="AT447" s="418" t="n"/>
    </row>
    <row r="448">
      <c r="A448" s="417" t="n">
        <v>439</v>
      </c>
      <c r="B448" s="418" t="inlineStr">
        <is>
          <t>Trucking Fee</t>
        </is>
      </c>
      <c r="C448" s="418" t="inlineStr">
        <is>
          <t>ហាវតាយ អ៊ិនធើណេសិនណល ឡូជីស្ទីក ឯ.ក</t>
        </is>
      </c>
      <c r="D448" s="418" t="inlineStr">
        <is>
          <t>K007-902202863</t>
        </is>
      </c>
      <c r="E448" s="418" t="inlineStr">
        <is>
          <t>HT230003</t>
        </is>
      </c>
      <c r="F448" s="419" t="n">
        <v>44953</v>
      </c>
      <c r="G448" s="420" t="n">
        <v>250283</v>
      </c>
      <c r="H448" s="418" t="n"/>
      <c r="I448" s="455" t="n">
        <v>250283</v>
      </c>
      <c r="J448" s="418">
        <f>IF(L448&lt;&gt;"",L448,K448)</f>
        <v/>
      </c>
      <c r="K448" s="418">
        <f>IF(AND(T448=TRUE, U448=TRUE, V448=TRUE), IF(W448&lt;-0.05, "អនុញ្ញាត (អ្នកផ្គត់ផ្គង់ប្រកាសខ្វះ)", "បានប្រកាស (អនុញ្ញាត)"), IF(AND(T448=FALSE, U448=FALSE, V448=FALSE), "ព្យួរទុក (មិនមានទិន្នន័យ)", "ប្រកាសខុស (ព្យួរទុក)"))</f>
        <v/>
      </c>
      <c r="L448" s="418" t="inlineStr"/>
      <c r="M448" s="418" t="inlineStr"/>
      <c r="N448" s="455" t="n"/>
      <c r="O448" s="455">
        <f>IF(W448&lt;0,AI448,I448)</f>
        <v/>
      </c>
      <c r="P448" s="455">
        <f>I448-O448</f>
        <v/>
      </c>
      <c r="Q448" s="418" t="n"/>
      <c r="R448" s="418" t="inlineStr">
        <is>
          <t>HT230003</t>
        </is>
      </c>
      <c r="S448" s="418" t="inlineStr"/>
      <c r="T448" s="418">
        <f>R448=S448</f>
        <v/>
      </c>
      <c r="U448" s="418">
        <f>AND(MONTH(F448)=MONTH(Y448), YEAR(F448)=YEAR(Y448))</f>
        <v/>
      </c>
      <c r="V448" s="418">
        <f>AND(AC448&lt;&gt;"", 'Company information'!D$4&lt;&gt;"", RIGHT(SUBSTITUTE(AC448,"-",""),9)=RIGHT(SUBSTITUTE('Company information'!D$4,"-",""),9))</f>
        <v/>
      </c>
      <c r="W448" s="418">
        <f>AI448-I448</f>
        <v/>
      </c>
      <c r="X448" s="455" t="n"/>
      <c r="Y448" s="417" t="n"/>
      <c r="Z448" s="418" t="n"/>
      <c r="AA448" s="418" t="n"/>
      <c r="AB448" s="418" t="n"/>
      <c r="AC448" s="418" t="n"/>
      <c r="AD448" s="418" t="n"/>
      <c r="AE448" s="455" t="n"/>
      <c r="AF448" s="455" t="n"/>
      <c r="AG448" s="455" t="n"/>
      <c r="AH448" s="455" t="n"/>
      <c r="AI448" s="455" t="n"/>
      <c r="AJ448" s="455" t="n"/>
      <c r="AK448" s="455" t="n"/>
      <c r="AL448" s="455" t="n"/>
      <c r="AM448" s="455" t="n"/>
      <c r="AN448" s="455" t="n"/>
      <c r="AO448" s="455" t="n"/>
      <c r="AP448" s="455" t="n"/>
      <c r="AQ448" s="455" t="n"/>
      <c r="AR448" s="418" t="n"/>
      <c r="AS448" s="418" t="n"/>
      <c r="AT448" s="418" t="n"/>
    </row>
    <row r="449">
      <c r="A449" s="417" t="n">
        <v>440</v>
      </c>
      <c r="B449" s="418" t="inlineStr">
        <is>
          <t>Trucking Fee</t>
        </is>
      </c>
      <c r="C449" s="418" t="inlineStr">
        <is>
          <t>ហាវតាយ អ៊ិនធើណេសិនណល ឡូជីស្ទីក ឯ.ក</t>
        </is>
      </c>
      <c r="D449" s="418" t="inlineStr">
        <is>
          <t>K007-902202863</t>
        </is>
      </c>
      <c r="E449" s="418" t="inlineStr">
        <is>
          <t>HT230002</t>
        </is>
      </c>
      <c r="F449" s="419" t="n">
        <v>44953</v>
      </c>
      <c r="G449" s="420" t="n">
        <v>250283</v>
      </c>
      <c r="H449" s="418" t="n"/>
      <c r="I449" s="455" t="n">
        <v>250283</v>
      </c>
      <c r="J449" s="418">
        <f>IF(L449&lt;&gt;"",L449,K449)</f>
        <v/>
      </c>
      <c r="K449" s="418">
        <f>IF(AND(T449=TRUE, U449=TRUE, V449=TRUE), IF(W449&lt;-0.05, "អនុញ្ញាត (អ្នកផ្គត់ផ្គង់ប្រកាសខ្វះ)", "បានប្រកាស (អនុញ្ញាត)"), IF(AND(T449=FALSE, U449=FALSE, V449=FALSE), "ព្យួរទុក (មិនមានទិន្នន័យ)", "ប្រកាសខុស (ព្យួរទុក)"))</f>
        <v/>
      </c>
      <c r="L449" s="418" t="inlineStr"/>
      <c r="M449" s="418" t="inlineStr"/>
      <c r="N449" s="455" t="n"/>
      <c r="O449" s="455">
        <f>IF(W449&lt;0,AI449,I449)</f>
        <v/>
      </c>
      <c r="P449" s="455">
        <f>I449-O449</f>
        <v/>
      </c>
      <c r="Q449" s="418" t="n"/>
      <c r="R449" s="418" t="inlineStr">
        <is>
          <t>HT230002</t>
        </is>
      </c>
      <c r="S449" s="418" t="inlineStr"/>
      <c r="T449" s="418">
        <f>R449=S449</f>
        <v/>
      </c>
      <c r="U449" s="418">
        <f>AND(MONTH(F449)=MONTH(Y449), YEAR(F449)=YEAR(Y449))</f>
        <v/>
      </c>
      <c r="V449" s="418">
        <f>AND(AC449&lt;&gt;"", 'Company information'!D$4&lt;&gt;"", RIGHT(SUBSTITUTE(AC449,"-",""),9)=RIGHT(SUBSTITUTE('Company information'!D$4,"-",""),9))</f>
        <v/>
      </c>
      <c r="W449" s="418">
        <f>AI449-I449</f>
        <v/>
      </c>
      <c r="X449" s="455" t="n"/>
      <c r="Y449" s="417" t="n"/>
      <c r="Z449" s="418" t="n"/>
      <c r="AA449" s="418" t="n"/>
      <c r="AB449" s="418" t="n"/>
      <c r="AC449" s="418" t="n"/>
      <c r="AD449" s="418" t="n"/>
      <c r="AE449" s="455" t="n"/>
      <c r="AF449" s="455" t="n"/>
      <c r="AG449" s="455" t="n"/>
      <c r="AH449" s="455" t="n"/>
      <c r="AI449" s="455" t="n"/>
      <c r="AJ449" s="455" t="n"/>
      <c r="AK449" s="455" t="n"/>
      <c r="AL449" s="455" t="n"/>
      <c r="AM449" s="455" t="n"/>
      <c r="AN449" s="455" t="n"/>
      <c r="AO449" s="455" t="n"/>
      <c r="AP449" s="455" t="n"/>
      <c r="AQ449" s="455" t="n"/>
      <c r="AR449" s="418" t="n"/>
      <c r="AS449" s="418" t="n"/>
      <c r="AT449" s="418" t="n"/>
    </row>
    <row r="450">
      <c r="A450" s="417" t="n">
        <v>441</v>
      </c>
      <c r="B450" s="418" t="inlineStr">
        <is>
          <t>Inspection Service Fee</t>
        </is>
      </c>
      <c r="C450" s="418" t="inlineStr">
        <is>
          <t>ប្យួរ៉ូ វេរីតាស (ខេមបូឌា) លីមីធីត</t>
        </is>
      </c>
      <c r="D450" s="418" t="inlineStr">
        <is>
          <t>L001-107024462</t>
        </is>
      </c>
      <c r="E450" s="418" t="inlineStr">
        <is>
          <t>59014236</t>
        </is>
      </c>
      <c r="F450" s="419" t="n">
        <v>44957</v>
      </c>
      <c r="G450" s="420" t="n">
        <v>55591</v>
      </c>
      <c r="H450" s="418" t="n"/>
      <c r="I450" s="455" t="n">
        <v>55591</v>
      </c>
      <c r="J450" s="418">
        <f>IF(L450&lt;&gt;"",L450,K450)</f>
        <v/>
      </c>
      <c r="K450" s="418">
        <f>IF(AND(T450=TRUE, U450=TRUE, V450=TRUE), IF(W450&lt;-0.05, "អនុញ្ញាត (អ្នកផ្គត់ផ្គង់ប្រកាសខ្វះ)", "បានប្រកាស (អនុញ្ញាត)"), IF(AND(T450=FALSE, U450=FALSE, V450=FALSE), "ព្យួរទុក (មិនមានទិន្នន័យ)", "ប្រកាសខុស (ព្យួរទុក)"))</f>
        <v/>
      </c>
      <c r="L450" s="418" t="inlineStr"/>
      <c r="M450" s="418" t="inlineStr"/>
      <c r="N450" s="455" t="n"/>
      <c r="O450" s="455">
        <f>IF(W450&lt;0,AI450,I450)</f>
        <v/>
      </c>
      <c r="P450" s="455">
        <f>I450-O450</f>
        <v/>
      </c>
      <c r="Q450" s="418" t="n"/>
      <c r="R450" s="418" t="inlineStr">
        <is>
          <t>59014236</t>
        </is>
      </c>
      <c r="S450" s="418" t="inlineStr"/>
      <c r="T450" s="418">
        <f>R450=S450</f>
        <v/>
      </c>
      <c r="U450" s="418">
        <f>AND(MONTH(F450)=MONTH(Y450), YEAR(F450)=YEAR(Y450))</f>
        <v/>
      </c>
      <c r="V450" s="418">
        <f>AND(AC450&lt;&gt;"", 'Company information'!D$4&lt;&gt;"", RIGHT(SUBSTITUTE(AC450,"-",""),9)=RIGHT(SUBSTITUTE('Company information'!D$4,"-",""),9))</f>
        <v/>
      </c>
      <c r="W450" s="418">
        <f>AI450-I450</f>
        <v/>
      </c>
      <c r="X450" s="455" t="n"/>
      <c r="Y450" s="417" t="n"/>
      <c r="Z450" s="418" t="n"/>
      <c r="AA450" s="418" t="n"/>
      <c r="AB450" s="418" t="n"/>
      <c r="AC450" s="418" t="n"/>
      <c r="AD450" s="418" t="n"/>
      <c r="AE450" s="455" t="n"/>
      <c r="AF450" s="455" t="n"/>
      <c r="AG450" s="455" t="n"/>
      <c r="AH450" s="455" t="n"/>
      <c r="AI450" s="455" t="n"/>
      <c r="AJ450" s="455" t="n"/>
      <c r="AK450" s="455" t="n"/>
      <c r="AL450" s="455" t="n"/>
      <c r="AM450" s="455" t="n"/>
      <c r="AN450" s="455" t="n"/>
      <c r="AO450" s="455" t="n"/>
      <c r="AP450" s="455" t="n"/>
      <c r="AQ450" s="455" t="n"/>
      <c r="AR450" s="418" t="n"/>
      <c r="AS450" s="418" t="n"/>
      <c r="AT450" s="418" t="n"/>
    </row>
    <row r="451">
      <c r="A451" s="417" t="n">
        <v>442</v>
      </c>
      <c r="B451" s="418" t="inlineStr">
        <is>
          <t>Inspection Service Fee</t>
        </is>
      </c>
      <c r="C451" s="418" t="inlineStr">
        <is>
          <t>ប្យួរ៉ូ វេរីតាស (ខេមបូឌា) លីមីធីត</t>
        </is>
      </c>
      <c r="D451" s="418" t="inlineStr">
        <is>
          <t>L001-107024462</t>
        </is>
      </c>
      <c r="E451" s="418" t="inlineStr">
        <is>
          <t>59014222</t>
        </is>
      </c>
      <c r="F451" s="419" t="n">
        <v>44956</v>
      </c>
      <c r="G451" s="420" t="n">
        <v>55536</v>
      </c>
      <c r="H451" s="418" t="n"/>
      <c r="I451" s="455" t="n">
        <v>55536</v>
      </c>
      <c r="J451" s="418">
        <f>IF(L451&lt;&gt;"",L451,K451)</f>
        <v/>
      </c>
      <c r="K451" s="418">
        <f>IF(AND(T451=TRUE, U451=TRUE, V451=TRUE), IF(W451&lt;-0.05, "អនុញ្ញាត (អ្នកផ្គត់ផ្គង់ប្រកាសខ្វះ)", "បានប្រកាស (អនុញ្ញាត)"), IF(AND(T451=FALSE, U451=FALSE, V451=FALSE), "ព្យួរទុក (មិនមានទិន្នន័យ)", "ប្រកាសខុស (ព្យួរទុក)"))</f>
        <v/>
      </c>
      <c r="L451" s="418" t="inlineStr"/>
      <c r="M451" s="418" t="inlineStr"/>
      <c r="N451" s="455" t="n"/>
      <c r="O451" s="455">
        <f>IF(W451&lt;0,AI451,I451)</f>
        <v/>
      </c>
      <c r="P451" s="455">
        <f>I451-O451</f>
        <v/>
      </c>
      <c r="Q451" s="418" t="n"/>
      <c r="R451" s="418" t="inlineStr">
        <is>
          <t>59014222</t>
        </is>
      </c>
      <c r="S451" s="418" t="inlineStr"/>
      <c r="T451" s="418">
        <f>R451=S451</f>
        <v/>
      </c>
      <c r="U451" s="418">
        <f>AND(MONTH(F451)=MONTH(Y451), YEAR(F451)=YEAR(Y451))</f>
        <v/>
      </c>
      <c r="V451" s="418">
        <f>AND(AC451&lt;&gt;"", 'Company information'!D$4&lt;&gt;"", RIGHT(SUBSTITUTE(AC451,"-",""),9)=RIGHT(SUBSTITUTE('Company information'!D$4,"-",""),9))</f>
        <v/>
      </c>
      <c r="W451" s="418">
        <f>AI451-I451</f>
        <v/>
      </c>
      <c r="X451" s="455" t="n"/>
      <c r="Y451" s="417" t="n"/>
      <c r="Z451" s="418" t="n"/>
      <c r="AA451" s="418" t="n"/>
      <c r="AB451" s="418" t="n"/>
      <c r="AC451" s="418" t="n"/>
      <c r="AD451" s="418" t="n"/>
      <c r="AE451" s="455" t="n"/>
      <c r="AF451" s="455" t="n"/>
      <c r="AG451" s="455" t="n"/>
      <c r="AH451" s="455" t="n"/>
      <c r="AI451" s="455" t="n"/>
      <c r="AJ451" s="455" t="n"/>
      <c r="AK451" s="455" t="n"/>
      <c r="AL451" s="455" t="n"/>
      <c r="AM451" s="455" t="n"/>
      <c r="AN451" s="455" t="n"/>
      <c r="AO451" s="455" t="n"/>
      <c r="AP451" s="455" t="n"/>
      <c r="AQ451" s="455" t="n"/>
      <c r="AR451" s="418" t="n"/>
      <c r="AS451" s="418" t="n"/>
      <c r="AT451" s="418" t="n"/>
    </row>
    <row r="452">
      <c r="A452" s="417" t="n">
        <v>443</v>
      </c>
      <c r="B452" s="418" t="inlineStr">
        <is>
          <t>Inspection Service Fee</t>
        </is>
      </c>
      <c r="C452" s="418" t="inlineStr">
        <is>
          <t>ប្យួរ៉ូ វេរីតាស (ខេមបូឌា) លីមីធីត</t>
        </is>
      </c>
      <c r="D452" s="418" t="inlineStr">
        <is>
          <t>L001-107024462</t>
        </is>
      </c>
      <c r="E452" s="418" t="inlineStr">
        <is>
          <t>59014208</t>
        </is>
      </c>
      <c r="F452" s="419" t="n">
        <v>44953</v>
      </c>
      <c r="G452" s="420" t="n">
        <v>111150</v>
      </c>
      <c r="H452" s="418" t="n"/>
      <c r="I452" s="455" t="n">
        <v>111150</v>
      </c>
      <c r="J452" s="418">
        <f>IF(L452&lt;&gt;"",L452,K452)</f>
        <v/>
      </c>
      <c r="K452" s="418">
        <f>IF(AND(T452=TRUE, U452=TRUE, V452=TRUE), IF(W452&lt;-0.05, "អនុញ្ញាត (អ្នកផ្គត់ផ្គង់ប្រកាសខ្វះ)", "បានប្រកាស (អនុញ្ញាត)"), IF(AND(T452=FALSE, U452=FALSE, V452=FALSE), "ព្យួរទុក (មិនមានទិន្នន័យ)", "ប្រកាសខុស (ព្យួរទុក)"))</f>
        <v/>
      </c>
      <c r="L452" s="418" t="inlineStr"/>
      <c r="M452" s="418" t="inlineStr"/>
      <c r="N452" s="455" t="n"/>
      <c r="O452" s="455">
        <f>IF(W452&lt;0,AI452,I452)</f>
        <v/>
      </c>
      <c r="P452" s="455">
        <f>I452-O452</f>
        <v/>
      </c>
      <c r="Q452" s="418" t="n"/>
      <c r="R452" s="418" t="inlineStr">
        <is>
          <t>59014208</t>
        </is>
      </c>
      <c r="S452" s="418" t="inlineStr"/>
      <c r="T452" s="418">
        <f>R452=S452</f>
        <v/>
      </c>
      <c r="U452" s="418">
        <f>AND(MONTH(F452)=MONTH(Y452), YEAR(F452)=YEAR(Y452))</f>
        <v/>
      </c>
      <c r="V452" s="418">
        <f>AND(AC452&lt;&gt;"", 'Company information'!D$4&lt;&gt;"", RIGHT(SUBSTITUTE(AC452,"-",""),9)=RIGHT(SUBSTITUTE('Company information'!D$4,"-",""),9))</f>
        <v/>
      </c>
      <c r="W452" s="418">
        <f>AI452-I452</f>
        <v/>
      </c>
      <c r="X452" s="455" t="n"/>
      <c r="Y452" s="417" t="n"/>
      <c r="Z452" s="418" t="n"/>
      <c r="AA452" s="418" t="n"/>
      <c r="AB452" s="418" t="n"/>
      <c r="AC452" s="418" t="n"/>
      <c r="AD452" s="418" t="n"/>
      <c r="AE452" s="455" t="n"/>
      <c r="AF452" s="455" t="n"/>
      <c r="AG452" s="455" t="n"/>
      <c r="AH452" s="455" t="n"/>
      <c r="AI452" s="455" t="n"/>
      <c r="AJ452" s="455" t="n"/>
      <c r="AK452" s="455" t="n"/>
      <c r="AL452" s="455" t="n"/>
      <c r="AM452" s="455" t="n"/>
      <c r="AN452" s="455" t="n"/>
      <c r="AO452" s="455" t="n"/>
      <c r="AP452" s="455" t="n"/>
      <c r="AQ452" s="455" t="n"/>
      <c r="AR452" s="418" t="n"/>
      <c r="AS452" s="418" t="n"/>
      <c r="AT452" s="418" t="n"/>
    </row>
    <row r="453">
      <c r="A453" s="417" t="n">
        <v>444</v>
      </c>
      <c r="B453" s="418" t="inlineStr">
        <is>
          <t>Inspection Service Fee</t>
        </is>
      </c>
      <c r="C453" s="418" t="inlineStr">
        <is>
          <t>ប្យួរ៉ូ វេរីតាស (ខេមបូឌា) លីមីធីត</t>
        </is>
      </c>
      <c r="D453" s="418" t="inlineStr">
        <is>
          <t>L001-107024462</t>
        </is>
      </c>
      <c r="E453" s="418" t="inlineStr">
        <is>
          <t>59014207</t>
        </is>
      </c>
      <c r="F453" s="419" t="n">
        <v>44953</v>
      </c>
      <c r="G453" s="420" t="n">
        <v>111150</v>
      </c>
      <c r="H453" s="418" t="n"/>
      <c r="I453" s="455" t="n">
        <v>111150</v>
      </c>
      <c r="J453" s="418">
        <f>IF(L453&lt;&gt;"",L453,K453)</f>
        <v/>
      </c>
      <c r="K453" s="418">
        <f>IF(AND(T453=TRUE, U453=TRUE, V453=TRUE), IF(W453&lt;-0.05, "អនុញ្ញាត (អ្នកផ្គត់ផ្គង់ប្រកាសខ្វះ)", "បានប្រកាស (អនុញ្ញាត)"), IF(AND(T453=FALSE, U453=FALSE, V453=FALSE), "ព្យួរទុក (មិនមានទិន្នន័យ)", "ប្រកាសខុស (ព្យួរទុក)"))</f>
        <v/>
      </c>
      <c r="L453" s="418" t="inlineStr"/>
      <c r="M453" s="418" t="inlineStr"/>
      <c r="N453" s="455" t="n"/>
      <c r="O453" s="455">
        <f>IF(W453&lt;0,AI453,I453)</f>
        <v/>
      </c>
      <c r="P453" s="455">
        <f>I453-O453</f>
        <v/>
      </c>
      <c r="Q453" s="418" t="n"/>
      <c r="R453" s="418" t="inlineStr">
        <is>
          <t>59014207</t>
        </is>
      </c>
      <c r="S453" s="418" t="inlineStr"/>
      <c r="T453" s="418">
        <f>R453=S453</f>
        <v/>
      </c>
      <c r="U453" s="418">
        <f>AND(MONTH(F453)=MONTH(Y453), YEAR(F453)=YEAR(Y453))</f>
        <v/>
      </c>
      <c r="V453" s="418">
        <f>AND(AC453&lt;&gt;"", 'Company information'!D$4&lt;&gt;"", RIGHT(SUBSTITUTE(AC453,"-",""),9)=RIGHT(SUBSTITUTE('Company information'!D$4,"-",""),9))</f>
        <v/>
      </c>
      <c r="W453" s="418">
        <f>AI453-I453</f>
        <v/>
      </c>
      <c r="X453" s="455" t="n"/>
      <c r="Y453" s="417" t="n"/>
      <c r="Z453" s="418" t="n"/>
      <c r="AA453" s="418" t="n"/>
      <c r="AB453" s="418" t="n"/>
      <c r="AC453" s="418" t="n"/>
      <c r="AD453" s="418" t="n"/>
      <c r="AE453" s="455" t="n"/>
      <c r="AF453" s="455" t="n"/>
      <c r="AG453" s="455" t="n"/>
      <c r="AH453" s="455" t="n"/>
      <c r="AI453" s="455" t="n"/>
      <c r="AJ453" s="455" t="n"/>
      <c r="AK453" s="455" t="n"/>
      <c r="AL453" s="455" t="n"/>
      <c r="AM453" s="455" t="n"/>
      <c r="AN453" s="455" t="n"/>
      <c r="AO453" s="455" t="n"/>
      <c r="AP453" s="455" t="n"/>
      <c r="AQ453" s="455" t="n"/>
      <c r="AR453" s="418" t="n"/>
      <c r="AS453" s="418" t="n"/>
      <c r="AT453" s="418" t="n"/>
    </row>
    <row r="454">
      <c r="A454" s="417" t="n">
        <v>445</v>
      </c>
      <c r="B454" s="418" t="inlineStr">
        <is>
          <t>Inspection Service Fee</t>
        </is>
      </c>
      <c r="C454" s="418" t="inlineStr">
        <is>
          <t>ប្យួរ៉ូ វេរីតាស (ខេមបូឌា) លីមីធីត</t>
        </is>
      </c>
      <c r="D454" s="418" t="inlineStr">
        <is>
          <t>L001-107024462</t>
        </is>
      </c>
      <c r="E454" s="418" t="inlineStr">
        <is>
          <t>59014206</t>
        </is>
      </c>
      <c r="F454" s="419" t="n">
        <v>44953</v>
      </c>
      <c r="G454" s="420" t="n">
        <v>55577</v>
      </c>
      <c r="H454" s="418" t="n"/>
      <c r="I454" s="455" t="n">
        <v>55577</v>
      </c>
      <c r="J454" s="418">
        <f>IF(L454&lt;&gt;"",L454,K454)</f>
        <v/>
      </c>
      <c r="K454" s="418">
        <f>IF(AND(T454=TRUE, U454=TRUE, V454=TRUE), IF(W454&lt;-0.05, "អនុញ្ញាត (អ្នកផ្គត់ផ្គង់ប្រកាសខ្វះ)", "បានប្រកាស (អនុញ្ញាត)"), IF(AND(T454=FALSE, U454=FALSE, V454=FALSE), "ព្យួរទុក (មិនមានទិន្នន័យ)", "ប្រកាសខុស (ព្យួរទុក)"))</f>
        <v/>
      </c>
      <c r="L454" s="418" t="inlineStr"/>
      <c r="M454" s="418" t="inlineStr"/>
      <c r="N454" s="455" t="n"/>
      <c r="O454" s="455">
        <f>IF(W454&lt;0,AI454,I454)</f>
        <v/>
      </c>
      <c r="P454" s="455">
        <f>I454-O454</f>
        <v/>
      </c>
      <c r="Q454" s="418" t="n"/>
      <c r="R454" s="418" t="inlineStr">
        <is>
          <t>59014206</t>
        </is>
      </c>
      <c r="S454" s="418" t="inlineStr"/>
      <c r="T454" s="418">
        <f>R454=S454</f>
        <v/>
      </c>
      <c r="U454" s="418">
        <f>AND(MONTH(F454)=MONTH(Y454), YEAR(F454)=YEAR(Y454))</f>
        <v/>
      </c>
      <c r="V454" s="418">
        <f>AND(AC454&lt;&gt;"", 'Company information'!D$4&lt;&gt;"", RIGHT(SUBSTITUTE(AC454,"-",""),9)=RIGHT(SUBSTITUTE('Company information'!D$4,"-",""),9))</f>
        <v/>
      </c>
      <c r="W454" s="418">
        <f>AI454-I454</f>
        <v/>
      </c>
      <c r="X454" s="455" t="n"/>
      <c r="Y454" s="417" t="n"/>
      <c r="Z454" s="418" t="n"/>
      <c r="AA454" s="418" t="n"/>
      <c r="AB454" s="418" t="n"/>
      <c r="AC454" s="418" t="n"/>
      <c r="AD454" s="418" t="n"/>
      <c r="AE454" s="455" t="n"/>
      <c r="AF454" s="455" t="n"/>
      <c r="AG454" s="455" t="n"/>
      <c r="AH454" s="455" t="n"/>
      <c r="AI454" s="455" t="n"/>
      <c r="AJ454" s="455" t="n"/>
      <c r="AK454" s="455" t="n"/>
      <c r="AL454" s="455" t="n"/>
      <c r="AM454" s="455" t="n"/>
      <c r="AN454" s="455" t="n"/>
      <c r="AO454" s="455" t="n"/>
      <c r="AP454" s="455" t="n"/>
      <c r="AQ454" s="455" t="n"/>
      <c r="AR454" s="418" t="n"/>
      <c r="AS454" s="418" t="n"/>
      <c r="AT454" s="418" t="n"/>
    </row>
    <row r="455">
      <c r="A455" s="417" t="n">
        <v>446</v>
      </c>
      <c r="B455" s="418" t="inlineStr">
        <is>
          <t>Inspection Service Fee</t>
        </is>
      </c>
      <c r="C455" s="418" t="inlineStr">
        <is>
          <t>ប្យួរ៉ូ វេរីតាស (ខេមបូឌា) លីមីធីត</t>
        </is>
      </c>
      <c r="D455" s="418" t="inlineStr">
        <is>
          <t>L001-107024462</t>
        </is>
      </c>
      <c r="E455" s="418" t="inlineStr">
        <is>
          <t>59014197</t>
        </is>
      </c>
      <c r="F455" s="419" t="n">
        <v>44953</v>
      </c>
      <c r="G455" s="420" t="n">
        <v>221935</v>
      </c>
      <c r="H455" s="418" t="n"/>
      <c r="I455" s="455" t="n">
        <v>221935</v>
      </c>
      <c r="J455" s="418">
        <f>IF(L455&lt;&gt;"",L455,K455)</f>
        <v/>
      </c>
      <c r="K455" s="418">
        <f>IF(AND(T455=TRUE, U455=TRUE, V455=TRUE), IF(W455&lt;-0.05, "អនុញ្ញាត (អ្នកផ្គត់ផ្គង់ប្រកាសខ្វះ)", "បានប្រកាស (អនុញ្ញាត)"), IF(AND(T455=FALSE, U455=FALSE, V455=FALSE), "ព្យួរទុក (មិនមានទិន្នន័យ)", "ប្រកាសខុស (ព្យួរទុក)"))</f>
        <v/>
      </c>
      <c r="L455" s="418" t="inlineStr"/>
      <c r="M455" s="418" t="inlineStr"/>
      <c r="N455" s="455" t="n"/>
      <c r="O455" s="455">
        <f>IF(W455&lt;0,AI455,I455)</f>
        <v/>
      </c>
      <c r="P455" s="455">
        <f>I455-O455</f>
        <v/>
      </c>
      <c r="Q455" s="418" t="n"/>
      <c r="R455" s="418" t="inlineStr">
        <is>
          <t>59014197</t>
        </is>
      </c>
      <c r="S455" s="418" t="inlineStr"/>
      <c r="T455" s="418">
        <f>R455=S455</f>
        <v/>
      </c>
      <c r="U455" s="418">
        <f>AND(MONTH(F455)=MONTH(Y455), YEAR(F455)=YEAR(Y455))</f>
        <v/>
      </c>
      <c r="V455" s="418">
        <f>AND(AC455&lt;&gt;"", 'Company information'!D$4&lt;&gt;"", RIGHT(SUBSTITUTE(AC455,"-",""),9)=RIGHT(SUBSTITUTE('Company information'!D$4,"-",""),9))</f>
        <v/>
      </c>
      <c r="W455" s="418">
        <f>AI455-I455</f>
        <v/>
      </c>
      <c r="X455" s="455" t="n"/>
      <c r="Y455" s="417" t="n"/>
      <c r="Z455" s="418" t="n"/>
      <c r="AA455" s="418" t="n"/>
      <c r="AB455" s="418" t="n"/>
      <c r="AC455" s="418" t="n"/>
      <c r="AD455" s="418" t="n"/>
      <c r="AE455" s="455" t="n"/>
      <c r="AF455" s="455" t="n"/>
      <c r="AG455" s="455" t="n"/>
      <c r="AH455" s="455" t="n"/>
      <c r="AI455" s="455" t="n"/>
      <c r="AJ455" s="455" t="n"/>
      <c r="AK455" s="455" t="n"/>
      <c r="AL455" s="455" t="n"/>
      <c r="AM455" s="455" t="n"/>
      <c r="AN455" s="455" t="n"/>
      <c r="AO455" s="455" t="n"/>
      <c r="AP455" s="455" t="n"/>
      <c r="AQ455" s="455" t="n"/>
      <c r="AR455" s="418" t="n"/>
      <c r="AS455" s="418" t="n"/>
      <c r="AT455" s="418" t="n"/>
    </row>
    <row r="456">
      <c r="A456" s="417" t="n">
        <v>447</v>
      </c>
      <c r="B456" s="418" t="inlineStr">
        <is>
          <t>Inspection Service Fee</t>
        </is>
      </c>
      <c r="C456" s="418" t="inlineStr">
        <is>
          <t>ប្យួរ៉ូ វេរីតាស (ខេមបូឌា) លីមីធីត</t>
        </is>
      </c>
      <c r="D456" s="418" t="inlineStr">
        <is>
          <t>L001-107024462</t>
        </is>
      </c>
      <c r="E456" s="418" t="inlineStr">
        <is>
          <t>59014177</t>
        </is>
      </c>
      <c r="F456" s="419" t="n">
        <v>44946</v>
      </c>
      <c r="G456" s="420" t="n">
        <v>55767</v>
      </c>
      <c r="H456" s="418" t="n"/>
      <c r="I456" s="455" t="n">
        <v>55767</v>
      </c>
      <c r="J456" s="418">
        <f>IF(L456&lt;&gt;"",L456,K456)</f>
        <v/>
      </c>
      <c r="K456" s="418">
        <f>IF(AND(T456=TRUE, U456=TRUE, V456=TRUE), IF(W456&lt;-0.05, "អនុញ្ញាត (អ្នកផ្គត់ផ្គង់ប្រកាសខ្វះ)", "បានប្រកាស (អនុញ្ញាត)"), IF(AND(T456=FALSE, U456=FALSE, V456=FALSE), "ព្យួរទុក (មិនមានទិន្នន័យ)", "ប្រកាសខុស (ព្យួរទុក)"))</f>
        <v/>
      </c>
      <c r="L456" s="418" t="inlineStr"/>
      <c r="M456" s="418" t="inlineStr"/>
      <c r="N456" s="455" t="n"/>
      <c r="O456" s="455">
        <f>IF(W456&lt;0,AI456,I456)</f>
        <v/>
      </c>
      <c r="P456" s="455">
        <f>I456-O456</f>
        <v/>
      </c>
      <c r="Q456" s="418" t="n"/>
      <c r="R456" s="418" t="inlineStr">
        <is>
          <t>59014177</t>
        </is>
      </c>
      <c r="S456" s="418" t="inlineStr"/>
      <c r="T456" s="418">
        <f>R456=S456</f>
        <v/>
      </c>
      <c r="U456" s="418">
        <f>AND(MONTH(F456)=MONTH(Y456), YEAR(F456)=YEAR(Y456))</f>
        <v/>
      </c>
      <c r="V456" s="418">
        <f>AND(AC456&lt;&gt;"", 'Company information'!D$4&lt;&gt;"", RIGHT(SUBSTITUTE(AC456,"-",""),9)=RIGHT(SUBSTITUTE('Company information'!D$4,"-",""),9))</f>
        <v/>
      </c>
      <c r="W456" s="418">
        <f>AI456-I456</f>
        <v/>
      </c>
      <c r="X456" s="455" t="n"/>
      <c r="Y456" s="417" t="n"/>
      <c r="Z456" s="418" t="n"/>
      <c r="AA456" s="418" t="n"/>
      <c r="AB456" s="418" t="n"/>
      <c r="AC456" s="418" t="n"/>
      <c r="AD456" s="418" t="n"/>
      <c r="AE456" s="455" t="n"/>
      <c r="AF456" s="455" t="n"/>
      <c r="AG456" s="455" t="n"/>
      <c r="AH456" s="455" t="n"/>
      <c r="AI456" s="455" t="n"/>
      <c r="AJ456" s="455" t="n"/>
      <c r="AK456" s="455" t="n"/>
      <c r="AL456" s="455" t="n"/>
      <c r="AM456" s="455" t="n"/>
      <c r="AN456" s="455" t="n"/>
      <c r="AO456" s="455" t="n"/>
      <c r="AP456" s="455" t="n"/>
      <c r="AQ456" s="455" t="n"/>
      <c r="AR456" s="418" t="n"/>
      <c r="AS456" s="418" t="n"/>
      <c r="AT456" s="418" t="n"/>
    </row>
    <row r="457">
      <c r="A457" s="417" t="n">
        <v>448</v>
      </c>
      <c r="B457" s="418" t="inlineStr">
        <is>
          <t>Inspection Service Fee</t>
        </is>
      </c>
      <c r="C457" s="418" t="inlineStr">
        <is>
          <t>ប្យួរ៉ូ វេរីតាស (ខេមបូឌា) លីមីធីត</t>
        </is>
      </c>
      <c r="D457" s="418" t="inlineStr">
        <is>
          <t>L001-107024462</t>
        </is>
      </c>
      <c r="E457" s="418" t="inlineStr">
        <is>
          <t>59014153</t>
        </is>
      </c>
      <c r="F457" s="419" t="n">
        <v>44939</v>
      </c>
      <c r="G457" s="420" t="n">
        <v>55753</v>
      </c>
      <c r="H457" s="418" t="n"/>
      <c r="I457" s="455" t="n">
        <v>55753</v>
      </c>
      <c r="J457" s="418">
        <f>IF(L457&lt;&gt;"",L457,K457)</f>
        <v/>
      </c>
      <c r="K457" s="418">
        <f>IF(AND(T457=TRUE, U457=TRUE, V457=TRUE), IF(W457&lt;-0.05, "អនុញ្ញាត (អ្នកផ្គត់ផ្គង់ប្រកាសខ្វះ)", "បានប្រកាស (អនុញ្ញាត)"), IF(AND(T457=FALSE, U457=FALSE, V457=FALSE), "ព្យួរទុក (មិនមានទិន្នន័យ)", "ប្រកាសខុស (ព្យួរទុក)"))</f>
        <v/>
      </c>
      <c r="L457" s="418" t="inlineStr"/>
      <c r="M457" s="418" t="inlineStr"/>
      <c r="N457" s="455" t="n"/>
      <c r="O457" s="455">
        <f>IF(W457&lt;0,AI457,I457)</f>
        <v/>
      </c>
      <c r="P457" s="455">
        <f>I457-O457</f>
        <v/>
      </c>
      <c r="Q457" s="418" t="n"/>
      <c r="R457" s="418" t="inlineStr">
        <is>
          <t>59014153</t>
        </is>
      </c>
      <c r="S457" s="418" t="inlineStr"/>
      <c r="T457" s="418">
        <f>R457=S457</f>
        <v/>
      </c>
      <c r="U457" s="418">
        <f>AND(MONTH(F457)=MONTH(Y457), YEAR(F457)=YEAR(Y457))</f>
        <v/>
      </c>
      <c r="V457" s="418">
        <f>AND(AC457&lt;&gt;"", 'Company information'!D$4&lt;&gt;"", RIGHT(SUBSTITUTE(AC457,"-",""),9)=RIGHT(SUBSTITUTE('Company information'!D$4,"-",""),9))</f>
        <v/>
      </c>
      <c r="W457" s="418">
        <f>AI457-I457</f>
        <v/>
      </c>
      <c r="X457" s="455" t="n"/>
      <c r="Y457" s="417" t="n"/>
      <c r="Z457" s="418" t="n"/>
      <c r="AA457" s="418" t="n"/>
      <c r="AB457" s="418" t="n"/>
      <c r="AC457" s="418" t="n"/>
      <c r="AD457" s="418" t="n"/>
      <c r="AE457" s="455" t="n"/>
      <c r="AF457" s="455" t="n"/>
      <c r="AG457" s="455" t="n"/>
      <c r="AH457" s="455" t="n"/>
      <c r="AI457" s="455" t="n"/>
      <c r="AJ457" s="455" t="n"/>
      <c r="AK457" s="455" t="n"/>
      <c r="AL457" s="455" t="n"/>
      <c r="AM457" s="455" t="n"/>
      <c r="AN457" s="455" t="n"/>
      <c r="AO457" s="455" t="n"/>
      <c r="AP457" s="455" t="n"/>
      <c r="AQ457" s="455" t="n"/>
      <c r="AR457" s="418" t="n"/>
      <c r="AS457" s="418" t="n"/>
      <c r="AT457" s="418" t="n"/>
    </row>
    <row r="458">
      <c r="A458" s="417" t="n">
        <v>449</v>
      </c>
      <c r="B458" s="418" t="inlineStr">
        <is>
          <t>Inspection Service Fee</t>
        </is>
      </c>
      <c r="C458" s="418" t="inlineStr">
        <is>
          <t>ប្យួរ៉ូ វេរីតាស (ខេមបូឌា) លីមីធីត</t>
        </is>
      </c>
      <c r="D458" s="418" t="inlineStr">
        <is>
          <t>L001-107024462</t>
        </is>
      </c>
      <c r="E458" s="418" t="inlineStr">
        <is>
          <t>59014150</t>
        </is>
      </c>
      <c r="F458" s="419" t="n">
        <v>45261</v>
      </c>
      <c r="G458" s="420" t="n">
        <v>55740</v>
      </c>
      <c r="H458" s="418" t="n"/>
      <c r="I458" s="455" t="n">
        <v>55740</v>
      </c>
      <c r="J458" s="418">
        <f>IF(L458&lt;&gt;"",L458,K458)</f>
        <v/>
      </c>
      <c r="K458" s="418">
        <f>IF(AND(T458=TRUE, U458=TRUE, V458=TRUE), IF(W458&lt;-0.05, "អនុញ្ញាត (អ្នកផ្គត់ផ្គង់ប្រកាសខ្វះ)", "បានប្រកាស (អនុញ្ញាត)"), IF(AND(T458=FALSE, U458=FALSE, V458=FALSE), "ព្យួរទុក (មិនមានទិន្នន័យ)", "ប្រកាសខុស (ព្យួរទុក)"))</f>
        <v/>
      </c>
      <c r="L458" s="418" t="inlineStr"/>
      <c r="M458" s="418" t="inlineStr"/>
      <c r="N458" s="455" t="n"/>
      <c r="O458" s="455">
        <f>IF(W458&lt;0,AI458,I458)</f>
        <v/>
      </c>
      <c r="P458" s="455">
        <f>I458-O458</f>
        <v/>
      </c>
      <c r="Q458" s="418" t="n"/>
      <c r="R458" s="418" t="inlineStr">
        <is>
          <t>59014150</t>
        </is>
      </c>
      <c r="S458" s="418" t="inlineStr"/>
      <c r="T458" s="418">
        <f>R458=S458</f>
        <v/>
      </c>
      <c r="U458" s="418">
        <f>AND(MONTH(F458)=MONTH(Y458), YEAR(F458)=YEAR(Y458))</f>
        <v/>
      </c>
      <c r="V458" s="418">
        <f>AND(AC458&lt;&gt;"", 'Company information'!D$4&lt;&gt;"", RIGHT(SUBSTITUTE(AC458,"-",""),9)=RIGHT(SUBSTITUTE('Company information'!D$4,"-",""),9))</f>
        <v/>
      </c>
      <c r="W458" s="418">
        <f>AI458-I458</f>
        <v/>
      </c>
      <c r="X458" s="455" t="n"/>
      <c r="Y458" s="417" t="n"/>
      <c r="Z458" s="418" t="n"/>
      <c r="AA458" s="418" t="n"/>
      <c r="AB458" s="418" t="n"/>
      <c r="AC458" s="418" t="n"/>
      <c r="AD458" s="418" t="n"/>
      <c r="AE458" s="455" t="n"/>
      <c r="AF458" s="455" t="n"/>
      <c r="AG458" s="455" t="n"/>
      <c r="AH458" s="455" t="n"/>
      <c r="AI458" s="455" t="n"/>
      <c r="AJ458" s="455" t="n"/>
      <c r="AK458" s="455" t="n"/>
      <c r="AL458" s="455" t="n"/>
      <c r="AM458" s="455" t="n"/>
      <c r="AN458" s="455" t="n"/>
      <c r="AO458" s="455" t="n"/>
      <c r="AP458" s="455" t="n"/>
      <c r="AQ458" s="455" t="n"/>
      <c r="AR458" s="418" t="n"/>
      <c r="AS458" s="418" t="n"/>
      <c r="AT458" s="418" t="n"/>
    </row>
    <row r="459">
      <c r="A459" s="417" t="n">
        <v>450</v>
      </c>
      <c r="B459" s="418" t="inlineStr">
        <is>
          <t>Inspection Service Fee</t>
        </is>
      </c>
      <c r="C459" s="418" t="inlineStr">
        <is>
          <t>ប្យួរ៉ូ វេរីតាស (ខេមបូឌា) លីមីធីត</t>
        </is>
      </c>
      <c r="D459" s="418" t="inlineStr">
        <is>
          <t>L001-107024462</t>
        </is>
      </c>
      <c r="E459" s="418" t="inlineStr">
        <is>
          <t>59014130</t>
        </is>
      </c>
      <c r="F459" s="419" t="n">
        <v>45200</v>
      </c>
      <c r="G459" s="420" t="n">
        <v>55780</v>
      </c>
      <c r="H459" s="418" t="n"/>
      <c r="I459" s="455" t="n">
        <v>55780</v>
      </c>
      <c r="J459" s="418">
        <f>IF(L459&lt;&gt;"",L459,K459)</f>
        <v/>
      </c>
      <c r="K459" s="418">
        <f>IF(AND(T459=TRUE, U459=TRUE, V459=TRUE), IF(W459&lt;-0.05, "អនុញ្ញាត (អ្នកផ្គត់ផ្គង់ប្រកាសខ្វះ)", "បានប្រកាស (អនុញ្ញាត)"), IF(AND(T459=FALSE, U459=FALSE, V459=FALSE), "ព្យួរទុក (មិនមានទិន្នន័យ)", "ប្រកាសខុស (ព្យួរទុក)"))</f>
        <v/>
      </c>
      <c r="L459" s="418" t="inlineStr"/>
      <c r="M459" s="418" t="inlineStr"/>
      <c r="N459" s="455" t="n"/>
      <c r="O459" s="455">
        <f>IF(W459&lt;0,AI459,I459)</f>
        <v/>
      </c>
      <c r="P459" s="455">
        <f>I459-O459</f>
        <v/>
      </c>
      <c r="Q459" s="418" t="n"/>
      <c r="R459" s="418" t="inlineStr">
        <is>
          <t>59014130</t>
        </is>
      </c>
      <c r="S459" s="418" t="inlineStr"/>
      <c r="T459" s="418">
        <f>R459=S459</f>
        <v/>
      </c>
      <c r="U459" s="418">
        <f>AND(MONTH(F459)=MONTH(Y459), YEAR(F459)=YEAR(Y459))</f>
        <v/>
      </c>
      <c r="V459" s="418">
        <f>AND(AC459&lt;&gt;"", 'Company information'!D$4&lt;&gt;"", RIGHT(SUBSTITUTE(AC459,"-",""),9)=RIGHT(SUBSTITUTE('Company information'!D$4,"-",""),9))</f>
        <v/>
      </c>
      <c r="W459" s="418">
        <f>AI459-I459</f>
        <v/>
      </c>
      <c r="X459" s="455" t="n"/>
      <c r="Y459" s="417" t="n"/>
      <c r="Z459" s="418" t="n"/>
      <c r="AA459" s="418" t="n"/>
      <c r="AB459" s="418" t="n"/>
      <c r="AC459" s="418" t="n"/>
      <c r="AD459" s="418" t="n"/>
      <c r="AE459" s="455" t="n"/>
      <c r="AF459" s="455" t="n"/>
      <c r="AG459" s="455" t="n"/>
      <c r="AH459" s="455" t="n"/>
      <c r="AI459" s="455" t="n"/>
      <c r="AJ459" s="455" t="n"/>
      <c r="AK459" s="455" t="n"/>
      <c r="AL459" s="455" t="n"/>
      <c r="AM459" s="455" t="n"/>
      <c r="AN459" s="455" t="n"/>
      <c r="AO459" s="455" t="n"/>
      <c r="AP459" s="455" t="n"/>
      <c r="AQ459" s="455" t="n"/>
      <c r="AR459" s="418" t="n"/>
      <c r="AS459" s="418" t="n"/>
      <c r="AT459" s="418" t="n"/>
    </row>
    <row r="460">
      <c r="A460" s="417" t="n">
        <v>451</v>
      </c>
      <c r="B460" s="418" t="inlineStr">
        <is>
          <t>Inspection Service Fee</t>
        </is>
      </c>
      <c r="C460" s="418" t="inlineStr">
        <is>
          <t>ប្យួរ៉ូ វេរីតាស (ខេមបូឌា) លីមីធីត</t>
        </is>
      </c>
      <c r="D460" s="418" t="inlineStr">
        <is>
          <t>L001-107024462</t>
        </is>
      </c>
      <c r="E460" s="418" t="inlineStr">
        <is>
          <t>59014127</t>
        </is>
      </c>
      <c r="F460" s="419" t="n">
        <v>45200</v>
      </c>
      <c r="G460" s="420" t="n">
        <v>55780</v>
      </c>
      <c r="H460" s="418" t="n"/>
      <c r="I460" s="455" t="n">
        <v>55780</v>
      </c>
      <c r="J460" s="418">
        <f>IF(L460&lt;&gt;"",L460,K460)</f>
        <v/>
      </c>
      <c r="K460" s="418">
        <f>IF(AND(T460=TRUE, U460=TRUE, V460=TRUE), IF(W460&lt;-0.05, "អនុញ្ញាត (អ្នកផ្គត់ផ្គង់ប្រកាសខ្វះ)", "បានប្រកាស (អនុញ្ញាត)"), IF(AND(T460=FALSE, U460=FALSE, V460=FALSE), "ព្យួរទុក (មិនមានទិន្នន័យ)", "ប្រកាសខុស (ព្យួរទុក)"))</f>
        <v/>
      </c>
      <c r="L460" s="418" t="inlineStr"/>
      <c r="M460" s="418" t="inlineStr"/>
      <c r="N460" s="455" t="n"/>
      <c r="O460" s="455">
        <f>IF(W460&lt;0,AI460,I460)</f>
        <v/>
      </c>
      <c r="P460" s="455">
        <f>I460-O460</f>
        <v/>
      </c>
      <c r="Q460" s="418" t="n"/>
      <c r="R460" s="418" t="inlineStr">
        <is>
          <t>59014127</t>
        </is>
      </c>
      <c r="S460" s="418" t="inlineStr"/>
      <c r="T460" s="418">
        <f>R460=S460</f>
        <v/>
      </c>
      <c r="U460" s="418">
        <f>AND(MONTH(F460)=MONTH(Y460), YEAR(F460)=YEAR(Y460))</f>
        <v/>
      </c>
      <c r="V460" s="418">
        <f>AND(AC460&lt;&gt;"", 'Company information'!D$4&lt;&gt;"", RIGHT(SUBSTITUTE(AC460,"-",""),9)=RIGHT(SUBSTITUTE('Company information'!D$4,"-",""),9))</f>
        <v/>
      </c>
      <c r="W460" s="418">
        <f>AI460-I460</f>
        <v/>
      </c>
      <c r="X460" s="455" t="n"/>
      <c r="Y460" s="417" t="n"/>
      <c r="Z460" s="418" t="n"/>
      <c r="AA460" s="418" t="n"/>
      <c r="AB460" s="418" t="n"/>
      <c r="AC460" s="418" t="n"/>
      <c r="AD460" s="418" t="n"/>
      <c r="AE460" s="455" t="n"/>
      <c r="AF460" s="455" t="n"/>
      <c r="AG460" s="455" t="n"/>
      <c r="AH460" s="455" t="n"/>
      <c r="AI460" s="455" t="n"/>
      <c r="AJ460" s="455" t="n"/>
      <c r="AK460" s="455" t="n"/>
      <c r="AL460" s="455" t="n"/>
      <c r="AM460" s="455" t="n"/>
      <c r="AN460" s="455" t="n"/>
      <c r="AO460" s="455" t="n"/>
      <c r="AP460" s="455" t="n"/>
      <c r="AQ460" s="455" t="n"/>
      <c r="AR460" s="418" t="n"/>
      <c r="AS460" s="418" t="n"/>
      <c r="AT460" s="418" t="n"/>
    </row>
    <row r="461">
      <c r="A461" s="417" t="n">
        <v>452</v>
      </c>
      <c r="B461" s="418" t="inlineStr">
        <is>
          <t>Inspection Service Fee</t>
        </is>
      </c>
      <c r="C461" s="418" t="inlineStr">
        <is>
          <t>ប្យួរ៉ូ វេរីតាស (ខេមបូឌា) លីមីធីត</t>
        </is>
      </c>
      <c r="D461" s="418" t="inlineStr">
        <is>
          <t>L001-107024462</t>
        </is>
      </c>
      <c r="E461" s="418" t="inlineStr">
        <is>
          <t>59014114</t>
        </is>
      </c>
      <c r="F461" s="419" t="n">
        <v>45170</v>
      </c>
      <c r="G461" s="420" t="n">
        <v>111611</v>
      </c>
      <c r="H461" s="418" t="n"/>
      <c r="I461" s="455" t="n">
        <v>111611</v>
      </c>
      <c r="J461" s="418">
        <f>IF(L461&lt;&gt;"",L461,K461)</f>
        <v/>
      </c>
      <c r="K461" s="418">
        <f>IF(AND(T461=TRUE, U461=TRUE, V461=TRUE), IF(W461&lt;-0.05, "អនុញ្ញាត (អ្នកផ្គត់ផ្គង់ប្រកាសខ្វះ)", "បានប្រកាស (អនុញ្ញាត)"), IF(AND(T461=FALSE, U461=FALSE, V461=FALSE), "ព្យួរទុក (មិនមានទិន្នន័យ)", "ប្រកាសខុស (ព្យួរទុក)"))</f>
        <v/>
      </c>
      <c r="L461" s="418" t="inlineStr"/>
      <c r="M461" s="418" t="inlineStr"/>
      <c r="N461" s="455" t="n"/>
      <c r="O461" s="455">
        <f>IF(W461&lt;0,AI461,I461)</f>
        <v/>
      </c>
      <c r="P461" s="455">
        <f>I461-O461</f>
        <v/>
      </c>
      <c r="Q461" s="418" t="n"/>
      <c r="R461" s="418" t="inlineStr">
        <is>
          <t>59014114</t>
        </is>
      </c>
      <c r="S461" s="418" t="inlineStr"/>
      <c r="T461" s="418">
        <f>R461=S461</f>
        <v/>
      </c>
      <c r="U461" s="418">
        <f>AND(MONTH(F461)=MONTH(Y461), YEAR(F461)=YEAR(Y461))</f>
        <v/>
      </c>
      <c r="V461" s="418">
        <f>AND(AC461&lt;&gt;"", 'Company information'!D$4&lt;&gt;"", RIGHT(SUBSTITUTE(AC461,"-",""),9)=RIGHT(SUBSTITUTE('Company information'!D$4,"-",""),9))</f>
        <v/>
      </c>
      <c r="W461" s="418">
        <f>AI461-I461</f>
        <v/>
      </c>
      <c r="X461" s="455" t="n"/>
      <c r="Y461" s="417" t="n"/>
      <c r="Z461" s="418" t="n"/>
      <c r="AA461" s="418" t="n"/>
      <c r="AB461" s="418" t="n"/>
      <c r="AC461" s="418" t="n"/>
      <c r="AD461" s="418" t="n"/>
      <c r="AE461" s="455" t="n"/>
      <c r="AF461" s="455" t="n"/>
      <c r="AG461" s="455" t="n"/>
      <c r="AH461" s="455" t="n"/>
      <c r="AI461" s="455" t="n"/>
      <c r="AJ461" s="455" t="n"/>
      <c r="AK461" s="455" t="n"/>
      <c r="AL461" s="455" t="n"/>
      <c r="AM461" s="455" t="n"/>
      <c r="AN461" s="455" t="n"/>
      <c r="AO461" s="455" t="n"/>
      <c r="AP461" s="455" t="n"/>
      <c r="AQ461" s="455" t="n"/>
      <c r="AR461" s="418" t="n"/>
      <c r="AS461" s="418" t="n"/>
      <c r="AT461" s="418" t="n"/>
    </row>
    <row r="462">
      <c r="A462" s="417" t="n">
        <v>453</v>
      </c>
      <c r="B462" s="418" t="inlineStr">
        <is>
          <t>Clearance &amp; Trucking Fee</t>
        </is>
      </c>
      <c r="C462" s="418" t="inlineStr">
        <is>
          <t>56ប៊ី-លីង សឹបផ្លាយ ឆេន មេនេចម៉ិន ឯ.ក</t>
        </is>
      </c>
      <c r="D462" s="418" t="inlineStr">
        <is>
          <t>K004-902004795</t>
        </is>
      </c>
      <c r="E462" s="418" t="inlineStr">
        <is>
          <t>TI2023-0020</t>
        </is>
      </c>
      <c r="F462" s="419" t="n">
        <v>45078</v>
      </c>
      <c r="G462" s="420" t="n">
        <v>212077</v>
      </c>
      <c r="H462" s="418" t="n"/>
      <c r="I462" s="455" t="n">
        <v>212077</v>
      </c>
      <c r="J462" s="418">
        <f>IF(L462&lt;&gt;"",L462,K462)</f>
        <v/>
      </c>
      <c r="K462" s="418">
        <f>IF(AND(T462=TRUE, U462=TRUE, V462=TRUE), IF(W462&lt;-0.05, "អនុញ្ញាត (អ្នកផ្គត់ផ្គង់ប្រកាសខ្វះ)", "បានប្រកាស (អនុញ្ញាត)"), IF(AND(T462=FALSE, U462=FALSE, V462=FALSE), "ព្យួរទុក (មិនមានទិន្នន័យ)", "ប្រកាសខុស (ព្យួរទុក)"))</f>
        <v/>
      </c>
      <c r="L462" s="418" t="inlineStr"/>
      <c r="M462" s="418" t="inlineStr"/>
      <c r="N462" s="455" t="n"/>
      <c r="O462" s="455">
        <f>IF(W462&lt;0,AI462,I462)</f>
        <v/>
      </c>
      <c r="P462" s="455">
        <f>I462-O462</f>
        <v/>
      </c>
      <c r="Q462" s="418" t="n"/>
      <c r="R462" s="418" t="inlineStr">
        <is>
          <t>TI2023-0020</t>
        </is>
      </c>
      <c r="S462" s="418" t="inlineStr"/>
      <c r="T462" s="418">
        <f>R462=S462</f>
        <v/>
      </c>
      <c r="U462" s="418">
        <f>AND(MONTH(F462)=MONTH(Y462), YEAR(F462)=YEAR(Y462))</f>
        <v/>
      </c>
      <c r="V462" s="418">
        <f>AND(AC462&lt;&gt;"", 'Company information'!D$4&lt;&gt;"", RIGHT(SUBSTITUTE(AC462,"-",""),9)=RIGHT(SUBSTITUTE('Company information'!D$4,"-",""),9))</f>
        <v/>
      </c>
      <c r="W462" s="418">
        <f>AI462-I462</f>
        <v/>
      </c>
      <c r="X462" s="455" t="n"/>
      <c r="Y462" s="417" t="n"/>
      <c r="Z462" s="418" t="n"/>
      <c r="AA462" s="418" t="n"/>
      <c r="AB462" s="418" t="n"/>
      <c r="AC462" s="418" t="n"/>
      <c r="AD462" s="418" t="n"/>
      <c r="AE462" s="455" t="n"/>
      <c r="AF462" s="455" t="n"/>
      <c r="AG462" s="455" t="n"/>
      <c r="AH462" s="455" t="n"/>
      <c r="AI462" s="455" t="n"/>
      <c r="AJ462" s="455" t="n"/>
      <c r="AK462" s="455" t="n"/>
      <c r="AL462" s="455" t="n"/>
      <c r="AM462" s="455" t="n"/>
      <c r="AN462" s="455" t="n"/>
      <c r="AO462" s="455" t="n"/>
      <c r="AP462" s="455" t="n"/>
      <c r="AQ462" s="455" t="n"/>
      <c r="AR462" s="418" t="n"/>
      <c r="AS462" s="418" t="n"/>
      <c r="AT462" s="418" t="n"/>
    </row>
    <row r="463">
      <c r="A463" s="417" t="n">
        <v>454</v>
      </c>
      <c r="B463" s="418" t="inlineStr">
        <is>
          <t>Clearance &amp; Trucking Fee</t>
        </is>
      </c>
      <c r="C463" s="418" t="inlineStr">
        <is>
          <t>56ប៊ី-លីង សឹបផ្លាយ ឆេន មេនេចម៉ិន ឯ.ក</t>
        </is>
      </c>
      <c r="D463" s="418" t="inlineStr">
        <is>
          <t>K004-902004795</t>
        </is>
      </c>
      <c r="E463" s="418" t="inlineStr">
        <is>
          <t>TI2023-0019</t>
        </is>
      </c>
      <c r="F463" s="419" t="n">
        <v>45078</v>
      </c>
      <c r="G463" s="420" t="n">
        <v>212077</v>
      </c>
      <c r="H463" s="418" t="n"/>
      <c r="I463" s="455" t="n">
        <v>212077</v>
      </c>
      <c r="J463" s="418">
        <f>IF(L463&lt;&gt;"",L463,K463)</f>
        <v/>
      </c>
      <c r="K463" s="418">
        <f>IF(AND(T463=TRUE, U463=TRUE, V463=TRUE), IF(W463&lt;-0.05, "អនុញ្ញាត (អ្នកផ្គត់ផ្គង់ប្រកាសខ្វះ)", "បានប្រកាស (អនុញ្ញាត)"), IF(AND(T463=FALSE, U463=FALSE, V463=FALSE), "ព្យួរទុក (មិនមានទិន្នន័យ)", "ប្រកាសខុស (ព្យួរទុក)"))</f>
        <v/>
      </c>
      <c r="L463" s="418" t="inlineStr"/>
      <c r="M463" s="418" t="inlineStr"/>
      <c r="N463" s="455" t="n"/>
      <c r="O463" s="455">
        <f>IF(W463&lt;0,AI463,I463)</f>
        <v/>
      </c>
      <c r="P463" s="455">
        <f>I463-O463</f>
        <v/>
      </c>
      <c r="Q463" s="418" t="n"/>
      <c r="R463" s="418" t="inlineStr">
        <is>
          <t>TI2023-0019</t>
        </is>
      </c>
      <c r="S463" s="418" t="inlineStr"/>
      <c r="T463" s="418">
        <f>R463=S463</f>
        <v/>
      </c>
      <c r="U463" s="418">
        <f>AND(MONTH(F463)=MONTH(Y463), YEAR(F463)=YEAR(Y463))</f>
        <v/>
      </c>
      <c r="V463" s="418">
        <f>AND(AC463&lt;&gt;"", 'Company information'!D$4&lt;&gt;"", RIGHT(SUBSTITUTE(AC463,"-",""),9)=RIGHT(SUBSTITUTE('Company information'!D$4,"-",""),9))</f>
        <v/>
      </c>
      <c r="W463" s="418">
        <f>AI463-I463</f>
        <v/>
      </c>
      <c r="X463" s="455" t="n"/>
      <c r="Y463" s="417" t="n"/>
      <c r="Z463" s="418" t="n"/>
      <c r="AA463" s="418" t="n"/>
      <c r="AB463" s="418" t="n"/>
      <c r="AC463" s="418" t="n"/>
      <c r="AD463" s="418" t="n"/>
      <c r="AE463" s="455" t="n"/>
      <c r="AF463" s="455" t="n"/>
      <c r="AG463" s="455" t="n"/>
      <c r="AH463" s="455" t="n"/>
      <c r="AI463" s="455" t="n"/>
      <c r="AJ463" s="455" t="n"/>
      <c r="AK463" s="455" t="n"/>
      <c r="AL463" s="455" t="n"/>
      <c r="AM463" s="455" t="n"/>
      <c r="AN463" s="455" t="n"/>
      <c r="AO463" s="455" t="n"/>
      <c r="AP463" s="455" t="n"/>
      <c r="AQ463" s="455" t="n"/>
      <c r="AR463" s="418" t="n"/>
      <c r="AS463" s="418" t="n"/>
      <c r="AT463" s="418" t="n"/>
    </row>
    <row r="464">
      <c r="A464" s="417" t="n">
        <v>455</v>
      </c>
      <c r="B464" s="418" t="inlineStr">
        <is>
          <t>Clearance &amp; Trucking Fee</t>
        </is>
      </c>
      <c r="C464" s="418" t="inlineStr">
        <is>
          <t>56ប៊ី-លីង សឹបផ្លាយ ឆេន មេនេចម៉ិន ឯ.ក</t>
        </is>
      </c>
      <c r="D464" s="418" t="inlineStr">
        <is>
          <t>K004-902004795</t>
        </is>
      </c>
      <c r="E464" s="418" t="inlineStr">
        <is>
          <t>TI2023-0018</t>
        </is>
      </c>
      <c r="F464" s="419" t="n">
        <v>45078</v>
      </c>
      <c r="G464" s="420" t="n">
        <v>490042</v>
      </c>
      <c r="H464" s="418" t="n"/>
      <c r="I464" s="455" t="n">
        <v>490042</v>
      </c>
      <c r="J464" s="418">
        <f>IF(L464&lt;&gt;"",L464,K464)</f>
        <v/>
      </c>
      <c r="K464" s="418">
        <f>IF(AND(T464=TRUE, U464=TRUE, V464=TRUE), IF(W464&lt;-0.05, "អនុញ្ញាត (អ្នកផ្គត់ផ្គង់ប្រកាសខ្វះ)", "បានប្រកាស (អនុញ្ញាត)"), IF(AND(T464=FALSE, U464=FALSE, V464=FALSE), "ព្យួរទុក (មិនមានទិន្នន័យ)", "ប្រកាសខុស (ព្យួរទុក)"))</f>
        <v/>
      </c>
      <c r="L464" s="418" t="inlineStr"/>
      <c r="M464" s="418" t="inlineStr"/>
      <c r="N464" s="455" t="n"/>
      <c r="O464" s="455">
        <f>IF(W464&lt;0,AI464,I464)</f>
        <v/>
      </c>
      <c r="P464" s="455">
        <f>I464-O464</f>
        <v/>
      </c>
      <c r="Q464" s="418" t="n"/>
      <c r="R464" s="418" t="inlineStr">
        <is>
          <t>TI2023-0018</t>
        </is>
      </c>
      <c r="S464" s="418" t="inlineStr"/>
      <c r="T464" s="418">
        <f>R464=S464</f>
        <v/>
      </c>
      <c r="U464" s="418">
        <f>AND(MONTH(F464)=MONTH(Y464), YEAR(F464)=YEAR(Y464))</f>
        <v/>
      </c>
      <c r="V464" s="418">
        <f>AND(AC464&lt;&gt;"", 'Company information'!D$4&lt;&gt;"", RIGHT(SUBSTITUTE(AC464,"-",""),9)=RIGHT(SUBSTITUTE('Company information'!D$4,"-",""),9))</f>
        <v/>
      </c>
      <c r="W464" s="418">
        <f>AI464-I464</f>
        <v/>
      </c>
      <c r="X464" s="455" t="n"/>
      <c r="Y464" s="417" t="n"/>
      <c r="Z464" s="418" t="n"/>
      <c r="AA464" s="418" t="n"/>
      <c r="AB464" s="418" t="n"/>
      <c r="AC464" s="418" t="n"/>
      <c r="AD464" s="418" t="n"/>
      <c r="AE464" s="455" t="n"/>
      <c r="AF464" s="455" t="n"/>
      <c r="AG464" s="455" t="n"/>
      <c r="AH464" s="455" t="n"/>
      <c r="AI464" s="455" t="n"/>
      <c r="AJ464" s="455" t="n"/>
      <c r="AK464" s="455" t="n"/>
      <c r="AL464" s="455" t="n"/>
      <c r="AM464" s="455" t="n"/>
      <c r="AN464" s="455" t="n"/>
      <c r="AO464" s="455" t="n"/>
      <c r="AP464" s="455" t="n"/>
      <c r="AQ464" s="455" t="n"/>
      <c r="AR464" s="418" t="n"/>
      <c r="AS464" s="418" t="n"/>
      <c r="AT464" s="418" t="n"/>
    </row>
    <row r="465">
      <c r="A465" s="417" t="n">
        <v>456</v>
      </c>
      <c r="B465" s="418" t="inlineStr">
        <is>
          <t>Clearance &amp; Trucking Fee</t>
        </is>
      </c>
      <c r="C465" s="418" t="inlineStr">
        <is>
          <t>56ប៊ី-លីង សឹបផ្លាយ ឆេន មេនេចម៉ិន ឯ.ក</t>
        </is>
      </c>
      <c r="D465" s="418" t="inlineStr">
        <is>
          <t>K004-902004795</t>
        </is>
      </c>
      <c r="E465" s="418" t="inlineStr">
        <is>
          <t>TI2023-0017</t>
        </is>
      </c>
      <c r="F465" s="419" t="n">
        <v>45078</v>
      </c>
      <c r="G465" s="420" t="n">
        <v>490042</v>
      </c>
      <c r="H465" s="418" t="n"/>
      <c r="I465" s="455" t="n">
        <v>490042</v>
      </c>
      <c r="J465" s="418">
        <f>IF(L465&lt;&gt;"",L465,K465)</f>
        <v/>
      </c>
      <c r="K465" s="418">
        <f>IF(AND(T465=TRUE, U465=TRUE, V465=TRUE), IF(W465&lt;-0.05, "អនុញ្ញាត (អ្នកផ្គត់ផ្គង់ប្រកាសខ្វះ)", "បានប្រកាស (អនុញ្ញាត)"), IF(AND(T465=FALSE, U465=FALSE, V465=FALSE), "ព្យួរទុក (មិនមានទិន្នន័យ)", "ប្រកាសខុស (ព្យួរទុក)"))</f>
        <v/>
      </c>
      <c r="L465" s="418" t="inlineStr"/>
      <c r="M465" s="418" t="inlineStr"/>
      <c r="N465" s="455" t="n"/>
      <c r="O465" s="455">
        <f>IF(W465&lt;0,AI465,I465)</f>
        <v/>
      </c>
      <c r="P465" s="455">
        <f>I465-O465</f>
        <v/>
      </c>
      <c r="Q465" s="418" t="n"/>
      <c r="R465" s="418" t="inlineStr">
        <is>
          <t>TI2023-0017</t>
        </is>
      </c>
      <c r="S465" s="418" t="inlineStr"/>
      <c r="T465" s="418">
        <f>R465=S465</f>
        <v/>
      </c>
      <c r="U465" s="418">
        <f>AND(MONTH(F465)=MONTH(Y465), YEAR(F465)=YEAR(Y465))</f>
        <v/>
      </c>
      <c r="V465" s="418">
        <f>AND(AC465&lt;&gt;"", 'Company information'!D$4&lt;&gt;"", RIGHT(SUBSTITUTE(AC465,"-",""),9)=RIGHT(SUBSTITUTE('Company information'!D$4,"-",""),9))</f>
        <v/>
      </c>
      <c r="W465" s="418">
        <f>AI465-I465</f>
        <v/>
      </c>
      <c r="X465" s="455" t="n"/>
      <c r="Y465" s="417" t="n"/>
      <c r="Z465" s="418" t="n"/>
      <c r="AA465" s="418" t="n"/>
      <c r="AB465" s="418" t="n"/>
      <c r="AC465" s="418" t="n"/>
      <c r="AD465" s="418" t="n"/>
      <c r="AE465" s="455" t="n"/>
      <c r="AF465" s="455" t="n"/>
      <c r="AG465" s="455" t="n"/>
      <c r="AH465" s="455" t="n"/>
      <c r="AI465" s="455" t="n"/>
      <c r="AJ465" s="455" t="n"/>
      <c r="AK465" s="455" t="n"/>
      <c r="AL465" s="455" t="n"/>
      <c r="AM465" s="455" t="n"/>
      <c r="AN465" s="455" t="n"/>
      <c r="AO465" s="455" t="n"/>
      <c r="AP465" s="455" t="n"/>
      <c r="AQ465" s="455" t="n"/>
      <c r="AR465" s="418" t="n"/>
      <c r="AS465" s="418" t="n"/>
      <c r="AT465" s="418" t="n"/>
    </row>
    <row r="466">
      <c r="A466" s="417" t="n">
        <v>457</v>
      </c>
      <c r="B466" s="418" t="inlineStr">
        <is>
          <t>Clearance &amp; Trucking Fee</t>
        </is>
      </c>
      <c r="C466" s="418" t="inlineStr">
        <is>
          <t>56ប៊ី-លីង សឹបផ្លាយ ឆេន មេនេចម៉ិន ឯ.ក</t>
        </is>
      </c>
      <c r="D466" s="418" t="inlineStr">
        <is>
          <t>K004-902004795</t>
        </is>
      </c>
      <c r="E466" s="418" t="inlineStr">
        <is>
          <t>TI2023-0016</t>
        </is>
      </c>
      <c r="F466" s="419" t="n">
        <v>45078</v>
      </c>
      <c r="G466" s="420" t="n">
        <v>273847</v>
      </c>
      <c r="H466" s="418" t="n"/>
      <c r="I466" s="455" t="n">
        <v>273847</v>
      </c>
      <c r="J466" s="418">
        <f>IF(L466&lt;&gt;"",L466,K466)</f>
        <v/>
      </c>
      <c r="K466" s="418">
        <f>IF(AND(T466=TRUE, U466=TRUE, V466=TRUE), IF(W466&lt;-0.05, "អនុញ្ញាត (អ្នកផ្គត់ផ្គង់ប្រកាសខ្វះ)", "បានប្រកាស (អនុញ្ញាត)"), IF(AND(T466=FALSE, U466=FALSE, V466=FALSE), "ព្យួរទុក (មិនមានទិន្នន័យ)", "ប្រកាសខុស (ព្យួរទុក)"))</f>
        <v/>
      </c>
      <c r="L466" s="418" t="inlineStr"/>
      <c r="M466" s="418" t="inlineStr"/>
      <c r="N466" s="455" t="n"/>
      <c r="O466" s="455">
        <f>IF(W466&lt;0,AI466,I466)</f>
        <v/>
      </c>
      <c r="P466" s="455">
        <f>I466-O466</f>
        <v/>
      </c>
      <c r="Q466" s="418" t="n"/>
      <c r="R466" s="418" t="inlineStr">
        <is>
          <t>TI2023-0016</t>
        </is>
      </c>
      <c r="S466" s="418" t="inlineStr"/>
      <c r="T466" s="418">
        <f>R466=S466</f>
        <v/>
      </c>
      <c r="U466" s="418">
        <f>AND(MONTH(F466)=MONTH(Y466), YEAR(F466)=YEAR(Y466))</f>
        <v/>
      </c>
      <c r="V466" s="418">
        <f>AND(AC466&lt;&gt;"", 'Company information'!D$4&lt;&gt;"", RIGHT(SUBSTITUTE(AC466,"-",""),9)=RIGHT(SUBSTITUTE('Company information'!D$4,"-",""),9))</f>
        <v/>
      </c>
      <c r="W466" s="418">
        <f>AI466-I466</f>
        <v/>
      </c>
      <c r="X466" s="455" t="n"/>
      <c r="Y466" s="417" t="n"/>
      <c r="Z466" s="418" t="n"/>
      <c r="AA466" s="418" t="n"/>
      <c r="AB466" s="418" t="n"/>
      <c r="AC466" s="418" t="n"/>
      <c r="AD466" s="418" t="n"/>
      <c r="AE466" s="455" t="n"/>
      <c r="AF466" s="455" t="n"/>
      <c r="AG466" s="455" t="n"/>
      <c r="AH466" s="455" t="n"/>
      <c r="AI466" s="455" t="n"/>
      <c r="AJ466" s="455" t="n"/>
      <c r="AK466" s="455" t="n"/>
      <c r="AL466" s="455" t="n"/>
      <c r="AM466" s="455" t="n"/>
      <c r="AN466" s="455" t="n"/>
      <c r="AO466" s="455" t="n"/>
      <c r="AP466" s="455" t="n"/>
      <c r="AQ466" s="455" t="n"/>
      <c r="AR466" s="418" t="n"/>
      <c r="AS466" s="418" t="n"/>
      <c r="AT466" s="418" t="n"/>
    </row>
    <row r="467">
      <c r="A467" s="417" t="n">
        <v>458</v>
      </c>
      <c r="B467" s="418" t="inlineStr">
        <is>
          <t>Clearance &amp; Trucking Fee</t>
        </is>
      </c>
      <c r="C467" s="418" t="inlineStr">
        <is>
          <t>56ប៊ី-លីង សឹបផ្លាយ ឆេន មេនេចម៉ិន ឯ.ក</t>
        </is>
      </c>
      <c r="D467" s="418" t="inlineStr">
        <is>
          <t>K004-902004795</t>
        </is>
      </c>
      <c r="E467" s="418" t="inlineStr">
        <is>
          <t>TI2023-0066</t>
        </is>
      </c>
      <c r="F467" s="419" t="n">
        <v>44956</v>
      </c>
      <c r="G467" s="420" t="n">
        <v>487900</v>
      </c>
      <c r="H467" s="418" t="n"/>
      <c r="I467" s="455" t="n">
        <v>487900</v>
      </c>
      <c r="J467" s="418">
        <f>IF(L467&lt;&gt;"",L467,K467)</f>
        <v/>
      </c>
      <c r="K467" s="418">
        <f>IF(AND(T467=TRUE, U467=TRUE, V467=TRUE), IF(W467&lt;-0.05, "អនុញ្ញាត (អ្នកផ្គត់ផ្គង់ប្រកាសខ្វះ)", "បានប្រកាស (អនុញ្ញាត)"), IF(AND(T467=FALSE, U467=FALSE, V467=FALSE), "ព្យួរទុក (មិនមានទិន្នន័យ)", "ប្រកាសខុស (ព្យួរទុក)"))</f>
        <v/>
      </c>
      <c r="L467" s="418" t="inlineStr"/>
      <c r="M467" s="418" t="inlineStr"/>
      <c r="N467" s="455" t="n"/>
      <c r="O467" s="455">
        <f>IF(W467&lt;0,AI467,I467)</f>
        <v/>
      </c>
      <c r="P467" s="455">
        <f>I467-O467</f>
        <v/>
      </c>
      <c r="Q467" s="418" t="n"/>
      <c r="R467" s="418" t="inlineStr">
        <is>
          <t>TI2023-0066</t>
        </is>
      </c>
      <c r="S467" s="418" t="inlineStr"/>
      <c r="T467" s="418">
        <f>R467=S467</f>
        <v/>
      </c>
      <c r="U467" s="418">
        <f>AND(MONTH(F467)=MONTH(Y467), YEAR(F467)=YEAR(Y467))</f>
        <v/>
      </c>
      <c r="V467" s="418">
        <f>AND(AC467&lt;&gt;"", 'Company information'!D$4&lt;&gt;"", RIGHT(SUBSTITUTE(AC467,"-",""),9)=RIGHT(SUBSTITUTE('Company information'!D$4,"-",""),9))</f>
        <v/>
      </c>
      <c r="W467" s="418">
        <f>AI467-I467</f>
        <v/>
      </c>
      <c r="X467" s="455" t="n"/>
      <c r="Y467" s="417" t="n"/>
      <c r="Z467" s="418" t="n"/>
      <c r="AA467" s="418" t="n"/>
      <c r="AB467" s="418" t="n"/>
      <c r="AC467" s="418" t="n"/>
      <c r="AD467" s="418" t="n"/>
      <c r="AE467" s="455" t="n"/>
      <c r="AF467" s="455" t="n"/>
      <c r="AG467" s="455" t="n"/>
      <c r="AH467" s="455" t="n"/>
      <c r="AI467" s="455" t="n"/>
      <c r="AJ467" s="455" t="n"/>
      <c r="AK467" s="455" t="n"/>
      <c r="AL467" s="455" t="n"/>
      <c r="AM467" s="455" t="n"/>
      <c r="AN467" s="455" t="n"/>
      <c r="AO467" s="455" t="n"/>
      <c r="AP467" s="455" t="n"/>
      <c r="AQ467" s="455" t="n"/>
      <c r="AR467" s="418" t="n"/>
      <c r="AS467" s="418" t="n"/>
      <c r="AT467" s="418" t="n"/>
    </row>
    <row r="468">
      <c r="A468" s="417" t="n">
        <v>459</v>
      </c>
      <c r="B468" s="418" t="inlineStr">
        <is>
          <t>Clearance &amp; Trucking Fee</t>
        </is>
      </c>
      <c r="C468" s="418" t="inlineStr">
        <is>
          <t>56ប៊ី-លីង សឹបផ្លាយ ឆេន មេនេចម៉ិន ឯ.ក</t>
        </is>
      </c>
      <c r="D468" s="418" t="inlineStr">
        <is>
          <t>K004-902004795</t>
        </is>
      </c>
      <c r="E468" s="418" t="inlineStr">
        <is>
          <t>TI2023-0065</t>
        </is>
      </c>
      <c r="F468" s="419" t="n">
        <v>44956</v>
      </c>
      <c r="G468" s="420" t="n">
        <v>487900</v>
      </c>
      <c r="H468" s="418" t="n"/>
      <c r="I468" s="455" t="n">
        <v>487900</v>
      </c>
      <c r="J468" s="418">
        <f>IF(L468&lt;&gt;"",L468,K468)</f>
        <v/>
      </c>
      <c r="K468" s="418">
        <f>IF(AND(T468=TRUE, U468=TRUE, V468=TRUE), IF(W468&lt;-0.05, "អនុញ្ញាត (អ្នកផ្គត់ផ្គង់ប្រកាសខ្វះ)", "បានប្រកាស (អនុញ្ញាត)"), IF(AND(T468=FALSE, U468=FALSE, V468=FALSE), "ព្យួរទុក (មិនមានទិន្នន័យ)", "ប្រកាសខុស (ព្យួរទុក)"))</f>
        <v/>
      </c>
      <c r="L468" s="418" t="inlineStr"/>
      <c r="M468" s="418" t="inlineStr"/>
      <c r="N468" s="455" t="n"/>
      <c r="O468" s="455">
        <f>IF(W468&lt;0,AI468,I468)</f>
        <v/>
      </c>
      <c r="P468" s="455">
        <f>I468-O468</f>
        <v/>
      </c>
      <c r="Q468" s="418" t="n"/>
      <c r="R468" s="418" t="inlineStr">
        <is>
          <t>TI2023-0065</t>
        </is>
      </c>
      <c r="S468" s="418" t="inlineStr"/>
      <c r="T468" s="418">
        <f>R468=S468</f>
        <v/>
      </c>
      <c r="U468" s="418">
        <f>AND(MONTH(F468)=MONTH(Y468), YEAR(F468)=YEAR(Y468))</f>
        <v/>
      </c>
      <c r="V468" s="418">
        <f>AND(AC468&lt;&gt;"", 'Company information'!D$4&lt;&gt;"", RIGHT(SUBSTITUTE(AC468,"-",""),9)=RIGHT(SUBSTITUTE('Company information'!D$4,"-",""),9))</f>
        <v/>
      </c>
      <c r="W468" s="418">
        <f>AI468-I468</f>
        <v/>
      </c>
      <c r="X468" s="455" t="n"/>
      <c r="Y468" s="417" t="n"/>
      <c r="Z468" s="418" t="n"/>
      <c r="AA468" s="418" t="n"/>
      <c r="AB468" s="418" t="n"/>
      <c r="AC468" s="418" t="n"/>
      <c r="AD468" s="418" t="n"/>
      <c r="AE468" s="455" t="n"/>
      <c r="AF468" s="455" t="n"/>
      <c r="AG468" s="455" t="n"/>
      <c r="AH468" s="455" t="n"/>
      <c r="AI468" s="455" t="n"/>
      <c r="AJ468" s="455" t="n"/>
      <c r="AK468" s="455" t="n"/>
      <c r="AL468" s="455" t="n"/>
      <c r="AM468" s="455" t="n"/>
      <c r="AN468" s="455" t="n"/>
      <c r="AO468" s="455" t="n"/>
      <c r="AP468" s="455" t="n"/>
      <c r="AQ468" s="455" t="n"/>
      <c r="AR468" s="418" t="n"/>
      <c r="AS468" s="418" t="n"/>
      <c r="AT468" s="418" t="n"/>
    </row>
    <row r="469">
      <c r="A469" s="417" t="n">
        <v>460</v>
      </c>
      <c r="B469" s="418" t="inlineStr">
        <is>
          <t>Clearance &amp; Trucking Fee</t>
        </is>
      </c>
      <c r="C469" s="418" t="inlineStr">
        <is>
          <t>56ប៊ី-លីង សឹបផ្លាយ ឆេន មេនេចម៉ិន ឯ.ក</t>
        </is>
      </c>
      <c r="D469" s="418" t="inlineStr">
        <is>
          <t>K004-902004795</t>
        </is>
      </c>
      <c r="E469" s="418" t="inlineStr">
        <is>
          <t>TI2023-0064</t>
        </is>
      </c>
      <c r="F469" s="419" t="n">
        <v>44956</v>
      </c>
      <c r="G469" s="420" t="n">
        <v>260350</v>
      </c>
      <c r="H469" s="418" t="n"/>
      <c r="I469" s="455" t="n">
        <v>260350</v>
      </c>
      <c r="J469" s="418">
        <f>IF(L469&lt;&gt;"",L469,K469)</f>
        <v/>
      </c>
      <c r="K469" s="418">
        <f>IF(AND(T469=TRUE, U469=TRUE, V469=TRUE), IF(W469&lt;-0.05, "អនុញ្ញាត (អ្នកផ្គត់ផ្គង់ប្រកាសខ្វះ)", "បានប្រកាស (អនុញ្ញាត)"), IF(AND(T469=FALSE, U469=FALSE, V469=FALSE), "ព្យួរទុក (មិនមានទិន្នន័យ)", "ប្រកាសខុស (ព្យួរទុក)"))</f>
        <v/>
      </c>
      <c r="L469" s="418" t="inlineStr"/>
      <c r="M469" s="418" t="inlineStr"/>
      <c r="N469" s="455" t="n"/>
      <c r="O469" s="455">
        <f>IF(W469&lt;0,AI469,I469)</f>
        <v/>
      </c>
      <c r="P469" s="455">
        <f>I469-O469</f>
        <v/>
      </c>
      <c r="Q469" s="418" t="n"/>
      <c r="R469" s="418" t="inlineStr">
        <is>
          <t>TI2023-0064</t>
        </is>
      </c>
      <c r="S469" s="418" t="inlineStr"/>
      <c r="T469" s="418">
        <f>R469=S469</f>
        <v/>
      </c>
      <c r="U469" s="418">
        <f>AND(MONTH(F469)=MONTH(Y469), YEAR(F469)=YEAR(Y469))</f>
        <v/>
      </c>
      <c r="V469" s="418">
        <f>AND(AC469&lt;&gt;"", 'Company information'!D$4&lt;&gt;"", RIGHT(SUBSTITUTE(AC469,"-",""),9)=RIGHT(SUBSTITUTE('Company information'!D$4,"-",""),9))</f>
        <v/>
      </c>
      <c r="W469" s="418">
        <f>AI469-I469</f>
        <v/>
      </c>
      <c r="X469" s="455" t="n"/>
      <c r="Y469" s="417" t="n"/>
      <c r="Z469" s="418" t="n"/>
      <c r="AA469" s="418" t="n"/>
      <c r="AB469" s="418" t="n"/>
      <c r="AC469" s="418" t="n"/>
      <c r="AD469" s="418" t="n"/>
      <c r="AE469" s="455" t="n"/>
      <c r="AF469" s="455" t="n"/>
      <c r="AG469" s="455" t="n"/>
      <c r="AH469" s="455" t="n"/>
      <c r="AI469" s="455" t="n"/>
      <c r="AJ469" s="455" t="n"/>
      <c r="AK469" s="455" t="n"/>
      <c r="AL469" s="455" t="n"/>
      <c r="AM469" s="455" t="n"/>
      <c r="AN469" s="455" t="n"/>
      <c r="AO469" s="455" t="n"/>
      <c r="AP469" s="455" t="n"/>
      <c r="AQ469" s="455" t="n"/>
      <c r="AR469" s="418" t="n"/>
      <c r="AS469" s="418" t="n"/>
      <c r="AT469" s="418" t="n"/>
    </row>
    <row r="470">
      <c r="A470" s="417" t="n">
        <v>461</v>
      </c>
      <c r="B470" s="418" t="inlineStr">
        <is>
          <t>Clearance &amp; Trucking Fee</t>
        </is>
      </c>
      <c r="C470" s="418" t="inlineStr">
        <is>
          <t>56ប៊ី-លីង សឹបផ្លាយ ឆេន មេនេចម៉ិន ឯ.ក</t>
        </is>
      </c>
      <c r="D470" s="418" t="inlineStr">
        <is>
          <t>K004-902004795</t>
        </is>
      </c>
      <c r="E470" s="418" t="inlineStr">
        <is>
          <t>TI2023-0063</t>
        </is>
      </c>
      <c r="F470" s="419" t="n">
        <v>44956</v>
      </c>
      <c r="G470" s="420" t="n">
        <v>172200</v>
      </c>
      <c r="H470" s="418" t="n"/>
      <c r="I470" s="455" t="n">
        <v>172200</v>
      </c>
      <c r="J470" s="418">
        <f>IF(L470&lt;&gt;"",L470,K470)</f>
        <v/>
      </c>
      <c r="K470" s="418">
        <f>IF(AND(T470=TRUE, U470=TRUE, V470=TRUE), IF(W470&lt;-0.05, "អនុញ្ញាត (អ្នកផ្គត់ផ្គង់ប្រកាសខ្វះ)", "បានប្រកាស (អនុញ្ញាត)"), IF(AND(T470=FALSE, U470=FALSE, V470=FALSE), "ព្យួរទុក (មិនមានទិន្នន័យ)", "ប្រកាសខុស (ព្យួរទុក)"))</f>
        <v/>
      </c>
      <c r="L470" s="418" t="inlineStr"/>
      <c r="M470" s="418" t="inlineStr"/>
      <c r="N470" s="455" t="n"/>
      <c r="O470" s="455">
        <f>IF(W470&lt;0,AI470,I470)</f>
        <v/>
      </c>
      <c r="P470" s="455">
        <f>I470-O470</f>
        <v/>
      </c>
      <c r="Q470" s="418" t="n"/>
      <c r="R470" s="418" t="inlineStr">
        <is>
          <t>TI2023-0063</t>
        </is>
      </c>
      <c r="S470" s="418" t="inlineStr"/>
      <c r="T470" s="418">
        <f>R470=S470</f>
        <v/>
      </c>
      <c r="U470" s="418">
        <f>AND(MONTH(F470)=MONTH(Y470), YEAR(F470)=YEAR(Y470))</f>
        <v/>
      </c>
      <c r="V470" s="418">
        <f>AND(AC470&lt;&gt;"", 'Company information'!D$4&lt;&gt;"", RIGHT(SUBSTITUTE(AC470,"-",""),9)=RIGHT(SUBSTITUTE('Company information'!D$4,"-",""),9))</f>
        <v/>
      </c>
      <c r="W470" s="418">
        <f>AI470-I470</f>
        <v/>
      </c>
      <c r="X470" s="455" t="n"/>
      <c r="Y470" s="417" t="n"/>
      <c r="Z470" s="418" t="n"/>
      <c r="AA470" s="418" t="n"/>
      <c r="AB470" s="418" t="n"/>
      <c r="AC470" s="418" t="n"/>
      <c r="AD470" s="418" t="n"/>
      <c r="AE470" s="455" t="n"/>
      <c r="AF470" s="455" t="n"/>
      <c r="AG470" s="455" t="n"/>
      <c r="AH470" s="455" t="n"/>
      <c r="AI470" s="455" t="n"/>
      <c r="AJ470" s="455" t="n"/>
      <c r="AK470" s="455" t="n"/>
      <c r="AL470" s="455" t="n"/>
      <c r="AM470" s="455" t="n"/>
      <c r="AN470" s="455" t="n"/>
      <c r="AO470" s="455" t="n"/>
      <c r="AP470" s="455" t="n"/>
      <c r="AQ470" s="455" t="n"/>
      <c r="AR470" s="418" t="n"/>
      <c r="AS470" s="418" t="n"/>
      <c r="AT470" s="418" t="n"/>
    </row>
    <row r="471">
      <c r="A471" s="417" t="n">
        <v>462</v>
      </c>
      <c r="B471" s="418" t="inlineStr">
        <is>
          <t>Clearance &amp; Trucking Fee</t>
        </is>
      </c>
      <c r="C471" s="418" t="inlineStr">
        <is>
          <t>56ប៊ី-លីង សឹបផ្លាយ ឆេន មេនេចម៉ិន ឯ.ក</t>
        </is>
      </c>
      <c r="D471" s="418" t="inlineStr">
        <is>
          <t>K004-902004795</t>
        </is>
      </c>
      <c r="E471" s="418" t="inlineStr">
        <is>
          <t>TI2023-0062</t>
        </is>
      </c>
      <c r="F471" s="419" t="n">
        <v>44956</v>
      </c>
      <c r="G471" s="420" t="n">
        <v>211150</v>
      </c>
      <c r="H471" s="418" t="n"/>
      <c r="I471" s="455" t="n">
        <v>211150</v>
      </c>
      <c r="J471" s="418">
        <f>IF(L471&lt;&gt;"",L471,K471)</f>
        <v/>
      </c>
      <c r="K471" s="418">
        <f>IF(AND(T471=TRUE, U471=TRUE, V471=TRUE), IF(W471&lt;-0.05, "អនុញ្ញាត (អ្នកផ្គត់ផ្គង់ប្រកាសខ្វះ)", "បានប្រកាស (អនុញ្ញាត)"), IF(AND(T471=FALSE, U471=FALSE, V471=FALSE), "ព្យួរទុក (មិនមានទិន្នន័យ)", "ប្រកាសខុស (ព្យួរទុក)"))</f>
        <v/>
      </c>
      <c r="L471" s="418" t="inlineStr"/>
      <c r="M471" s="418" t="inlineStr"/>
      <c r="N471" s="455" t="n"/>
      <c r="O471" s="455">
        <f>IF(W471&lt;0,AI471,I471)</f>
        <v/>
      </c>
      <c r="P471" s="455">
        <f>I471-O471</f>
        <v/>
      </c>
      <c r="Q471" s="418" t="n"/>
      <c r="R471" s="418" t="inlineStr">
        <is>
          <t>TI2023-0062</t>
        </is>
      </c>
      <c r="S471" s="418" t="inlineStr"/>
      <c r="T471" s="418">
        <f>R471=S471</f>
        <v/>
      </c>
      <c r="U471" s="418">
        <f>AND(MONTH(F471)=MONTH(Y471), YEAR(F471)=YEAR(Y471))</f>
        <v/>
      </c>
      <c r="V471" s="418">
        <f>AND(AC471&lt;&gt;"", 'Company information'!D$4&lt;&gt;"", RIGHT(SUBSTITUTE(AC471,"-",""),9)=RIGHT(SUBSTITUTE('Company information'!D$4,"-",""),9))</f>
        <v/>
      </c>
      <c r="W471" s="418">
        <f>AI471-I471</f>
        <v/>
      </c>
      <c r="X471" s="455" t="n"/>
      <c r="Y471" s="417" t="n"/>
      <c r="Z471" s="418" t="n"/>
      <c r="AA471" s="418" t="n"/>
      <c r="AB471" s="418" t="n"/>
      <c r="AC471" s="418" t="n"/>
      <c r="AD471" s="418" t="n"/>
      <c r="AE471" s="455" t="n"/>
      <c r="AF471" s="455" t="n"/>
      <c r="AG471" s="455" t="n"/>
      <c r="AH471" s="455" t="n"/>
      <c r="AI471" s="455" t="n"/>
      <c r="AJ471" s="455" t="n"/>
      <c r="AK471" s="455" t="n"/>
      <c r="AL471" s="455" t="n"/>
      <c r="AM471" s="455" t="n"/>
      <c r="AN471" s="455" t="n"/>
      <c r="AO471" s="455" t="n"/>
      <c r="AP471" s="455" t="n"/>
      <c r="AQ471" s="455" t="n"/>
      <c r="AR471" s="418" t="n"/>
      <c r="AS471" s="418" t="n"/>
      <c r="AT471" s="418" t="n"/>
    </row>
    <row r="472">
      <c r="A472" s="417" t="n">
        <v>463</v>
      </c>
      <c r="B472" s="418" t="inlineStr">
        <is>
          <t>Clearance &amp; Trucking Fee</t>
        </is>
      </c>
      <c r="C472" s="418" t="inlineStr">
        <is>
          <t>56ប៊ី-លីង សឹបផ្លាយ ឆេន មេនេចម៉ិន ឯ.ក</t>
        </is>
      </c>
      <c r="D472" s="418" t="inlineStr">
        <is>
          <t>K004-902004795</t>
        </is>
      </c>
      <c r="E472" s="418" t="inlineStr">
        <is>
          <t>TI2023-0061</t>
        </is>
      </c>
      <c r="F472" s="419" t="n">
        <v>44956</v>
      </c>
      <c r="G472" s="420" t="n">
        <v>364900</v>
      </c>
      <c r="H472" s="418" t="n"/>
      <c r="I472" s="455" t="n">
        <v>364900</v>
      </c>
      <c r="J472" s="418">
        <f>IF(L472&lt;&gt;"",L472,K472)</f>
        <v/>
      </c>
      <c r="K472" s="418">
        <f>IF(AND(T472=TRUE, U472=TRUE, V472=TRUE), IF(W472&lt;-0.05, "អនុញ្ញាត (អ្នកផ្គត់ផ្គង់ប្រកាសខ្វះ)", "បានប្រកាស (អនុញ្ញាត)"), IF(AND(T472=FALSE, U472=FALSE, V472=FALSE), "ព្យួរទុក (មិនមានទិន្នន័យ)", "ប្រកាសខុស (ព្យួរទុក)"))</f>
        <v/>
      </c>
      <c r="L472" s="418" t="inlineStr"/>
      <c r="M472" s="418" t="inlineStr"/>
      <c r="N472" s="455" t="n"/>
      <c r="O472" s="455">
        <f>IF(W472&lt;0,AI472,I472)</f>
        <v/>
      </c>
      <c r="P472" s="455">
        <f>I472-O472</f>
        <v/>
      </c>
      <c r="Q472" s="418" t="n"/>
      <c r="R472" s="418" t="inlineStr">
        <is>
          <t>TI2023-0061</t>
        </is>
      </c>
      <c r="S472" s="418" t="inlineStr"/>
      <c r="T472" s="418">
        <f>R472=S472</f>
        <v/>
      </c>
      <c r="U472" s="418">
        <f>AND(MONTH(F472)=MONTH(Y472), YEAR(F472)=YEAR(Y472))</f>
        <v/>
      </c>
      <c r="V472" s="418">
        <f>AND(AC472&lt;&gt;"", 'Company information'!D$4&lt;&gt;"", RIGHT(SUBSTITUTE(AC472,"-",""),9)=RIGHT(SUBSTITUTE('Company information'!D$4,"-",""),9))</f>
        <v/>
      </c>
      <c r="W472" s="418">
        <f>AI472-I472</f>
        <v/>
      </c>
      <c r="X472" s="455" t="n"/>
      <c r="Y472" s="417" t="n"/>
      <c r="Z472" s="418" t="n"/>
      <c r="AA472" s="418" t="n"/>
      <c r="AB472" s="418" t="n"/>
      <c r="AC472" s="418" t="n"/>
      <c r="AD472" s="418" t="n"/>
      <c r="AE472" s="455" t="n"/>
      <c r="AF472" s="455" t="n"/>
      <c r="AG472" s="455" t="n"/>
      <c r="AH472" s="455" t="n"/>
      <c r="AI472" s="455" t="n"/>
      <c r="AJ472" s="455" t="n"/>
      <c r="AK472" s="455" t="n"/>
      <c r="AL472" s="455" t="n"/>
      <c r="AM472" s="455" t="n"/>
      <c r="AN472" s="455" t="n"/>
      <c r="AO472" s="455" t="n"/>
      <c r="AP472" s="455" t="n"/>
      <c r="AQ472" s="455" t="n"/>
      <c r="AR472" s="418" t="n"/>
      <c r="AS472" s="418" t="n"/>
      <c r="AT472" s="418" t="n"/>
    </row>
    <row r="473">
      <c r="A473" s="417" t="n">
        <v>464</v>
      </c>
      <c r="B473" s="418" t="inlineStr">
        <is>
          <t>Clearance &amp; Trucking Fee</t>
        </is>
      </c>
      <c r="C473" s="418" t="inlineStr">
        <is>
          <t>56ប៊ី-លីង សឹបផ្លាយ ឆេន មេនេចម៉ិន ឯ.ក</t>
        </is>
      </c>
      <c r="D473" s="418" t="inlineStr">
        <is>
          <t>K004-902004795</t>
        </is>
      </c>
      <c r="E473" s="418" t="inlineStr">
        <is>
          <t>TI2023-0060</t>
        </is>
      </c>
      <c r="F473" s="419" t="n">
        <v>44956</v>
      </c>
      <c r="G473" s="420" t="n">
        <v>364900</v>
      </c>
      <c r="H473" s="418" t="n"/>
      <c r="I473" s="455" t="n">
        <v>364900</v>
      </c>
      <c r="J473" s="418">
        <f>IF(L473&lt;&gt;"",L473,K473)</f>
        <v/>
      </c>
      <c r="K473" s="418">
        <f>IF(AND(T473=TRUE, U473=TRUE, V473=TRUE), IF(W473&lt;-0.05, "អនុញ្ញាត (អ្នកផ្គត់ផ្គង់ប្រកាសខ្វះ)", "បានប្រកាស (អនុញ្ញាត)"), IF(AND(T473=FALSE, U473=FALSE, V473=FALSE), "ព្យួរទុក (មិនមានទិន្នន័យ)", "ប្រកាសខុស (ព្យួរទុក)"))</f>
        <v/>
      </c>
      <c r="L473" s="418" t="inlineStr"/>
      <c r="M473" s="418" t="inlineStr"/>
      <c r="N473" s="455" t="n"/>
      <c r="O473" s="455">
        <f>IF(W473&lt;0,AI473,I473)</f>
        <v/>
      </c>
      <c r="P473" s="455">
        <f>I473-O473</f>
        <v/>
      </c>
      <c r="Q473" s="418" t="n"/>
      <c r="R473" s="418" t="inlineStr">
        <is>
          <t>TI2023-0060</t>
        </is>
      </c>
      <c r="S473" s="418" t="inlineStr"/>
      <c r="T473" s="418">
        <f>R473=S473</f>
        <v/>
      </c>
      <c r="U473" s="418">
        <f>AND(MONTH(F473)=MONTH(Y473), YEAR(F473)=YEAR(Y473))</f>
        <v/>
      </c>
      <c r="V473" s="418">
        <f>AND(AC473&lt;&gt;"", 'Company information'!D$4&lt;&gt;"", RIGHT(SUBSTITUTE(AC473,"-",""),9)=RIGHT(SUBSTITUTE('Company information'!D$4,"-",""),9))</f>
        <v/>
      </c>
      <c r="W473" s="418">
        <f>AI473-I473</f>
        <v/>
      </c>
      <c r="X473" s="455" t="n"/>
      <c r="Y473" s="417" t="n"/>
      <c r="Z473" s="418" t="n"/>
      <c r="AA473" s="418" t="n"/>
      <c r="AB473" s="418" t="n"/>
      <c r="AC473" s="418" t="n"/>
      <c r="AD473" s="418" t="n"/>
      <c r="AE473" s="455" t="n"/>
      <c r="AF473" s="455" t="n"/>
      <c r="AG473" s="455" t="n"/>
      <c r="AH473" s="455" t="n"/>
      <c r="AI473" s="455" t="n"/>
      <c r="AJ473" s="455" t="n"/>
      <c r="AK473" s="455" t="n"/>
      <c r="AL473" s="455" t="n"/>
      <c r="AM473" s="455" t="n"/>
      <c r="AN473" s="455" t="n"/>
      <c r="AO473" s="455" t="n"/>
      <c r="AP473" s="455" t="n"/>
      <c r="AQ473" s="455" t="n"/>
      <c r="AR473" s="418" t="n"/>
      <c r="AS473" s="418" t="n"/>
      <c r="AT473" s="418" t="n"/>
    </row>
    <row r="474">
      <c r="A474" s="417" t="n">
        <v>465</v>
      </c>
      <c r="B474" s="418" t="inlineStr">
        <is>
          <t>Clearance &amp; Trucking Fee</t>
        </is>
      </c>
      <c r="C474" s="418" t="inlineStr">
        <is>
          <t>56ប៊ី-លីង សឹបផ្លាយ ឆេន មេនេចម៉ិន ឯ.ក</t>
        </is>
      </c>
      <c r="D474" s="418" t="inlineStr">
        <is>
          <t>K004-902004795</t>
        </is>
      </c>
      <c r="E474" s="418" t="inlineStr">
        <is>
          <t>TI2023-0052</t>
        </is>
      </c>
      <c r="F474" s="419" t="n">
        <v>44946</v>
      </c>
      <c r="G474" s="420" t="n">
        <v>366413</v>
      </c>
      <c r="H474" s="418" t="n"/>
      <c r="I474" s="455" t="n">
        <v>366413</v>
      </c>
      <c r="J474" s="418">
        <f>IF(L474&lt;&gt;"",L474,K474)</f>
        <v/>
      </c>
      <c r="K474" s="418">
        <f>IF(AND(T474=TRUE, U474=TRUE, V474=TRUE), IF(W474&lt;-0.05, "អនុញ្ញាត (អ្នកផ្គត់ផ្គង់ប្រកាសខ្វះ)", "បានប្រកាស (អនុញ្ញាត)"), IF(AND(T474=FALSE, U474=FALSE, V474=FALSE), "ព្យួរទុក (មិនមានទិន្នន័យ)", "ប្រកាសខុស (ព្យួរទុក)"))</f>
        <v/>
      </c>
      <c r="L474" s="418" t="inlineStr"/>
      <c r="M474" s="418" t="inlineStr"/>
      <c r="N474" s="455" t="n"/>
      <c r="O474" s="455">
        <f>IF(W474&lt;0,AI474,I474)</f>
        <v/>
      </c>
      <c r="P474" s="455">
        <f>I474-O474</f>
        <v/>
      </c>
      <c r="Q474" s="418" t="n"/>
      <c r="R474" s="418" t="inlineStr">
        <is>
          <t>TI2023-0052</t>
        </is>
      </c>
      <c r="S474" s="418" t="inlineStr"/>
      <c r="T474" s="418">
        <f>R474=S474</f>
        <v/>
      </c>
      <c r="U474" s="418">
        <f>AND(MONTH(F474)=MONTH(Y474), YEAR(F474)=YEAR(Y474))</f>
        <v/>
      </c>
      <c r="V474" s="418">
        <f>AND(AC474&lt;&gt;"", 'Company information'!D$4&lt;&gt;"", RIGHT(SUBSTITUTE(AC474,"-",""),9)=RIGHT(SUBSTITUTE('Company information'!D$4,"-",""),9))</f>
        <v/>
      </c>
      <c r="W474" s="418">
        <f>AI474-I474</f>
        <v/>
      </c>
      <c r="X474" s="455" t="n"/>
      <c r="Y474" s="417" t="n"/>
      <c r="Z474" s="418" t="n"/>
      <c r="AA474" s="418" t="n"/>
      <c r="AB474" s="418" t="n"/>
      <c r="AC474" s="418" t="n"/>
      <c r="AD474" s="418" t="n"/>
      <c r="AE474" s="455" t="n"/>
      <c r="AF474" s="455" t="n"/>
      <c r="AG474" s="455" t="n"/>
      <c r="AH474" s="455" t="n"/>
      <c r="AI474" s="455" t="n"/>
      <c r="AJ474" s="455" t="n"/>
      <c r="AK474" s="455" t="n"/>
      <c r="AL474" s="455" t="n"/>
      <c r="AM474" s="455" t="n"/>
      <c r="AN474" s="455" t="n"/>
      <c r="AO474" s="455" t="n"/>
      <c r="AP474" s="455" t="n"/>
      <c r="AQ474" s="455" t="n"/>
      <c r="AR474" s="418" t="n"/>
      <c r="AS474" s="418" t="n"/>
      <c r="AT474" s="418" t="n"/>
    </row>
    <row r="475">
      <c r="A475" s="417" t="n">
        <v>466</v>
      </c>
      <c r="B475" s="418" t="inlineStr">
        <is>
          <t>Clearance &amp; Trucking Fee</t>
        </is>
      </c>
      <c r="C475" s="418" t="inlineStr">
        <is>
          <t>56ប៊ី-លីង សឹបផ្លាយ ឆេន មេនេចម៉ិន ឯ.ក</t>
        </is>
      </c>
      <c r="D475" s="418" t="inlineStr">
        <is>
          <t>K004-902004795</t>
        </is>
      </c>
      <c r="E475" s="418" t="inlineStr">
        <is>
          <t>TI2023-0051</t>
        </is>
      </c>
      <c r="F475" s="419" t="n">
        <v>44946</v>
      </c>
      <c r="G475" s="420" t="n">
        <v>792523</v>
      </c>
      <c r="H475" s="418" t="n"/>
      <c r="I475" s="455" t="n">
        <v>792523</v>
      </c>
      <c r="J475" s="418">
        <f>IF(L475&lt;&gt;"",L475,K475)</f>
        <v/>
      </c>
      <c r="K475" s="418">
        <f>IF(AND(T475=TRUE, U475=TRUE, V475=TRUE), IF(W475&lt;-0.05, "អនុញ្ញាត (អ្នកផ្គត់ផ្គង់ប្រកាសខ្វះ)", "បានប្រកាស (អនុញ្ញាត)"), IF(AND(T475=FALSE, U475=FALSE, V475=FALSE), "ព្យួរទុក (មិនមានទិន្នន័យ)", "ប្រកាសខុស (ព្យួរទុក)"))</f>
        <v/>
      </c>
      <c r="L475" s="418" t="inlineStr"/>
      <c r="M475" s="418" t="inlineStr"/>
      <c r="N475" s="455" t="n"/>
      <c r="O475" s="455">
        <f>IF(W475&lt;0,AI475,I475)</f>
        <v/>
      </c>
      <c r="P475" s="455">
        <f>I475-O475</f>
        <v/>
      </c>
      <c r="Q475" s="418" t="n"/>
      <c r="R475" s="418" t="inlineStr">
        <is>
          <t>TI2023-0051</t>
        </is>
      </c>
      <c r="S475" s="418" t="inlineStr"/>
      <c r="T475" s="418">
        <f>R475=S475</f>
        <v/>
      </c>
      <c r="U475" s="418">
        <f>AND(MONTH(F475)=MONTH(Y475), YEAR(F475)=YEAR(Y475))</f>
        <v/>
      </c>
      <c r="V475" s="418">
        <f>AND(AC475&lt;&gt;"", 'Company information'!D$4&lt;&gt;"", RIGHT(SUBSTITUTE(AC475,"-",""),9)=RIGHT(SUBSTITUTE('Company information'!D$4,"-",""),9))</f>
        <v/>
      </c>
      <c r="W475" s="418">
        <f>AI475-I475</f>
        <v/>
      </c>
      <c r="X475" s="455" t="n"/>
      <c r="Y475" s="417" t="n"/>
      <c r="Z475" s="418" t="n"/>
      <c r="AA475" s="418" t="n"/>
      <c r="AB475" s="418" t="n"/>
      <c r="AC475" s="418" t="n"/>
      <c r="AD475" s="418" t="n"/>
      <c r="AE475" s="455" t="n"/>
      <c r="AF475" s="455" t="n"/>
      <c r="AG475" s="455" t="n"/>
      <c r="AH475" s="455" t="n"/>
      <c r="AI475" s="455" t="n"/>
      <c r="AJ475" s="455" t="n"/>
      <c r="AK475" s="455" t="n"/>
      <c r="AL475" s="455" t="n"/>
      <c r="AM475" s="455" t="n"/>
      <c r="AN475" s="455" t="n"/>
      <c r="AO475" s="455" t="n"/>
      <c r="AP475" s="455" t="n"/>
      <c r="AQ475" s="455" t="n"/>
      <c r="AR475" s="418" t="n"/>
      <c r="AS475" s="418" t="n"/>
      <c r="AT475" s="418" t="n"/>
    </row>
    <row r="476">
      <c r="A476" s="417" t="n">
        <v>467</v>
      </c>
      <c r="B476" s="418" t="inlineStr">
        <is>
          <t>Clearance &amp; Trucking Fee</t>
        </is>
      </c>
      <c r="C476" s="418" t="inlineStr">
        <is>
          <t>56ប៊ី-លីង សឹបផ្លាយ ឆេន មេនេចម៉ិន ឯ.ក</t>
        </is>
      </c>
      <c r="D476" s="418" t="inlineStr">
        <is>
          <t>K004-902004795</t>
        </is>
      </c>
      <c r="E476" s="418" t="inlineStr">
        <is>
          <t>TI2023-0050</t>
        </is>
      </c>
      <c r="F476" s="419" t="n">
        <v>44946</v>
      </c>
      <c r="G476" s="420" t="n">
        <v>706066</v>
      </c>
      <c r="H476" s="418" t="n"/>
      <c r="I476" s="455" t="n">
        <v>706066</v>
      </c>
      <c r="J476" s="418">
        <f>IF(L476&lt;&gt;"",L476,K476)</f>
        <v/>
      </c>
      <c r="K476" s="418">
        <f>IF(AND(T476=TRUE, U476=TRUE, V476=TRUE), IF(W476&lt;-0.05, "អនុញ្ញាត (អ្នកផ្គត់ផ្គង់ប្រកាសខ្វះ)", "បានប្រកាស (អនុញ្ញាត)"), IF(AND(T476=FALSE, U476=FALSE, V476=FALSE), "ព្យួរទុក (មិនមានទិន្នន័យ)", "ប្រកាសខុស (ព្យួរទុក)"))</f>
        <v/>
      </c>
      <c r="L476" s="418" t="inlineStr"/>
      <c r="M476" s="418" t="inlineStr"/>
      <c r="N476" s="455" t="n"/>
      <c r="O476" s="455">
        <f>IF(W476&lt;0,AI476,I476)</f>
        <v/>
      </c>
      <c r="P476" s="455">
        <f>I476-O476</f>
        <v/>
      </c>
      <c r="Q476" s="418" t="n"/>
      <c r="R476" s="418" t="inlineStr">
        <is>
          <t>TI2023-0050</t>
        </is>
      </c>
      <c r="S476" s="418" t="inlineStr"/>
      <c r="T476" s="418">
        <f>R476=S476</f>
        <v/>
      </c>
      <c r="U476" s="418">
        <f>AND(MONTH(F476)=MONTH(Y476), YEAR(F476)=YEAR(Y476))</f>
        <v/>
      </c>
      <c r="V476" s="418">
        <f>AND(AC476&lt;&gt;"", 'Company information'!D$4&lt;&gt;"", RIGHT(SUBSTITUTE(AC476,"-",""),9)=RIGHT(SUBSTITUTE('Company information'!D$4,"-",""),9))</f>
        <v/>
      </c>
      <c r="W476" s="418">
        <f>AI476-I476</f>
        <v/>
      </c>
      <c r="X476" s="455" t="n"/>
      <c r="Y476" s="417" t="n"/>
      <c r="Z476" s="418" t="n"/>
      <c r="AA476" s="418" t="n"/>
      <c r="AB476" s="418" t="n"/>
      <c r="AC476" s="418" t="n"/>
      <c r="AD476" s="418" t="n"/>
      <c r="AE476" s="455" t="n"/>
      <c r="AF476" s="455" t="n"/>
      <c r="AG476" s="455" t="n"/>
      <c r="AH476" s="455" t="n"/>
      <c r="AI476" s="455" t="n"/>
      <c r="AJ476" s="455" t="n"/>
      <c r="AK476" s="455" t="n"/>
      <c r="AL476" s="455" t="n"/>
      <c r="AM476" s="455" t="n"/>
      <c r="AN476" s="455" t="n"/>
      <c r="AO476" s="455" t="n"/>
      <c r="AP476" s="455" t="n"/>
      <c r="AQ476" s="455" t="n"/>
      <c r="AR476" s="418" t="n"/>
      <c r="AS476" s="418" t="n"/>
      <c r="AT476" s="418" t="n"/>
    </row>
    <row r="477">
      <c r="A477" s="417" t="n">
        <v>468</v>
      </c>
      <c r="B477" s="418" t="inlineStr">
        <is>
          <t>Clearance &amp; Trucking Fee</t>
        </is>
      </c>
      <c r="C477" s="418" t="inlineStr">
        <is>
          <t>56ប៊ី-លីង សឹបផ្លាយ ឆេន មេនេចម៉ិន ឯ.ក</t>
        </is>
      </c>
      <c r="D477" s="418" t="inlineStr">
        <is>
          <t>K004-902004795</t>
        </is>
      </c>
      <c r="E477" s="418" t="inlineStr">
        <is>
          <t>TI2023-0049</t>
        </is>
      </c>
      <c r="F477" s="419" t="n">
        <v>44946</v>
      </c>
      <c r="G477" s="420" t="n">
        <v>212026</v>
      </c>
      <c r="H477" s="418" t="n"/>
      <c r="I477" s="455" t="n">
        <v>212026</v>
      </c>
      <c r="J477" s="418">
        <f>IF(L477&lt;&gt;"",L477,K477)</f>
        <v/>
      </c>
      <c r="K477" s="418">
        <f>IF(AND(T477=TRUE, U477=TRUE, V477=TRUE), IF(W477&lt;-0.05, "អនុញ្ញាត (អ្នកផ្គត់ផ្គង់ប្រកាសខ្វះ)", "បានប្រកាស (អនុញ្ញាត)"), IF(AND(T477=FALSE, U477=FALSE, V477=FALSE), "ព្យួរទុក (មិនមានទិន្នន័យ)", "ប្រកាសខុស (ព្យួរទុក)"))</f>
        <v/>
      </c>
      <c r="L477" s="418" t="inlineStr"/>
      <c r="M477" s="418" t="inlineStr"/>
      <c r="N477" s="455" t="n"/>
      <c r="O477" s="455">
        <f>IF(W477&lt;0,AI477,I477)</f>
        <v/>
      </c>
      <c r="P477" s="455">
        <f>I477-O477</f>
        <v/>
      </c>
      <c r="Q477" s="418" t="n"/>
      <c r="R477" s="418" t="inlineStr">
        <is>
          <t>TI2023-0049</t>
        </is>
      </c>
      <c r="S477" s="418" t="inlineStr"/>
      <c r="T477" s="418">
        <f>R477=S477</f>
        <v/>
      </c>
      <c r="U477" s="418">
        <f>AND(MONTH(F477)=MONTH(Y477), YEAR(F477)=YEAR(Y477))</f>
        <v/>
      </c>
      <c r="V477" s="418">
        <f>AND(AC477&lt;&gt;"", 'Company information'!D$4&lt;&gt;"", RIGHT(SUBSTITUTE(AC477,"-",""),9)=RIGHT(SUBSTITUTE('Company information'!D$4,"-",""),9))</f>
        <v/>
      </c>
      <c r="W477" s="418">
        <f>AI477-I477</f>
        <v/>
      </c>
      <c r="X477" s="455" t="n"/>
      <c r="Y477" s="417" t="n"/>
      <c r="Z477" s="418" t="n"/>
      <c r="AA477" s="418" t="n"/>
      <c r="AB477" s="418" t="n"/>
      <c r="AC477" s="418" t="n"/>
      <c r="AD477" s="418" t="n"/>
      <c r="AE477" s="455" t="n"/>
      <c r="AF477" s="455" t="n"/>
      <c r="AG477" s="455" t="n"/>
      <c r="AH477" s="455" t="n"/>
      <c r="AI477" s="455" t="n"/>
      <c r="AJ477" s="455" t="n"/>
      <c r="AK477" s="455" t="n"/>
      <c r="AL477" s="455" t="n"/>
      <c r="AM477" s="455" t="n"/>
      <c r="AN477" s="455" t="n"/>
      <c r="AO477" s="455" t="n"/>
      <c r="AP477" s="455" t="n"/>
      <c r="AQ477" s="455" t="n"/>
      <c r="AR477" s="418" t="n"/>
      <c r="AS477" s="418" t="n"/>
      <c r="AT477" s="418" t="n"/>
    </row>
    <row r="478">
      <c r="A478" s="417" t="n">
        <v>469</v>
      </c>
      <c r="B478" s="418" t="inlineStr">
        <is>
          <t>Clearance &amp; Trucking Fee</t>
        </is>
      </c>
      <c r="C478" s="418" t="inlineStr">
        <is>
          <t>56ប៊ី-លីង សឹបផ្លាយ ឆេន មេនេចម៉ិន ឯ.ក</t>
        </is>
      </c>
      <c r="D478" s="418" t="inlineStr">
        <is>
          <t>K004-902004795</t>
        </is>
      </c>
      <c r="E478" s="418" t="inlineStr">
        <is>
          <t>902004795</t>
        </is>
      </c>
      <c r="F478" s="419" t="n">
        <v>44946</v>
      </c>
      <c r="G478" s="420" t="n">
        <v>349945</v>
      </c>
      <c r="H478" s="418" t="n"/>
      <c r="I478" s="455" t="n">
        <v>349945</v>
      </c>
      <c r="J478" s="418">
        <f>IF(L478&lt;&gt;"",L478,K478)</f>
        <v/>
      </c>
      <c r="K478" s="418">
        <f>IF(AND(T478=TRUE, U478=TRUE, V478=TRUE), IF(W478&lt;-0.05, "អនុញ្ញាត (អ្នកផ្គត់ផ្គង់ប្រកាសខ្វះ)", "បានប្រកាស (អនុញ្ញាត)"), IF(AND(T478=FALSE, U478=FALSE, V478=FALSE), "ព្យួរទុក (មិនមានទិន្នន័យ)", "ប្រកាសខុស (ព្យួរទុក)"))</f>
        <v/>
      </c>
      <c r="L478" s="418" t="inlineStr"/>
      <c r="M478" s="418" t="inlineStr"/>
      <c r="N478" s="455" t="n"/>
      <c r="O478" s="455">
        <f>IF(W478&lt;0,AI478,I478)</f>
        <v/>
      </c>
      <c r="P478" s="455">
        <f>I478-O478</f>
        <v/>
      </c>
      <c r="Q478" s="418" t="n"/>
      <c r="R478" s="418" t="inlineStr">
        <is>
          <t>902004795</t>
        </is>
      </c>
      <c r="S478" s="418" t="inlineStr"/>
      <c r="T478" s="418">
        <f>R478=S478</f>
        <v/>
      </c>
      <c r="U478" s="418">
        <f>AND(MONTH(F478)=MONTH(Y478), YEAR(F478)=YEAR(Y478))</f>
        <v/>
      </c>
      <c r="V478" s="418">
        <f>AND(AC478&lt;&gt;"", 'Company information'!D$4&lt;&gt;"", RIGHT(SUBSTITUTE(AC478,"-",""),9)=RIGHT(SUBSTITUTE('Company information'!D$4,"-",""),9))</f>
        <v/>
      </c>
      <c r="W478" s="418">
        <f>AI478-I478</f>
        <v/>
      </c>
      <c r="X478" s="455" t="n"/>
      <c r="Y478" s="417" t="n"/>
      <c r="Z478" s="418" t="n"/>
      <c r="AA478" s="418" t="n"/>
      <c r="AB478" s="418" t="n"/>
      <c r="AC478" s="418" t="n"/>
      <c r="AD478" s="418" t="n"/>
      <c r="AE478" s="455" t="n"/>
      <c r="AF478" s="455" t="n"/>
      <c r="AG478" s="455" t="n"/>
      <c r="AH478" s="455" t="n"/>
      <c r="AI478" s="455" t="n"/>
      <c r="AJ478" s="455" t="n"/>
      <c r="AK478" s="455" t="n"/>
      <c r="AL478" s="455" t="n"/>
      <c r="AM478" s="455" t="n"/>
      <c r="AN478" s="455" t="n"/>
      <c r="AO478" s="455" t="n"/>
      <c r="AP478" s="455" t="n"/>
      <c r="AQ478" s="455" t="n"/>
      <c r="AR478" s="418" t="n"/>
      <c r="AS478" s="418" t="n"/>
      <c r="AT478" s="418" t="n"/>
    </row>
    <row r="479">
      <c r="A479" s="417" t="n">
        <v>470</v>
      </c>
      <c r="B479" s="418" t="inlineStr">
        <is>
          <t>Clearance &amp; Trucking Fee</t>
        </is>
      </c>
      <c r="C479" s="418" t="inlineStr">
        <is>
          <t>56ប៊ី-លីង សឹបផ្លាយ ឆេន មេនេចម៉ិន ឯ.ក</t>
        </is>
      </c>
      <c r="D479" s="418" t="inlineStr">
        <is>
          <t>K004-902004795</t>
        </is>
      </c>
      <c r="E479" s="418" t="inlineStr">
        <is>
          <t>TI2023-0047</t>
        </is>
      </c>
      <c r="F479" s="419" t="n">
        <v>44946</v>
      </c>
      <c r="G479" s="420" t="n">
        <v>922208</v>
      </c>
      <c r="H479" s="418" t="n"/>
      <c r="I479" s="455" t="n">
        <v>922208</v>
      </c>
      <c r="J479" s="418">
        <f>IF(L479&lt;&gt;"",L479,K479)</f>
        <v/>
      </c>
      <c r="K479" s="418">
        <f>IF(AND(T479=TRUE, U479=TRUE, V479=TRUE), IF(W479&lt;-0.05, "អនុញ្ញាត (អ្នកផ្គត់ផ្គង់ប្រកាសខ្វះ)", "បានប្រកាស (អនុញ្ញាត)"), IF(AND(T479=FALSE, U479=FALSE, V479=FALSE), "ព្យួរទុក (មិនមានទិន្នន័យ)", "ប្រកាសខុស (ព្យួរទុក)"))</f>
        <v/>
      </c>
      <c r="L479" s="418" t="inlineStr"/>
      <c r="M479" s="418" t="inlineStr"/>
      <c r="N479" s="455" t="n"/>
      <c r="O479" s="455">
        <f>IF(W479&lt;0,AI479,I479)</f>
        <v/>
      </c>
      <c r="P479" s="455">
        <f>I479-O479</f>
        <v/>
      </c>
      <c r="Q479" s="418" t="n"/>
      <c r="R479" s="418" t="inlineStr">
        <is>
          <t>TI2023-0047</t>
        </is>
      </c>
      <c r="S479" s="418" t="inlineStr"/>
      <c r="T479" s="418">
        <f>R479=S479</f>
        <v/>
      </c>
      <c r="U479" s="418">
        <f>AND(MONTH(F479)=MONTH(Y479), YEAR(F479)=YEAR(Y479))</f>
        <v/>
      </c>
      <c r="V479" s="418">
        <f>AND(AC479&lt;&gt;"", 'Company information'!D$4&lt;&gt;"", RIGHT(SUBSTITUTE(AC479,"-",""),9)=RIGHT(SUBSTITUTE('Company information'!D$4,"-",""),9))</f>
        <v/>
      </c>
      <c r="W479" s="418">
        <f>AI479-I479</f>
        <v/>
      </c>
      <c r="X479" s="455" t="n"/>
      <c r="Y479" s="417" t="n"/>
      <c r="Z479" s="418" t="n"/>
      <c r="AA479" s="418" t="n"/>
      <c r="AB479" s="418" t="n"/>
      <c r="AC479" s="418" t="n"/>
      <c r="AD479" s="418" t="n"/>
      <c r="AE479" s="455" t="n"/>
      <c r="AF479" s="455" t="n"/>
      <c r="AG479" s="455" t="n"/>
      <c r="AH479" s="455" t="n"/>
      <c r="AI479" s="455" t="n"/>
      <c r="AJ479" s="455" t="n"/>
      <c r="AK479" s="455" t="n"/>
      <c r="AL479" s="455" t="n"/>
      <c r="AM479" s="455" t="n"/>
      <c r="AN479" s="455" t="n"/>
      <c r="AO479" s="455" t="n"/>
      <c r="AP479" s="455" t="n"/>
      <c r="AQ479" s="455" t="n"/>
      <c r="AR479" s="418" t="n"/>
      <c r="AS479" s="418" t="n"/>
      <c r="AT479" s="418" t="n"/>
    </row>
    <row r="480">
      <c r="A480" s="417" t="n">
        <v>471</v>
      </c>
      <c r="B480" s="418" t="inlineStr">
        <is>
          <t>Clearance &amp; Trucking Fee</t>
        </is>
      </c>
      <c r="C480" s="418" t="inlineStr">
        <is>
          <t>56ប៊ី-លីង សឹបផ្លាយ ឆេន មេនេចម៉ិន ឯ.ក</t>
        </is>
      </c>
      <c r="D480" s="418" t="inlineStr">
        <is>
          <t>K004-902004795</t>
        </is>
      </c>
      <c r="E480" s="418" t="inlineStr">
        <is>
          <t>TI2023-0041</t>
        </is>
      </c>
      <c r="F480" s="419" t="n">
        <v>44939</v>
      </c>
      <c r="G480" s="420" t="n">
        <v>547428</v>
      </c>
      <c r="H480" s="418" t="n"/>
      <c r="I480" s="455" t="n">
        <v>547428</v>
      </c>
      <c r="J480" s="418">
        <f>IF(L480&lt;&gt;"",L480,K480)</f>
        <v/>
      </c>
      <c r="K480" s="418">
        <f>IF(AND(T480=TRUE, U480=TRUE, V480=TRUE), IF(W480&lt;-0.05, "អនុញ្ញាត (អ្នកផ្គត់ផ្គង់ប្រកាសខ្វះ)", "បានប្រកាស (អនុញ្ញាត)"), IF(AND(T480=FALSE, U480=FALSE, V480=FALSE), "ព្យួរទុក (មិនមានទិន្នន័យ)", "ប្រកាសខុស (ព្យួរទុក)"))</f>
        <v/>
      </c>
      <c r="L480" s="418" t="inlineStr"/>
      <c r="M480" s="418" t="inlineStr"/>
      <c r="N480" s="455" t="n"/>
      <c r="O480" s="455">
        <f>IF(W480&lt;0,AI480,I480)</f>
        <v/>
      </c>
      <c r="P480" s="455">
        <f>I480-O480</f>
        <v/>
      </c>
      <c r="Q480" s="418" t="n"/>
      <c r="R480" s="418" t="inlineStr">
        <is>
          <t>TI2023-0041</t>
        </is>
      </c>
      <c r="S480" s="418" t="inlineStr"/>
      <c r="T480" s="418">
        <f>R480=S480</f>
        <v/>
      </c>
      <c r="U480" s="418">
        <f>AND(MONTH(F480)=MONTH(Y480), YEAR(F480)=YEAR(Y480))</f>
        <v/>
      </c>
      <c r="V480" s="418">
        <f>AND(AC480&lt;&gt;"", 'Company information'!D$4&lt;&gt;"", RIGHT(SUBSTITUTE(AC480,"-",""),9)=RIGHT(SUBSTITUTE('Company information'!D$4,"-",""),9))</f>
        <v/>
      </c>
      <c r="W480" s="418">
        <f>AI480-I480</f>
        <v/>
      </c>
      <c r="X480" s="455" t="n"/>
      <c r="Y480" s="417" t="n"/>
      <c r="Z480" s="418" t="n"/>
      <c r="AA480" s="418" t="n"/>
      <c r="AB480" s="418" t="n"/>
      <c r="AC480" s="418" t="n"/>
      <c r="AD480" s="418" t="n"/>
      <c r="AE480" s="455" t="n"/>
      <c r="AF480" s="455" t="n"/>
      <c r="AG480" s="455" t="n"/>
      <c r="AH480" s="455" t="n"/>
      <c r="AI480" s="455" t="n"/>
      <c r="AJ480" s="455" t="n"/>
      <c r="AK480" s="455" t="n"/>
      <c r="AL480" s="455" t="n"/>
      <c r="AM480" s="455" t="n"/>
      <c r="AN480" s="455" t="n"/>
      <c r="AO480" s="455" t="n"/>
      <c r="AP480" s="455" t="n"/>
      <c r="AQ480" s="455" t="n"/>
      <c r="AR480" s="418" t="n"/>
      <c r="AS480" s="418" t="n"/>
      <c r="AT480" s="418" t="n"/>
    </row>
    <row r="481">
      <c r="A481" s="417" t="n">
        <v>472</v>
      </c>
      <c r="B481" s="418" t="inlineStr">
        <is>
          <t>Clearance &amp; Trucking Fee</t>
        </is>
      </c>
      <c r="C481" s="418" t="inlineStr">
        <is>
          <t>56ប៊ី-លីង សឹបផ្លាយ ឆេន មេនេចម៉ិន ឯ.ក</t>
        </is>
      </c>
      <c r="D481" s="418" t="inlineStr">
        <is>
          <t>K004-902004795</t>
        </is>
      </c>
      <c r="E481" s="418" t="inlineStr">
        <is>
          <t>TI2023-0040</t>
        </is>
      </c>
      <c r="F481" s="419" t="n">
        <v>44939</v>
      </c>
      <c r="G481" s="420" t="n">
        <v>489804</v>
      </c>
      <c r="H481" s="418" t="n"/>
      <c r="I481" s="455" t="n">
        <v>489804</v>
      </c>
      <c r="J481" s="418">
        <f>IF(L481&lt;&gt;"",L481,K481)</f>
        <v/>
      </c>
      <c r="K481" s="418">
        <f>IF(AND(T481=TRUE, U481=TRUE, V481=TRUE), IF(W481&lt;-0.05, "អនុញ្ញាត (អ្នកផ្គត់ផ្គង់ប្រកាសខ្វះ)", "បានប្រកាស (អនុញ្ញាត)"), IF(AND(T481=FALSE, U481=FALSE, V481=FALSE), "ព្យួរទុក (មិនមានទិន្នន័យ)", "ប្រកាសខុស (ព្យួរទុក)"))</f>
        <v/>
      </c>
      <c r="L481" s="418" t="inlineStr"/>
      <c r="M481" s="418" t="inlineStr"/>
      <c r="N481" s="455" t="n"/>
      <c r="O481" s="455">
        <f>IF(W481&lt;0,AI481,I481)</f>
        <v/>
      </c>
      <c r="P481" s="455">
        <f>I481-O481</f>
        <v/>
      </c>
      <c r="Q481" s="418" t="n"/>
      <c r="R481" s="418" t="inlineStr">
        <is>
          <t>TI2023-0040</t>
        </is>
      </c>
      <c r="S481" s="418" t="inlineStr"/>
      <c r="T481" s="418">
        <f>R481=S481</f>
        <v/>
      </c>
      <c r="U481" s="418">
        <f>AND(MONTH(F481)=MONTH(Y481), YEAR(F481)=YEAR(Y481))</f>
        <v/>
      </c>
      <c r="V481" s="418">
        <f>AND(AC481&lt;&gt;"", 'Company information'!D$4&lt;&gt;"", RIGHT(SUBSTITUTE(AC481,"-",""),9)=RIGHT(SUBSTITUTE('Company information'!D$4,"-",""),9))</f>
        <v/>
      </c>
      <c r="W481" s="418">
        <f>AI481-I481</f>
        <v/>
      </c>
      <c r="X481" s="455" t="n"/>
      <c r="Y481" s="417" t="n"/>
      <c r="Z481" s="418" t="n"/>
      <c r="AA481" s="418" t="n"/>
      <c r="AB481" s="418" t="n"/>
      <c r="AC481" s="418" t="n"/>
      <c r="AD481" s="418" t="n"/>
      <c r="AE481" s="455" t="n"/>
      <c r="AF481" s="455" t="n"/>
      <c r="AG481" s="455" t="n"/>
      <c r="AH481" s="455" t="n"/>
      <c r="AI481" s="455" t="n"/>
      <c r="AJ481" s="455" t="n"/>
      <c r="AK481" s="455" t="n"/>
      <c r="AL481" s="455" t="n"/>
      <c r="AM481" s="455" t="n"/>
      <c r="AN481" s="455" t="n"/>
      <c r="AO481" s="455" t="n"/>
      <c r="AP481" s="455" t="n"/>
      <c r="AQ481" s="455" t="n"/>
      <c r="AR481" s="418" t="n"/>
      <c r="AS481" s="418" t="n"/>
      <c r="AT481" s="418" t="n"/>
    </row>
    <row r="482">
      <c r="A482" s="417" t="n">
        <v>473</v>
      </c>
      <c r="B482" s="418" t="inlineStr">
        <is>
          <t>Clearance &amp; Trucking Fee</t>
        </is>
      </c>
      <c r="C482" s="418" t="inlineStr">
        <is>
          <t>56ប៊ី-លីង សឹបផ្លាយ ឆេន មេនេចម៉ិន ឯ.ក</t>
        </is>
      </c>
      <c r="D482" s="418" t="inlineStr">
        <is>
          <t>K004-902004795</t>
        </is>
      </c>
      <c r="E482" s="418" t="inlineStr">
        <is>
          <t>TI2023-0038</t>
        </is>
      </c>
      <c r="F482" s="419" t="n">
        <v>44939</v>
      </c>
      <c r="G482" s="420" t="n">
        <v>349860</v>
      </c>
      <c r="H482" s="418" t="n"/>
      <c r="I482" s="455" t="n">
        <v>349860</v>
      </c>
      <c r="J482" s="418">
        <f>IF(L482&lt;&gt;"",L482,K482)</f>
        <v/>
      </c>
      <c r="K482" s="418">
        <f>IF(AND(T482=TRUE, U482=TRUE, V482=TRUE), IF(W482&lt;-0.05, "អនុញ្ញាត (អ្នកផ្គត់ផ្គង់ប្រកាសខ្វះ)", "បានប្រកាស (អនុញ្ញាត)"), IF(AND(T482=FALSE, U482=FALSE, V482=FALSE), "ព្យួរទុក (មិនមានទិន្នន័យ)", "ប្រកាសខុស (ព្យួរទុក)"))</f>
        <v/>
      </c>
      <c r="L482" s="418" t="inlineStr"/>
      <c r="M482" s="418" t="inlineStr"/>
      <c r="N482" s="455" t="n"/>
      <c r="O482" s="455">
        <f>IF(W482&lt;0,AI482,I482)</f>
        <v/>
      </c>
      <c r="P482" s="455">
        <f>I482-O482</f>
        <v/>
      </c>
      <c r="Q482" s="418" t="n"/>
      <c r="R482" s="418" t="inlineStr">
        <is>
          <t>TI2023-0038</t>
        </is>
      </c>
      <c r="S482" s="418" t="inlineStr"/>
      <c r="T482" s="418">
        <f>R482=S482</f>
        <v/>
      </c>
      <c r="U482" s="418">
        <f>AND(MONTH(F482)=MONTH(Y482), YEAR(F482)=YEAR(Y482))</f>
        <v/>
      </c>
      <c r="V482" s="418">
        <f>AND(AC482&lt;&gt;"", 'Company information'!D$4&lt;&gt;"", RIGHT(SUBSTITUTE(AC482,"-",""),9)=RIGHT(SUBSTITUTE('Company information'!D$4,"-",""),9))</f>
        <v/>
      </c>
      <c r="W482" s="418">
        <f>AI482-I482</f>
        <v/>
      </c>
      <c r="X482" s="455" t="n"/>
      <c r="Y482" s="417" t="n"/>
      <c r="Z482" s="418" t="n"/>
      <c r="AA482" s="418" t="n"/>
      <c r="AB482" s="418" t="n"/>
      <c r="AC482" s="418" t="n"/>
      <c r="AD482" s="418" t="n"/>
      <c r="AE482" s="455" t="n"/>
      <c r="AF482" s="455" t="n"/>
      <c r="AG482" s="455" t="n"/>
      <c r="AH482" s="455" t="n"/>
      <c r="AI482" s="455" t="n"/>
      <c r="AJ482" s="455" t="n"/>
      <c r="AK482" s="455" t="n"/>
      <c r="AL482" s="455" t="n"/>
      <c r="AM482" s="455" t="n"/>
      <c r="AN482" s="455" t="n"/>
      <c r="AO482" s="455" t="n"/>
      <c r="AP482" s="455" t="n"/>
      <c r="AQ482" s="455" t="n"/>
      <c r="AR482" s="418" t="n"/>
      <c r="AS482" s="418" t="n"/>
      <c r="AT482" s="418" t="n"/>
    </row>
    <row r="483">
      <c r="A483" s="417" t="n">
        <v>474</v>
      </c>
      <c r="B483" s="418" t="inlineStr">
        <is>
          <t>Clearance &amp; Trucking Fee</t>
        </is>
      </c>
      <c r="C483" s="418" t="inlineStr">
        <is>
          <t>56ប៊ី-លីង សឹបផ្លាយ ឆេន មេនេចម៉ិន ឯ.ក</t>
        </is>
      </c>
      <c r="D483" s="418" t="inlineStr">
        <is>
          <t>K004-902004795</t>
        </is>
      </c>
      <c r="E483" s="418" t="inlineStr">
        <is>
          <t>TI2023-0037</t>
        </is>
      </c>
      <c r="F483" s="419" t="n">
        <v>44939</v>
      </c>
      <c r="G483" s="420" t="n">
        <v>489804</v>
      </c>
      <c r="H483" s="418" t="n"/>
      <c r="I483" s="455" t="n">
        <v>489804</v>
      </c>
      <c r="J483" s="418">
        <f>IF(L483&lt;&gt;"",L483,K483)</f>
        <v/>
      </c>
      <c r="K483" s="418">
        <f>IF(AND(T483=TRUE, U483=TRUE, V483=TRUE), IF(W483&lt;-0.05, "អនុញ្ញាត (អ្នកផ្គត់ផ្គង់ប្រកាសខ្វះ)", "បានប្រកាស (អនុញ្ញាត)"), IF(AND(T483=FALSE, U483=FALSE, V483=FALSE), "ព្យួរទុក (មិនមានទិន្នន័យ)", "ប្រកាសខុស (ព្យួរទុក)"))</f>
        <v/>
      </c>
      <c r="L483" s="418" t="inlineStr"/>
      <c r="M483" s="418" t="inlineStr"/>
      <c r="N483" s="455" t="n"/>
      <c r="O483" s="455">
        <f>IF(W483&lt;0,AI483,I483)</f>
        <v/>
      </c>
      <c r="P483" s="455">
        <f>I483-O483</f>
        <v/>
      </c>
      <c r="Q483" s="418" t="n"/>
      <c r="R483" s="418" t="inlineStr">
        <is>
          <t>TI2023-0037</t>
        </is>
      </c>
      <c r="S483" s="418" t="inlineStr"/>
      <c r="T483" s="418">
        <f>R483=S483</f>
        <v/>
      </c>
      <c r="U483" s="418">
        <f>AND(MONTH(F483)=MONTH(Y483), YEAR(F483)=YEAR(Y483))</f>
        <v/>
      </c>
      <c r="V483" s="418">
        <f>AND(AC483&lt;&gt;"", 'Company information'!D$4&lt;&gt;"", RIGHT(SUBSTITUTE(AC483,"-",""),9)=RIGHT(SUBSTITUTE('Company information'!D$4,"-",""),9))</f>
        <v/>
      </c>
      <c r="W483" s="418">
        <f>AI483-I483</f>
        <v/>
      </c>
      <c r="X483" s="455" t="n"/>
      <c r="Y483" s="417" t="n"/>
      <c r="Z483" s="418" t="n"/>
      <c r="AA483" s="418" t="n"/>
      <c r="AB483" s="418" t="n"/>
      <c r="AC483" s="418" t="n"/>
      <c r="AD483" s="418" t="n"/>
      <c r="AE483" s="455" t="n"/>
      <c r="AF483" s="455" t="n"/>
      <c r="AG483" s="455" t="n"/>
      <c r="AH483" s="455" t="n"/>
      <c r="AI483" s="455" t="n"/>
      <c r="AJ483" s="455" t="n"/>
      <c r="AK483" s="455" t="n"/>
      <c r="AL483" s="455" t="n"/>
      <c r="AM483" s="455" t="n"/>
      <c r="AN483" s="455" t="n"/>
      <c r="AO483" s="455" t="n"/>
      <c r="AP483" s="455" t="n"/>
      <c r="AQ483" s="455" t="n"/>
      <c r="AR483" s="418" t="n"/>
      <c r="AS483" s="418" t="n"/>
      <c r="AT483" s="418" t="n"/>
    </row>
    <row r="484">
      <c r="A484" s="417" t="n">
        <v>475</v>
      </c>
      <c r="B484" s="418" t="inlineStr">
        <is>
          <t>Clearance &amp; Trucking Fee</t>
        </is>
      </c>
      <c r="C484" s="418" t="inlineStr">
        <is>
          <t>56ប៊ី-លីង សឹបផ្លាយ ឆេន មេនេចម៉ិន ឯ.ក</t>
        </is>
      </c>
      <c r="D484" s="418" t="inlineStr">
        <is>
          <t>K004-902004795</t>
        </is>
      </c>
      <c r="E484" s="418" t="inlineStr">
        <is>
          <t>TI2023-0036</t>
        </is>
      </c>
      <c r="F484" s="419" t="n">
        <v>44939</v>
      </c>
      <c r="G484" s="420" t="n">
        <v>349860</v>
      </c>
      <c r="H484" s="418" t="n"/>
      <c r="I484" s="455" t="n">
        <v>349860</v>
      </c>
      <c r="J484" s="418">
        <f>IF(L484&lt;&gt;"",L484,K484)</f>
        <v/>
      </c>
      <c r="K484" s="418">
        <f>IF(AND(T484=TRUE, U484=TRUE, V484=TRUE), IF(W484&lt;-0.05, "អនុញ្ញាត (អ្នកផ្គត់ផ្គង់ប្រកាសខ្វះ)", "បានប្រកាស (អនុញ្ញាត)"), IF(AND(T484=FALSE, U484=FALSE, V484=FALSE), "ព្យួរទុក (មិនមានទិន្នន័យ)", "ប្រកាសខុស (ព្យួរទុក)"))</f>
        <v/>
      </c>
      <c r="L484" s="418" t="inlineStr"/>
      <c r="M484" s="418" t="inlineStr"/>
      <c r="N484" s="455" t="n"/>
      <c r="O484" s="455">
        <f>IF(W484&lt;0,AI484,I484)</f>
        <v/>
      </c>
      <c r="P484" s="455">
        <f>I484-O484</f>
        <v/>
      </c>
      <c r="Q484" s="418" t="n"/>
      <c r="R484" s="418" t="inlineStr">
        <is>
          <t>TI2023-0036</t>
        </is>
      </c>
      <c r="S484" s="418" t="inlineStr"/>
      <c r="T484" s="418">
        <f>R484=S484</f>
        <v/>
      </c>
      <c r="U484" s="418">
        <f>AND(MONTH(F484)=MONTH(Y484), YEAR(F484)=YEAR(Y484))</f>
        <v/>
      </c>
      <c r="V484" s="418">
        <f>AND(AC484&lt;&gt;"", 'Company information'!D$4&lt;&gt;"", RIGHT(SUBSTITUTE(AC484,"-",""),9)=RIGHT(SUBSTITUTE('Company information'!D$4,"-",""),9))</f>
        <v/>
      </c>
      <c r="W484" s="418">
        <f>AI484-I484</f>
        <v/>
      </c>
      <c r="X484" s="455" t="n"/>
      <c r="Y484" s="417" t="n"/>
      <c r="Z484" s="418" t="n"/>
      <c r="AA484" s="418" t="n"/>
      <c r="AB484" s="418" t="n"/>
      <c r="AC484" s="418" t="n"/>
      <c r="AD484" s="418" t="n"/>
      <c r="AE484" s="455" t="n"/>
      <c r="AF484" s="455" t="n"/>
      <c r="AG484" s="455" t="n"/>
      <c r="AH484" s="455" t="n"/>
      <c r="AI484" s="455" t="n"/>
      <c r="AJ484" s="455" t="n"/>
      <c r="AK484" s="455" t="n"/>
      <c r="AL484" s="455" t="n"/>
      <c r="AM484" s="455" t="n"/>
      <c r="AN484" s="455" t="n"/>
      <c r="AO484" s="455" t="n"/>
      <c r="AP484" s="455" t="n"/>
      <c r="AQ484" s="455" t="n"/>
      <c r="AR484" s="418" t="n"/>
      <c r="AS484" s="418" t="n"/>
      <c r="AT484" s="418" t="n"/>
    </row>
    <row r="485">
      <c r="A485" s="417" t="n">
        <v>476</v>
      </c>
      <c r="B485" s="418" t="inlineStr">
        <is>
          <t>Clearance &amp; Trucking Fee</t>
        </is>
      </c>
      <c r="C485" s="418" t="inlineStr">
        <is>
          <t>56ប៊ី-លីង សឹបផ្លាយ ឆេន មេនេចម៉ិន ឯ.ក</t>
        </is>
      </c>
      <c r="D485" s="418" t="inlineStr">
        <is>
          <t>K004-902004795</t>
        </is>
      </c>
      <c r="E485" s="418" t="inlineStr">
        <is>
          <t>TI2023-0028</t>
        </is>
      </c>
      <c r="F485" s="419" t="n">
        <v>44939</v>
      </c>
      <c r="G485" s="420" t="n">
        <v>705894</v>
      </c>
      <c r="H485" s="418" t="n"/>
      <c r="I485" s="455" t="n">
        <v>705894</v>
      </c>
      <c r="J485" s="418">
        <f>IF(L485&lt;&gt;"",L485,K485)</f>
        <v/>
      </c>
      <c r="K485" s="418">
        <f>IF(AND(T485=TRUE, U485=TRUE, V485=TRUE), IF(W485&lt;-0.05, "អនុញ្ញាត (អ្នកផ្គត់ផ្គង់ប្រកាសខ្វះ)", "បានប្រកាស (អនុញ្ញាត)"), IF(AND(T485=FALSE, U485=FALSE, V485=FALSE), "ព្យួរទុក (មិនមានទិន្នន័យ)", "ប្រកាសខុស (ព្យួរទុក)"))</f>
        <v/>
      </c>
      <c r="L485" s="418" t="inlineStr"/>
      <c r="M485" s="418" t="inlineStr"/>
      <c r="N485" s="455" t="n"/>
      <c r="O485" s="455">
        <f>IF(W485&lt;0,AI485,I485)</f>
        <v/>
      </c>
      <c r="P485" s="455">
        <f>I485-O485</f>
        <v/>
      </c>
      <c r="Q485" s="418" t="n"/>
      <c r="R485" s="418" t="inlineStr">
        <is>
          <t>TI2023-0028</t>
        </is>
      </c>
      <c r="S485" s="418" t="inlineStr"/>
      <c r="T485" s="418">
        <f>R485=S485</f>
        <v/>
      </c>
      <c r="U485" s="418">
        <f>AND(MONTH(F485)=MONTH(Y485), YEAR(F485)=YEAR(Y485))</f>
        <v/>
      </c>
      <c r="V485" s="418">
        <f>AND(AC485&lt;&gt;"", 'Company information'!D$4&lt;&gt;"", RIGHT(SUBSTITUTE(AC485,"-",""),9)=RIGHT(SUBSTITUTE('Company information'!D$4,"-",""),9))</f>
        <v/>
      </c>
      <c r="W485" s="418">
        <f>AI485-I485</f>
        <v/>
      </c>
      <c r="X485" s="455" t="n"/>
      <c r="Y485" s="417" t="n"/>
      <c r="Z485" s="418" t="n"/>
      <c r="AA485" s="418" t="n"/>
      <c r="AB485" s="418" t="n"/>
      <c r="AC485" s="418" t="n"/>
      <c r="AD485" s="418" t="n"/>
      <c r="AE485" s="455" t="n"/>
      <c r="AF485" s="455" t="n"/>
      <c r="AG485" s="455" t="n"/>
      <c r="AH485" s="455" t="n"/>
      <c r="AI485" s="455" t="n"/>
      <c r="AJ485" s="455" t="n"/>
      <c r="AK485" s="455" t="n"/>
      <c r="AL485" s="455" t="n"/>
      <c r="AM485" s="455" t="n"/>
      <c r="AN485" s="455" t="n"/>
      <c r="AO485" s="455" t="n"/>
      <c r="AP485" s="455" t="n"/>
      <c r="AQ485" s="455" t="n"/>
      <c r="AR485" s="418" t="n"/>
      <c r="AS485" s="418" t="n"/>
      <c r="AT485" s="418" t="n"/>
    </row>
    <row r="486">
      <c r="A486" s="417" t="n">
        <v>477</v>
      </c>
      <c r="B486" s="418" t="inlineStr">
        <is>
          <t>Clearance &amp; Trucking Fee</t>
        </is>
      </c>
      <c r="C486" s="418" t="inlineStr">
        <is>
          <t>56ប៊ី-លីង សឹបផ្លាយ ឆេន មេនេចម៉ិន ឯ.ក</t>
        </is>
      </c>
      <c r="D486" s="418" t="inlineStr">
        <is>
          <t>K004-902004795</t>
        </is>
      </c>
      <c r="E486" s="418" t="inlineStr">
        <is>
          <t>TI2023-0027</t>
        </is>
      </c>
      <c r="F486" s="419" t="n">
        <v>44939</v>
      </c>
      <c r="G486" s="420" t="n">
        <v>705894</v>
      </c>
      <c r="H486" s="418" t="n"/>
      <c r="I486" s="455" t="n">
        <v>705894</v>
      </c>
      <c r="J486" s="418">
        <f>IF(L486&lt;&gt;"",L486,K486)</f>
        <v/>
      </c>
      <c r="K486" s="418">
        <f>IF(AND(T486=TRUE, U486=TRUE, V486=TRUE), IF(W486&lt;-0.05, "អនុញ្ញាត (អ្នកផ្គត់ផ្គង់ប្រកាសខ្វះ)", "បានប្រកាស (អនុញ្ញាត)"), IF(AND(T486=FALSE, U486=FALSE, V486=FALSE), "ព្យួរទុក (មិនមានទិន្នន័យ)", "ប្រកាសខុស (ព្យួរទុក)"))</f>
        <v/>
      </c>
      <c r="L486" s="418" t="inlineStr"/>
      <c r="M486" s="418" t="inlineStr"/>
      <c r="N486" s="455" t="n"/>
      <c r="O486" s="455">
        <f>IF(W486&lt;0,AI486,I486)</f>
        <v/>
      </c>
      <c r="P486" s="455">
        <f>I486-O486</f>
        <v/>
      </c>
      <c r="Q486" s="418" t="n"/>
      <c r="R486" s="418" t="inlineStr">
        <is>
          <t>TI2023-0027</t>
        </is>
      </c>
      <c r="S486" s="418" t="inlineStr"/>
      <c r="T486" s="418">
        <f>R486=S486</f>
        <v/>
      </c>
      <c r="U486" s="418">
        <f>AND(MONTH(F486)=MONTH(Y486), YEAR(F486)=YEAR(Y486))</f>
        <v/>
      </c>
      <c r="V486" s="418">
        <f>AND(AC486&lt;&gt;"", 'Company information'!D$4&lt;&gt;"", RIGHT(SUBSTITUTE(AC486,"-",""),9)=RIGHT(SUBSTITUTE('Company information'!D$4,"-",""),9))</f>
        <v/>
      </c>
      <c r="W486" s="418">
        <f>AI486-I486</f>
        <v/>
      </c>
      <c r="X486" s="455" t="n"/>
      <c r="Y486" s="417" t="n"/>
      <c r="Z486" s="418" t="n"/>
      <c r="AA486" s="418" t="n"/>
      <c r="AB486" s="418" t="n"/>
      <c r="AC486" s="418" t="n"/>
      <c r="AD486" s="418" t="n"/>
      <c r="AE486" s="455" t="n"/>
      <c r="AF486" s="455" t="n"/>
      <c r="AG486" s="455" t="n"/>
      <c r="AH486" s="455" t="n"/>
      <c r="AI486" s="455" t="n"/>
      <c r="AJ486" s="455" t="n"/>
      <c r="AK486" s="455" t="n"/>
      <c r="AL486" s="455" t="n"/>
      <c r="AM486" s="455" t="n"/>
      <c r="AN486" s="455" t="n"/>
      <c r="AO486" s="455" t="n"/>
      <c r="AP486" s="455" t="n"/>
      <c r="AQ486" s="455" t="n"/>
      <c r="AR486" s="418" t="n"/>
      <c r="AS486" s="418" t="n"/>
      <c r="AT486" s="418" t="n"/>
    </row>
    <row r="487">
      <c r="A487" s="417" t="n">
        <v>478</v>
      </c>
      <c r="B487" s="418" t="inlineStr">
        <is>
          <t>Clearance &amp; Trucking Fee</t>
        </is>
      </c>
      <c r="C487" s="418" t="inlineStr">
        <is>
          <t>56ប៊ី-លីង សឹបផ្លាយ ឆេន មេនេចម៉ិន ឯ.ក</t>
        </is>
      </c>
      <c r="D487" s="418" t="inlineStr">
        <is>
          <t>K004-902004795</t>
        </is>
      </c>
      <c r="E487" s="418" t="inlineStr">
        <is>
          <t>TI2023-0026</t>
        </is>
      </c>
      <c r="F487" s="419" t="n">
        <v>44939</v>
      </c>
      <c r="G487" s="420" t="n">
        <v>195510</v>
      </c>
      <c r="H487" s="418" t="n"/>
      <c r="I487" s="455" t="n">
        <v>195510</v>
      </c>
      <c r="J487" s="418">
        <f>IF(L487&lt;&gt;"",L487,K487)</f>
        <v/>
      </c>
      <c r="K487" s="418">
        <f>IF(AND(T487=TRUE, U487=TRUE, V487=TRUE), IF(W487&lt;-0.05, "អនុញ្ញាត (អ្នកផ្គត់ផ្គង់ប្រកាសខ្វះ)", "បានប្រកាស (អនុញ្ញាត)"), IF(AND(T487=FALSE, U487=FALSE, V487=FALSE), "ព្យួរទុក (មិនមានទិន្នន័យ)", "ប្រកាសខុស (ព្យួរទុក)"))</f>
        <v/>
      </c>
      <c r="L487" s="418" t="inlineStr"/>
      <c r="M487" s="418" t="inlineStr"/>
      <c r="N487" s="455" t="n"/>
      <c r="O487" s="455">
        <f>IF(W487&lt;0,AI487,I487)</f>
        <v/>
      </c>
      <c r="P487" s="455">
        <f>I487-O487</f>
        <v/>
      </c>
      <c r="Q487" s="418" t="n"/>
      <c r="R487" s="418" t="inlineStr">
        <is>
          <t>TI2023-0026</t>
        </is>
      </c>
      <c r="S487" s="418" t="inlineStr"/>
      <c r="T487" s="418">
        <f>R487=S487</f>
        <v/>
      </c>
      <c r="U487" s="418">
        <f>AND(MONTH(F487)=MONTH(Y487), YEAR(F487)=YEAR(Y487))</f>
        <v/>
      </c>
      <c r="V487" s="418">
        <f>AND(AC487&lt;&gt;"", 'Company information'!D$4&lt;&gt;"", RIGHT(SUBSTITUTE(AC487,"-",""),9)=RIGHT(SUBSTITUTE('Company information'!D$4,"-",""),9))</f>
        <v/>
      </c>
      <c r="W487" s="418">
        <f>AI487-I487</f>
        <v/>
      </c>
      <c r="X487" s="455" t="n"/>
      <c r="Y487" s="417" t="n"/>
      <c r="Z487" s="418" t="n"/>
      <c r="AA487" s="418" t="n"/>
      <c r="AB487" s="418" t="n"/>
      <c r="AC487" s="418" t="n"/>
      <c r="AD487" s="418" t="n"/>
      <c r="AE487" s="455" t="n"/>
      <c r="AF487" s="455" t="n"/>
      <c r="AG487" s="455" t="n"/>
      <c r="AH487" s="455" t="n"/>
      <c r="AI487" s="455" t="n"/>
      <c r="AJ487" s="455" t="n"/>
      <c r="AK487" s="455" t="n"/>
      <c r="AL487" s="455" t="n"/>
      <c r="AM487" s="455" t="n"/>
      <c r="AN487" s="455" t="n"/>
      <c r="AO487" s="455" t="n"/>
      <c r="AP487" s="455" t="n"/>
      <c r="AQ487" s="455" t="n"/>
      <c r="AR487" s="418" t="n"/>
      <c r="AS487" s="418" t="n"/>
      <c r="AT487" s="418" t="n"/>
    </row>
    <row r="488">
      <c r="A488" s="417" t="n">
        <v>479</v>
      </c>
      <c r="B488" s="418" t="inlineStr">
        <is>
          <t>Clearance &amp; Trucking Fee</t>
        </is>
      </c>
      <c r="C488" s="418" t="inlineStr">
        <is>
          <t>56ប៊ី-លីង សឹបផ្លាយ ឆេន មេនេចម៉ិន ឯ.ក</t>
        </is>
      </c>
      <c r="D488" s="418" t="inlineStr">
        <is>
          <t>K004-902004795</t>
        </is>
      </c>
      <c r="E488" s="418" t="inlineStr">
        <is>
          <t>TI2023-0021</t>
        </is>
      </c>
      <c r="F488" s="419" t="n">
        <v>45078</v>
      </c>
      <c r="G488" s="420" t="n">
        <v>195605</v>
      </c>
      <c r="H488" s="418" t="n"/>
      <c r="I488" s="455" t="n">
        <v>195605</v>
      </c>
      <c r="J488" s="418">
        <f>IF(L488&lt;&gt;"",L488,K488)</f>
        <v/>
      </c>
      <c r="K488" s="418">
        <f>IF(AND(T488=TRUE, U488=TRUE, V488=TRUE), IF(W488&lt;-0.05, "អនុញ្ញាត (អ្នកផ្គត់ផ្គង់ប្រកាសខ្វះ)", "បានប្រកាស (អនុញ្ញាត)"), IF(AND(T488=FALSE, U488=FALSE, V488=FALSE), "ព្យួរទុក (មិនមានទិន្នន័យ)", "ប្រកាសខុស (ព្យួរទុក)"))</f>
        <v/>
      </c>
      <c r="L488" s="418" t="inlineStr"/>
      <c r="M488" s="418" t="inlineStr"/>
      <c r="N488" s="455" t="n"/>
      <c r="O488" s="455">
        <f>IF(W488&lt;0,AI488,I488)</f>
        <v/>
      </c>
      <c r="P488" s="455">
        <f>I488-O488</f>
        <v/>
      </c>
      <c r="Q488" s="418" t="n"/>
      <c r="R488" s="418" t="inlineStr">
        <is>
          <t>TI2023-0021</t>
        </is>
      </c>
      <c r="S488" s="418" t="inlineStr"/>
      <c r="T488" s="418">
        <f>R488=S488</f>
        <v/>
      </c>
      <c r="U488" s="418">
        <f>AND(MONTH(F488)=MONTH(Y488), YEAR(F488)=YEAR(Y488))</f>
        <v/>
      </c>
      <c r="V488" s="418">
        <f>AND(AC488&lt;&gt;"", 'Company information'!D$4&lt;&gt;"", RIGHT(SUBSTITUTE(AC488,"-",""),9)=RIGHT(SUBSTITUTE('Company information'!D$4,"-",""),9))</f>
        <v/>
      </c>
      <c r="W488" s="418">
        <f>AI488-I488</f>
        <v/>
      </c>
      <c r="X488" s="455" t="n"/>
      <c r="Y488" s="417" t="n"/>
      <c r="Z488" s="418" t="n"/>
      <c r="AA488" s="418" t="n"/>
      <c r="AB488" s="418" t="n"/>
      <c r="AC488" s="418" t="n"/>
      <c r="AD488" s="418" t="n"/>
      <c r="AE488" s="455" t="n"/>
      <c r="AF488" s="455" t="n"/>
      <c r="AG488" s="455" t="n"/>
      <c r="AH488" s="455" t="n"/>
      <c r="AI488" s="455" t="n"/>
      <c r="AJ488" s="455" t="n"/>
      <c r="AK488" s="455" t="n"/>
      <c r="AL488" s="455" t="n"/>
      <c r="AM488" s="455" t="n"/>
      <c r="AN488" s="455" t="n"/>
      <c r="AO488" s="455" t="n"/>
      <c r="AP488" s="455" t="n"/>
      <c r="AQ488" s="455" t="n"/>
      <c r="AR488" s="418" t="n"/>
      <c r="AS488" s="418" t="n"/>
      <c r="AT488" s="418" t="n"/>
    </row>
    <row r="489">
      <c r="A489" s="417" t="n">
        <v>480</v>
      </c>
      <c r="B489" s="418" t="inlineStr">
        <is>
          <t>Trucking Fee</t>
        </is>
      </c>
      <c r="C489" s="418" t="inlineStr">
        <is>
          <t>ឆាយ ដា ឡូយីស្ទីក</t>
        </is>
      </c>
      <c r="D489" s="418" t="inlineStr">
        <is>
          <t>L001-100063098</t>
        </is>
      </c>
      <c r="E489" s="418" t="inlineStr">
        <is>
          <t>2301001072</t>
        </is>
      </c>
      <c r="F489" s="419" t="n">
        <v>44956</v>
      </c>
      <c r="G489" s="420" t="n">
        <v>30750</v>
      </c>
      <c r="H489" s="418" t="n"/>
      <c r="I489" s="455" t="n">
        <v>30750</v>
      </c>
      <c r="J489" s="418">
        <f>IF(L489&lt;&gt;"",L489,K489)</f>
        <v/>
      </c>
      <c r="K489" s="418">
        <f>IF(AND(T489=TRUE, U489=TRUE, V489=TRUE), IF(W489&lt;-0.05, "អនុញ្ញាត (អ្នកផ្គត់ផ្គង់ប្រកាសខ្វះ)", "បានប្រកាស (អនុញ្ញាត)"), IF(AND(T489=FALSE, U489=FALSE, V489=FALSE), "ព្យួរទុក (មិនមានទិន្នន័យ)", "ប្រកាសខុស (ព្យួរទុក)"))</f>
        <v/>
      </c>
      <c r="L489" s="418" t="inlineStr"/>
      <c r="M489" s="418" t="inlineStr"/>
      <c r="N489" s="455" t="n"/>
      <c r="O489" s="455">
        <f>IF(W489&lt;0,AI489,I489)</f>
        <v/>
      </c>
      <c r="P489" s="455">
        <f>I489-O489</f>
        <v/>
      </c>
      <c r="Q489" s="418" t="n"/>
      <c r="R489" s="418" t="inlineStr">
        <is>
          <t>2301001072</t>
        </is>
      </c>
      <c r="S489" s="418" t="inlineStr"/>
      <c r="T489" s="418">
        <f>R489=S489</f>
        <v/>
      </c>
      <c r="U489" s="418">
        <f>AND(MONTH(F489)=MONTH(Y489), YEAR(F489)=YEAR(Y489))</f>
        <v/>
      </c>
      <c r="V489" s="418">
        <f>AND(AC489&lt;&gt;"", 'Company information'!D$4&lt;&gt;"", RIGHT(SUBSTITUTE(AC489,"-",""),9)=RIGHT(SUBSTITUTE('Company information'!D$4,"-",""),9))</f>
        <v/>
      </c>
      <c r="W489" s="418">
        <f>AI489-I489</f>
        <v/>
      </c>
      <c r="X489" s="455" t="n"/>
      <c r="Y489" s="417" t="n"/>
      <c r="Z489" s="418" t="n"/>
      <c r="AA489" s="418" t="n"/>
      <c r="AB489" s="418" t="n"/>
      <c r="AC489" s="418" t="n"/>
      <c r="AD489" s="418" t="n"/>
      <c r="AE489" s="455" t="n"/>
      <c r="AF489" s="455" t="n"/>
      <c r="AG489" s="455" t="n"/>
      <c r="AH489" s="455" t="n"/>
      <c r="AI489" s="455" t="n"/>
      <c r="AJ489" s="455" t="n"/>
      <c r="AK489" s="455" t="n"/>
      <c r="AL489" s="455" t="n"/>
      <c r="AM489" s="455" t="n"/>
      <c r="AN489" s="455" t="n"/>
      <c r="AO489" s="455" t="n"/>
      <c r="AP489" s="455" t="n"/>
      <c r="AQ489" s="455" t="n"/>
      <c r="AR489" s="418" t="n"/>
      <c r="AS489" s="418" t="n"/>
      <c r="AT489" s="418" t="n"/>
    </row>
    <row r="490">
      <c r="A490" s="417" t="n">
        <v>481</v>
      </c>
      <c r="B490" s="418" t="inlineStr">
        <is>
          <t>Trucking Fee</t>
        </is>
      </c>
      <c r="C490" s="418" t="inlineStr">
        <is>
          <t>ឆាយ ដា ឡូយីស្ទីក</t>
        </is>
      </c>
      <c r="D490" s="418" t="inlineStr">
        <is>
          <t>L001-100063098</t>
        </is>
      </c>
      <c r="E490" s="418" t="inlineStr">
        <is>
          <t>2301001047</t>
        </is>
      </c>
      <c r="F490" s="419" t="n">
        <v>44956</v>
      </c>
      <c r="G490" s="420" t="n">
        <v>89790</v>
      </c>
      <c r="H490" s="418" t="n"/>
      <c r="I490" s="455" t="n">
        <v>89790</v>
      </c>
      <c r="J490" s="418">
        <f>IF(L490&lt;&gt;"",L490,K490)</f>
        <v/>
      </c>
      <c r="K490" s="418">
        <f>IF(AND(T490=TRUE, U490=TRUE, V490=TRUE), IF(W490&lt;-0.05, "អនុញ្ញាត (អ្នកផ្គត់ផ្គង់ប្រកាសខ្វះ)", "បានប្រកាស (អនុញ្ញាត)"), IF(AND(T490=FALSE, U490=FALSE, V490=FALSE), "ព្យួរទុក (មិនមានទិន្នន័យ)", "ប្រកាសខុស (ព្យួរទុក)"))</f>
        <v/>
      </c>
      <c r="L490" s="418" t="inlineStr"/>
      <c r="M490" s="418" t="inlineStr"/>
      <c r="N490" s="455" t="n"/>
      <c r="O490" s="455">
        <f>IF(W490&lt;0,AI490,I490)</f>
        <v/>
      </c>
      <c r="P490" s="455">
        <f>I490-O490</f>
        <v/>
      </c>
      <c r="Q490" s="418" t="n"/>
      <c r="R490" s="418" t="inlineStr">
        <is>
          <t>2301001047</t>
        </is>
      </c>
      <c r="S490" s="418" t="inlineStr"/>
      <c r="T490" s="418">
        <f>R490=S490</f>
        <v/>
      </c>
      <c r="U490" s="418">
        <f>AND(MONTH(F490)=MONTH(Y490), YEAR(F490)=YEAR(Y490))</f>
        <v/>
      </c>
      <c r="V490" s="418">
        <f>AND(AC490&lt;&gt;"", 'Company information'!D$4&lt;&gt;"", RIGHT(SUBSTITUTE(AC490,"-",""),9)=RIGHT(SUBSTITUTE('Company information'!D$4,"-",""),9))</f>
        <v/>
      </c>
      <c r="W490" s="418">
        <f>AI490-I490</f>
        <v/>
      </c>
      <c r="X490" s="455" t="n"/>
      <c r="Y490" s="417" t="n"/>
      <c r="Z490" s="418" t="n"/>
      <c r="AA490" s="418" t="n"/>
      <c r="AB490" s="418" t="n"/>
      <c r="AC490" s="418" t="n"/>
      <c r="AD490" s="418" t="n"/>
      <c r="AE490" s="455" t="n"/>
      <c r="AF490" s="455" t="n"/>
      <c r="AG490" s="455" t="n"/>
      <c r="AH490" s="455" t="n"/>
      <c r="AI490" s="455" t="n"/>
      <c r="AJ490" s="455" t="n"/>
      <c r="AK490" s="455" t="n"/>
      <c r="AL490" s="455" t="n"/>
      <c r="AM490" s="455" t="n"/>
      <c r="AN490" s="455" t="n"/>
      <c r="AO490" s="455" t="n"/>
      <c r="AP490" s="455" t="n"/>
      <c r="AQ490" s="455" t="n"/>
      <c r="AR490" s="418" t="n"/>
      <c r="AS490" s="418" t="n"/>
      <c r="AT490" s="418" t="n"/>
    </row>
    <row r="491">
      <c r="A491" s="417" t="n">
        <v>482</v>
      </c>
      <c r="B491" s="418" t="inlineStr">
        <is>
          <t>Trucking Fee</t>
        </is>
      </c>
      <c r="C491" s="418" t="inlineStr">
        <is>
          <t>ឆាយ ដា ឡូយីស្ទីក</t>
        </is>
      </c>
      <c r="D491" s="418" t="inlineStr">
        <is>
          <t>L001-100063098</t>
        </is>
      </c>
      <c r="E491" s="418" t="inlineStr">
        <is>
          <t>2301001042</t>
        </is>
      </c>
      <c r="F491" s="419" t="n">
        <v>44956</v>
      </c>
      <c r="G491" s="420" t="n">
        <v>89790</v>
      </c>
      <c r="H491" s="418" t="n"/>
      <c r="I491" s="455" t="n">
        <v>89790</v>
      </c>
      <c r="J491" s="418">
        <f>IF(L491&lt;&gt;"",L491,K491)</f>
        <v/>
      </c>
      <c r="K491" s="418">
        <f>IF(AND(T491=TRUE, U491=TRUE, V491=TRUE), IF(W491&lt;-0.05, "អនុញ្ញាត (អ្នកផ្គត់ផ្គង់ប្រកាសខ្វះ)", "បានប្រកាស (អនុញ្ញាត)"), IF(AND(T491=FALSE, U491=FALSE, V491=FALSE), "ព្យួរទុក (មិនមានទិន្នន័យ)", "ប្រកាសខុស (ព្យួរទុក)"))</f>
        <v/>
      </c>
      <c r="L491" s="418" t="inlineStr"/>
      <c r="M491" s="418" t="inlineStr"/>
      <c r="N491" s="455" t="n"/>
      <c r="O491" s="455">
        <f>IF(W491&lt;0,AI491,I491)</f>
        <v/>
      </c>
      <c r="P491" s="455">
        <f>I491-O491</f>
        <v/>
      </c>
      <c r="Q491" s="418" t="n"/>
      <c r="R491" s="418" t="inlineStr">
        <is>
          <t>2301001042</t>
        </is>
      </c>
      <c r="S491" s="418" t="inlineStr"/>
      <c r="T491" s="418">
        <f>R491=S491</f>
        <v/>
      </c>
      <c r="U491" s="418">
        <f>AND(MONTH(F491)=MONTH(Y491), YEAR(F491)=YEAR(Y491))</f>
        <v/>
      </c>
      <c r="V491" s="418">
        <f>AND(AC491&lt;&gt;"", 'Company information'!D$4&lt;&gt;"", RIGHT(SUBSTITUTE(AC491,"-",""),9)=RIGHT(SUBSTITUTE('Company information'!D$4,"-",""),9))</f>
        <v/>
      </c>
      <c r="W491" s="418">
        <f>AI491-I491</f>
        <v/>
      </c>
      <c r="X491" s="455" t="n"/>
      <c r="Y491" s="417" t="n"/>
      <c r="Z491" s="418" t="n"/>
      <c r="AA491" s="418" t="n"/>
      <c r="AB491" s="418" t="n"/>
      <c r="AC491" s="418" t="n"/>
      <c r="AD491" s="418" t="n"/>
      <c r="AE491" s="455" t="n"/>
      <c r="AF491" s="455" t="n"/>
      <c r="AG491" s="455" t="n"/>
      <c r="AH491" s="455" t="n"/>
      <c r="AI491" s="455" t="n"/>
      <c r="AJ491" s="455" t="n"/>
      <c r="AK491" s="455" t="n"/>
      <c r="AL491" s="455" t="n"/>
      <c r="AM491" s="455" t="n"/>
      <c r="AN491" s="455" t="n"/>
      <c r="AO491" s="455" t="n"/>
      <c r="AP491" s="455" t="n"/>
      <c r="AQ491" s="455" t="n"/>
      <c r="AR491" s="418" t="n"/>
      <c r="AS491" s="418" t="n"/>
      <c r="AT491" s="418" t="n"/>
    </row>
    <row r="492">
      <c r="A492" s="417" t="n">
        <v>483</v>
      </c>
      <c r="B492" s="418" t="inlineStr">
        <is>
          <t>Trucking Fee</t>
        </is>
      </c>
      <c r="C492" s="418" t="inlineStr">
        <is>
          <t>ឆាយ ដា ឡូយីស្ទីក</t>
        </is>
      </c>
      <c r="D492" s="418" t="inlineStr">
        <is>
          <t>L001-100063098</t>
        </is>
      </c>
      <c r="E492" s="418" t="inlineStr">
        <is>
          <t>2301001036</t>
        </is>
      </c>
      <c r="F492" s="419" t="n">
        <v>44956</v>
      </c>
      <c r="G492" s="420" t="n">
        <v>179580</v>
      </c>
      <c r="H492" s="418" t="n"/>
      <c r="I492" s="455" t="n">
        <v>179580</v>
      </c>
      <c r="J492" s="418">
        <f>IF(L492&lt;&gt;"",L492,K492)</f>
        <v/>
      </c>
      <c r="K492" s="418">
        <f>IF(AND(T492=TRUE, U492=TRUE, V492=TRUE), IF(W492&lt;-0.05, "អនុញ្ញាត (អ្នកផ្គត់ផ្គង់ប្រកាសខ្វះ)", "បានប្រកាស (អនុញ្ញាត)"), IF(AND(T492=FALSE, U492=FALSE, V492=FALSE), "ព្យួរទុក (មិនមានទិន្នន័យ)", "ប្រកាសខុស (ព្យួរទុក)"))</f>
        <v/>
      </c>
      <c r="L492" s="418" t="inlineStr"/>
      <c r="M492" s="418" t="inlineStr"/>
      <c r="N492" s="455" t="n"/>
      <c r="O492" s="455">
        <f>IF(W492&lt;0,AI492,I492)</f>
        <v/>
      </c>
      <c r="P492" s="455">
        <f>I492-O492</f>
        <v/>
      </c>
      <c r="Q492" s="418" t="n"/>
      <c r="R492" s="418" t="inlineStr">
        <is>
          <t>2301001036</t>
        </is>
      </c>
      <c r="S492" s="418" t="inlineStr"/>
      <c r="T492" s="418">
        <f>R492=S492</f>
        <v/>
      </c>
      <c r="U492" s="418">
        <f>AND(MONTH(F492)=MONTH(Y492), YEAR(F492)=YEAR(Y492))</f>
        <v/>
      </c>
      <c r="V492" s="418">
        <f>AND(AC492&lt;&gt;"", 'Company information'!D$4&lt;&gt;"", RIGHT(SUBSTITUTE(AC492,"-",""),9)=RIGHT(SUBSTITUTE('Company information'!D$4,"-",""),9))</f>
        <v/>
      </c>
      <c r="W492" s="418">
        <f>AI492-I492</f>
        <v/>
      </c>
      <c r="X492" s="455" t="n"/>
      <c r="Y492" s="417" t="n"/>
      <c r="Z492" s="418" t="n"/>
      <c r="AA492" s="418" t="n"/>
      <c r="AB492" s="418" t="n"/>
      <c r="AC492" s="418" t="n"/>
      <c r="AD492" s="418" t="n"/>
      <c r="AE492" s="455" t="n"/>
      <c r="AF492" s="455" t="n"/>
      <c r="AG492" s="455" t="n"/>
      <c r="AH492" s="455" t="n"/>
      <c r="AI492" s="455" t="n"/>
      <c r="AJ492" s="455" t="n"/>
      <c r="AK492" s="455" t="n"/>
      <c r="AL492" s="455" t="n"/>
      <c r="AM492" s="455" t="n"/>
      <c r="AN492" s="455" t="n"/>
      <c r="AO492" s="455" t="n"/>
      <c r="AP492" s="455" t="n"/>
      <c r="AQ492" s="455" t="n"/>
      <c r="AR492" s="418" t="n"/>
      <c r="AS492" s="418" t="n"/>
      <c r="AT492" s="418" t="n"/>
    </row>
    <row r="493">
      <c r="A493" s="417" t="n">
        <v>484</v>
      </c>
      <c r="B493" s="418" t="inlineStr">
        <is>
          <t>Trucking Fee</t>
        </is>
      </c>
      <c r="C493" s="418" t="inlineStr">
        <is>
          <t>ឆាយ ដា ឡូយីស្ទីក</t>
        </is>
      </c>
      <c r="D493" s="418" t="inlineStr">
        <is>
          <t>L001-100063098</t>
        </is>
      </c>
      <c r="E493" s="418" t="inlineStr">
        <is>
          <t>2301001025</t>
        </is>
      </c>
      <c r="F493" s="419" t="n">
        <v>44956</v>
      </c>
      <c r="G493" s="420" t="n">
        <v>179580</v>
      </c>
      <c r="H493" s="418" t="n"/>
      <c r="I493" s="455" t="n">
        <v>179580</v>
      </c>
      <c r="J493" s="418">
        <f>IF(L493&lt;&gt;"",L493,K493)</f>
        <v/>
      </c>
      <c r="K493" s="418">
        <f>IF(AND(T493=TRUE, U493=TRUE, V493=TRUE), IF(W493&lt;-0.05, "អនុញ្ញាត (អ្នកផ្គត់ផ្គង់ប្រកាសខ្វះ)", "បានប្រកាស (អនុញ្ញាត)"), IF(AND(T493=FALSE, U493=FALSE, V493=FALSE), "ព្យួរទុក (មិនមានទិន្នន័យ)", "ប្រកាសខុស (ព្យួរទុក)"))</f>
        <v/>
      </c>
      <c r="L493" s="418" t="inlineStr"/>
      <c r="M493" s="418" t="inlineStr"/>
      <c r="N493" s="455" t="n"/>
      <c r="O493" s="455">
        <f>IF(W493&lt;0,AI493,I493)</f>
        <v/>
      </c>
      <c r="P493" s="455">
        <f>I493-O493</f>
        <v/>
      </c>
      <c r="Q493" s="418" t="n"/>
      <c r="R493" s="418" t="inlineStr">
        <is>
          <t>2301001025</t>
        </is>
      </c>
      <c r="S493" s="418" t="inlineStr"/>
      <c r="T493" s="418">
        <f>R493=S493</f>
        <v/>
      </c>
      <c r="U493" s="418">
        <f>AND(MONTH(F493)=MONTH(Y493), YEAR(F493)=YEAR(Y493))</f>
        <v/>
      </c>
      <c r="V493" s="418">
        <f>AND(AC493&lt;&gt;"", 'Company information'!D$4&lt;&gt;"", RIGHT(SUBSTITUTE(AC493,"-",""),9)=RIGHT(SUBSTITUTE('Company information'!D$4,"-",""),9))</f>
        <v/>
      </c>
      <c r="W493" s="418">
        <f>AI493-I493</f>
        <v/>
      </c>
      <c r="X493" s="455" t="n"/>
      <c r="Y493" s="417" t="n"/>
      <c r="Z493" s="418" t="n"/>
      <c r="AA493" s="418" t="n"/>
      <c r="AB493" s="418" t="n"/>
      <c r="AC493" s="418" t="n"/>
      <c r="AD493" s="418" t="n"/>
      <c r="AE493" s="455" t="n"/>
      <c r="AF493" s="455" t="n"/>
      <c r="AG493" s="455" t="n"/>
      <c r="AH493" s="455" t="n"/>
      <c r="AI493" s="455" t="n"/>
      <c r="AJ493" s="455" t="n"/>
      <c r="AK493" s="455" t="n"/>
      <c r="AL493" s="455" t="n"/>
      <c r="AM493" s="455" t="n"/>
      <c r="AN493" s="455" t="n"/>
      <c r="AO493" s="455" t="n"/>
      <c r="AP493" s="455" t="n"/>
      <c r="AQ493" s="455" t="n"/>
      <c r="AR493" s="418" t="n"/>
      <c r="AS493" s="418" t="n"/>
      <c r="AT493" s="418" t="n"/>
    </row>
    <row r="494">
      <c r="A494" s="417" t="n">
        <v>485</v>
      </c>
      <c r="B494" s="418" t="inlineStr">
        <is>
          <t>Trucking Fee</t>
        </is>
      </c>
      <c r="C494" s="418" t="inlineStr">
        <is>
          <t>ឆាយ ដា ឡូយីស្ទីក</t>
        </is>
      </c>
      <c r="D494" s="418" t="inlineStr">
        <is>
          <t>L001-100063098</t>
        </is>
      </c>
      <c r="E494" s="418" t="inlineStr">
        <is>
          <t>2301000797</t>
        </is>
      </c>
      <c r="F494" s="419" t="n">
        <v>44949</v>
      </c>
      <c r="G494" s="420" t="n">
        <v>28002</v>
      </c>
      <c r="H494" s="418" t="n"/>
      <c r="I494" s="455" t="n">
        <v>28002</v>
      </c>
      <c r="J494" s="418">
        <f>IF(L494&lt;&gt;"",L494,K494)</f>
        <v/>
      </c>
      <c r="K494" s="418">
        <f>IF(AND(T494=TRUE, U494=TRUE, V494=TRUE), IF(W494&lt;-0.05, "អនុញ្ញាត (អ្នកផ្គត់ផ្គង់ប្រកាសខ្វះ)", "បានប្រកាស (អនុញ្ញាត)"), IF(AND(T494=FALSE, U494=FALSE, V494=FALSE), "ព្យួរទុក (មិនមានទិន្នន័យ)", "ប្រកាសខុស (ព្យួរទុក)"))</f>
        <v/>
      </c>
      <c r="L494" s="418" t="inlineStr"/>
      <c r="M494" s="418" t="inlineStr"/>
      <c r="N494" s="455" t="n"/>
      <c r="O494" s="455">
        <f>IF(W494&lt;0,AI494,I494)</f>
        <v/>
      </c>
      <c r="P494" s="455">
        <f>I494-O494</f>
        <v/>
      </c>
      <c r="Q494" s="418" t="n"/>
      <c r="R494" s="418" t="inlineStr">
        <is>
          <t>2301000797</t>
        </is>
      </c>
      <c r="S494" s="418" t="inlineStr"/>
      <c r="T494" s="418">
        <f>R494=S494</f>
        <v/>
      </c>
      <c r="U494" s="418">
        <f>AND(MONTH(F494)=MONTH(Y494), YEAR(F494)=YEAR(Y494))</f>
        <v/>
      </c>
      <c r="V494" s="418">
        <f>AND(AC494&lt;&gt;"", 'Company information'!D$4&lt;&gt;"", RIGHT(SUBSTITUTE(AC494,"-",""),9)=RIGHT(SUBSTITUTE('Company information'!D$4,"-",""),9))</f>
        <v/>
      </c>
      <c r="W494" s="418">
        <f>AI494-I494</f>
        <v/>
      </c>
      <c r="X494" s="455" t="n"/>
      <c r="Y494" s="417" t="n"/>
      <c r="Z494" s="418" t="n"/>
      <c r="AA494" s="418" t="n"/>
      <c r="AB494" s="418" t="n"/>
      <c r="AC494" s="418" t="n"/>
      <c r="AD494" s="418" t="n"/>
      <c r="AE494" s="455" t="n"/>
      <c r="AF494" s="455" t="n"/>
      <c r="AG494" s="455" t="n"/>
      <c r="AH494" s="455" t="n"/>
      <c r="AI494" s="455" t="n"/>
      <c r="AJ494" s="455" t="n"/>
      <c r="AK494" s="455" t="n"/>
      <c r="AL494" s="455" t="n"/>
      <c r="AM494" s="455" t="n"/>
      <c r="AN494" s="455" t="n"/>
      <c r="AO494" s="455" t="n"/>
      <c r="AP494" s="455" t="n"/>
      <c r="AQ494" s="455" t="n"/>
      <c r="AR494" s="418" t="n"/>
      <c r="AS494" s="418" t="n"/>
      <c r="AT494" s="418" t="n"/>
    </row>
    <row r="495">
      <c r="A495" s="417" t="n">
        <v>486</v>
      </c>
      <c r="B495" s="418" t="inlineStr">
        <is>
          <t>Trucking Fee</t>
        </is>
      </c>
      <c r="C495" s="418" t="inlineStr">
        <is>
          <t>ឆាយ ដា ឡូយីស្ទីក</t>
        </is>
      </c>
      <c r="D495" s="418" t="inlineStr">
        <is>
          <t>L001-100063098</t>
        </is>
      </c>
      <c r="E495" s="418" t="inlineStr">
        <is>
          <t>2301000763</t>
        </is>
      </c>
      <c r="F495" s="419" t="n">
        <v>44949</v>
      </c>
      <c r="G495" s="420" t="n">
        <v>90184</v>
      </c>
      <c r="H495" s="418" t="n"/>
      <c r="I495" s="455" t="n">
        <v>90184</v>
      </c>
      <c r="J495" s="418">
        <f>IF(L495&lt;&gt;"",L495,K495)</f>
        <v/>
      </c>
      <c r="K495" s="418">
        <f>IF(AND(T495=TRUE, U495=TRUE, V495=TRUE), IF(W495&lt;-0.05, "អនុញ្ញាត (អ្នកផ្គត់ផ្គង់ប្រកាសខ្វះ)", "បានប្រកាស (អនុញ្ញាត)"), IF(AND(T495=FALSE, U495=FALSE, V495=FALSE), "ព្យួរទុក (មិនមានទិន្នន័យ)", "ប្រកាសខុស (ព្យួរទុក)"))</f>
        <v/>
      </c>
      <c r="L495" s="418" t="inlineStr"/>
      <c r="M495" s="418" t="inlineStr"/>
      <c r="N495" s="455" t="n"/>
      <c r="O495" s="455">
        <f>IF(W495&lt;0,AI495,I495)</f>
        <v/>
      </c>
      <c r="P495" s="455">
        <f>I495-O495</f>
        <v/>
      </c>
      <c r="Q495" s="418" t="n"/>
      <c r="R495" s="418" t="inlineStr">
        <is>
          <t>2301000763</t>
        </is>
      </c>
      <c r="S495" s="418" t="inlineStr"/>
      <c r="T495" s="418">
        <f>R495=S495</f>
        <v/>
      </c>
      <c r="U495" s="418">
        <f>AND(MONTH(F495)=MONTH(Y495), YEAR(F495)=YEAR(Y495))</f>
        <v/>
      </c>
      <c r="V495" s="418">
        <f>AND(AC495&lt;&gt;"", 'Company information'!D$4&lt;&gt;"", RIGHT(SUBSTITUTE(AC495,"-",""),9)=RIGHT(SUBSTITUTE('Company information'!D$4,"-",""),9))</f>
        <v/>
      </c>
      <c r="W495" s="418">
        <f>AI495-I495</f>
        <v/>
      </c>
      <c r="X495" s="455" t="n"/>
      <c r="Y495" s="417" t="n"/>
      <c r="Z495" s="418" t="n"/>
      <c r="AA495" s="418" t="n"/>
      <c r="AB495" s="418" t="n"/>
      <c r="AC495" s="418" t="n"/>
      <c r="AD495" s="418" t="n"/>
      <c r="AE495" s="455" t="n"/>
      <c r="AF495" s="455" t="n"/>
      <c r="AG495" s="455" t="n"/>
      <c r="AH495" s="455" t="n"/>
      <c r="AI495" s="455" t="n"/>
      <c r="AJ495" s="455" t="n"/>
      <c r="AK495" s="455" t="n"/>
      <c r="AL495" s="455" t="n"/>
      <c r="AM495" s="455" t="n"/>
      <c r="AN495" s="455" t="n"/>
      <c r="AO495" s="455" t="n"/>
      <c r="AP495" s="455" t="n"/>
      <c r="AQ495" s="455" t="n"/>
      <c r="AR495" s="418" t="n"/>
      <c r="AS495" s="418" t="n"/>
      <c r="AT495" s="418" t="n"/>
    </row>
    <row r="496">
      <c r="A496" s="417" t="n">
        <v>487</v>
      </c>
      <c r="B496" s="418" t="inlineStr">
        <is>
          <t>Trucking Fee</t>
        </is>
      </c>
      <c r="C496" s="418" t="inlineStr">
        <is>
          <t>ឆាយ ដា ឡូយីស្ទីក</t>
        </is>
      </c>
      <c r="D496" s="418" t="inlineStr">
        <is>
          <t>L001-100063098</t>
        </is>
      </c>
      <c r="E496" s="418" t="inlineStr">
        <is>
          <t>2301000746</t>
        </is>
      </c>
      <c r="F496" s="419" t="n">
        <v>44949</v>
      </c>
      <c r="G496" s="420" t="n">
        <v>90184</v>
      </c>
      <c r="H496" s="418" t="n"/>
      <c r="I496" s="455" t="n">
        <v>90184</v>
      </c>
      <c r="J496" s="418">
        <f>IF(L496&lt;&gt;"",L496,K496)</f>
        <v/>
      </c>
      <c r="K496" s="418">
        <f>IF(AND(T496=TRUE, U496=TRUE, V496=TRUE), IF(W496&lt;-0.05, "អនុញ្ញាត (អ្នកផ្គត់ផ្គង់ប្រកាសខ្វះ)", "បានប្រកាស (អនុញ្ញាត)"), IF(AND(T496=FALSE, U496=FALSE, V496=FALSE), "ព្យួរទុក (មិនមានទិន្នន័យ)", "ប្រកាសខុស (ព្យួរទុក)"))</f>
        <v/>
      </c>
      <c r="L496" s="418" t="inlineStr"/>
      <c r="M496" s="418" t="inlineStr"/>
      <c r="N496" s="455" t="n"/>
      <c r="O496" s="455">
        <f>IF(W496&lt;0,AI496,I496)</f>
        <v/>
      </c>
      <c r="P496" s="455">
        <f>I496-O496</f>
        <v/>
      </c>
      <c r="Q496" s="418" t="n"/>
      <c r="R496" s="418" t="inlineStr">
        <is>
          <t>2301000746</t>
        </is>
      </c>
      <c r="S496" s="418" t="inlineStr"/>
      <c r="T496" s="418">
        <f>R496=S496</f>
        <v/>
      </c>
      <c r="U496" s="418">
        <f>AND(MONTH(F496)=MONTH(Y496), YEAR(F496)=YEAR(Y496))</f>
        <v/>
      </c>
      <c r="V496" s="418">
        <f>AND(AC496&lt;&gt;"", 'Company information'!D$4&lt;&gt;"", RIGHT(SUBSTITUTE(AC496,"-",""),9)=RIGHT(SUBSTITUTE('Company information'!D$4,"-",""),9))</f>
        <v/>
      </c>
      <c r="W496" s="418">
        <f>AI496-I496</f>
        <v/>
      </c>
      <c r="X496" s="455" t="n"/>
      <c r="Y496" s="417" t="n"/>
      <c r="Z496" s="418" t="n"/>
      <c r="AA496" s="418" t="n"/>
      <c r="AB496" s="418" t="n"/>
      <c r="AC496" s="418" t="n"/>
      <c r="AD496" s="418" t="n"/>
      <c r="AE496" s="455" t="n"/>
      <c r="AF496" s="455" t="n"/>
      <c r="AG496" s="455" t="n"/>
      <c r="AH496" s="455" t="n"/>
      <c r="AI496" s="455" t="n"/>
      <c r="AJ496" s="455" t="n"/>
      <c r="AK496" s="455" t="n"/>
      <c r="AL496" s="455" t="n"/>
      <c r="AM496" s="455" t="n"/>
      <c r="AN496" s="455" t="n"/>
      <c r="AO496" s="455" t="n"/>
      <c r="AP496" s="455" t="n"/>
      <c r="AQ496" s="455" t="n"/>
      <c r="AR496" s="418" t="n"/>
      <c r="AS496" s="418" t="n"/>
      <c r="AT496" s="418" t="n"/>
    </row>
    <row r="497">
      <c r="A497" s="417" t="n">
        <v>488</v>
      </c>
      <c r="B497" s="418" t="inlineStr">
        <is>
          <t>Trucking Fee</t>
        </is>
      </c>
      <c r="C497" s="418" t="inlineStr">
        <is>
          <t>ឆាយ ដា ឡូយីស្ទីក</t>
        </is>
      </c>
      <c r="D497" s="418" t="inlineStr">
        <is>
          <t>L001-100063098</t>
        </is>
      </c>
      <c r="E497" s="418" t="inlineStr">
        <is>
          <t>2301000747</t>
        </is>
      </c>
      <c r="F497" s="419" t="n">
        <v>44949</v>
      </c>
      <c r="G497" s="420" t="n">
        <v>90184</v>
      </c>
      <c r="H497" s="418" t="n"/>
      <c r="I497" s="455" t="n">
        <v>90184</v>
      </c>
      <c r="J497" s="418">
        <f>IF(L497&lt;&gt;"",L497,K497)</f>
        <v/>
      </c>
      <c r="K497" s="418">
        <f>IF(AND(T497=TRUE, U497=TRUE, V497=TRUE), IF(W497&lt;-0.05, "អនុញ្ញាត (អ្នកផ្គត់ផ្គង់ប្រកាសខ្វះ)", "បានប្រកាស (អនុញ្ញាត)"), IF(AND(T497=FALSE, U497=FALSE, V497=FALSE), "ព្យួរទុក (មិនមានទិន្នន័យ)", "ប្រកាសខុស (ព្យួរទុក)"))</f>
        <v/>
      </c>
      <c r="L497" s="418" t="inlineStr"/>
      <c r="M497" s="418" t="inlineStr"/>
      <c r="N497" s="455" t="n"/>
      <c r="O497" s="455">
        <f>IF(W497&lt;0,AI497,I497)</f>
        <v/>
      </c>
      <c r="P497" s="455">
        <f>I497-O497</f>
        <v/>
      </c>
      <c r="Q497" s="418" t="n"/>
      <c r="R497" s="418" t="inlineStr">
        <is>
          <t>2301000747</t>
        </is>
      </c>
      <c r="S497" s="418" t="inlineStr"/>
      <c r="T497" s="418">
        <f>R497=S497</f>
        <v/>
      </c>
      <c r="U497" s="418">
        <f>AND(MONTH(F497)=MONTH(Y497), YEAR(F497)=YEAR(Y497))</f>
        <v/>
      </c>
      <c r="V497" s="418">
        <f>AND(AC497&lt;&gt;"", 'Company information'!D$4&lt;&gt;"", RIGHT(SUBSTITUTE(AC497,"-",""),9)=RIGHT(SUBSTITUTE('Company information'!D$4,"-",""),9))</f>
        <v/>
      </c>
      <c r="W497" s="418">
        <f>AI497-I497</f>
        <v/>
      </c>
      <c r="X497" s="455" t="n"/>
      <c r="Y497" s="417" t="n"/>
      <c r="Z497" s="418" t="n"/>
      <c r="AA497" s="418" t="n"/>
      <c r="AB497" s="418" t="n"/>
      <c r="AC497" s="418" t="n"/>
      <c r="AD497" s="418" t="n"/>
      <c r="AE497" s="455" t="n"/>
      <c r="AF497" s="455" t="n"/>
      <c r="AG497" s="455" t="n"/>
      <c r="AH497" s="455" t="n"/>
      <c r="AI497" s="455" t="n"/>
      <c r="AJ497" s="455" t="n"/>
      <c r="AK497" s="455" t="n"/>
      <c r="AL497" s="455" t="n"/>
      <c r="AM497" s="455" t="n"/>
      <c r="AN497" s="455" t="n"/>
      <c r="AO497" s="455" t="n"/>
      <c r="AP497" s="455" t="n"/>
      <c r="AQ497" s="455" t="n"/>
      <c r="AR497" s="418" t="n"/>
      <c r="AS497" s="418" t="n"/>
      <c r="AT497" s="418" t="n"/>
    </row>
    <row r="498">
      <c r="A498" s="417" t="n">
        <v>489</v>
      </c>
      <c r="B498" s="418" t="inlineStr">
        <is>
          <t>Trucking Fee</t>
        </is>
      </c>
      <c r="C498" s="418" t="inlineStr">
        <is>
          <t>ឆាយ ដា ឡូយីស្ទីក</t>
        </is>
      </c>
      <c r="D498" s="418" t="inlineStr">
        <is>
          <t>L001-100063098</t>
        </is>
      </c>
      <c r="E498" s="418" t="inlineStr">
        <is>
          <t>2301000509</t>
        </is>
      </c>
      <c r="F498" s="419" t="n">
        <v>44942</v>
      </c>
      <c r="G498" s="420" t="n">
        <v>90119</v>
      </c>
      <c r="H498" s="418" t="n"/>
      <c r="I498" s="455" t="n">
        <v>90119</v>
      </c>
      <c r="J498" s="418">
        <f>IF(L498&lt;&gt;"",L498,K498)</f>
        <v/>
      </c>
      <c r="K498" s="418">
        <f>IF(AND(T498=TRUE, U498=TRUE, V498=TRUE), IF(W498&lt;-0.05, "អនុញ្ញាត (អ្នកផ្គត់ផ្គង់ប្រកាសខ្វះ)", "បានប្រកាស (អនុញ្ញាត)"), IF(AND(T498=FALSE, U498=FALSE, V498=FALSE), "ព្យួរទុក (មិនមានទិន្នន័យ)", "ប្រកាសខុស (ព្យួរទុក)"))</f>
        <v/>
      </c>
      <c r="L498" s="418" t="inlineStr"/>
      <c r="M498" s="418" t="inlineStr"/>
      <c r="N498" s="455" t="n"/>
      <c r="O498" s="455">
        <f>IF(W498&lt;0,AI498,I498)</f>
        <v/>
      </c>
      <c r="P498" s="455">
        <f>I498-O498</f>
        <v/>
      </c>
      <c r="Q498" s="418" t="n"/>
      <c r="R498" s="418" t="inlineStr">
        <is>
          <t>2301000509</t>
        </is>
      </c>
      <c r="S498" s="418" t="inlineStr"/>
      <c r="T498" s="418">
        <f>R498=S498</f>
        <v/>
      </c>
      <c r="U498" s="418">
        <f>AND(MONTH(F498)=MONTH(Y498), YEAR(F498)=YEAR(Y498))</f>
        <v/>
      </c>
      <c r="V498" s="418">
        <f>AND(AC498&lt;&gt;"", 'Company information'!D$4&lt;&gt;"", RIGHT(SUBSTITUTE(AC498,"-",""),9)=RIGHT(SUBSTITUTE('Company information'!D$4,"-",""),9))</f>
        <v/>
      </c>
      <c r="W498" s="418">
        <f>AI498-I498</f>
        <v/>
      </c>
      <c r="X498" s="455" t="n"/>
      <c r="Y498" s="417" t="n"/>
      <c r="Z498" s="418" t="n"/>
      <c r="AA498" s="418" t="n"/>
      <c r="AB498" s="418" t="n"/>
      <c r="AC498" s="418" t="n"/>
      <c r="AD498" s="418" t="n"/>
      <c r="AE498" s="455" t="n"/>
      <c r="AF498" s="455" t="n"/>
      <c r="AG498" s="455" t="n"/>
      <c r="AH498" s="455" t="n"/>
      <c r="AI498" s="455" t="n"/>
      <c r="AJ498" s="455" t="n"/>
      <c r="AK498" s="455" t="n"/>
      <c r="AL498" s="455" t="n"/>
      <c r="AM498" s="455" t="n"/>
      <c r="AN498" s="455" t="n"/>
      <c r="AO498" s="455" t="n"/>
      <c r="AP498" s="455" t="n"/>
      <c r="AQ498" s="455" t="n"/>
      <c r="AR498" s="418" t="n"/>
      <c r="AS498" s="418" t="n"/>
      <c r="AT498" s="418" t="n"/>
    </row>
    <row r="499">
      <c r="A499" s="417" t="n">
        <v>490</v>
      </c>
      <c r="B499" s="418" t="inlineStr">
        <is>
          <t>Trucking Fee</t>
        </is>
      </c>
      <c r="C499" s="418" t="inlineStr">
        <is>
          <t>ឆាយ ដា ឡូយីស្ទីក</t>
        </is>
      </c>
      <c r="D499" s="418" t="inlineStr">
        <is>
          <t>L001-100063098</t>
        </is>
      </c>
      <c r="E499" s="418" t="inlineStr">
        <is>
          <t>2301000508</t>
        </is>
      </c>
      <c r="F499" s="419" t="n">
        <v>44942</v>
      </c>
      <c r="G499" s="420" t="n">
        <v>90119</v>
      </c>
      <c r="H499" s="418" t="n"/>
      <c r="I499" s="455" t="n">
        <v>90119</v>
      </c>
      <c r="J499" s="418">
        <f>IF(L499&lt;&gt;"",L499,K499)</f>
        <v/>
      </c>
      <c r="K499" s="418">
        <f>IF(AND(T499=TRUE, U499=TRUE, V499=TRUE), IF(W499&lt;-0.05, "អនុញ្ញាត (អ្នកផ្គត់ផ្គង់ប្រកាសខ្វះ)", "បានប្រកាស (អនុញ្ញាត)"), IF(AND(T499=FALSE, U499=FALSE, V499=FALSE), "ព្យួរទុក (មិនមានទិន្នន័យ)", "ប្រកាសខុស (ព្យួរទុក)"))</f>
        <v/>
      </c>
      <c r="L499" s="418" t="inlineStr"/>
      <c r="M499" s="418" t="inlineStr"/>
      <c r="N499" s="455" t="n"/>
      <c r="O499" s="455">
        <f>IF(W499&lt;0,AI499,I499)</f>
        <v/>
      </c>
      <c r="P499" s="455">
        <f>I499-O499</f>
        <v/>
      </c>
      <c r="Q499" s="418" t="n"/>
      <c r="R499" s="418" t="inlineStr">
        <is>
          <t>2301000508</t>
        </is>
      </c>
      <c r="S499" s="418" t="inlineStr"/>
      <c r="T499" s="418">
        <f>R499=S499</f>
        <v/>
      </c>
      <c r="U499" s="418">
        <f>AND(MONTH(F499)=MONTH(Y499), YEAR(F499)=YEAR(Y499))</f>
        <v/>
      </c>
      <c r="V499" s="418">
        <f>AND(AC499&lt;&gt;"", 'Company information'!D$4&lt;&gt;"", RIGHT(SUBSTITUTE(AC499,"-",""),9)=RIGHT(SUBSTITUTE('Company information'!D$4,"-",""),9))</f>
        <v/>
      </c>
      <c r="W499" s="418">
        <f>AI499-I499</f>
        <v/>
      </c>
      <c r="X499" s="455" t="n"/>
      <c r="Y499" s="417" t="n"/>
      <c r="Z499" s="418" t="n"/>
      <c r="AA499" s="418" t="n"/>
      <c r="AB499" s="418" t="n"/>
      <c r="AC499" s="418" t="n"/>
      <c r="AD499" s="418" t="n"/>
      <c r="AE499" s="455" t="n"/>
      <c r="AF499" s="455" t="n"/>
      <c r="AG499" s="455" t="n"/>
      <c r="AH499" s="455" t="n"/>
      <c r="AI499" s="455" t="n"/>
      <c r="AJ499" s="455" t="n"/>
      <c r="AK499" s="455" t="n"/>
      <c r="AL499" s="455" t="n"/>
      <c r="AM499" s="455" t="n"/>
      <c r="AN499" s="455" t="n"/>
      <c r="AO499" s="455" t="n"/>
      <c r="AP499" s="455" t="n"/>
      <c r="AQ499" s="455" t="n"/>
      <c r="AR499" s="418" t="n"/>
      <c r="AS499" s="418" t="n"/>
      <c r="AT499" s="418" t="n"/>
    </row>
    <row r="500">
      <c r="A500" s="417" t="n">
        <v>491</v>
      </c>
      <c r="B500" s="418" t="inlineStr">
        <is>
          <t>Trucking Fee</t>
        </is>
      </c>
      <c r="C500" s="418" t="inlineStr">
        <is>
          <t>ឆាយ ដា ឡូយីស្ទីក</t>
        </is>
      </c>
      <c r="D500" s="418" t="inlineStr">
        <is>
          <t>L001-100063098</t>
        </is>
      </c>
      <c r="E500" s="418" t="inlineStr">
        <is>
          <t>2301000292</t>
        </is>
      </c>
      <c r="F500" s="419" t="n">
        <v>45170</v>
      </c>
      <c r="G500" s="420" t="n">
        <v>12772</v>
      </c>
      <c r="H500" s="418" t="n"/>
      <c r="I500" s="455" t="n">
        <v>12772</v>
      </c>
      <c r="J500" s="418">
        <f>IF(L500&lt;&gt;"",L500,K500)</f>
        <v/>
      </c>
      <c r="K500" s="418">
        <f>IF(AND(T500=TRUE, U500=TRUE, V500=TRUE), IF(W500&lt;-0.05, "អនុញ្ញាត (អ្នកផ្គត់ផ្គង់ប្រកាសខ្វះ)", "បានប្រកាស (អនុញ្ញាត)"), IF(AND(T500=FALSE, U500=FALSE, V500=FALSE), "ព្យួរទុក (មិនមានទិន្នន័យ)", "ប្រកាសខុស (ព្យួរទុក)"))</f>
        <v/>
      </c>
      <c r="L500" s="418" t="inlineStr"/>
      <c r="M500" s="418" t="inlineStr"/>
      <c r="N500" s="455" t="n"/>
      <c r="O500" s="455">
        <f>IF(W500&lt;0,AI500,I500)</f>
        <v/>
      </c>
      <c r="P500" s="455">
        <f>I500-O500</f>
        <v/>
      </c>
      <c r="Q500" s="418" t="n"/>
      <c r="R500" s="418" t="inlineStr">
        <is>
          <t>2301000292</t>
        </is>
      </c>
      <c r="S500" s="418" t="inlineStr"/>
      <c r="T500" s="418">
        <f>R500=S500</f>
        <v/>
      </c>
      <c r="U500" s="418">
        <f>AND(MONTH(F500)=MONTH(Y500), YEAR(F500)=YEAR(Y500))</f>
        <v/>
      </c>
      <c r="V500" s="418">
        <f>AND(AC500&lt;&gt;"", 'Company information'!D$4&lt;&gt;"", RIGHT(SUBSTITUTE(AC500,"-",""),9)=RIGHT(SUBSTITUTE('Company information'!D$4,"-",""),9))</f>
        <v/>
      </c>
      <c r="W500" s="418">
        <f>AI500-I500</f>
        <v/>
      </c>
      <c r="X500" s="455" t="n"/>
      <c r="Y500" s="417" t="n"/>
      <c r="Z500" s="418" t="n"/>
      <c r="AA500" s="418" t="n"/>
      <c r="AB500" s="418" t="n"/>
      <c r="AC500" s="418" t="n"/>
      <c r="AD500" s="418" t="n"/>
      <c r="AE500" s="455" t="n"/>
      <c r="AF500" s="455" t="n"/>
      <c r="AG500" s="455" t="n"/>
      <c r="AH500" s="455" t="n"/>
      <c r="AI500" s="455" t="n"/>
      <c r="AJ500" s="455" t="n"/>
      <c r="AK500" s="455" t="n"/>
      <c r="AL500" s="455" t="n"/>
      <c r="AM500" s="455" t="n"/>
      <c r="AN500" s="455" t="n"/>
      <c r="AO500" s="455" t="n"/>
      <c r="AP500" s="455" t="n"/>
      <c r="AQ500" s="455" t="n"/>
      <c r="AR500" s="418" t="n"/>
      <c r="AS500" s="418" t="n"/>
      <c r="AT500" s="418" t="n"/>
    </row>
    <row r="501">
      <c r="A501" s="417" t="n">
        <v>492</v>
      </c>
      <c r="B501" s="418" t="inlineStr">
        <is>
          <t>Trucking Fee</t>
        </is>
      </c>
      <c r="C501" s="418" t="inlineStr">
        <is>
          <t>ឆាយ ដា ឡូយីស្ទីក</t>
        </is>
      </c>
      <c r="D501" s="418" t="inlineStr">
        <is>
          <t>L001-100063098</t>
        </is>
      </c>
      <c r="E501" s="418" t="inlineStr">
        <is>
          <t>2301000252</t>
        </is>
      </c>
      <c r="F501" s="419" t="n">
        <v>45170</v>
      </c>
      <c r="G501" s="420" t="n">
        <v>90228</v>
      </c>
      <c r="H501" s="418" t="n"/>
      <c r="I501" s="455" t="n">
        <v>90228</v>
      </c>
      <c r="J501" s="418">
        <f>IF(L501&lt;&gt;"",L501,K501)</f>
        <v/>
      </c>
      <c r="K501" s="418">
        <f>IF(AND(T501=TRUE, U501=TRUE, V501=TRUE), IF(W501&lt;-0.05, "អនុញ្ញាត (អ្នកផ្គត់ផ្គង់ប្រកាសខ្វះ)", "បានប្រកាស (អនុញ្ញាត)"), IF(AND(T501=FALSE, U501=FALSE, V501=FALSE), "ព្យួរទុក (មិនមានទិន្នន័យ)", "ប្រកាសខុស (ព្យួរទុក)"))</f>
        <v/>
      </c>
      <c r="L501" s="418" t="inlineStr"/>
      <c r="M501" s="418" t="inlineStr"/>
      <c r="N501" s="455" t="n"/>
      <c r="O501" s="455">
        <f>IF(W501&lt;0,AI501,I501)</f>
        <v/>
      </c>
      <c r="P501" s="455">
        <f>I501-O501</f>
        <v/>
      </c>
      <c r="Q501" s="418" t="n"/>
      <c r="R501" s="418" t="inlineStr">
        <is>
          <t>2301000252</t>
        </is>
      </c>
      <c r="S501" s="418" t="inlineStr"/>
      <c r="T501" s="418">
        <f>R501=S501</f>
        <v/>
      </c>
      <c r="U501" s="418">
        <f>AND(MONTH(F501)=MONTH(Y501), YEAR(F501)=YEAR(Y501))</f>
        <v/>
      </c>
      <c r="V501" s="418">
        <f>AND(AC501&lt;&gt;"", 'Company information'!D$4&lt;&gt;"", RIGHT(SUBSTITUTE(AC501,"-",""),9)=RIGHT(SUBSTITUTE('Company information'!D$4,"-",""),9))</f>
        <v/>
      </c>
      <c r="W501" s="418">
        <f>AI501-I501</f>
        <v/>
      </c>
      <c r="X501" s="455" t="n"/>
      <c r="Y501" s="417" t="n"/>
      <c r="Z501" s="418" t="n"/>
      <c r="AA501" s="418" t="n"/>
      <c r="AB501" s="418" t="n"/>
      <c r="AC501" s="418" t="n"/>
      <c r="AD501" s="418" t="n"/>
      <c r="AE501" s="455" t="n"/>
      <c r="AF501" s="455" t="n"/>
      <c r="AG501" s="455" t="n"/>
      <c r="AH501" s="455" t="n"/>
      <c r="AI501" s="455" t="n"/>
      <c r="AJ501" s="455" t="n"/>
      <c r="AK501" s="455" t="n"/>
      <c r="AL501" s="455" t="n"/>
      <c r="AM501" s="455" t="n"/>
      <c r="AN501" s="455" t="n"/>
      <c r="AO501" s="455" t="n"/>
      <c r="AP501" s="455" t="n"/>
      <c r="AQ501" s="455" t="n"/>
      <c r="AR501" s="418" t="n"/>
      <c r="AS501" s="418" t="n"/>
      <c r="AT501" s="418" t="n"/>
    </row>
    <row r="502">
      <c r="A502" s="417" t="n">
        <v>493</v>
      </c>
      <c r="B502" s="418" t="inlineStr">
        <is>
          <t>Trucking Fee</t>
        </is>
      </c>
      <c r="C502" s="418" t="inlineStr">
        <is>
          <t>ឆាយ ដា ឡូយីស្ទីក</t>
        </is>
      </c>
      <c r="D502" s="418" t="inlineStr">
        <is>
          <t>L001-100063098</t>
        </is>
      </c>
      <c r="E502" s="418" t="inlineStr">
        <is>
          <t>2301000246</t>
        </is>
      </c>
      <c r="F502" s="419" t="n">
        <v>45170</v>
      </c>
      <c r="G502" s="420" t="n">
        <v>195288</v>
      </c>
      <c r="H502" s="418" t="n"/>
      <c r="I502" s="455" t="n">
        <v>195288</v>
      </c>
      <c r="J502" s="418">
        <f>IF(L502&lt;&gt;"",L502,K502)</f>
        <v/>
      </c>
      <c r="K502" s="418">
        <f>IF(AND(T502=TRUE, U502=TRUE, V502=TRUE), IF(W502&lt;-0.05, "អនុញ្ញាត (អ្នកផ្គត់ផ្គង់ប្រកាសខ្វះ)", "បានប្រកាស (អនុញ្ញាត)"), IF(AND(T502=FALSE, U502=FALSE, V502=FALSE), "ព្យួរទុក (មិនមានទិន្នន័យ)", "ប្រកាសខុស (ព្យួរទុក)"))</f>
        <v/>
      </c>
      <c r="L502" s="418" t="inlineStr"/>
      <c r="M502" s="418" t="inlineStr"/>
      <c r="N502" s="455" t="n"/>
      <c r="O502" s="455">
        <f>IF(W502&lt;0,AI502,I502)</f>
        <v/>
      </c>
      <c r="P502" s="455">
        <f>I502-O502</f>
        <v/>
      </c>
      <c r="Q502" s="418" t="n"/>
      <c r="R502" s="418" t="inlineStr">
        <is>
          <t>2301000246</t>
        </is>
      </c>
      <c r="S502" s="418" t="inlineStr"/>
      <c r="T502" s="418">
        <f>R502=S502</f>
        <v/>
      </c>
      <c r="U502" s="418">
        <f>AND(MONTH(F502)=MONTH(Y502), YEAR(F502)=YEAR(Y502))</f>
        <v/>
      </c>
      <c r="V502" s="418">
        <f>AND(AC502&lt;&gt;"", 'Company information'!D$4&lt;&gt;"", RIGHT(SUBSTITUTE(AC502,"-",""),9)=RIGHT(SUBSTITUTE('Company information'!D$4,"-",""),9))</f>
        <v/>
      </c>
      <c r="W502" s="418">
        <f>AI502-I502</f>
        <v/>
      </c>
      <c r="X502" s="455" t="n"/>
      <c r="Y502" s="417" t="n"/>
      <c r="Z502" s="418" t="n"/>
      <c r="AA502" s="418" t="n"/>
      <c r="AB502" s="418" t="n"/>
      <c r="AC502" s="418" t="n"/>
      <c r="AD502" s="418" t="n"/>
      <c r="AE502" s="455" t="n"/>
      <c r="AF502" s="455" t="n"/>
      <c r="AG502" s="455" t="n"/>
      <c r="AH502" s="455" t="n"/>
      <c r="AI502" s="455" t="n"/>
      <c r="AJ502" s="455" t="n"/>
      <c r="AK502" s="455" t="n"/>
      <c r="AL502" s="455" t="n"/>
      <c r="AM502" s="455" t="n"/>
      <c r="AN502" s="455" t="n"/>
      <c r="AO502" s="455" t="n"/>
      <c r="AP502" s="455" t="n"/>
      <c r="AQ502" s="455" t="n"/>
      <c r="AR502" s="418" t="n"/>
      <c r="AS502" s="418" t="n"/>
      <c r="AT502" s="418" t="n"/>
    </row>
    <row r="503">
      <c r="A503" s="417" t="n">
        <v>494</v>
      </c>
      <c r="B503" s="418" t="inlineStr">
        <is>
          <t>Trucking Fee</t>
        </is>
      </c>
      <c r="C503" s="418" t="inlineStr">
        <is>
          <t>ឆាយ ដា ឡូយីស្ទីក</t>
        </is>
      </c>
      <c r="D503" s="418" t="inlineStr">
        <is>
          <t>L001-100063098</t>
        </is>
      </c>
      <c r="E503" s="418" t="inlineStr">
        <is>
          <t>2301000077</t>
        </is>
      </c>
      <c r="F503" s="419" t="n">
        <v>44958</v>
      </c>
      <c r="G503" s="420" t="n">
        <v>12360</v>
      </c>
      <c r="H503" s="418" t="n"/>
      <c r="I503" s="455" t="n">
        <v>12360</v>
      </c>
      <c r="J503" s="418">
        <f>IF(L503&lt;&gt;"",L503,K503)</f>
        <v/>
      </c>
      <c r="K503" s="418">
        <f>IF(AND(T503=TRUE, U503=TRUE, V503=TRUE), IF(W503&lt;-0.05, "អនុញ្ញាត (អ្នកផ្គត់ផ្គង់ប្រកាសខ្វះ)", "បានប្រកាស (អនុញ្ញាត)"), IF(AND(T503=FALSE, U503=FALSE, V503=FALSE), "ព្យួរទុក (មិនមានទិន្នន័យ)", "ប្រកាសខុស (ព្យួរទុក)"))</f>
        <v/>
      </c>
      <c r="L503" s="418" t="inlineStr"/>
      <c r="M503" s="418" t="inlineStr"/>
      <c r="N503" s="455" t="n"/>
      <c r="O503" s="455">
        <f>IF(W503&lt;0,AI503,I503)</f>
        <v/>
      </c>
      <c r="P503" s="455">
        <f>I503-O503</f>
        <v/>
      </c>
      <c r="Q503" s="418" t="n"/>
      <c r="R503" s="418" t="inlineStr">
        <is>
          <t>2301000077</t>
        </is>
      </c>
      <c r="S503" s="418" t="inlineStr"/>
      <c r="T503" s="418">
        <f>R503=S503</f>
        <v/>
      </c>
      <c r="U503" s="418">
        <f>AND(MONTH(F503)=MONTH(Y503), YEAR(F503)=YEAR(Y503))</f>
        <v/>
      </c>
      <c r="V503" s="418">
        <f>AND(AC503&lt;&gt;"", 'Company information'!D$4&lt;&gt;"", RIGHT(SUBSTITUTE(AC503,"-",""),9)=RIGHT(SUBSTITUTE('Company information'!D$4,"-",""),9))</f>
        <v/>
      </c>
      <c r="W503" s="418">
        <f>AI503-I503</f>
        <v/>
      </c>
      <c r="X503" s="455" t="n"/>
      <c r="Y503" s="417" t="n"/>
      <c r="Z503" s="418" t="n"/>
      <c r="AA503" s="418" t="n"/>
      <c r="AB503" s="418" t="n"/>
      <c r="AC503" s="418" t="n"/>
      <c r="AD503" s="418" t="n"/>
      <c r="AE503" s="455" t="n"/>
      <c r="AF503" s="455" t="n"/>
      <c r="AG503" s="455" t="n"/>
      <c r="AH503" s="455" t="n"/>
      <c r="AI503" s="455" t="n"/>
      <c r="AJ503" s="455" t="n"/>
      <c r="AK503" s="455" t="n"/>
      <c r="AL503" s="455" t="n"/>
      <c r="AM503" s="455" t="n"/>
      <c r="AN503" s="455" t="n"/>
      <c r="AO503" s="455" t="n"/>
      <c r="AP503" s="455" t="n"/>
      <c r="AQ503" s="455" t="n"/>
      <c r="AR503" s="418" t="n"/>
      <c r="AS503" s="418" t="n"/>
      <c r="AT503" s="418" t="n"/>
    </row>
    <row r="504">
      <c r="A504" s="417" t="n">
        <v>495</v>
      </c>
      <c r="B504" s="418" t="inlineStr">
        <is>
          <t>Trucking Fee</t>
        </is>
      </c>
      <c r="C504" s="418" t="inlineStr">
        <is>
          <t>ឆាយ ដា ឡូយីស្ទីក</t>
        </is>
      </c>
      <c r="D504" s="418" t="inlineStr">
        <is>
          <t>L001-100063098</t>
        </is>
      </c>
      <c r="E504" s="418" t="inlineStr">
        <is>
          <t>2301000054</t>
        </is>
      </c>
      <c r="F504" s="419" t="n">
        <v>44958</v>
      </c>
      <c r="G504" s="420" t="n">
        <v>90228</v>
      </c>
      <c r="H504" s="418" t="n"/>
      <c r="I504" s="455" t="n">
        <v>90228</v>
      </c>
      <c r="J504" s="418">
        <f>IF(L504&lt;&gt;"",L504,K504)</f>
        <v/>
      </c>
      <c r="K504" s="418">
        <f>IF(AND(T504=TRUE, U504=TRUE, V504=TRUE), IF(W504&lt;-0.05, "អនុញ្ញាត (អ្នកផ្គត់ផ្គង់ប្រកាសខ្វះ)", "បានប្រកាស (អនុញ្ញាត)"), IF(AND(T504=FALSE, U504=FALSE, V504=FALSE), "ព្យួរទុក (មិនមានទិន្នន័យ)", "ប្រកាសខុស (ព្យួរទុក)"))</f>
        <v/>
      </c>
      <c r="L504" s="418" t="inlineStr"/>
      <c r="M504" s="418" t="inlineStr"/>
      <c r="N504" s="455" t="n"/>
      <c r="O504" s="455">
        <f>IF(W504&lt;0,AI504,I504)</f>
        <v/>
      </c>
      <c r="P504" s="455">
        <f>I504-O504</f>
        <v/>
      </c>
      <c r="Q504" s="418" t="n"/>
      <c r="R504" s="418" t="inlineStr">
        <is>
          <t>2301000054</t>
        </is>
      </c>
      <c r="S504" s="418" t="inlineStr"/>
      <c r="T504" s="418">
        <f>R504=S504</f>
        <v/>
      </c>
      <c r="U504" s="418">
        <f>AND(MONTH(F504)=MONTH(Y504), YEAR(F504)=YEAR(Y504))</f>
        <v/>
      </c>
      <c r="V504" s="418">
        <f>AND(AC504&lt;&gt;"", 'Company information'!D$4&lt;&gt;"", RIGHT(SUBSTITUTE(AC504,"-",""),9)=RIGHT(SUBSTITUTE('Company information'!D$4,"-",""),9))</f>
        <v/>
      </c>
      <c r="W504" s="418">
        <f>AI504-I504</f>
        <v/>
      </c>
      <c r="X504" s="455" t="n"/>
      <c r="Y504" s="417" t="n"/>
      <c r="Z504" s="418" t="n"/>
      <c r="AA504" s="418" t="n"/>
      <c r="AB504" s="418" t="n"/>
      <c r="AC504" s="418" t="n"/>
      <c r="AD504" s="418" t="n"/>
      <c r="AE504" s="455" t="n"/>
      <c r="AF504" s="455" t="n"/>
      <c r="AG504" s="455" t="n"/>
      <c r="AH504" s="455" t="n"/>
      <c r="AI504" s="455" t="n"/>
      <c r="AJ504" s="455" t="n"/>
      <c r="AK504" s="455" t="n"/>
      <c r="AL504" s="455" t="n"/>
      <c r="AM504" s="455" t="n"/>
      <c r="AN504" s="455" t="n"/>
      <c r="AO504" s="455" t="n"/>
      <c r="AP504" s="455" t="n"/>
      <c r="AQ504" s="455" t="n"/>
      <c r="AR504" s="418" t="n"/>
      <c r="AS504" s="418" t="n"/>
      <c r="AT504" s="418" t="n"/>
    </row>
    <row r="505">
      <c r="A505" s="417" t="n">
        <v>496</v>
      </c>
      <c r="B505" s="418" t="inlineStr">
        <is>
          <t>Trucking Fee</t>
        </is>
      </c>
      <c r="C505" s="418" t="inlineStr">
        <is>
          <t>ឆាយ ដា ឡូយីស្ទីក</t>
        </is>
      </c>
      <c r="D505" s="418" t="inlineStr">
        <is>
          <t>L001-100063098</t>
        </is>
      </c>
      <c r="E505" s="418" t="inlineStr">
        <is>
          <t>2301000035</t>
        </is>
      </c>
      <c r="F505" s="419" t="n">
        <v>44958</v>
      </c>
      <c r="G505" s="420" t="n">
        <v>90228</v>
      </c>
      <c r="H505" s="418" t="n"/>
      <c r="I505" s="455" t="n">
        <v>90228</v>
      </c>
      <c r="J505" s="418">
        <f>IF(L505&lt;&gt;"",L505,K505)</f>
        <v/>
      </c>
      <c r="K505" s="418">
        <f>IF(AND(T505=TRUE, U505=TRUE, V505=TRUE), IF(W505&lt;-0.05, "អនុញ្ញាត (អ្នកផ្គត់ផ្គង់ប្រកាសខ្វះ)", "បានប្រកាស (អនុញ្ញាត)"), IF(AND(T505=FALSE, U505=FALSE, V505=FALSE), "ព្យួរទុក (មិនមានទិន្នន័យ)", "ប្រកាសខុស (ព្យួរទុក)"))</f>
        <v/>
      </c>
      <c r="L505" s="418" t="inlineStr"/>
      <c r="M505" s="418" t="inlineStr"/>
      <c r="N505" s="455" t="n"/>
      <c r="O505" s="455">
        <f>IF(W505&lt;0,AI505,I505)</f>
        <v/>
      </c>
      <c r="P505" s="455">
        <f>I505-O505</f>
        <v/>
      </c>
      <c r="Q505" s="418" t="n"/>
      <c r="R505" s="418" t="inlineStr">
        <is>
          <t>2301000035</t>
        </is>
      </c>
      <c r="S505" s="418" t="inlineStr"/>
      <c r="T505" s="418">
        <f>R505=S505</f>
        <v/>
      </c>
      <c r="U505" s="418">
        <f>AND(MONTH(F505)=MONTH(Y505), YEAR(F505)=YEAR(Y505))</f>
        <v/>
      </c>
      <c r="V505" s="418">
        <f>AND(AC505&lt;&gt;"", 'Company information'!D$4&lt;&gt;"", RIGHT(SUBSTITUTE(AC505,"-",""),9)=RIGHT(SUBSTITUTE('Company information'!D$4,"-",""),9))</f>
        <v/>
      </c>
      <c r="W505" s="418">
        <f>AI505-I505</f>
        <v/>
      </c>
      <c r="X505" s="455" t="n"/>
      <c r="Y505" s="417" t="n"/>
      <c r="Z505" s="418" t="n"/>
      <c r="AA505" s="418" t="n"/>
      <c r="AB505" s="418" t="n"/>
      <c r="AC505" s="418" t="n"/>
      <c r="AD505" s="418" t="n"/>
      <c r="AE505" s="455" t="n"/>
      <c r="AF505" s="455" t="n"/>
      <c r="AG505" s="455" t="n"/>
      <c r="AH505" s="455" t="n"/>
      <c r="AI505" s="455" t="n"/>
      <c r="AJ505" s="455" t="n"/>
      <c r="AK505" s="455" t="n"/>
      <c r="AL505" s="455" t="n"/>
      <c r="AM505" s="455" t="n"/>
      <c r="AN505" s="455" t="n"/>
      <c r="AO505" s="455" t="n"/>
      <c r="AP505" s="455" t="n"/>
      <c r="AQ505" s="455" t="n"/>
      <c r="AR505" s="418" t="n"/>
      <c r="AS505" s="418" t="n"/>
      <c r="AT505" s="418" t="n"/>
    </row>
    <row r="506">
      <c r="A506" s="417" t="n">
        <v>497</v>
      </c>
      <c r="B506" s="418" t="inlineStr">
        <is>
          <t>Trucking Fee</t>
        </is>
      </c>
      <c r="C506" s="418" t="inlineStr">
        <is>
          <t>អ៊ិចស្ពែឌីធ័រ ខេមបូឌា អិលធីឌី</t>
        </is>
      </c>
      <c r="D506" s="418" t="inlineStr">
        <is>
          <t>L001-100045898</t>
        </is>
      </c>
      <c r="E506" s="418" t="inlineStr">
        <is>
          <t>TI-0243430</t>
        </is>
      </c>
      <c r="F506" s="419" t="n">
        <v>44957</v>
      </c>
      <c r="G506" s="420" t="n">
        <v>387418</v>
      </c>
      <c r="H506" s="418" t="n"/>
      <c r="I506" s="455" t="n">
        <v>387418</v>
      </c>
      <c r="J506" s="418">
        <f>IF(L506&lt;&gt;"",L506,K506)</f>
        <v/>
      </c>
      <c r="K506" s="418">
        <f>IF(AND(T506=TRUE, U506=TRUE, V506=TRUE), IF(W506&lt;-0.05, "អនុញ្ញាត (អ្នកផ្គត់ផ្គង់ប្រកាសខ្វះ)", "បានប្រកាស (អនុញ្ញាត)"), IF(AND(T506=FALSE, U506=FALSE, V506=FALSE), "ព្យួរទុក (មិនមានទិន្នន័យ)", "ប្រកាសខុស (ព្យួរទុក)"))</f>
        <v/>
      </c>
      <c r="L506" s="418" t="inlineStr"/>
      <c r="M506" s="418" t="inlineStr"/>
      <c r="N506" s="455" t="n"/>
      <c r="O506" s="455">
        <f>IF(W506&lt;0,AI506,I506)</f>
        <v/>
      </c>
      <c r="P506" s="455">
        <f>I506-O506</f>
        <v/>
      </c>
      <c r="Q506" s="418" t="n"/>
      <c r="R506" s="418" t="inlineStr">
        <is>
          <t>TI-0243430</t>
        </is>
      </c>
      <c r="S506" s="418" t="inlineStr"/>
      <c r="T506" s="418">
        <f>R506=S506</f>
        <v/>
      </c>
      <c r="U506" s="418">
        <f>AND(MONTH(F506)=MONTH(Y506), YEAR(F506)=YEAR(Y506))</f>
        <v/>
      </c>
      <c r="V506" s="418">
        <f>AND(AC506&lt;&gt;"", 'Company information'!D$4&lt;&gt;"", RIGHT(SUBSTITUTE(AC506,"-",""),9)=RIGHT(SUBSTITUTE('Company information'!D$4,"-",""),9))</f>
        <v/>
      </c>
      <c r="W506" s="418">
        <f>AI506-I506</f>
        <v/>
      </c>
      <c r="X506" s="455" t="n"/>
      <c r="Y506" s="417" t="n"/>
      <c r="Z506" s="418" t="n"/>
      <c r="AA506" s="418" t="n"/>
      <c r="AB506" s="418" t="n"/>
      <c r="AC506" s="418" t="n"/>
      <c r="AD506" s="418" t="n"/>
      <c r="AE506" s="455" t="n"/>
      <c r="AF506" s="455" t="n"/>
      <c r="AG506" s="455" t="n"/>
      <c r="AH506" s="455" t="n"/>
      <c r="AI506" s="455" t="n"/>
      <c r="AJ506" s="455" t="n"/>
      <c r="AK506" s="455" t="n"/>
      <c r="AL506" s="455" t="n"/>
      <c r="AM506" s="455" t="n"/>
      <c r="AN506" s="455" t="n"/>
      <c r="AO506" s="455" t="n"/>
      <c r="AP506" s="455" t="n"/>
      <c r="AQ506" s="455" t="n"/>
      <c r="AR506" s="418" t="n"/>
      <c r="AS506" s="418" t="n"/>
      <c r="AT506" s="418" t="n"/>
    </row>
    <row r="507">
      <c r="A507" s="417" t="n">
        <v>498</v>
      </c>
      <c r="B507" s="418" t="inlineStr">
        <is>
          <t>Trucking Fee</t>
        </is>
      </c>
      <c r="C507" s="418" t="inlineStr">
        <is>
          <t>អ៊ិចស្ពែឌីធ័រ ខេមបូឌា អិលធីឌី</t>
        </is>
      </c>
      <c r="D507" s="418" t="inlineStr">
        <is>
          <t>L001-100045898</t>
        </is>
      </c>
      <c r="E507" s="418" t="inlineStr">
        <is>
          <t>TI-0243469</t>
        </is>
      </c>
      <c r="F507" s="419" t="n">
        <v>44957</v>
      </c>
      <c r="G507" s="420" t="n">
        <v>325037</v>
      </c>
      <c r="H507" s="418" t="n"/>
      <c r="I507" s="455" t="n">
        <v>325037</v>
      </c>
      <c r="J507" s="418">
        <f>IF(L507&lt;&gt;"",L507,K507)</f>
        <v/>
      </c>
      <c r="K507" s="418">
        <f>IF(AND(T507=TRUE, U507=TRUE, V507=TRUE), IF(W507&lt;-0.05, "អនុញ្ញាត (អ្នកផ្គត់ផ្គង់ប្រកាសខ្វះ)", "បានប្រកាស (អនុញ្ញាត)"), IF(AND(T507=FALSE, U507=FALSE, V507=FALSE), "ព្យួរទុក (មិនមានទិន្នន័យ)", "ប្រកាសខុស (ព្យួរទុក)"))</f>
        <v/>
      </c>
      <c r="L507" s="418" t="inlineStr"/>
      <c r="M507" s="418" t="inlineStr"/>
      <c r="N507" s="455" t="n"/>
      <c r="O507" s="455">
        <f>IF(W507&lt;0,AI507,I507)</f>
        <v/>
      </c>
      <c r="P507" s="455">
        <f>I507-O507</f>
        <v/>
      </c>
      <c r="Q507" s="418" t="n"/>
      <c r="R507" s="418" t="inlineStr">
        <is>
          <t>TI-0243469</t>
        </is>
      </c>
      <c r="S507" s="418" t="inlineStr"/>
      <c r="T507" s="418">
        <f>R507=S507</f>
        <v/>
      </c>
      <c r="U507" s="418">
        <f>AND(MONTH(F507)=MONTH(Y507), YEAR(F507)=YEAR(Y507))</f>
        <v/>
      </c>
      <c r="V507" s="418">
        <f>AND(AC507&lt;&gt;"", 'Company information'!D$4&lt;&gt;"", RIGHT(SUBSTITUTE(AC507,"-",""),9)=RIGHT(SUBSTITUTE('Company information'!D$4,"-",""),9))</f>
        <v/>
      </c>
      <c r="W507" s="418">
        <f>AI507-I507</f>
        <v/>
      </c>
      <c r="X507" s="455" t="n"/>
      <c r="Y507" s="417" t="n"/>
      <c r="Z507" s="418" t="n"/>
      <c r="AA507" s="418" t="n"/>
      <c r="AB507" s="418" t="n"/>
      <c r="AC507" s="418" t="n"/>
      <c r="AD507" s="418" t="n"/>
      <c r="AE507" s="455" t="n"/>
      <c r="AF507" s="455" t="n"/>
      <c r="AG507" s="455" t="n"/>
      <c r="AH507" s="455" t="n"/>
      <c r="AI507" s="455" t="n"/>
      <c r="AJ507" s="455" t="n"/>
      <c r="AK507" s="455" t="n"/>
      <c r="AL507" s="455" t="n"/>
      <c r="AM507" s="455" t="n"/>
      <c r="AN507" s="455" t="n"/>
      <c r="AO507" s="455" t="n"/>
      <c r="AP507" s="455" t="n"/>
      <c r="AQ507" s="455" t="n"/>
      <c r="AR507" s="418" t="n"/>
      <c r="AS507" s="418" t="n"/>
      <c r="AT507" s="418" t="n"/>
    </row>
    <row r="508">
      <c r="A508" s="417" t="n">
        <v>499</v>
      </c>
      <c r="B508" s="418" t="inlineStr">
        <is>
          <t>Trucking Fee</t>
        </is>
      </c>
      <c r="C508" s="418" t="inlineStr">
        <is>
          <t>អ៊ិចស្ពែឌីធ័រ ខេមបូឌា អិលធីឌី</t>
        </is>
      </c>
      <c r="D508" s="418" t="inlineStr">
        <is>
          <t>L001-100045898</t>
        </is>
      </c>
      <c r="E508" s="418" t="inlineStr">
        <is>
          <t>TI-0243468</t>
        </is>
      </c>
      <c r="F508" s="419" t="n">
        <v>44957</v>
      </c>
      <c r="G508" s="420" t="n">
        <v>211710</v>
      </c>
      <c r="H508" s="418" t="n"/>
      <c r="I508" s="455" t="n">
        <v>211710</v>
      </c>
      <c r="J508" s="418">
        <f>IF(L508&lt;&gt;"",L508,K508)</f>
        <v/>
      </c>
      <c r="K508" s="418">
        <f>IF(AND(T508=TRUE, U508=TRUE, V508=TRUE), IF(W508&lt;-0.05, "អនុញ្ញាត (អ្នកផ្គត់ផ្គង់ប្រកាសខ្វះ)", "បានប្រកាស (អនុញ្ញាត)"), IF(AND(T508=FALSE, U508=FALSE, V508=FALSE), "ព្យួរទុក (មិនមានទិន្នន័យ)", "ប្រកាសខុស (ព្យួរទុក)"))</f>
        <v/>
      </c>
      <c r="L508" s="418" t="inlineStr"/>
      <c r="M508" s="418" t="inlineStr"/>
      <c r="N508" s="455" t="n"/>
      <c r="O508" s="455">
        <f>IF(W508&lt;0,AI508,I508)</f>
        <v/>
      </c>
      <c r="P508" s="455">
        <f>I508-O508</f>
        <v/>
      </c>
      <c r="Q508" s="418" t="n"/>
      <c r="R508" s="418" t="inlineStr">
        <is>
          <t>TI-0243468</t>
        </is>
      </c>
      <c r="S508" s="418" t="inlineStr"/>
      <c r="T508" s="418">
        <f>R508=S508</f>
        <v/>
      </c>
      <c r="U508" s="418">
        <f>AND(MONTH(F508)=MONTH(Y508), YEAR(F508)=YEAR(Y508))</f>
        <v/>
      </c>
      <c r="V508" s="418">
        <f>AND(AC508&lt;&gt;"", 'Company information'!D$4&lt;&gt;"", RIGHT(SUBSTITUTE(AC508,"-",""),9)=RIGHT(SUBSTITUTE('Company information'!D$4,"-",""),9))</f>
        <v/>
      </c>
      <c r="W508" s="418">
        <f>AI508-I508</f>
        <v/>
      </c>
      <c r="X508" s="455" t="n"/>
      <c r="Y508" s="417" t="n"/>
      <c r="Z508" s="418" t="n"/>
      <c r="AA508" s="418" t="n"/>
      <c r="AB508" s="418" t="n"/>
      <c r="AC508" s="418" t="n"/>
      <c r="AD508" s="418" t="n"/>
      <c r="AE508" s="455" t="n"/>
      <c r="AF508" s="455" t="n"/>
      <c r="AG508" s="455" t="n"/>
      <c r="AH508" s="455" t="n"/>
      <c r="AI508" s="455" t="n"/>
      <c r="AJ508" s="455" t="n"/>
      <c r="AK508" s="455" t="n"/>
      <c r="AL508" s="455" t="n"/>
      <c r="AM508" s="455" t="n"/>
      <c r="AN508" s="455" t="n"/>
      <c r="AO508" s="455" t="n"/>
      <c r="AP508" s="455" t="n"/>
      <c r="AQ508" s="455" t="n"/>
      <c r="AR508" s="418" t="n"/>
      <c r="AS508" s="418" t="n"/>
      <c r="AT508" s="418" t="n"/>
    </row>
    <row r="509">
      <c r="A509" s="417" t="n">
        <v>500</v>
      </c>
      <c r="B509" s="418" t="inlineStr">
        <is>
          <t>Trucking Fee</t>
        </is>
      </c>
      <c r="C509" s="418" t="inlineStr">
        <is>
          <t>អ៊ិចស្ពែឌីធ័រ ខេមបូឌា អិលធីឌី</t>
        </is>
      </c>
      <c r="D509" s="418" t="inlineStr">
        <is>
          <t>L001-100045898</t>
        </is>
      </c>
      <c r="E509" s="418" t="inlineStr">
        <is>
          <t>TI-0243455</t>
        </is>
      </c>
      <c r="F509" s="419" t="n">
        <v>44957</v>
      </c>
      <c r="G509" s="420" t="n">
        <v>219721</v>
      </c>
      <c r="H509" s="418" t="n"/>
      <c r="I509" s="455" t="n">
        <v>219721</v>
      </c>
      <c r="J509" s="418">
        <f>IF(L509&lt;&gt;"",L509,K509)</f>
        <v/>
      </c>
      <c r="K509" s="418">
        <f>IF(AND(T509=TRUE, U509=TRUE, V509=TRUE), IF(W509&lt;-0.05, "អនុញ្ញាត (អ្នកផ្គត់ផ្គង់ប្រកាសខ្វះ)", "បានប្រកាស (អនុញ្ញាត)"), IF(AND(T509=FALSE, U509=FALSE, V509=FALSE), "ព្យួរទុក (មិនមានទិន្នន័យ)", "ប្រកាសខុស (ព្យួរទុក)"))</f>
        <v/>
      </c>
      <c r="L509" s="418" t="inlineStr"/>
      <c r="M509" s="418" t="inlineStr"/>
      <c r="N509" s="455" t="n"/>
      <c r="O509" s="455">
        <f>IF(W509&lt;0,AI509,I509)</f>
        <v/>
      </c>
      <c r="P509" s="455">
        <f>I509-O509</f>
        <v/>
      </c>
      <c r="Q509" s="418" t="n"/>
      <c r="R509" s="418" t="inlineStr">
        <is>
          <t>TI-0243455</t>
        </is>
      </c>
      <c r="S509" s="418" t="inlineStr"/>
      <c r="T509" s="418">
        <f>R509=S509</f>
        <v/>
      </c>
      <c r="U509" s="418">
        <f>AND(MONTH(F509)=MONTH(Y509), YEAR(F509)=YEAR(Y509))</f>
        <v/>
      </c>
      <c r="V509" s="418">
        <f>AND(AC509&lt;&gt;"", 'Company information'!D$4&lt;&gt;"", RIGHT(SUBSTITUTE(AC509,"-",""),9)=RIGHT(SUBSTITUTE('Company information'!D$4,"-",""),9))</f>
        <v/>
      </c>
      <c r="W509" s="418">
        <f>AI509-I509</f>
        <v/>
      </c>
      <c r="X509" s="455" t="n"/>
      <c r="Y509" s="417" t="n"/>
      <c r="Z509" s="418" t="n"/>
      <c r="AA509" s="418" t="n"/>
      <c r="AB509" s="418" t="n"/>
      <c r="AC509" s="418" t="n"/>
      <c r="AD509" s="418" t="n"/>
      <c r="AE509" s="455" t="n"/>
      <c r="AF509" s="455" t="n"/>
      <c r="AG509" s="455" t="n"/>
      <c r="AH509" s="455" t="n"/>
      <c r="AI509" s="455" t="n"/>
      <c r="AJ509" s="455" t="n"/>
      <c r="AK509" s="455" t="n"/>
      <c r="AL509" s="455" t="n"/>
      <c r="AM509" s="455" t="n"/>
      <c r="AN509" s="455" t="n"/>
      <c r="AO509" s="455" t="n"/>
      <c r="AP509" s="455" t="n"/>
      <c r="AQ509" s="455" t="n"/>
      <c r="AR509" s="418" t="n"/>
      <c r="AS509" s="418" t="n"/>
      <c r="AT509" s="418" t="n"/>
    </row>
    <row r="510">
      <c r="A510" s="417" t="n">
        <v>501</v>
      </c>
      <c r="B510" s="418" t="inlineStr">
        <is>
          <t>Trucking Fee</t>
        </is>
      </c>
      <c r="C510" s="418" t="inlineStr">
        <is>
          <t>អ៊ិចស្ពែឌីធ័រ ខេមបូឌា អិលធីឌី</t>
        </is>
      </c>
      <c r="D510" s="418" t="inlineStr">
        <is>
          <t>L001-100045898</t>
        </is>
      </c>
      <c r="E510" s="418" t="inlineStr">
        <is>
          <t>TI-0243449</t>
        </is>
      </c>
      <c r="F510" s="419" t="n">
        <v>44957</v>
      </c>
      <c r="G510" s="420" t="n">
        <v>169764</v>
      </c>
      <c r="H510" s="418" t="n"/>
      <c r="I510" s="455" t="n">
        <v>169764</v>
      </c>
      <c r="J510" s="418">
        <f>IF(L510&lt;&gt;"",L510,K510)</f>
        <v/>
      </c>
      <c r="K510" s="418">
        <f>IF(AND(T510=TRUE, U510=TRUE, V510=TRUE), IF(W510&lt;-0.05, "អនុញ្ញាត (អ្នកផ្គត់ផ្គង់ប្រកាសខ្វះ)", "បានប្រកាស (អនុញ្ញាត)"), IF(AND(T510=FALSE, U510=FALSE, V510=FALSE), "ព្យួរទុក (មិនមានទិន្នន័យ)", "ប្រកាសខុស (ព្យួរទុក)"))</f>
        <v/>
      </c>
      <c r="L510" s="418" t="inlineStr"/>
      <c r="M510" s="418" t="inlineStr"/>
      <c r="N510" s="455" t="n"/>
      <c r="O510" s="455">
        <f>IF(W510&lt;0,AI510,I510)</f>
        <v/>
      </c>
      <c r="P510" s="455">
        <f>I510-O510</f>
        <v/>
      </c>
      <c r="Q510" s="418" t="n"/>
      <c r="R510" s="418" t="inlineStr">
        <is>
          <t>TI-0243449</t>
        </is>
      </c>
      <c r="S510" s="418" t="inlineStr"/>
      <c r="T510" s="418">
        <f>R510=S510</f>
        <v/>
      </c>
      <c r="U510" s="418">
        <f>AND(MONTH(F510)=MONTH(Y510), YEAR(F510)=YEAR(Y510))</f>
        <v/>
      </c>
      <c r="V510" s="418">
        <f>AND(AC510&lt;&gt;"", 'Company information'!D$4&lt;&gt;"", RIGHT(SUBSTITUTE(AC510,"-",""),9)=RIGHT(SUBSTITUTE('Company information'!D$4,"-",""),9))</f>
        <v/>
      </c>
      <c r="W510" s="418">
        <f>AI510-I510</f>
        <v/>
      </c>
      <c r="X510" s="455" t="n"/>
      <c r="Y510" s="417" t="n"/>
      <c r="Z510" s="418" t="n"/>
      <c r="AA510" s="418" t="n"/>
      <c r="AB510" s="418" t="n"/>
      <c r="AC510" s="418" t="n"/>
      <c r="AD510" s="418" t="n"/>
      <c r="AE510" s="455" t="n"/>
      <c r="AF510" s="455" t="n"/>
      <c r="AG510" s="455" t="n"/>
      <c r="AH510" s="455" t="n"/>
      <c r="AI510" s="455" t="n"/>
      <c r="AJ510" s="455" t="n"/>
      <c r="AK510" s="455" t="n"/>
      <c r="AL510" s="455" t="n"/>
      <c r="AM510" s="455" t="n"/>
      <c r="AN510" s="455" t="n"/>
      <c r="AO510" s="455" t="n"/>
      <c r="AP510" s="455" t="n"/>
      <c r="AQ510" s="455" t="n"/>
      <c r="AR510" s="418" t="n"/>
      <c r="AS510" s="418" t="n"/>
      <c r="AT510" s="418" t="n"/>
    </row>
    <row r="511">
      <c r="A511" s="417" t="n">
        <v>502</v>
      </c>
      <c r="B511" s="418" t="inlineStr">
        <is>
          <t>Trucking Fee</t>
        </is>
      </c>
      <c r="C511" s="418" t="inlineStr">
        <is>
          <t>អ៊ិចស្ពែឌីធ័រ ខេមបូឌា អិលធីឌី</t>
        </is>
      </c>
      <c r="D511" s="418" t="inlineStr">
        <is>
          <t>L001-100045898</t>
        </is>
      </c>
      <c r="E511" s="418" t="inlineStr">
        <is>
          <t>TI-0243447</t>
        </is>
      </c>
      <c r="F511" s="419" t="n">
        <v>44957</v>
      </c>
      <c r="G511" s="420" t="n">
        <v>337509</v>
      </c>
      <c r="H511" s="418" t="n"/>
      <c r="I511" s="455" t="n">
        <v>337509</v>
      </c>
      <c r="J511" s="418">
        <f>IF(L511&lt;&gt;"",L511,K511)</f>
        <v/>
      </c>
      <c r="K511" s="418">
        <f>IF(AND(T511=TRUE, U511=TRUE, V511=TRUE), IF(W511&lt;-0.05, "អនុញ្ញាត (អ្នកផ្គត់ផ្គង់ប្រកាសខ្វះ)", "បានប្រកាស (អនុញ្ញាត)"), IF(AND(T511=FALSE, U511=FALSE, V511=FALSE), "ព្យួរទុក (មិនមានទិន្នន័យ)", "ប្រកាសខុស (ព្យួរទុក)"))</f>
        <v/>
      </c>
      <c r="L511" s="418" t="inlineStr"/>
      <c r="M511" s="418" t="inlineStr"/>
      <c r="N511" s="455" t="n"/>
      <c r="O511" s="455">
        <f>IF(W511&lt;0,AI511,I511)</f>
        <v/>
      </c>
      <c r="P511" s="455">
        <f>I511-O511</f>
        <v/>
      </c>
      <c r="Q511" s="418" t="n"/>
      <c r="R511" s="418" t="inlineStr">
        <is>
          <t>TI-0243447</t>
        </is>
      </c>
      <c r="S511" s="418" t="inlineStr"/>
      <c r="T511" s="418">
        <f>R511=S511</f>
        <v/>
      </c>
      <c r="U511" s="418">
        <f>AND(MONTH(F511)=MONTH(Y511), YEAR(F511)=YEAR(Y511))</f>
        <v/>
      </c>
      <c r="V511" s="418">
        <f>AND(AC511&lt;&gt;"", 'Company information'!D$4&lt;&gt;"", RIGHT(SUBSTITUTE(AC511,"-",""),9)=RIGHT(SUBSTITUTE('Company information'!D$4,"-",""),9))</f>
        <v/>
      </c>
      <c r="W511" s="418">
        <f>AI511-I511</f>
        <v/>
      </c>
      <c r="X511" s="455" t="n"/>
      <c r="Y511" s="417" t="n"/>
      <c r="Z511" s="418" t="n"/>
      <c r="AA511" s="418" t="n"/>
      <c r="AB511" s="418" t="n"/>
      <c r="AC511" s="418" t="n"/>
      <c r="AD511" s="418" t="n"/>
      <c r="AE511" s="455" t="n"/>
      <c r="AF511" s="455" t="n"/>
      <c r="AG511" s="455" t="n"/>
      <c r="AH511" s="455" t="n"/>
      <c r="AI511" s="455" t="n"/>
      <c r="AJ511" s="455" t="n"/>
      <c r="AK511" s="455" t="n"/>
      <c r="AL511" s="455" t="n"/>
      <c r="AM511" s="455" t="n"/>
      <c r="AN511" s="455" t="n"/>
      <c r="AO511" s="455" t="n"/>
      <c r="AP511" s="455" t="n"/>
      <c r="AQ511" s="455" t="n"/>
      <c r="AR511" s="418" t="n"/>
      <c r="AS511" s="418" t="n"/>
      <c r="AT511" s="418" t="n"/>
    </row>
    <row r="512">
      <c r="A512" s="417" t="n">
        <v>503</v>
      </c>
      <c r="B512" s="418" t="inlineStr">
        <is>
          <t>Trucking Fee</t>
        </is>
      </c>
      <c r="C512" s="418" t="inlineStr">
        <is>
          <t>អ៊ិចស្ពែឌីធ័រ ខេមបូឌា អិលធីឌី</t>
        </is>
      </c>
      <c r="D512" s="418" t="inlineStr">
        <is>
          <t>L001-100045898</t>
        </is>
      </c>
      <c r="E512" s="418" t="inlineStr">
        <is>
          <t>TI-0243440</t>
        </is>
      </c>
      <c r="F512" s="419" t="n">
        <v>44957</v>
      </c>
      <c r="G512" s="420" t="n">
        <v>466796</v>
      </c>
      <c r="H512" s="418" t="n"/>
      <c r="I512" s="455" t="n">
        <v>466796</v>
      </c>
      <c r="J512" s="418">
        <f>IF(L512&lt;&gt;"",L512,K512)</f>
        <v/>
      </c>
      <c r="K512" s="418">
        <f>IF(AND(T512=TRUE, U512=TRUE, V512=TRUE), IF(W512&lt;-0.05, "អនុញ្ញាត (អ្នកផ្គត់ផ្គង់ប្រកាសខ្វះ)", "បានប្រកាស (អនុញ្ញាត)"), IF(AND(T512=FALSE, U512=FALSE, V512=FALSE), "ព្យួរទុក (មិនមានទិន្នន័យ)", "ប្រកាសខុស (ព្យួរទុក)"))</f>
        <v/>
      </c>
      <c r="L512" s="418" t="inlineStr"/>
      <c r="M512" s="418" t="inlineStr"/>
      <c r="N512" s="455" t="n"/>
      <c r="O512" s="455">
        <f>IF(W512&lt;0,AI512,I512)</f>
        <v/>
      </c>
      <c r="P512" s="455">
        <f>I512-O512</f>
        <v/>
      </c>
      <c r="Q512" s="418" t="n"/>
      <c r="R512" s="418" t="inlineStr">
        <is>
          <t>TI-0243440</t>
        </is>
      </c>
      <c r="S512" s="418" t="inlineStr"/>
      <c r="T512" s="418">
        <f>R512=S512</f>
        <v/>
      </c>
      <c r="U512" s="418">
        <f>AND(MONTH(F512)=MONTH(Y512), YEAR(F512)=YEAR(Y512))</f>
        <v/>
      </c>
      <c r="V512" s="418">
        <f>AND(AC512&lt;&gt;"", 'Company information'!D$4&lt;&gt;"", RIGHT(SUBSTITUTE(AC512,"-",""),9)=RIGHT(SUBSTITUTE('Company information'!D$4,"-",""),9))</f>
        <v/>
      </c>
      <c r="W512" s="418">
        <f>AI512-I512</f>
        <v/>
      </c>
      <c r="X512" s="455" t="n"/>
      <c r="Y512" s="417" t="n"/>
      <c r="Z512" s="418" t="n"/>
      <c r="AA512" s="418" t="n"/>
      <c r="AB512" s="418" t="n"/>
      <c r="AC512" s="418" t="n"/>
      <c r="AD512" s="418" t="n"/>
      <c r="AE512" s="455" t="n"/>
      <c r="AF512" s="455" t="n"/>
      <c r="AG512" s="455" t="n"/>
      <c r="AH512" s="455" t="n"/>
      <c r="AI512" s="455" t="n"/>
      <c r="AJ512" s="455" t="n"/>
      <c r="AK512" s="455" t="n"/>
      <c r="AL512" s="455" t="n"/>
      <c r="AM512" s="455" t="n"/>
      <c r="AN512" s="455" t="n"/>
      <c r="AO512" s="455" t="n"/>
      <c r="AP512" s="455" t="n"/>
      <c r="AQ512" s="455" t="n"/>
      <c r="AR512" s="418" t="n"/>
      <c r="AS512" s="418" t="n"/>
      <c r="AT512" s="418" t="n"/>
    </row>
    <row r="513">
      <c r="A513" s="417" t="n">
        <v>504</v>
      </c>
      <c r="B513" s="418" t="inlineStr">
        <is>
          <t>Trucking Fee</t>
        </is>
      </c>
      <c r="C513" s="418" t="inlineStr">
        <is>
          <t>អ៊ិចស្ពែឌីធ័រ ខេមបូឌា អិលធីឌី</t>
        </is>
      </c>
      <c r="D513" s="418" t="inlineStr">
        <is>
          <t>L001-100045898</t>
        </is>
      </c>
      <c r="E513" s="418" t="inlineStr">
        <is>
          <t>TI-0243437</t>
        </is>
      </c>
      <c r="F513" s="419" t="n">
        <v>44957</v>
      </c>
      <c r="G513" s="420" t="n">
        <v>168436</v>
      </c>
      <c r="H513" s="418" t="n"/>
      <c r="I513" s="455" t="n">
        <v>168436</v>
      </c>
      <c r="J513" s="418">
        <f>IF(L513&lt;&gt;"",L513,K513)</f>
        <v/>
      </c>
      <c r="K513" s="418">
        <f>IF(AND(T513=TRUE, U513=TRUE, V513=TRUE), IF(W513&lt;-0.05, "អនុញ្ញាត (អ្នកផ្គត់ផ្គង់ប្រកាសខ្វះ)", "បានប្រកាស (អនុញ្ញាត)"), IF(AND(T513=FALSE, U513=FALSE, V513=FALSE), "ព្យួរទុក (មិនមានទិន្នន័យ)", "ប្រកាសខុស (ព្យួរទុក)"))</f>
        <v/>
      </c>
      <c r="L513" s="418" t="inlineStr"/>
      <c r="M513" s="418" t="inlineStr"/>
      <c r="N513" s="455" t="n"/>
      <c r="O513" s="455">
        <f>IF(W513&lt;0,AI513,I513)</f>
        <v/>
      </c>
      <c r="P513" s="455">
        <f>I513-O513</f>
        <v/>
      </c>
      <c r="Q513" s="418" t="n"/>
      <c r="R513" s="418" t="inlineStr">
        <is>
          <t>TI-0243437</t>
        </is>
      </c>
      <c r="S513" s="418" t="inlineStr"/>
      <c r="T513" s="418">
        <f>R513=S513</f>
        <v/>
      </c>
      <c r="U513" s="418">
        <f>AND(MONTH(F513)=MONTH(Y513), YEAR(F513)=YEAR(Y513))</f>
        <v/>
      </c>
      <c r="V513" s="418">
        <f>AND(AC513&lt;&gt;"", 'Company information'!D$4&lt;&gt;"", RIGHT(SUBSTITUTE(AC513,"-",""),9)=RIGHT(SUBSTITUTE('Company information'!D$4,"-",""),9))</f>
        <v/>
      </c>
      <c r="W513" s="418">
        <f>AI513-I513</f>
        <v/>
      </c>
      <c r="X513" s="455" t="n"/>
      <c r="Y513" s="417" t="n"/>
      <c r="Z513" s="418" t="n"/>
      <c r="AA513" s="418" t="n"/>
      <c r="AB513" s="418" t="n"/>
      <c r="AC513" s="418" t="n"/>
      <c r="AD513" s="418" t="n"/>
      <c r="AE513" s="455" t="n"/>
      <c r="AF513" s="455" t="n"/>
      <c r="AG513" s="455" t="n"/>
      <c r="AH513" s="455" t="n"/>
      <c r="AI513" s="455" t="n"/>
      <c r="AJ513" s="455" t="n"/>
      <c r="AK513" s="455" t="n"/>
      <c r="AL513" s="455" t="n"/>
      <c r="AM513" s="455" t="n"/>
      <c r="AN513" s="455" t="n"/>
      <c r="AO513" s="455" t="n"/>
      <c r="AP513" s="455" t="n"/>
      <c r="AQ513" s="455" t="n"/>
      <c r="AR513" s="418" t="n"/>
      <c r="AS513" s="418" t="n"/>
      <c r="AT513" s="418" t="n"/>
    </row>
    <row r="514">
      <c r="A514" s="417" t="n">
        <v>505</v>
      </c>
      <c r="B514" s="418" t="inlineStr">
        <is>
          <t>Trucking Fee</t>
        </is>
      </c>
      <c r="C514" s="418" t="inlineStr">
        <is>
          <t>អ៊ិចស្ពែឌីធ័រ ខេមបូឌា អិលធីឌី</t>
        </is>
      </c>
      <c r="D514" s="418" t="inlineStr">
        <is>
          <t>L001-100045898</t>
        </is>
      </c>
      <c r="E514" s="418" t="inlineStr">
        <is>
          <t>TI-0243287</t>
        </is>
      </c>
      <c r="F514" s="419" t="n">
        <v>44956</v>
      </c>
      <c r="G514" s="420" t="n">
        <v>24618</v>
      </c>
      <c r="H514" s="418" t="n"/>
      <c r="I514" s="455" t="n">
        <v>24618</v>
      </c>
      <c r="J514" s="418">
        <f>IF(L514&lt;&gt;"",L514,K514)</f>
        <v/>
      </c>
      <c r="K514" s="418">
        <f>IF(AND(T514=TRUE, U514=TRUE, V514=TRUE), IF(W514&lt;-0.05, "អនុញ្ញាត (អ្នកផ្គត់ផ្គង់ប្រកាសខ្វះ)", "បានប្រកាស (អនុញ្ញាត)"), IF(AND(T514=FALSE, U514=FALSE, V514=FALSE), "ព្យួរទុក (មិនមានទិន្នន័យ)", "ប្រកាសខុស (ព្យួរទុក)"))</f>
        <v/>
      </c>
      <c r="L514" s="418" t="inlineStr"/>
      <c r="M514" s="418" t="inlineStr"/>
      <c r="N514" s="455" t="n"/>
      <c r="O514" s="455">
        <f>IF(W514&lt;0,AI514,I514)</f>
        <v/>
      </c>
      <c r="P514" s="455">
        <f>I514-O514</f>
        <v/>
      </c>
      <c r="Q514" s="418" t="n"/>
      <c r="R514" s="418" t="inlineStr">
        <is>
          <t>TI-0243287</t>
        </is>
      </c>
      <c r="S514" s="418" t="inlineStr"/>
      <c r="T514" s="418">
        <f>R514=S514</f>
        <v/>
      </c>
      <c r="U514" s="418">
        <f>AND(MONTH(F514)=MONTH(Y514), YEAR(F514)=YEAR(Y514))</f>
        <v/>
      </c>
      <c r="V514" s="418">
        <f>AND(AC514&lt;&gt;"", 'Company information'!D$4&lt;&gt;"", RIGHT(SUBSTITUTE(AC514,"-",""),9)=RIGHT(SUBSTITUTE('Company information'!D$4,"-",""),9))</f>
        <v/>
      </c>
      <c r="W514" s="418">
        <f>AI514-I514</f>
        <v/>
      </c>
      <c r="X514" s="455" t="n"/>
      <c r="Y514" s="417" t="n"/>
      <c r="Z514" s="418" t="n"/>
      <c r="AA514" s="418" t="n"/>
      <c r="AB514" s="418" t="n"/>
      <c r="AC514" s="418" t="n"/>
      <c r="AD514" s="418" t="n"/>
      <c r="AE514" s="455" t="n"/>
      <c r="AF514" s="455" t="n"/>
      <c r="AG514" s="455" t="n"/>
      <c r="AH514" s="455" t="n"/>
      <c r="AI514" s="455" t="n"/>
      <c r="AJ514" s="455" t="n"/>
      <c r="AK514" s="455" t="n"/>
      <c r="AL514" s="455" t="n"/>
      <c r="AM514" s="455" t="n"/>
      <c r="AN514" s="455" t="n"/>
      <c r="AO514" s="455" t="n"/>
      <c r="AP514" s="455" t="n"/>
      <c r="AQ514" s="455" t="n"/>
      <c r="AR514" s="418" t="n"/>
      <c r="AS514" s="418" t="n"/>
      <c r="AT514" s="418" t="n"/>
    </row>
    <row r="515">
      <c r="A515" s="417" t="n">
        <v>506</v>
      </c>
      <c r="B515" s="418" t="inlineStr">
        <is>
          <t>Trucking Fee</t>
        </is>
      </c>
      <c r="C515" s="418" t="inlineStr">
        <is>
          <t>អ៊ិចស្ពែឌីធ័រ ខេមបូឌា អិលធីឌី</t>
        </is>
      </c>
      <c r="D515" s="418" t="inlineStr">
        <is>
          <t>L001-100045898</t>
        </is>
      </c>
      <c r="E515" s="418" t="inlineStr">
        <is>
          <t>TI-0243143</t>
        </is>
      </c>
      <c r="F515" s="419" t="n">
        <v>44951</v>
      </c>
      <c r="G515" s="420" t="n">
        <v>769579</v>
      </c>
      <c r="H515" s="418" t="n"/>
      <c r="I515" s="455" t="n">
        <v>769579</v>
      </c>
      <c r="J515" s="418">
        <f>IF(L515&lt;&gt;"",L515,K515)</f>
        <v/>
      </c>
      <c r="K515" s="418">
        <f>IF(AND(T515=TRUE, U515=TRUE, V515=TRUE), IF(W515&lt;-0.05, "អនុញ្ញាត (អ្នកផ្គត់ផ្គង់ប្រកាសខ្វះ)", "បានប្រកាស (អនុញ្ញាត)"), IF(AND(T515=FALSE, U515=FALSE, V515=FALSE), "ព្យួរទុក (មិនមានទិន្នន័យ)", "ប្រកាសខុស (ព្យួរទុក)"))</f>
        <v/>
      </c>
      <c r="L515" s="418" t="inlineStr"/>
      <c r="M515" s="418" t="inlineStr"/>
      <c r="N515" s="455" t="n"/>
      <c r="O515" s="455">
        <f>IF(W515&lt;0,AI515,I515)</f>
        <v/>
      </c>
      <c r="P515" s="455">
        <f>I515-O515</f>
        <v/>
      </c>
      <c r="Q515" s="418" t="n"/>
      <c r="R515" s="418" t="inlineStr">
        <is>
          <t>TI-0243143</t>
        </is>
      </c>
      <c r="S515" s="418" t="inlineStr"/>
      <c r="T515" s="418">
        <f>R515=S515</f>
        <v/>
      </c>
      <c r="U515" s="418">
        <f>AND(MONTH(F515)=MONTH(Y515), YEAR(F515)=YEAR(Y515))</f>
        <v/>
      </c>
      <c r="V515" s="418">
        <f>AND(AC515&lt;&gt;"", 'Company information'!D$4&lt;&gt;"", RIGHT(SUBSTITUTE(AC515,"-",""),9)=RIGHT(SUBSTITUTE('Company information'!D$4,"-",""),9))</f>
        <v/>
      </c>
      <c r="W515" s="418">
        <f>AI515-I515</f>
        <v/>
      </c>
      <c r="X515" s="455" t="n"/>
      <c r="Y515" s="417" t="n"/>
      <c r="Z515" s="418" t="n"/>
      <c r="AA515" s="418" t="n"/>
      <c r="AB515" s="418" t="n"/>
      <c r="AC515" s="418" t="n"/>
      <c r="AD515" s="418" t="n"/>
      <c r="AE515" s="455" t="n"/>
      <c r="AF515" s="455" t="n"/>
      <c r="AG515" s="455" t="n"/>
      <c r="AH515" s="455" t="n"/>
      <c r="AI515" s="455" t="n"/>
      <c r="AJ515" s="455" t="n"/>
      <c r="AK515" s="455" t="n"/>
      <c r="AL515" s="455" t="n"/>
      <c r="AM515" s="455" t="n"/>
      <c r="AN515" s="455" t="n"/>
      <c r="AO515" s="455" t="n"/>
      <c r="AP515" s="455" t="n"/>
      <c r="AQ515" s="455" t="n"/>
      <c r="AR515" s="418" t="n"/>
      <c r="AS515" s="418" t="n"/>
      <c r="AT515" s="418" t="n"/>
    </row>
    <row r="516">
      <c r="A516" s="417" t="n">
        <v>507</v>
      </c>
      <c r="B516" s="418" t="inlineStr">
        <is>
          <t>Trucking Fee</t>
        </is>
      </c>
      <c r="C516" s="418" t="inlineStr">
        <is>
          <t>អ៊ិចស្ពែឌីធ័រ ខេមបូឌា អិលធីឌី</t>
        </is>
      </c>
      <c r="D516" s="418" t="inlineStr">
        <is>
          <t>L001-100045898</t>
        </is>
      </c>
      <c r="E516" s="418" t="inlineStr">
        <is>
          <t>TI-0243125</t>
        </is>
      </c>
      <c r="F516" s="419" t="n">
        <v>44951</v>
      </c>
      <c r="G516" s="420" t="n">
        <v>552216</v>
      </c>
      <c r="H516" s="418" t="n"/>
      <c r="I516" s="455" t="n">
        <v>552216</v>
      </c>
      <c r="J516" s="418">
        <f>IF(L516&lt;&gt;"",L516,K516)</f>
        <v/>
      </c>
      <c r="K516" s="418">
        <f>IF(AND(T516=TRUE, U516=TRUE, V516=TRUE), IF(W516&lt;-0.05, "អនុញ្ញាត (អ្នកផ្គត់ផ្គង់ប្រកាសខ្វះ)", "បានប្រកាស (អនុញ្ញាត)"), IF(AND(T516=FALSE, U516=FALSE, V516=FALSE), "ព្យួរទុក (មិនមានទិន្នន័យ)", "ប្រកាសខុស (ព្យួរទុក)"))</f>
        <v/>
      </c>
      <c r="L516" s="418" t="inlineStr"/>
      <c r="M516" s="418" t="inlineStr"/>
      <c r="N516" s="455" t="n"/>
      <c r="O516" s="455">
        <f>IF(W516&lt;0,AI516,I516)</f>
        <v/>
      </c>
      <c r="P516" s="455">
        <f>I516-O516</f>
        <v/>
      </c>
      <c r="Q516" s="418" t="n"/>
      <c r="R516" s="418" t="inlineStr">
        <is>
          <t>TI-0243125</t>
        </is>
      </c>
      <c r="S516" s="418" t="inlineStr"/>
      <c r="T516" s="418">
        <f>R516=S516</f>
        <v/>
      </c>
      <c r="U516" s="418">
        <f>AND(MONTH(F516)=MONTH(Y516), YEAR(F516)=YEAR(Y516))</f>
        <v/>
      </c>
      <c r="V516" s="418">
        <f>AND(AC516&lt;&gt;"", 'Company information'!D$4&lt;&gt;"", RIGHT(SUBSTITUTE(AC516,"-",""),9)=RIGHT(SUBSTITUTE('Company information'!D$4,"-",""),9))</f>
        <v/>
      </c>
      <c r="W516" s="418">
        <f>AI516-I516</f>
        <v/>
      </c>
      <c r="X516" s="455" t="n"/>
      <c r="Y516" s="417" t="n"/>
      <c r="Z516" s="418" t="n"/>
      <c r="AA516" s="418" t="n"/>
      <c r="AB516" s="418" t="n"/>
      <c r="AC516" s="418" t="n"/>
      <c r="AD516" s="418" t="n"/>
      <c r="AE516" s="455" t="n"/>
      <c r="AF516" s="455" t="n"/>
      <c r="AG516" s="455" t="n"/>
      <c r="AH516" s="455" t="n"/>
      <c r="AI516" s="455" t="n"/>
      <c r="AJ516" s="455" t="n"/>
      <c r="AK516" s="455" t="n"/>
      <c r="AL516" s="455" t="n"/>
      <c r="AM516" s="455" t="n"/>
      <c r="AN516" s="455" t="n"/>
      <c r="AO516" s="455" t="n"/>
      <c r="AP516" s="455" t="n"/>
      <c r="AQ516" s="455" t="n"/>
      <c r="AR516" s="418" t="n"/>
      <c r="AS516" s="418" t="n"/>
      <c r="AT516" s="418" t="n"/>
    </row>
    <row r="517">
      <c r="A517" s="417" t="n">
        <v>508</v>
      </c>
      <c r="B517" s="418" t="inlineStr">
        <is>
          <t>Trucking Fee</t>
        </is>
      </c>
      <c r="C517" s="418" t="inlineStr">
        <is>
          <t>អ៊ិចស្ពែឌីធ័រ ខេមបូឌា អិលធីឌី</t>
        </is>
      </c>
      <c r="D517" s="418" t="inlineStr">
        <is>
          <t>L001-100045898</t>
        </is>
      </c>
      <c r="E517" s="418" t="inlineStr">
        <is>
          <t>TI-0243124</t>
        </is>
      </c>
      <c r="F517" s="419" t="n">
        <v>44951</v>
      </c>
      <c r="G517" s="420" t="n">
        <v>346464</v>
      </c>
      <c r="H517" s="418" t="n"/>
      <c r="I517" s="455" t="n">
        <v>346464</v>
      </c>
      <c r="J517" s="418">
        <f>IF(L517&lt;&gt;"",L517,K517)</f>
        <v/>
      </c>
      <c r="K517" s="418">
        <f>IF(AND(T517=TRUE, U517=TRUE, V517=TRUE), IF(W517&lt;-0.05, "អនុញ្ញាត (អ្នកផ្គត់ផ្គង់ប្រកាសខ្វះ)", "បានប្រកាស (អនុញ្ញាត)"), IF(AND(T517=FALSE, U517=FALSE, V517=FALSE), "ព្យួរទុក (មិនមានទិន្នន័យ)", "ប្រកាសខុស (ព្យួរទុក)"))</f>
        <v/>
      </c>
      <c r="L517" s="418" t="inlineStr"/>
      <c r="M517" s="418" t="inlineStr"/>
      <c r="N517" s="455" t="n"/>
      <c r="O517" s="455">
        <f>IF(W517&lt;0,AI517,I517)</f>
        <v/>
      </c>
      <c r="P517" s="455">
        <f>I517-O517</f>
        <v/>
      </c>
      <c r="Q517" s="418" t="n"/>
      <c r="R517" s="418" t="inlineStr">
        <is>
          <t>TI-0243124</t>
        </is>
      </c>
      <c r="S517" s="418" t="inlineStr"/>
      <c r="T517" s="418">
        <f>R517=S517</f>
        <v/>
      </c>
      <c r="U517" s="418">
        <f>AND(MONTH(F517)=MONTH(Y517), YEAR(F517)=YEAR(Y517))</f>
        <v/>
      </c>
      <c r="V517" s="418">
        <f>AND(AC517&lt;&gt;"", 'Company information'!D$4&lt;&gt;"", RIGHT(SUBSTITUTE(AC517,"-",""),9)=RIGHT(SUBSTITUTE('Company information'!D$4,"-",""),9))</f>
        <v/>
      </c>
      <c r="W517" s="418">
        <f>AI517-I517</f>
        <v/>
      </c>
      <c r="X517" s="455" t="n"/>
      <c r="Y517" s="417" t="n"/>
      <c r="Z517" s="418" t="n"/>
      <c r="AA517" s="418" t="n"/>
      <c r="AB517" s="418" t="n"/>
      <c r="AC517" s="418" t="n"/>
      <c r="AD517" s="418" t="n"/>
      <c r="AE517" s="455" t="n"/>
      <c r="AF517" s="455" t="n"/>
      <c r="AG517" s="455" t="n"/>
      <c r="AH517" s="455" t="n"/>
      <c r="AI517" s="455" t="n"/>
      <c r="AJ517" s="455" t="n"/>
      <c r="AK517" s="455" t="n"/>
      <c r="AL517" s="455" t="n"/>
      <c r="AM517" s="455" t="n"/>
      <c r="AN517" s="455" t="n"/>
      <c r="AO517" s="455" t="n"/>
      <c r="AP517" s="455" t="n"/>
      <c r="AQ517" s="455" t="n"/>
      <c r="AR517" s="418" t="n"/>
      <c r="AS517" s="418" t="n"/>
      <c r="AT517" s="418" t="n"/>
    </row>
    <row r="518">
      <c r="A518" s="417" t="n">
        <v>509</v>
      </c>
      <c r="B518" s="418" t="inlineStr">
        <is>
          <t>Trucking Fee</t>
        </is>
      </c>
      <c r="C518" s="418" t="inlineStr">
        <is>
          <t>អ៊ិចស្ពែឌីធ័រ ខេមបូឌា អិលធីឌី</t>
        </is>
      </c>
      <c r="D518" s="418" t="inlineStr">
        <is>
          <t>L001-100045898</t>
        </is>
      </c>
      <c r="E518" s="418" t="inlineStr">
        <is>
          <t>TI-0243133</t>
        </is>
      </c>
      <c r="F518" s="419" t="n">
        <v>44951</v>
      </c>
      <c r="G518" s="420" t="n">
        <v>482927</v>
      </c>
      <c r="H518" s="418" t="n"/>
      <c r="I518" s="455" t="n">
        <v>482927</v>
      </c>
      <c r="J518" s="418">
        <f>IF(L518&lt;&gt;"",L518,K518)</f>
        <v/>
      </c>
      <c r="K518" s="418">
        <f>IF(AND(T518=TRUE, U518=TRUE, V518=TRUE), IF(W518&lt;-0.05, "អនុញ្ញាត (អ្នកផ្គត់ផ្គង់ប្រកាសខ្វះ)", "បានប្រកាស (អនុញ្ញាត)"), IF(AND(T518=FALSE, U518=FALSE, V518=FALSE), "ព្យួរទុក (មិនមានទិន្នន័យ)", "ប្រកាសខុស (ព្យួរទុក)"))</f>
        <v/>
      </c>
      <c r="L518" s="418" t="inlineStr"/>
      <c r="M518" s="418" t="inlineStr"/>
      <c r="N518" s="455" t="n"/>
      <c r="O518" s="455">
        <f>IF(W518&lt;0,AI518,I518)</f>
        <v/>
      </c>
      <c r="P518" s="455">
        <f>I518-O518</f>
        <v/>
      </c>
      <c r="Q518" s="418" t="n"/>
      <c r="R518" s="418" t="inlineStr">
        <is>
          <t>TI-0243133</t>
        </is>
      </c>
      <c r="S518" s="418" t="inlineStr"/>
      <c r="T518" s="418">
        <f>R518=S518</f>
        <v/>
      </c>
      <c r="U518" s="418">
        <f>AND(MONTH(F518)=MONTH(Y518), YEAR(F518)=YEAR(Y518))</f>
        <v/>
      </c>
      <c r="V518" s="418">
        <f>AND(AC518&lt;&gt;"", 'Company information'!D$4&lt;&gt;"", RIGHT(SUBSTITUTE(AC518,"-",""),9)=RIGHT(SUBSTITUTE('Company information'!D$4,"-",""),9))</f>
        <v/>
      </c>
      <c r="W518" s="418">
        <f>AI518-I518</f>
        <v/>
      </c>
      <c r="X518" s="455" t="n"/>
      <c r="Y518" s="417" t="n"/>
      <c r="Z518" s="418" t="n"/>
      <c r="AA518" s="418" t="n"/>
      <c r="AB518" s="418" t="n"/>
      <c r="AC518" s="418" t="n"/>
      <c r="AD518" s="418" t="n"/>
      <c r="AE518" s="455" t="n"/>
      <c r="AF518" s="455" t="n"/>
      <c r="AG518" s="455" t="n"/>
      <c r="AH518" s="455" t="n"/>
      <c r="AI518" s="455" t="n"/>
      <c r="AJ518" s="455" t="n"/>
      <c r="AK518" s="455" t="n"/>
      <c r="AL518" s="455" t="n"/>
      <c r="AM518" s="455" t="n"/>
      <c r="AN518" s="455" t="n"/>
      <c r="AO518" s="455" t="n"/>
      <c r="AP518" s="455" t="n"/>
      <c r="AQ518" s="455" t="n"/>
      <c r="AR518" s="418" t="n"/>
      <c r="AS518" s="418" t="n"/>
      <c r="AT518" s="418" t="n"/>
    </row>
    <row r="519">
      <c r="A519" s="417" t="n">
        <v>510</v>
      </c>
      <c r="B519" s="418" t="inlineStr">
        <is>
          <t>Trucking Fee</t>
        </is>
      </c>
      <c r="C519" s="418" t="inlineStr">
        <is>
          <t>អ៊ិចស្ពែឌីធ័រ ខេមបូឌា អិលធីឌី</t>
        </is>
      </c>
      <c r="D519" s="418" t="inlineStr">
        <is>
          <t>L001-100045898</t>
        </is>
      </c>
      <c r="E519" s="418" t="inlineStr">
        <is>
          <t>TI-0243109</t>
        </is>
      </c>
      <c r="F519" s="419" t="n">
        <v>44951</v>
      </c>
      <c r="G519" s="420" t="n">
        <v>670504</v>
      </c>
      <c r="H519" s="418" t="n"/>
      <c r="I519" s="455" t="n">
        <v>670504</v>
      </c>
      <c r="J519" s="418">
        <f>IF(L519&lt;&gt;"",L519,K519)</f>
        <v/>
      </c>
      <c r="K519" s="418">
        <f>IF(AND(T519=TRUE, U519=TRUE, V519=TRUE), IF(W519&lt;-0.05, "អនុញ្ញាត (អ្នកផ្គត់ផ្គង់ប្រកាសខ្វះ)", "បានប្រកាស (អនុញ្ញាត)"), IF(AND(T519=FALSE, U519=FALSE, V519=FALSE), "ព្យួរទុក (មិនមានទិន្នន័យ)", "ប្រកាសខុស (ព្យួរទុក)"))</f>
        <v/>
      </c>
      <c r="L519" s="418" t="inlineStr"/>
      <c r="M519" s="418" t="inlineStr"/>
      <c r="N519" s="455" t="n"/>
      <c r="O519" s="455">
        <f>IF(W519&lt;0,AI519,I519)</f>
        <v/>
      </c>
      <c r="P519" s="455">
        <f>I519-O519</f>
        <v/>
      </c>
      <c r="Q519" s="418" t="n"/>
      <c r="R519" s="418" t="inlineStr">
        <is>
          <t>TI-0243109</t>
        </is>
      </c>
      <c r="S519" s="418" t="inlineStr"/>
      <c r="T519" s="418">
        <f>R519=S519</f>
        <v/>
      </c>
      <c r="U519" s="418">
        <f>AND(MONTH(F519)=MONTH(Y519), YEAR(F519)=YEAR(Y519))</f>
        <v/>
      </c>
      <c r="V519" s="418">
        <f>AND(AC519&lt;&gt;"", 'Company information'!D$4&lt;&gt;"", RIGHT(SUBSTITUTE(AC519,"-",""),9)=RIGHT(SUBSTITUTE('Company information'!D$4,"-",""),9))</f>
        <v/>
      </c>
      <c r="W519" s="418">
        <f>AI519-I519</f>
        <v/>
      </c>
      <c r="X519" s="455" t="n"/>
      <c r="Y519" s="417" t="n"/>
      <c r="Z519" s="418" t="n"/>
      <c r="AA519" s="418" t="n"/>
      <c r="AB519" s="418" t="n"/>
      <c r="AC519" s="418" t="n"/>
      <c r="AD519" s="418" t="n"/>
      <c r="AE519" s="455" t="n"/>
      <c r="AF519" s="455" t="n"/>
      <c r="AG519" s="455" t="n"/>
      <c r="AH519" s="455" t="n"/>
      <c r="AI519" s="455" t="n"/>
      <c r="AJ519" s="455" t="n"/>
      <c r="AK519" s="455" t="n"/>
      <c r="AL519" s="455" t="n"/>
      <c r="AM519" s="455" t="n"/>
      <c r="AN519" s="455" t="n"/>
      <c r="AO519" s="455" t="n"/>
      <c r="AP519" s="455" t="n"/>
      <c r="AQ519" s="455" t="n"/>
      <c r="AR519" s="418" t="n"/>
      <c r="AS519" s="418" t="n"/>
      <c r="AT519" s="418" t="n"/>
    </row>
    <row r="520">
      <c r="A520" s="417" t="n">
        <v>511</v>
      </c>
      <c r="B520" s="418" t="inlineStr">
        <is>
          <t>Trucking Fee</t>
        </is>
      </c>
      <c r="C520" s="418" t="inlineStr">
        <is>
          <t>អ៊ិចស្ពែឌីធ័រ ខេមបូឌា អិលធីឌី</t>
        </is>
      </c>
      <c r="D520" s="418" t="inlineStr">
        <is>
          <t>L001-100045898</t>
        </is>
      </c>
      <c r="E520" s="418" t="inlineStr">
        <is>
          <t>TI-0243090</t>
        </is>
      </c>
      <c r="F520" s="419" t="n">
        <v>44951</v>
      </c>
      <c r="G520" s="420" t="n">
        <v>404522</v>
      </c>
      <c r="H520" s="418" t="n"/>
      <c r="I520" s="455" t="n">
        <v>404522</v>
      </c>
      <c r="J520" s="418">
        <f>IF(L520&lt;&gt;"",L520,K520)</f>
        <v/>
      </c>
      <c r="K520" s="418">
        <f>IF(AND(T520=TRUE, U520=TRUE, V520=TRUE), IF(W520&lt;-0.05, "អនុញ្ញាត (អ្នកផ្គត់ផ្គង់ប្រកាសខ្វះ)", "បានប្រកាស (អនុញ្ញាត)"), IF(AND(T520=FALSE, U520=FALSE, V520=FALSE), "ព្យួរទុក (មិនមានទិន្នន័យ)", "ប្រកាសខុស (ព្យួរទុក)"))</f>
        <v/>
      </c>
      <c r="L520" s="418" t="inlineStr"/>
      <c r="M520" s="418" t="inlineStr"/>
      <c r="N520" s="455" t="n"/>
      <c r="O520" s="455">
        <f>IF(W520&lt;0,AI520,I520)</f>
        <v/>
      </c>
      <c r="P520" s="455">
        <f>I520-O520</f>
        <v/>
      </c>
      <c r="Q520" s="418" t="n"/>
      <c r="R520" s="418" t="inlineStr">
        <is>
          <t>TI-0243090</t>
        </is>
      </c>
      <c r="S520" s="418" t="inlineStr"/>
      <c r="T520" s="418">
        <f>R520=S520</f>
        <v/>
      </c>
      <c r="U520" s="418">
        <f>AND(MONTH(F520)=MONTH(Y520), YEAR(F520)=YEAR(Y520))</f>
        <v/>
      </c>
      <c r="V520" s="418">
        <f>AND(AC520&lt;&gt;"", 'Company information'!D$4&lt;&gt;"", RIGHT(SUBSTITUTE(AC520,"-",""),9)=RIGHT(SUBSTITUTE('Company information'!D$4,"-",""),9))</f>
        <v/>
      </c>
      <c r="W520" s="418">
        <f>AI520-I520</f>
        <v/>
      </c>
      <c r="X520" s="455" t="n"/>
      <c r="Y520" s="417" t="n"/>
      <c r="Z520" s="418" t="n"/>
      <c r="AA520" s="418" t="n"/>
      <c r="AB520" s="418" t="n"/>
      <c r="AC520" s="418" t="n"/>
      <c r="AD520" s="418" t="n"/>
      <c r="AE520" s="455" t="n"/>
      <c r="AF520" s="455" t="n"/>
      <c r="AG520" s="455" t="n"/>
      <c r="AH520" s="455" t="n"/>
      <c r="AI520" s="455" t="n"/>
      <c r="AJ520" s="455" t="n"/>
      <c r="AK520" s="455" t="n"/>
      <c r="AL520" s="455" t="n"/>
      <c r="AM520" s="455" t="n"/>
      <c r="AN520" s="455" t="n"/>
      <c r="AO520" s="455" t="n"/>
      <c r="AP520" s="455" t="n"/>
      <c r="AQ520" s="455" t="n"/>
      <c r="AR520" s="418" t="n"/>
      <c r="AS520" s="418" t="n"/>
      <c r="AT520" s="418" t="n"/>
    </row>
    <row r="521">
      <c r="A521" s="417" t="n">
        <v>512</v>
      </c>
      <c r="B521" s="418" t="inlineStr">
        <is>
          <t>Trucking Fee</t>
        </is>
      </c>
      <c r="C521" s="418" t="inlineStr">
        <is>
          <t>អ៊ិចស្ពែឌីធ័រ ខេមបូឌា អិលធីឌី</t>
        </is>
      </c>
      <c r="D521" s="418" t="inlineStr">
        <is>
          <t>L001-100045898</t>
        </is>
      </c>
      <c r="E521" s="418" t="inlineStr">
        <is>
          <t>TI-0242769</t>
        </is>
      </c>
      <c r="F521" s="419" t="n">
        <v>44944</v>
      </c>
      <c r="G521" s="420" t="n">
        <v>614107</v>
      </c>
      <c r="H521" s="418" t="n"/>
      <c r="I521" s="455" t="n">
        <v>614107</v>
      </c>
      <c r="J521" s="418">
        <f>IF(L521&lt;&gt;"",L521,K521)</f>
        <v/>
      </c>
      <c r="K521" s="418">
        <f>IF(AND(T521=TRUE, U521=TRUE, V521=TRUE), IF(W521&lt;-0.05, "អនុញ្ញាត (អ្នកផ្គត់ផ្គង់ប្រកាសខ្វះ)", "បានប្រកាស (អនុញ្ញាត)"), IF(AND(T521=FALSE, U521=FALSE, V521=FALSE), "ព្យួរទុក (មិនមានទិន្នន័យ)", "ប្រកាសខុស (ព្យួរទុក)"))</f>
        <v/>
      </c>
      <c r="L521" s="418" t="inlineStr"/>
      <c r="M521" s="418" t="inlineStr"/>
      <c r="N521" s="455" t="n"/>
      <c r="O521" s="455">
        <f>IF(W521&lt;0,AI521,I521)</f>
        <v/>
      </c>
      <c r="P521" s="455">
        <f>I521-O521</f>
        <v/>
      </c>
      <c r="Q521" s="418" t="n"/>
      <c r="R521" s="418" t="inlineStr">
        <is>
          <t>TI-0242769</t>
        </is>
      </c>
      <c r="S521" s="418" t="inlineStr"/>
      <c r="T521" s="418">
        <f>R521=S521</f>
        <v/>
      </c>
      <c r="U521" s="418">
        <f>AND(MONTH(F521)=MONTH(Y521), YEAR(F521)=YEAR(Y521))</f>
        <v/>
      </c>
      <c r="V521" s="418">
        <f>AND(AC521&lt;&gt;"", 'Company information'!D$4&lt;&gt;"", RIGHT(SUBSTITUTE(AC521,"-",""),9)=RIGHT(SUBSTITUTE('Company information'!D$4,"-",""),9))</f>
        <v/>
      </c>
      <c r="W521" s="418">
        <f>AI521-I521</f>
        <v/>
      </c>
      <c r="X521" s="455" t="n"/>
      <c r="Y521" s="417" t="n"/>
      <c r="Z521" s="418" t="n"/>
      <c r="AA521" s="418" t="n"/>
      <c r="AB521" s="418" t="n"/>
      <c r="AC521" s="418" t="n"/>
      <c r="AD521" s="418" t="n"/>
      <c r="AE521" s="455" t="n"/>
      <c r="AF521" s="455" t="n"/>
      <c r="AG521" s="455" t="n"/>
      <c r="AH521" s="455" t="n"/>
      <c r="AI521" s="455" t="n"/>
      <c r="AJ521" s="455" t="n"/>
      <c r="AK521" s="455" t="n"/>
      <c r="AL521" s="455" t="n"/>
      <c r="AM521" s="455" t="n"/>
      <c r="AN521" s="455" t="n"/>
      <c r="AO521" s="455" t="n"/>
      <c r="AP521" s="455" t="n"/>
      <c r="AQ521" s="455" t="n"/>
      <c r="AR521" s="418" t="n"/>
      <c r="AS521" s="418" t="n"/>
      <c r="AT521" s="418" t="n"/>
    </row>
    <row r="522">
      <c r="A522" s="417" t="n">
        <v>513</v>
      </c>
      <c r="B522" s="418" t="inlineStr">
        <is>
          <t>Trucking Fee</t>
        </is>
      </c>
      <c r="C522" s="418" t="inlineStr">
        <is>
          <t>អ៊ិចស្ពែឌីធ័រ ខេមបូឌា អិលធីឌី</t>
        </is>
      </c>
      <c r="D522" s="418" t="inlineStr">
        <is>
          <t>L001-100045898</t>
        </is>
      </c>
      <c r="E522" s="418" t="inlineStr">
        <is>
          <t>TI-0242766</t>
        </is>
      </c>
      <c r="F522" s="419" t="n">
        <v>44944</v>
      </c>
      <c r="G522" s="420" t="n">
        <v>208071</v>
      </c>
      <c r="H522" s="418" t="n"/>
      <c r="I522" s="455" t="n">
        <v>208071</v>
      </c>
      <c r="J522" s="418">
        <f>IF(L522&lt;&gt;"",L522,K522)</f>
        <v/>
      </c>
      <c r="K522" s="418">
        <f>IF(AND(T522=TRUE, U522=TRUE, V522=TRUE), IF(W522&lt;-0.05, "អនុញ្ញាត (អ្នកផ្គត់ផ្គង់ប្រកាសខ្វះ)", "បានប្រកាស (អនុញ្ញាត)"), IF(AND(T522=FALSE, U522=FALSE, V522=FALSE), "ព្យួរទុក (មិនមានទិន្នន័យ)", "ប្រកាសខុស (ព្យួរទុក)"))</f>
        <v/>
      </c>
      <c r="L522" s="418" t="inlineStr"/>
      <c r="M522" s="418" t="inlineStr"/>
      <c r="N522" s="455" t="n"/>
      <c r="O522" s="455">
        <f>IF(W522&lt;0,AI522,I522)</f>
        <v/>
      </c>
      <c r="P522" s="455">
        <f>I522-O522</f>
        <v/>
      </c>
      <c r="Q522" s="418" t="n"/>
      <c r="R522" s="418" t="inlineStr">
        <is>
          <t>TI-0242766</t>
        </is>
      </c>
      <c r="S522" s="418" t="inlineStr"/>
      <c r="T522" s="418">
        <f>R522=S522</f>
        <v/>
      </c>
      <c r="U522" s="418">
        <f>AND(MONTH(F522)=MONTH(Y522), YEAR(F522)=YEAR(Y522))</f>
        <v/>
      </c>
      <c r="V522" s="418">
        <f>AND(AC522&lt;&gt;"", 'Company information'!D$4&lt;&gt;"", RIGHT(SUBSTITUTE(AC522,"-",""),9)=RIGHT(SUBSTITUTE('Company information'!D$4,"-",""),9))</f>
        <v/>
      </c>
      <c r="W522" s="418">
        <f>AI522-I522</f>
        <v/>
      </c>
      <c r="X522" s="455" t="n"/>
      <c r="Y522" s="417" t="n"/>
      <c r="Z522" s="418" t="n"/>
      <c r="AA522" s="418" t="n"/>
      <c r="AB522" s="418" t="n"/>
      <c r="AC522" s="418" t="n"/>
      <c r="AD522" s="418" t="n"/>
      <c r="AE522" s="455" t="n"/>
      <c r="AF522" s="455" t="n"/>
      <c r="AG522" s="455" t="n"/>
      <c r="AH522" s="455" t="n"/>
      <c r="AI522" s="455" t="n"/>
      <c r="AJ522" s="455" t="n"/>
      <c r="AK522" s="455" t="n"/>
      <c r="AL522" s="455" t="n"/>
      <c r="AM522" s="455" t="n"/>
      <c r="AN522" s="455" t="n"/>
      <c r="AO522" s="455" t="n"/>
      <c r="AP522" s="455" t="n"/>
      <c r="AQ522" s="455" t="n"/>
      <c r="AR522" s="418" t="n"/>
      <c r="AS522" s="418" t="n"/>
      <c r="AT522" s="418" t="n"/>
    </row>
    <row r="523">
      <c r="A523" s="417" t="n">
        <v>514</v>
      </c>
      <c r="B523" s="418" t="inlineStr">
        <is>
          <t>Trucking Fee</t>
        </is>
      </c>
      <c r="C523" s="418" t="inlineStr">
        <is>
          <t>អ៊ិចស្ពែឌីធ័រ ខេមបូឌា អិលធីឌី</t>
        </is>
      </c>
      <c r="D523" s="418" t="inlineStr">
        <is>
          <t>L001-100045898</t>
        </is>
      </c>
      <c r="E523" s="418" t="inlineStr">
        <is>
          <t>TI-0242745</t>
        </is>
      </c>
      <c r="F523" s="419" t="n">
        <v>44944</v>
      </c>
      <c r="G523" s="420" t="n">
        <v>502564</v>
      </c>
      <c r="H523" s="418" t="n"/>
      <c r="I523" s="455" t="n">
        <v>502564</v>
      </c>
      <c r="J523" s="418">
        <f>IF(L523&lt;&gt;"",L523,K523)</f>
        <v/>
      </c>
      <c r="K523" s="418">
        <f>IF(AND(T523=TRUE, U523=TRUE, V523=TRUE), IF(W523&lt;-0.05, "អនុញ្ញាត (អ្នកផ្គត់ផ្គង់ប្រកាសខ្វះ)", "បានប្រកាស (អនុញ្ញាត)"), IF(AND(T523=FALSE, U523=FALSE, V523=FALSE), "ព្យួរទុក (មិនមានទិន្នន័យ)", "ប្រកាសខុស (ព្យួរទុក)"))</f>
        <v/>
      </c>
      <c r="L523" s="418" t="inlineStr"/>
      <c r="M523" s="418" t="inlineStr"/>
      <c r="N523" s="455" t="n"/>
      <c r="O523" s="455">
        <f>IF(W523&lt;0,AI523,I523)</f>
        <v/>
      </c>
      <c r="P523" s="455">
        <f>I523-O523</f>
        <v/>
      </c>
      <c r="Q523" s="418" t="n"/>
      <c r="R523" s="418" t="inlineStr">
        <is>
          <t>TI-0242745</t>
        </is>
      </c>
      <c r="S523" s="418" t="inlineStr"/>
      <c r="T523" s="418">
        <f>R523=S523</f>
        <v/>
      </c>
      <c r="U523" s="418">
        <f>AND(MONTH(F523)=MONTH(Y523), YEAR(F523)=YEAR(Y523))</f>
        <v/>
      </c>
      <c r="V523" s="418">
        <f>AND(AC523&lt;&gt;"", 'Company information'!D$4&lt;&gt;"", RIGHT(SUBSTITUTE(AC523,"-",""),9)=RIGHT(SUBSTITUTE('Company information'!D$4,"-",""),9))</f>
        <v/>
      </c>
      <c r="W523" s="418">
        <f>AI523-I523</f>
        <v/>
      </c>
      <c r="X523" s="455" t="n"/>
      <c r="Y523" s="417" t="n"/>
      <c r="Z523" s="418" t="n"/>
      <c r="AA523" s="418" t="n"/>
      <c r="AB523" s="418" t="n"/>
      <c r="AC523" s="418" t="n"/>
      <c r="AD523" s="418" t="n"/>
      <c r="AE523" s="455" t="n"/>
      <c r="AF523" s="455" t="n"/>
      <c r="AG523" s="455" t="n"/>
      <c r="AH523" s="455" t="n"/>
      <c r="AI523" s="455" t="n"/>
      <c r="AJ523" s="455" t="n"/>
      <c r="AK523" s="455" t="n"/>
      <c r="AL523" s="455" t="n"/>
      <c r="AM523" s="455" t="n"/>
      <c r="AN523" s="455" t="n"/>
      <c r="AO523" s="455" t="n"/>
      <c r="AP523" s="455" t="n"/>
      <c r="AQ523" s="455" t="n"/>
      <c r="AR523" s="418" t="n"/>
      <c r="AS523" s="418" t="n"/>
      <c r="AT523" s="418" t="n"/>
    </row>
    <row r="524">
      <c r="A524" s="417" t="n">
        <v>515</v>
      </c>
      <c r="B524" s="418" t="inlineStr">
        <is>
          <t>Trucking Fee</t>
        </is>
      </c>
      <c r="C524" s="418" t="inlineStr">
        <is>
          <t>អ៊ិចស្ពែឌីធ័រ ខេមបូឌា អិលធីឌី</t>
        </is>
      </c>
      <c r="D524" s="418" t="inlineStr">
        <is>
          <t>L001-100045898</t>
        </is>
      </c>
      <c r="E524" s="418" t="inlineStr">
        <is>
          <t>TI-0242742</t>
        </is>
      </c>
      <c r="F524" s="419" t="n">
        <v>44944</v>
      </c>
      <c r="G524" s="420" t="n">
        <v>482201</v>
      </c>
      <c r="H524" s="418" t="n"/>
      <c r="I524" s="455" t="n">
        <v>482201</v>
      </c>
      <c r="J524" s="418">
        <f>IF(L524&lt;&gt;"",L524,K524)</f>
        <v/>
      </c>
      <c r="K524" s="418">
        <f>IF(AND(T524=TRUE, U524=TRUE, V524=TRUE), IF(W524&lt;-0.05, "អនុញ្ញាត (អ្នកផ្គត់ផ្គង់ប្រកាសខ្វះ)", "បានប្រកាស (អនុញ្ញាត)"), IF(AND(T524=FALSE, U524=FALSE, V524=FALSE), "ព្យួរទុក (មិនមានទិន្នន័យ)", "ប្រកាសខុស (ព្យួរទុក)"))</f>
        <v/>
      </c>
      <c r="L524" s="418" t="inlineStr"/>
      <c r="M524" s="418" t="inlineStr"/>
      <c r="N524" s="455" t="n"/>
      <c r="O524" s="455">
        <f>IF(W524&lt;0,AI524,I524)</f>
        <v/>
      </c>
      <c r="P524" s="455">
        <f>I524-O524</f>
        <v/>
      </c>
      <c r="Q524" s="418" t="n"/>
      <c r="R524" s="418" t="inlineStr">
        <is>
          <t>TI-0242742</t>
        </is>
      </c>
      <c r="S524" s="418" t="inlineStr"/>
      <c r="T524" s="418">
        <f>R524=S524</f>
        <v/>
      </c>
      <c r="U524" s="418">
        <f>AND(MONTH(F524)=MONTH(Y524), YEAR(F524)=YEAR(Y524))</f>
        <v/>
      </c>
      <c r="V524" s="418">
        <f>AND(AC524&lt;&gt;"", 'Company information'!D$4&lt;&gt;"", RIGHT(SUBSTITUTE(AC524,"-",""),9)=RIGHT(SUBSTITUTE('Company information'!D$4,"-",""),9))</f>
        <v/>
      </c>
      <c r="W524" s="418">
        <f>AI524-I524</f>
        <v/>
      </c>
      <c r="X524" s="455" t="n"/>
      <c r="Y524" s="417" t="n"/>
      <c r="Z524" s="418" t="n"/>
      <c r="AA524" s="418" t="n"/>
      <c r="AB524" s="418" t="n"/>
      <c r="AC524" s="418" t="n"/>
      <c r="AD524" s="418" t="n"/>
      <c r="AE524" s="455" t="n"/>
      <c r="AF524" s="455" t="n"/>
      <c r="AG524" s="455" t="n"/>
      <c r="AH524" s="455" t="n"/>
      <c r="AI524" s="455" t="n"/>
      <c r="AJ524" s="455" t="n"/>
      <c r="AK524" s="455" t="n"/>
      <c r="AL524" s="455" t="n"/>
      <c r="AM524" s="455" t="n"/>
      <c r="AN524" s="455" t="n"/>
      <c r="AO524" s="455" t="n"/>
      <c r="AP524" s="455" t="n"/>
      <c r="AQ524" s="455" t="n"/>
      <c r="AR524" s="418" t="n"/>
      <c r="AS524" s="418" t="n"/>
      <c r="AT524" s="418" t="n"/>
    </row>
    <row r="525">
      <c r="A525" s="417" t="n">
        <v>516</v>
      </c>
      <c r="B525" s="418" t="inlineStr">
        <is>
          <t>Trucking Fee</t>
        </is>
      </c>
      <c r="C525" s="418" t="inlineStr">
        <is>
          <t>អ៊ិចស្ពែឌីធ័រ ខេមបូឌា អិលធីឌី</t>
        </is>
      </c>
      <c r="D525" s="418" t="inlineStr">
        <is>
          <t>L001-100045898</t>
        </is>
      </c>
      <c r="E525" s="418" t="inlineStr">
        <is>
          <t>TI-0242434</t>
        </is>
      </c>
      <c r="F525" s="419" t="n">
        <v>45231</v>
      </c>
      <c r="G525" s="420" t="n">
        <v>354885</v>
      </c>
      <c r="H525" s="418" t="n"/>
      <c r="I525" s="455" t="n">
        <v>354885</v>
      </c>
      <c r="J525" s="418">
        <f>IF(L525&lt;&gt;"",L525,K525)</f>
        <v/>
      </c>
      <c r="K525" s="418">
        <f>IF(AND(T525=TRUE, U525=TRUE, V525=TRUE), IF(W525&lt;-0.05, "អនុញ្ញាត (អ្នកផ្គត់ផ្គង់ប្រកាសខ្វះ)", "បានប្រកាស (អនុញ្ញាត)"), IF(AND(T525=FALSE, U525=FALSE, V525=FALSE), "ព្យួរទុក (មិនមានទិន្នន័យ)", "ប្រកាសខុស (ព្យួរទុក)"))</f>
        <v/>
      </c>
      <c r="L525" s="418" t="inlineStr"/>
      <c r="M525" s="418" t="inlineStr"/>
      <c r="N525" s="455" t="n"/>
      <c r="O525" s="455">
        <f>IF(W525&lt;0,AI525,I525)</f>
        <v/>
      </c>
      <c r="P525" s="455">
        <f>I525-O525</f>
        <v/>
      </c>
      <c r="Q525" s="418" t="n"/>
      <c r="R525" s="418" t="inlineStr">
        <is>
          <t>TI-0242434</t>
        </is>
      </c>
      <c r="S525" s="418" t="inlineStr"/>
      <c r="T525" s="418">
        <f>R525=S525</f>
        <v/>
      </c>
      <c r="U525" s="418">
        <f>AND(MONTH(F525)=MONTH(Y525), YEAR(F525)=YEAR(Y525))</f>
        <v/>
      </c>
      <c r="V525" s="418">
        <f>AND(AC525&lt;&gt;"", 'Company information'!D$4&lt;&gt;"", RIGHT(SUBSTITUTE(AC525,"-",""),9)=RIGHT(SUBSTITUTE('Company information'!D$4,"-",""),9))</f>
        <v/>
      </c>
      <c r="W525" s="418">
        <f>AI525-I525</f>
        <v/>
      </c>
      <c r="X525" s="455" t="n"/>
      <c r="Y525" s="417" t="n"/>
      <c r="Z525" s="418" t="n"/>
      <c r="AA525" s="418" t="n"/>
      <c r="AB525" s="418" t="n"/>
      <c r="AC525" s="418" t="n"/>
      <c r="AD525" s="418" t="n"/>
      <c r="AE525" s="455" t="n"/>
      <c r="AF525" s="455" t="n"/>
      <c r="AG525" s="455" t="n"/>
      <c r="AH525" s="455" t="n"/>
      <c r="AI525" s="455" t="n"/>
      <c r="AJ525" s="455" t="n"/>
      <c r="AK525" s="455" t="n"/>
      <c r="AL525" s="455" t="n"/>
      <c r="AM525" s="455" t="n"/>
      <c r="AN525" s="455" t="n"/>
      <c r="AO525" s="455" t="n"/>
      <c r="AP525" s="455" t="n"/>
      <c r="AQ525" s="455" t="n"/>
      <c r="AR525" s="418" t="n"/>
      <c r="AS525" s="418" t="n"/>
      <c r="AT525" s="418" t="n"/>
    </row>
    <row r="526">
      <c r="A526" s="417" t="n">
        <v>517</v>
      </c>
      <c r="B526" s="418" t="inlineStr">
        <is>
          <t>Trucking Fee</t>
        </is>
      </c>
      <c r="C526" s="418" t="inlineStr">
        <is>
          <t>អ៊ិចស្ពែឌីធ័រ ខេមបូឌា អិលធីឌី</t>
        </is>
      </c>
      <c r="D526" s="418" t="inlineStr">
        <is>
          <t>L001-100045898</t>
        </is>
      </c>
      <c r="E526" s="418" t="inlineStr">
        <is>
          <t>TI-0242420</t>
        </is>
      </c>
      <c r="F526" s="419" t="n">
        <v>45231</v>
      </c>
      <c r="G526" s="420" t="n">
        <v>64281</v>
      </c>
      <c r="H526" s="418" t="n"/>
      <c r="I526" s="455" t="n">
        <v>64281</v>
      </c>
      <c r="J526" s="418">
        <f>IF(L526&lt;&gt;"",L526,K526)</f>
        <v/>
      </c>
      <c r="K526" s="418">
        <f>IF(AND(T526=TRUE, U526=TRUE, V526=TRUE), IF(W526&lt;-0.05, "អនុញ្ញាត (អ្នកផ្គត់ផ្គង់ប្រកាសខ្វះ)", "បានប្រកាស (អនុញ្ញាត)"), IF(AND(T526=FALSE, U526=FALSE, V526=FALSE), "ព្យួរទុក (មិនមានទិន្នន័យ)", "ប្រកាសខុស (ព្យួរទុក)"))</f>
        <v/>
      </c>
      <c r="L526" s="418" t="inlineStr"/>
      <c r="M526" s="418" t="inlineStr"/>
      <c r="N526" s="455" t="n"/>
      <c r="O526" s="455">
        <f>IF(W526&lt;0,AI526,I526)</f>
        <v/>
      </c>
      <c r="P526" s="455">
        <f>I526-O526</f>
        <v/>
      </c>
      <c r="Q526" s="418" t="n"/>
      <c r="R526" s="418" t="inlineStr">
        <is>
          <t>TI-0242420</t>
        </is>
      </c>
      <c r="S526" s="418" t="inlineStr"/>
      <c r="T526" s="418">
        <f>R526=S526</f>
        <v/>
      </c>
      <c r="U526" s="418">
        <f>AND(MONTH(F526)=MONTH(Y526), YEAR(F526)=YEAR(Y526))</f>
        <v/>
      </c>
      <c r="V526" s="418">
        <f>AND(AC526&lt;&gt;"", 'Company information'!D$4&lt;&gt;"", RIGHT(SUBSTITUTE(AC526,"-",""),9)=RIGHT(SUBSTITUTE('Company information'!D$4,"-",""),9))</f>
        <v/>
      </c>
      <c r="W526" s="418">
        <f>AI526-I526</f>
        <v/>
      </c>
      <c r="X526" s="455" t="n"/>
      <c r="Y526" s="417" t="n"/>
      <c r="Z526" s="418" t="n"/>
      <c r="AA526" s="418" t="n"/>
      <c r="AB526" s="418" t="n"/>
      <c r="AC526" s="418" t="n"/>
      <c r="AD526" s="418" t="n"/>
      <c r="AE526" s="455" t="n"/>
      <c r="AF526" s="455" t="n"/>
      <c r="AG526" s="455" t="n"/>
      <c r="AH526" s="455" t="n"/>
      <c r="AI526" s="455" t="n"/>
      <c r="AJ526" s="455" t="n"/>
      <c r="AK526" s="455" t="n"/>
      <c r="AL526" s="455" t="n"/>
      <c r="AM526" s="455" t="n"/>
      <c r="AN526" s="455" t="n"/>
      <c r="AO526" s="455" t="n"/>
      <c r="AP526" s="455" t="n"/>
      <c r="AQ526" s="455" t="n"/>
      <c r="AR526" s="418" t="n"/>
      <c r="AS526" s="418" t="n"/>
      <c r="AT526" s="418" t="n"/>
    </row>
    <row r="527">
      <c r="A527" s="417" t="n">
        <v>518</v>
      </c>
      <c r="B527" s="418" t="inlineStr">
        <is>
          <t>Trucking Fee</t>
        </is>
      </c>
      <c r="C527" s="418" t="inlineStr">
        <is>
          <t>អ៊ិចស្ពែឌីធ័រ ខេមបូឌា អិលធីឌី</t>
        </is>
      </c>
      <c r="D527" s="418" t="inlineStr">
        <is>
          <t>L001-100045898</t>
        </is>
      </c>
      <c r="E527" s="418" t="inlineStr">
        <is>
          <t>TI-0242418</t>
        </is>
      </c>
      <c r="F527" s="419" t="n">
        <v>45231</v>
      </c>
      <c r="G527" s="420" t="n">
        <v>453562</v>
      </c>
      <c r="H527" s="418" t="n"/>
      <c r="I527" s="455" t="n">
        <v>453562</v>
      </c>
      <c r="J527" s="418">
        <f>IF(L527&lt;&gt;"",L527,K527)</f>
        <v/>
      </c>
      <c r="K527" s="418">
        <f>IF(AND(T527=TRUE, U527=TRUE, V527=TRUE), IF(W527&lt;-0.05, "អនុញ្ញាត (អ្នកផ្គត់ផ្គង់ប្រកាសខ្វះ)", "បានប្រកាស (អនុញ្ញាត)"), IF(AND(T527=FALSE, U527=FALSE, V527=FALSE), "ព្យួរទុក (មិនមានទិន្នន័យ)", "ប្រកាសខុស (ព្យួរទុក)"))</f>
        <v/>
      </c>
      <c r="L527" s="418" t="inlineStr"/>
      <c r="M527" s="418" t="inlineStr"/>
      <c r="N527" s="455" t="n"/>
      <c r="O527" s="455">
        <f>IF(W527&lt;0,AI527,I527)</f>
        <v/>
      </c>
      <c r="P527" s="455">
        <f>I527-O527</f>
        <v/>
      </c>
      <c r="Q527" s="418" t="n"/>
      <c r="R527" s="418" t="inlineStr">
        <is>
          <t>TI-0242418</t>
        </is>
      </c>
      <c r="S527" s="418" t="inlineStr"/>
      <c r="T527" s="418">
        <f>R527=S527</f>
        <v/>
      </c>
      <c r="U527" s="418">
        <f>AND(MONTH(F527)=MONTH(Y527), YEAR(F527)=YEAR(Y527))</f>
        <v/>
      </c>
      <c r="V527" s="418">
        <f>AND(AC527&lt;&gt;"", 'Company information'!D$4&lt;&gt;"", RIGHT(SUBSTITUTE(AC527,"-",""),9)=RIGHT(SUBSTITUTE('Company information'!D$4,"-",""),9))</f>
        <v/>
      </c>
      <c r="W527" s="418">
        <f>AI527-I527</f>
        <v/>
      </c>
      <c r="X527" s="455" t="n"/>
      <c r="Y527" s="417" t="n"/>
      <c r="Z527" s="418" t="n"/>
      <c r="AA527" s="418" t="n"/>
      <c r="AB527" s="418" t="n"/>
      <c r="AC527" s="418" t="n"/>
      <c r="AD527" s="418" t="n"/>
      <c r="AE527" s="455" t="n"/>
      <c r="AF527" s="455" t="n"/>
      <c r="AG527" s="455" t="n"/>
      <c r="AH527" s="455" t="n"/>
      <c r="AI527" s="455" t="n"/>
      <c r="AJ527" s="455" t="n"/>
      <c r="AK527" s="455" t="n"/>
      <c r="AL527" s="455" t="n"/>
      <c r="AM527" s="455" t="n"/>
      <c r="AN527" s="455" t="n"/>
      <c r="AO527" s="455" t="n"/>
      <c r="AP527" s="455" t="n"/>
      <c r="AQ527" s="455" t="n"/>
      <c r="AR527" s="418" t="n"/>
      <c r="AS527" s="418" t="n"/>
      <c r="AT527" s="418" t="n"/>
    </row>
    <row r="528">
      <c r="A528" s="417" t="n">
        <v>519</v>
      </c>
      <c r="B528" s="418" t="inlineStr">
        <is>
          <t>Trucking Fee</t>
        </is>
      </c>
      <c r="C528" s="418" t="inlineStr">
        <is>
          <t>អ៊ិចស្ពែឌីធ័រ ខេមបូឌា អិលធីឌី</t>
        </is>
      </c>
      <c r="D528" s="418" t="inlineStr">
        <is>
          <t>L001-100045898</t>
        </is>
      </c>
      <c r="E528" s="418" t="inlineStr">
        <is>
          <t>TI-0242416</t>
        </is>
      </c>
      <c r="F528" s="419" t="n">
        <v>45231</v>
      </c>
      <c r="G528" s="420" t="n">
        <v>388645</v>
      </c>
      <c r="H528" s="418" t="n"/>
      <c r="I528" s="455" t="n">
        <v>388645</v>
      </c>
      <c r="J528" s="418">
        <f>IF(L528&lt;&gt;"",L528,K528)</f>
        <v/>
      </c>
      <c r="K528" s="418">
        <f>IF(AND(T528=TRUE, U528=TRUE, V528=TRUE), IF(W528&lt;-0.05, "អនុញ្ញាត (អ្នកផ្គត់ផ្គង់ប្រកាសខ្វះ)", "បានប្រកាស (អនុញ្ញាត)"), IF(AND(T528=FALSE, U528=FALSE, V528=FALSE), "ព្យួរទុក (មិនមានទិន្នន័យ)", "ប្រកាសខុស (ព្យួរទុក)"))</f>
        <v/>
      </c>
      <c r="L528" s="418" t="inlineStr"/>
      <c r="M528" s="418" t="inlineStr"/>
      <c r="N528" s="455" t="n"/>
      <c r="O528" s="455">
        <f>IF(W528&lt;0,AI528,I528)</f>
        <v/>
      </c>
      <c r="P528" s="455">
        <f>I528-O528</f>
        <v/>
      </c>
      <c r="Q528" s="418" t="n"/>
      <c r="R528" s="418" t="inlineStr">
        <is>
          <t>TI-0242416</t>
        </is>
      </c>
      <c r="S528" s="418" t="inlineStr"/>
      <c r="T528" s="418">
        <f>R528=S528</f>
        <v/>
      </c>
      <c r="U528" s="418">
        <f>AND(MONTH(F528)=MONTH(Y528), YEAR(F528)=YEAR(Y528))</f>
        <v/>
      </c>
      <c r="V528" s="418">
        <f>AND(AC528&lt;&gt;"", 'Company information'!D$4&lt;&gt;"", RIGHT(SUBSTITUTE(AC528,"-",""),9)=RIGHT(SUBSTITUTE('Company information'!D$4,"-",""),9))</f>
        <v/>
      </c>
      <c r="W528" s="418">
        <f>AI528-I528</f>
        <v/>
      </c>
      <c r="X528" s="455" t="n"/>
      <c r="Y528" s="417" t="n"/>
      <c r="Z528" s="418" t="n"/>
      <c r="AA528" s="418" t="n"/>
      <c r="AB528" s="418" t="n"/>
      <c r="AC528" s="418" t="n"/>
      <c r="AD528" s="418" t="n"/>
      <c r="AE528" s="455" t="n"/>
      <c r="AF528" s="455" t="n"/>
      <c r="AG528" s="455" t="n"/>
      <c r="AH528" s="455" t="n"/>
      <c r="AI528" s="455" t="n"/>
      <c r="AJ528" s="455" t="n"/>
      <c r="AK528" s="455" t="n"/>
      <c r="AL528" s="455" t="n"/>
      <c r="AM528" s="455" t="n"/>
      <c r="AN528" s="455" t="n"/>
      <c r="AO528" s="455" t="n"/>
      <c r="AP528" s="455" t="n"/>
      <c r="AQ528" s="455" t="n"/>
      <c r="AR528" s="418" t="n"/>
      <c r="AS528" s="418" t="n"/>
      <c r="AT528" s="418" t="n"/>
    </row>
    <row r="529">
      <c r="A529" s="417" t="n">
        <v>520</v>
      </c>
      <c r="B529" s="418" t="inlineStr">
        <is>
          <t>Trucking Fee</t>
        </is>
      </c>
      <c r="C529" s="418" t="inlineStr">
        <is>
          <t>អ៊ិចស្ពែឌីធ័រ ខេមបូឌា អិលធីឌី</t>
        </is>
      </c>
      <c r="D529" s="418" t="inlineStr">
        <is>
          <t>L001-100045898</t>
        </is>
      </c>
      <c r="E529" s="418" t="inlineStr">
        <is>
          <t>TI-0242415</t>
        </is>
      </c>
      <c r="F529" s="419" t="n">
        <v>45231</v>
      </c>
      <c r="G529" s="420" t="n">
        <v>326066</v>
      </c>
      <c r="H529" s="418" t="n"/>
      <c r="I529" s="455" t="n">
        <v>326066</v>
      </c>
      <c r="J529" s="418">
        <f>IF(L529&lt;&gt;"",L529,K529)</f>
        <v/>
      </c>
      <c r="K529" s="418">
        <f>IF(AND(T529=TRUE, U529=TRUE, V529=TRUE), IF(W529&lt;-0.05, "អនុញ្ញាត (អ្នកផ្គត់ផ្គង់ប្រកាសខ្វះ)", "បានប្រកាស (អនុញ្ញាត)"), IF(AND(T529=FALSE, U529=FALSE, V529=FALSE), "ព្យួរទុក (មិនមានទិន្នន័យ)", "ប្រកាសខុស (ព្យួរទុក)"))</f>
        <v/>
      </c>
      <c r="L529" s="418" t="inlineStr"/>
      <c r="M529" s="418" t="inlineStr"/>
      <c r="N529" s="455" t="n"/>
      <c r="O529" s="455">
        <f>IF(W529&lt;0,AI529,I529)</f>
        <v/>
      </c>
      <c r="P529" s="455">
        <f>I529-O529</f>
        <v/>
      </c>
      <c r="Q529" s="418" t="n"/>
      <c r="R529" s="418" t="inlineStr">
        <is>
          <t>TI-0242415</t>
        </is>
      </c>
      <c r="S529" s="418" t="inlineStr"/>
      <c r="T529" s="418">
        <f>R529=S529</f>
        <v/>
      </c>
      <c r="U529" s="418">
        <f>AND(MONTH(F529)=MONTH(Y529), YEAR(F529)=YEAR(Y529))</f>
        <v/>
      </c>
      <c r="V529" s="418">
        <f>AND(AC529&lt;&gt;"", 'Company information'!D$4&lt;&gt;"", RIGHT(SUBSTITUTE(AC529,"-",""),9)=RIGHT(SUBSTITUTE('Company information'!D$4,"-",""),9))</f>
        <v/>
      </c>
      <c r="W529" s="418">
        <f>AI529-I529</f>
        <v/>
      </c>
      <c r="X529" s="455" t="n"/>
      <c r="Y529" s="417" t="n"/>
      <c r="Z529" s="418" t="n"/>
      <c r="AA529" s="418" t="n"/>
      <c r="AB529" s="418" t="n"/>
      <c r="AC529" s="418" t="n"/>
      <c r="AD529" s="418" t="n"/>
      <c r="AE529" s="455" t="n"/>
      <c r="AF529" s="455" t="n"/>
      <c r="AG529" s="455" t="n"/>
      <c r="AH529" s="455" t="n"/>
      <c r="AI529" s="455" t="n"/>
      <c r="AJ529" s="455" t="n"/>
      <c r="AK529" s="455" t="n"/>
      <c r="AL529" s="455" t="n"/>
      <c r="AM529" s="455" t="n"/>
      <c r="AN529" s="455" t="n"/>
      <c r="AO529" s="455" t="n"/>
      <c r="AP529" s="455" t="n"/>
      <c r="AQ529" s="455" t="n"/>
      <c r="AR529" s="418" t="n"/>
      <c r="AS529" s="418" t="n"/>
      <c r="AT529" s="418" t="n"/>
    </row>
    <row r="530">
      <c r="A530" s="417" t="n">
        <v>521</v>
      </c>
      <c r="B530" s="418" t="inlineStr">
        <is>
          <t>Trucking Fee</t>
        </is>
      </c>
      <c r="C530" s="418" t="inlineStr">
        <is>
          <t>អ៊ិចស្ពែឌីធ័រ ខេមបូឌា អិលធីឌី</t>
        </is>
      </c>
      <c r="D530" s="418" t="inlineStr">
        <is>
          <t>L001-100045898</t>
        </is>
      </c>
      <c r="E530" s="418" t="inlineStr">
        <is>
          <t>TI-0242412</t>
        </is>
      </c>
      <c r="F530" s="419" t="n">
        <v>45231</v>
      </c>
      <c r="G530" s="420" t="n">
        <v>126179</v>
      </c>
      <c r="H530" s="418" t="n"/>
      <c r="I530" s="455" t="n">
        <v>126179</v>
      </c>
      <c r="J530" s="418">
        <f>IF(L530&lt;&gt;"",L530,K530)</f>
        <v/>
      </c>
      <c r="K530" s="418">
        <f>IF(AND(T530=TRUE, U530=TRUE, V530=TRUE), IF(W530&lt;-0.05, "អនុញ្ញាត (អ្នកផ្គត់ផ្គង់ប្រកាសខ្វះ)", "បានប្រកាស (អនុញ្ញាត)"), IF(AND(T530=FALSE, U530=FALSE, V530=FALSE), "ព្យួរទុក (មិនមានទិន្នន័យ)", "ប្រកាសខុស (ព្យួរទុក)"))</f>
        <v/>
      </c>
      <c r="L530" s="418" t="inlineStr"/>
      <c r="M530" s="418" t="inlineStr"/>
      <c r="N530" s="455" t="n"/>
      <c r="O530" s="455">
        <f>IF(W530&lt;0,AI530,I530)</f>
        <v/>
      </c>
      <c r="P530" s="455">
        <f>I530-O530</f>
        <v/>
      </c>
      <c r="Q530" s="418" t="n"/>
      <c r="R530" s="418" t="inlineStr">
        <is>
          <t>TI-0242412</t>
        </is>
      </c>
      <c r="S530" s="418" t="inlineStr"/>
      <c r="T530" s="418">
        <f>R530=S530</f>
        <v/>
      </c>
      <c r="U530" s="418">
        <f>AND(MONTH(F530)=MONTH(Y530), YEAR(F530)=YEAR(Y530))</f>
        <v/>
      </c>
      <c r="V530" s="418">
        <f>AND(AC530&lt;&gt;"", 'Company information'!D$4&lt;&gt;"", RIGHT(SUBSTITUTE(AC530,"-",""),9)=RIGHT(SUBSTITUTE('Company information'!D$4,"-",""),9))</f>
        <v/>
      </c>
      <c r="W530" s="418">
        <f>AI530-I530</f>
        <v/>
      </c>
      <c r="X530" s="455" t="n"/>
      <c r="Y530" s="417" t="n"/>
      <c r="Z530" s="418" t="n"/>
      <c r="AA530" s="418" t="n"/>
      <c r="AB530" s="418" t="n"/>
      <c r="AC530" s="418" t="n"/>
      <c r="AD530" s="418" t="n"/>
      <c r="AE530" s="455" t="n"/>
      <c r="AF530" s="455" t="n"/>
      <c r="AG530" s="455" t="n"/>
      <c r="AH530" s="455" t="n"/>
      <c r="AI530" s="455" t="n"/>
      <c r="AJ530" s="455" t="n"/>
      <c r="AK530" s="455" t="n"/>
      <c r="AL530" s="455" t="n"/>
      <c r="AM530" s="455" t="n"/>
      <c r="AN530" s="455" t="n"/>
      <c r="AO530" s="455" t="n"/>
      <c r="AP530" s="455" t="n"/>
      <c r="AQ530" s="455" t="n"/>
      <c r="AR530" s="418" t="n"/>
      <c r="AS530" s="418" t="n"/>
      <c r="AT530" s="418" t="n"/>
    </row>
    <row r="531">
      <c r="A531" s="417" t="n">
        <v>522</v>
      </c>
      <c r="B531" s="418" t="inlineStr">
        <is>
          <t>Trucking Fee</t>
        </is>
      </c>
      <c r="C531" s="418" t="inlineStr">
        <is>
          <t>អ៊ិចស្ពែឌីធ័រ ខេមបូឌា អិលធីឌី</t>
        </is>
      </c>
      <c r="D531" s="418" t="inlineStr">
        <is>
          <t>L001-100045898</t>
        </is>
      </c>
      <c r="E531" s="418" t="inlineStr">
        <is>
          <t>TI-0242411</t>
        </is>
      </c>
      <c r="F531" s="419" t="n">
        <v>45231</v>
      </c>
      <c r="G531" s="420" t="n">
        <v>428991</v>
      </c>
      <c r="H531" s="418" t="n"/>
      <c r="I531" s="455" t="n">
        <v>428991</v>
      </c>
      <c r="J531" s="418">
        <f>IF(L531&lt;&gt;"",L531,K531)</f>
        <v/>
      </c>
      <c r="K531" s="418">
        <f>IF(AND(T531=TRUE, U531=TRUE, V531=TRUE), IF(W531&lt;-0.05, "អនុញ្ញាត (អ្នកផ្គត់ផ្គង់ប្រកាសខ្វះ)", "បានប្រកាស (អនុញ្ញាត)"), IF(AND(T531=FALSE, U531=FALSE, V531=FALSE), "ព្យួរទុក (មិនមានទិន្នន័យ)", "ប្រកាសខុស (ព្យួរទុក)"))</f>
        <v/>
      </c>
      <c r="L531" s="418" t="inlineStr"/>
      <c r="M531" s="418" t="inlineStr"/>
      <c r="N531" s="455" t="n"/>
      <c r="O531" s="455">
        <f>IF(W531&lt;0,AI531,I531)</f>
        <v/>
      </c>
      <c r="P531" s="455">
        <f>I531-O531</f>
        <v/>
      </c>
      <c r="Q531" s="418" t="n"/>
      <c r="R531" s="418" t="inlineStr">
        <is>
          <t>TI-0242411</t>
        </is>
      </c>
      <c r="S531" s="418" t="inlineStr"/>
      <c r="T531" s="418">
        <f>R531=S531</f>
        <v/>
      </c>
      <c r="U531" s="418">
        <f>AND(MONTH(F531)=MONTH(Y531), YEAR(F531)=YEAR(Y531))</f>
        <v/>
      </c>
      <c r="V531" s="418">
        <f>AND(AC531&lt;&gt;"", 'Company information'!D$4&lt;&gt;"", RIGHT(SUBSTITUTE(AC531,"-",""),9)=RIGHT(SUBSTITUTE('Company information'!D$4,"-",""),9))</f>
        <v/>
      </c>
      <c r="W531" s="418">
        <f>AI531-I531</f>
        <v/>
      </c>
      <c r="X531" s="455" t="n"/>
      <c r="Y531" s="417" t="n"/>
      <c r="Z531" s="418" t="n"/>
      <c r="AA531" s="418" t="n"/>
      <c r="AB531" s="418" t="n"/>
      <c r="AC531" s="418" t="n"/>
      <c r="AD531" s="418" t="n"/>
      <c r="AE531" s="455" t="n"/>
      <c r="AF531" s="455" t="n"/>
      <c r="AG531" s="455" t="n"/>
      <c r="AH531" s="455" t="n"/>
      <c r="AI531" s="455" t="n"/>
      <c r="AJ531" s="455" t="n"/>
      <c r="AK531" s="455" t="n"/>
      <c r="AL531" s="455" t="n"/>
      <c r="AM531" s="455" t="n"/>
      <c r="AN531" s="455" t="n"/>
      <c r="AO531" s="455" t="n"/>
      <c r="AP531" s="455" t="n"/>
      <c r="AQ531" s="455" t="n"/>
      <c r="AR531" s="418" t="n"/>
      <c r="AS531" s="418" t="n"/>
      <c r="AT531" s="418" t="n"/>
    </row>
    <row r="532">
      <c r="A532" s="417" t="n">
        <v>523</v>
      </c>
      <c r="B532" s="418" t="inlineStr">
        <is>
          <t>Trucking Fee</t>
        </is>
      </c>
      <c r="C532" s="418" t="inlineStr">
        <is>
          <t>អ៊ិចស្ពែឌីធ័រ ខេមបូឌា អិលធីឌី</t>
        </is>
      </c>
      <c r="D532" s="418" t="inlineStr">
        <is>
          <t>L001-100045898</t>
        </is>
      </c>
      <c r="E532" s="418" t="inlineStr">
        <is>
          <t>TI-0242080</t>
        </is>
      </c>
      <c r="F532" s="419" t="n">
        <v>45017</v>
      </c>
      <c r="G532" s="420" t="n">
        <v>239488</v>
      </c>
      <c r="H532" s="418" t="n"/>
      <c r="I532" s="455" t="n">
        <v>239488</v>
      </c>
      <c r="J532" s="418">
        <f>IF(L532&lt;&gt;"",L532,K532)</f>
        <v/>
      </c>
      <c r="K532" s="418">
        <f>IF(AND(T532=TRUE, U532=TRUE, V532=TRUE), IF(W532&lt;-0.05, "អនុញ្ញាត (អ្នកផ្គត់ផ្គង់ប្រកាសខ្វះ)", "បានប្រកាស (អនុញ្ញាត)"), IF(AND(T532=FALSE, U532=FALSE, V532=FALSE), "ព្យួរទុក (មិនមានទិន្នន័យ)", "ប្រកាសខុស (ព្យួរទុក)"))</f>
        <v/>
      </c>
      <c r="L532" s="418" t="inlineStr"/>
      <c r="M532" s="418" t="inlineStr"/>
      <c r="N532" s="455" t="n"/>
      <c r="O532" s="455">
        <f>IF(W532&lt;0,AI532,I532)</f>
        <v/>
      </c>
      <c r="P532" s="455">
        <f>I532-O532</f>
        <v/>
      </c>
      <c r="Q532" s="418" t="n"/>
      <c r="R532" s="418" t="inlineStr">
        <is>
          <t>TI-0242080</t>
        </is>
      </c>
      <c r="S532" s="418" t="inlineStr"/>
      <c r="T532" s="418">
        <f>R532=S532</f>
        <v/>
      </c>
      <c r="U532" s="418">
        <f>AND(MONTH(F532)=MONTH(Y532), YEAR(F532)=YEAR(Y532))</f>
        <v/>
      </c>
      <c r="V532" s="418">
        <f>AND(AC532&lt;&gt;"", 'Company information'!D$4&lt;&gt;"", RIGHT(SUBSTITUTE(AC532,"-",""),9)=RIGHT(SUBSTITUTE('Company information'!D$4,"-",""),9))</f>
        <v/>
      </c>
      <c r="W532" s="418">
        <f>AI532-I532</f>
        <v/>
      </c>
      <c r="X532" s="455" t="n"/>
      <c r="Y532" s="417" t="n"/>
      <c r="Z532" s="418" t="n"/>
      <c r="AA532" s="418" t="n"/>
      <c r="AB532" s="418" t="n"/>
      <c r="AC532" s="418" t="n"/>
      <c r="AD532" s="418" t="n"/>
      <c r="AE532" s="455" t="n"/>
      <c r="AF532" s="455" t="n"/>
      <c r="AG532" s="455" t="n"/>
      <c r="AH532" s="455" t="n"/>
      <c r="AI532" s="455" t="n"/>
      <c r="AJ532" s="455" t="n"/>
      <c r="AK532" s="455" t="n"/>
      <c r="AL532" s="455" t="n"/>
      <c r="AM532" s="455" t="n"/>
      <c r="AN532" s="455" t="n"/>
      <c r="AO532" s="455" t="n"/>
      <c r="AP532" s="455" t="n"/>
      <c r="AQ532" s="455" t="n"/>
      <c r="AR532" s="418" t="n"/>
      <c r="AS532" s="418" t="n"/>
      <c r="AT532" s="418" t="n"/>
    </row>
    <row r="533">
      <c r="A533" s="417" t="n">
        <v>524</v>
      </c>
      <c r="B533" s="418" t="inlineStr">
        <is>
          <t>Trucking Fee</t>
        </is>
      </c>
      <c r="C533" s="418" t="inlineStr">
        <is>
          <t>អ៊ិចស្ពែឌីធ័រ ខេមបូឌា អិលធីឌី</t>
        </is>
      </c>
      <c r="D533" s="418" t="inlineStr">
        <is>
          <t>L001-100045898</t>
        </is>
      </c>
      <c r="E533" s="418" t="inlineStr">
        <is>
          <t>TI-0242068</t>
        </is>
      </c>
      <c r="F533" s="419" t="n">
        <v>45017</v>
      </c>
      <c r="G533" s="420" t="n">
        <v>280099</v>
      </c>
      <c r="H533" s="418" t="n"/>
      <c r="I533" s="455" t="n">
        <v>280099</v>
      </c>
      <c r="J533" s="418">
        <f>IF(L533&lt;&gt;"",L533,K533)</f>
        <v/>
      </c>
      <c r="K533" s="418">
        <f>IF(AND(T533=TRUE, U533=TRUE, V533=TRUE), IF(W533&lt;-0.05, "អនុញ្ញាត (អ្នកផ្គត់ផ្គង់ប្រកាសខ្វះ)", "បានប្រកាស (អនុញ្ញាត)"), IF(AND(T533=FALSE, U533=FALSE, V533=FALSE), "ព្យួរទុក (មិនមានទិន្នន័យ)", "ប្រកាសខុស (ព្យួរទុក)"))</f>
        <v/>
      </c>
      <c r="L533" s="418" t="inlineStr"/>
      <c r="M533" s="418" t="inlineStr"/>
      <c r="N533" s="455" t="n"/>
      <c r="O533" s="455">
        <f>IF(W533&lt;0,AI533,I533)</f>
        <v/>
      </c>
      <c r="P533" s="455">
        <f>I533-O533</f>
        <v/>
      </c>
      <c r="Q533" s="418" t="n"/>
      <c r="R533" s="418" t="inlineStr">
        <is>
          <t>TI-0242068</t>
        </is>
      </c>
      <c r="S533" s="418" t="inlineStr"/>
      <c r="T533" s="418">
        <f>R533=S533</f>
        <v/>
      </c>
      <c r="U533" s="418">
        <f>AND(MONTH(F533)=MONTH(Y533), YEAR(F533)=YEAR(Y533))</f>
        <v/>
      </c>
      <c r="V533" s="418">
        <f>AND(AC533&lt;&gt;"", 'Company information'!D$4&lt;&gt;"", RIGHT(SUBSTITUTE(AC533,"-",""),9)=RIGHT(SUBSTITUTE('Company information'!D$4,"-",""),9))</f>
        <v/>
      </c>
      <c r="W533" s="418">
        <f>AI533-I533</f>
        <v/>
      </c>
      <c r="X533" s="455" t="n"/>
      <c r="Y533" s="417" t="n"/>
      <c r="Z533" s="418" t="n"/>
      <c r="AA533" s="418" t="n"/>
      <c r="AB533" s="418" t="n"/>
      <c r="AC533" s="418" t="n"/>
      <c r="AD533" s="418" t="n"/>
      <c r="AE533" s="455" t="n"/>
      <c r="AF533" s="455" t="n"/>
      <c r="AG533" s="455" t="n"/>
      <c r="AH533" s="455" t="n"/>
      <c r="AI533" s="455" t="n"/>
      <c r="AJ533" s="455" t="n"/>
      <c r="AK533" s="455" t="n"/>
      <c r="AL533" s="455" t="n"/>
      <c r="AM533" s="455" t="n"/>
      <c r="AN533" s="455" t="n"/>
      <c r="AO533" s="455" t="n"/>
      <c r="AP533" s="455" t="n"/>
      <c r="AQ533" s="455" t="n"/>
      <c r="AR533" s="418" t="n"/>
      <c r="AS533" s="418" t="n"/>
      <c r="AT533" s="418" t="n"/>
    </row>
    <row r="534">
      <c r="A534" s="417" t="n">
        <v>525</v>
      </c>
      <c r="B534" s="418" t="inlineStr">
        <is>
          <t>Trucking Fee</t>
        </is>
      </c>
      <c r="C534" s="418" t="inlineStr">
        <is>
          <t>អ៊ិចស្ពែឌីធ័រ ខេមបូឌា អិលធីឌី</t>
        </is>
      </c>
      <c r="D534" s="418" t="inlineStr">
        <is>
          <t>L001-100045898</t>
        </is>
      </c>
      <c r="E534" s="418" t="inlineStr">
        <is>
          <t>TI-0242066</t>
        </is>
      </c>
      <c r="F534" s="419" t="n">
        <v>45017</v>
      </c>
      <c r="G534" s="420" t="n">
        <v>182427</v>
      </c>
      <c r="H534" s="418" t="n"/>
      <c r="I534" s="455" t="n">
        <v>182427</v>
      </c>
      <c r="J534" s="418">
        <f>IF(L534&lt;&gt;"",L534,K534)</f>
        <v/>
      </c>
      <c r="K534" s="418">
        <f>IF(AND(T534=TRUE, U534=TRUE, V534=TRUE), IF(W534&lt;-0.05, "អនុញ្ញាត (អ្នកផ្គត់ផ្គង់ប្រកាសខ្វះ)", "បានប្រកាស (អនុញ្ញាត)"), IF(AND(T534=FALSE, U534=FALSE, V534=FALSE), "ព្យួរទុក (មិនមានទិន្នន័យ)", "ប្រកាសខុស (ព្យួរទុក)"))</f>
        <v/>
      </c>
      <c r="L534" s="418" t="inlineStr"/>
      <c r="M534" s="418" t="inlineStr"/>
      <c r="N534" s="455" t="n"/>
      <c r="O534" s="455">
        <f>IF(W534&lt;0,AI534,I534)</f>
        <v/>
      </c>
      <c r="P534" s="455">
        <f>I534-O534</f>
        <v/>
      </c>
      <c r="Q534" s="418" t="n"/>
      <c r="R534" s="418" t="inlineStr">
        <is>
          <t>TI-0242066</t>
        </is>
      </c>
      <c r="S534" s="418" t="inlineStr"/>
      <c r="T534" s="418">
        <f>R534=S534</f>
        <v/>
      </c>
      <c r="U534" s="418">
        <f>AND(MONTH(F534)=MONTH(Y534), YEAR(F534)=YEAR(Y534))</f>
        <v/>
      </c>
      <c r="V534" s="418">
        <f>AND(AC534&lt;&gt;"", 'Company information'!D$4&lt;&gt;"", RIGHT(SUBSTITUTE(AC534,"-",""),9)=RIGHT(SUBSTITUTE('Company information'!D$4,"-",""),9))</f>
        <v/>
      </c>
      <c r="W534" s="418">
        <f>AI534-I534</f>
        <v/>
      </c>
      <c r="X534" s="455" t="n"/>
      <c r="Y534" s="417" t="n"/>
      <c r="Z534" s="418" t="n"/>
      <c r="AA534" s="418" t="n"/>
      <c r="AB534" s="418" t="n"/>
      <c r="AC534" s="418" t="n"/>
      <c r="AD534" s="418" t="n"/>
      <c r="AE534" s="455" t="n"/>
      <c r="AF534" s="455" t="n"/>
      <c r="AG534" s="455" t="n"/>
      <c r="AH534" s="455" t="n"/>
      <c r="AI534" s="455" t="n"/>
      <c r="AJ534" s="455" t="n"/>
      <c r="AK534" s="455" t="n"/>
      <c r="AL534" s="455" t="n"/>
      <c r="AM534" s="455" t="n"/>
      <c r="AN534" s="455" t="n"/>
      <c r="AO534" s="455" t="n"/>
      <c r="AP534" s="455" t="n"/>
      <c r="AQ534" s="455" t="n"/>
      <c r="AR534" s="418" t="n"/>
      <c r="AS534" s="418" t="n"/>
      <c r="AT534" s="418" t="n"/>
    </row>
    <row r="535">
      <c r="A535" s="417" t="n">
        <v>526</v>
      </c>
      <c r="B535" s="418" t="inlineStr">
        <is>
          <t>Trucking Fee</t>
        </is>
      </c>
      <c r="C535" s="418" t="inlineStr">
        <is>
          <t>អ៊ិចស្ពែឌីធ័រ ខេមបូឌា អិលធីឌី</t>
        </is>
      </c>
      <c r="D535" s="418" t="inlineStr">
        <is>
          <t>L001-100045898</t>
        </is>
      </c>
      <c r="E535" s="418" t="inlineStr">
        <is>
          <t>TI-0242054</t>
        </is>
      </c>
      <c r="F535" s="419" t="n">
        <v>45017</v>
      </c>
      <c r="G535" s="420" t="n">
        <v>407682</v>
      </c>
      <c r="H535" s="418" t="n"/>
      <c r="I535" s="455" t="n">
        <v>407682</v>
      </c>
      <c r="J535" s="418">
        <f>IF(L535&lt;&gt;"",L535,K535)</f>
        <v/>
      </c>
      <c r="K535" s="418">
        <f>IF(AND(T535=TRUE, U535=TRUE, V535=TRUE), IF(W535&lt;-0.05, "អនុញ្ញាត (អ្នកផ្គត់ផ្គង់ប្រកាសខ្វះ)", "បានប្រកាស (អនុញ្ញាត)"), IF(AND(T535=FALSE, U535=FALSE, V535=FALSE), "ព្យួរទុក (មិនមានទិន្នន័យ)", "ប្រកាសខុស (ព្យួរទុក)"))</f>
        <v/>
      </c>
      <c r="L535" s="418" t="inlineStr"/>
      <c r="M535" s="418" t="inlineStr"/>
      <c r="N535" s="455" t="n"/>
      <c r="O535" s="455">
        <f>IF(W535&lt;0,AI535,I535)</f>
        <v/>
      </c>
      <c r="P535" s="455">
        <f>I535-O535</f>
        <v/>
      </c>
      <c r="Q535" s="418" t="n"/>
      <c r="R535" s="418" t="inlineStr">
        <is>
          <t>TI-0242054</t>
        </is>
      </c>
      <c r="S535" s="418" t="inlineStr"/>
      <c r="T535" s="418">
        <f>R535=S535</f>
        <v/>
      </c>
      <c r="U535" s="418">
        <f>AND(MONTH(F535)=MONTH(Y535), YEAR(F535)=YEAR(Y535))</f>
        <v/>
      </c>
      <c r="V535" s="418">
        <f>AND(AC535&lt;&gt;"", 'Company information'!D$4&lt;&gt;"", RIGHT(SUBSTITUTE(AC535,"-",""),9)=RIGHT(SUBSTITUTE('Company information'!D$4,"-",""),9))</f>
        <v/>
      </c>
      <c r="W535" s="418">
        <f>AI535-I535</f>
        <v/>
      </c>
      <c r="X535" s="455" t="n"/>
      <c r="Y535" s="417" t="n"/>
      <c r="Z535" s="418" t="n"/>
      <c r="AA535" s="418" t="n"/>
      <c r="AB535" s="418" t="n"/>
      <c r="AC535" s="418" t="n"/>
      <c r="AD535" s="418" t="n"/>
      <c r="AE535" s="455" t="n"/>
      <c r="AF535" s="455" t="n"/>
      <c r="AG535" s="455" t="n"/>
      <c r="AH535" s="455" t="n"/>
      <c r="AI535" s="455" t="n"/>
      <c r="AJ535" s="455" t="n"/>
      <c r="AK535" s="455" t="n"/>
      <c r="AL535" s="455" t="n"/>
      <c r="AM535" s="455" t="n"/>
      <c r="AN535" s="455" t="n"/>
      <c r="AO535" s="455" t="n"/>
      <c r="AP535" s="455" t="n"/>
      <c r="AQ535" s="455" t="n"/>
      <c r="AR535" s="418" t="n"/>
      <c r="AS535" s="418" t="n"/>
      <c r="AT535" s="418" t="n"/>
    </row>
    <row r="536">
      <c r="A536" s="417" t="n">
        <v>527</v>
      </c>
      <c r="B536" s="418" t="inlineStr">
        <is>
          <t>Trucking Fee</t>
        </is>
      </c>
      <c r="C536" s="418" t="inlineStr">
        <is>
          <t>អ៊ិចស្ពែឌីធ័រ ខេមបូឌា អិលធីឌី</t>
        </is>
      </c>
      <c r="D536" s="418" t="inlineStr">
        <is>
          <t>L001-100045898</t>
        </is>
      </c>
      <c r="E536" s="418" t="inlineStr">
        <is>
          <t>TI-0242053</t>
        </is>
      </c>
      <c r="F536" s="419" t="n">
        <v>45017</v>
      </c>
      <c r="G536" s="420" t="n">
        <v>377209</v>
      </c>
      <c r="H536" s="418" t="n"/>
      <c r="I536" s="455" t="n">
        <v>377209</v>
      </c>
      <c r="J536" s="418">
        <f>IF(L536&lt;&gt;"",L536,K536)</f>
        <v/>
      </c>
      <c r="K536" s="418">
        <f>IF(AND(T536=TRUE, U536=TRUE, V536=TRUE), IF(W536&lt;-0.05, "អនុញ្ញាត (អ្នកផ្គត់ផ្គង់ប្រកាសខ្វះ)", "បានប្រកាស (អនុញ្ញាត)"), IF(AND(T536=FALSE, U536=FALSE, V536=FALSE), "ព្យួរទុក (មិនមានទិន្នន័យ)", "ប្រកាសខុស (ព្យួរទុក)"))</f>
        <v/>
      </c>
      <c r="L536" s="418" t="inlineStr"/>
      <c r="M536" s="418" t="inlineStr"/>
      <c r="N536" s="455" t="n"/>
      <c r="O536" s="455">
        <f>IF(W536&lt;0,AI536,I536)</f>
        <v/>
      </c>
      <c r="P536" s="455">
        <f>I536-O536</f>
        <v/>
      </c>
      <c r="Q536" s="418" t="n"/>
      <c r="R536" s="418" t="inlineStr">
        <is>
          <t>TI-0242053</t>
        </is>
      </c>
      <c r="S536" s="418" t="inlineStr"/>
      <c r="T536" s="418">
        <f>R536=S536</f>
        <v/>
      </c>
      <c r="U536" s="418">
        <f>AND(MONTH(F536)=MONTH(Y536), YEAR(F536)=YEAR(Y536))</f>
        <v/>
      </c>
      <c r="V536" s="418">
        <f>AND(AC536&lt;&gt;"", 'Company information'!D$4&lt;&gt;"", RIGHT(SUBSTITUTE(AC536,"-",""),9)=RIGHT(SUBSTITUTE('Company information'!D$4,"-",""),9))</f>
        <v/>
      </c>
      <c r="W536" s="418">
        <f>AI536-I536</f>
        <v/>
      </c>
      <c r="X536" s="455" t="n"/>
      <c r="Y536" s="417" t="n"/>
      <c r="Z536" s="418" t="n"/>
      <c r="AA536" s="418" t="n"/>
      <c r="AB536" s="418" t="n"/>
      <c r="AC536" s="418" t="n"/>
      <c r="AD536" s="418" t="n"/>
      <c r="AE536" s="455" t="n"/>
      <c r="AF536" s="455" t="n"/>
      <c r="AG536" s="455" t="n"/>
      <c r="AH536" s="455" t="n"/>
      <c r="AI536" s="455" t="n"/>
      <c r="AJ536" s="455" t="n"/>
      <c r="AK536" s="455" t="n"/>
      <c r="AL536" s="455" t="n"/>
      <c r="AM536" s="455" t="n"/>
      <c r="AN536" s="455" t="n"/>
      <c r="AO536" s="455" t="n"/>
      <c r="AP536" s="455" t="n"/>
      <c r="AQ536" s="455" t="n"/>
      <c r="AR536" s="418" t="n"/>
      <c r="AS536" s="418" t="n"/>
      <c r="AT536" s="418" t="n"/>
    </row>
    <row r="537">
      <c r="A537" s="417" t="n">
        <v>528</v>
      </c>
      <c r="B537" s="418" t="inlineStr"/>
      <c r="C537" s="418" t="inlineStr">
        <is>
          <t>អ៊ីជីអេហ្វ ឡូជីស្ទីក ខូ អិលធីឌី</t>
        </is>
      </c>
      <c r="D537" s="418" t="inlineStr">
        <is>
          <t>L001-901501877</t>
        </is>
      </c>
      <c r="E537" s="418" t="inlineStr">
        <is>
          <t>2001707</t>
        </is>
      </c>
      <c r="F537" s="419" t="n">
        <v>43890</v>
      </c>
      <c r="G537" s="420" t="n">
        <v>93610</v>
      </c>
      <c r="H537" s="418" t="n"/>
      <c r="I537" s="455" t="n">
        <v>93610</v>
      </c>
      <c r="J537" s="418">
        <f>IF(L537&lt;&gt;"",L537,K537)</f>
        <v/>
      </c>
      <c r="K537" s="418">
        <f>IF(AND(T537=TRUE, U537=TRUE, V537=TRUE), IF(W537&lt;-0.05, "អនុញ្ញាត (អ្នកផ្គត់ផ្គង់ប្រកាសខ្វះ)", "បានប្រកាស (អនុញ្ញាត)"), IF(AND(T537=FALSE, U537=FALSE, V537=FALSE), "ព្យួរទុក (មិនមានទិន្នន័យ)", "ប្រកាសខុស (ព្យួរទុក)"))</f>
        <v/>
      </c>
      <c r="L537" s="418" t="inlineStr"/>
      <c r="M537" s="418" t="inlineStr"/>
      <c r="N537" s="455" t="n"/>
      <c r="O537" s="455">
        <f>IF(W537&lt;0,AI537,I537)</f>
        <v/>
      </c>
      <c r="P537" s="455">
        <f>I537-O537</f>
        <v/>
      </c>
      <c r="Q537" s="418" t="n"/>
      <c r="R537" s="418" t="inlineStr">
        <is>
          <t>2001707</t>
        </is>
      </c>
      <c r="S537" s="418" t="inlineStr"/>
      <c r="T537" s="418">
        <f>R537=S537</f>
        <v/>
      </c>
      <c r="U537" s="418">
        <f>AND(MONTH(F537)=MONTH(Y537), YEAR(F537)=YEAR(Y537))</f>
        <v/>
      </c>
      <c r="V537" s="418">
        <f>AND(AC537&lt;&gt;"", 'Company information'!D$4&lt;&gt;"", RIGHT(SUBSTITUTE(AC537,"-",""),9)=RIGHT(SUBSTITUTE('Company information'!D$4,"-",""),9))</f>
        <v/>
      </c>
      <c r="W537" s="418">
        <f>AI537-I537</f>
        <v/>
      </c>
      <c r="X537" s="455" t="n"/>
      <c r="Y537" s="417" t="n"/>
      <c r="Z537" s="418" t="n"/>
      <c r="AA537" s="418" t="n"/>
      <c r="AB537" s="418" t="n"/>
      <c r="AC537" s="418" t="n"/>
      <c r="AD537" s="418" t="n"/>
      <c r="AE537" s="455" t="n"/>
      <c r="AF537" s="455" t="n"/>
      <c r="AG537" s="455" t="n"/>
      <c r="AH537" s="455" t="n"/>
      <c r="AI537" s="455" t="n"/>
      <c r="AJ537" s="455" t="n"/>
      <c r="AK537" s="455" t="n"/>
      <c r="AL537" s="455" t="n"/>
      <c r="AM537" s="455" t="n"/>
      <c r="AN537" s="455" t="n"/>
      <c r="AO537" s="455" t="n"/>
      <c r="AP537" s="455" t="n"/>
      <c r="AQ537" s="455" t="n"/>
      <c r="AR537" s="418" t="n"/>
      <c r="AS537" s="418" t="n"/>
      <c r="AT537" s="418" t="n"/>
    </row>
    <row r="538">
      <c r="A538" s="417" t="n">
        <v>529</v>
      </c>
      <c r="B538" s="418" t="inlineStr"/>
      <c r="C538" s="418" t="inlineStr">
        <is>
          <t>អ៊ីជីអេហ្វ ឡូជីស្ទីក ខូ អិលធីឌី</t>
        </is>
      </c>
      <c r="D538" s="418" t="inlineStr">
        <is>
          <t>L001-901501877</t>
        </is>
      </c>
      <c r="E538" s="418" t="inlineStr">
        <is>
          <t>2001671</t>
        </is>
      </c>
      <c r="F538" s="419" t="n">
        <v>43890</v>
      </c>
      <c r="G538" s="420" t="n">
        <v>89540</v>
      </c>
      <c r="H538" s="418" t="n"/>
      <c r="I538" s="455" t="n">
        <v>89540</v>
      </c>
      <c r="J538" s="418">
        <f>IF(L538&lt;&gt;"",L538,K538)</f>
        <v/>
      </c>
      <c r="K538" s="418">
        <f>IF(AND(T538=TRUE, U538=TRUE, V538=TRUE), IF(W538&lt;-0.05, "អនុញ្ញាត (អ្នកផ្គត់ផ្គង់ប្រកាសខ្វះ)", "បានប្រកាស (អនុញ្ញាត)"), IF(AND(T538=FALSE, U538=FALSE, V538=FALSE), "ព្យួរទុក (មិនមានទិន្នន័យ)", "ប្រកាសខុស (ព្យួរទុក)"))</f>
        <v/>
      </c>
      <c r="L538" s="418" t="inlineStr"/>
      <c r="M538" s="418" t="inlineStr"/>
      <c r="N538" s="455" t="n"/>
      <c r="O538" s="455">
        <f>IF(W538&lt;0,AI538,I538)</f>
        <v/>
      </c>
      <c r="P538" s="455">
        <f>I538-O538</f>
        <v/>
      </c>
      <c r="Q538" s="418" t="n"/>
      <c r="R538" s="418" t="inlineStr">
        <is>
          <t>2001671</t>
        </is>
      </c>
      <c r="S538" s="418" t="inlineStr"/>
      <c r="T538" s="418">
        <f>R538=S538</f>
        <v/>
      </c>
      <c r="U538" s="418">
        <f>AND(MONTH(F538)=MONTH(Y538), YEAR(F538)=YEAR(Y538))</f>
        <v/>
      </c>
      <c r="V538" s="418">
        <f>AND(AC538&lt;&gt;"", 'Company information'!D$4&lt;&gt;"", RIGHT(SUBSTITUTE(AC538,"-",""),9)=RIGHT(SUBSTITUTE('Company information'!D$4,"-",""),9))</f>
        <v/>
      </c>
      <c r="W538" s="418">
        <f>AI538-I538</f>
        <v/>
      </c>
      <c r="X538" s="455" t="n"/>
      <c r="Y538" s="417" t="n"/>
      <c r="Z538" s="418" t="n"/>
      <c r="AA538" s="418" t="n"/>
      <c r="AB538" s="418" t="n"/>
      <c r="AC538" s="418" t="n"/>
      <c r="AD538" s="418" t="n"/>
      <c r="AE538" s="455" t="n"/>
      <c r="AF538" s="455" t="n"/>
      <c r="AG538" s="455" t="n"/>
      <c r="AH538" s="455" t="n"/>
      <c r="AI538" s="455" t="n"/>
      <c r="AJ538" s="455" t="n"/>
      <c r="AK538" s="455" t="n"/>
      <c r="AL538" s="455" t="n"/>
      <c r="AM538" s="455" t="n"/>
      <c r="AN538" s="455" t="n"/>
      <c r="AO538" s="455" t="n"/>
      <c r="AP538" s="455" t="n"/>
      <c r="AQ538" s="455" t="n"/>
      <c r="AR538" s="418" t="n"/>
      <c r="AS538" s="418" t="n"/>
      <c r="AT538" s="418" t="n"/>
    </row>
    <row r="539">
      <c r="A539" s="417" t="n">
        <v>530</v>
      </c>
      <c r="B539" s="418" t="inlineStr"/>
      <c r="C539" s="418" t="inlineStr">
        <is>
          <t>អ៊ីជីអេហ្វ ឡូជីស្ទីក ខូ អិលធីឌី</t>
        </is>
      </c>
      <c r="D539" s="418" t="inlineStr">
        <is>
          <t>L001-901501877</t>
        </is>
      </c>
      <c r="E539" s="418" t="inlineStr">
        <is>
          <t>2001641</t>
        </is>
      </c>
      <c r="F539" s="419" t="n">
        <v>43890</v>
      </c>
      <c r="G539" s="420" t="n">
        <v>93610</v>
      </c>
      <c r="H539" s="418" t="n"/>
      <c r="I539" s="455" t="n">
        <v>93610</v>
      </c>
      <c r="J539" s="418">
        <f>IF(L539&lt;&gt;"",L539,K539)</f>
        <v/>
      </c>
      <c r="K539" s="418">
        <f>IF(AND(T539=TRUE, U539=TRUE, V539=TRUE), IF(W539&lt;-0.05, "អនុញ្ញាត (អ្នកផ្គត់ផ្គង់ប្រកាសខ្វះ)", "បានប្រកាស (អនុញ្ញាត)"), IF(AND(T539=FALSE, U539=FALSE, V539=FALSE), "ព្យួរទុក (មិនមានទិន្នន័យ)", "ប្រកាសខុស (ព្យួរទុក)"))</f>
        <v/>
      </c>
      <c r="L539" s="418" t="inlineStr"/>
      <c r="M539" s="418" t="inlineStr"/>
      <c r="N539" s="455" t="n"/>
      <c r="O539" s="455">
        <f>IF(W539&lt;0,AI539,I539)</f>
        <v/>
      </c>
      <c r="P539" s="455">
        <f>I539-O539</f>
        <v/>
      </c>
      <c r="Q539" s="418" t="n"/>
      <c r="R539" s="418" t="inlineStr">
        <is>
          <t>2001641</t>
        </is>
      </c>
      <c r="S539" s="418" t="inlineStr"/>
      <c r="T539" s="418">
        <f>R539=S539</f>
        <v/>
      </c>
      <c r="U539" s="418">
        <f>AND(MONTH(F539)=MONTH(Y539), YEAR(F539)=YEAR(Y539))</f>
        <v/>
      </c>
      <c r="V539" s="418">
        <f>AND(AC539&lt;&gt;"", 'Company information'!D$4&lt;&gt;"", RIGHT(SUBSTITUTE(AC539,"-",""),9)=RIGHT(SUBSTITUTE('Company information'!D$4,"-",""),9))</f>
        <v/>
      </c>
      <c r="W539" s="418">
        <f>AI539-I539</f>
        <v/>
      </c>
      <c r="X539" s="455" t="n"/>
      <c r="Y539" s="417" t="n"/>
      <c r="Z539" s="418" t="n"/>
      <c r="AA539" s="418" t="n"/>
      <c r="AB539" s="418" t="n"/>
      <c r="AC539" s="418" t="n"/>
      <c r="AD539" s="418" t="n"/>
      <c r="AE539" s="455" t="n"/>
      <c r="AF539" s="455" t="n"/>
      <c r="AG539" s="455" t="n"/>
      <c r="AH539" s="455" t="n"/>
      <c r="AI539" s="455" t="n"/>
      <c r="AJ539" s="455" t="n"/>
      <c r="AK539" s="455" t="n"/>
      <c r="AL539" s="455" t="n"/>
      <c r="AM539" s="455" t="n"/>
      <c r="AN539" s="455" t="n"/>
      <c r="AO539" s="455" t="n"/>
      <c r="AP539" s="455" t="n"/>
      <c r="AQ539" s="455" t="n"/>
      <c r="AR539" s="418" t="n"/>
      <c r="AS539" s="418" t="n"/>
      <c r="AT539" s="418" t="n"/>
    </row>
    <row r="540">
      <c r="A540" s="417" t="n">
        <v>531</v>
      </c>
      <c r="B540" s="418" t="inlineStr"/>
      <c r="C540" s="418" t="inlineStr">
        <is>
          <t>អ៊ីជីអេហ្វ ឡូជីស្ទីក ខូ អិលធីឌី</t>
        </is>
      </c>
      <c r="D540" s="418" t="inlineStr">
        <is>
          <t>L001-901501877</t>
        </is>
      </c>
      <c r="E540" s="418" t="inlineStr">
        <is>
          <t>2001640</t>
        </is>
      </c>
      <c r="F540" s="419" t="n">
        <v>43890</v>
      </c>
      <c r="G540" s="420" t="n">
        <v>89540</v>
      </c>
      <c r="H540" s="418" t="n"/>
      <c r="I540" s="455" t="n">
        <v>89540</v>
      </c>
      <c r="J540" s="418">
        <f>IF(L540&lt;&gt;"",L540,K540)</f>
        <v/>
      </c>
      <c r="K540" s="418">
        <f>IF(AND(T540=TRUE, U540=TRUE, V540=TRUE), IF(W540&lt;-0.05, "អនុញ្ញាត (អ្នកផ្គត់ផ្គង់ប្រកាសខ្វះ)", "បានប្រកាស (អនុញ្ញាត)"), IF(AND(T540=FALSE, U540=FALSE, V540=FALSE), "ព្យួរទុក (មិនមានទិន្នន័យ)", "ប្រកាសខុស (ព្យួរទុក)"))</f>
        <v/>
      </c>
      <c r="L540" s="418" t="inlineStr"/>
      <c r="M540" s="418" t="inlineStr"/>
      <c r="N540" s="455" t="n"/>
      <c r="O540" s="455">
        <f>IF(W540&lt;0,AI540,I540)</f>
        <v/>
      </c>
      <c r="P540" s="455">
        <f>I540-O540</f>
        <v/>
      </c>
      <c r="Q540" s="418" t="n"/>
      <c r="R540" s="418" t="inlineStr">
        <is>
          <t>2001640</t>
        </is>
      </c>
      <c r="S540" s="418" t="inlineStr"/>
      <c r="T540" s="418">
        <f>R540=S540</f>
        <v/>
      </c>
      <c r="U540" s="418">
        <f>AND(MONTH(F540)=MONTH(Y540), YEAR(F540)=YEAR(Y540))</f>
        <v/>
      </c>
      <c r="V540" s="418">
        <f>AND(AC540&lt;&gt;"", 'Company information'!D$4&lt;&gt;"", RIGHT(SUBSTITUTE(AC540,"-",""),9)=RIGHT(SUBSTITUTE('Company information'!D$4,"-",""),9))</f>
        <v/>
      </c>
      <c r="W540" s="418">
        <f>AI540-I540</f>
        <v/>
      </c>
      <c r="X540" s="455" t="n"/>
      <c r="Y540" s="417" t="n"/>
      <c r="Z540" s="418" t="n"/>
      <c r="AA540" s="418" t="n"/>
      <c r="AB540" s="418" t="n"/>
      <c r="AC540" s="418" t="n"/>
      <c r="AD540" s="418" t="n"/>
      <c r="AE540" s="455" t="n"/>
      <c r="AF540" s="455" t="n"/>
      <c r="AG540" s="455" t="n"/>
      <c r="AH540" s="455" t="n"/>
      <c r="AI540" s="455" t="n"/>
      <c r="AJ540" s="455" t="n"/>
      <c r="AK540" s="455" t="n"/>
      <c r="AL540" s="455" t="n"/>
      <c r="AM540" s="455" t="n"/>
      <c r="AN540" s="455" t="n"/>
      <c r="AO540" s="455" t="n"/>
      <c r="AP540" s="455" t="n"/>
      <c r="AQ540" s="455" t="n"/>
      <c r="AR540" s="418" t="n"/>
      <c r="AS540" s="418" t="n"/>
      <c r="AT540" s="418" t="n"/>
    </row>
    <row r="541">
      <c r="A541" s="417" t="n">
        <v>532</v>
      </c>
      <c r="B541" s="418" t="inlineStr"/>
      <c r="C541" s="418" t="inlineStr">
        <is>
          <t>អ៊ីជីអេហ្វ ឡូជីស្ទីក ខូ អិលធីឌី</t>
        </is>
      </c>
      <c r="D541" s="418" t="inlineStr">
        <is>
          <t>L001-901501877</t>
        </is>
      </c>
      <c r="E541" s="418" t="inlineStr">
        <is>
          <t>2001639</t>
        </is>
      </c>
      <c r="F541" s="419" t="n">
        <v>43890</v>
      </c>
      <c r="G541" s="420" t="n">
        <v>89540</v>
      </c>
      <c r="H541" s="418" t="n"/>
      <c r="I541" s="455" t="n">
        <v>89540</v>
      </c>
      <c r="J541" s="418">
        <f>IF(L541&lt;&gt;"",L541,K541)</f>
        <v/>
      </c>
      <c r="K541" s="418">
        <f>IF(AND(T541=TRUE, U541=TRUE, V541=TRUE), IF(W541&lt;-0.05, "អនុញ្ញាត (អ្នកផ្គត់ផ្គង់ប្រកាសខ្វះ)", "បានប្រកាស (អនុញ្ញាត)"), IF(AND(T541=FALSE, U541=FALSE, V541=FALSE), "ព្យួរទុក (មិនមានទិន្នន័យ)", "ប្រកាសខុស (ព្យួរទុក)"))</f>
        <v/>
      </c>
      <c r="L541" s="418" t="inlineStr"/>
      <c r="M541" s="418" t="inlineStr"/>
      <c r="N541" s="455" t="n"/>
      <c r="O541" s="455">
        <f>IF(W541&lt;0,AI541,I541)</f>
        <v/>
      </c>
      <c r="P541" s="455">
        <f>I541-O541</f>
        <v/>
      </c>
      <c r="Q541" s="418" t="n"/>
      <c r="R541" s="418" t="inlineStr">
        <is>
          <t>2001639</t>
        </is>
      </c>
      <c r="S541" s="418" t="inlineStr"/>
      <c r="T541" s="418">
        <f>R541=S541</f>
        <v/>
      </c>
      <c r="U541" s="418">
        <f>AND(MONTH(F541)=MONTH(Y541), YEAR(F541)=YEAR(Y541))</f>
        <v/>
      </c>
      <c r="V541" s="418">
        <f>AND(AC541&lt;&gt;"", 'Company information'!D$4&lt;&gt;"", RIGHT(SUBSTITUTE(AC541,"-",""),9)=RIGHT(SUBSTITUTE('Company information'!D$4,"-",""),9))</f>
        <v/>
      </c>
      <c r="W541" s="418">
        <f>AI541-I541</f>
        <v/>
      </c>
      <c r="X541" s="455" t="n"/>
      <c r="Y541" s="417" t="n"/>
      <c r="Z541" s="418" t="n"/>
      <c r="AA541" s="418" t="n"/>
      <c r="AB541" s="418" t="n"/>
      <c r="AC541" s="418" t="n"/>
      <c r="AD541" s="418" t="n"/>
      <c r="AE541" s="455" t="n"/>
      <c r="AF541" s="455" t="n"/>
      <c r="AG541" s="455" t="n"/>
      <c r="AH541" s="455" t="n"/>
      <c r="AI541" s="455" t="n"/>
      <c r="AJ541" s="455" t="n"/>
      <c r="AK541" s="455" t="n"/>
      <c r="AL541" s="455" t="n"/>
      <c r="AM541" s="455" t="n"/>
      <c r="AN541" s="455" t="n"/>
      <c r="AO541" s="455" t="n"/>
      <c r="AP541" s="455" t="n"/>
      <c r="AQ541" s="455" t="n"/>
      <c r="AR541" s="418" t="n"/>
      <c r="AS541" s="418" t="n"/>
      <c r="AT541" s="418" t="n"/>
    </row>
    <row r="542">
      <c r="A542" s="417" t="n">
        <v>533</v>
      </c>
      <c r="B542" s="418" t="inlineStr"/>
      <c r="C542" s="418" t="inlineStr">
        <is>
          <t>អ៊ីជីអេហ្វ ឡូជីស្ទីក ខូ អិលធីឌី</t>
        </is>
      </c>
      <c r="D542" s="418" t="inlineStr">
        <is>
          <t>L001-901501877</t>
        </is>
      </c>
      <c r="E542" s="418" t="inlineStr">
        <is>
          <t>2001638</t>
        </is>
      </c>
      <c r="F542" s="419" t="n">
        <v>43890</v>
      </c>
      <c r="G542" s="420" t="n">
        <v>89540</v>
      </c>
      <c r="H542" s="418" t="n"/>
      <c r="I542" s="455" t="n">
        <v>89540</v>
      </c>
      <c r="J542" s="418">
        <f>IF(L542&lt;&gt;"",L542,K542)</f>
        <v/>
      </c>
      <c r="K542" s="418">
        <f>IF(AND(T542=TRUE, U542=TRUE, V542=TRUE), IF(W542&lt;-0.05, "អនុញ្ញាត (អ្នកផ្គត់ផ្គង់ប្រកាសខ្វះ)", "បានប្រកាស (អនុញ្ញាត)"), IF(AND(T542=FALSE, U542=FALSE, V542=FALSE), "ព្យួរទុក (មិនមានទិន្នន័យ)", "ប្រកាសខុស (ព្យួរទុក)"))</f>
        <v/>
      </c>
      <c r="L542" s="418" t="inlineStr"/>
      <c r="M542" s="418" t="inlineStr"/>
      <c r="N542" s="455" t="n"/>
      <c r="O542" s="455">
        <f>IF(W542&lt;0,AI542,I542)</f>
        <v/>
      </c>
      <c r="P542" s="455">
        <f>I542-O542</f>
        <v/>
      </c>
      <c r="Q542" s="418" t="n"/>
      <c r="R542" s="418" t="inlineStr">
        <is>
          <t>2001638</t>
        </is>
      </c>
      <c r="S542" s="418" t="inlineStr"/>
      <c r="T542" s="418">
        <f>R542=S542</f>
        <v/>
      </c>
      <c r="U542" s="418">
        <f>AND(MONTH(F542)=MONTH(Y542), YEAR(F542)=YEAR(Y542))</f>
        <v/>
      </c>
      <c r="V542" s="418">
        <f>AND(AC542&lt;&gt;"", 'Company information'!D$4&lt;&gt;"", RIGHT(SUBSTITUTE(AC542,"-",""),9)=RIGHT(SUBSTITUTE('Company information'!D$4,"-",""),9))</f>
        <v/>
      </c>
      <c r="W542" s="418">
        <f>AI542-I542</f>
        <v/>
      </c>
      <c r="X542" s="455" t="n"/>
      <c r="Y542" s="417" t="n"/>
      <c r="Z542" s="418" t="n"/>
      <c r="AA542" s="418" t="n"/>
      <c r="AB542" s="418" t="n"/>
      <c r="AC542" s="418" t="n"/>
      <c r="AD542" s="418" t="n"/>
      <c r="AE542" s="455" t="n"/>
      <c r="AF542" s="455" t="n"/>
      <c r="AG542" s="455" t="n"/>
      <c r="AH542" s="455" t="n"/>
      <c r="AI542" s="455" t="n"/>
      <c r="AJ542" s="455" t="n"/>
      <c r="AK542" s="455" t="n"/>
      <c r="AL542" s="455" t="n"/>
      <c r="AM542" s="455" t="n"/>
      <c r="AN542" s="455" t="n"/>
      <c r="AO542" s="455" t="n"/>
      <c r="AP542" s="455" t="n"/>
      <c r="AQ542" s="455" t="n"/>
      <c r="AR542" s="418" t="n"/>
      <c r="AS542" s="418" t="n"/>
      <c r="AT542" s="418" t="n"/>
    </row>
    <row r="543">
      <c r="A543" s="417" t="n">
        <v>534</v>
      </c>
      <c r="B543" s="418" t="inlineStr"/>
      <c r="C543" s="418" t="inlineStr">
        <is>
          <t>អ៊ីជីអេហ្វ ឡូជីស្ទីក ខូ អិលធីឌី</t>
        </is>
      </c>
      <c r="D543" s="418" t="inlineStr">
        <is>
          <t>L001-901501877</t>
        </is>
      </c>
      <c r="E543" s="418" t="inlineStr">
        <is>
          <t>2001637</t>
        </is>
      </c>
      <c r="F543" s="419" t="n">
        <v>43890</v>
      </c>
      <c r="G543" s="420" t="n">
        <v>89540</v>
      </c>
      <c r="H543" s="418" t="n"/>
      <c r="I543" s="455" t="n">
        <v>89540</v>
      </c>
      <c r="J543" s="418">
        <f>IF(L543&lt;&gt;"",L543,K543)</f>
        <v/>
      </c>
      <c r="K543" s="418">
        <f>IF(AND(T543=TRUE, U543=TRUE, V543=TRUE), IF(W543&lt;-0.05, "អនុញ្ញាត (អ្នកផ្គត់ផ្គង់ប្រកាសខ្វះ)", "បានប្រកាស (អនុញ្ញាត)"), IF(AND(T543=FALSE, U543=FALSE, V543=FALSE), "ព្យួរទុក (មិនមានទិន្នន័យ)", "ប្រកាសខុស (ព្យួរទុក)"))</f>
        <v/>
      </c>
      <c r="L543" s="418" t="inlineStr"/>
      <c r="M543" s="418" t="inlineStr"/>
      <c r="N543" s="455" t="n"/>
      <c r="O543" s="455">
        <f>IF(W543&lt;0,AI543,I543)</f>
        <v/>
      </c>
      <c r="P543" s="455">
        <f>I543-O543</f>
        <v/>
      </c>
      <c r="Q543" s="418" t="n"/>
      <c r="R543" s="418" t="inlineStr">
        <is>
          <t>2001637</t>
        </is>
      </c>
      <c r="S543" s="418" t="inlineStr"/>
      <c r="T543" s="418">
        <f>R543=S543</f>
        <v/>
      </c>
      <c r="U543" s="418">
        <f>AND(MONTH(F543)=MONTH(Y543), YEAR(F543)=YEAR(Y543))</f>
        <v/>
      </c>
      <c r="V543" s="418">
        <f>AND(AC543&lt;&gt;"", 'Company information'!D$4&lt;&gt;"", RIGHT(SUBSTITUTE(AC543,"-",""),9)=RIGHT(SUBSTITUTE('Company information'!D$4,"-",""),9))</f>
        <v/>
      </c>
      <c r="W543" s="418">
        <f>AI543-I543</f>
        <v/>
      </c>
      <c r="X543" s="455" t="n"/>
      <c r="Y543" s="417" t="n"/>
      <c r="Z543" s="418" t="n"/>
      <c r="AA543" s="418" t="n"/>
      <c r="AB543" s="418" t="n"/>
      <c r="AC543" s="418" t="n"/>
      <c r="AD543" s="418" t="n"/>
      <c r="AE543" s="455" t="n"/>
      <c r="AF543" s="455" t="n"/>
      <c r="AG543" s="455" t="n"/>
      <c r="AH543" s="455" t="n"/>
      <c r="AI543" s="455" t="n"/>
      <c r="AJ543" s="455" t="n"/>
      <c r="AK543" s="455" t="n"/>
      <c r="AL543" s="455" t="n"/>
      <c r="AM543" s="455" t="n"/>
      <c r="AN543" s="455" t="n"/>
      <c r="AO543" s="455" t="n"/>
      <c r="AP543" s="455" t="n"/>
      <c r="AQ543" s="455" t="n"/>
      <c r="AR543" s="418" t="n"/>
      <c r="AS543" s="418" t="n"/>
      <c r="AT543" s="418" t="n"/>
    </row>
    <row r="544">
      <c r="A544" s="417" t="n">
        <v>535</v>
      </c>
      <c r="B544" s="418" t="inlineStr"/>
      <c r="C544" s="418" t="inlineStr">
        <is>
          <t>សូស៊ីយេតេ កុងសេស្យូនែរ ដឺ ឡាអេរ៉ូព័រ</t>
        </is>
      </c>
      <c r="D544" s="418" t="inlineStr">
        <is>
          <t>L001-100047300</t>
        </is>
      </c>
      <c r="E544" s="418" t="inlineStr">
        <is>
          <t>2000014837</t>
        </is>
      </c>
      <c r="F544" s="419" t="n">
        <v>43887</v>
      </c>
      <c r="G544" s="420" t="n">
        <v>26506</v>
      </c>
      <c r="H544" s="418" t="n"/>
      <c r="I544" s="455" t="n">
        <v>26506</v>
      </c>
      <c r="J544" s="418">
        <f>IF(L544&lt;&gt;"",L544,K544)</f>
        <v/>
      </c>
      <c r="K544" s="418">
        <f>IF(AND(T544=TRUE, U544=TRUE, V544=TRUE), IF(W544&lt;-0.05, "អនុញ្ញាត (អ្នកផ្គត់ផ្គង់ប្រកាសខ្វះ)", "បានប្រកាស (អនុញ្ញាត)"), IF(AND(T544=FALSE, U544=FALSE, V544=FALSE), "ព្យួរទុក (មិនមានទិន្នន័យ)", "ប្រកាសខុស (ព្យួរទុក)"))</f>
        <v/>
      </c>
      <c r="L544" s="418" t="inlineStr"/>
      <c r="M544" s="418" t="inlineStr"/>
      <c r="N544" s="455" t="n"/>
      <c r="O544" s="455">
        <f>IF(W544&lt;0,AI544,I544)</f>
        <v/>
      </c>
      <c r="P544" s="455">
        <f>I544-O544</f>
        <v/>
      </c>
      <c r="Q544" s="418" t="n"/>
      <c r="R544" s="418" t="inlineStr">
        <is>
          <t>2000014837</t>
        </is>
      </c>
      <c r="S544" s="418" t="inlineStr"/>
      <c r="T544" s="418">
        <f>R544=S544</f>
        <v/>
      </c>
      <c r="U544" s="418">
        <f>AND(MONTH(F544)=MONTH(Y544), YEAR(F544)=YEAR(Y544))</f>
        <v/>
      </c>
      <c r="V544" s="418">
        <f>AND(AC544&lt;&gt;"", 'Company information'!D$4&lt;&gt;"", RIGHT(SUBSTITUTE(AC544,"-",""),9)=RIGHT(SUBSTITUTE('Company information'!D$4,"-",""),9))</f>
        <v/>
      </c>
      <c r="W544" s="418">
        <f>AI544-I544</f>
        <v/>
      </c>
      <c r="X544" s="455" t="n"/>
      <c r="Y544" s="417" t="n"/>
      <c r="Z544" s="418" t="n"/>
      <c r="AA544" s="418" t="n"/>
      <c r="AB544" s="418" t="n"/>
      <c r="AC544" s="418" t="n"/>
      <c r="AD544" s="418" t="n"/>
      <c r="AE544" s="455" t="n"/>
      <c r="AF544" s="455" t="n"/>
      <c r="AG544" s="455" t="n"/>
      <c r="AH544" s="455" t="n"/>
      <c r="AI544" s="455" t="n"/>
      <c r="AJ544" s="455" t="n"/>
      <c r="AK544" s="455" t="n"/>
      <c r="AL544" s="455" t="n"/>
      <c r="AM544" s="455" t="n"/>
      <c r="AN544" s="455" t="n"/>
      <c r="AO544" s="455" t="n"/>
      <c r="AP544" s="455" t="n"/>
      <c r="AQ544" s="455" t="n"/>
      <c r="AR544" s="418" t="n"/>
      <c r="AS544" s="418" t="n"/>
      <c r="AT544" s="418" t="n"/>
    </row>
    <row r="545">
      <c r="A545" s="417" t="n">
        <v>536</v>
      </c>
      <c r="B545" s="418" t="inlineStr"/>
      <c r="C545" s="418" t="inlineStr">
        <is>
          <t>អូរៀនថល ឡូជីស្ទីក &amp; ឌីស្ទ្រីប៊្យូសិន (ខេមបូឌា)</t>
        </is>
      </c>
      <c r="D545" s="418" t="inlineStr">
        <is>
          <t>L001-103007369</t>
        </is>
      </c>
      <c r="E545" s="418" t="inlineStr">
        <is>
          <t>201133</t>
        </is>
      </c>
      <c r="F545" s="419" t="n">
        <v>44137</v>
      </c>
      <c r="G545" s="420" t="n">
        <v>1954320</v>
      </c>
      <c r="H545" s="418" t="n"/>
      <c r="I545" s="455" t="n">
        <v>1954320</v>
      </c>
      <c r="J545" s="418">
        <f>IF(L545&lt;&gt;"",L545,K545)</f>
        <v/>
      </c>
      <c r="K545" s="418">
        <f>IF(AND(T545=TRUE, U545=TRUE, V545=TRUE), IF(W545&lt;-0.05, "អនុញ្ញាត (អ្នកផ្គត់ផ្គង់ប្រកាសខ្វះ)", "បានប្រកាស (អនុញ្ញាត)"), IF(AND(T545=FALSE, U545=FALSE, V545=FALSE), "ព្យួរទុក (មិនមានទិន្នន័យ)", "ប្រកាសខុស (ព្យួរទុក)"))</f>
        <v/>
      </c>
      <c r="L545" s="418" t="inlineStr"/>
      <c r="M545" s="418" t="inlineStr"/>
      <c r="N545" s="455" t="n"/>
      <c r="O545" s="455">
        <f>IF(W545&lt;0,AI545,I545)</f>
        <v/>
      </c>
      <c r="P545" s="455">
        <f>I545-O545</f>
        <v/>
      </c>
      <c r="Q545" s="418" t="n"/>
      <c r="R545" s="418" t="inlineStr">
        <is>
          <t>201133</t>
        </is>
      </c>
      <c r="S545" s="418" t="inlineStr"/>
      <c r="T545" s="418">
        <f>R545=S545</f>
        <v/>
      </c>
      <c r="U545" s="418">
        <f>AND(MONTH(F545)=MONTH(Y545), YEAR(F545)=YEAR(Y545))</f>
        <v/>
      </c>
      <c r="V545" s="418">
        <f>AND(AC545&lt;&gt;"", 'Company information'!D$4&lt;&gt;"", RIGHT(SUBSTITUTE(AC545,"-",""),9)=RIGHT(SUBSTITUTE('Company information'!D$4,"-",""),9))</f>
        <v/>
      </c>
      <c r="W545" s="418">
        <f>AI545-I545</f>
        <v/>
      </c>
      <c r="X545" s="455" t="n"/>
      <c r="Y545" s="417" t="n"/>
      <c r="Z545" s="418" t="n"/>
      <c r="AA545" s="418" t="n"/>
      <c r="AB545" s="418" t="n"/>
      <c r="AC545" s="418" t="n"/>
      <c r="AD545" s="418" t="n"/>
      <c r="AE545" s="455" t="n"/>
      <c r="AF545" s="455" t="n"/>
      <c r="AG545" s="455" t="n"/>
      <c r="AH545" s="455" t="n"/>
      <c r="AI545" s="455" t="n"/>
      <c r="AJ545" s="455" t="n"/>
      <c r="AK545" s="455" t="n"/>
      <c r="AL545" s="455" t="n"/>
      <c r="AM545" s="455" t="n"/>
      <c r="AN545" s="455" t="n"/>
      <c r="AO545" s="455" t="n"/>
      <c r="AP545" s="455" t="n"/>
      <c r="AQ545" s="455" t="n"/>
      <c r="AR545" s="418" t="n"/>
      <c r="AS545" s="418" t="n"/>
      <c r="AT545" s="418" t="n"/>
    </row>
    <row r="546">
      <c r="A546" s="417" t="n">
        <v>537</v>
      </c>
      <c r="B546" s="418" t="inlineStr"/>
      <c r="C546" s="418" t="inlineStr">
        <is>
          <t>អ៊ិចស្ពែឌីធ័រ ខេមបូឌា អិលធីឌី</t>
        </is>
      </c>
      <c r="D546" s="418" t="inlineStr">
        <is>
          <t>L001-100045898</t>
        </is>
      </c>
      <c r="E546" s="418" t="inlineStr">
        <is>
          <t>TI0170302</t>
        </is>
      </c>
      <c r="F546" s="419" t="n">
        <v>44106</v>
      </c>
      <c r="G546" s="420" t="n">
        <v>32396</v>
      </c>
      <c r="H546" s="418" t="n"/>
      <c r="I546" s="455" t="n">
        <v>32396</v>
      </c>
      <c r="J546" s="418">
        <f>IF(L546&lt;&gt;"",L546,K546)</f>
        <v/>
      </c>
      <c r="K546" s="418">
        <f>IF(AND(T546=TRUE, U546=TRUE, V546=TRUE), IF(W546&lt;-0.05, "អនុញ្ញាត (អ្នកផ្គត់ផ្គង់ប្រកាសខ្វះ)", "បានប្រកាស (អនុញ្ញាត)"), IF(AND(T546=FALSE, U546=FALSE, V546=FALSE), "ព្យួរទុក (មិនមានទិន្នន័យ)", "ប្រកាសខុស (ព្យួរទុក)"))</f>
        <v/>
      </c>
      <c r="L546" s="418" t="inlineStr"/>
      <c r="M546" s="418" t="inlineStr"/>
      <c r="N546" s="455" t="n"/>
      <c r="O546" s="455">
        <f>IF(W546&lt;0,AI546,I546)</f>
        <v/>
      </c>
      <c r="P546" s="455">
        <f>I546-O546</f>
        <v/>
      </c>
      <c r="Q546" s="418" t="n"/>
      <c r="R546" s="418" t="inlineStr">
        <is>
          <t>TI0170302</t>
        </is>
      </c>
      <c r="S546" s="418" t="inlineStr"/>
      <c r="T546" s="418">
        <f>R546=S546</f>
        <v/>
      </c>
      <c r="U546" s="418">
        <f>AND(MONTH(F546)=MONTH(Y546), YEAR(F546)=YEAR(Y546))</f>
        <v/>
      </c>
      <c r="V546" s="418">
        <f>AND(AC546&lt;&gt;"", 'Company information'!D$4&lt;&gt;"", RIGHT(SUBSTITUTE(AC546,"-",""),9)=RIGHT(SUBSTITUTE('Company information'!D$4,"-",""),9))</f>
        <v/>
      </c>
      <c r="W546" s="418">
        <f>AI546-I546</f>
        <v/>
      </c>
      <c r="X546" s="455" t="n"/>
      <c r="Y546" s="417" t="n"/>
      <c r="Z546" s="418" t="n"/>
      <c r="AA546" s="418" t="n"/>
      <c r="AB546" s="418" t="n"/>
      <c r="AC546" s="418" t="n"/>
      <c r="AD546" s="418" t="n"/>
      <c r="AE546" s="455" t="n"/>
      <c r="AF546" s="455" t="n"/>
      <c r="AG546" s="455" t="n"/>
      <c r="AH546" s="455" t="n"/>
      <c r="AI546" s="455" t="n"/>
      <c r="AJ546" s="455" t="n"/>
      <c r="AK546" s="455" t="n"/>
      <c r="AL546" s="455" t="n"/>
      <c r="AM546" s="455" t="n"/>
      <c r="AN546" s="455" t="n"/>
      <c r="AO546" s="455" t="n"/>
      <c r="AP546" s="455" t="n"/>
      <c r="AQ546" s="455" t="n"/>
      <c r="AR546" s="418" t="n"/>
      <c r="AS546" s="418" t="n"/>
      <c r="AT546" s="418" t="n"/>
    </row>
    <row r="547">
      <c r="A547" s="417" t="n">
        <v>538</v>
      </c>
      <c r="B547" s="418" t="inlineStr"/>
      <c r="C547" s="418" t="inlineStr">
        <is>
          <t>អ៊ិចស្ពែឌីធ័រ ខេមបូឌា អិលធីឌី</t>
        </is>
      </c>
      <c r="D547" s="418" t="inlineStr">
        <is>
          <t>L001-100045898</t>
        </is>
      </c>
      <c r="E547" s="418" t="inlineStr">
        <is>
          <t>TI0170305</t>
        </is>
      </c>
      <c r="F547" s="419" t="n">
        <v>44106</v>
      </c>
      <c r="G547" s="420" t="n">
        <v>31563</v>
      </c>
      <c r="H547" s="418" t="n"/>
      <c r="I547" s="455" t="n">
        <v>31563</v>
      </c>
      <c r="J547" s="418">
        <f>IF(L547&lt;&gt;"",L547,K547)</f>
        <v/>
      </c>
      <c r="K547" s="418">
        <f>IF(AND(T547=TRUE, U547=TRUE, V547=TRUE), IF(W547&lt;-0.05, "អនុញ្ញាត (អ្នកផ្គត់ផ្គង់ប្រកាសខ្វះ)", "បានប្រកាស (អនុញ្ញាត)"), IF(AND(T547=FALSE, U547=FALSE, V547=FALSE), "ព្យួរទុក (មិនមានទិន្នន័យ)", "ប្រកាសខុស (ព្យួរទុក)"))</f>
        <v/>
      </c>
      <c r="L547" s="418" t="inlineStr"/>
      <c r="M547" s="418" t="inlineStr"/>
      <c r="N547" s="455" t="n"/>
      <c r="O547" s="455">
        <f>IF(W547&lt;0,AI547,I547)</f>
        <v/>
      </c>
      <c r="P547" s="455">
        <f>I547-O547</f>
        <v/>
      </c>
      <c r="Q547" s="418" t="n"/>
      <c r="R547" s="418" t="inlineStr">
        <is>
          <t>TI0170305</t>
        </is>
      </c>
      <c r="S547" s="418" t="inlineStr"/>
      <c r="T547" s="418">
        <f>R547=S547</f>
        <v/>
      </c>
      <c r="U547" s="418">
        <f>AND(MONTH(F547)=MONTH(Y547), YEAR(F547)=YEAR(Y547))</f>
        <v/>
      </c>
      <c r="V547" s="418">
        <f>AND(AC547&lt;&gt;"", 'Company information'!D$4&lt;&gt;"", RIGHT(SUBSTITUTE(AC547,"-",""),9)=RIGHT(SUBSTITUTE('Company information'!D$4,"-",""),9))</f>
        <v/>
      </c>
      <c r="W547" s="418">
        <f>AI547-I547</f>
        <v/>
      </c>
      <c r="X547" s="455" t="n"/>
      <c r="Y547" s="417" t="n"/>
      <c r="Z547" s="418" t="n"/>
      <c r="AA547" s="418" t="n"/>
      <c r="AB547" s="418" t="n"/>
      <c r="AC547" s="418" t="n"/>
      <c r="AD547" s="418" t="n"/>
      <c r="AE547" s="455" t="n"/>
      <c r="AF547" s="455" t="n"/>
      <c r="AG547" s="455" t="n"/>
      <c r="AH547" s="455" t="n"/>
      <c r="AI547" s="455" t="n"/>
      <c r="AJ547" s="455" t="n"/>
      <c r="AK547" s="455" t="n"/>
      <c r="AL547" s="455" t="n"/>
      <c r="AM547" s="455" t="n"/>
      <c r="AN547" s="455" t="n"/>
      <c r="AO547" s="455" t="n"/>
      <c r="AP547" s="455" t="n"/>
      <c r="AQ547" s="455" t="n"/>
      <c r="AR547" s="418" t="n"/>
      <c r="AS547" s="418" t="n"/>
      <c r="AT547" s="418" t="n"/>
    </row>
    <row r="548">
      <c r="A548" s="417" t="n">
        <v>539</v>
      </c>
      <c r="B548" s="418" t="inlineStr"/>
      <c r="C548" s="418" t="inlineStr">
        <is>
          <t>អ៊ិចស្ពែឌីធ័រ ខេមបូឌា អិលធីឌី</t>
        </is>
      </c>
      <c r="D548" s="418" t="inlineStr">
        <is>
          <t>L001-100045898</t>
        </is>
      </c>
      <c r="E548" s="418" t="inlineStr">
        <is>
          <t>TI0170316</t>
        </is>
      </c>
      <c r="F548" s="419" t="n">
        <v>44106</v>
      </c>
      <c r="G548" s="420" t="n">
        <v>32418</v>
      </c>
      <c r="H548" s="418" t="n"/>
      <c r="I548" s="455" t="n">
        <v>32418</v>
      </c>
      <c r="J548" s="418">
        <f>IF(L548&lt;&gt;"",L548,K548)</f>
        <v/>
      </c>
      <c r="K548" s="418">
        <f>IF(AND(T548=TRUE, U548=TRUE, V548=TRUE), IF(W548&lt;-0.05, "អនុញ្ញាត (អ្នកផ្គត់ផ្គង់ប្រកាសខ្វះ)", "បានប្រកាស (អនុញ្ញាត)"), IF(AND(T548=FALSE, U548=FALSE, V548=FALSE), "ព្យួរទុក (មិនមានទិន្នន័យ)", "ប្រកាសខុស (ព្យួរទុក)"))</f>
        <v/>
      </c>
      <c r="L548" s="418" t="inlineStr"/>
      <c r="M548" s="418" t="inlineStr"/>
      <c r="N548" s="455" t="n"/>
      <c r="O548" s="455">
        <f>IF(W548&lt;0,AI548,I548)</f>
        <v/>
      </c>
      <c r="P548" s="455">
        <f>I548-O548</f>
        <v/>
      </c>
      <c r="Q548" s="418" t="n"/>
      <c r="R548" s="418" t="inlineStr">
        <is>
          <t>TI0170316</t>
        </is>
      </c>
      <c r="S548" s="418" t="inlineStr"/>
      <c r="T548" s="418">
        <f>R548=S548</f>
        <v/>
      </c>
      <c r="U548" s="418">
        <f>AND(MONTH(F548)=MONTH(Y548), YEAR(F548)=YEAR(Y548))</f>
        <v/>
      </c>
      <c r="V548" s="418">
        <f>AND(AC548&lt;&gt;"", 'Company information'!D$4&lt;&gt;"", RIGHT(SUBSTITUTE(AC548,"-",""),9)=RIGHT(SUBSTITUTE('Company information'!D$4,"-",""),9))</f>
        <v/>
      </c>
      <c r="W548" s="418">
        <f>AI548-I548</f>
        <v/>
      </c>
      <c r="X548" s="455" t="n"/>
      <c r="Y548" s="417" t="n"/>
      <c r="Z548" s="418" t="n"/>
      <c r="AA548" s="418" t="n"/>
      <c r="AB548" s="418" t="n"/>
      <c r="AC548" s="418" t="n"/>
      <c r="AD548" s="418" t="n"/>
      <c r="AE548" s="455" t="n"/>
      <c r="AF548" s="455" t="n"/>
      <c r="AG548" s="455" t="n"/>
      <c r="AH548" s="455" t="n"/>
      <c r="AI548" s="455" t="n"/>
      <c r="AJ548" s="455" t="n"/>
      <c r="AK548" s="455" t="n"/>
      <c r="AL548" s="455" t="n"/>
      <c r="AM548" s="455" t="n"/>
      <c r="AN548" s="455" t="n"/>
      <c r="AO548" s="455" t="n"/>
      <c r="AP548" s="455" t="n"/>
      <c r="AQ548" s="455" t="n"/>
      <c r="AR548" s="418" t="n"/>
      <c r="AS548" s="418" t="n"/>
      <c r="AT548" s="418" t="n"/>
    </row>
    <row r="549">
      <c r="A549" s="417" t="n">
        <v>540</v>
      </c>
      <c r="B549" s="418" t="inlineStr"/>
      <c r="C549" s="418" t="inlineStr">
        <is>
          <t>អ៊ិចស្ពែឌីធ័រ ខេមបូឌា អិលធីឌី</t>
        </is>
      </c>
      <c r="D549" s="418" t="inlineStr">
        <is>
          <t>L001-100045898</t>
        </is>
      </c>
      <c r="E549" s="418" t="inlineStr">
        <is>
          <t>TI0170906</t>
        </is>
      </c>
      <c r="F549" s="419" t="n">
        <v>43878</v>
      </c>
      <c r="G549" s="420" t="n">
        <v>124184</v>
      </c>
      <c r="H549" s="418" t="n"/>
      <c r="I549" s="455" t="n">
        <v>124184</v>
      </c>
      <c r="J549" s="418">
        <f>IF(L549&lt;&gt;"",L549,K549)</f>
        <v/>
      </c>
      <c r="K549" s="418">
        <f>IF(AND(T549=TRUE, U549=TRUE, V549=TRUE), IF(W549&lt;-0.05, "អនុញ្ញាត (អ្នកផ្គត់ផ្គង់ប្រកាសខ្វះ)", "បានប្រកាស (អនុញ្ញាត)"), IF(AND(T549=FALSE, U549=FALSE, V549=FALSE), "ព្យួរទុក (មិនមានទិន្នន័យ)", "ប្រកាសខុស (ព្យួរទុក)"))</f>
        <v/>
      </c>
      <c r="L549" s="418" t="inlineStr"/>
      <c r="M549" s="418" t="inlineStr"/>
      <c r="N549" s="455" t="n"/>
      <c r="O549" s="455">
        <f>IF(W549&lt;0,AI549,I549)</f>
        <v/>
      </c>
      <c r="P549" s="455">
        <f>I549-O549</f>
        <v/>
      </c>
      <c r="Q549" s="418" t="n"/>
      <c r="R549" s="418" t="inlineStr">
        <is>
          <t>TI0170906</t>
        </is>
      </c>
      <c r="S549" s="418" t="inlineStr"/>
      <c r="T549" s="418">
        <f>R549=S549</f>
        <v/>
      </c>
      <c r="U549" s="418">
        <f>AND(MONTH(F549)=MONTH(Y549), YEAR(F549)=YEAR(Y549))</f>
        <v/>
      </c>
      <c r="V549" s="418">
        <f>AND(AC549&lt;&gt;"", 'Company information'!D$4&lt;&gt;"", RIGHT(SUBSTITUTE(AC549,"-",""),9)=RIGHT(SUBSTITUTE('Company information'!D$4,"-",""),9))</f>
        <v/>
      </c>
      <c r="W549" s="418">
        <f>AI549-I549</f>
        <v/>
      </c>
      <c r="X549" s="455" t="n"/>
      <c r="Y549" s="417" t="n"/>
      <c r="Z549" s="418" t="n"/>
      <c r="AA549" s="418" t="n"/>
      <c r="AB549" s="418" t="n"/>
      <c r="AC549" s="418" t="n"/>
      <c r="AD549" s="418" t="n"/>
      <c r="AE549" s="455" t="n"/>
      <c r="AF549" s="455" t="n"/>
      <c r="AG549" s="455" t="n"/>
      <c r="AH549" s="455" t="n"/>
      <c r="AI549" s="455" t="n"/>
      <c r="AJ549" s="455" t="n"/>
      <c r="AK549" s="455" t="n"/>
      <c r="AL549" s="455" t="n"/>
      <c r="AM549" s="455" t="n"/>
      <c r="AN549" s="455" t="n"/>
      <c r="AO549" s="455" t="n"/>
      <c r="AP549" s="455" t="n"/>
      <c r="AQ549" s="455" t="n"/>
      <c r="AR549" s="418" t="n"/>
      <c r="AS549" s="418" t="n"/>
      <c r="AT549" s="418" t="n"/>
    </row>
    <row r="550">
      <c r="A550" s="417" t="n">
        <v>541</v>
      </c>
      <c r="B550" s="418" t="inlineStr"/>
      <c r="C550" s="418" t="inlineStr">
        <is>
          <t>ហ្គោមី រីសាយឃល110</t>
        </is>
      </c>
      <c r="D550" s="418" t="inlineStr">
        <is>
          <t>K010-901503890</t>
        </is>
      </c>
      <c r="E550" s="418" t="inlineStr">
        <is>
          <t>GRIN2020061</t>
        </is>
      </c>
      <c r="F550" s="419" t="n">
        <v>43832</v>
      </c>
      <c r="G550" s="420" t="n">
        <v>16280</v>
      </c>
      <c r="H550" s="418" t="n"/>
      <c r="I550" s="455" t="n">
        <v>16280</v>
      </c>
      <c r="J550" s="418">
        <f>IF(L550&lt;&gt;"",L550,K550)</f>
        <v/>
      </c>
      <c r="K550" s="418">
        <f>IF(AND(T550=TRUE, U550=TRUE, V550=TRUE), IF(W550&lt;-0.05, "អនុញ្ញាត (អ្នកផ្គត់ផ្គង់ប្រកាសខ្វះ)", "បានប្រកាស (អនុញ្ញាត)"), IF(AND(T550=FALSE, U550=FALSE, V550=FALSE), "ព្យួរទុក (មិនមានទិន្នន័យ)", "ប្រកាសខុស (ព្យួរទុក)"))</f>
        <v/>
      </c>
      <c r="L550" s="418" t="inlineStr"/>
      <c r="M550" s="418" t="inlineStr"/>
      <c r="N550" s="455" t="n"/>
      <c r="O550" s="455">
        <f>IF(W550&lt;0,AI550,I550)</f>
        <v/>
      </c>
      <c r="P550" s="455">
        <f>I550-O550</f>
        <v/>
      </c>
      <c r="Q550" s="418" t="n"/>
      <c r="R550" s="418" t="inlineStr">
        <is>
          <t>GRIN2020061</t>
        </is>
      </c>
      <c r="S550" s="418" t="inlineStr"/>
      <c r="T550" s="418">
        <f>R550=S550</f>
        <v/>
      </c>
      <c r="U550" s="418">
        <f>AND(MONTH(F550)=MONTH(Y550), YEAR(F550)=YEAR(Y550))</f>
        <v/>
      </c>
      <c r="V550" s="418">
        <f>AND(AC550&lt;&gt;"", 'Company information'!D$4&lt;&gt;"", RIGHT(SUBSTITUTE(AC550,"-",""),9)=RIGHT(SUBSTITUTE('Company information'!D$4,"-",""),9))</f>
        <v/>
      </c>
      <c r="W550" s="418">
        <f>AI550-I550</f>
        <v/>
      </c>
      <c r="X550" s="455" t="n"/>
      <c r="Y550" s="417" t="n"/>
      <c r="Z550" s="418" t="n"/>
      <c r="AA550" s="418" t="n"/>
      <c r="AB550" s="418" t="n"/>
      <c r="AC550" s="418" t="n"/>
      <c r="AD550" s="418" t="n"/>
      <c r="AE550" s="455" t="n"/>
      <c r="AF550" s="455" t="n"/>
      <c r="AG550" s="455" t="n"/>
      <c r="AH550" s="455" t="n"/>
      <c r="AI550" s="455" t="n"/>
      <c r="AJ550" s="455" t="n"/>
      <c r="AK550" s="455" t="n"/>
      <c r="AL550" s="455" t="n"/>
      <c r="AM550" s="455" t="n"/>
      <c r="AN550" s="455" t="n"/>
      <c r="AO550" s="455" t="n"/>
      <c r="AP550" s="455" t="n"/>
      <c r="AQ550" s="455" t="n"/>
      <c r="AR550" s="418" t="n"/>
      <c r="AS550" s="418" t="n"/>
      <c r="AT550" s="418" t="n"/>
    </row>
    <row r="551">
      <c r="A551" s="417" t="n">
        <v>542</v>
      </c>
      <c r="B551" s="418" t="inlineStr"/>
      <c r="C551" s="418" t="inlineStr">
        <is>
          <t>ភីស៊ីអាយ សឺវីស</t>
        </is>
      </c>
      <c r="D551" s="418" t="inlineStr">
        <is>
          <t>K010-901639639</t>
        </is>
      </c>
      <c r="E551" s="418" t="inlineStr">
        <is>
          <t>201900917</t>
        </is>
      </c>
      <c r="F551" s="419" t="n">
        <v>43883</v>
      </c>
      <c r="G551" s="420" t="n">
        <v>81400</v>
      </c>
      <c r="H551" s="418" t="n"/>
      <c r="I551" s="455" t="n">
        <v>81400</v>
      </c>
      <c r="J551" s="418">
        <f>IF(L551&lt;&gt;"",L551,K551)</f>
        <v/>
      </c>
      <c r="K551" s="418">
        <f>IF(AND(T551=TRUE, U551=TRUE, V551=TRUE), IF(W551&lt;-0.05, "អនុញ្ញាត (អ្នកផ្គត់ផ្គង់ប្រកាសខ្វះ)", "បានប្រកាស (អនុញ្ញាត)"), IF(AND(T551=FALSE, U551=FALSE, V551=FALSE), "ព្យួរទុក (មិនមានទិន្នន័យ)", "ប្រកាសខុស (ព្យួរទុក)"))</f>
        <v/>
      </c>
      <c r="L551" s="418" t="inlineStr"/>
      <c r="M551" s="418" t="inlineStr"/>
      <c r="N551" s="455" t="n"/>
      <c r="O551" s="455">
        <f>IF(W551&lt;0,AI551,I551)</f>
        <v/>
      </c>
      <c r="P551" s="455">
        <f>I551-O551</f>
        <v/>
      </c>
      <c r="Q551" s="418" t="n"/>
      <c r="R551" s="418" t="inlineStr">
        <is>
          <t>201900917</t>
        </is>
      </c>
      <c r="S551" s="418" t="inlineStr"/>
      <c r="T551" s="418">
        <f>R551=S551</f>
        <v/>
      </c>
      <c r="U551" s="418">
        <f>AND(MONTH(F551)=MONTH(Y551), YEAR(F551)=YEAR(Y551))</f>
        <v/>
      </c>
      <c r="V551" s="418">
        <f>AND(AC551&lt;&gt;"", 'Company information'!D$4&lt;&gt;"", RIGHT(SUBSTITUTE(AC551,"-",""),9)=RIGHT(SUBSTITUTE('Company information'!D$4,"-",""),9))</f>
        <v/>
      </c>
      <c r="W551" s="418">
        <f>AI551-I551</f>
        <v/>
      </c>
      <c r="X551" s="455" t="n"/>
      <c r="Y551" s="417" t="n"/>
      <c r="Z551" s="418" t="n"/>
      <c r="AA551" s="418" t="n"/>
      <c r="AB551" s="418" t="n"/>
      <c r="AC551" s="418" t="n"/>
      <c r="AD551" s="418" t="n"/>
      <c r="AE551" s="455" t="n"/>
      <c r="AF551" s="455" t="n"/>
      <c r="AG551" s="455" t="n"/>
      <c r="AH551" s="455" t="n"/>
      <c r="AI551" s="455" t="n"/>
      <c r="AJ551" s="455" t="n"/>
      <c r="AK551" s="455" t="n"/>
      <c r="AL551" s="455" t="n"/>
      <c r="AM551" s="455" t="n"/>
      <c r="AN551" s="455" t="n"/>
      <c r="AO551" s="455" t="n"/>
      <c r="AP551" s="455" t="n"/>
      <c r="AQ551" s="455" t="n"/>
      <c r="AR551" s="418" t="n"/>
      <c r="AS551" s="418" t="n"/>
      <c r="AT551" s="418" t="n"/>
    </row>
    <row r="552">
      <c r="A552" s="417" t="n">
        <v>543</v>
      </c>
      <c r="B552" s="418" t="inlineStr"/>
      <c r="C552" s="418" t="inlineStr">
        <is>
          <t>ប្យួរ៉ូ វេរីតាស (ខេមបូឌា) លីមីធីត</t>
        </is>
      </c>
      <c r="D552" s="418" t="inlineStr">
        <is>
          <t>L001-107024462</t>
        </is>
      </c>
      <c r="E552" s="418" t="inlineStr">
        <is>
          <t>59006944</t>
        </is>
      </c>
      <c r="F552" s="419" t="n">
        <v>43882</v>
      </c>
      <c r="G552" s="420" t="n">
        <v>67320</v>
      </c>
      <c r="H552" s="418" t="n"/>
      <c r="I552" s="455" t="n">
        <v>67320</v>
      </c>
      <c r="J552" s="418">
        <f>IF(L552&lt;&gt;"",L552,K552)</f>
        <v/>
      </c>
      <c r="K552" s="418">
        <f>IF(AND(T552=TRUE, U552=TRUE, V552=TRUE), IF(W552&lt;-0.05, "អនុញ្ញាត (អ្នកផ្គត់ផ្គង់ប្រកាសខ្វះ)", "បានប្រកាស (អនុញ្ញាត)"), IF(AND(T552=FALSE, U552=FALSE, V552=FALSE), "ព្យួរទុក (មិនមានទិន្នន័យ)", "ប្រកាសខុស (ព្យួរទុក)"))</f>
        <v/>
      </c>
      <c r="L552" s="418" t="inlineStr"/>
      <c r="M552" s="418" t="inlineStr"/>
      <c r="N552" s="455" t="n"/>
      <c r="O552" s="455">
        <f>IF(W552&lt;0,AI552,I552)</f>
        <v/>
      </c>
      <c r="P552" s="455">
        <f>I552-O552</f>
        <v/>
      </c>
      <c r="Q552" s="418" t="n"/>
      <c r="R552" s="418" t="inlineStr">
        <is>
          <t>59006944</t>
        </is>
      </c>
      <c r="S552" s="418" t="inlineStr"/>
      <c r="T552" s="418">
        <f>R552=S552</f>
        <v/>
      </c>
      <c r="U552" s="418">
        <f>AND(MONTH(F552)=MONTH(Y552), YEAR(F552)=YEAR(Y552))</f>
        <v/>
      </c>
      <c r="V552" s="418">
        <f>AND(AC552&lt;&gt;"", 'Company information'!D$4&lt;&gt;"", RIGHT(SUBSTITUTE(AC552,"-",""),9)=RIGHT(SUBSTITUTE('Company information'!D$4,"-",""),9))</f>
        <v/>
      </c>
      <c r="W552" s="418">
        <f>AI552-I552</f>
        <v/>
      </c>
      <c r="X552" s="455" t="n"/>
      <c r="Y552" s="417" t="n"/>
      <c r="Z552" s="418" t="n"/>
      <c r="AA552" s="418" t="n"/>
      <c r="AB552" s="418" t="n"/>
      <c r="AC552" s="418" t="n"/>
      <c r="AD552" s="418" t="n"/>
      <c r="AE552" s="455" t="n"/>
      <c r="AF552" s="455" t="n"/>
      <c r="AG552" s="455" t="n"/>
      <c r="AH552" s="455" t="n"/>
      <c r="AI552" s="455" t="n"/>
      <c r="AJ552" s="455" t="n"/>
      <c r="AK552" s="455" t="n"/>
      <c r="AL552" s="455" t="n"/>
      <c r="AM552" s="455" t="n"/>
      <c r="AN552" s="455" t="n"/>
      <c r="AO552" s="455" t="n"/>
      <c r="AP552" s="455" t="n"/>
      <c r="AQ552" s="455" t="n"/>
      <c r="AR552" s="418" t="n"/>
      <c r="AS552" s="418" t="n"/>
      <c r="AT552" s="418" t="n"/>
    </row>
    <row r="553">
      <c r="A553" s="417" t="n">
        <v>544</v>
      </c>
      <c r="B553" s="418" t="inlineStr"/>
      <c r="C553" s="418" t="inlineStr">
        <is>
          <t>ប្យួរ៉ូ វេរីតាស (ខេមបូឌា) លីមីធីត</t>
        </is>
      </c>
      <c r="D553" s="418" t="inlineStr">
        <is>
          <t>L001-107024462</t>
        </is>
      </c>
      <c r="E553" s="418" t="inlineStr">
        <is>
          <t>59006801</t>
        </is>
      </c>
      <c r="F553" s="419" t="n">
        <v>44137</v>
      </c>
      <c r="G553" s="420" t="n">
        <v>134640</v>
      </c>
      <c r="H553" s="418" t="n"/>
      <c r="I553" s="455" t="n">
        <v>134640</v>
      </c>
      <c r="J553" s="418">
        <f>IF(L553&lt;&gt;"",L553,K553)</f>
        <v/>
      </c>
      <c r="K553" s="418">
        <f>IF(AND(T553=TRUE, U553=TRUE, V553=TRUE), IF(W553&lt;-0.05, "អនុញ្ញាត (អ្នកផ្គត់ផ្គង់ប្រកាសខ្វះ)", "បានប្រកាស (អនុញ្ញាត)"), IF(AND(T553=FALSE, U553=FALSE, V553=FALSE), "ព្យួរទុក (មិនមានទិន្នន័យ)", "ប្រកាសខុស (ព្យួរទុក)"))</f>
        <v/>
      </c>
      <c r="L553" s="418" t="inlineStr"/>
      <c r="M553" s="418" t="inlineStr"/>
      <c r="N553" s="455" t="n"/>
      <c r="O553" s="455">
        <f>IF(W553&lt;0,AI553,I553)</f>
        <v/>
      </c>
      <c r="P553" s="455">
        <f>I553-O553</f>
        <v/>
      </c>
      <c r="Q553" s="418" t="n"/>
      <c r="R553" s="418" t="inlineStr">
        <is>
          <t>59006801</t>
        </is>
      </c>
      <c r="S553" s="418" t="inlineStr"/>
      <c r="T553" s="418">
        <f>R553=S553</f>
        <v/>
      </c>
      <c r="U553" s="418">
        <f>AND(MONTH(F553)=MONTH(Y553), YEAR(F553)=YEAR(Y553))</f>
        <v/>
      </c>
      <c r="V553" s="418">
        <f>AND(AC553&lt;&gt;"", 'Company information'!D$4&lt;&gt;"", RIGHT(SUBSTITUTE(AC553,"-",""),9)=RIGHT(SUBSTITUTE('Company information'!D$4,"-",""),9))</f>
        <v/>
      </c>
      <c r="W553" s="418">
        <f>AI553-I553</f>
        <v/>
      </c>
      <c r="X553" s="455" t="n"/>
      <c r="Y553" s="417" t="n"/>
      <c r="Z553" s="418" t="n"/>
      <c r="AA553" s="418" t="n"/>
      <c r="AB553" s="418" t="n"/>
      <c r="AC553" s="418" t="n"/>
      <c r="AD553" s="418" t="n"/>
      <c r="AE553" s="455" t="n"/>
      <c r="AF553" s="455" t="n"/>
      <c r="AG553" s="455" t="n"/>
      <c r="AH553" s="455" t="n"/>
      <c r="AI553" s="455" t="n"/>
      <c r="AJ553" s="455" t="n"/>
      <c r="AK553" s="455" t="n"/>
      <c r="AL553" s="455" t="n"/>
      <c r="AM553" s="455" t="n"/>
      <c r="AN553" s="455" t="n"/>
      <c r="AO553" s="455" t="n"/>
      <c r="AP553" s="455" t="n"/>
      <c r="AQ553" s="455" t="n"/>
      <c r="AR553" s="418" t="n"/>
      <c r="AS553" s="418" t="n"/>
      <c r="AT553" s="418" t="n"/>
    </row>
    <row r="554">
      <c r="A554" s="417" t="n">
        <v>545</v>
      </c>
      <c r="B554" s="418" t="inlineStr"/>
      <c r="C554" s="418" t="inlineStr">
        <is>
          <t>ប្យួរ៉ូ វេរីតាស (ខេមបូឌា) លីមីធីត</t>
        </is>
      </c>
      <c r="D554" s="418" t="inlineStr">
        <is>
          <t>L001-107024462</t>
        </is>
      </c>
      <c r="E554" s="418" t="inlineStr">
        <is>
          <t>59006758</t>
        </is>
      </c>
      <c r="F554" s="419" t="n">
        <v>44106</v>
      </c>
      <c r="G554" s="420" t="n">
        <v>67238</v>
      </c>
      <c r="H554" s="418" t="n"/>
      <c r="I554" s="455" t="n">
        <v>67238</v>
      </c>
      <c r="J554" s="418">
        <f>IF(L554&lt;&gt;"",L554,K554)</f>
        <v/>
      </c>
      <c r="K554" s="418">
        <f>IF(AND(T554=TRUE, U554=TRUE, V554=TRUE), IF(W554&lt;-0.05, "អនុញ្ញាត (អ្នកផ្គត់ផ្គង់ប្រកាសខ្វះ)", "បានប្រកាស (អនុញ្ញាត)"), IF(AND(T554=FALSE, U554=FALSE, V554=FALSE), "ព្យួរទុក (មិនមានទិន្នន័យ)", "ប្រកាសខុស (ព្យួរទុក)"))</f>
        <v/>
      </c>
      <c r="L554" s="418" t="inlineStr"/>
      <c r="M554" s="418" t="inlineStr"/>
      <c r="N554" s="455" t="n"/>
      <c r="O554" s="455">
        <f>IF(W554&lt;0,AI554,I554)</f>
        <v/>
      </c>
      <c r="P554" s="455">
        <f>I554-O554</f>
        <v/>
      </c>
      <c r="Q554" s="418" t="n"/>
      <c r="R554" s="418" t="inlineStr">
        <is>
          <t>59006758</t>
        </is>
      </c>
      <c r="S554" s="418" t="inlineStr"/>
      <c r="T554" s="418">
        <f>R554=S554</f>
        <v/>
      </c>
      <c r="U554" s="418">
        <f>AND(MONTH(F554)=MONTH(Y554), YEAR(F554)=YEAR(Y554))</f>
        <v/>
      </c>
      <c r="V554" s="418">
        <f>AND(AC554&lt;&gt;"", 'Company information'!D$4&lt;&gt;"", RIGHT(SUBSTITUTE(AC554,"-",""),9)=RIGHT(SUBSTITUTE('Company information'!D$4,"-",""),9))</f>
        <v/>
      </c>
      <c r="W554" s="418">
        <f>AI554-I554</f>
        <v/>
      </c>
      <c r="X554" s="455" t="n"/>
      <c r="Y554" s="417" t="n"/>
      <c r="Z554" s="418" t="n"/>
      <c r="AA554" s="418" t="n"/>
      <c r="AB554" s="418" t="n"/>
      <c r="AC554" s="418" t="n"/>
      <c r="AD554" s="418" t="n"/>
      <c r="AE554" s="455" t="n"/>
      <c r="AF554" s="455" t="n"/>
      <c r="AG554" s="455" t="n"/>
      <c r="AH554" s="455" t="n"/>
      <c r="AI554" s="455" t="n"/>
      <c r="AJ554" s="455" t="n"/>
      <c r="AK554" s="455" t="n"/>
      <c r="AL554" s="455" t="n"/>
      <c r="AM554" s="455" t="n"/>
      <c r="AN554" s="455" t="n"/>
      <c r="AO554" s="455" t="n"/>
      <c r="AP554" s="455" t="n"/>
      <c r="AQ554" s="455" t="n"/>
      <c r="AR554" s="418" t="n"/>
      <c r="AS554" s="418" t="n"/>
      <c r="AT554" s="418" t="n"/>
    </row>
    <row r="555">
      <c r="A555" s="417" t="n">
        <v>546</v>
      </c>
      <c r="B555" s="418" t="inlineStr"/>
      <c r="C555" s="418" t="inlineStr">
        <is>
          <t>ប្យួរ៉ូ វេរីតាស (ខេមបូឌា) លីមីធីត</t>
        </is>
      </c>
      <c r="D555" s="418" t="inlineStr">
        <is>
          <t>L001-107024462</t>
        </is>
      </c>
      <c r="E555" s="418" t="inlineStr">
        <is>
          <t>59006696</t>
        </is>
      </c>
      <c r="F555" s="419" t="n">
        <v>44014</v>
      </c>
      <c r="G555" s="420" t="n">
        <v>67155</v>
      </c>
      <c r="H555" s="418" t="n"/>
      <c r="I555" s="455" t="n">
        <v>67155</v>
      </c>
      <c r="J555" s="418">
        <f>IF(L555&lt;&gt;"",L555,K555)</f>
        <v/>
      </c>
      <c r="K555" s="418">
        <f>IF(AND(T555=TRUE, U555=TRUE, V555=TRUE), IF(W555&lt;-0.05, "អនុញ្ញាត (អ្នកផ្គត់ផ្គង់ប្រកាសខ្វះ)", "បានប្រកាស (អនុញ្ញាត)"), IF(AND(T555=FALSE, U555=FALSE, V555=FALSE), "ព្យួរទុក (មិនមានទិន្នន័យ)", "ប្រកាសខុស (ព្យួរទុក)"))</f>
        <v/>
      </c>
      <c r="L555" s="418" t="inlineStr"/>
      <c r="M555" s="418" t="inlineStr"/>
      <c r="N555" s="455" t="n"/>
      <c r="O555" s="455">
        <f>IF(W555&lt;0,AI555,I555)</f>
        <v/>
      </c>
      <c r="P555" s="455">
        <f>I555-O555</f>
        <v/>
      </c>
      <c r="Q555" s="418" t="n"/>
      <c r="R555" s="418" t="inlineStr">
        <is>
          <t>59006696</t>
        </is>
      </c>
      <c r="S555" s="418" t="inlineStr"/>
      <c r="T555" s="418">
        <f>R555=S555</f>
        <v/>
      </c>
      <c r="U555" s="418">
        <f>AND(MONTH(F555)=MONTH(Y555), YEAR(F555)=YEAR(Y555))</f>
        <v/>
      </c>
      <c r="V555" s="418">
        <f>AND(AC555&lt;&gt;"", 'Company information'!D$4&lt;&gt;"", RIGHT(SUBSTITUTE(AC555,"-",""),9)=RIGHT(SUBSTITUTE('Company information'!D$4,"-",""),9))</f>
        <v/>
      </c>
      <c r="W555" s="418">
        <f>AI555-I555</f>
        <v/>
      </c>
      <c r="X555" s="455" t="n"/>
      <c r="Y555" s="417" t="n"/>
      <c r="Z555" s="418" t="n"/>
      <c r="AA555" s="418" t="n"/>
      <c r="AB555" s="418" t="n"/>
      <c r="AC555" s="418" t="n"/>
      <c r="AD555" s="418" t="n"/>
      <c r="AE555" s="455" t="n"/>
      <c r="AF555" s="455" t="n"/>
      <c r="AG555" s="455" t="n"/>
      <c r="AH555" s="455" t="n"/>
      <c r="AI555" s="455" t="n"/>
      <c r="AJ555" s="455" t="n"/>
      <c r="AK555" s="455" t="n"/>
      <c r="AL555" s="455" t="n"/>
      <c r="AM555" s="455" t="n"/>
      <c r="AN555" s="455" t="n"/>
      <c r="AO555" s="455" t="n"/>
      <c r="AP555" s="455" t="n"/>
      <c r="AQ555" s="455" t="n"/>
      <c r="AR555" s="418" t="n"/>
      <c r="AS555" s="418" t="n"/>
      <c r="AT555" s="418" t="n"/>
    </row>
    <row r="556">
      <c r="A556" s="417" t="n">
        <v>547</v>
      </c>
      <c r="B556" s="418" t="inlineStr"/>
      <c r="C556" s="418" t="inlineStr">
        <is>
          <t>ថេកអេស៊ីស៊ី ផេភើរ សឺវីស ខនសាល់ធេន ឯ.ក</t>
        </is>
      </c>
      <c r="D556" s="418" t="inlineStr">
        <is>
          <t>K004-901801112</t>
        </is>
      </c>
      <c r="E556" s="418" t="inlineStr">
        <is>
          <t>000030</t>
        </is>
      </c>
      <c r="F556" s="419" t="n">
        <v>43923</v>
      </c>
      <c r="G556" s="420" t="n">
        <v>162400</v>
      </c>
      <c r="H556" s="418" t="n"/>
      <c r="I556" s="455" t="n">
        <v>162400</v>
      </c>
      <c r="J556" s="418">
        <f>IF(L556&lt;&gt;"",L556,K556)</f>
        <v/>
      </c>
      <c r="K556" s="418">
        <f>IF(AND(T556=TRUE, U556=TRUE, V556=TRUE), IF(W556&lt;-0.05, "អនុញ្ញាត (អ្នកផ្គត់ផ្គង់ប្រកាសខ្វះ)", "បានប្រកាស (អនុញ្ញាត)"), IF(AND(T556=FALSE, U556=FALSE, V556=FALSE), "ព្យួរទុក (មិនមានទិន្នន័យ)", "ប្រកាសខុស (ព្យួរទុក)"))</f>
        <v/>
      </c>
      <c r="L556" s="418" t="inlineStr"/>
      <c r="M556" s="418" t="inlineStr"/>
      <c r="N556" s="455" t="n"/>
      <c r="O556" s="455">
        <f>IF(W556&lt;0,AI556,I556)</f>
        <v/>
      </c>
      <c r="P556" s="455">
        <f>I556-O556</f>
        <v/>
      </c>
      <c r="Q556" s="418" t="n"/>
      <c r="R556" s="418" t="inlineStr">
        <is>
          <t>000030</t>
        </is>
      </c>
      <c r="S556" s="418" t="inlineStr">
        <is>
          <t>000030</t>
        </is>
      </c>
      <c r="T556" s="418">
        <f>R556=S556</f>
        <v/>
      </c>
      <c r="U556" s="418">
        <f>AND(MONTH(F556)=MONTH(Y556), YEAR(F556)=YEAR(Y556))</f>
        <v/>
      </c>
      <c r="V556" s="418">
        <f>AND(AC556&lt;&gt;"", 'Company information'!D$4&lt;&gt;"", RIGHT(SUBSTITUTE(AC556,"-",""),9)=RIGHT(SUBSTITUTE('Company information'!D$4,"-",""),9))</f>
        <v/>
      </c>
      <c r="W556" s="418">
        <f>AI556-I556</f>
        <v/>
      </c>
      <c r="X556" s="455" t="n"/>
      <c r="Y556" s="419" t="n">
        <v>44720</v>
      </c>
      <c r="Z556" s="418" t="inlineStr">
        <is>
          <t>000030</t>
        </is>
      </c>
      <c r="AA556" s="418" t="inlineStr"/>
      <c r="AB556" s="418" t="inlineStr">
        <is>
          <t>បុគ្គលជាប់អាករ</t>
        </is>
      </c>
      <c r="AC556" s="418" t="inlineStr">
        <is>
          <t>L001-100185177</t>
        </is>
      </c>
      <c r="AD556" s="418" t="inlineStr">
        <is>
          <t>អ៊ី-ចេង (ខេមបូឌា) ខបភើរេសិន</t>
        </is>
      </c>
      <c r="AE556" s="455" t="n">
        <v>15583879</v>
      </c>
      <c r="AF556" s="455" t="n">
        <v>14167163</v>
      </c>
      <c r="AG556" s="455" t="n">
        <v>0</v>
      </c>
      <c r="AH556" s="455" t="n">
        <v>0</v>
      </c>
      <c r="AI556" s="455" t="n">
        <v>1416716</v>
      </c>
      <c r="AJ556" s="455" t="n">
        <v>0</v>
      </c>
      <c r="AK556" s="455" t="n">
        <v>0</v>
      </c>
      <c r="AL556" s="455" t="n">
        <v>0</v>
      </c>
      <c r="AM556" s="455" t="n">
        <v>0</v>
      </c>
      <c r="AN556" s="455" t="n">
        <v>0</v>
      </c>
      <c r="AO556" s="455" t="n">
        <v>0</v>
      </c>
      <c r="AP556" s="455" t="n">
        <v>0</v>
      </c>
      <c r="AQ556" s="455" t="n">
        <v>0</v>
      </c>
      <c r="AR556" s="418" t="inlineStr"/>
      <c r="AS556" s="418" t="inlineStr">
        <is>
          <t>សៀវភៅ  ស្ទិកឃ័រ</t>
        </is>
      </c>
      <c r="AT556" s="418" t="inlineStr">
        <is>
          <t>បានប្រកាសពន្ធ</t>
        </is>
      </c>
    </row>
    <row r="557">
      <c r="A557" s="417" t="n">
        <v>548</v>
      </c>
      <c r="B557" s="418" t="inlineStr"/>
      <c r="C557" s="418" t="inlineStr">
        <is>
          <t>អេវើរហ្គ្រីន ស៊ីបភីង សឺវីស (ខេមបូឌា) ឯ.ក</t>
        </is>
      </c>
      <c r="D557" s="418" t="inlineStr">
        <is>
          <t>L001-901705421</t>
        </is>
      </c>
      <c r="E557" s="418" t="inlineStr">
        <is>
          <t>IY20000928</t>
        </is>
      </c>
      <c r="F557" s="419" t="n">
        <v>43892</v>
      </c>
      <c r="G557" s="420" t="n">
        <v>91350</v>
      </c>
      <c r="H557" s="418" t="n"/>
      <c r="I557" s="455" t="n">
        <v>91350</v>
      </c>
      <c r="J557" s="418">
        <f>IF(L557&lt;&gt;"",L557,K557)</f>
        <v/>
      </c>
      <c r="K557" s="418">
        <f>IF(AND(T557=TRUE, U557=TRUE, V557=TRUE), IF(W557&lt;-0.05, "អនុញ្ញាត (អ្នកផ្គត់ផ្គង់ប្រកាសខ្វះ)", "បានប្រកាស (អនុញ្ញាត)"), IF(AND(T557=FALSE, U557=FALSE, V557=FALSE), "ព្យួរទុក (មិនមានទិន្នន័យ)", "ប្រកាសខុស (ព្យួរទុក)"))</f>
        <v/>
      </c>
      <c r="L557" s="418" t="inlineStr"/>
      <c r="M557" s="418" t="inlineStr"/>
      <c r="N557" s="455" t="n"/>
      <c r="O557" s="455">
        <f>IF(W557&lt;0,AI557,I557)</f>
        <v/>
      </c>
      <c r="P557" s="455">
        <f>I557-O557</f>
        <v/>
      </c>
      <c r="Q557" s="418" t="n"/>
      <c r="R557" s="418" t="inlineStr">
        <is>
          <t>IY20000928</t>
        </is>
      </c>
      <c r="S557" s="418" t="inlineStr"/>
      <c r="T557" s="418">
        <f>R557=S557</f>
        <v/>
      </c>
      <c r="U557" s="418">
        <f>AND(MONTH(F557)=MONTH(Y557), YEAR(F557)=YEAR(Y557))</f>
        <v/>
      </c>
      <c r="V557" s="418">
        <f>AND(AC557&lt;&gt;"", 'Company information'!D$4&lt;&gt;"", RIGHT(SUBSTITUTE(AC557,"-",""),9)=RIGHT(SUBSTITUTE('Company information'!D$4,"-",""),9))</f>
        <v/>
      </c>
      <c r="W557" s="418">
        <f>AI557-I557</f>
        <v/>
      </c>
      <c r="X557" s="455" t="n"/>
      <c r="Y557" s="417" t="n"/>
      <c r="Z557" s="418" t="n"/>
      <c r="AA557" s="418" t="n"/>
      <c r="AB557" s="418" t="n"/>
      <c r="AC557" s="418" t="n"/>
      <c r="AD557" s="418" t="n"/>
      <c r="AE557" s="455" t="n"/>
      <c r="AF557" s="455" t="n"/>
      <c r="AG557" s="455" t="n"/>
      <c r="AH557" s="455" t="n"/>
      <c r="AI557" s="455" t="n"/>
      <c r="AJ557" s="455" t="n"/>
      <c r="AK557" s="455" t="n"/>
      <c r="AL557" s="455" t="n"/>
      <c r="AM557" s="455" t="n"/>
      <c r="AN557" s="455" t="n"/>
      <c r="AO557" s="455" t="n"/>
      <c r="AP557" s="455" t="n"/>
      <c r="AQ557" s="455" t="n"/>
      <c r="AR557" s="418" t="n"/>
      <c r="AS557" s="418" t="n"/>
      <c r="AT557" s="418" t="n"/>
    </row>
    <row r="558">
      <c r="A558" s="417" t="n">
        <v>549</v>
      </c>
      <c r="B558" s="418" t="inlineStr"/>
      <c r="C558" s="418" t="inlineStr">
        <is>
          <t>សហ័ស សិឃ្យូរិធី ឯ.ក</t>
        </is>
      </c>
      <c r="D558" s="418" t="inlineStr">
        <is>
          <t>K010-107032600</t>
        </is>
      </c>
      <c r="E558" s="418" t="inlineStr">
        <is>
          <t>202000086</t>
        </is>
      </c>
      <c r="F558" s="419" t="n">
        <v>43886</v>
      </c>
      <c r="G558" s="420" t="n">
        <v>581910</v>
      </c>
      <c r="H558" s="418" t="n"/>
      <c r="I558" s="455" t="n">
        <v>581910</v>
      </c>
      <c r="J558" s="418">
        <f>IF(L558&lt;&gt;"",L558,K558)</f>
        <v/>
      </c>
      <c r="K558" s="418">
        <f>IF(AND(T558=TRUE, U558=TRUE, V558=TRUE), IF(W558&lt;-0.05, "អនុញ្ញាត (អ្នកផ្គត់ផ្គង់ប្រកាសខ្វះ)", "បានប្រកាស (អនុញ្ញាត)"), IF(AND(T558=FALSE, U558=FALSE, V558=FALSE), "ព្យួរទុក (មិនមានទិន្នន័យ)", "ប្រកាសខុស (ព្យួរទុក)"))</f>
        <v/>
      </c>
      <c r="L558" s="418" t="inlineStr"/>
      <c r="M558" s="418" t="inlineStr"/>
      <c r="N558" s="455" t="n"/>
      <c r="O558" s="455">
        <f>IF(W558&lt;0,AI558,I558)</f>
        <v/>
      </c>
      <c r="P558" s="455">
        <f>I558-O558</f>
        <v/>
      </c>
      <c r="Q558" s="418" t="n"/>
      <c r="R558" s="418" t="inlineStr">
        <is>
          <t>202000086</t>
        </is>
      </c>
      <c r="S558" s="418" t="inlineStr"/>
      <c r="T558" s="418">
        <f>R558=S558</f>
        <v/>
      </c>
      <c r="U558" s="418">
        <f>AND(MONTH(F558)=MONTH(Y558), YEAR(F558)=YEAR(Y558))</f>
        <v/>
      </c>
      <c r="V558" s="418">
        <f>AND(AC558&lt;&gt;"", 'Company information'!D$4&lt;&gt;"", RIGHT(SUBSTITUTE(AC558,"-",""),9)=RIGHT(SUBSTITUTE('Company information'!D$4,"-",""),9))</f>
        <v/>
      </c>
      <c r="W558" s="418">
        <f>AI558-I558</f>
        <v/>
      </c>
      <c r="X558" s="455" t="n"/>
      <c r="Y558" s="417" t="n"/>
      <c r="Z558" s="418" t="n"/>
      <c r="AA558" s="418" t="n"/>
      <c r="AB558" s="418" t="n"/>
      <c r="AC558" s="418" t="n"/>
      <c r="AD558" s="418" t="n"/>
      <c r="AE558" s="455" t="n"/>
      <c r="AF558" s="455" t="n"/>
      <c r="AG558" s="455" t="n"/>
      <c r="AH558" s="455" t="n"/>
      <c r="AI558" s="455" t="n"/>
      <c r="AJ558" s="455" t="n"/>
      <c r="AK558" s="455" t="n"/>
      <c r="AL558" s="455" t="n"/>
      <c r="AM558" s="455" t="n"/>
      <c r="AN558" s="455" t="n"/>
      <c r="AO558" s="455" t="n"/>
      <c r="AP558" s="455" t="n"/>
      <c r="AQ558" s="455" t="n"/>
      <c r="AR558" s="418" t="n"/>
      <c r="AS558" s="418" t="n"/>
      <c r="AT558" s="418" t="n"/>
    </row>
    <row r="559">
      <c r="A559" s="417" t="n">
        <v>550</v>
      </c>
      <c r="B559" s="418" t="inlineStr"/>
      <c r="C559" s="418" t="inlineStr">
        <is>
          <t>អូរៀនថល ឡូជីស្ទីក &amp; ឌីស្ទ្រីប៊្យូសិន (ខេមបូឌា)</t>
        </is>
      </c>
      <c r="D559" s="418" t="inlineStr">
        <is>
          <t>L001-103007369</t>
        </is>
      </c>
      <c r="E559" s="418" t="inlineStr">
        <is>
          <t>201454</t>
        </is>
      </c>
      <c r="F559" s="419" t="n">
        <v>43889</v>
      </c>
      <c r="G559" s="420" t="n">
        <v>2120470</v>
      </c>
      <c r="H559" s="418" t="n"/>
      <c r="I559" s="455" t="n">
        <v>2120470</v>
      </c>
      <c r="J559" s="418">
        <f>IF(L559&lt;&gt;"",L559,K559)</f>
        <v/>
      </c>
      <c r="K559" s="418">
        <f>IF(AND(T559=TRUE, U559=TRUE, V559=TRUE), IF(W559&lt;-0.05, "អនុញ្ញាត (អ្នកផ្គត់ផ្គង់ប្រកាសខ្វះ)", "បានប្រកាស (អនុញ្ញាត)"), IF(AND(T559=FALSE, U559=FALSE, V559=FALSE), "ព្យួរទុក (មិនមានទិន្នន័យ)", "ប្រកាសខុស (ព្យួរទុក)"))</f>
        <v/>
      </c>
      <c r="L559" s="418" t="inlineStr"/>
      <c r="M559" s="418" t="inlineStr"/>
      <c r="N559" s="455" t="n"/>
      <c r="O559" s="455">
        <f>IF(W559&lt;0,AI559,I559)</f>
        <v/>
      </c>
      <c r="P559" s="455">
        <f>I559-O559</f>
        <v/>
      </c>
      <c r="Q559" s="418" t="n"/>
      <c r="R559" s="418" t="inlineStr">
        <is>
          <t>201454</t>
        </is>
      </c>
      <c r="S559" s="418" t="inlineStr"/>
      <c r="T559" s="418">
        <f>R559=S559</f>
        <v/>
      </c>
      <c r="U559" s="418">
        <f>AND(MONTH(F559)=MONTH(Y559), YEAR(F559)=YEAR(Y559))</f>
        <v/>
      </c>
      <c r="V559" s="418">
        <f>AND(AC559&lt;&gt;"", 'Company information'!D$4&lt;&gt;"", RIGHT(SUBSTITUTE(AC559,"-",""),9)=RIGHT(SUBSTITUTE('Company information'!D$4,"-",""),9))</f>
        <v/>
      </c>
      <c r="W559" s="418">
        <f>AI559-I559</f>
        <v/>
      </c>
      <c r="X559" s="455" t="n"/>
      <c r="Y559" s="417" t="n"/>
      <c r="Z559" s="418" t="n"/>
      <c r="AA559" s="418" t="n"/>
      <c r="AB559" s="418" t="n"/>
      <c r="AC559" s="418" t="n"/>
      <c r="AD559" s="418" t="n"/>
      <c r="AE559" s="455" t="n"/>
      <c r="AF559" s="455" t="n"/>
      <c r="AG559" s="455" t="n"/>
      <c r="AH559" s="455" t="n"/>
      <c r="AI559" s="455" t="n"/>
      <c r="AJ559" s="455" t="n"/>
      <c r="AK559" s="455" t="n"/>
      <c r="AL559" s="455" t="n"/>
      <c r="AM559" s="455" t="n"/>
      <c r="AN559" s="455" t="n"/>
      <c r="AO559" s="455" t="n"/>
      <c r="AP559" s="455" t="n"/>
      <c r="AQ559" s="455" t="n"/>
      <c r="AR559" s="418" t="n"/>
      <c r="AS559" s="418" t="n"/>
      <c r="AT559" s="418" t="n"/>
    </row>
    <row r="560">
      <c r="A560" s="417" t="n">
        <v>551</v>
      </c>
      <c r="B560" s="418" t="inlineStr"/>
      <c r="C560" s="418" t="inlineStr">
        <is>
          <t>ហឺរ ឆឹង ផេភើរ អ៊ីនដាសស្រ្ទៀល ខូ អិលធីឌី</t>
        </is>
      </c>
      <c r="D560" s="418" t="inlineStr">
        <is>
          <t>L001-100191983</t>
        </is>
      </c>
      <c r="E560" s="418" t="inlineStr">
        <is>
          <t>00051</t>
        </is>
      </c>
      <c r="F560" s="419" t="n">
        <v>43879</v>
      </c>
      <c r="G560" s="420" t="n">
        <v>955496</v>
      </c>
      <c r="H560" s="418" t="n"/>
      <c r="I560" s="455" t="n">
        <v>955496</v>
      </c>
      <c r="J560" s="418">
        <f>IF(L560&lt;&gt;"",L560,K560)</f>
        <v/>
      </c>
      <c r="K560" s="418">
        <f>IF(AND(T560=TRUE, U560=TRUE, V560=TRUE), IF(W560&lt;-0.05, "អនុញ្ញាត (អ្នកផ្គត់ផ្គង់ប្រកាសខ្វះ)", "បានប្រកាស (អនុញ្ញាត)"), IF(AND(T560=FALSE, U560=FALSE, V560=FALSE), "ព្យួរទុក (មិនមានទិន្នន័យ)", "ប្រកាសខុស (ព្យួរទុក)"))</f>
        <v/>
      </c>
      <c r="L560" s="418" t="inlineStr"/>
      <c r="M560" s="418" t="inlineStr"/>
      <c r="N560" s="455" t="n"/>
      <c r="O560" s="455">
        <f>IF(W560&lt;0,AI560,I560)</f>
        <v/>
      </c>
      <c r="P560" s="455">
        <f>I560-O560</f>
        <v/>
      </c>
      <c r="Q560" s="418" t="n"/>
      <c r="R560" s="418" t="inlineStr">
        <is>
          <t>00051</t>
        </is>
      </c>
      <c r="S560" s="418" t="inlineStr"/>
      <c r="T560" s="418">
        <f>R560=S560</f>
        <v/>
      </c>
      <c r="U560" s="418">
        <f>AND(MONTH(F560)=MONTH(Y560), YEAR(F560)=YEAR(Y560))</f>
        <v/>
      </c>
      <c r="V560" s="418">
        <f>AND(AC560&lt;&gt;"", 'Company information'!D$4&lt;&gt;"", RIGHT(SUBSTITUTE(AC560,"-",""),9)=RIGHT(SUBSTITUTE('Company information'!D$4,"-",""),9))</f>
        <v/>
      </c>
      <c r="W560" s="418">
        <f>AI560-I560</f>
        <v/>
      </c>
      <c r="X560" s="455" t="n"/>
      <c r="Y560" s="417" t="n"/>
      <c r="Z560" s="418" t="n"/>
      <c r="AA560" s="418" t="n"/>
      <c r="AB560" s="418" t="n"/>
      <c r="AC560" s="418" t="n"/>
      <c r="AD560" s="418" t="n"/>
      <c r="AE560" s="455" t="n"/>
      <c r="AF560" s="455" t="n"/>
      <c r="AG560" s="455" t="n"/>
      <c r="AH560" s="455" t="n"/>
      <c r="AI560" s="455" t="n"/>
      <c r="AJ560" s="455" t="n"/>
      <c r="AK560" s="455" t="n"/>
      <c r="AL560" s="455" t="n"/>
      <c r="AM560" s="455" t="n"/>
      <c r="AN560" s="455" t="n"/>
      <c r="AO560" s="455" t="n"/>
      <c r="AP560" s="455" t="n"/>
      <c r="AQ560" s="455" t="n"/>
      <c r="AR560" s="418" t="n"/>
      <c r="AS560" s="418" t="n"/>
      <c r="AT560" s="418" t="n"/>
    </row>
    <row r="561">
      <c r="A561" s="417" t="n">
        <v>552</v>
      </c>
      <c r="B561" s="418" t="inlineStr"/>
      <c r="C561" s="418" t="inlineStr">
        <is>
          <t>វ៉ាយ.ស៊ី ផេកខេជីង ឯ.ក</t>
        </is>
      </c>
      <c r="D561" s="418" t="inlineStr">
        <is>
          <t>L001-901700417</t>
        </is>
      </c>
      <c r="E561" s="418" t="inlineStr">
        <is>
          <t>TI0026</t>
        </is>
      </c>
      <c r="F561" s="419" t="n">
        <v>43883</v>
      </c>
      <c r="G561" s="420" t="n">
        <v>3524801</v>
      </c>
      <c r="H561" s="418" t="n"/>
      <c r="I561" s="455" t="n">
        <v>3524801</v>
      </c>
      <c r="J561" s="418">
        <f>IF(L561&lt;&gt;"",L561,K561)</f>
        <v/>
      </c>
      <c r="K561" s="418">
        <f>IF(AND(T561=TRUE, U561=TRUE, V561=TRUE), IF(W561&lt;-0.05, "អនុញ្ញាត (អ្នកផ្គត់ផ្គង់ប្រកាសខ្វះ)", "បានប្រកាស (អនុញ្ញាត)"), IF(AND(T561=FALSE, U561=FALSE, V561=FALSE), "ព្យួរទុក (មិនមានទិន្នន័យ)", "ប្រកាសខុស (ព្យួរទុក)"))</f>
        <v/>
      </c>
      <c r="L561" s="418" t="inlineStr"/>
      <c r="M561" s="418" t="inlineStr"/>
      <c r="N561" s="455" t="n"/>
      <c r="O561" s="455">
        <f>IF(W561&lt;0,AI561,I561)</f>
        <v/>
      </c>
      <c r="P561" s="455">
        <f>I561-O561</f>
        <v/>
      </c>
      <c r="Q561" s="418" t="n"/>
      <c r="R561" s="418" t="inlineStr">
        <is>
          <t>TI0026</t>
        </is>
      </c>
      <c r="S561" s="418" t="inlineStr"/>
      <c r="T561" s="418">
        <f>R561=S561</f>
        <v/>
      </c>
      <c r="U561" s="418">
        <f>AND(MONTH(F561)=MONTH(Y561), YEAR(F561)=YEAR(Y561))</f>
        <v/>
      </c>
      <c r="V561" s="418">
        <f>AND(AC561&lt;&gt;"", 'Company information'!D$4&lt;&gt;"", RIGHT(SUBSTITUTE(AC561,"-",""),9)=RIGHT(SUBSTITUTE('Company information'!D$4,"-",""),9))</f>
        <v/>
      </c>
      <c r="W561" s="418">
        <f>AI561-I561</f>
        <v/>
      </c>
      <c r="X561" s="455" t="n"/>
      <c r="Y561" s="417" t="n"/>
      <c r="Z561" s="418" t="n"/>
      <c r="AA561" s="418" t="n"/>
      <c r="AB561" s="418" t="n"/>
      <c r="AC561" s="418" t="n"/>
      <c r="AD561" s="418" t="n"/>
      <c r="AE561" s="455" t="n"/>
      <c r="AF561" s="455" t="n"/>
      <c r="AG561" s="455" t="n"/>
      <c r="AH561" s="455" t="n"/>
      <c r="AI561" s="455" t="n"/>
      <c r="AJ561" s="455" t="n"/>
      <c r="AK561" s="455" t="n"/>
      <c r="AL561" s="455" t="n"/>
      <c r="AM561" s="455" t="n"/>
      <c r="AN561" s="455" t="n"/>
      <c r="AO561" s="455" t="n"/>
      <c r="AP561" s="455" t="n"/>
      <c r="AQ561" s="455" t="n"/>
      <c r="AR561" s="418" t="n"/>
      <c r="AS561" s="418" t="n"/>
      <c r="AT561" s="418" t="n"/>
    </row>
    <row r="562">
      <c r="A562" s="417" t="n">
        <v>553</v>
      </c>
      <c r="B562" s="418" t="inlineStr"/>
      <c r="C562" s="418" t="inlineStr">
        <is>
          <t>អ៊ិចស្ពែឌីធ័រ ខេមបូឌា អិលធីឌី</t>
        </is>
      </c>
      <c r="D562" s="418" t="inlineStr">
        <is>
          <t>L001-100045898</t>
        </is>
      </c>
      <c r="E562" s="418" t="inlineStr">
        <is>
          <t>TI0171675</t>
        </is>
      </c>
      <c r="F562" s="419" t="n">
        <v>43885</v>
      </c>
      <c r="G562" s="420" t="n">
        <v>151997</v>
      </c>
      <c r="H562" s="418" t="n"/>
      <c r="I562" s="455" t="n">
        <v>151997</v>
      </c>
      <c r="J562" s="418">
        <f>IF(L562&lt;&gt;"",L562,K562)</f>
        <v/>
      </c>
      <c r="K562" s="418">
        <f>IF(AND(T562=TRUE, U562=TRUE, V562=TRUE), IF(W562&lt;-0.05, "អនុញ្ញាត (អ្នកផ្គត់ផ្គង់ប្រកាសខ្វះ)", "បានប្រកាស (អនុញ្ញាត)"), IF(AND(T562=FALSE, U562=FALSE, V562=FALSE), "ព្យួរទុក (មិនមានទិន្នន័យ)", "ប្រកាសខុស (ព្យួរទុក)"))</f>
        <v/>
      </c>
      <c r="L562" s="418" t="inlineStr"/>
      <c r="M562" s="418" t="inlineStr"/>
      <c r="N562" s="455" t="n"/>
      <c r="O562" s="455">
        <f>IF(W562&lt;0,AI562,I562)</f>
        <v/>
      </c>
      <c r="P562" s="455">
        <f>I562-O562</f>
        <v/>
      </c>
      <c r="Q562" s="418" t="n"/>
      <c r="R562" s="418" t="inlineStr">
        <is>
          <t>TI0171675</t>
        </is>
      </c>
      <c r="S562" s="418" t="inlineStr"/>
      <c r="T562" s="418">
        <f>R562=S562</f>
        <v/>
      </c>
      <c r="U562" s="418">
        <f>AND(MONTH(F562)=MONTH(Y562), YEAR(F562)=YEAR(Y562))</f>
        <v/>
      </c>
      <c r="V562" s="418">
        <f>AND(AC562&lt;&gt;"", 'Company information'!D$4&lt;&gt;"", RIGHT(SUBSTITUTE(AC562,"-",""),9)=RIGHT(SUBSTITUTE('Company information'!D$4,"-",""),9))</f>
        <v/>
      </c>
      <c r="W562" s="418">
        <f>AI562-I562</f>
        <v/>
      </c>
      <c r="X562" s="455" t="n"/>
      <c r="Y562" s="417" t="n"/>
      <c r="Z562" s="418" t="n"/>
      <c r="AA562" s="418" t="n"/>
      <c r="AB562" s="418" t="n"/>
      <c r="AC562" s="418" t="n"/>
      <c r="AD562" s="418" t="n"/>
      <c r="AE562" s="455" t="n"/>
      <c r="AF562" s="455" t="n"/>
      <c r="AG562" s="455" t="n"/>
      <c r="AH562" s="455" t="n"/>
      <c r="AI562" s="455" t="n"/>
      <c r="AJ562" s="455" t="n"/>
      <c r="AK562" s="455" t="n"/>
      <c r="AL562" s="455" t="n"/>
      <c r="AM562" s="455" t="n"/>
      <c r="AN562" s="455" t="n"/>
      <c r="AO562" s="455" t="n"/>
      <c r="AP562" s="455" t="n"/>
      <c r="AQ562" s="455" t="n"/>
      <c r="AR562" s="418" t="n"/>
      <c r="AS562" s="418" t="n"/>
      <c r="AT562" s="418" t="n"/>
    </row>
    <row r="563">
      <c r="A563" s="417" t="n">
        <v>554</v>
      </c>
      <c r="B563" s="418" t="inlineStr"/>
      <c r="C563" s="418" t="inlineStr">
        <is>
          <t>អ៊ិចស្ពែឌីធ័រ ខេមបូឌា អិលធីឌី</t>
        </is>
      </c>
      <c r="D563" s="418" t="inlineStr">
        <is>
          <t>L001-100045898</t>
        </is>
      </c>
      <c r="E563" s="418" t="inlineStr">
        <is>
          <t>TI0171674</t>
        </is>
      </c>
      <c r="F563" s="419" t="n">
        <v>43885</v>
      </c>
      <c r="G563" s="420" t="n">
        <v>123880</v>
      </c>
      <c r="H563" s="418" t="n"/>
      <c r="I563" s="455" t="n">
        <v>123880</v>
      </c>
      <c r="J563" s="418">
        <f>IF(L563&lt;&gt;"",L563,K563)</f>
        <v/>
      </c>
      <c r="K563" s="418">
        <f>IF(AND(T563=TRUE, U563=TRUE, V563=TRUE), IF(W563&lt;-0.05, "អនុញ្ញាត (អ្នកផ្គត់ផ្គង់ប្រកាសខ្វះ)", "បានប្រកាស (អនុញ្ញាត)"), IF(AND(T563=FALSE, U563=FALSE, V563=FALSE), "ព្យួរទុក (មិនមានទិន្នន័យ)", "ប្រកាសខុស (ព្យួរទុក)"))</f>
        <v/>
      </c>
      <c r="L563" s="418" t="inlineStr"/>
      <c r="M563" s="418" t="inlineStr"/>
      <c r="N563" s="455" t="n"/>
      <c r="O563" s="455">
        <f>IF(W563&lt;0,AI563,I563)</f>
        <v/>
      </c>
      <c r="P563" s="455">
        <f>I563-O563</f>
        <v/>
      </c>
      <c r="Q563" s="418" t="n"/>
      <c r="R563" s="418" t="inlineStr">
        <is>
          <t>TI0171674</t>
        </is>
      </c>
      <c r="S563" s="418" t="inlineStr"/>
      <c r="T563" s="418">
        <f>R563=S563</f>
        <v/>
      </c>
      <c r="U563" s="418">
        <f>AND(MONTH(F563)=MONTH(Y563), YEAR(F563)=YEAR(Y563))</f>
        <v/>
      </c>
      <c r="V563" s="418">
        <f>AND(AC563&lt;&gt;"", 'Company information'!D$4&lt;&gt;"", RIGHT(SUBSTITUTE(AC563,"-",""),9)=RIGHT(SUBSTITUTE('Company information'!D$4,"-",""),9))</f>
        <v/>
      </c>
      <c r="W563" s="418">
        <f>AI563-I563</f>
        <v/>
      </c>
      <c r="X563" s="455" t="n"/>
      <c r="Y563" s="417" t="n"/>
      <c r="Z563" s="418" t="n"/>
      <c r="AA563" s="418" t="n"/>
      <c r="AB563" s="418" t="n"/>
      <c r="AC563" s="418" t="n"/>
      <c r="AD563" s="418" t="n"/>
      <c r="AE563" s="455" t="n"/>
      <c r="AF563" s="455" t="n"/>
      <c r="AG563" s="455" t="n"/>
      <c r="AH563" s="455" t="n"/>
      <c r="AI563" s="455" t="n"/>
      <c r="AJ563" s="455" t="n"/>
      <c r="AK563" s="455" t="n"/>
      <c r="AL563" s="455" t="n"/>
      <c r="AM563" s="455" t="n"/>
      <c r="AN563" s="455" t="n"/>
      <c r="AO563" s="455" t="n"/>
      <c r="AP563" s="455" t="n"/>
      <c r="AQ563" s="455" t="n"/>
      <c r="AR563" s="418" t="n"/>
      <c r="AS563" s="418" t="n"/>
      <c r="AT563" s="418" t="n"/>
    </row>
    <row r="564">
      <c r="A564" s="417" t="n">
        <v>555</v>
      </c>
      <c r="B564" s="418" t="inlineStr"/>
      <c r="C564" s="418" t="inlineStr">
        <is>
          <t>អ៊ិចស្ពែឌីធ័រ ខេមបូឌា អិលធីឌី</t>
        </is>
      </c>
      <c r="D564" s="418" t="inlineStr">
        <is>
          <t>L001-100045898</t>
        </is>
      </c>
      <c r="E564" s="418" t="inlineStr">
        <is>
          <t>TI0170907</t>
        </is>
      </c>
      <c r="F564" s="419" t="n">
        <v>43878</v>
      </c>
      <c r="G564" s="420" t="n">
        <v>124184</v>
      </c>
      <c r="H564" s="418" t="n"/>
      <c r="I564" s="455" t="n">
        <v>124184</v>
      </c>
      <c r="J564" s="418">
        <f>IF(L564&lt;&gt;"",L564,K564)</f>
        <v/>
      </c>
      <c r="K564" s="418">
        <f>IF(AND(T564=TRUE, U564=TRUE, V564=TRUE), IF(W564&lt;-0.05, "អនុញ្ញាត (អ្នកផ្គត់ផ្គង់ប្រកាសខ្វះ)", "បានប្រកាស (អនុញ្ញាត)"), IF(AND(T564=FALSE, U564=FALSE, V564=FALSE), "ព្យួរទុក (មិនមានទិន្នន័យ)", "ប្រកាសខុស (ព្យួរទុក)"))</f>
        <v/>
      </c>
      <c r="L564" s="418" t="inlineStr"/>
      <c r="M564" s="418" t="inlineStr"/>
      <c r="N564" s="455" t="n"/>
      <c r="O564" s="455">
        <f>IF(W564&lt;0,AI564,I564)</f>
        <v/>
      </c>
      <c r="P564" s="455">
        <f>I564-O564</f>
        <v/>
      </c>
      <c r="Q564" s="418" t="n"/>
      <c r="R564" s="418" t="inlineStr">
        <is>
          <t>TI0170907</t>
        </is>
      </c>
      <c r="S564" s="418" t="inlineStr"/>
      <c r="T564" s="418">
        <f>R564=S564</f>
        <v/>
      </c>
      <c r="U564" s="418">
        <f>AND(MONTH(F564)=MONTH(Y564), YEAR(F564)=YEAR(Y564))</f>
        <v/>
      </c>
      <c r="V564" s="418">
        <f>AND(AC564&lt;&gt;"", 'Company information'!D$4&lt;&gt;"", RIGHT(SUBSTITUTE(AC564,"-",""),9)=RIGHT(SUBSTITUTE('Company information'!D$4,"-",""),9))</f>
        <v/>
      </c>
      <c r="W564" s="418">
        <f>AI564-I564</f>
        <v/>
      </c>
      <c r="X564" s="455" t="n"/>
      <c r="Y564" s="417" t="n"/>
      <c r="Z564" s="418" t="n"/>
      <c r="AA564" s="418" t="n"/>
      <c r="AB564" s="418" t="n"/>
      <c r="AC564" s="418" t="n"/>
      <c r="AD564" s="418" t="n"/>
      <c r="AE564" s="455" t="n"/>
      <c r="AF564" s="455" t="n"/>
      <c r="AG564" s="455" t="n"/>
      <c r="AH564" s="455" t="n"/>
      <c r="AI564" s="455" t="n"/>
      <c r="AJ564" s="455" t="n"/>
      <c r="AK564" s="455" t="n"/>
      <c r="AL564" s="455" t="n"/>
      <c r="AM564" s="455" t="n"/>
      <c r="AN564" s="455" t="n"/>
      <c r="AO564" s="455" t="n"/>
      <c r="AP564" s="455" t="n"/>
      <c r="AQ564" s="455" t="n"/>
      <c r="AR564" s="418" t="n"/>
      <c r="AS564" s="418" t="n"/>
      <c r="AT564" s="418" t="n"/>
    </row>
    <row r="565">
      <c r="A565" s="417" t="n">
        <v>556</v>
      </c>
      <c r="B565" s="418" t="inlineStr"/>
      <c r="C565" s="418" t="inlineStr">
        <is>
          <t>ខេមវីល គ្លូប៊ល ឯ.ក</t>
        </is>
      </c>
      <c r="D565" s="418" t="inlineStr">
        <is>
          <t>L001-901637190</t>
        </is>
      </c>
      <c r="E565" s="418" t="inlineStr">
        <is>
          <t>INV200246</t>
        </is>
      </c>
      <c r="F565" s="419" t="n">
        <v>43889</v>
      </c>
      <c r="G565" s="420" t="n">
        <v>231990</v>
      </c>
      <c r="H565" s="418" t="n"/>
      <c r="I565" s="455" t="n">
        <v>231990</v>
      </c>
      <c r="J565" s="418">
        <f>IF(L565&lt;&gt;"",L565,K565)</f>
        <v/>
      </c>
      <c r="K565" s="418">
        <f>IF(AND(T565=TRUE, U565=TRUE, V565=TRUE), IF(W565&lt;-0.05, "អនុញ្ញាត (អ្នកផ្គត់ផ្គង់ប្រកាសខ្វះ)", "បានប្រកាស (អនុញ្ញាត)"), IF(AND(T565=FALSE, U565=FALSE, V565=FALSE), "ព្យួរទុក (មិនមានទិន្នន័យ)", "ប្រកាសខុស (ព្យួរទុក)"))</f>
        <v/>
      </c>
      <c r="L565" s="418" t="inlineStr"/>
      <c r="M565" s="418" t="inlineStr"/>
      <c r="N565" s="455" t="n"/>
      <c r="O565" s="455">
        <f>IF(W565&lt;0,AI565,I565)</f>
        <v/>
      </c>
      <c r="P565" s="455">
        <f>I565-O565</f>
        <v/>
      </c>
      <c r="Q565" s="418" t="n"/>
      <c r="R565" s="418" t="inlineStr">
        <is>
          <t>INV200246</t>
        </is>
      </c>
      <c r="S565" s="418" t="inlineStr"/>
      <c r="T565" s="418">
        <f>R565=S565</f>
        <v/>
      </c>
      <c r="U565" s="418">
        <f>AND(MONTH(F565)=MONTH(Y565), YEAR(F565)=YEAR(Y565))</f>
        <v/>
      </c>
      <c r="V565" s="418">
        <f>AND(AC565&lt;&gt;"", 'Company information'!D$4&lt;&gt;"", RIGHT(SUBSTITUTE(AC565,"-",""),9)=RIGHT(SUBSTITUTE('Company information'!D$4,"-",""),9))</f>
        <v/>
      </c>
      <c r="W565" s="418">
        <f>AI565-I565</f>
        <v/>
      </c>
      <c r="X565" s="455" t="n"/>
      <c r="Y565" s="417" t="n"/>
      <c r="Z565" s="418" t="n"/>
      <c r="AA565" s="418" t="n"/>
      <c r="AB565" s="418" t="n"/>
      <c r="AC565" s="418" t="n"/>
      <c r="AD565" s="418" t="n"/>
      <c r="AE565" s="455" t="n"/>
      <c r="AF565" s="455" t="n"/>
      <c r="AG565" s="455" t="n"/>
      <c r="AH565" s="455" t="n"/>
      <c r="AI565" s="455" t="n"/>
      <c r="AJ565" s="455" t="n"/>
      <c r="AK565" s="455" t="n"/>
      <c r="AL565" s="455" t="n"/>
      <c r="AM565" s="455" t="n"/>
      <c r="AN565" s="455" t="n"/>
      <c r="AO565" s="455" t="n"/>
      <c r="AP565" s="455" t="n"/>
      <c r="AQ565" s="455" t="n"/>
      <c r="AR565" s="418" t="n"/>
      <c r="AS565" s="418" t="n"/>
      <c r="AT565" s="418" t="n"/>
    </row>
    <row r="566">
      <c r="A566" s="417" t="n">
        <v>557</v>
      </c>
      <c r="B566" s="418" t="inlineStr"/>
      <c r="C566" s="418" t="inlineStr">
        <is>
          <t>ខេមវីល គ្លូប៊ល ឯ.ក</t>
        </is>
      </c>
      <c r="D566" s="418" t="inlineStr">
        <is>
          <t>L001-901637190</t>
        </is>
      </c>
      <c r="E566" s="418" t="inlineStr">
        <is>
          <t>INV200245</t>
        </is>
      </c>
      <c r="F566" s="419" t="n">
        <v>43889</v>
      </c>
      <c r="G566" s="420" t="n">
        <v>223850</v>
      </c>
      <c r="H566" s="418" t="n"/>
      <c r="I566" s="455" t="n">
        <v>223850</v>
      </c>
      <c r="J566" s="418">
        <f>IF(L566&lt;&gt;"",L566,K566)</f>
        <v/>
      </c>
      <c r="K566" s="418">
        <f>IF(AND(T566=TRUE, U566=TRUE, V566=TRUE), IF(W566&lt;-0.05, "អនុញ្ញាត (អ្នកផ្គត់ផ្គង់ប្រកាសខ្វះ)", "បានប្រកាស (អនុញ្ញាត)"), IF(AND(T566=FALSE, U566=FALSE, V566=FALSE), "ព្យួរទុក (មិនមានទិន្នន័យ)", "ប្រកាសខុស (ព្យួរទុក)"))</f>
        <v/>
      </c>
      <c r="L566" s="418" t="inlineStr"/>
      <c r="M566" s="418" t="inlineStr"/>
      <c r="N566" s="455" t="n"/>
      <c r="O566" s="455">
        <f>IF(W566&lt;0,AI566,I566)</f>
        <v/>
      </c>
      <c r="P566" s="455">
        <f>I566-O566</f>
        <v/>
      </c>
      <c r="Q566" s="418" t="n"/>
      <c r="R566" s="418" t="inlineStr">
        <is>
          <t>INV200245</t>
        </is>
      </c>
      <c r="S566" s="418" t="inlineStr"/>
      <c r="T566" s="418">
        <f>R566=S566</f>
        <v/>
      </c>
      <c r="U566" s="418">
        <f>AND(MONTH(F566)=MONTH(Y566), YEAR(F566)=YEAR(Y566))</f>
        <v/>
      </c>
      <c r="V566" s="418">
        <f>AND(AC566&lt;&gt;"", 'Company information'!D$4&lt;&gt;"", RIGHT(SUBSTITUTE(AC566,"-",""),9)=RIGHT(SUBSTITUTE('Company information'!D$4,"-",""),9))</f>
        <v/>
      </c>
      <c r="W566" s="418">
        <f>AI566-I566</f>
        <v/>
      </c>
      <c r="X566" s="455" t="n"/>
      <c r="Y566" s="417" t="n"/>
      <c r="Z566" s="418" t="n"/>
      <c r="AA566" s="418" t="n"/>
      <c r="AB566" s="418" t="n"/>
      <c r="AC566" s="418" t="n"/>
      <c r="AD566" s="418" t="n"/>
      <c r="AE566" s="455" t="n"/>
      <c r="AF566" s="455" t="n"/>
      <c r="AG566" s="455" t="n"/>
      <c r="AH566" s="455" t="n"/>
      <c r="AI566" s="455" t="n"/>
      <c r="AJ566" s="455" t="n"/>
      <c r="AK566" s="455" t="n"/>
      <c r="AL566" s="455" t="n"/>
      <c r="AM566" s="455" t="n"/>
      <c r="AN566" s="455" t="n"/>
      <c r="AO566" s="455" t="n"/>
      <c r="AP566" s="455" t="n"/>
      <c r="AQ566" s="455" t="n"/>
      <c r="AR566" s="418" t="n"/>
      <c r="AS566" s="418" t="n"/>
      <c r="AT566" s="418" t="n"/>
    </row>
    <row r="567">
      <c r="A567" s="417" t="n">
        <v>558</v>
      </c>
      <c r="B567" s="418" t="inlineStr"/>
      <c r="C567" s="418" t="inlineStr">
        <is>
          <t>ខេមវីល គ្លូប៊ល ឯ.ក</t>
        </is>
      </c>
      <c r="D567" s="418" t="inlineStr">
        <is>
          <t>L001-901637190</t>
        </is>
      </c>
      <c r="E567" s="418" t="inlineStr">
        <is>
          <t>INV200244</t>
        </is>
      </c>
      <c r="F567" s="419" t="n">
        <v>43889</v>
      </c>
      <c r="G567" s="420" t="n">
        <v>252340</v>
      </c>
      <c r="H567" s="418" t="n"/>
      <c r="I567" s="455" t="n">
        <v>252340</v>
      </c>
      <c r="J567" s="418">
        <f>IF(L567&lt;&gt;"",L567,K567)</f>
        <v/>
      </c>
      <c r="K567" s="418">
        <f>IF(AND(T567=TRUE, U567=TRUE, V567=TRUE), IF(W567&lt;-0.05, "អនុញ្ញាត (អ្នកផ្គត់ផ្គង់ប្រកាសខ្វះ)", "បានប្រកាស (អនុញ្ញាត)"), IF(AND(T567=FALSE, U567=FALSE, V567=FALSE), "ព្យួរទុក (មិនមានទិន្នន័យ)", "ប្រកាសខុស (ព្យួរទុក)"))</f>
        <v/>
      </c>
      <c r="L567" s="418" t="inlineStr"/>
      <c r="M567" s="418" t="inlineStr"/>
      <c r="N567" s="455" t="n"/>
      <c r="O567" s="455">
        <f>IF(W567&lt;0,AI567,I567)</f>
        <v/>
      </c>
      <c r="P567" s="455">
        <f>I567-O567</f>
        <v/>
      </c>
      <c r="Q567" s="418" t="n"/>
      <c r="R567" s="418" t="inlineStr">
        <is>
          <t>INV200244</t>
        </is>
      </c>
      <c r="S567" s="418" t="inlineStr"/>
      <c r="T567" s="418">
        <f>R567=S567</f>
        <v/>
      </c>
      <c r="U567" s="418">
        <f>AND(MONTH(F567)=MONTH(Y567), YEAR(F567)=YEAR(Y567))</f>
        <v/>
      </c>
      <c r="V567" s="418">
        <f>AND(AC567&lt;&gt;"", 'Company information'!D$4&lt;&gt;"", RIGHT(SUBSTITUTE(AC567,"-",""),9)=RIGHT(SUBSTITUTE('Company information'!D$4,"-",""),9))</f>
        <v/>
      </c>
      <c r="W567" s="418">
        <f>AI567-I567</f>
        <v/>
      </c>
      <c r="X567" s="455" t="n"/>
      <c r="Y567" s="417" t="n"/>
      <c r="Z567" s="418" t="n"/>
      <c r="AA567" s="418" t="n"/>
      <c r="AB567" s="418" t="n"/>
      <c r="AC567" s="418" t="n"/>
      <c r="AD567" s="418" t="n"/>
      <c r="AE567" s="455" t="n"/>
      <c r="AF567" s="455" t="n"/>
      <c r="AG567" s="455" t="n"/>
      <c r="AH567" s="455" t="n"/>
      <c r="AI567" s="455" t="n"/>
      <c r="AJ567" s="455" t="n"/>
      <c r="AK567" s="455" t="n"/>
      <c r="AL567" s="455" t="n"/>
      <c r="AM567" s="455" t="n"/>
      <c r="AN567" s="455" t="n"/>
      <c r="AO567" s="455" t="n"/>
      <c r="AP567" s="455" t="n"/>
      <c r="AQ567" s="455" t="n"/>
      <c r="AR567" s="418" t="n"/>
      <c r="AS567" s="418" t="n"/>
      <c r="AT567" s="418" t="n"/>
    </row>
    <row r="568">
      <c r="A568" s="417" t="n">
        <v>559</v>
      </c>
      <c r="B568" s="418" t="inlineStr"/>
      <c r="C568" s="418" t="inlineStr">
        <is>
          <t>ខេមវីល គ្លូប៊ល ឯ.ក</t>
        </is>
      </c>
      <c r="D568" s="418" t="inlineStr">
        <is>
          <t>L001-901637190</t>
        </is>
      </c>
      <c r="E568" s="418" t="inlineStr">
        <is>
          <t>INV200206</t>
        </is>
      </c>
      <c r="F568" s="419" t="n">
        <v>43880</v>
      </c>
      <c r="G568" s="420" t="n">
        <v>93840</v>
      </c>
      <c r="H568" s="418" t="n"/>
      <c r="I568" s="455" t="n">
        <v>93840</v>
      </c>
      <c r="J568" s="418">
        <f>IF(L568&lt;&gt;"",L568,K568)</f>
        <v/>
      </c>
      <c r="K568" s="418">
        <f>IF(AND(T568=TRUE, U568=TRUE, V568=TRUE), IF(W568&lt;-0.05, "អនុញ្ញាត (អ្នកផ្គត់ផ្គង់ប្រកាសខ្វះ)", "បានប្រកាស (អនុញ្ញាត)"), IF(AND(T568=FALSE, U568=FALSE, V568=FALSE), "ព្យួរទុក (មិនមានទិន្នន័យ)", "ប្រកាសខុស (ព្យួរទុក)"))</f>
        <v/>
      </c>
      <c r="L568" s="418" t="inlineStr"/>
      <c r="M568" s="418" t="inlineStr"/>
      <c r="N568" s="455" t="n"/>
      <c r="O568" s="455">
        <f>IF(W568&lt;0,AI568,I568)</f>
        <v/>
      </c>
      <c r="P568" s="455">
        <f>I568-O568</f>
        <v/>
      </c>
      <c r="Q568" s="418" t="n"/>
      <c r="R568" s="418" t="inlineStr">
        <is>
          <t>INV200206</t>
        </is>
      </c>
      <c r="S568" s="418" t="inlineStr"/>
      <c r="T568" s="418">
        <f>R568=S568</f>
        <v/>
      </c>
      <c r="U568" s="418">
        <f>AND(MONTH(F568)=MONTH(Y568), YEAR(F568)=YEAR(Y568))</f>
        <v/>
      </c>
      <c r="V568" s="418">
        <f>AND(AC568&lt;&gt;"", 'Company information'!D$4&lt;&gt;"", RIGHT(SUBSTITUTE(AC568,"-",""),9)=RIGHT(SUBSTITUTE('Company information'!D$4,"-",""),9))</f>
        <v/>
      </c>
      <c r="W568" s="418">
        <f>AI568-I568</f>
        <v/>
      </c>
      <c r="X568" s="455" t="n"/>
      <c r="Y568" s="417" t="n"/>
      <c r="Z568" s="418" t="n"/>
      <c r="AA568" s="418" t="n"/>
      <c r="AB568" s="418" t="n"/>
      <c r="AC568" s="418" t="n"/>
      <c r="AD568" s="418" t="n"/>
      <c r="AE568" s="455" t="n"/>
      <c r="AF568" s="455" t="n"/>
      <c r="AG568" s="455" t="n"/>
      <c r="AH568" s="455" t="n"/>
      <c r="AI568" s="455" t="n"/>
      <c r="AJ568" s="455" t="n"/>
      <c r="AK568" s="455" t="n"/>
      <c r="AL568" s="455" t="n"/>
      <c r="AM568" s="455" t="n"/>
      <c r="AN568" s="455" t="n"/>
      <c r="AO568" s="455" t="n"/>
      <c r="AP568" s="455" t="n"/>
      <c r="AQ568" s="455" t="n"/>
      <c r="AR568" s="418" t="n"/>
      <c r="AS568" s="418" t="n"/>
      <c r="AT568" s="418" t="n"/>
    </row>
    <row r="569">
      <c r="A569" s="417" t="n">
        <v>560</v>
      </c>
      <c r="B569" s="418" t="inlineStr"/>
      <c r="C569" s="418" t="inlineStr">
        <is>
          <t>ខេមវីល គ្លូប៊ល ឯ.ក</t>
        </is>
      </c>
      <c r="D569" s="418" t="inlineStr">
        <is>
          <t>L001-901637190</t>
        </is>
      </c>
      <c r="E569" s="418" t="inlineStr">
        <is>
          <t>INV200205</t>
        </is>
      </c>
      <c r="F569" s="419" t="n">
        <v>43880</v>
      </c>
      <c r="G569" s="420" t="n">
        <v>93840</v>
      </c>
      <c r="H569" s="418" t="n"/>
      <c r="I569" s="455" t="n">
        <v>93840</v>
      </c>
      <c r="J569" s="418">
        <f>IF(L569&lt;&gt;"",L569,K569)</f>
        <v/>
      </c>
      <c r="K569" s="418">
        <f>IF(AND(T569=TRUE, U569=TRUE, V569=TRUE), IF(W569&lt;-0.05, "អនុញ្ញាត (អ្នកផ្គត់ផ្គង់ប្រកាសខ្វះ)", "បានប្រកាស (អនុញ្ញាត)"), IF(AND(T569=FALSE, U569=FALSE, V569=FALSE), "ព្យួរទុក (មិនមានទិន្នន័យ)", "ប្រកាសខុស (ព្យួរទុក)"))</f>
        <v/>
      </c>
      <c r="L569" s="418" t="inlineStr"/>
      <c r="M569" s="418" t="inlineStr"/>
      <c r="N569" s="455" t="n"/>
      <c r="O569" s="455">
        <f>IF(W569&lt;0,AI569,I569)</f>
        <v/>
      </c>
      <c r="P569" s="455">
        <f>I569-O569</f>
        <v/>
      </c>
      <c r="Q569" s="418" t="n"/>
      <c r="R569" s="418" t="inlineStr">
        <is>
          <t>INV200205</t>
        </is>
      </c>
      <c r="S569" s="418" t="inlineStr"/>
      <c r="T569" s="418">
        <f>R569=S569</f>
        <v/>
      </c>
      <c r="U569" s="418">
        <f>AND(MONTH(F569)=MONTH(Y569), YEAR(F569)=YEAR(Y569))</f>
        <v/>
      </c>
      <c r="V569" s="418">
        <f>AND(AC569&lt;&gt;"", 'Company information'!D$4&lt;&gt;"", RIGHT(SUBSTITUTE(AC569,"-",""),9)=RIGHT(SUBSTITUTE('Company information'!D$4,"-",""),9))</f>
        <v/>
      </c>
      <c r="W569" s="418">
        <f>AI569-I569</f>
        <v/>
      </c>
      <c r="X569" s="455" t="n"/>
      <c r="Y569" s="417" t="n"/>
      <c r="Z569" s="418" t="n"/>
      <c r="AA569" s="418" t="n"/>
      <c r="AB569" s="418" t="n"/>
      <c r="AC569" s="418" t="n"/>
      <c r="AD569" s="418" t="n"/>
      <c r="AE569" s="455" t="n"/>
      <c r="AF569" s="455" t="n"/>
      <c r="AG569" s="455" t="n"/>
      <c r="AH569" s="455" t="n"/>
      <c r="AI569" s="455" t="n"/>
      <c r="AJ569" s="455" t="n"/>
      <c r="AK569" s="455" t="n"/>
      <c r="AL569" s="455" t="n"/>
      <c r="AM569" s="455" t="n"/>
      <c r="AN569" s="455" t="n"/>
      <c r="AO569" s="455" t="n"/>
      <c r="AP569" s="455" t="n"/>
      <c r="AQ569" s="455" t="n"/>
      <c r="AR569" s="418" t="n"/>
      <c r="AS569" s="418" t="n"/>
      <c r="AT569" s="418" t="n"/>
    </row>
    <row r="570">
      <c r="A570" s="417" t="n">
        <v>561</v>
      </c>
      <c r="B570" s="418" t="inlineStr"/>
      <c r="C570" s="418" t="inlineStr">
        <is>
          <t>ខេមវីល គ្លូប៊ល ឯ.ក</t>
        </is>
      </c>
      <c r="D570" s="418" t="inlineStr">
        <is>
          <t>L001-901637190</t>
        </is>
      </c>
      <c r="E570" s="418" t="inlineStr">
        <is>
          <t>INV200176</t>
        </is>
      </c>
      <c r="F570" s="419" t="n">
        <v>44137</v>
      </c>
      <c r="G570" s="420" t="n">
        <v>232560</v>
      </c>
      <c r="H570" s="418" t="n"/>
      <c r="I570" s="455" t="n">
        <v>232560</v>
      </c>
      <c r="J570" s="418">
        <f>IF(L570&lt;&gt;"",L570,K570)</f>
        <v/>
      </c>
      <c r="K570" s="418">
        <f>IF(AND(T570=TRUE, U570=TRUE, V570=TRUE), IF(W570&lt;-0.05, "អនុញ្ញាត (អ្នកផ្គត់ផ្គង់ប្រកាសខ្វះ)", "បានប្រកាស (អនុញ្ញាត)"), IF(AND(T570=FALSE, U570=FALSE, V570=FALSE), "ព្យួរទុក (មិនមានទិន្នន័យ)", "ប្រកាសខុស (ព្យួរទុក)"))</f>
        <v/>
      </c>
      <c r="L570" s="418" t="inlineStr"/>
      <c r="M570" s="418" t="inlineStr"/>
      <c r="N570" s="455" t="n"/>
      <c r="O570" s="455">
        <f>IF(W570&lt;0,AI570,I570)</f>
        <v/>
      </c>
      <c r="P570" s="455">
        <f>I570-O570</f>
        <v/>
      </c>
      <c r="Q570" s="418" t="n"/>
      <c r="R570" s="418" t="inlineStr">
        <is>
          <t>INV200176</t>
        </is>
      </c>
      <c r="S570" s="418" t="inlineStr"/>
      <c r="T570" s="418">
        <f>R570=S570</f>
        <v/>
      </c>
      <c r="U570" s="418">
        <f>AND(MONTH(F570)=MONTH(Y570), YEAR(F570)=YEAR(Y570))</f>
        <v/>
      </c>
      <c r="V570" s="418">
        <f>AND(AC570&lt;&gt;"", 'Company information'!D$4&lt;&gt;"", RIGHT(SUBSTITUTE(AC570,"-",""),9)=RIGHT(SUBSTITUTE('Company information'!D$4,"-",""),9))</f>
        <v/>
      </c>
      <c r="W570" s="418">
        <f>AI570-I570</f>
        <v/>
      </c>
      <c r="X570" s="455" t="n"/>
      <c r="Y570" s="417" t="n"/>
      <c r="Z570" s="418" t="n"/>
      <c r="AA570" s="418" t="n"/>
      <c r="AB570" s="418" t="n"/>
      <c r="AC570" s="418" t="n"/>
      <c r="AD570" s="418" t="n"/>
      <c r="AE570" s="455" t="n"/>
      <c r="AF570" s="455" t="n"/>
      <c r="AG570" s="455" t="n"/>
      <c r="AH570" s="455" t="n"/>
      <c r="AI570" s="455" t="n"/>
      <c r="AJ570" s="455" t="n"/>
      <c r="AK570" s="455" t="n"/>
      <c r="AL570" s="455" t="n"/>
      <c r="AM570" s="455" t="n"/>
      <c r="AN570" s="455" t="n"/>
      <c r="AO570" s="455" t="n"/>
      <c r="AP570" s="455" t="n"/>
      <c r="AQ570" s="455" t="n"/>
      <c r="AR570" s="418" t="n"/>
      <c r="AS570" s="418" t="n"/>
      <c r="AT570" s="418" t="n"/>
    </row>
    <row r="571">
      <c r="A571" s="417" t="n">
        <v>562</v>
      </c>
      <c r="B571" s="418" t="inlineStr"/>
      <c r="C571" s="418" t="inlineStr">
        <is>
          <t>ខេមវីល គ្លូប៊ល ឯ.ក</t>
        </is>
      </c>
      <c r="D571" s="418" t="inlineStr">
        <is>
          <t>L001-901637190</t>
        </is>
      </c>
      <c r="E571" s="418" t="inlineStr">
        <is>
          <t>INV200175</t>
        </is>
      </c>
      <c r="F571" s="419" t="n">
        <v>44137</v>
      </c>
      <c r="G571" s="420" t="n">
        <v>456960</v>
      </c>
      <c r="H571" s="418" t="n"/>
      <c r="I571" s="455" t="n">
        <v>456960</v>
      </c>
      <c r="J571" s="418">
        <f>IF(L571&lt;&gt;"",L571,K571)</f>
        <v/>
      </c>
      <c r="K571" s="418">
        <f>IF(AND(T571=TRUE, U571=TRUE, V571=TRUE), IF(W571&lt;-0.05, "អនុញ្ញាត (អ្នកផ្គត់ផ្គង់ប្រកាសខ្វះ)", "បានប្រកាស (អនុញ្ញាត)"), IF(AND(T571=FALSE, U571=FALSE, V571=FALSE), "ព្យួរទុក (មិនមានទិន្នន័យ)", "ប្រកាសខុស (ព្យួរទុក)"))</f>
        <v/>
      </c>
      <c r="L571" s="418" t="inlineStr"/>
      <c r="M571" s="418" t="inlineStr"/>
      <c r="N571" s="455" t="n"/>
      <c r="O571" s="455">
        <f>IF(W571&lt;0,AI571,I571)</f>
        <v/>
      </c>
      <c r="P571" s="455">
        <f>I571-O571</f>
        <v/>
      </c>
      <c r="Q571" s="418" t="n"/>
      <c r="R571" s="418" t="inlineStr">
        <is>
          <t>INV200175</t>
        </is>
      </c>
      <c r="S571" s="418" t="inlineStr"/>
      <c r="T571" s="418">
        <f>R571=S571</f>
        <v/>
      </c>
      <c r="U571" s="418">
        <f>AND(MONTH(F571)=MONTH(Y571), YEAR(F571)=YEAR(Y571))</f>
        <v/>
      </c>
      <c r="V571" s="418">
        <f>AND(AC571&lt;&gt;"", 'Company information'!D$4&lt;&gt;"", RIGHT(SUBSTITUTE(AC571,"-",""),9)=RIGHT(SUBSTITUTE('Company information'!D$4,"-",""),9))</f>
        <v/>
      </c>
      <c r="W571" s="418">
        <f>AI571-I571</f>
        <v/>
      </c>
      <c r="X571" s="455" t="n"/>
      <c r="Y571" s="417" t="n"/>
      <c r="Z571" s="418" t="n"/>
      <c r="AA571" s="418" t="n"/>
      <c r="AB571" s="418" t="n"/>
      <c r="AC571" s="418" t="n"/>
      <c r="AD571" s="418" t="n"/>
      <c r="AE571" s="455" t="n"/>
      <c r="AF571" s="455" t="n"/>
      <c r="AG571" s="455" t="n"/>
      <c r="AH571" s="455" t="n"/>
      <c r="AI571" s="455" t="n"/>
      <c r="AJ571" s="455" t="n"/>
      <c r="AK571" s="455" t="n"/>
      <c r="AL571" s="455" t="n"/>
      <c r="AM571" s="455" t="n"/>
      <c r="AN571" s="455" t="n"/>
      <c r="AO571" s="455" t="n"/>
      <c r="AP571" s="455" t="n"/>
      <c r="AQ571" s="455" t="n"/>
      <c r="AR571" s="418" t="n"/>
      <c r="AS571" s="418" t="n"/>
      <c r="AT571" s="418" t="n"/>
    </row>
    <row r="572">
      <c r="A572" s="417" t="n">
        <v>563</v>
      </c>
      <c r="B572" s="418" t="inlineStr"/>
      <c r="C572" s="418" t="inlineStr">
        <is>
          <t>ខេមវីល គ្លូប៊ល ឯ.ក</t>
        </is>
      </c>
      <c r="D572" s="418" t="inlineStr">
        <is>
          <t>L001-901637190</t>
        </is>
      </c>
      <c r="E572" s="418" t="inlineStr">
        <is>
          <t>INV200174</t>
        </is>
      </c>
      <c r="F572" s="419" t="n">
        <v>44137</v>
      </c>
      <c r="G572" s="420" t="n">
        <v>232560</v>
      </c>
      <c r="H572" s="418" t="n"/>
      <c r="I572" s="455" t="n">
        <v>232560</v>
      </c>
      <c r="J572" s="418">
        <f>IF(L572&lt;&gt;"",L572,K572)</f>
        <v/>
      </c>
      <c r="K572" s="418">
        <f>IF(AND(T572=TRUE, U572=TRUE, V572=TRUE), IF(W572&lt;-0.05, "អនុញ្ញាត (អ្នកផ្គត់ផ្គង់ប្រកាសខ្វះ)", "បានប្រកាស (អនុញ្ញាត)"), IF(AND(T572=FALSE, U572=FALSE, V572=FALSE), "ព្យួរទុក (មិនមានទិន្នន័យ)", "ប្រកាសខុស (ព្យួរទុក)"))</f>
        <v/>
      </c>
      <c r="L572" s="418" t="inlineStr"/>
      <c r="M572" s="418" t="inlineStr"/>
      <c r="N572" s="455" t="n"/>
      <c r="O572" s="455">
        <f>IF(W572&lt;0,AI572,I572)</f>
        <v/>
      </c>
      <c r="P572" s="455">
        <f>I572-O572</f>
        <v/>
      </c>
      <c r="Q572" s="418" t="n"/>
      <c r="R572" s="418" t="inlineStr">
        <is>
          <t>INV200174</t>
        </is>
      </c>
      <c r="S572" s="418" t="inlineStr"/>
      <c r="T572" s="418">
        <f>R572=S572</f>
        <v/>
      </c>
      <c r="U572" s="418">
        <f>AND(MONTH(F572)=MONTH(Y572), YEAR(F572)=YEAR(Y572))</f>
        <v/>
      </c>
      <c r="V572" s="418">
        <f>AND(AC572&lt;&gt;"", 'Company information'!D$4&lt;&gt;"", RIGHT(SUBSTITUTE(AC572,"-",""),9)=RIGHT(SUBSTITUTE('Company information'!D$4,"-",""),9))</f>
        <v/>
      </c>
      <c r="W572" s="418">
        <f>AI572-I572</f>
        <v/>
      </c>
      <c r="X572" s="455" t="n"/>
      <c r="Y572" s="417" t="n"/>
      <c r="Z572" s="418" t="n"/>
      <c r="AA572" s="418" t="n"/>
      <c r="AB572" s="418" t="n"/>
      <c r="AC572" s="418" t="n"/>
      <c r="AD572" s="418" t="n"/>
      <c r="AE572" s="455" t="n"/>
      <c r="AF572" s="455" t="n"/>
      <c r="AG572" s="455" t="n"/>
      <c r="AH572" s="455" t="n"/>
      <c r="AI572" s="455" t="n"/>
      <c r="AJ572" s="455" t="n"/>
      <c r="AK572" s="455" t="n"/>
      <c r="AL572" s="455" t="n"/>
      <c r="AM572" s="455" t="n"/>
      <c r="AN572" s="455" t="n"/>
      <c r="AO572" s="455" t="n"/>
      <c r="AP572" s="455" t="n"/>
      <c r="AQ572" s="455" t="n"/>
      <c r="AR572" s="418" t="n"/>
      <c r="AS572" s="418" t="n"/>
      <c r="AT572" s="418" t="n"/>
    </row>
    <row r="573">
      <c r="A573" s="417" t="n">
        <v>564</v>
      </c>
      <c r="B573" s="418" t="inlineStr"/>
      <c r="C573" s="418" t="inlineStr">
        <is>
          <t>អឹមេហ្ស៊ីង ឡូជីស្ទីក &amp; សឹបផ្លាយ ឆេន (ខេមបូឌា) ឯ.ក</t>
        </is>
      </c>
      <c r="D573" s="418" t="inlineStr">
        <is>
          <t>K009-901703255</t>
        </is>
      </c>
      <c r="E573" s="418" t="inlineStr">
        <is>
          <t>200261</t>
        </is>
      </c>
      <c r="F573" s="419" t="n">
        <v>43874</v>
      </c>
      <c r="G573" s="420" t="n">
        <v>183600</v>
      </c>
      <c r="H573" s="418" t="n"/>
      <c r="I573" s="455" t="n">
        <v>183600</v>
      </c>
      <c r="J573" s="418">
        <f>IF(L573&lt;&gt;"",L573,K573)</f>
        <v/>
      </c>
      <c r="K573" s="418">
        <f>IF(AND(T573=TRUE, U573=TRUE, V573=TRUE), IF(W573&lt;-0.05, "អនុញ្ញាត (អ្នកផ្គត់ផ្គង់ប្រកាសខ្វះ)", "បានប្រកាស (អនុញ្ញាត)"), IF(AND(T573=FALSE, U573=FALSE, V573=FALSE), "ព្យួរទុក (មិនមានទិន្នន័យ)", "ប្រកាសខុស (ព្យួរទុក)"))</f>
        <v/>
      </c>
      <c r="L573" s="418" t="inlineStr"/>
      <c r="M573" s="418" t="inlineStr"/>
      <c r="N573" s="455" t="n"/>
      <c r="O573" s="455">
        <f>IF(W573&lt;0,AI573,I573)</f>
        <v/>
      </c>
      <c r="P573" s="455">
        <f>I573-O573</f>
        <v/>
      </c>
      <c r="Q573" s="418" t="n"/>
      <c r="R573" s="418" t="inlineStr">
        <is>
          <t>200261</t>
        </is>
      </c>
      <c r="S573" s="418" t="inlineStr"/>
      <c r="T573" s="418">
        <f>R573=S573</f>
        <v/>
      </c>
      <c r="U573" s="418">
        <f>AND(MONTH(F573)=MONTH(Y573), YEAR(F573)=YEAR(Y573))</f>
        <v/>
      </c>
      <c r="V573" s="418">
        <f>AND(AC573&lt;&gt;"", 'Company information'!D$4&lt;&gt;"", RIGHT(SUBSTITUTE(AC573,"-",""),9)=RIGHT(SUBSTITUTE('Company information'!D$4,"-",""),9))</f>
        <v/>
      </c>
      <c r="W573" s="418">
        <f>AI573-I573</f>
        <v/>
      </c>
      <c r="X573" s="455" t="n"/>
      <c r="Y573" s="417" t="n"/>
      <c r="Z573" s="418" t="n"/>
      <c r="AA573" s="418" t="n"/>
      <c r="AB573" s="418" t="n"/>
      <c r="AC573" s="418" t="n"/>
      <c r="AD573" s="418" t="n"/>
      <c r="AE573" s="455" t="n"/>
      <c r="AF573" s="455" t="n"/>
      <c r="AG573" s="455" t="n"/>
      <c r="AH573" s="455" t="n"/>
      <c r="AI573" s="455" t="n"/>
      <c r="AJ573" s="455" t="n"/>
      <c r="AK573" s="455" t="n"/>
      <c r="AL573" s="455" t="n"/>
      <c r="AM573" s="455" t="n"/>
      <c r="AN573" s="455" t="n"/>
      <c r="AO573" s="455" t="n"/>
      <c r="AP573" s="455" t="n"/>
      <c r="AQ573" s="455" t="n"/>
      <c r="AR573" s="418" t="n"/>
      <c r="AS573" s="418" t="n"/>
      <c r="AT573" s="418" t="n"/>
    </row>
    <row r="574">
      <c r="A574" s="417" t="n">
        <v>565</v>
      </c>
      <c r="B574" s="418" t="inlineStr"/>
      <c r="C574" s="418" t="inlineStr">
        <is>
          <t>កំពង់ផែស្វយ័តក្រុងព្រះសីហនុ</t>
        </is>
      </c>
      <c r="D574" s="418" t="inlineStr">
        <is>
          <t>L001-100044638</t>
        </is>
      </c>
      <c r="E574" s="418" t="inlineStr">
        <is>
          <t>023207</t>
        </is>
      </c>
      <c r="F574" s="419" t="n">
        <v>44014</v>
      </c>
      <c r="G574" s="420" t="n">
        <v>34188</v>
      </c>
      <c r="H574" s="418" t="n"/>
      <c r="I574" s="455" t="n">
        <v>34188</v>
      </c>
      <c r="J574" s="418">
        <f>IF(L574&lt;&gt;"",L574,K574)</f>
        <v/>
      </c>
      <c r="K574" s="418">
        <f>IF(AND(T574=TRUE, U574=TRUE, V574=TRUE), IF(W574&lt;-0.05, "អនុញ្ញាត (អ្នកផ្គត់ផ្គង់ប្រកាសខ្វះ)", "បានប្រកាស (អនុញ្ញាត)"), IF(AND(T574=FALSE, U574=FALSE, V574=FALSE), "ព្យួរទុក (មិនមានទិន្នន័យ)", "ប្រកាសខុស (ព្យួរទុក)"))</f>
        <v/>
      </c>
      <c r="L574" s="418" t="inlineStr"/>
      <c r="M574" s="418" t="inlineStr"/>
      <c r="N574" s="455" t="n"/>
      <c r="O574" s="455">
        <f>IF(W574&lt;0,AI574,I574)</f>
        <v/>
      </c>
      <c r="P574" s="455">
        <f>I574-O574</f>
        <v/>
      </c>
      <c r="Q574" s="418" t="n"/>
      <c r="R574" s="418" t="inlineStr">
        <is>
          <t>023207</t>
        </is>
      </c>
      <c r="S574" s="418" t="inlineStr"/>
      <c r="T574" s="418">
        <f>R574=S574</f>
        <v/>
      </c>
      <c r="U574" s="418">
        <f>AND(MONTH(F574)=MONTH(Y574), YEAR(F574)=YEAR(Y574))</f>
        <v/>
      </c>
      <c r="V574" s="418">
        <f>AND(AC574&lt;&gt;"", 'Company information'!D$4&lt;&gt;"", RIGHT(SUBSTITUTE(AC574,"-",""),9)=RIGHT(SUBSTITUTE('Company information'!D$4,"-",""),9))</f>
        <v/>
      </c>
      <c r="W574" s="418">
        <f>AI574-I574</f>
        <v/>
      </c>
      <c r="X574" s="455" t="n"/>
      <c r="Y574" s="417" t="n"/>
      <c r="Z574" s="418" t="n"/>
      <c r="AA574" s="418" t="n"/>
      <c r="AB574" s="418" t="n"/>
      <c r="AC574" s="418" t="n"/>
      <c r="AD574" s="418" t="n"/>
      <c r="AE574" s="455" t="n"/>
      <c r="AF574" s="455" t="n"/>
      <c r="AG574" s="455" t="n"/>
      <c r="AH574" s="455" t="n"/>
      <c r="AI574" s="455" t="n"/>
      <c r="AJ574" s="455" t="n"/>
      <c r="AK574" s="455" t="n"/>
      <c r="AL574" s="455" t="n"/>
      <c r="AM574" s="455" t="n"/>
      <c r="AN574" s="455" t="n"/>
      <c r="AO574" s="455" t="n"/>
      <c r="AP574" s="455" t="n"/>
      <c r="AQ574" s="455" t="n"/>
      <c r="AR574" s="418" t="n"/>
      <c r="AS574" s="418" t="n"/>
      <c r="AT574" s="418" t="n"/>
    </row>
    <row r="575">
      <c r="A575" s="417" t="n">
        <v>566</v>
      </c>
      <c r="B575" s="418" t="inlineStr"/>
      <c r="C575" s="418" t="inlineStr">
        <is>
          <t>ហុង ឡេង ហួរ</t>
        </is>
      </c>
      <c r="D575" s="418" t="inlineStr">
        <is>
          <t>L001-100068901</t>
        </is>
      </c>
      <c r="E575" s="418" t="inlineStr">
        <is>
          <t>DPS19155283</t>
        </is>
      </c>
      <c r="F575" s="419" t="n">
        <v>44198</v>
      </c>
      <c r="G575" s="420" t="n">
        <v>7387</v>
      </c>
      <c r="H575" s="418" t="n"/>
      <c r="I575" s="455" t="n">
        <v>7387</v>
      </c>
      <c r="J575" s="418">
        <f>IF(L575&lt;&gt;"",L575,K575)</f>
        <v/>
      </c>
      <c r="K575" s="418">
        <f>IF(AND(T575=TRUE, U575=TRUE, V575=TRUE), IF(W575&lt;-0.05, "អនុញ្ញាត (អ្នកផ្គត់ផ្គង់ប្រកាសខ្វះ)", "បានប្រកាស (អនុញ្ញាត)"), IF(AND(T575=FALSE, U575=FALSE, V575=FALSE), "ព្យួរទុក (មិនមានទិន្នន័យ)", "ប្រកាសខុស (ព្យួរទុក)"))</f>
        <v/>
      </c>
      <c r="L575" s="418" t="inlineStr"/>
      <c r="M575" s="418" t="inlineStr"/>
      <c r="N575" s="455" t="n"/>
      <c r="O575" s="455">
        <f>IF(W575&lt;0,AI575,I575)</f>
        <v/>
      </c>
      <c r="P575" s="455">
        <f>I575-O575</f>
        <v/>
      </c>
      <c r="Q575" s="418" t="n"/>
      <c r="R575" s="418" t="inlineStr">
        <is>
          <t>DPS19155283</t>
        </is>
      </c>
      <c r="S575" s="418" t="inlineStr"/>
      <c r="T575" s="418">
        <f>R575=S575</f>
        <v/>
      </c>
      <c r="U575" s="418">
        <f>AND(MONTH(F575)=MONTH(Y575), YEAR(F575)=YEAR(Y575))</f>
        <v/>
      </c>
      <c r="V575" s="418">
        <f>AND(AC575&lt;&gt;"", 'Company information'!D$4&lt;&gt;"", RIGHT(SUBSTITUTE(AC575,"-",""),9)=RIGHT(SUBSTITUTE('Company information'!D$4,"-",""),9))</f>
        <v/>
      </c>
      <c r="W575" s="418">
        <f>AI575-I575</f>
        <v/>
      </c>
      <c r="X575" s="455" t="n"/>
      <c r="Y575" s="417" t="n"/>
      <c r="Z575" s="418" t="n"/>
      <c r="AA575" s="418" t="n"/>
      <c r="AB575" s="418" t="n"/>
      <c r="AC575" s="418" t="n"/>
      <c r="AD575" s="418" t="n"/>
      <c r="AE575" s="455" t="n"/>
      <c r="AF575" s="455" t="n"/>
      <c r="AG575" s="455" t="n"/>
      <c r="AH575" s="455" t="n"/>
      <c r="AI575" s="455" t="n"/>
      <c r="AJ575" s="455" t="n"/>
      <c r="AK575" s="455" t="n"/>
      <c r="AL575" s="455" t="n"/>
      <c r="AM575" s="455" t="n"/>
      <c r="AN575" s="455" t="n"/>
      <c r="AO575" s="455" t="n"/>
      <c r="AP575" s="455" t="n"/>
      <c r="AQ575" s="455" t="n"/>
      <c r="AR575" s="418" t="n"/>
      <c r="AS575" s="418" t="n"/>
      <c r="AT575" s="418" t="n"/>
    </row>
    <row r="576">
      <c r="A576" s="417" t="n">
        <v>567</v>
      </c>
      <c r="B576" s="418" t="inlineStr"/>
      <c r="C576" s="418" t="inlineStr">
        <is>
          <t>ហុង ឡេង ហួរ</t>
        </is>
      </c>
      <c r="D576" s="418" t="inlineStr">
        <is>
          <t>L001-100068901</t>
        </is>
      </c>
      <c r="E576" s="418" t="inlineStr">
        <is>
          <t>DPS19155841</t>
        </is>
      </c>
      <c r="F576" s="419" t="n">
        <v>44198</v>
      </c>
      <c r="G576" s="420" t="n">
        <v>7387</v>
      </c>
      <c r="H576" s="418" t="n"/>
      <c r="I576" s="455" t="n">
        <v>7387</v>
      </c>
      <c r="J576" s="418">
        <f>IF(L576&lt;&gt;"",L576,K576)</f>
        <v/>
      </c>
      <c r="K576" s="418">
        <f>IF(AND(T576=TRUE, U576=TRUE, V576=TRUE), IF(W576&lt;-0.05, "អនុញ្ញាត (អ្នកផ្គត់ផ្គង់ប្រកាសខ្វះ)", "បានប្រកាស (អនុញ្ញាត)"), IF(AND(T576=FALSE, U576=FALSE, V576=FALSE), "ព្យួរទុក (មិនមានទិន្នន័យ)", "ប្រកាសខុស (ព្យួរទុក)"))</f>
        <v/>
      </c>
      <c r="L576" s="418" t="inlineStr"/>
      <c r="M576" s="418" t="inlineStr"/>
      <c r="N576" s="455" t="n"/>
      <c r="O576" s="455">
        <f>IF(W576&lt;0,AI576,I576)</f>
        <v/>
      </c>
      <c r="P576" s="455">
        <f>I576-O576</f>
        <v/>
      </c>
      <c r="Q576" s="418" t="n"/>
      <c r="R576" s="418" t="inlineStr">
        <is>
          <t>DPS19155841</t>
        </is>
      </c>
      <c r="S576" s="418" t="inlineStr"/>
      <c r="T576" s="418">
        <f>R576=S576</f>
        <v/>
      </c>
      <c r="U576" s="418">
        <f>AND(MONTH(F576)=MONTH(Y576), YEAR(F576)=YEAR(Y576))</f>
        <v/>
      </c>
      <c r="V576" s="418">
        <f>AND(AC576&lt;&gt;"", 'Company information'!D$4&lt;&gt;"", RIGHT(SUBSTITUTE(AC576,"-",""),9)=RIGHT(SUBSTITUTE('Company information'!D$4,"-",""),9))</f>
        <v/>
      </c>
      <c r="W576" s="418">
        <f>AI576-I576</f>
        <v/>
      </c>
      <c r="X576" s="455" t="n"/>
      <c r="Y576" s="417" t="n"/>
      <c r="Z576" s="418" t="n"/>
      <c r="AA576" s="418" t="n"/>
      <c r="AB576" s="418" t="n"/>
      <c r="AC576" s="418" t="n"/>
      <c r="AD576" s="418" t="n"/>
      <c r="AE576" s="455" t="n"/>
      <c r="AF576" s="455" t="n"/>
      <c r="AG576" s="455" t="n"/>
      <c r="AH576" s="455" t="n"/>
      <c r="AI576" s="455" t="n"/>
      <c r="AJ576" s="455" t="n"/>
      <c r="AK576" s="455" t="n"/>
      <c r="AL576" s="455" t="n"/>
      <c r="AM576" s="455" t="n"/>
      <c r="AN576" s="455" t="n"/>
      <c r="AO576" s="455" t="n"/>
      <c r="AP576" s="455" t="n"/>
      <c r="AQ576" s="455" t="n"/>
      <c r="AR576" s="418" t="n"/>
      <c r="AS576" s="418" t="n"/>
      <c r="AT576" s="418" t="n"/>
    </row>
    <row r="577">
      <c r="A577" s="417" t="n">
        <v>568</v>
      </c>
      <c r="B577" s="418" t="inlineStr"/>
      <c r="C577" s="418" t="inlineStr">
        <is>
          <t>ហុង ឡេង ហួរ</t>
        </is>
      </c>
      <c r="D577" s="418" t="inlineStr">
        <is>
          <t>L001-100068901</t>
        </is>
      </c>
      <c r="E577" s="418" t="inlineStr">
        <is>
          <t>DPS19154836</t>
        </is>
      </c>
      <c r="F577" s="419" t="n">
        <v>44198</v>
      </c>
      <c r="G577" s="420" t="n">
        <v>7369</v>
      </c>
      <c r="H577" s="418" t="n"/>
      <c r="I577" s="455" t="n">
        <v>7369</v>
      </c>
      <c r="J577" s="418">
        <f>IF(L577&lt;&gt;"",L577,K577)</f>
        <v/>
      </c>
      <c r="K577" s="418">
        <f>IF(AND(T577=TRUE, U577=TRUE, V577=TRUE), IF(W577&lt;-0.05, "អនុញ្ញាត (អ្នកផ្គត់ផ្គង់ប្រកាសខ្វះ)", "បានប្រកាស (អនុញ្ញាត)"), IF(AND(T577=FALSE, U577=FALSE, V577=FALSE), "ព្យួរទុក (មិនមានទិន្នន័យ)", "ប្រកាសខុស (ព្យួរទុក)"))</f>
        <v/>
      </c>
      <c r="L577" s="418" t="inlineStr"/>
      <c r="M577" s="418" t="inlineStr"/>
      <c r="N577" s="455" t="n"/>
      <c r="O577" s="455">
        <f>IF(W577&lt;0,AI577,I577)</f>
        <v/>
      </c>
      <c r="P577" s="455">
        <f>I577-O577</f>
        <v/>
      </c>
      <c r="Q577" s="418" t="n"/>
      <c r="R577" s="418" t="inlineStr">
        <is>
          <t>DPS19154836</t>
        </is>
      </c>
      <c r="S577" s="418" t="inlineStr"/>
      <c r="T577" s="418">
        <f>R577=S577</f>
        <v/>
      </c>
      <c r="U577" s="418">
        <f>AND(MONTH(F577)=MONTH(Y577), YEAR(F577)=YEAR(Y577))</f>
        <v/>
      </c>
      <c r="V577" s="418">
        <f>AND(AC577&lt;&gt;"", 'Company information'!D$4&lt;&gt;"", RIGHT(SUBSTITUTE(AC577,"-",""),9)=RIGHT(SUBSTITUTE('Company information'!D$4,"-",""),9))</f>
        <v/>
      </c>
      <c r="W577" s="418">
        <f>AI577-I577</f>
        <v/>
      </c>
      <c r="X577" s="455" t="n"/>
      <c r="Y577" s="417" t="n"/>
      <c r="Z577" s="418" t="n"/>
      <c r="AA577" s="418" t="n"/>
      <c r="AB577" s="418" t="n"/>
      <c r="AC577" s="418" t="n"/>
      <c r="AD577" s="418" t="n"/>
      <c r="AE577" s="455" t="n"/>
      <c r="AF577" s="455" t="n"/>
      <c r="AG577" s="455" t="n"/>
      <c r="AH577" s="455" t="n"/>
      <c r="AI577" s="455" t="n"/>
      <c r="AJ577" s="455" t="n"/>
      <c r="AK577" s="455" t="n"/>
      <c r="AL577" s="455" t="n"/>
      <c r="AM577" s="455" t="n"/>
      <c r="AN577" s="455" t="n"/>
      <c r="AO577" s="455" t="n"/>
      <c r="AP577" s="455" t="n"/>
      <c r="AQ577" s="455" t="n"/>
      <c r="AR577" s="418" t="n"/>
      <c r="AS577" s="418" t="n"/>
      <c r="AT577" s="418" t="n"/>
    </row>
    <row r="578">
      <c r="A578" s="417" t="n">
        <v>569</v>
      </c>
      <c r="B578" s="418" t="inlineStr"/>
      <c r="C578" s="418" t="inlineStr">
        <is>
          <t>ហុង ឡេង ហួរ</t>
        </is>
      </c>
      <c r="D578" s="418" t="inlineStr">
        <is>
          <t>L001-100068901</t>
        </is>
      </c>
      <c r="E578" s="418" t="inlineStr">
        <is>
          <t>DPS19154837</t>
        </is>
      </c>
      <c r="F578" s="419" t="n">
        <v>44198</v>
      </c>
      <c r="G578" s="420" t="n">
        <v>7369</v>
      </c>
      <c r="H578" s="418" t="n"/>
      <c r="I578" s="455" t="n">
        <v>7369</v>
      </c>
      <c r="J578" s="418">
        <f>IF(L578&lt;&gt;"",L578,K578)</f>
        <v/>
      </c>
      <c r="K578" s="418">
        <f>IF(AND(T578=TRUE, U578=TRUE, V578=TRUE), IF(W578&lt;-0.05, "អនុញ្ញាត (អ្នកផ្គត់ផ្គង់ប្រកាសខ្វះ)", "បានប្រកាស (អនុញ្ញាត)"), IF(AND(T578=FALSE, U578=FALSE, V578=FALSE), "ព្យួរទុក (មិនមានទិន្នន័យ)", "ប្រកាសខុស (ព្យួរទុក)"))</f>
        <v/>
      </c>
      <c r="L578" s="418" t="inlineStr"/>
      <c r="M578" s="418" t="inlineStr"/>
      <c r="N578" s="455" t="n"/>
      <c r="O578" s="455">
        <f>IF(W578&lt;0,AI578,I578)</f>
        <v/>
      </c>
      <c r="P578" s="455">
        <f>I578-O578</f>
        <v/>
      </c>
      <c r="Q578" s="418" t="n"/>
      <c r="R578" s="418" t="inlineStr">
        <is>
          <t>DPS19154837</t>
        </is>
      </c>
      <c r="S578" s="418" t="inlineStr"/>
      <c r="T578" s="418">
        <f>R578=S578</f>
        <v/>
      </c>
      <c r="U578" s="418">
        <f>AND(MONTH(F578)=MONTH(Y578), YEAR(F578)=YEAR(Y578))</f>
        <v/>
      </c>
      <c r="V578" s="418">
        <f>AND(AC578&lt;&gt;"", 'Company information'!D$4&lt;&gt;"", RIGHT(SUBSTITUTE(AC578,"-",""),9)=RIGHT(SUBSTITUTE('Company information'!D$4,"-",""),9))</f>
        <v/>
      </c>
      <c r="W578" s="418">
        <f>AI578-I578</f>
        <v/>
      </c>
      <c r="X578" s="455" t="n"/>
      <c r="Y578" s="417" t="n"/>
      <c r="Z578" s="418" t="n"/>
      <c r="AA578" s="418" t="n"/>
      <c r="AB578" s="418" t="n"/>
      <c r="AC578" s="418" t="n"/>
      <c r="AD578" s="418" t="n"/>
      <c r="AE578" s="455" t="n"/>
      <c r="AF578" s="455" t="n"/>
      <c r="AG578" s="455" t="n"/>
      <c r="AH578" s="455" t="n"/>
      <c r="AI578" s="455" t="n"/>
      <c r="AJ578" s="455" t="n"/>
      <c r="AK578" s="455" t="n"/>
      <c r="AL578" s="455" t="n"/>
      <c r="AM578" s="455" t="n"/>
      <c r="AN578" s="455" t="n"/>
      <c r="AO578" s="455" t="n"/>
      <c r="AP578" s="455" t="n"/>
      <c r="AQ578" s="455" t="n"/>
      <c r="AR578" s="418" t="n"/>
      <c r="AS578" s="418" t="n"/>
      <c r="AT578" s="418" t="n"/>
    </row>
    <row r="579">
      <c r="A579" s="417" t="n">
        <v>570</v>
      </c>
      <c r="B579" s="418" t="inlineStr"/>
      <c r="C579" s="418" t="inlineStr">
        <is>
          <t>ហុង ឡេង ហួរ</t>
        </is>
      </c>
      <c r="D579" s="418" t="inlineStr">
        <is>
          <t>L001-100068901</t>
        </is>
      </c>
      <c r="E579" s="418" t="inlineStr">
        <is>
          <t>DPS19154838</t>
        </is>
      </c>
      <c r="F579" s="419" t="n">
        <v>44198</v>
      </c>
      <c r="G579" s="420" t="n">
        <v>7369</v>
      </c>
      <c r="H579" s="418" t="n"/>
      <c r="I579" s="455" t="n">
        <v>7369</v>
      </c>
      <c r="J579" s="418">
        <f>IF(L579&lt;&gt;"",L579,K579)</f>
        <v/>
      </c>
      <c r="K579" s="418">
        <f>IF(AND(T579=TRUE, U579=TRUE, V579=TRUE), IF(W579&lt;-0.05, "អនុញ្ញាត (អ្នកផ្គត់ផ្គង់ប្រកាសខ្វះ)", "បានប្រកាស (អនុញ្ញាត)"), IF(AND(T579=FALSE, U579=FALSE, V579=FALSE), "ព្យួរទុក (មិនមានទិន្នន័យ)", "ប្រកាសខុស (ព្យួរទុក)"))</f>
        <v/>
      </c>
      <c r="L579" s="418" t="inlineStr"/>
      <c r="M579" s="418" t="inlineStr"/>
      <c r="N579" s="455" t="n"/>
      <c r="O579" s="455">
        <f>IF(W579&lt;0,AI579,I579)</f>
        <v/>
      </c>
      <c r="P579" s="455">
        <f>I579-O579</f>
        <v/>
      </c>
      <c r="Q579" s="418" t="n"/>
      <c r="R579" s="418" t="inlineStr">
        <is>
          <t>DPS19154838</t>
        </is>
      </c>
      <c r="S579" s="418" t="inlineStr"/>
      <c r="T579" s="418">
        <f>R579=S579</f>
        <v/>
      </c>
      <c r="U579" s="418">
        <f>AND(MONTH(F579)=MONTH(Y579), YEAR(F579)=YEAR(Y579))</f>
        <v/>
      </c>
      <c r="V579" s="418">
        <f>AND(AC579&lt;&gt;"", 'Company information'!D$4&lt;&gt;"", RIGHT(SUBSTITUTE(AC579,"-",""),9)=RIGHT(SUBSTITUTE('Company information'!D$4,"-",""),9))</f>
        <v/>
      </c>
      <c r="W579" s="418">
        <f>AI579-I579</f>
        <v/>
      </c>
      <c r="X579" s="455" t="n"/>
      <c r="Y579" s="417" t="n"/>
      <c r="Z579" s="418" t="n"/>
      <c r="AA579" s="418" t="n"/>
      <c r="AB579" s="418" t="n"/>
      <c r="AC579" s="418" t="n"/>
      <c r="AD579" s="418" t="n"/>
      <c r="AE579" s="455" t="n"/>
      <c r="AF579" s="455" t="n"/>
      <c r="AG579" s="455" t="n"/>
      <c r="AH579" s="455" t="n"/>
      <c r="AI579" s="455" t="n"/>
      <c r="AJ579" s="455" t="n"/>
      <c r="AK579" s="455" t="n"/>
      <c r="AL579" s="455" t="n"/>
      <c r="AM579" s="455" t="n"/>
      <c r="AN579" s="455" t="n"/>
      <c r="AO579" s="455" t="n"/>
      <c r="AP579" s="455" t="n"/>
      <c r="AQ579" s="455" t="n"/>
      <c r="AR579" s="418" t="n"/>
      <c r="AS579" s="418" t="n"/>
      <c r="AT579" s="418" t="n"/>
    </row>
    <row r="580">
      <c r="A580" s="417" t="n">
        <v>571</v>
      </c>
      <c r="B580" s="418" t="inlineStr"/>
      <c r="C580" s="418" t="inlineStr">
        <is>
          <t>ហុង ឡេង ហួរ</t>
        </is>
      </c>
      <c r="D580" s="418" t="inlineStr">
        <is>
          <t>L001-100068901</t>
        </is>
      </c>
      <c r="E580" s="418" t="inlineStr">
        <is>
          <t>DPS19154839</t>
        </is>
      </c>
      <c r="F580" s="419" t="n">
        <v>44198</v>
      </c>
      <c r="G580" s="420" t="n">
        <v>7369</v>
      </c>
      <c r="H580" s="418" t="n"/>
      <c r="I580" s="455" t="n">
        <v>7369</v>
      </c>
      <c r="J580" s="418">
        <f>IF(L580&lt;&gt;"",L580,K580)</f>
        <v/>
      </c>
      <c r="K580" s="418">
        <f>IF(AND(T580=TRUE, U580=TRUE, V580=TRUE), IF(W580&lt;-0.05, "អនុញ្ញាត (អ្នកផ្គត់ផ្គង់ប្រកាសខ្វះ)", "បានប្រកាស (អនុញ្ញាត)"), IF(AND(T580=FALSE, U580=FALSE, V580=FALSE), "ព្យួរទុក (មិនមានទិន្នន័យ)", "ប្រកាសខុស (ព្យួរទុក)"))</f>
        <v/>
      </c>
      <c r="L580" s="418" t="inlineStr"/>
      <c r="M580" s="418" t="inlineStr"/>
      <c r="N580" s="455" t="n"/>
      <c r="O580" s="455">
        <f>IF(W580&lt;0,AI580,I580)</f>
        <v/>
      </c>
      <c r="P580" s="455">
        <f>I580-O580</f>
        <v/>
      </c>
      <c r="Q580" s="418" t="n"/>
      <c r="R580" s="418" t="inlineStr">
        <is>
          <t>DPS19154839</t>
        </is>
      </c>
      <c r="S580" s="418" t="inlineStr"/>
      <c r="T580" s="418">
        <f>R580=S580</f>
        <v/>
      </c>
      <c r="U580" s="418">
        <f>AND(MONTH(F580)=MONTH(Y580), YEAR(F580)=YEAR(Y580))</f>
        <v/>
      </c>
      <c r="V580" s="418">
        <f>AND(AC580&lt;&gt;"", 'Company information'!D$4&lt;&gt;"", RIGHT(SUBSTITUTE(AC580,"-",""),9)=RIGHT(SUBSTITUTE('Company information'!D$4,"-",""),9))</f>
        <v/>
      </c>
      <c r="W580" s="418">
        <f>AI580-I580</f>
        <v/>
      </c>
      <c r="X580" s="455" t="n"/>
      <c r="Y580" s="417" t="n"/>
      <c r="Z580" s="418" t="n"/>
      <c r="AA580" s="418" t="n"/>
      <c r="AB580" s="418" t="n"/>
      <c r="AC580" s="418" t="n"/>
      <c r="AD580" s="418" t="n"/>
      <c r="AE580" s="455" t="n"/>
      <c r="AF580" s="455" t="n"/>
      <c r="AG580" s="455" t="n"/>
      <c r="AH580" s="455" t="n"/>
      <c r="AI580" s="455" t="n"/>
      <c r="AJ580" s="455" t="n"/>
      <c r="AK580" s="455" t="n"/>
      <c r="AL580" s="455" t="n"/>
      <c r="AM580" s="455" t="n"/>
      <c r="AN580" s="455" t="n"/>
      <c r="AO580" s="455" t="n"/>
      <c r="AP580" s="455" t="n"/>
      <c r="AQ580" s="455" t="n"/>
      <c r="AR580" s="418" t="n"/>
      <c r="AS580" s="418" t="n"/>
      <c r="AT580" s="418" t="n"/>
    </row>
    <row r="581">
      <c r="A581" s="417" t="n">
        <v>572</v>
      </c>
      <c r="B581" s="418" t="inlineStr"/>
      <c r="C581" s="418" t="inlineStr">
        <is>
          <t>ហុង ឡេង ហួរ</t>
        </is>
      </c>
      <c r="D581" s="418" t="inlineStr">
        <is>
          <t>L001-100068901</t>
        </is>
      </c>
      <c r="E581" s="418" t="inlineStr">
        <is>
          <t>DPS19157514</t>
        </is>
      </c>
      <c r="F581" s="419" t="n">
        <v>44252</v>
      </c>
      <c r="G581" s="420" t="n">
        <v>5551</v>
      </c>
      <c r="H581" s="418" t="n"/>
      <c r="I581" s="455" t="n">
        <v>5551</v>
      </c>
      <c r="J581" s="418">
        <f>IF(L581&lt;&gt;"",L581,K581)</f>
        <v/>
      </c>
      <c r="K581" s="418">
        <f>IF(AND(T581=TRUE, U581=TRUE, V581=TRUE), IF(W581&lt;-0.05, "អនុញ្ញាត (អ្នកផ្គត់ផ្គង់ប្រកាសខ្វះ)", "បានប្រកាស (អនុញ្ញាត)"), IF(AND(T581=FALSE, U581=FALSE, V581=FALSE), "ព្យួរទុក (មិនមានទិន្នន័យ)", "ប្រកាសខុស (ព្យួរទុក)"))</f>
        <v/>
      </c>
      <c r="L581" s="418" t="inlineStr"/>
      <c r="M581" s="418" t="inlineStr"/>
      <c r="N581" s="455" t="n"/>
      <c r="O581" s="455">
        <f>IF(W581&lt;0,AI581,I581)</f>
        <v/>
      </c>
      <c r="P581" s="455">
        <f>I581-O581</f>
        <v/>
      </c>
      <c r="Q581" s="418" t="n"/>
      <c r="R581" s="418" t="inlineStr">
        <is>
          <t>DPS19157514</t>
        </is>
      </c>
      <c r="S581" s="418" t="inlineStr"/>
      <c r="T581" s="418">
        <f>R581=S581</f>
        <v/>
      </c>
      <c r="U581" s="418">
        <f>AND(MONTH(F581)=MONTH(Y581), YEAR(F581)=YEAR(Y581))</f>
        <v/>
      </c>
      <c r="V581" s="418">
        <f>AND(AC581&lt;&gt;"", 'Company information'!D$4&lt;&gt;"", RIGHT(SUBSTITUTE(AC581,"-",""),9)=RIGHT(SUBSTITUTE('Company information'!D$4,"-",""),9))</f>
        <v/>
      </c>
      <c r="W581" s="418">
        <f>AI581-I581</f>
        <v/>
      </c>
      <c r="X581" s="455" t="n"/>
      <c r="Y581" s="417" t="n"/>
      <c r="Z581" s="418" t="n"/>
      <c r="AA581" s="418" t="n"/>
      <c r="AB581" s="418" t="n"/>
      <c r="AC581" s="418" t="n"/>
      <c r="AD581" s="418" t="n"/>
      <c r="AE581" s="455" t="n"/>
      <c r="AF581" s="455" t="n"/>
      <c r="AG581" s="455" t="n"/>
      <c r="AH581" s="455" t="n"/>
      <c r="AI581" s="455" t="n"/>
      <c r="AJ581" s="455" t="n"/>
      <c r="AK581" s="455" t="n"/>
      <c r="AL581" s="455" t="n"/>
      <c r="AM581" s="455" t="n"/>
      <c r="AN581" s="455" t="n"/>
      <c r="AO581" s="455" t="n"/>
      <c r="AP581" s="455" t="n"/>
      <c r="AQ581" s="455" t="n"/>
      <c r="AR581" s="418" t="n"/>
      <c r="AS581" s="418" t="n"/>
      <c r="AT581" s="418" t="n"/>
    </row>
    <row r="582">
      <c r="A582" s="417" t="n">
        <v>573</v>
      </c>
      <c r="B582" s="418" t="inlineStr"/>
      <c r="C582" s="418" t="inlineStr">
        <is>
          <t>កំពង់ផែស្វយ័តភ្នំពេញ "ក.ស.ភ"</t>
        </is>
      </c>
      <c r="D582" s="418" t="inlineStr">
        <is>
          <t>L001-100044999</t>
        </is>
      </c>
      <c r="E582" s="418" t="inlineStr">
        <is>
          <t>INV20210211347</t>
        </is>
      </c>
      <c r="F582" s="419" t="n">
        <v>44254</v>
      </c>
      <c r="G582" s="420" t="n">
        <v>29112</v>
      </c>
      <c r="H582" s="418" t="n"/>
      <c r="I582" s="455" t="n">
        <v>29112</v>
      </c>
      <c r="J582" s="418">
        <f>IF(L582&lt;&gt;"",L582,K582)</f>
        <v/>
      </c>
      <c r="K582" s="418">
        <f>IF(AND(T582=TRUE, U582=TRUE, V582=TRUE), IF(W582&lt;-0.05, "អនុញ្ញាត (អ្នកផ្គត់ផ្គង់ប្រកាសខ្វះ)", "បានប្រកាស (អនុញ្ញាត)"), IF(AND(T582=FALSE, U582=FALSE, V582=FALSE), "ព្យួរទុក (មិនមានទិន្នន័យ)", "ប្រកាសខុស (ព្យួរទុក)"))</f>
        <v/>
      </c>
      <c r="L582" s="418" t="inlineStr"/>
      <c r="M582" s="418" t="inlineStr"/>
      <c r="N582" s="455" t="n"/>
      <c r="O582" s="455">
        <f>IF(W582&lt;0,AI582,I582)</f>
        <v/>
      </c>
      <c r="P582" s="455">
        <f>I582-O582</f>
        <v/>
      </c>
      <c r="Q582" s="418" t="n"/>
      <c r="R582" s="418" t="inlineStr">
        <is>
          <t>INV20210211347</t>
        </is>
      </c>
      <c r="S582" s="418" t="inlineStr"/>
      <c r="T582" s="418">
        <f>R582=S582</f>
        <v/>
      </c>
      <c r="U582" s="418">
        <f>AND(MONTH(F582)=MONTH(Y582), YEAR(F582)=YEAR(Y582))</f>
        <v/>
      </c>
      <c r="V582" s="418">
        <f>AND(AC582&lt;&gt;"", 'Company information'!D$4&lt;&gt;"", RIGHT(SUBSTITUTE(AC582,"-",""),9)=RIGHT(SUBSTITUTE('Company information'!D$4,"-",""),9))</f>
        <v/>
      </c>
      <c r="W582" s="418">
        <f>AI582-I582</f>
        <v/>
      </c>
      <c r="X582" s="455" t="n"/>
      <c r="Y582" s="417" t="n"/>
      <c r="Z582" s="418" t="n"/>
      <c r="AA582" s="418" t="n"/>
      <c r="AB582" s="418" t="n"/>
      <c r="AC582" s="418" t="n"/>
      <c r="AD582" s="418" t="n"/>
      <c r="AE582" s="455" t="n"/>
      <c r="AF582" s="455" t="n"/>
      <c r="AG582" s="455" t="n"/>
      <c r="AH582" s="455" t="n"/>
      <c r="AI582" s="455" t="n"/>
      <c r="AJ582" s="455" t="n"/>
      <c r="AK582" s="455" t="n"/>
      <c r="AL582" s="455" t="n"/>
      <c r="AM582" s="455" t="n"/>
      <c r="AN582" s="455" t="n"/>
      <c r="AO582" s="455" t="n"/>
      <c r="AP582" s="455" t="n"/>
      <c r="AQ582" s="455" t="n"/>
      <c r="AR582" s="418" t="n"/>
      <c r="AS582" s="418" t="n"/>
      <c r="AT582" s="418" t="n"/>
    </row>
    <row r="583">
      <c r="A583" s="417" t="n">
        <v>574</v>
      </c>
      <c r="B583" s="418" t="inlineStr"/>
      <c r="C583" s="418" t="inlineStr">
        <is>
          <t>កំពង់ផែស្វយ័តភ្នំពេញ "ក.ស.ភ"</t>
        </is>
      </c>
      <c r="D583" s="418" t="inlineStr">
        <is>
          <t>L001-100044999</t>
        </is>
      </c>
      <c r="E583" s="418" t="inlineStr">
        <is>
          <t>INV20210211350</t>
        </is>
      </c>
      <c r="F583" s="419" t="n">
        <v>44254</v>
      </c>
      <c r="G583" s="420" t="n">
        <v>29112</v>
      </c>
      <c r="H583" s="418" t="n"/>
      <c r="I583" s="455" t="n">
        <v>29112</v>
      </c>
      <c r="J583" s="418">
        <f>IF(L583&lt;&gt;"",L583,K583)</f>
        <v/>
      </c>
      <c r="K583" s="418">
        <f>IF(AND(T583=TRUE, U583=TRUE, V583=TRUE), IF(W583&lt;-0.05, "អនុញ្ញាត (អ្នកផ្គត់ផ្គង់ប្រកាសខ្វះ)", "បានប្រកាស (អនុញ្ញាត)"), IF(AND(T583=FALSE, U583=FALSE, V583=FALSE), "ព្យួរទុក (មិនមានទិន្នន័យ)", "ប្រកាសខុស (ព្យួរទុក)"))</f>
        <v/>
      </c>
      <c r="L583" s="418" t="inlineStr"/>
      <c r="M583" s="418" t="inlineStr"/>
      <c r="N583" s="455" t="n"/>
      <c r="O583" s="455">
        <f>IF(W583&lt;0,AI583,I583)</f>
        <v/>
      </c>
      <c r="P583" s="455">
        <f>I583-O583</f>
        <v/>
      </c>
      <c r="Q583" s="418" t="n"/>
      <c r="R583" s="418" t="inlineStr">
        <is>
          <t>INV20210211350</t>
        </is>
      </c>
      <c r="S583" s="418" t="inlineStr"/>
      <c r="T583" s="418">
        <f>R583=S583</f>
        <v/>
      </c>
      <c r="U583" s="418">
        <f>AND(MONTH(F583)=MONTH(Y583), YEAR(F583)=YEAR(Y583))</f>
        <v/>
      </c>
      <c r="V583" s="418">
        <f>AND(AC583&lt;&gt;"", 'Company information'!D$4&lt;&gt;"", RIGHT(SUBSTITUTE(AC583,"-",""),9)=RIGHT(SUBSTITUTE('Company information'!D$4,"-",""),9))</f>
        <v/>
      </c>
      <c r="W583" s="418">
        <f>AI583-I583</f>
        <v/>
      </c>
      <c r="X583" s="455" t="n"/>
      <c r="Y583" s="417" t="n"/>
      <c r="Z583" s="418" t="n"/>
      <c r="AA583" s="418" t="n"/>
      <c r="AB583" s="418" t="n"/>
      <c r="AC583" s="418" t="n"/>
      <c r="AD583" s="418" t="n"/>
      <c r="AE583" s="455" t="n"/>
      <c r="AF583" s="455" t="n"/>
      <c r="AG583" s="455" t="n"/>
      <c r="AH583" s="455" t="n"/>
      <c r="AI583" s="455" t="n"/>
      <c r="AJ583" s="455" t="n"/>
      <c r="AK583" s="455" t="n"/>
      <c r="AL583" s="455" t="n"/>
      <c r="AM583" s="455" t="n"/>
      <c r="AN583" s="455" t="n"/>
      <c r="AO583" s="455" t="n"/>
      <c r="AP583" s="455" t="n"/>
      <c r="AQ583" s="455" t="n"/>
      <c r="AR583" s="418" t="n"/>
      <c r="AS583" s="418" t="n"/>
      <c r="AT583" s="418" t="n"/>
    </row>
    <row r="584">
      <c r="A584" s="417" t="n">
        <v>575</v>
      </c>
      <c r="B584" s="418" t="inlineStr"/>
      <c r="C584" s="418" t="inlineStr">
        <is>
          <t>56ប៊ី-លីង សឹបផ្លាយ ឆេន មេនេចម៉ិន ឯ.ក</t>
        </is>
      </c>
      <c r="D584" s="418" t="inlineStr">
        <is>
          <t>K004-902004795</t>
        </is>
      </c>
      <c r="E584" s="418" t="inlineStr">
        <is>
          <t>IN202102-0154</t>
        </is>
      </c>
      <c r="F584" s="419" t="n">
        <v>44252</v>
      </c>
      <c r="G584" s="420" t="n">
        <v>911904</v>
      </c>
      <c r="H584" s="418" t="n"/>
      <c r="I584" s="455" t="n">
        <v>911904</v>
      </c>
      <c r="J584" s="418">
        <f>IF(L584&lt;&gt;"",L584,K584)</f>
        <v/>
      </c>
      <c r="K584" s="418">
        <f>IF(AND(T584=TRUE, U584=TRUE, V584=TRUE), IF(W584&lt;-0.05, "អនុញ្ញាត (អ្នកផ្គត់ផ្គង់ប្រកាសខ្វះ)", "បានប្រកាស (អនុញ្ញាត)"), IF(AND(T584=FALSE, U584=FALSE, V584=FALSE), "ព្យួរទុក (មិនមានទិន្នន័យ)", "ប្រកាសខុស (ព្យួរទុក)"))</f>
        <v/>
      </c>
      <c r="L584" s="418" t="inlineStr"/>
      <c r="M584" s="418" t="inlineStr"/>
      <c r="N584" s="455" t="n"/>
      <c r="O584" s="455">
        <f>IF(W584&lt;0,AI584,I584)</f>
        <v/>
      </c>
      <c r="P584" s="455">
        <f>I584-O584</f>
        <v/>
      </c>
      <c r="Q584" s="418" t="n"/>
      <c r="R584" s="418" t="inlineStr">
        <is>
          <t>IN202102-0154</t>
        </is>
      </c>
      <c r="S584" s="418" t="inlineStr"/>
      <c r="T584" s="418">
        <f>R584=S584</f>
        <v/>
      </c>
      <c r="U584" s="418">
        <f>AND(MONTH(F584)=MONTH(Y584), YEAR(F584)=YEAR(Y584))</f>
        <v/>
      </c>
      <c r="V584" s="418">
        <f>AND(AC584&lt;&gt;"", 'Company information'!D$4&lt;&gt;"", RIGHT(SUBSTITUTE(AC584,"-",""),9)=RIGHT(SUBSTITUTE('Company information'!D$4,"-",""),9))</f>
        <v/>
      </c>
      <c r="W584" s="418">
        <f>AI584-I584</f>
        <v/>
      </c>
      <c r="X584" s="455" t="n"/>
      <c r="Y584" s="417" t="n"/>
      <c r="Z584" s="418" t="n"/>
      <c r="AA584" s="418" t="n"/>
      <c r="AB584" s="418" t="n"/>
      <c r="AC584" s="418" t="n"/>
      <c r="AD584" s="418" t="n"/>
      <c r="AE584" s="455" t="n"/>
      <c r="AF584" s="455" t="n"/>
      <c r="AG584" s="455" t="n"/>
      <c r="AH584" s="455" t="n"/>
      <c r="AI584" s="455" t="n"/>
      <c r="AJ584" s="455" t="n"/>
      <c r="AK584" s="455" t="n"/>
      <c r="AL584" s="455" t="n"/>
      <c r="AM584" s="455" t="n"/>
      <c r="AN584" s="455" t="n"/>
      <c r="AO584" s="455" t="n"/>
      <c r="AP584" s="455" t="n"/>
      <c r="AQ584" s="455" t="n"/>
      <c r="AR584" s="418" t="n"/>
      <c r="AS584" s="418" t="n"/>
      <c r="AT584" s="418" t="n"/>
    </row>
    <row r="585">
      <c r="A585" s="417" t="n">
        <v>576</v>
      </c>
      <c r="B585" s="418" t="inlineStr"/>
      <c r="C585" s="418" t="inlineStr">
        <is>
          <t>56ប៊ី-លីង សឹបផ្លាយ ឆេន មេនេចម៉ិន ឯ.ក</t>
        </is>
      </c>
      <c r="D585" s="418" t="inlineStr">
        <is>
          <t>K004-902004795</t>
        </is>
      </c>
      <c r="E585" s="418" t="inlineStr">
        <is>
          <t>IN202102-0153</t>
        </is>
      </c>
      <c r="F585" s="419" t="n">
        <v>44252</v>
      </c>
      <c r="G585" s="420" t="n">
        <v>484449</v>
      </c>
      <c r="H585" s="418" t="n"/>
      <c r="I585" s="455" t="n">
        <v>484449</v>
      </c>
      <c r="J585" s="418">
        <f>IF(L585&lt;&gt;"",L585,K585)</f>
        <v/>
      </c>
      <c r="K585" s="418">
        <f>IF(AND(T585=TRUE, U585=TRUE, V585=TRUE), IF(W585&lt;-0.05, "អនុញ្ញាត (អ្នកផ្គត់ផ្គង់ប្រកាសខ្វះ)", "បានប្រកាស (អនុញ្ញាត)"), IF(AND(T585=FALSE, U585=FALSE, V585=FALSE), "ព្យួរទុក (មិនមានទិន្នន័យ)", "ប្រកាសខុស (ព្យួរទុក)"))</f>
        <v/>
      </c>
      <c r="L585" s="418" t="inlineStr"/>
      <c r="M585" s="418" t="inlineStr"/>
      <c r="N585" s="455" t="n"/>
      <c r="O585" s="455">
        <f>IF(W585&lt;0,AI585,I585)</f>
        <v/>
      </c>
      <c r="P585" s="455">
        <f>I585-O585</f>
        <v/>
      </c>
      <c r="Q585" s="418" t="n"/>
      <c r="R585" s="418" t="inlineStr">
        <is>
          <t>IN202102-0153</t>
        </is>
      </c>
      <c r="S585" s="418" t="inlineStr"/>
      <c r="T585" s="418">
        <f>R585=S585</f>
        <v/>
      </c>
      <c r="U585" s="418">
        <f>AND(MONTH(F585)=MONTH(Y585), YEAR(F585)=YEAR(Y585))</f>
        <v/>
      </c>
      <c r="V585" s="418">
        <f>AND(AC585&lt;&gt;"", 'Company information'!D$4&lt;&gt;"", RIGHT(SUBSTITUTE(AC585,"-",""),9)=RIGHT(SUBSTITUTE('Company information'!D$4,"-",""),9))</f>
        <v/>
      </c>
      <c r="W585" s="418">
        <f>AI585-I585</f>
        <v/>
      </c>
      <c r="X585" s="455" t="n"/>
      <c r="Y585" s="417" t="n"/>
      <c r="Z585" s="418" t="n"/>
      <c r="AA585" s="418" t="n"/>
      <c r="AB585" s="418" t="n"/>
      <c r="AC585" s="418" t="n"/>
      <c r="AD585" s="418" t="n"/>
      <c r="AE585" s="455" t="n"/>
      <c r="AF585" s="455" t="n"/>
      <c r="AG585" s="455" t="n"/>
      <c r="AH585" s="455" t="n"/>
      <c r="AI585" s="455" t="n"/>
      <c r="AJ585" s="455" t="n"/>
      <c r="AK585" s="455" t="n"/>
      <c r="AL585" s="455" t="n"/>
      <c r="AM585" s="455" t="n"/>
      <c r="AN585" s="455" t="n"/>
      <c r="AO585" s="455" t="n"/>
      <c r="AP585" s="455" t="n"/>
      <c r="AQ585" s="455" t="n"/>
      <c r="AR585" s="418" t="n"/>
      <c r="AS585" s="418" t="n"/>
      <c r="AT585" s="418" t="n"/>
    </row>
    <row r="586">
      <c r="A586" s="417" t="n">
        <v>577</v>
      </c>
      <c r="B586" s="418" t="inlineStr"/>
      <c r="C586" s="418" t="inlineStr">
        <is>
          <t>56ប៊ី-លីង សឹបផ្លាយ ឆេន មេនេចម៉ិន ឯ.ក</t>
        </is>
      </c>
      <c r="D586" s="418" t="inlineStr">
        <is>
          <t>K004-902004795</t>
        </is>
      </c>
      <c r="E586" s="418" t="inlineStr">
        <is>
          <t>IN202102-0152</t>
        </is>
      </c>
      <c r="F586" s="419" t="n">
        <v>44252</v>
      </c>
      <c r="G586" s="420" t="n">
        <v>270722</v>
      </c>
      <c r="H586" s="418" t="n"/>
      <c r="I586" s="455" t="n">
        <v>270722</v>
      </c>
      <c r="J586" s="418">
        <f>IF(L586&lt;&gt;"",L586,K586)</f>
        <v/>
      </c>
      <c r="K586" s="418">
        <f>IF(AND(T586=TRUE, U586=TRUE, V586=TRUE), IF(W586&lt;-0.05, "អនុញ្ញាត (អ្នកផ្គត់ផ្គង់ប្រកាសខ្វះ)", "បានប្រកាស (អនុញ្ញាត)"), IF(AND(T586=FALSE, U586=FALSE, V586=FALSE), "ព្យួរទុក (មិនមានទិន្នន័យ)", "ប្រកាសខុស (ព្យួរទុក)"))</f>
        <v/>
      </c>
      <c r="L586" s="418" t="inlineStr"/>
      <c r="M586" s="418" t="inlineStr"/>
      <c r="N586" s="455" t="n"/>
      <c r="O586" s="455">
        <f>IF(W586&lt;0,AI586,I586)</f>
        <v/>
      </c>
      <c r="P586" s="455">
        <f>I586-O586</f>
        <v/>
      </c>
      <c r="Q586" s="418" t="n"/>
      <c r="R586" s="418" t="inlineStr">
        <is>
          <t>IN202102-0152</t>
        </is>
      </c>
      <c r="S586" s="418" t="inlineStr"/>
      <c r="T586" s="418">
        <f>R586=S586</f>
        <v/>
      </c>
      <c r="U586" s="418">
        <f>AND(MONTH(F586)=MONTH(Y586), YEAR(F586)=YEAR(Y586))</f>
        <v/>
      </c>
      <c r="V586" s="418">
        <f>AND(AC586&lt;&gt;"", 'Company information'!D$4&lt;&gt;"", RIGHT(SUBSTITUTE(AC586,"-",""),9)=RIGHT(SUBSTITUTE('Company information'!D$4,"-",""),9))</f>
        <v/>
      </c>
      <c r="W586" s="418">
        <f>AI586-I586</f>
        <v/>
      </c>
      <c r="X586" s="455" t="n"/>
      <c r="Y586" s="417" t="n"/>
      <c r="Z586" s="418" t="n"/>
      <c r="AA586" s="418" t="n"/>
      <c r="AB586" s="418" t="n"/>
      <c r="AC586" s="418" t="n"/>
      <c r="AD586" s="418" t="n"/>
      <c r="AE586" s="455" t="n"/>
      <c r="AF586" s="455" t="n"/>
      <c r="AG586" s="455" t="n"/>
      <c r="AH586" s="455" t="n"/>
      <c r="AI586" s="455" t="n"/>
      <c r="AJ586" s="455" t="n"/>
      <c r="AK586" s="455" t="n"/>
      <c r="AL586" s="455" t="n"/>
      <c r="AM586" s="455" t="n"/>
      <c r="AN586" s="455" t="n"/>
      <c r="AO586" s="455" t="n"/>
      <c r="AP586" s="455" t="n"/>
      <c r="AQ586" s="455" t="n"/>
      <c r="AR586" s="418" t="n"/>
      <c r="AS586" s="418" t="n"/>
      <c r="AT586" s="418" t="n"/>
    </row>
    <row r="587">
      <c r="A587" s="417" t="n">
        <v>578</v>
      </c>
      <c r="B587" s="418" t="inlineStr"/>
      <c r="C587" s="418" t="inlineStr">
        <is>
          <t>56ប៊ី-លីង សឹបផ្លាយ ឆេន មេនេចម៉ិន ឯ.ក</t>
        </is>
      </c>
      <c r="D587" s="418" t="inlineStr">
        <is>
          <t>K004-902004795</t>
        </is>
      </c>
      <c r="E587" s="418" t="inlineStr">
        <is>
          <t>IN202102-0151</t>
        </is>
      </c>
      <c r="F587" s="419" t="n">
        <v>44252</v>
      </c>
      <c r="G587" s="420" t="n">
        <v>266651</v>
      </c>
      <c r="H587" s="418" t="n"/>
      <c r="I587" s="455" t="n">
        <v>266651</v>
      </c>
      <c r="J587" s="418">
        <f>IF(L587&lt;&gt;"",L587,K587)</f>
        <v/>
      </c>
      <c r="K587" s="418">
        <f>IF(AND(T587=TRUE, U587=TRUE, V587=TRUE), IF(W587&lt;-0.05, "អនុញ្ញាត (អ្នកផ្គត់ផ្គង់ប្រកាសខ្វះ)", "បានប្រកាស (អនុញ្ញាត)"), IF(AND(T587=FALSE, U587=FALSE, V587=FALSE), "ព្យួរទុក (មិនមានទិន្នន័យ)", "ប្រកាសខុស (ព្យួរទុក)"))</f>
        <v/>
      </c>
      <c r="L587" s="418" t="inlineStr"/>
      <c r="M587" s="418" t="inlineStr"/>
      <c r="N587" s="455" t="n"/>
      <c r="O587" s="455">
        <f>IF(W587&lt;0,AI587,I587)</f>
        <v/>
      </c>
      <c r="P587" s="455">
        <f>I587-O587</f>
        <v/>
      </c>
      <c r="Q587" s="418" t="n"/>
      <c r="R587" s="418" t="inlineStr">
        <is>
          <t>IN202102-0151</t>
        </is>
      </c>
      <c r="S587" s="418" t="inlineStr"/>
      <c r="T587" s="418">
        <f>R587=S587</f>
        <v/>
      </c>
      <c r="U587" s="418">
        <f>AND(MONTH(F587)=MONTH(Y587), YEAR(F587)=YEAR(Y587))</f>
        <v/>
      </c>
      <c r="V587" s="418">
        <f>AND(AC587&lt;&gt;"", 'Company information'!D$4&lt;&gt;"", RIGHT(SUBSTITUTE(AC587,"-",""),9)=RIGHT(SUBSTITUTE('Company information'!D$4,"-",""),9))</f>
        <v/>
      </c>
      <c r="W587" s="418">
        <f>AI587-I587</f>
        <v/>
      </c>
      <c r="X587" s="455" t="n"/>
      <c r="Y587" s="417" t="n"/>
      <c r="Z587" s="418" t="n"/>
      <c r="AA587" s="418" t="n"/>
      <c r="AB587" s="418" t="n"/>
      <c r="AC587" s="418" t="n"/>
      <c r="AD587" s="418" t="n"/>
      <c r="AE587" s="455" t="n"/>
      <c r="AF587" s="455" t="n"/>
      <c r="AG587" s="455" t="n"/>
      <c r="AH587" s="455" t="n"/>
      <c r="AI587" s="455" t="n"/>
      <c r="AJ587" s="455" t="n"/>
      <c r="AK587" s="455" t="n"/>
      <c r="AL587" s="455" t="n"/>
      <c r="AM587" s="455" t="n"/>
      <c r="AN587" s="455" t="n"/>
      <c r="AO587" s="455" t="n"/>
      <c r="AP587" s="455" t="n"/>
      <c r="AQ587" s="455" t="n"/>
      <c r="AR587" s="418" t="n"/>
      <c r="AS587" s="418" t="n"/>
      <c r="AT587" s="418" t="n"/>
    </row>
    <row r="588">
      <c r="A588" s="417" t="n">
        <v>579</v>
      </c>
      <c r="B588" s="418" t="inlineStr"/>
      <c r="C588" s="418" t="inlineStr">
        <is>
          <t>56ប៊ី-លីង សឹបផ្លាយ ឆេន មេនេចម៉ិន ឯ.ក</t>
        </is>
      </c>
      <c r="D588" s="418" t="inlineStr">
        <is>
          <t>K004-902004795</t>
        </is>
      </c>
      <c r="E588" s="418" t="inlineStr">
        <is>
          <t>IN202102-0149</t>
        </is>
      </c>
      <c r="F588" s="419" t="n">
        <v>44252</v>
      </c>
      <c r="G588" s="420" t="n">
        <v>270722</v>
      </c>
      <c r="H588" s="418" t="n"/>
      <c r="I588" s="455" t="n">
        <v>270722</v>
      </c>
      <c r="J588" s="418">
        <f>IF(L588&lt;&gt;"",L588,K588)</f>
        <v/>
      </c>
      <c r="K588" s="418">
        <f>IF(AND(T588=TRUE, U588=TRUE, V588=TRUE), IF(W588&lt;-0.05, "អនុញ្ញាត (អ្នកផ្គត់ផ្គង់ប្រកាសខ្វះ)", "បានប្រកាស (អនុញ្ញាត)"), IF(AND(T588=FALSE, U588=FALSE, V588=FALSE), "ព្យួរទុក (មិនមានទិន្នន័យ)", "ប្រកាសខុស (ព្យួរទុក)"))</f>
        <v/>
      </c>
      <c r="L588" s="418" t="inlineStr"/>
      <c r="M588" s="418" t="inlineStr"/>
      <c r="N588" s="455" t="n"/>
      <c r="O588" s="455">
        <f>IF(W588&lt;0,AI588,I588)</f>
        <v/>
      </c>
      <c r="P588" s="455">
        <f>I588-O588</f>
        <v/>
      </c>
      <c r="Q588" s="418" t="n"/>
      <c r="R588" s="418" t="inlineStr">
        <is>
          <t>IN202102-0149</t>
        </is>
      </c>
      <c r="S588" s="418" t="inlineStr"/>
      <c r="T588" s="418">
        <f>R588=S588</f>
        <v/>
      </c>
      <c r="U588" s="418">
        <f>AND(MONTH(F588)=MONTH(Y588), YEAR(F588)=YEAR(Y588))</f>
        <v/>
      </c>
      <c r="V588" s="418">
        <f>AND(AC588&lt;&gt;"", 'Company information'!D$4&lt;&gt;"", RIGHT(SUBSTITUTE(AC588,"-",""),9)=RIGHT(SUBSTITUTE('Company information'!D$4,"-",""),9))</f>
        <v/>
      </c>
      <c r="W588" s="418">
        <f>AI588-I588</f>
        <v/>
      </c>
      <c r="X588" s="455" t="n"/>
      <c r="Y588" s="417" t="n"/>
      <c r="Z588" s="418" t="n"/>
      <c r="AA588" s="418" t="n"/>
      <c r="AB588" s="418" t="n"/>
      <c r="AC588" s="418" t="n"/>
      <c r="AD588" s="418" t="n"/>
      <c r="AE588" s="455" t="n"/>
      <c r="AF588" s="455" t="n"/>
      <c r="AG588" s="455" t="n"/>
      <c r="AH588" s="455" t="n"/>
      <c r="AI588" s="455" t="n"/>
      <c r="AJ588" s="455" t="n"/>
      <c r="AK588" s="455" t="n"/>
      <c r="AL588" s="455" t="n"/>
      <c r="AM588" s="455" t="n"/>
      <c r="AN588" s="455" t="n"/>
      <c r="AO588" s="455" t="n"/>
      <c r="AP588" s="455" t="n"/>
      <c r="AQ588" s="455" t="n"/>
      <c r="AR588" s="418" t="n"/>
      <c r="AS588" s="418" t="n"/>
      <c r="AT588" s="418" t="n"/>
    </row>
    <row r="589">
      <c r="A589" s="417" t="n">
        <v>580</v>
      </c>
      <c r="B589" s="418" t="inlineStr"/>
      <c r="C589" s="418" t="inlineStr">
        <is>
          <t>56ប៊ី-លីង សឹបផ្លាយ ឆេន មេនេចម៉ិន ឯ.ក</t>
        </is>
      </c>
      <c r="D589" s="418" t="inlineStr">
        <is>
          <t>K004-902004795</t>
        </is>
      </c>
      <c r="E589" s="418" t="inlineStr">
        <is>
          <t>IN202102-0147</t>
        </is>
      </c>
      <c r="F589" s="419" t="n">
        <v>44252</v>
      </c>
      <c r="G589" s="420" t="n">
        <v>303290</v>
      </c>
      <c r="H589" s="418" t="n"/>
      <c r="I589" s="455" t="n">
        <v>303290</v>
      </c>
      <c r="J589" s="418">
        <f>IF(L589&lt;&gt;"",L589,K589)</f>
        <v/>
      </c>
      <c r="K589" s="418">
        <f>IF(AND(T589=TRUE, U589=TRUE, V589=TRUE), IF(W589&lt;-0.05, "អនុញ្ញាត (អ្នកផ្គត់ផ្គង់ប្រកាសខ្វះ)", "បានប្រកាស (អនុញ្ញាត)"), IF(AND(T589=FALSE, U589=FALSE, V589=FALSE), "ព្យួរទុក (មិនមានទិន្នន័យ)", "ប្រកាសខុស (ព្យួរទុក)"))</f>
        <v/>
      </c>
      <c r="L589" s="418" t="inlineStr"/>
      <c r="M589" s="418" t="inlineStr"/>
      <c r="N589" s="455" t="n"/>
      <c r="O589" s="455">
        <f>IF(W589&lt;0,AI589,I589)</f>
        <v/>
      </c>
      <c r="P589" s="455">
        <f>I589-O589</f>
        <v/>
      </c>
      <c r="Q589" s="418" t="n"/>
      <c r="R589" s="418" t="inlineStr">
        <is>
          <t>IN202102-0147</t>
        </is>
      </c>
      <c r="S589" s="418" t="inlineStr"/>
      <c r="T589" s="418">
        <f>R589=S589</f>
        <v/>
      </c>
      <c r="U589" s="418">
        <f>AND(MONTH(F589)=MONTH(Y589), YEAR(F589)=YEAR(Y589))</f>
        <v/>
      </c>
      <c r="V589" s="418">
        <f>AND(AC589&lt;&gt;"", 'Company information'!D$4&lt;&gt;"", RIGHT(SUBSTITUTE(AC589,"-",""),9)=RIGHT(SUBSTITUTE('Company information'!D$4,"-",""),9))</f>
        <v/>
      </c>
      <c r="W589" s="418">
        <f>AI589-I589</f>
        <v/>
      </c>
      <c r="X589" s="455" t="n"/>
      <c r="Y589" s="417" t="n"/>
      <c r="Z589" s="418" t="n"/>
      <c r="AA589" s="418" t="n"/>
      <c r="AB589" s="418" t="n"/>
      <c r="AC589" s="418" t="n"/>
      <c r="AD589" s="418" t="n"/>
      <c r="AE589" s="455" t="n"/>
      <c r="AF589" s="455" t="n"/>
      <c r="AG589" s="455" t="n"/>
      <c r="AH589" s="455" t="n"/>
      <c r="AI589" s="455" t="n"/>
      <c r="AJ589" s="455" t="n"/>
      <c r="AK589" s="455" t="n"/>
      <c r="AL589" s="455" t="n"/>
      <c r="AM589" s="455" t="n"/>
      <c r="AN589" s="455" t="n"/>
      <c r="AO589" s="455" t="n"/>
      <c r="AP589" s="455" t="n"/>
      <c r="AQ589" s="455" t="n"/>
      <c r="AR589" s="418" t="n"/>
      <c r="AS589" s="418" t="n"/>
      <c r="AT589" s="418" t="n"/>
    </row>
    <row r="590">
      <c r="A590" s="417" t="n">
        <v>581</v>
      </c>
      <c r="B590" s="418" t="inlineStr"/>
      <c r="C590" s="418" t="inlineStr">
        <is>
          <t>56ប៊ី-លីង សឹបផ្លាយ ឆេន មេនេចម៉ិន ឯ.ក</t>
        </is>
      </c>
      <c r="D590" s="418" t="inlineStr">
        <is>
          <t>K004-902004795</t>
        </is>
      </c>
      <c r="E590" s="418" t="inlineStr">
        <is>
          <t>IN202102-0140</t>
        </is>
      </c>
      <c r="F590" s="419" t="n">
        <v>44252</v>
      </c>
      <c r="G590" s="420" t="n">
        <v>73278</v>
      </c>
      <c r="H590" s="418" t="n"/>
      <c r="I590" s="455" t="n">
        <v>73278</v>
      </c>
      <c r="J590" s="418">
        <f>IF(L590&lt;&gt;"",L590,K590)</f>
        <v/>
      </c>
      <c r="K590" s="418">
        <f>IF(AND(T590=TRUE, U590=TRUE, V590=TRUE), IF(W590&lt;-0.05, "អនុញ្ញាត (អ្នកផ្គត់ផ្គង់ប្រកាសខ្វះ)", "បានប្រកាស (អនុញ្ញាត)"), IF(AND(T590=FALSE, U590=FALSE, V590=FALSE), "ព្យួរទុក (មិនមានទិន្នន័យ)", "ប្រកាសខុស (ព្យួរទុក)"))</f>
        <v/>
      </c>
      <c r="L590" s="418" t="inlineStr"/>
      <c r="M590" s="418" t="inlineStr"/>
      <c r="N590" s="455" t="n"/>
      <c r="O590" s="455">
        <f>IF(W590&lt;0,AI590,I590)</f>
        <v/>
      </c>
      <c r="P590" s="455">
        <f>I590-O590</f>
        <v/>
      </c>
      <c r="Q590" s="418" t="n"/>
      <c r="R590" s="418" t="inlineStr">
        <is>
          <t>IN202102-0140</t>
        </is>
      </c>
      <c r="S590" s="418" t="inlineStr"/>
      <c r="T590" s="418">
        <f>R590=S590</f>
        <v/>
      </c>
      <c r="U590" s="418">
        <f>AND(MONTH(F590)=MONTH(Y590), YEAR(F590)=YEAR(Y590))</f>
        <v/>
      </c>
      <c r="V590" s="418">
        <f>AND(AC590&lt;&gt;"", 'Company information'!D$4&lt;&gt;"", RIGHT(SUBSTITUTE(AC590,"-",""),9)=RIGHT(SUBSTITUTE('Company information'!D$4,"-",""),9))</f>
        <v/>
      </c>
      <c r="W590" s="418">
        <f>AI590-I590</f>
        <v/>
      </c>
      <c r="X590" s="455" t="n"/>
      <c r="Y590" s="417" t="n"/>
      <c r="Z590" s="418" t="n"/>
      <c r="AA590" s="418" t="n"/>
      <c r="AB590" s="418" t="n"/>
      <c r="AC590" s="418" t="n"/>
      <c r="AD590" s="418" t="n"/>
      <c r="AE590" s="455" t="n"/>
      <c r="AF590" s="455" t="n"/>
      <c r="AG590" s="455" t="n"/>
      <c r="AH590" s="455" t="n"/>
      <c r="AI590" s="455" t="n"/>
      <c r="AJ590" s="455" t="n"/>
      <c r="AK590" s="455" t="n"/>
      <c r="AL590" s="455" t="n"/>
      <c r="AM590" s="455" t="n"/>
      <c r="AN590" s="455" t="n"/>
      <c r="AO590" s="455" t="n"/>
      <c r="AP590" s="455" t="n"/>
      <c r="AQ590" s="455" t="n"/>
      <c r="AR590" s="418" t="n"/>
      <c r="AS590" s="418" t="n"/>
      <c r="AT590" s="418" t="n"/>
    </row>
    <row r="591">
      <c r="A591" s="417" t="n">
        <v>582</v>
      </c>
      <c r="B591" s="418" t="inlineStr"/>
      <c r="C591" s="418" t="inlineStr">
        <is>
          <t>56ប៊ី-លីង សឹបផ្លាយ ឆេន មេនេចម៉ិន ឯ.ក</t>
        </is>
      </c>
      <c r="D591" s="418" t="inlineStr">
        <is>
          <t>K004-902004795</t>
        </is>
      </c>
      <c r="E591" s="418" t="inlineStr">
        <is>
          <t>IN202102-0128</t>
        </is>
      </c>
      <c r="F591" s="419" t="n">
        <v>44252</v>
      </c>
      <c r="G591" s="420" t="n">
        <v>270722</v>
      </c>
      <c r="H591" s="418" t="n"/>
      <c r="I591" s="455" t="n">
        <v>270722</v>
      </c>
      <c r="J591" s="418">
        <f>IF(L591&lt;&gt;"",L591,K591)</f>
        <v/>
      </c>
      <c r="K591" s="418">
        <f>IF(AND(T591=TRUE, U591=TRUE, V591=TRUE), IF(W591&lt;-0.05, "អនុញ្ញាត (អ្នកផ្គត់ផ្គង់ប្រកាសខ្វះ)", "បានប្រកាស (អនុញ្ញាត)"), IF(AND(T591=FALSE, U591=FALSE, V591=FALSE), "ព្យួរទុក (មិនមានទិន្នន័យ)", "ប្រកាសខុស (ព្យួរទុក)"))</f>
        <v/>
      </c>
      <c r="L591" s="418" t="inlineStr"/>
      <c r="M591" s="418" t="inlineStr"/>
      <c r="N591" s="455" t="n"/>
      <c r="O591" s="455">
        <f>IF(W591&lt;0,AI591,I591)</f>
        <v/>
      </c>
      <c r="P591" s="455">
        <f>I591-O591</f>
        <v/>
      </c>
      <c r="Q591" s="418" t="n"/>
      <c r="R591" s="418" t="inlineStr">
        <is>
          <t>IN202102-0128</t>
        </is>
      </c>
      <c r="S591" s="418" t="inlineStr"/>
      <c r="T591" s="418">
        <f>R591=S591</f>
        <v/>
      </c>
      <c r="U591" s="418">
        <f>AND(MONTH(F591)=MONTH(Y591), YEAR(F591)=YEAR(Y591))</f>
        <v/>
      </c>
      <c r="V591" s="418">
        <f>AND(AC591&lt;&gt;"", 'Company information'!D$4&lt;&gt;"", RIGHT(SUBSTITUTE(AC591,"-",""),9)=RIGHT(SUBSTITUTE('Company information'!D$4,"-",""),9))</f>
        <v/>
      </c>
      <c r="W591" s="418">
        <f>AI591-I591</f>
        <v/>
      </c>
      <c r="X591" s="455" t="n"/>
      <c r="Y591" s="417" t="n"/>
      <c r="Z591" s="418" t="n"/>
      <c r="AA591" s="418" t="n"/>
      <c r="AB591" s="418" t="n"/>
      <c r="AC591" s="418" t="n"/>
      <c r="AD591" s="418" t="n"/>
      <c r="AE591" s="455" t="n"/>
      <c r="AF591" s="455" t="n"/>
      <c r="AG591" s="455" t="n"/>
      <c r="AH591" s="455" t="n"/>
      <c r="AI591" s="455" t="n"/>
      <c r="AJ591" s="455" t="n"/>
      <c r="AK591" s="455" t="n"/>
      <c r="AL591" s="455" t="n"/>
      <c r="AM591" s="455" t="n"/>
      <c r="AN591" s="455" t="n"/>
      <c r="AO591" s="455" t="n"/>
      <c r="AP591" s="455" t="n"/>
      <c r="AQ591" s="455" t="n"/>
      <c r="AR591" s="418" t="n"/>
      <c r="AS591" s="418" t="n"/>
      <c r="AT591" s="418" t="n"/>
    </row>
    <row r="592">
      <c r="A592" s="417" t="n">
        <v>583</v>
      </c>
      <c r="B592" s="418" t="inlineStr"/>
      <c r="C592" s="418" t="inlineStr">
        <is>
          <t>56ប៊ី-លីង សឹបផ្លាយ ឆេន មេនេចម៉ិន ឯ.ក</t>
        </is>
      </c>
      <c r="D592" s="418" t="inlineStr">
        <is>
          <t>K004-902004795</t>
        </is>
      </c>
      <c r="E592" s="418" t="inlineStr">
        <is>
          <t>IN202102-0127</t>
        </is>
      </c>
      <c r="F592" s="419" t="n">
        <v>44252</v>
      </c>
      <c r="G592" s="420" t="n">
        <v>484449</v>
      </c>
      <c r="H592" s="418" t="n"/>
      <c r="I592" s="455" t="n">
        <v>484449</v>
      </c>
      <c r="J592" s="418">
        <f>IF(L592&lt;&gt;"",L592,K592)</f>
        <v/>
      </c>
      <c r="K592" s="418">
        <f>IF(AND(T592=TRUE, U592=TRUE, V592=TRUE), IF(W592&lt;-0.05, "អនុញ្ញាត (អ្នកផ្គត់ផ្គង់ប្រកាសខ្វះ)", "បានប្រកាស (អនុញ្ញាត)"), IF(AND(T592=FALSE, U592=FALSE, V592=FALSE), "ព្យួរទុក (មិនមានទិន្នន័យ)", "ប្រកាសខុស (ព្យួរទុក)"))</f>
        <v/>
      </c>
      <c r="L592" s="418" t="inlineStr"/>
      <c r="M592" s="418" t="inlineStr"/>
      <c r="N592" s="455" t="n"/>
      <c r="O592" s="455">
        <f>IF(W592&lt;0,AI592,I592)</f>
        <v/>
      </c>
      <c r="P592" s="455">
        <f>I592-O592</f>
        <v/>
      </c>
      <c r="Q592" s="418" t="n"/>
      <c r="R592" s="418" t="inlineStr">
        <is>
          <t>IN202102-0127</t>
        </is>
      </c>
      <c r="S592" s="418" t="inlineStr"/>
      <c r="T592" s="418">
        <f>R592=S592</f>
        <v/>
      </c>
      <c r="U592" s="418">
        <f>AND(MONTH(F592)=MONTH(Y592), YEAR(F592)=YEAR(Y592))</f>
        <v/>
      </c>
      <c r="V592" s="418">
        <f>AND(AC592&lt;&gt;"", 'Company information'!D$4&lt;&gt;"", RIGHT(SUBSTITUTE(AC592,"-",""),9)=RIGHT(SUBSTITUTE('Company information'!D$4,"-",""),9))</f>
        <v/>
      </c>
      <c r="W592" s="418">
        <f>AI592-I592</f>
        <v/>
      </c>
      <c r="X592" s="455" t="n"/>
      <c r="Y592" s="417" t="n"/>
      <c r="Z592" s="418" t="n"/>
      <c r="AA592" s="418" t="n"/>
      <c r="AB592" s="418" t="n"/>
      <c r="AC592" s="418" t="n"/>
      <c r="AD592" s="418" t="n"/>
      <c r="AE592" s="455" t="n"/>
      <c r="AF592" s="455" t="n"/>
      <c r="AG592" s="455" t="n"/>
      <c r="AH592" s="455" t="n"/>
      <c r="AI592" s="455" t="n"/>
      <c r="AJ592" s="455" t="n"/>
      <c r="AK592" s="455" t="n"/>
      <c r="AL592" s="455" t="n"/>
      <c r="AM592" s="455" t="n"/>
      <c r="AN592" s="455" t="n"/>
      <c r="AO592" s="455" t="n"/>
      <c r="AP592" s="455" t="n"/>
      <c r="AQ592" s="455" t="n"/>
      <c r="AR592" s="418" t="n"/>
      <c r="AS592" s="418" t="n"/>
      <c r="AT592" s="418" t="n"/>
    </row>
    <row r="593">
      <c r="A593" s="417" t="n">
        <v>584</v>
      </c>
      <c r="B593" s="418" t="inlineStr"/>
      <c r="C593" s="418" t="inlineStr">
        <is>
          <t>សូស៊ីយេតេ កុងសេស្យូនែរ ដឺ ឡាអេរ៉ូព័រ</t>
        </is>
      </c>
      <c r="D593" s="418" t="inlineStr">
        <is>
          <t>L001-100047300</t>
        </is>
      </c>
      <c r="E593" s="418" t="inlineStr">
        <is>
          <t>2100011390</t>
        </is>
      </c>
      <c r="F593" s="419" t="n">
        <v>44229</v>
      </c>
      <c r="G593" s="420" t="n">
        <v>56679</v>
      </c>
      <c r="H593" s="418" t="n"/>
      <c r="I593" s="455" t="n">
        <v>56679</v>
      </c>
      <c r="J593" s="418">
        <f>IF(L593&lt;&gt;"",L593,K593)</f>
        <v/>
      </c>
      <c r="K593" s="418">
        <f>IF(AND(T593=TRUE, U593=TRUE, V593=TRUE), IF(W593&lt;-0.05, "អនុញ្ញាត (អ្នកផ្គត់ផ្គង់ប្រកាសខ្វះ)", "បានប្រកាស (អនុញ្ញាត)"), IF(AND(T593=FALSE, U593=FALSE, V593=FALSE), "ព្យួរទុក (មិនមានទិន្នន័យ)", "ប្រកាសខុស (ព្យួរទុក)"))</f>
        <v/>
      </c>
      <c r="L593" s="418" t="inlineStr"/>
      <c r="M593" s="418" t="inlineStr"/>
      <c r="N593" s="455" t="n"/>
      <c r="O593" s="455">
        <f>IF(W593&lt;0,AI593,I593)</f>
        <v/>
      </c>
      <c r="P593" s="455">
        <f>I593-O593</f>
        <v/>
      </c>
      <c r="Q593" s="418" t="n"/>
      <c r="R593" s="418" t="inlineStr">
        <is>
          <t>2100011390</t>
        </is>
      </c>
      <c r="S593" s="418" t="inlineStr"/>
      <c r="T593" s="418">
        <f>R593=S593</f>
        <v/>
      </c>
      <c r="U593" s="418">
        <f>AND(MONTH(F593)=MONTH(Y593), YEAR(F593)=YEAR(Y593))</f>
        <v/>
      </c>
      <c r="V593" s="418">
        <f>AND(AC593&lt;&gt;"", 'Company information'!D$4&lt;&gt;"", RIGHT(SUBSTITUTE(AC593,"-",""),9)=RIGHT(SUBSTITUTE('Company information'!D$4,"-",""),9))</f>
        <v/>
      </c>
      <c r="W593" s="418">
        <f>AI593-I593</f>
        <v/>
      </c>
      <c r="X593" s="455" t="n"/>
      <c r="Y593" s="417" t="n"/>
      <c r="Z593" s="418" t="n"/>
      <c r="AA593" s="418" t="n"/>
      <c r="AB593" s="418" t="n"/>
      <c r="AC593" s="418" t="n"/>
      <c r="AD593" s="418" t="n"/>
      <c r="AE593" s="455" t="n"/>
      <c r="AF593" s="455" t="n"/>
      <c r="AG593" s="455" t="n"/>
      <c r="AH593" s="455" t="n"/>
      <c r="AI593" s="455" t="n"/>
      <c r="AJ593" s="455" t="n"/>
      <c r="AK593" s="455" t="n"/>
      <c r="AL593" s="455" t="n"/>
      <c r="AM593" s="455" t="n"/>
      <c r="AN593" s="455" t="n"/>
      <c r="AO593" s="455" t="n"/>
      <c r="AP593" s="455" t="n"/>
      <c r="AQ593" s="455" t="n"/>
      <c r="AR593" s="418" t="n"/>
      <c r="AS593" s="418" t="n"/>
      <c r="AT593" s="418" t="n"/>
    </row>
    <row r="594">
      <c r="A594" s="417" t="n">
        <v>585</v>
      </c>
      <c r="B594" s="418" t="inlineStr"/>
      <c r="C594" s="418" t="inlineStr">
        <is>
          <t>កំពង់ផែស្វយ័តភ្នំពេញ "ក.ស.ភ"</t>
        </is>
      </c>
      <c r="D594" s="418" t="inlineStr">
        <is>
          <t>L001-100044999</t>
        </is>
      </c>
      <c r="E594" s="418" t="inlineStr">
        <is>
          <t>INV20210211337</t>
        </is>
      </c>
      <c r="F594" s="419" t="n">
        <v>44254</v>
      </c>
      <c r="G594" s="420" t="n">
        <v>19420</v>
      </c>
      <c r="H594" s="418" t="n"/>
      <c r="I594" s="455" t="n">
        <v>19420</v>
      </c>
      <c r="J594" s="418">
        <f>IF(L594&lt;&gt;"",L594,K594)</f>
        <v/>
      </c>
      <c r="K594" s="418">
        <f>IF(AND(T594=TRUE, U594=TRUE, V594=TRUE), IF(W594&lt;-0.05, "អនុញ្ញាត (អ្នកផ្គត់ផ្គង់ប្រកាសខ្វះ)", "បានប្រកាស (អនុញ្ញាត)"), IF(AND(T594=FALSE, U594=FALSE, V594=FALSE), "ព្យួរទុក (មិនមានទិន្នន័យ)", "ប្រកាសខុស (ព្យួរទុក)"))</f>
        <v/>
      </c>
      <c r="L594" s="418" t="inlineStr"/>
      <c r="M594" s="418" t="inlineStr"/>
      <c r="N594" s="455" t="n"/>
      <c r="O594" s="455">
        <f>IF(W594&lt;0,AI594,I594)</f>
        <v/>
      </c>
      <c r="P594" s="455">
        <f>I594-O594</f>
        <v/>
      </c>
      <c r="Q594" s="418" t="n"/>
      <c r="R594" s="418" t="inlineStr">
        <is>
          <t>INV20210211337</t>
        </is>
      </c>
      <c r="S594" s="418" t="inlineStr"/>
      <c r="T594" s="418">
        <f>R594=S594</f>
        <v/>
      </c>
      <c r="U594" s="418">
        <f>AND(MONTH(F594)=MONTH(Y594), YEAR(F594)=YEAR(Y594))</f>
        <v/>
      </c>
      <c r="V594" s="418">
        <f>AND(AC594&lt;&gt;"", 'Company information'!D$4&lt;&gt;"", RIGHT(SUBSTITUTE(AC594,"-",""),9)=RIGHT(SUBSTITUTE('Company information'!D$4,"-",""),9))</f>
        <v/>
      </c>
      <c r="W594" s="418">
        <f>AI594-I594</f>
        <v/>
      </c>
      <c r="X594" s="455" t="n"/>
      <c r="Y594" s="417" t="n"/>
      <c r="Z594" s="418" t="n"/>
      <c r="AA594" s="418" t="n"/>
      <c r="AB594" s="418" t="n"/>
      <c r="AC594" s="418" t="n"/>
      <c r="AD594" s="418" t="n"/>
      <c r="AE594" s="455" t="n"/>
      <c r="AF594" s="455" t="n"/>
      <c r="AG594" s="455" t="n"/>
      <c r="AH594" s="455" t="n"/>
      <c r="AI594" s="455" t="n"/>
      <c r="AJ594" s="455" t="n"/>
      <c r="AK594" s="455" t="n"/>
      <c r="AL594" s="455" t="n"/>
      <c r="AM594" s="455" t="n"/>
      <c r="AN594" s="455" t="n"/>
      <c r="AO594" s="455" t="n"/>
      <c r="AP594" s="455" t="n"/>
      <c r="AQ594" s="455" t="n"/>
      <c r="AR594" s="418" t="n"/>
      <c r="AS594" s="418" t="n"/>
      <c r="AT594" s="418" t="n"/>
    </row>
    <row r="595">
      <c r="A595" s="417" t="n">
        <v>586</v>
      </c>
      <c r="B595" s="418" t="inlineStr"/>
      <c r="C595" s="418" t="inlineStr">
        <is>
          <t>សូស៊ីយេតេ កុងសេស្យូនែរ ដឺ ឡាអេរ៉ូព័រ</t>
        </is>
      </c>
      <c r="D595" s="418" t="inlineStr">
        <is>
          <t>L001-100047300</t>
        </is>
      </c>
      <c r="E595" s="418" t="inlineStr">
        <is>
          <t>2100009720</t>
        </is>
      </c>
      <c r="F595" s="419" t="n">
        <v>44250</v>
      </c>
      <c r="G595" s="420" t="n">
        <v>3515</v>
      </c>
      <c r="H595" s="418" t="n"/>
      <c r="I595" s="455" t="n">
        <v>3515</v>
      </c>
      <c r="J595" s="418">
        <f>IF(L595&lt;&gt;"",L595,K595)</f>
        <v/>
      </c>
      <c r="K595" s="418">
        <f>IF(AND(T595=TRUE, U595=TRUE, V595=TRUE), IF(W595&lt;-0.05, "អនុញ្ញាត (អ្នកផ្គត់ផ្គង់ប្រកាសខ្វះ)", "បានប្រកាស (អនុញ្ញាត)"), IF(AND(T595=FALSE, U595=FALSE, V595=FALSE), "ព្យួរទុក (មិនមានទិន្នន័យ)", "ប្រកាសខុស (ព្យួរទុក)"))</f>
        <v/>
      </c>
      <c r="L595" s="418" t="inlineStr"/>
      <c r="M595" s="418" t="inlineStr"/>
      <c r="N595" s="455" t="n"/>
      <c r="O595" s="455">
        <f>IF(W595&lt;0,AI595,I595)</f>
        <v/>
      </c>
      <c r="P595" s="455">
        <f>I595-O595</f>
        <v/>
      </c>
      <c r="Q595" s="418" t="n"/>
      <c r="R595" s="418" t="inlineStr">
        <is>
          <t>2100009720</t>
        </is>
      </c>
      <c r="S595" s="418" t="inlineStr"/>
      <c r="T595" s="418">
        <f>R595=S595</f>
        <v/>
      </c>
      <c r="U595" s="418">
        <f>AND(MONTH(F595)=MONTH(Y595), YEAR(F595)=YEAR(Y595))</f>
        <v/>
      </c>
      <c r="V595" s="418">
        <f>AND(AC595&lt;&gt;"", 'Company information'!D$4&lt;&gt;"", RIGHT(SUBSTITUTE(AC595,"-",""),9)=RIGHT(SUBSTITUTE('Company information'!D$4,"-",""),9))</f>
        <v/>
      </c>
      <c r="W595" s="418">
        <f>AI595-I595</f>
        <v/>
      </c>
      <c r="X595" s="455" t="n"/>
      <c r="Y595" s="417" t="n"/>
      <c r="Z595" s="418" t="n"/>
      <c r="AA595" s="418" t="n"/>
      <c r="AB595" s="418" t="n"/>
      <c r="AC595" s="418" t="n"/>
      <c r="AD595" s="418" t="n"/>
      <c r="AE595" s="455" t="n"/>
      <c r="AF595" s="455" t="n"/>
      <c r="AG595" s="455" t="n"/>
      <c r="AH595" s="455" t="n"/>
      <c r="AI595" s="455" t="n"/>
      <c r="AJ595" s="455" t="n"/>
      <c r="AK595" s="455" t="n"/>
      <c r="AL595" s="455" t="n"/>
      <c r="AM595" s="455" t="n"/>
      <c r="AN595" s="455" t="n"/>
      <c r="AO595" s="455" t="n"/>
      <c r="AP595" s="455" t="n"/>
      <c r="AQ595" s="455" t="n"/>
      <c r="AR595" s="418" t="n"/>
      <c r="AS595" s="418" t="n"/>
      <c r="AT595" s="418" t="n"/>
    </row>
    <row r="596">
      <c r="A596" s="417" t="n">
        <v>587</v>
      </c>
      <c r="B596" s="418" t="inlineStr"/>
      <c r="C596" s="418" t="inlineStr">
        <is>
          <t>កំពង់ផែស្វយ័តភ្នំពេញ "ក.ស.ភ"</t>
        </is>
      </c>
      <c r="D596" s="418" t="inlineStr">
        <is>
          <t>L001-100044999</t>
        </is>
      </c>
      <c r="E596" s="418" t="inlineStr">
        <is>
          <t>INV20210211338</t>
        </is>
      </c>
      <c r="F596" s="419" t="n">
        <v>44254</v>
      </c>
      <c r="G596" s="420" t="n">
        <v>29112</v>
      </c>
      <c r="H596" s="418" t="n"/>
      <c r="I596" s="455" t="n">
        <v>29112</v>
      </c>
      <c r="J596" s="418">
        <f>IF(L596&lt;&gt;"",L596,K596)</f>
        <v/>
      </c>
      <c r="K596" s="418">
        <f>IF(AND(T596=TRUE, U596=TRUE, V596=TRUE), IF(W596&lt;-0.05, "អនុញ្ញាត (អ្នកផ្គត់ផ្គង់ប្រកាសខ្វះ)", "បានប្រកាស (អនុញ្ញាត)"), IF(AND(T596=FALSE, U596=FALSE, V596=FALSE), "ព្យួរទុក (មិនមានទិន្នន័យ)", "ប្រកាសខុស (ព្យួរទុក)"))</f>
        <v/>
      </c>
      <c r="L596" s="418" t="inlineStr"/>
      <c r="M596" s="418" t="inlineStr"/>
      <c r="N596" s="455" t="n"/>
      <c r="O596" s="455">
        <f>IF(W596&lt;0,AI596,I596)</f>
        <v/>
      </c>
      <c r="P596" s="455">
        <f>I596-O596</f>
        <v/>
      </c>
      <c r="Q596" s="418" t="n"/>
      <c r="R596" s="418" t="inlineStr">
        <is>
          <t>INV20210211338</t>
        </is>
      </c>
      <c r="S596" s="418" t="inlineStr"/>
      <c r="T596" s="418">
        <f>R596=S596</f>
        <v/>
      </c>
      <c r="U596" s="418">
        <f>AND(MONTH(F596)=MONTH(Y596), YEAR(F596)=YEAR(Y596))</f>
        <v/>
      </c>
      <c r="V596" s="418">
        <f>AND(AC596&lt;&gt;"", 'Company information'!D$4&lt;&gt;"", RIGHT(SUBSTITUTE(AC596,"-",""),9)=RIGHT(SUBSTITUTE('Company information'!D$4,"-",""),9))</f>
        <v/>
      </c>
      <c r="W596" s="418">
        <f>AI596-I596</f>
        <v/>
      </c>
      <c r="X596" s="455" t="n"/>
      <c r="Y596" s="417" t="n"/>
      <c r="Z596" s="418" t="n"/>
      <c r="AA596" s="418" t="n"/>
      <c r="AB596" s="418" t="n"/>
      <c r="AC596" s="418" t="n"/>
      <c r="AD596" s="418" t="n"/>
      <c r="AE596" s="455" t="n"/>
      <c r="AF596" s="455" t="n"/>
      <c r="AG596" s="455" t="n"/>
      <c r="AH596" s="455" t="n"/>
      <c r="AI596" s="455" t="n"/>
      <c r="AJ596" s="455" t="n"/>
      <c r="AK596" s="455" t="n"/>
      <c r="AL596" s="455" t="n"/>
      <c r="AM596" s="455" t="n"/>
      <c r="AN596" s="455" t="n"/>
      <c r="AO596" s="455" t="n"/>
      <c r="AP596" s="455" t="n"/>
      <c r="AQ596" s="455" t="n"/>
      <c r="AR596" s="418" t="n"/>
      <c r="AS596" s="418" t="n"/>
      <c r="AT596" s="418" t="n"/>
    </row>
    <row r="597">
      <c r="A597" s="417" t="n">
        <v>588</v>
      </c>
      <c r="B597" s="418" t="inlineStr"/>
      <c r="C597" s="418" t="inlineStr">
        <is>
          <t>56ប៊ី-លីង សឹបផ្លាយ ឆេន មេនេចម៉ិន ឯ.ក</t>
        </is>
      </c>
      <c r="D597" s="418" t="inlineStr">
        <is>
          <t>K004-902004795</t>
        </is>
      </c>
      <c r="E597" s="418" t="inlineStr">
        <is>
          <t>IN202102-0143</t>
        </is>
      </c>
      <c r="F597" s="419" t="n">
        <v>44252</v>
      </c>
      <c r="G597" s="420" t="n">
        <v>69207</v>
      </c>
      <c r="H597" s="418" t="n"/>
      <c r="I597" s="455" t="n">
        <v>69207</v>
      </c>
      <c r="J597" s="418">
        <f>IF(L597&lt;&gt;"",L597,K597)</f>
        <v/>
      </c>
      <c r="K597" s="418">
        <f>IF(AND(T597=TRUE, U597=TRUE, V597=TRUE), IF(W597&lt;-0.05, "អនុញ្ញាត (អ្នកផ្គត់ផ្គង់ប្រកាសខ្វះ)", "បានប្រកាស (អនុញ្ញាត)"), IF(AND(T597=FALSE, U597=FALSE, V597=FALSE), "ព្យួរទុក (មិនមានទិន្នន័យ)", "ប្រកាសខុស (ព្យួរទុក)"))</f>
        <v/>
      </c>
      <c r="L597" s="418" t="inlineStr"/>
      <c r="M597" s="418" t="inlineStr"/>
      <c r="N597" s="455" t="n"/>
      <c r="O597" s="455">
        <f>IF(W597&lt;0,AI597,I597)</f>
        <v/>
      </c>
      <c r="P597" s="455">
        <f>I597-O597</f>
        <v/>
      </c>
      <c r="Q597" s="418" t="n"/>
      <c r="R597" s="418" t="inlineStr">
        <is>
          <t>IN202102-0143</t>
        </is>
      </c>
      <c r="S597" s="418" t="inlineStr"/>
      <c r="T597" s="418">
        <f>R597=S597</f>
        <v/>
      </c>
      <c r="U597" s="418">
        <f>AND(MONTH(F597)=MONTH(Y597), YEAR(F597)=YEAR(Y597))</f>
        <v/>
      </c>
      <c r="V597" s="418">
        <f>AND(AC597&lt;&gt;"", 'Company information'!D$4&lt;&gt;"", RIGHT(SUBSTITUTE(AC597,"-",""),9)=RIGHT(SUBSTITUTE('Company information'!D$4,"-",""),9))</f>
        <v/>
      </c>
      <c r="W597" s="418">
        <f>AI597-I597</f>
        <v/>
      </c>
      <c r="X597" s="455" t="n"/>
      <c r="Y597" s="417" t="n"/>
      <c r="Z597" s="418" t="n"/>
      <c r="AA597" s="418" t="n"/>
      <c r="AB597" s="418" t="n"/>
      <c r="AC597" s="418" t="n"/>
      <c r="AD597" s="418" t="n"/>
      <c r="AE597" s="455" t="n"/>
      <c r="AF597" s="455" t="n"/>
      <c r="AG597" s="455" t="n"/>
      <c r="AH597" s="455" t="n"/>
      <c r="AI597" s="455" t="n"/>
      <c r="AJ597" s="455" t="n"/>
      <c r="AK597" s="455" t="n"/>
      <c r="AL597" s="455" t="n"/>
      <c r="AM597" s="455" t="n"/>
      <c r="AN597" s="455" t="n"/>
      <c r="AO597" s="455" t="n"/>
      <c r="AP597" s="455" t="n"/>
      <c r="AQ597" s="455" t="n"/>
      <c r="AR597" s="418" t="n"/>
      <c r="AS597" s="418" t="n"/>
      <c r="AT597" s="418" t="n"/>
    </row>
    <row r="598">
      <c r="A598" s="417" t="n">
        <v>589</v>
      </c>
      <c r="B598" s="418" t="inlineStr"/>
      <c r="C598" s="418" t="inlineStr">
        <is>
          <t>56ប៊ី-លីង សឹបផ្លាយ ឆេន មេនេចម៉ិន ឯ.ក</t>
        </is>
      </c>
      <c r="D598" s="418" t="inlineStr">
        <is>
          <t>K004-902004795</t>
        </is>
      </c>
      <c r="E598" s="418" t="inlineStr">
        <is>
          <t>IN202102-0142</t>
        </is>
      </c>
      <c r="F598" s="419" t="n">
        <v>44252</v>
      </c>
      <c r="G598" s="420" t="n">
        <v>201515</v>
      </c>
      <c r="H598" s="418" t="n"/>
      <c r="I598" s="455" t="n">
        <v>201515</v>
      </c>
      <c r="J598" s="418">
        <f>IF(L598&lt;&gt;"",L598,K598)</f>
        <v/>
      </c>
      <c r="K598" s="418">
        <f>IF(AND(T598=TRUE, U598=TRUE, V598=TRUE), IF(W598&lt;-0.05, "អនុញ្ញាត (អ្នកផ្គត់ផ្គង់ប្រកាសខ្វះ)", "បានប្រកាស (អនុញ្ញាត)"), IF(AND(T598=FALSE, U598=FALSE, V598=FALSE), "ព្យួរទុក (មិនមានទិន្នន័យ)", "ប្រកាសខុស (ព្យួរទុក)"))</f>
        <v/>
      </c>
      <c r="L598" s="418" t="inlineStr"/>
      <c r="M598" s="418" t="inlineStr"/>
      <c r="N598" s="455" t="n"/>
      <c r="O598" s="455">
        <f>IF(W598&lt;0,AI598,I598)</f>
        <v/>
      </c>
      <c r="P598" s="455">
        <f>I598-O598</f>
        <v/>
      </c>
      <c r="Q598" s="418" t="n"/>
      <c r="R598" s="418" t="inlineStr">
        <is>
          <t>IN202102-0142</t>
        </is>
      </c>
      <c r="S598" s="418" t="inlineStr"/>
      <c r="T598" s="418">
        <f>R598=S598</f>
        <v/>
      </c>
      <c r="U598" s="418">
        <f>AND(MONTH(F598)=MONTH(Y598), YEAR(F598)=YEAR(Y598))</f>
        <v/>
      </c>
      <c r="V598" s="418">
        <f>AND(AC598&lt;&gt;"", 'Company information'!D$4&lt;&gt;"", RIGHT(SUBSTITUTE(AC598,"-",""),9)=RIGHT(SUBSTITUTE('Company information'!D$4,"-",""),9))</f>
        <v/>
      </c>
      <c r="W598" s="418">
        <f>AI598-I598</f>
        <v/>
      </c>
      <c r="X598" s="455" t="n"/>
      <c r="Y598" s="417" t="n"/>
      <c r="Z598" s="418" t="n"/>
      <c r="AA598" s="418" t="n"/>
      <c r="AB598" s="418" t="n"/>
      <c r="AC598" s="418" t="n"/>
      <c r="AD598" s="418" t="n"/>
      <c r="AE598" s="455" t="n"/>
      <c r="AF598" s="455" t="n"/>
      <c r="AG598" s="455" t="n"/>
      <c r="AH598" s="455" t="n"/>
      <c r="AI598" s="455" t="n"/>
      <c r="AJ598" s="455" t="n"/>
      <c r="AK598" s="455" t="n"/>
      <c r="AL598" s="455" t="n"/>
      <c r="AM598" s="455" t="n"/>
      <c r="AN598" s="455" t="n"/>
      <c r="AO598" s="455" t="n"/>
      <c r="AP598" s="455" t="n"/>
      <c r="AQ598" s="455" t="n"/>
      <c r="AR598" s="418" t="n"/>
      <c r="AS598" s="418" t="n"/>
      <c r="AT598" s="418" t="n"/>
    </row>
    <row r="599">
      <c r="A599" s="417" t="n">
        <v>590</v>
      </c>
      <c r="B599" s="418" t="inlineStr"/>
      <c r="C599" s="418" t="inlineStr">
        <is>
          <t>56ប៊ី-លីង សឹបផ្លាយ ឆេន មេនេចម៉ិន ឯ.ក</t>
        </is>
      </c>
      <c r="D599" s="418" t="inlineStr">
        <is>
          <t>K004-902004795</t>
        </is>
      </c>
      <c r="E599" s="418" t="inlineStr">
        <is>
          <t>IN202102-0141</t>
        </is>
      </c>
      <c r="F599" s="419" t="n">
        <v>44252</v>
      </c>
      <c r="G599" s="420" t="n">
        <v>105846</v>
      </c>
      <c r="H599" s="418" t="n"/>
      <c r="I599" s="455" t="n">
        <v>105846</v>
      </c>
      <c r="J599" s="418">
        <f>IF(L599&lt;&gt;"",L599,K599)</f>
        <v/>
      </c>
      <c r="K599" s="418">
        <f>IF(AND(T599=TRUE, U599=TRUE, V599=TRUE), IF(W599&lt;-0.05, "អនុញ្ញាត (អ្នកផ្គត់ផ្គង់ប្រកាសខ្វះ)", "បានប្រកាស (អនុញ្ញាត)"), IF(AND(T599=FALSE, U599=FALSE, V599=FALSE), "ព្យួរទុក (មិនមានទិន្នន័យ)", "ប្រកាសខុស (ព្យួរទុក)"))</f>
        <v/>
      </c>
      <c r="L599" s="418" t="inlineStr"/>
      <c r="M599" s="418" t="inlineStr"/>
      <c r="N599" s="455" t="n"/>
      <c r="O599" s="455">
        <f>IF(W599&lt;0,AI599,I599)</f>
        <v/>
      </c>
      <c r="P599" s="455">
        <f>I599-O599</f>
        <v/>
      </c>
      <c r="Q599" s="418" t="n"/>
      <c r="R599" s="418" t="inlineStr">
        <is>
          <t>IN202102-0141</t>
        </is>
      </c>
      <c r="S599" s="418" t="inlineStr"/>
      <c r="T599" s="418">
        <f>R599=S599</f>
        <v/>
      </c>
      <c r="U599" s="418">
        <f>AND(MONTH(F599)=MONTH(Y599), YEAR(F599)=YEAR(Y599))</f>
        <v/>
      </c>
      <c r="V599" s="418">
        <f>AND(AC599&lt;&gt;"", 'Company information'!D$4&lt;&gt;"", RIGHT(SUBSTITUTE(AC599,"-",""),9)=RIGHT(SUBSTITUTE('Company information'!D$4,"-",""),9))</f>
        <v/>
      </c>
      <c r="W599" s="418">
        <f>AI599-I599</f>
        <v/>
      </c>
      <c r="X599" s="455" t="n"/>
      <c r="Y599" s="417" t="n"/>
      <c r="Z599" s="418" t="n"/>
      <c r="AA599" s="418" t="n"/>
      <c r="AB599" s="418" t="n"/>
      <c r="AC599" s="418" t="n"/>
      <c r="AD599" s="418" t="n"/>
      <c r="AE599" s="455" t="n"/>
      <c r="AF599" s="455" t="n"/>
      <c r="AG599" s="455" t="n"/>
      <c r="AH599" s="455" t="n"/>
      <c r="AI599" s="455" t="n"/>
      <c r="AJ599" s="455" t="n"/>
      <c r="AK599" s="455" t="n"/>
      <c r="AL599" s="455" t="n"/>
      <c r="AM599" s="455" t="n"/>
      <c r="AN599" s="455" t="n"/>
      <c r="AO599" s="455" t="n"/>
      <c r="AP599" s="455" t="n"/>
      <c r="AQ599" s="455" t="n"/>
      <c r="AR599" s="418" t="n"/>
      <c r="AS599" s="418" t="n"/>
      <c r="AT599" s="418" t="n"/>
    </row>
    <row r="600">
      <c r="A600" s="417" t="n">
        <v>591</v>
      </c>
      <c r="B600" s="418" t="inlineStr"/>
      <c r="C600" s="418" t="inlineStr">
        <is>
          <t>56ប៊ី-លីង សឹបផ្លាយ ឆេន មេនេចម៉ិន ឯ.ក</t>
        </is>
      </c>
      <c r="D600" s="418" t="inlineStr">
        <is>
          <t>K004-902004795</t>
        </is>
      </c>
      <c r="E600" s="418" t="inlineStr">
        <is>
          <t>IN202102-0116</t>
        </is>
      </c>
      <c r="F600" s="419" t="n">
        <v>44252</v>
      </c>
      <c r="G600" s="420" t="n">
        <v>266651</v>
      </c>
      <c r="H600" s="418" t="n"/>
      <c r="I600" s="455" t="n">
        <v>266651</v>
      </c>
      <c r="J600" s="418">
        <f>IF(L600&lt;&gt;"",L600,K600)</f>
        <v/>
      </c>
      <c r="K600" s="418">
        <f>IF(AND(T600=TRUE, U600=TRUE, V600=TRUE), IF(W600&lt;-0.05, "អនុញ្ញាត (អ្នកផ្គត់ផ្គង់ប្រកាសខ្វះ)", "បានប្រកាស (អនុញ្ញាត)"), IF(AND(T600=FALSE, U600=FALSE, V600=FALSE), "ព្យួរទុក (មិនមានទិន្នន័យ)", "ប្រកាសខុស (ព្យួរទុក)"))</f>
        <v/>
      </c>
      <c r="L600" s="418" t="inlineStr"/>
      <c r="M600" s="418" t="inlineStr"/>
      <c r="N600" s="455" t="n"/>
      <c r="O600" s="455">
        <f>IF(W600&lt;0,AI600,I600)</f>
        <v/>
      </c>
      <c r="P600" s="455">
        <f>I600-O600</f>
        <v/>
      </c>
      <c r="Q600" s="418" t="n"/>
      <c r="R600" s="418" t="inlineStr">
        <is>
          <t>IN202102-0116</t>
        </is>
      </c>
      <c r="S600" s="418" t="inlineStr"/>
      <c r="T600" s="418">
        <f>R600=S600</f>
        <v/>
      </c>
      <c r="U600" s="418">
        <f>AND(MONTH(F600)=MONTH(Y600), YEAR(F600)=YEAR(Y600))</f>
        <v/>
      </c>
      <c r="V600" s="418">
        <f>AND(AC600&lt;&gt;"", 'Company information'!D$4&lt;&gt;"", RIGHT(SUBSTITUTE(AC600,"-",""),9)=RIGHT(SUBSTITUTE('Company information'!D$4,"-",""),9))</f>
        <v/>
      </c>
      <c r="W600" s="418">
        <f>AI600-I600</f>
        <v/>
      </c>
      <c r="X600" s="455" t="n"/>
      <c r="Y600" s="417" t="n"/>
      <c r="Z600" s="418" t="n"/>
      <c r="AA600" s="418" t="n"/>
      <c r="AB600" s="418" t="n"/>
      <c r="AC600" s="418" t="n"/>
      <c r="AD600" s="418" t="n"/>
      <c r="AE600" s="455" t="n"/>
      <c r="AF600" s="455" t="n"/>
      <c r="AG600" s="455" t="n"/>
      <c r="AH600" s="455" t="n"/>
      <c r="AI600" s="455" t="n"/>
      <c r="AJ600" s="455" t="n"/>
      <c r="AK600" s="455" t="n"/>
      <c r="AL600" s="455" t="n"/>
      <c r="AM600" s="455" t="n"/>
      <c r="AN600" s="455" t="n"/>
      <c r="AO600" s="455" t="n"/>
      <c r="AP600" s="455" t="n"/>
      <c r="AQ600" s="455" t="n"/>
      <c r="AR600" s="418" t="n"/>
      <c r="AS600" s="418" t="n"/>
      <c r="AT600" s="418" t="n"/>
    </row>
    <row r="601">
      <c r="A601" s="417" t="n">
        <v>592</v>
      </c>
      <c r="B601" s="418" t="inlineStr"/>
      <c r="C601" s="418" t="inlineStr">
        <is>
          <t>56ប៊ី-លីង សឹបផ្លាយ ឆេន មេនេចម៉ិន ឯ.ក</t>
        </is>
      </c>
      <c r="D601" s="418" t="inlineStr">
        <is>
          <t>K004-902004795</t>
        </is>
      </c>
      <c r="E601" s="418" t="inlineStr">
        <is>
          <t>IN202102-0115</t>
        </is>
      </c>
      <c r="F601" s="419" t="n">
        <v>44252</v>
      </c>
      <c r="G601" s="420" t="n">
        <v>185231</v>
      </c>
      <c r="H601" s="418" t="n"/>
      <c r="I601" s="455" t="n">
        <v>185231</v>
      </c>
      <c r="J601" s="418">
        <f>IF(L601&lt;&gt;"",L601,K601)</f>
        <v/>
      </c>
      <c r="K601" s="418">
        <f>IF(AND(T601=TRUE, U601=TRUE, V601=TRUE), IF(W601&lt;-0.05, "អនុញ្ញាត (អ្នកផ្គត់ផ្គង់ប្រកាសខ្វះ)", "បានប្រកាស (អនុញ្ញាត)"), IF(AND(T601=FALSE, U601=FALSE, V601=FALSE), "ព្យួរទុក (មិនមានទិន្នន័យ)", "ប្រកាសខុស (ព្យួរទុក)"))</f>
        <v/>
      </c>
      <c r="L601" s="418" t="inlineStr"/>
      <c r="M601" s="418" t="inlineStr"/>
      <c r="N601" s="455" t="n"/>
      <c r="O601" s="455">
        <f>IF(W601&lt;0,AI601,I601)</f>
        <v/>
      </c>
      <c r="P601" s="455">
        <f>I601-O601</f>
        <v/>
      </c>
      <c r="Q601" s="418" t="n"/>
      <c r="R601" s="418" t="inlineStr">
        <is>
          <t>IN202102-0115</t>
        </is>
      </c>
      <c r="S601" s="418" t="inlineStr"/>
      <c r="T601" s="418">
        <f>R601=S601</f>
        <v/>
      </c>
      <c r="U601" s="418">
        <f>AND(MONTH(F601)=MONTH(Y601), YEAR(F601)=YEAR(Y601))</f>
        <v/>
      </c>
      <c r="V601" s="418">
        <f>AND(AC601&lt;&gt;"", 'Company information'!D$4&lt;&gt;"", RIGHT(SUBSTITUTE(AC601,"-",""),9)=RIGHT(SUBSTITUTE('Company information'!D$4,"-",""),9))</f>
        <v/>
      </c>
      <c r="W601" s="418">
        <f>AI601-I601</f>
        <v/>
      </c>
      <c r="X601" s="455" t="n"/>
      <c r="Y601" s="417" t="n"/>
      <c r="Z601" s="418" t="n"/>
      <c r="AA601" s="418" t="n"/>
      <c r="AB601" s="418" t="n"/>
      <c r="AC601" s="418" t="n"/>
      <c r="AD601" s="418" t="n"/>
      <c r="AE601" s="455" t="n"/>
      <c r="AF601" s="455" t="n"/>
      <c r="AG601" s="455" t="n"/>
      <c r="AH601" s="455" t="n"/>
      <c r="AI601" s="455" t="n"/>
      <c r="AJ601" s="455" t="n"/>
      <c r="AK601" s="455" t="n"/>
      <c r="AL601" s="455" t="n"/>
      <c r="AM601" s="455" t="n"/>
      <c r="AN601" s="455" t="n"/>
      <c r="AO601" s="455" t="n"/>
      <c r="AP601" s="455" t="n"/>
      <c r="AQ601" s="455" t="n"/>
      <c r="AR601" s="418" t="n"/>
      <c r="AS601" s="418" t="n"/>
      <c r="AT601" s="418" t="n"/>
    </row>
    <row r="602">
      <c r="A602" s="417" t="n">
        <v>593</v>
      </c>
      <c r="B602" s="418" t="inlineStr"/>
      <c r="C602" s="418" t="inlineStr">
        <is>
          <t>56ប៊ី-លីង សឹបផ្លាយ ឆេន មេនេចម៉ិន ឯ.ក</t>
        </is>
      </c>
      <c r="D602" s="418" t="inlineStr">
        <is>
          <t>K004-902004795</t>
        </is>
      </c>
      <c r="E602" s="418" t="inlineStr">
        <is>
          <t>IN202102-0113</t>
        </is>
      </c>
      <c r="F602" s="419" t="n">
        <v>44252</v>
      </c>
      <c r="G602" s="420" t="n">
        <v>270722</v>
      </c>
      <c r="H602" s="418" t="n"/>
      <c r="I602" s="455" t="n">
        <v>270722</v>
      </c>
      <c r="J602" s="418">
        <f>IF(L602&lt;&gt;"",L602,K602)</f>
        <v/>
      </c>
      <c r="K602" s="418">
        <f>IF(AND(T602=TRUE, U602=TRUE, V602=TRUE), IF(W602&lt;-0.05, "អនុញ្ញាត (អ្នកផ្គត់ផ្គង់ប្រកាសខ្វះ)", "បានប្រកាស (អនុញ្ញាត)"), IF(AND(T602=FALSE, U602=FALSE, V602=FALSE), "ព្យួរទុក (មិនមានទិន្នន័យ)", "ប្រកាសខុស (ព្យួរទុក)"))</f>
        <v/>
      </c>
      <c r="L602" s="418" t="inlineStr"/>
      <c r="M602" s="418" t="inlineStr"/>
      <c r="N602" s="455" t="n"/>
      <c r="O602" s="455">
        <f>IF(W602&lt;0,AI602,I602)</f>
        <v/>
      </c>
      <c r="P602" s="455">
        <f>I602-O602</f>
        <v/>
      </c>
      <c r="Q602" s="418" t="n"/>
      <c r="R602" s="418" t="inlineStr">
        <is>
          <t>IN202102-0113</t>
        </is>
      </c>
      <c r="S602" s="418" t="inlineStr"/>
      <c r="T602" s="418">
        <f>R602=S602</f>
        <v/>
      </c>
      <c r="U602" s="418">
        <f>AND(MONTH(F602)=MONTH(Y602), YEAR(F602)=YEAR(Y602))</f>
        <v/>
      </c>
      <c r="V602" s="418">
        <f>AND(AC602&lt;&gt;"", 'Company information'!D$4&lt;&gt;"", RIGHT(SUBSTITUTE(AC602,"-",""),9)=RIGHT(SUBSTITUTE('Company information'!D$4,"-",""),9))</f>
        <v/>
      </c>
      <c r="W602" s="418">
        <f>AI602-I602</f>
        <v/>
      </c>
      <c r="X602" s="455" t="n"/>
      <c r="Y602" s="417" t="n"/>
      <c r="Z602" s="418" t="n"/>
      <c r="AA602" s="418" t="n"/>
      <c r="AB602" s="418" t="n"/>
      <c r="AC602" s="418" t="n"/>
      <c r="AD602" s="418" t="n"/>
      <c r="AE602" s="455" t="n"/>
      <c r="AF602" s="455" t="n"/>
      <c r="AG602" s="455" t="n"/>
      <c r="AH602" s="455" t="n"/>
      <c r="AI602" s="455" t="n"/>
      <c r="AJ602" s="455" t="n"/>
      <c r="AK602" s="455" t="n"/>
      <c r="AL602" s="455" t="n"/>
      <c r="AM602" s="455" t="n"/>
      <c r="AN602" s="455" t="n"/>
      <c r="AO602" s="455" t="n"/>
      <c r="AP602" s="455" t="n"/>
      <c r="AQ602" s="455" t="n"/>
      <c r="AR602" s="418" t="n"/>
      <c r="AS602" s="418" t="n"/>
      <c r="AT602" s="418" t="n"/>
    </row>
    <row r="603">
      <c r="A603" s="417" t="n">
        <v>594</v>
      </c>
      <c r="B603" s="418" t="inlineStr"/>
      <c r="C603" s="418" t="inlineStr">
        <is>
          <t>អេសអេស ខិនថេនើរ សឺវីស ឯ.ក</t>
        </is>
      </c>
      <c r="D603" s="418" t="inlineStr">
        <is>
          <t>K010-901702199</t>
        </is>
      </c>
      <c r="E603" s="418" t="inlineStr">
        <is>
          <t>000000273</t>
        </is>
      </c>
      <c r="F603" s="419" t="n">
        <v>44246</v>
      </c>
      <c r="G603" s="420" t="n">
        <v>14192</v>
      </c>
      <c r="H603" s="418" t="n"/>
      <c r="I603" s="455" t="n">
        <v>14192</v>
      </c>
      <c r="J603" s="418">
        <f>IF(L603&lt;&gt;"",L603,K603)</f>
        <v/>
      </c>
      <c r="K603" s="418">
        <f>IF(AND(T603=TRUE, U603=TRUE, V603=TRUE), IF(W603&lt;-0.05, "អនុញ្ញាត (អ្នកផ្គត់ផ្គង់ប្រកាសខ្វះ)", "បានប្រកាស (អនុញ្ញាត)"), IF(AND(T603=FALSE, U603=FALSE, V603=FALSE), "ព្យួរទុក (មិនមានទិន្នន័យ)", "ប្រកាសខុស (ព្យួរទុក)"))</f>
        <v/>
      </c>
      <c r="L603" s="418" t="inlineStr"/>
      <c r="M603" s="418" t="inlineStr"/>
      <c r="N603" s="455" t="n"/>
      <c r="O603" s="455">
        <f>IF(W603&lt;0,AI603,I603)</f>
        <v/>
      </c>
      <c r="P603" s="455">
        <f>I603-O603</f>
        <v/>
      </c>
      <c r="Q603" s="418" t="n"/>
      <c r="R603" s="418" t="inlineStr">
        <is>
          <t>000000273</t>
        </is>
      </c>
      <c r="S603" s="418" t="inlineStr"/>
      <c r="T603" s="418">
        <f>R603=S603</f>
        <v/>
      </c>
      <c r="U603" s="418">
        <f>AND(MONTH(F603)=MONTH(Y603), YEAR(F603)=YEAR(Y603))</f>
        <v/>
      </c>
      <c r="V603" s="418">
        <f>AND(AC603&lt;&gt;"", 'Company information'!D$4&lt;&gt;"", RIGHT(SUBSTITUTE(AC603,"-",""),9)=RIGHT(SUBSTITUTE('Company information'!D$4,"-",""),9))</f>
        <v/>
      </c>
      <c r="W603" s="418">
        <f>AI603-I603</f>
        <v/>
      </c>
      <c r="X603" s="455" t="n"/>
      <c r="Y603" s="417" t="n"/>
      <c r="Z603" s="418" t="n"/>
      <c r="AA603" s="418" t="n"/>
      <c r="AB603" s="418" t="n"/>
      <c r="AC603" s="418" t="n"/>
      <c r="AD603" s="418" t="n"/>
      <c r="AE603" s="455" t="n"/>
      <c r="AF603" s="455" t="n"/>
      <c r="AG603" s="455" t="n"/>
      <c r="AH603" s="455" t="n"/>
      <c r="AI603" s="455" t="n"/>
      <c r="AJ603" s="455" t="n"/>
      <c r="AK603" s="455" t="n"/>
      <c r="AL603" s="455" t="n"/>
      <c r="AM603" s="455" t="n"/>
      <c r="AN603" s="455" t="n"/>
      <c r="AO603" s="455" t="n"/>
      <c r="AP603" s="455" t="n"/>
      <c r="AQ603" s="455" t="n"/>
      <c r="AR603" s="418" t="n"/>
      <c r="AS603" s="418" t="n"/>
      <c r="AT603" s="418" t="n"/>
    </row>
    <row r="604">
      <c r="A604" s="417" t="n">
        <v>595</v>
      </c>
      <c r="B604" s="418" t="inlineStr"/>
      <c r="C604" s="418" t="inlineStr">
        <is>
          <t>កំពង់ផែស្វយ័តភ្នំពេញ "ក.ស.ភ"</t>
        </is>
      </c>
      <c r="D604" s="418" t="inlineStr">
        <is>
          <t>L001-100044999</t>
        </is>
      </c>
      <c r="E604" s="418" t="inlineStr">
        <is>
          <t>INV20210211340</t>
        </is>
      </c>
      <c r="F604" s="419" t="n">
        <v>44198</v>
      </c>
      <c r="G604" s="420" t="n">
        <v>29112</v>
      </c>
      <c r="H604" s="418" t="n"/>
      <c r="I604" s="455" t="n">
        <v>29112</v>
      </c>
      <c r="J604" s="418">
        <f>IF(L604&lt;&gt;"",L604,K604)</f>
        <v/>
      </c>
      <c r="K604" s="418">
        <f>IF(AND(T604=TRUE, U604=TRUE, V604=TRUE), IF(W604&lt;-0.05, "អនុញ្ញាត (អ្នកផ្គត់ផ្គង់ប្រកាសខ្វះ)", "បានប្រកាស (អនុញ្ញាត)"), IF(AND(T604=FALSE, U604=FALSE, V604=FALSE), "ព្យួរទុក (មិនមានទិន្នន័យ)", "ប្រកាសខុស (ព្យួរទុក)"))</f>
        <v/>
      </c>
      <c r="L604" s="418" t="inlineStr"/>
      <c r="M604" s="418" t="inlineStr"/>
      <c r="N604" s="455" t="n"/>
      <c r="O604" s="455">
        <f>IF(W604&lt;0,AI604,I604)</f>
        <v/>
      </c>
      <c r="P604" s="455">
        <f>I604-O604</f>
        <v/>
      </c>
      <c r="Q604" s="418" t="n"/>
      <c r="R604" s="418" t="inlineStr">
        <is>
          <t>INV20210211340</t>
        </is>
      </c>
      <c r="S604" s="418" t="inlineStr"/>
      <c r="T604" s="418">
        <f>R604=S604</f>
        <v/>
      </c>
      <c r="U604" s="418">
        <f>AND(MONTH(F604)=MONTH(Y604), YEAR(F604)=YEAR(Y604))</f>
        <v/>
      </c>
      <c r="V604" s="418">
        <f>AND(AC604&lt;&gt;"", 'Company information'!D$4&lt;&gt;"", RIGHT(SUBSTITUTE(AC604,"-",""),9)=RIGHT(SUBSTITUTE('Company information'!D$4,"-",""),9))</f>
        <v/>
      </c>
      <c r="W604" s="418">
        <f>AI604-I604</f>
        <v/>
      </c>
      <c r="X604" s="455" t="n"/>
      <c r="Y604" s="417" t="n"/>
      <c r="Z604" s="418" t="n"/>
      <c r="AA604" s="418" t="n"/>
      <c r="AB604" s="418" t="n"/>
      <c r="AC604" s="418" t="n"/>
      <c r="AD604" s="418" t="n"/>
      <c r="AE604" s="455" t="n"/>
      <c r="AF604" s="455" t="n"/>
      <c r="AG604" s="455" t="n"/>
      <c r="AH604" s="455" t="n"/>
      <c r="AI604" s="455" t="n"/>
      <c r="AJ604" s="455" t="n"/>
      <c r="AK604" s="455" t="n"/>
      <c r="AL604" s="455" t="n"/>
      <c r="AM604" s="455" t="n"/>
      <c r="AN604" s="455" t="n"/>
      <c r="AO604" s="455" t="n"/>
      <c r="AP604" s="455" t="n"/>
      <c r="AQ604" s="455" t="n"/>
      <c r="AR604" s="418" t="n"/>
      <c r="AS604" s="418" t="n"/>
      <c r="AT604" s="418" t="n"/>
    </row>
    <row r="605">
      <c r="A605" s="417" t="n">
        <v>596</v>
      </c>
      <c r="B605" s="418" t="inlineStr"/>
      <c r="C605" s="418" t="inlineStr">
        <is>
          <t>កំពង់ផែស្វយ័តភ្នំពេញ "ក.ស.ភ"</t>
        </is>
      </c>
      <c r="D605" s="418" t="inlineStr">
        <is>
          <t>L001-100044999</t>
        </is>
      </c>
      <c r="E605" s="418" t="inlineStr">
        <is>
          <t>INV20210211349</t>
        </is>
      </c>
      <c r="F605" s="419" t="n">
        <v>44254</v>
      </c>
      <c r="G605" s="420" t="n">
        <v>116447</v>
      </c>
      <c r="H605" s="418" t="n"/>
      <c r="I605" s="455" t="n">
        <v>116447</v>
      </c>
      <c r="J605" s="418">
        <f>IF(L605&lt;&gt;"",L605,K605)</f>
        <v/>
      </c>
      <c r="K605" s="418">
        <f>IF(AND(T605=TRUE, U605=TRUE, V605=TRUE), IF(W605&lt;-0.05, "អនុញ្ញាត (អ្នកផ្គត់ផ្គង់ប្រកាសខ្វះ)", "បានប្រកាស (អនុញ្ញាត)"), IF(AND(T605=FALSE, U605=FALSE, V605=FALSE), "ព្យួរទុក (មិនមានទិន្នន័យ)", "ប្រកាសខុស (ព្យួរទុក)"))</f>
        <v/>
      </c>
      <c r="L605" s="418" t="inlineStr"/>
      <c r="M605" s="418" t="inlineStr"/>
      <c r="N605" s="455" t="n"/>
      <c r="O605" s="455">
        <f>IF(W605&lt;0,AI605,I605)</f>
        <v/>
      </c>
      <c r="P605" s="455">
        <f>I605-O605</f>
        <v/>
      </c>
      <c r="Q605" s="418" t="n"/>
      <c r="R605" s="418" t="inlineStr">
        <is>
          <t>INV20210211349</t>
        </is>
      </c>
      <c r="S605" s="418" t="inlineStr"/>
      <c r="T605" s="418">
        <f>R605=S605</f>
        <v/>
      </c>
      <c r="U605" s="418">
        <f>AND(MONTH(F605)=MONTH(Y605), YEAR(F605)=YEAR(Y605))</f>
        <v/>
      </c>
      <c r="V605" s="418">
        <f>AND(AC605&lt;&gt;"", 'Company information'!D$4&lt;&gt;"", RIGHT(SUBSTITUTE(AC605,"-",""),9)=RIGHT(SUBSTITUTE('Company information'!D$4,"-",""),9))</f>
        <v/>
      </c>
      <c r="W605" s="418">
        <f>AI605-I605</f>
        <v/>
      </c>
      <c r="X605" s="455" t="n"/>
      <c r="Y605" s="417" t="n"/>
      <c r="Z605" s="418" t="n"/>
      <c r="AA605" s="418" t="n"/>
      <c r="AB605" s="418" t="n"/>
      <c r="AC605" s="418" t="n"/>
      <c r="AD605" s="418" t="n"/>
      <c r="AE605" s="455" t="n"/>
      <c r="AF605" s="455" t="n"/>
      <c r="AG605" s="455" t="n"/>
      <c r="AH605" s="455" t="n"/>
      <c r="AI605" s="455" t="n"/>
      <c r="AJ605" s="455" t="n"/>
      <c r="AK605" s="455" t="n"/>
      <c r="AL605" s="455" t="n"/>
      <c r="AM605" s="455" t="n"/>
      <c r="AN605" s="455" t="n"/>
      <c r="AO605" s="455" t="n"/>
      <c r="AP605" s="455" t="n"/>
      <c r="AQ605" s="455" t="n"/>
      <c r="AR605" s="418" t="n"/>
      <c r="AS605" s="418" t="n"/>
      <c r="AT605" s="418" t="n"/>
    </row>
    <row r="606">
      <c r="A606" s="417" t="n">
        <v>597</v>
      </c>
      <c r="B606" s="418" t="inlineStr"/>
      <c r="C606" s="418" t="inlineStr">
        <is>
          <t>កំពង់ផែស្វយ័តភ្នំពេញ "ក.ស.ភ"</t>
        </is>
      </c>
      <c r="D606" s="418" t="inlineStr">
        <is>
          <t>L001-100044999</t>
        </is>
      </c>
      <c r="E606" s="418" t="inlineStr">
        <is>
          <t>INV20210211339</t>
        </is>
      </c>
      <c r="F606" s="419" t="n">
        <v>44254</v>
      </c>
      <c r="G606" s="420" t="n">
        <v>87336</v>
      </c>
      <c r="H606" s="418" t="n"/>
      <c r="I606" s="455" t="n">
        <v>87336</v>
      </c>
      <c r="J606" s="418">
        <f>IF(L606&lt;&gt;"",L606,K606)</f>
        <v/>
      </c>
      <c r="K606" s="418">
        <f>IF(AND(T606=TRUE, U606=TRUE, V606=TRUE), IF(W606&lt;-0.05, "អនុញ្ញាត (អ្នកផ្គត់ផ្គង់ប្រកាសខ្វះ)", "បានប្រកាស (អនុញ្ញាត)"), IF(AND(T606=FALSE, U606=FALSE, V606=FALSE), "ព្យួរទុក (មិនមានទិន្នន័យ)", "ប្រកាសខុស (ព្យួរទុក)"))</f>
        <v/>
      </c>
      <c r="L606" s="418" t="inlineStr"/>
      <c r="M606" s="418" t="inlineStr"/>
      <c r="N606" s="455" t="n"/>
      <c r="O606" s="455">
        <f>IF(W606&lt;0,AI606,I606)</f>
        <v/>
      </c>
      <c r="P606" s="455">
        <f>I606-O606</f>
        <v/>
      </c>
      <c r="Q606" s="418" t="n"/>
      <c r="R606" s="418" t="inlineStr">
        <is>
          <t>INV20210211339</t>
        </is>
      </c>
      <c r="S606" s="418" t="inlineStr"/>
      <c r="T606" s="418">
        <f>R606=S606</f>
        <v/>
      </c>
      <c r="U606" s="418">
        <f>AND(MONTH(F606)=MONTH(Y606), YEAR(F606)=YEAR(Y606))</f>
        <v/>
      </c>
      <c r="V606" s="418">
        <f>AND(AC606&lt;&gt;"", 'Company information'!D$4&lt;&gt;"", RIGHT(SUBSTITUTE(AC606,"-",""),9)=RIGHT(SUBSTITUTE('Company information'!D$4,"-",""),9))</f>
        <v/>
      </c>
      <c r="W606" s="418">
        <f>AI606-I606</f>
        <v/>
      </c>
      <c r="X606" s="455" t="n"/>
      <c r="Y606" s="417" t="n"/>
      <c r="Z606" s="418" t="n"/>
      <c r="AA606" s="418" t="n"/>
      <c r="AB606" s="418" t="n"/>
      <c r="AC606" s="418" t="n"/>
      <c r="AD606" s="418" t="n"/>
      <c r="AE606" s="455" t="n"/>
      <c r="AF606" s="455" t="n"/>
      <c r="AG606" s="455" t="n"/>
      <c r="AH606" s="455" t="n"/>
      <c r="AI606" s="455" t="n"/>
      <c r="AJ606" s="455" t="n"/>
      <c r="AK606" s="455" t="n"/>
      <c r="AL606" s="455" t="n"/>
      <c r="AM606" s="455" t="n"/>
      <c r="AN606" s="455" t="n"/>
      <c r="AO606" s="455" t="n"/>
      <c r="AP606" s="455" t="n"/>
      <c r="AQ606" s="455" t="n"/>
      <c r="AR606" s="418" t="n"/>
      <c r="AS606" s="418" t="n"/>
      <c r="AT606" s="418" t="n"/>
    </row>
    <row r="607">
      <c r="A607" s="417" t="n">
        <v>598</v>
      </c>
      <c r="B607" s="418" t="inlineStr"/>
      <c r="C607" s="418" t="inlineStr">
        <is>
          <t>កំពង់ផែស្វយ័តភ្នំពេញ "ក.ស.ភ"</t>
        </is>
      </c>
      <c r="D607" s="418" t="inlineStr">
        <is>
          <t>L001-100044999</t>
        </is>
      </c>
      <c r="E607" s="418" t="inlineStr">
        <is>
          <t>INV20210211341</t>
        </is>
      </c>
      <c r="F607" s="419" t="n">
        <v>44244</v>
      </c>
      <c r="G607" s="420" t="n">
        <v>29112</v>
      </c>
      <c r="H607" s="418" t="n"/>
      <c r="I607" s="455" t="n">
        <v>29112</v>
      </c>
      <c r="J607" s="418">
        <f>IF(L607&lt;&gt;"",L607,K607)</f>
        <v/>
      </c>
      <c r="K607" s="418">
        <f>IF(AND(T607=TRUE, U607=TRUE, V607=TRUE), IF(W607&lt;-0.05, "អនុញ្ញាត (អ្នកផ្គត់ផ្គង់ប្រកាសខ្វះ)", "បានប្រកាស (អនុញ្ញាត)"), IF(AND(T607=FALSE, U607=FALSE, V607=FALSE), "ព្យួរទុក (មិនមានទិន្នន័យ)", "ប្រកាសខុស (ព្យួរទុក)"))</f>
        <v/>
      </c>
      <c r="L607" s="418" t="inlineStr"/>
      <c r="M607" s="418" t="inlineStr"/>
      <c r="N607" s="455" t="n"/>
      <c r="O607" s="455">
        <f>IF(W607&lt;0,AI607,I607)</f>
        <v/>
      </c>
      <c r="P607" s="455">
        <f>I607-O607</f>
        <v/>
      </c>
      <c r="Q607" s="418" t="n"/>
      <c r="R607" s="418" t="inlineStr">
        <is>
          <t>INV20210211341</t>
        </is>
      </c>
      <c r="S607" s="418" t="inlineStr"/>
      <c r="T607" s="418">
        <f>R607=S607</f>
        <v/>
      </c>
      <c r="U607" s="418">
        <f>AND(MONTH(F607)=MONTH(Y607), YEAR(F607)=YEAR(Y607))</f>
        <v/>
      </c>
      <c r="V607" s="418">
        <f>AND(AC607&lt;&gt;"", 'Company information'!D$4&lt;&gt;"", RIGHT(SUBSTITUTE(AC607,"-",""),9)=RIGHT(SUBSTITUTE('Company information'!D$4,"-",""),9))</f>
        <v/>
      </c>
      <c r="W607" s="418">
        <f>AI607-I607</f>
        <v/>
      </c>
      <c r="X607" s="455" t="n"/>
      <c r="Y607" s="417" t="n"/>
      <c r="Z607" s="418" t="n"/>
      <c r="AA607" s="418" t="n"/>
      <c r="AB607" s="418" t="n"/>
      <c r="AC607" s="418" t="n"/>
      <c r="AD607" s="418" t="n"/>
      <c r="AE607" s="455" t="n"/>
      <c r="AF607" s="455" t="n"/>
      <c r="AG607" s="455" t="n"/>
      <c r="AH607" s="455" t="n"/>
      <c r="AI607" s="455" t="n"/>
      <c r="AJ607" s="455" t="n"/>
      <c r="AK607" s="455" t="n"/>
      <c r="AL607" s="455" t="n"/>
      <c r="AM607" s="455" t="n"/>
      <c r="AN607" s="455" t="n"/>
      <c r="AO607" s="455" t="n"/>
      <c r="AP607" s="455" t="n"/>
      <c r="AQ607" s="455" t="n"/>
      <c r="AR607" s="418" t="n"/>
      <c r="AS607" s="418" t="n"/>
      <c r="AT607" s="418" t="n"/>
    </row>
    <row r="608">
      <c r="A608" s="417" t="n">
        <v>599</v>
      </c>
      <c r="B608" s="418" t="inlineStr"/>
      <c r="C608" s="418" t="inlineStr">
        <is>
          <t>អេវើរហ្គ្រីន ស៊ីបភីង សឺវីស (ខេមបូឌា) ឯ.ក</t>
        </is>
      </c>
      <c r="D608" s="418" t="inlineStr">
        <is>
          <t>L001-901705421</t>
        </is>
      </c>
      <c r="E608" s="418" t="inlineStr">
        <is>
          <t>IY21001013</t>
        </is>
      </c>
      <c r="F608" s="419" t="n">
        <v>44288</v>
      </c>
      <c r="G608" s="420" t="n">
        <v>120095</v>
      </c>
      <c r="H608" s="418" t="n"/>
      <c r="I608" s="455" t="n">
        <v>120095</v>
      </c>
      <c r="J608" s="418">
        <f>IF(L608&lt;&gt;"",L608,K608)</f>
        <v/>
      </c>
      <c r="K608" s="418">
        <f>IF(AND(T608=TRUE, U608=TRUE, V608=TRUE), IF(W608&lt;-0.05, "អនុញ្ញាត (អ្នកផ្គត់ផ្គង់ប្រកាសខ្វះ)", "បានប្រកាស (អនុញ្ញាត)"), IF(AND(T608=FALSE, U608=FALSE, V608=FALSE), "ព្យួរទុក (មិនមានទិន្នន័យ)", "ប្រកាសខុស (ព្យួរទុក)"))</f>
        <v/>
      </c>
      <c r="L608" s="418" t="inlineStr"/>
      <c r="M608" s="418" t="inlineStr"/>
      <c r="N608" s="455" t="n"/>
      <c r="O608" s="455">
        <f>IF(W608&lt;0,AI608,I608)</f>
        <v/>
      </c>
      <c r="P608" s="455">
        <f>I608-O608</f>
        <v/>
      </c>
      <c r="Q608" s="418" t="n"/>
      <c r="R608" s="418" t="inlineStr">
        <is>
          <t>IY21001013</t>
        </is>
      </c>
      <c r="S608" s="418" t="inlineStr"/>
      <c r="T608" s="418">
        <f>R608=S608</f>
        <v/>
      </c>
      <c r="U608" s="418">
        <f>AND(MONTH(F608)=MONTH(Y608), YEAR(F608)=YEAR(Y608))</f>
        <v/>
      </c>
      <c r="V608" s="418">
        <f>AND(AC608&lt;&gt;"", 'Company information'!D$4&lt;&gt;"", RIGHT(SUBSTITUTE(AC608,"-",""),9)=RIGHT(SUBSTITUTE('Company information'!D$4,"-",""),9))</f>
        <v/>
      </c>
      <c r="W608" s="418">
        <f>AI608-I608</f>
        <v/>
      </c>
      <c r="X608" s="455" t="n"/>
      <c r="Y608" s="417" t="n"/>
      <c r="Z608" s="418" t="n"/>
      <c r="AA608" s="418" t="n"/>
      <c r="AB608" s="418" t="n"/>
      <c r="AC608" s="418" t="n"/>
      <c r="AD608" s="418" t="n"/>
      <c r="AE608" s="455" t="n"/>
      <c r="AF608" s="455" t="n"/>
      <c r="AG608" s="455" t="n"/>
      <c r="AH608" s="455" t="n"/>
      <c r="AI608" s="455" t="n"/>
      <c r="AJ608" s="455" t="n"/>
      <c r="AK608" s="455" t="n"/>
      <c r="AL608" s="455" t="n"/>
      <c r="AM608" s="455" t="n"/>
      <c r="AN608" s="455" t="n"/>
      <c r="AO608" s="455" t="n"/>
      <c r="AP608" s="455" t="n"/>
      <c r="AQ608" s="455" t="n"/>
      <c r="AR608" s="418" t="n"/>
      <c r="AS608" s="418" t="n"/>
      <c r="AT608" s="418" t="n"/>
    </row>
    <row r="609">
      <c r="A609" s="417" t="n">
        <v>600</v>
      </c>
      <c r="B609" s="418" t="inlineStr"/>
      <c r="C609" s="418" t="inlineStr">
        <is>
          <t>អេវើរហ្គ្រីន ស៊ីបភីង សឺវីស (ខេមបូឌា) ឯ.ក</t>
        </is>
      </c>
      <c r="D609" s="418" t="inlineStr">
        <is>
          <t>L001-901705421</t>
        </is>
      </c>
      <c r="E609" s="418" t="inlineStr">
        <is>
          <t>IY21001014</t>
        </is>
      </c>
      <c r="F609" s="419" t="n">
        <v>44288</v>
      </c>
      <c r="G609" s="420" t="n">
        <v>91598</v>
      </c>
      <c r="H609" s="418" t="n"/>
      <c r="I609" s="455" t="n">
        <v>91598</v>
      </c>
      <c r="J609" s="418">
        <f>IF(L609&lt;&gt;"",L609,K609)</f>
        <v/>
      </c>
      <c r="K609" s="418">
        <f>IF(AND(T609=TRUE, U609=TRUE, V609=TRUE), IF(W609&lt;-0.05, "អនុញ្ញាត (អ្នកផ្គត់ផ្គង់ប្រកាសខ្វះ)", "បានប្រកាស (អនុញ្ញាត)"), IF(AND(T609=FALSE, U609=FALSE, V609=FALSE), "ព្យួរទុក (មិនមានទិន្នន័យ)", "ប្រកាសខុស (ព្យួរទុក)"))</f>
        <v/>
      </c>
      <c r="L609" s="418" t="inlineStr"/>
      <c r="M609" s="418" t="inlineStr"/>
      <c r="N609" s="455" t="n"/>
      <c r="O609" s="455">
        <f>IF(W609&lt;0,AI609,I609)</f>
        <v/>
      </c>
      <c r="P609" s="455">
        <f>I609-O609</f>
        <v/>
      </c>
      <c r="Q609" s="418" t="n"/>
      <c r="R609" s="418" t="inlineStr">
        <is>
          <t>IY21001014</t>
        </is>
      </c>
      <c r="S609" s="418" t="inlineStr"/>
      <c r="T609" s="418">
        <f>R609=S609</f>
        <v/>
      </c>
      <c r="U609" s="418">
        <f>AND(MONTH(F609)=MONTH(Y609), YEAR(F609)=YEAR(Y609))</f>
        <v/>
      </c>
      <c r="V609" s="418">
        <f>AND(AC609&lt;&gt;"", 'Company information'!D$4&lt;&gt;"", RIGHT(SUBSTITUTE(AC609,"-",""),9)=RIGHT(SUBSTITUTE('Company information'!D$4,"-",""),9))</f>
        <v/>
      </c>
      <c r="W609" s="418">
        <f>AI609-I609</f>
        <v/>
      </c>
      <c r="X609" s="455" t="n"/>
      <c r="Y609" s="417" t="n"/>
      <c r="Z609" s="418" t="n"/>
      <c r="AA609" s="418" t="n"/>
      <c r="AB609" s="418" t="n"/>
      <c r="AC609" s="418" t="n"/>
      <c r="AD609" s="418" t="n"/>
      <c r="AE609" s="455" t="n"/>
      <c r="AF609" s="455" t="n"/>
      <c r="AG609" s="455" t="n"/>
      <c r="AH609" s="455" t="n"/>
      <c r="AI609" s="455" t="n"/>
      <c r="AJ609" s="455" t="n"/>
      <c r="AK609" s="455" t="n"/>
      <c r="AL609" s="455" t="n"/>
      <c r="AM609" s="455" t="n"/>
      <c r="AN609" s="455" t="n"/>
      <c r="AO609" s="455" t="n"/>
      <c r="AP609" s="455" t="n"/>
      <c r="AQ609" s="455" t="n"/>
      <c r="AR609" s="418" t="n"/>
      <c r="AS609" s="418" t="n"/>
      <c r="AT609" s="418" t="n"/>
    </row>
    <row r="610">
      <c r="A610" s="417" t="n">
        <v>601</v>
      </c>
      <c r="B610" s="418" t="inlineStr"/>
      <c r="C610" s="418" t="inlineStr">
        <is>
          <t>កំពង់ផែស្វយ័តក្រុងព្រះសីហនុ</t>
        </is>
      </c>
      <c r="D610" s="418" t="inlineStr">
        <is>
          <t>L001-100044638</t>
        </is>
      </c>
      <c r="E610" s="418" t="inlineStr">
        <is>
          <t>000027587</t>
        </is>
      </c>
      <c r="F610" s="419" t="n">
        <v>44244</v>
      </c>
      <c r="G610" s="420" t="n">
        <v>32935</v>
      </c>
      <c r="H610" s="418" t="n"/>
      <c r="I610" s="455" t="n">
        <v>32935</v>
      </c>
      <c r="J610" s="418">
        <f>IF(L610&lt;&gt;"",L610,K610)</f>
        <v/>
      </c>
      <c r="K610" s="418">
        <f>IF(AND(T610=TRUE, U610=TRUE, V610=TRUE), IF(W610&lt;-0.05, "អនុញ្ញាត (អ្នកផ្គត់ផ្គង់ប្រកាសខ្វះ)", "បានប្រកាស (អនុញ្ញាត)"), IF(AND(T610=FALSE, U610=FALSE, V610=FALSE), "ព្យួរទុក (មិនមានទិន្នន័យ)", "ប្រកាសខុស (ព្យួរទុក)"))</f>
        <v/>
      </c>
      <c r="L610" s="418" t="inlineStr"/>
      <c r="M610" s="418" t="inlineStr"/>
      <c r="N610" s="455" t="n"/>
      <c r="O610" s="455">
        <f>IF(W610&lt;0,AI610,I610)</f>
        <v/>
      </c>
      <c r="P610" s="455">
        <f>I610-O610</f>
        <v/>
      </c>
      <c r="Q610" s="418" t="n"/>
      <c r="R610" s="418" t="inlineStr">
        <is>
          <t>000027587</t>
        </is>
      </c>
      <c r="S610" s="418" t="inlineStr"/>
      <c r="T610" s="418">
        <f>R610=S610</f>
        <v/>
      </c>
      <c r="U610" s="418">
        <f>AND(MONTH(F610)=MONTH(Y610), YEAR(F610)=YEAR(Y610))</f>
        <v/>
      </c>
      <c r="V610" s="418">
        <f>AND(AC610&lt;&gt;"", 'Company information'!D$4&lt;&gt;"", RIGHT(SUBSTITUTE(AC610,"-",""),9)=RIGHT(SUBSTITUTE('Company information'!D$4,"-",""),9))</f>
        <v/>
      </c>
      <c r="W610" s="418">
        <f>AI610-I610</f>
        <v/>
      </c>
      <c r="X610" s="455" t="n"/>
      <c r="Y610" s="417" t="n"/>
      <c r="Z610" s="418" t="n"/>
      <c r="AA610" s="418" t="n"/>
      <c r="AB610" s="418" t="n"/>
      <c r="AC610" s="418" t="n"/>
      <c r="AD610" s="418" t="n"/>
      <c r="AE610" s="455" t="n"/>
      <c r="AF610" s="455" t="n"/>
      <c r="AG610" s="455" t="n"/>
      <c r="AH610" s="455" t="n"/>
      <c r="AI610" s="455" t="n"/>
      <c r="AJ610" s="455" t="n"/>
      <c r="AK610" s="455" t="n"/>
      <c r="AL610" s="455" t="n"/>
      <c r="AM610" s="455" t="n"/>
      <c r="AN610" s="455" t="n"/>
      <c r="AO610" s="455" t="n"/>
      <c r="AP610" s="455" t="n"/>
      <c r="AQ610" s="455" t="n"/>
      <c r="AR610" s="418" t="n"/>
      <c r="AS610" s="418" t="n"/>
      <c r="AT610" s="418" t="n"/>
    </row>
    <row r="611">
      <c r="A611" s="417" t="n">
        <v>602</v>
      </c>
      <c r="B611" s="418" t="inlineStr"/>
      <c r="C611" s="418" t="inlineStr">
        <is>
          <t>អ៊ែរ៉ូ ស៊ីបភីង អេជេនស៊ី</t>
        </is>
      </c>
      <c r="D611" s="418" t="inlineStr">
        <is>
          <t>K004-901635903</t>
        </is>
      </c>
      <c r="E611" s="418" t="inlineStr">
        <is>
          <t>IKPSA2021502735</t>
        </is>
      </c>
      <c r="F611" s="419" t="n">
        <v>44198</v>
      </c>
      <c r="G611" s="420" t="n">
        <v>1846</v>
      </c>
      <c r="H611" s="418" t="n"/>
      <c r="I611" s="455" t="n">
        <v>1846</v>
      </c>
      <c r="J611" s="418">
        <f>IF(L611&lt;&gt;"",L611,K611)</f>
        <v/>
      </c>
      <c r="K611" s="418">
        <f>IF(AND(T611=TRUE, U611=TRUE, V611=TRUE), IF(W611&lt;-0.05, "អនុញ្ញាត (អ្នកផ្គត់ផ្គង់ប្រកាសខ្វះ)", "បានប្រកាស (អនុញ្ញាត)"), IF(AND(T611=FALSE, U611=FALSE, V611=FALSE), "ព្យួរទុក (មិនមានទិន្នន័យ)", "ប្រកាសខុស (ព្យួរទុក)"))</f>
        <v/>
      </c>
      <c r="L611" s="418" t="inlineStr"/>
      <c r="M611" s="418" t="inlineStr"/>
      <c r="N611" s="455" t="n"/>
      <c r="O611" s="455">
        <f>IF(W611&lt;0,AI611,I611)</f>
        <v/>
      </c>
      <c r="P611" s="455">
        <f>I611-O611</f>
        <v/>
      </c>
      <c r="Q611" s="418" t="n"/>
      <c r="R611" s="418" t="inlineStr">
        <is>
          <t>IKPSA2021502735</t>
        </is>
      </c>
      <c r="S611" s="418" t="inlineStr"/>
      <c r="T611" s="418">
        <f>R611=S611</f>
        <v/>
      </c>
      <c r="U611" s="418">
        <f>AND(MONTH(F611)=MONTH(Y611), YEAR(F611)=YEAR(Y611))</f>
        <v/>
      </c>
      <c r="V611" s="418">
        <f>AND(AC611&lt;&gt;"", 'Company information'!D$4&lt;&gt;"", RIGHT(SUBSTITUTE(AC611,"-",""),9)=RIGHT(SUBSTITUTE('Company information'!D$4,"-",""),9))</f>
        <v/>
      </c>
      <c r="W611" s="418">
        <f>AI611-I611</f>
        <v/>
      </c>
      <c r="X611" s="455" t="n"/>
      <c r="Y611" s="417" t="n"/>
      <c r="Z611" s="418" t="n"/>
      <c r="AA611" s="418" t="n"/>
      <c r="AB611" s="418" t="n"/>
      <c r="AC611" s="418" t="n"/>
      <c r="AD611" s="418" t="n"/>
      <c r="AE611" s="455" t="n"/>
      <c r="AF611" s="455" t="n"/>
      <c r="AG611" s="455" t="n"/>
      <c r="AH611" s="455" t="n"/>
      <c r="AI611" s="455" t="n"/>
      <c r="AJ611" s="455" t="n"/>
      <c r="AK611" s="455" t="n"/>
      <c r="AL611" s="455" t="n"/>
      <c r="AM611" s="455" t="n"/>
      <c r="AN611" s="455" t="n"/>
      <c r="AO611" s="455" t="n"/>
      <c r="AP611" s="455" t="n"/>
      <c r="AQ611" s="455" t="n"/>
      <c r="AR611" s="418" t="n"/>
      <c r="AS611" s="418" t="n"/>
      <c r="AT611" s="418" t="n"/>
    </row>
    <row r="612">
      <c r="A612" s="417" t="n">
        <v>603</v>
      </c>
      <c r="B612" s="418" t="inlineStr"/>
      <c r="C612" s="418" t="inlineStr">
        <is>
          <t>កំពង់ផែស្វយ័តក្រុងព្រះសីហនុ</t>
        </is>
      </c>
      <c r="D612" s="418" t="inlineStr">
        <is>
          <t>L001-100044638</t>
        </is>
      </c>
      <c r="E612" s="418" t="inlineStr">
        <is>
          <t>000019535</t>
        </is>
      </c>
      <c r="F612" s="419" t="n">
        <v>44257</v>
      </c>
      <c r="G612" s="420" t="n">
        <v>216170</v>
      </c>
      <c r="H612" s="418" t="n"/>
      <c r="I612" s="455" t="n">
        <v>216170</v>
      </c>
      <c r="J612" s="418">
        <f>IF(L612&lt;&gt;"",L612,K612)</f>
        <v/>
      </c>
      <c r="K612" s="418">
        <f>IF(AND(T612=TRUE, U612=TRUE, V612=TRUE), IF(W612&lt;-0.05, "អនុញ្ញាត (អ្នកផ្គត់ផ្គង់ប្រកាសខ្វះ)", "បានប្រកាស (អនុញ្ញាត)"), IF(AND(T612=FALSE, U612=FALSE, V612=FALSE), "ព្យួរទុក (មិនមានទិន្នន័យ)", "ប្រកាសខុស (ព្យួរទុក)"))</f>
        <v/>
      </c>
      <c r="L612" s="418" t="inlineStr"/>
      <c r="M612" s="418" t="inlineStr"/>
      <c r="N612" s="455" t="n"/>
      <c r="O612" s="455">
        <f>IF(W612&lt;0,AI612,I612)</f>
        <v/>
      </c>
      <c r="P612" s="455">
        <f>I612-O612</f>
        <v/>
      </c>
      <c r="Q612" s="418" t="n"/>
      <c r="R612" s="418" t="inlineStr">
        <is>
          <t>000019535</t>
        </is>
      </c>
      <c r="S612" s="418" t="inlineStr"/>
      <c r="T612" s="418">
        <f>R612=S612</f>
        <v/>
      </c>
      <c r="U612" s="418">
        <f>AND(MONTH(F612)=MONTH(Y612), YEAR(F612)=YEAR(Y612))</f>
        <v/>
      </c>
      <c r="V612" s="418">
        <f>AND(AC612&lt;&gt;"", 'Company information'!D$4&lt;&gt;"", RIGHT(SUBSTITUTE(AC612,"-",""),9)=RIGHT(SUBSTITUTE('Company information'!D$4,"-",""),9))</f>
        <v/>
      </c>
      <c r="W612" s="418">
        <f>AI612-I612</f>
        <v/>
      </c>
      <c r="X612" s="455" t="n"/>
      <c r="Y612" s="417" t="n"/>
      <c r="Z612" s="418" t="n"/>
      <c r="AA612" s="418" t="n"/>
      <c r="AB612" s="418" t="n"/>
      <c r="AC612" s="418" t="n"/>
      <c r="AD612" s="418" t="n"/>
      <c r="AE612" s="455" t="n"/>
      <c r="AF612" s="455" t="n"/>
      <c r="AG612" s="455" t="n"/>
      <c r="AH612" s="455" t="n"/>
      <c r="AI612" s="455" t="n"/>
      <c r="AJ612" s="455" t="n"/>
      <c r="AK612" s="455" t="n"/>
      <c r="AL612" s="455" t="n"/>
      <c r="AM612" s="455" t="n"/>
      <c r="AN612" s="455" t="n"/>
      <c r="AO612" s="455" t="n"/>
      <c r="AP612" s="455" t="n"/>
      <c r="AQ612" s="455" t="n"/>
      <c r="AR612" s="418" t="n"/>
      <c r="AS612" s="418" t="n"/>
      <c r="AT612" s="418" t="n"/>
    </row>
    <row r="613">
      <c r="A613" s="417" t="n">
        <v>604</v>
      </c>
      <c r="B613" s="418" t="inlineStr"/>
      <c r="C613" s="418" t="inlineStr">
        <is>
          <t>កំពង់ផែស្វយ័តភ្នំពេញ "ក.ស.ភ"</t>
        </is>
      </c>
      <c r="D613" s="418" t="inlineStr">
        <is>
          <t>L001-100044999</t>
        </is>
      </c>
      <c r="E613" s="418" t="inlineStr">
        <is>
          <t>INV20210207513</t>
        </is>
      </c>
      <c r="F613" s="419" t="n">
        <v>44410</v>
      </c>
      <c r="G613" s="420" t="n">
        <v>29133</v>
      </c>
      <c r="H613" s="418" t="n"/>
      <c r="I613" s="455" t="n">
        <v>29133</v>
      </c>
      <c r="J613" s="418">
        <f>IF(L613&lt;&gt;"",L613,K613)</f>
        <v/>
      </c>
      <c r="K613" s="418">
        <f>IF(AND(T613=TRUE, U613=TRUE, V613=TRUE), IF(W613&lt;-0.05, "អនុញ្ញាត (អ្នកផ្គត់ផ្គង់ប្រកាសខ្វះ)", "បានប្រកាស (អនុញ្ញាត)"), IF(AND(T613=FALSE, U613=FALSE, V613=FALSE), "ព្យួរទុក (មិនមានទិន្នន័យ)", "ប្រកាសខុស (ព្យួរទុក)"))</f>
        <v/>
      </c>
      <c r="L613" s="418" t="inlineStr"/>
      <c r="M613" s="418" t="inlineStr"/>
      <c r="N613" s="455" t="n"/>
      <c r="O613" s="455">
        <f>IF(W613&lt;0,AI613,I613)</f>
        <v/>
      </c>
      <c r="P613" s="455">
        <f>I613-O613</f>
        <v/>
      </c>
      <c r="Q613" s="418" t="n"/>
      <c r="R613" s="418" t="inlineStr">
        <is>
          <t>INV20210207513</t>
        </is>
      </c>
      <c r="S613" s="418" t="inlineStr"/>
      <c r="T613" s="418">
        <f>R613=S613</f>
        <v/>
      </c>
      <c r="U613" s="418">
        <f>AND(MONTH(F613)=MONTH(Y613), YEAR(F613)=YEAR(Y613))</f>
        <v/>
      </c>
      <c r="V613" s="418">
        <f>AND(AC613&lt;&gt;"", 'Company information'!D$4&lt;&gt;"", RIGHT(SUBSTITUTE(AC613,"-",""),9)=RIGHT(SUBSTITUTE('Company information'!D$4,"-",""),9))</f>
        <v/>
      </c>
      <c r="W613" s="418">
        <f>AI613-I613</f>
        <v/>
      </c>
      <c r="X613" s="455" t="n"/>
      <c r="Y613" s="417" t="n"/>
      <c r="Z613" s="418" t="n"/>
      <c r="AA613" s="418" t="n"/>
      <c r="AB613" s="418" t="n"/>
      <c r="AC613" s="418" t="n"/>
      <c r="AD613" s="418" t="n"/>
      <c r="AE613" s="455" t="n"/>
      <c r="AF613" s="455" t="n"/>
      <c r="AG613" s="455" t="n"/>
      <c r="AH613" s="455" t="n"/>
      <c r="AI613" s="455" t="n"/>
      <c r="AJ613" s="455" t="n"/>
      <c r="AK613" s="455" t="n"/>
      <c r="AL613" s="455" t="n"/>
      <c r="AM613" s="455" t="n"/>
      <c r="AN613" s="455" t="n"/>
      <c r="AO613" s="455" t="n"/>
      <c r="AP613" s="455" t="n"/>
      <c r="AQ613" s="455" t="n"/>
      <c r="AR613" s="418" t="n"/>
      <c r="AS613" s="418" t="n"/>
      <c r="AT613" s="418" t="n"/>
    </row>
    <row r="614">
      <c r="A614" s="417" t="n">
        <v>605</v>
      </c>
      <c r="B614" s="418" t="inlineStr"/>
      <c r="C614" s="418" t="inlineStr">
        <is>
          <t>កំពង់ផែស្វយ័តភ្នំពេញ "ក.ស.ភ"</t>
        </is>
      </c>
      <c r="D614" s="418" t="inlineStr">
        <is>
          <t>L001-100044999</t>
        </is>
      </c>
      <c r="E614" s="418" t="inlineStr">
        <is>
          <t>INV20210207514</t>
        </is>
      </c>
      <c r="F614" s="419" t="n">
        <v>44410</v>
      </c>
      <c r="G614" s="420" t="n">
        <v>87400</v>
      </c>
      <c r="H614" s="418" t="n"/>
      <c r="I614" s="455" t="n">
        <v>87400</v>
      </c>
      <c r="J614" s="418">
        <f>IF(L614&lt;&gt;"",L614,K614)</f>
        <v/>
      </c>
      <c r="K614" s="418">
        <f>IF(AND(T614=TRUE, U614=TRUE, V614=TRUE), IF(W614&lt;-0.05, "អនុញ្ញាត (អ្នកផ្គត់ផ្គង់ប្រកាសខ្វះ)", "បានប្រកាស (អនុញ្ញាត)"), IF(AND(T614=FALSE, U614=FALSE, V614=FALSE), "ព្យួរទុក (មិនមានទិន្នន័យ)", "ប្រកាសខុស (ព្យួរទុក)"))</f>
        <v/>
      </c>
      <c r="L614" s="418" t="inlineStr"/>
      <c r="M614" s="418" t="inlineStr"/>
      <c r="N614" s="455" t="n"/>
      <c r="O614" s="455">
        <f>IF(W614&lt;0,AI614,I614)</f>
        <v/>
      </c>
      <c r="P614" s="455">
        <f>I614-O614</f>
        <v/>
      </c>
      <c r="Q614" s="418" t="n"/>
      <c r="R614" s="418" t="inlineStr">
        <is>
          <t>INV20210207514</t>
        </is>
      </c>
      <c r="S614" s="418" t="inlineStr"/>
      <c r="T614" s="418">
        <f>R614=S614</f>
        <v/>
      </c>
      <c r="U614" s="418">
        <f>AND(MONTH(F614)=MONTH(Y614), YEAR(F614)=YEAR(Y614))</f>
        <v/>
      </c>
      <c r="V614" s="418">
        <f>AND(AC614&lt;&gt;"", 'Company information'!D$4&lt;&gt;"", RIGHT(SUBSTITUTE(AC614,"-",""),9)=RIGHT(SUBSTITUTE('Company information'!D$4,"-",""),9))</f>
        <v/>
      </c>
      <c r="W614" s="418">
        <f>AI614-I614</f>
        <v/>
      </c>
      <c r="X614" s="455" t="n"/>
      <c r="Y614" s="417" t="n"/>
      <c r="Z614" s="418" t="n"/>
      <c r="AA614" s="418" t="n"/>
      <c r="AB614" s="418" t="n"/>
      <c r="AC614" s="418" t="n"/>
      <c r="AD614" s="418" t="n"/>
      <c r="AE614" s="455" t="n"/>
      <c r="AF614" s="455" t="n"/>
      <c r="AG614" s="455" t="n"/>
      <c r="AH614" s="455" t="n"/>
      <c r="AI614" s="455" t="n"/>
      <c r="AJ614" s="455" t="n"/>
      <c r="AK614" s="455" t="n"/>
      <c r="AL614" s="455" t="n"/>
      <c r="AM614" s="455" t="n"/>
      <c r="AN614" s="455" t="n"/>
      <c r="AO614" s="455" t="n"/>
      <c r="AP614" s="455" t="n"/>
      <c r="AQ614" s="455" t="n"/>
      <c r="AR614" s="418" t="n"/>
      <c r="AS614" s="418" t="n"/>
      <c r="AT614" s="418" t="n"/>
    </row>
    <row r="615">
      <c r="A615" s="417" t="n">
        <v>606</v>
      </c>
      <c r="B615" s="418" t="inlineStr"/>
      <c r="C615" s="418" t="inlineStr">
        <is>
          <t>កំពង់ផែស្វយ័តភ្នំពេញ "ក.ស.ភ"</t>
        </is>
      </c>
      <c r="D615" s="418" t="inlineStr">
        <is>
          <t>L001-100044999</t>
        </is>
      </c>
      <c r="E615" s="418" t="inlineStr">
        <is>
          <t>INV20210207503</t>
        </is>
      </c>
      <c r="F615" s="419" t="n">
        <v>44410</v>
      </c>
      <c r="G615" s="420" t="n">
        <v>29133</v>
      </c>
      <c r="H615" s="418" t="n"/>
      <c r="I615" s="455" t="n">
        <v>29133</v>
      </c>
      <c r="J615" s="418">
        <f>IF(L615&lt;&gt;"",L615,K615)</f>
        <v/>
      </c>
      <c r="K615" s="418">
        <f>IF(AND(T615=TRUE, U615=TRUE, V615=TRUE), IF(W615&lt;-0.05, "អនុញ្ញាត (អ្នកផ្គត់ផ្គង់ប្រកាសខ្វះ)", "បានប្រកាស (អនុញ្ញាត)"), IF(AND(T615=FALSE, U615=FALSE, V615=FALSE), "ព្យួរទុក (មិនមានទិន្នន័យ)", "ប្រកាសខុស (ព្យួរទុក)"))</f>
        <v/>
      </c>
      <c r="L615" s="418" t="inlineStr"/>
      <c r="M615" s="418" t="inlineStr"/>
      <c r="N615" s="455" t="n"/>
      <c r="O615" s="455">
        <f>IF(W615&lt;0,AI615,I615)</f>
        <v/>
      </c>
      <c r="P615" s="455">
        <f>I615-O615</f>
        <v/>
      </c>
      <c r="Q615" s="418" t="n"/>
      <c r="R615" s="418" t="inlineStr">
        <is>
          <t>INV20210207503</t>
        </is>
      </c>
      <c r="S615" s="418" t="inlineStr"/>
      <c r="T615" s="418">
        <f>R615=S615</f>
        <v/>
      </c>
      <c r="U615" s="418">
        <f>AND(MONTH(F615)=MONTH(Y615), YEAR(F615)=YEAR(Y615))</f>
        <v/>
      </c>
      <c r="V615" s="418">
        <f>AND(AC615&lt;&gt;"", 'Company information'!D$4&lt;&gt;"", RIGHT(SUBSTITUTE(AC615,"-",""),9)=RIGHT(SUBSTITUTE('Company information'!D$4,"-",""),9))</f>
        <v/>
      </c>
      <c r="W615" s="418">
        <f>AI615-I615</f>
        <v/>
      </c>
      <c r="X615" s="455" t="n"/>
      <c r="Y615" s="417" t="n"/>
      <c r="Z615" s="418" t="n"/>
      <c r="AA615" s="418" t="n"/>
      <c r="AB615" s="418" t="n"/>
      <c r="AC615" s="418" t="n"/>
      <c r="AD615" s="418" t="n"/>
      <c r="AE615" s="455" t="n"/>
      <c r="AF615" s="455" t="n"/>
      <c r="AG615" s="455" t="n"/>
      <c r="AH615" s="455" t="n"/>
      <c r="AI615" s="455" t="n"/>
      <c r="AJ615" s="455" t="n"/>
      <c r="AK615" s="455" t="n"/>
      <c r="AL615" s="455" t="n"/>
      <c r="AM615" s="455" t="n"/>
      <c r="AN615" s="455" t="n"/>
      <c r="AO615" s="455" t="n"/>
      <c r="AP615" s="455" t="n"/>
      <c r="AQ615" s="455" t="n"/>
      <c r="AR615" s="418" t="n"/>
      <c r="AS615" s="418" t="n"/>
      <c r="AT615" s="418" t="n"/>
    </row>
    <row r="616">
      <c r="A616" s="417" t="n">
        <v>607</v>
      </c>
      <c r="B616" s="418" t="inlineStr"/>
      <c r="C616" s="418" t="inlineStr">
        <is>
          <t>កំពង់ផែស្វយ័តភ្នំពេញ "ក.ស.ភ"</t>
        </is>
      </c>
      <c r="D616" s="418" t="inlineStr">
        <is>
          <t>L001-100044999</t>
        </is>
      </c>
      <c r="E616" s="418" t="inlineStr">
        <is>
          <t>INV20210207511</t>
        </is>
      </c>
      <c r="F616" s="419" t="n">
        <v>44410</v>
      </c>
      <c r="G616" s="420" t="n">
        <v>19435</v>
      </c>
      <c r="H616" s="418" t="n"/>
      <c r="I616" s="455" t="n">
        <v>19435</v>
      </c>
      <c r="J616" s="418">
        <f>IF(L616&lt;&gt;"",L616,K616)</f>
        <v/>
      </c>
      <c r="K616" s="418">
        <f>IF(AND(T616=TRUE, U616=TRUE, V616=TRUE), IF(W616&lt;-0.05, "អនុញ្ញាត (អ្នកផ្គត់ផ្គង់ប្រកាសខ្វះ)", "បានប្រកាស (អនុញ្ញាត)"), IF(AND(T616=FALSE, U616=FALSE, V616=FALSE), "ព្យួរទុក (មិនមានទិន្នន័យ)", "ប្រកាសខុស (ព្យួរទុក)"))</f>
        <v/>
      </c>
      <c r="L616" s="418" t="inlineStr"/>
      <c r="M616" s="418" t="inlineStr"/>
      <c r="N616" s="455" t="n"/>
      <c r="O616" s="455">
        <f>IF(W616&lt;0,AI616,I616)</f>
        <v/>
      </c>
      <c r="P616" s="455">
        <f>I616-O616</f>
        <v/>
      </c>
      <c r="Q616" s="418" t="n"/>
      <c r="R616" s="418" t="inlineStr">
        <is>
          <t>INV20210207511</t>
        </is>
      </c>
      <c r="S616" s="418" t="inlineStr"/>
      <c r="T616" s="418">
        <f>R616=S616</f>
        <v/>
      </c>
      <c r="U616" s="418">
        <f>AND(MONTH(F616)=MONTH(Y616), YEAR(F616)=YEAR(Y616))</f>
        <v/>
      </c>
      <c r="V616" s="418">
        <f>AND(AC616&lt;&gt;"", 'Company information'!D$4&lt;&gt;"", RIGHT(SUBSTITUTE(AC616,"-",""),9)=RIGHT(SUBSTITUTE('Company information'!D$4,"-",""),9))</f>
        <v/>
      </c>
      <c r="W616" s="418">
        <f>AI616-I616</f>
        <v/>
      </c>
      <c r="X616" s="455" t="n"/>
      <c r="Y616" s="417" t="n"/>
      <c r="Z616" s="418" t="n"/>
      <c r="AA616" s="418" t="n"/>
      <c r="AB616" s="418" t="n"/>
      <c r="AC616" s="418" t="n"/>
      <c r="AD616" s="418" t="n"/>
      <c r="AE616" s="455" t="n"/>
      <c r="AF616" s="455" t="n"/>
      <c r="AG616" s="455" t="n"/>
      <c r="AH616" s="455" t="n"/>
      <c r="AI616" s="455" t="n"/>
      <c r="AJ616" s="455" t="n"/>
      <c r="AK616" s="455" t="n"/>
      <c r="AL616" s="455" t="n"/>
      <c r="AM616" s="455" t="n"/>
      <c r="AN616" s="455" t="n"/>
      <c r="AO616" s="455" t="n"/>
      <c r="AP616" s="455" t="n"/>
      <c r="AQ616" s="455" t="n"/>
      <c r="AR616" s="418" t="n"/>
      <c r="AS616" s="418" t="n"/>
      <c r="AT616" s="418" t="n"/>
    </row>
    <row r="617">
      <c r="A617" s="417" t="n">
        <v>608</v>
      </c>
      <c r="B617" s="418" t="inlineStr"/>
      <c r="C617" s="418" t="inlineStr">
        <is>
          <t>កំពង់ផែស្វយ័តភ្នំពេញ "ក.ស.ភ"</t>
        </is>
      </c>
      <c r="D617" s="418" t="inlineStr">
        <is>
          <t>L001-100044999</t>
        </is>
      </c>
      <c r="E617" s="418" t="inlineStr">
        <is>
          <t>INV20210207507</t>
        </is>
      </c>
      <c r="F617" s="419" t="n">
        <v>44410</v>
      </c>
      <c r="G617" s="420" t="n">
        <v>29133</v>
      </c>
      <c r="H617" s="418" t="n"/>
      <c r="I617" s="455" t="n">
        <v>29133</v>
      </c>
      <c r="J617" s="418">
        <f>IF(L617&lt;&gt;"",L617,K617)</f>
        <v/>
      </c>
      <c r="K617" s="418">
        <f>IF(AND(T617=TRUE, U617=TRUE, V617=TRUE), IF(W617&lt;-0.05, "អនុញ្ញាត (អ្នកផ្គត់ផ្គង់ប្រកាសខ្វះ)", "បានប្រកាស (អនុញ្ញាត)"), IF(AND(T617=FALSE, U617=FALSE, V617=FALSE), "ព្យួរទុក (មិនមានទិន្នន័យ)", "ប្រកាសខុស (ព្យួរទុក)"))</f>
        <v/>
      </c>
      <c r="L617" s="418" t="inlineStr"/>
      <c r="M617" s="418" t="inlineStr"/>
      <c r="N617" s="455" t="n"/>
      <c r="O617" s="455">
        <f>IF(W617&lt;0,AI617,I617)</f>
        <v/>
      </c>
      <c r="P617" s="455">
        <f>I617-O617</f>
        <v/>
      </c>
      <c r="Q617" s="418" t="n"/>
      <c r="R617" s="418" t="inlineStr">
        <is>
          <t>INV20210207507</t>
        </is>
      </c>
      <c r="S617" s="418" t="inlineStr"/>
      <c r="T617" s="418">
        <f>R617=S617</f>
        <v/>
      </c>
      <c r="U617" s="418">
        <f>AND(MONTH(F617)=MONTH(Y617), YEAR(F617)=YEAR(Y617))</f>
        <v/>
      </c>
      <c r="V617" s="418">
        <f>AND(AC617&lt;&gt;"", 'Company information'!D$4&lt;&gt;"", RIGHT(SUBSTITUTE(AC617,"-",""),9)=RIGHT(SUBSTITUTE('Company information'!D$4,"-",""),9))</f>
        <v/>
      </c>
      <c r="W617" s="418">
        <f>AI617-I617</f>
        <v/>
      </c>
      <c r="X617" s="455" t="n"/>
      <c r="Y617" s="417" t="n"/>
      <c r="Z617" s="418" t="n"/>
      <c r="AA617" s="418" t="n"/>
      <c r="AB617" s="418" t="n"/>
      <c r="AC617" s="418" t="n"/>
      <c r="AD617" s="418" t="n"/>
      <c r="AE617" s="455" t="n"/>
      <c r="AF617" s="455" t="n"/>
      <c r="AG617" s="455" t="n"/>
      <c r="AH617" s="455" t="n"/>
      <c r="AI617" s="455" t="n"/>
      <c r="AJ617" s="455" t="n"/>
      <c r="AK617" s="455" t="n"/>
      <c r="AL617" s="455" t="n"/>
      <c r="AM617" s="455" t="n"/>
      <c r="AN617" s="455" t="n"/>
      <c r="AO617" s="455" t="n"/>
      <c r="AP617" s="455" t="n"/>
      <c r="AQ617" s="455" t="n"/>
      <c r="AR617" s="418" t="n"/>
      <c r="AS617" s="418" t="n"/>
      <c r="AT617" s="418" t="n"/>
    </row>
    <row r="618">
      <c r="A618" s="417" t="n">
        <v>609</v>
      </c>
      <c r="B618" s="418" t="inlineStr"/>
      <c r="C618" s="418" t="inlineStr">
        <is>
          <t>កំពង់ផែស្វយ័តភ្នំពេញ "ក.ស.ភ"</t>
        </is>
      </c>
      <c r="D618" s="418" t="inlineStr">
        <is>
          <t>L001-100044999</t>
        </is>
      </c>
      <c r="E618" s="418" t="inlineStr">
        <is>
          <t>INV20210207515</t>
        </is>
      </c>
      <c r="F618" s="419" t="n">
        <v>44410</v>
      </c>
      <c r="G618" s="420" t="n">
        <v>29133</v>
      </c>
      <c r="H618" s="418" t="n"/>
      <c r="I618" s="455" t="n">
        <v>29133</v>
      </c>
      <c r="J618" s="418">
        <f>IF(L618&lt;&gt;"",L618,K618)</f>
        <v/>
      </c>
      <c r="K618" s="418">
        <f>IF(AND(T618=TRUE, U618=TRUE, V618=TRUE), IF(W618&lt;-0.05, "អនុញ្ញាត (អ្នកផ្គត់ផ្គង់ប្រកាសខ្វះ)", "បានប្រកាស (អនុញ្ញាត)"), IF(AND(T618=FALSE, U618=FALSE, V618=FALSE), "ព្យួរទុក (មិនមានទិន្នន័យ)", "ប្រកាសខុស (ព្យួរទុក)"))</f>
        <v/>
      </c>
      <c r="L618" s="418" t="inlineStr"/>
      <c r="M618" s="418" t="inlineStr"/>
      <c r="N618" s="455" t="n"/>
      <c r="O618" s="455">
        <f>IF(W618&lt;0,AI618,I618)</f>
        <v/>
      </c>
      <c r="P618" s="455">
        <f>I618-O618</f>
        <v/>
      </c>
      <c r="Q618" s="418" t="n"/>
      <c r="R618" s="418" t="inlineStr">
        <is>
          <t>INV20210207515</t>
        </is>
      </c>
      <c r="S618" s="418" t="inlineStr"/>
      <c r="T618" s="418">
        <f>R618=S618</f>
        <v/>
      </c>
      <c r="U618" s="418">
        <f>AND(MONTH(F618)=MONTH(Y618), YEAR(F618)=YEAR(Y618))</f>
        <v/>
      </c>
      <c r="V618" s="418">
        <f>AND(AC618&lt;&gt;"", 'Company information'!D$4&lt;&gt;"", RIGHT(SUBSTITUTE(AC618,"-",""),9)=RIGHT(SUBSTITUTE('Company information'!D$4,"-",""),9))</f>
        <v/>
      </c>
      <c r="W618" s="418">
        <f>AI618-I618</f>
        <v/>
      </c>
      <c r="X618" s="455" t="n"/>
      <c r="Y618" s="417" t="n"/>
      <c r="Z618" s="418" t="n"/>
      <c r="AA618" s="418" t="n"/>
      <c r="AB618" s="418" t="n"/>
      <c r="AC618" s="418" t="n"/>
      <c r="AD618" s="418" t="n"/>
      <c r="AE618" s="455" t="n"/>
      <c r="AF618" s="455" t="n"/>
      <c r="AG618" s="455" t="n"/>
      <c r="AH618" s="455" t="n"/>
      <c r="AI618" s="455" t="n"/>
      <c r="AJ618" s="455" t="n"/>
      <c r="AK618" s="455" t="n"/>
      <c r="AL618" s="455" t="n"/>
      <c r="AM618" s="455" t="n"/>
      <c r="AN618" s="455" t="n"/>
      <c r="AO618" s="455" t="n"/>
      <c r="AP618" s="455" t="n"/>
      <c r="AQ618" s="455" t="n"/>
      <c r="AR618" s="418" t="n"/>
      <c r="AS618" s="418" t="n"/>
      <c r="AT618" s="418" t="n"/>
    </row>
    <row r="619">
      <c r="A619" s="417" t="n">
        <v>610</v>
      </c>
      <c r="B619" s="418" t="inlineStr"/>
      <c r="C619" s="418" t="inlineStr">
        <is>
          <t>កំពង់ផែស្វយ័តភ្នំពេញ "ក.ស.ភ"</t>
        </is>
      </c>
      <c r="D619" s="418" t="inlineStr">
        <is>
          <t>L001-100044999</t>
        </is>
      </c>
      <c r="E619" s="418" t="inlineStr">
        <is>
          <t>INV20210207504</t>
        </is>
      </c>
      <c r="F619" s="419" t="n">
        <v>44410</v>
      </c>
      <c r="G619" s="420" t="n">
        <v>58267</v>
      </c>
      <c r="H619" s="418" t="n"/>
      <c r="I619" s="455" t="n">
        <v>58267</v>
      </c>
      <c r="J619" s="418">
        <f>IF(L619&lt;&gt;"",L619,K619)</f>
        <v/>
      </c>
      <c r="K619" s="418">
        <f>IF(AND(T619=TRUE, U619=TRUE, V619=TRUE), IF(W619&lt;-0.05, "អនុញ្ញាត (អ្នកផ្គត់ផ្គង់ប្រកាសខ្វះ)", "បានប្រកាស (អនុញ្ញាត)"), IF(AND(T619=FALSE, U619=FALSE, V619=FALSE), "ព្យួរទុក (មិនមានទិន្នន័យ)", "ប្រកាសខុស (ព្យួរទុក)"))</f>
        <v/>
      </c>
      <c r="L619" s="418" t="inlineStr"/>
      <c r="M619" s="418" t="inlineStr"/>
      <c r="N619" s="455" t="n"/>
      <c r="O619" s="455">
        <f>IF(W619&lt;0,AI619,I619)</f>
        <v/>
      </c>
      <c r="P619" s="455">
        <f>I619-O619</f>
        <v/>
      </c>
      <c r="Q619" s="418" t="n"/>
      <c r="R619" s="418" t="inlineStr">
        <is>
          <t>INV20210207504</t>
        </is>
      </c>
      <c r="S619" s="418" t="inlineStr"/>
      <c r="T619" s="418">
        <f>R619=S619</f>
        <v/>
      </c>
      <c r="U619" s="418">
        <f>AND(MONTH(F619)=MONTH(Y619), YEAR(F619)=YEAR(Y619))</f>
        <v/>
      </c>
      <c r="V619" s="418">
        <f>AND(AC619&lt;&gt;"", 'Company information'!D$4&lt;&gt;"", RIGHT(SUBSTITUTE(AC619,"-",""),9)=RIGHT(SUBSTITUTE('Company information'!D$4,"-",""),9))</f>
        <v/>
      </c>
      <c r="W619" s="418">
        <f>AI619-I619</f>
        <v/>
      </c>
      <c r="X619" s="455" t="n"/>
      <c r="Y619" s="417" t="n"/>
      <c r="Z619" s="418" t="n"/>
      <c r="AA619" s="418" t="n"/>
      <c r="AB619" s="418" t="n"/>
      <c r="AC619" s="418" t="n"/>
      <c r="AD619" s="418" t="n"/>
      <c r="AE619" s="455" t="n"/>
      <c r="AF619" s="455" t="n"/>
      <c r="AG619" s="455" t="n"/>
      <c r="AH619" s="455" t="n"/>
      <c r="AI619" s="455" t="n"/>
      <c r="AJ619" s="455" t="n"/>
      <c r="AK619" s="455" t="n"/>
      <c r="AL619" s="455" t="n"/>
      <c r="AM619" s="455" t="n"/>
      <c r="AN619" s="455" t="n"/>
      <c r="AO619" s="455" t="n"/>
      <c r="AP619" s="455" t="n"/>
      <c r="AQ619" s="455" t="n"/>
      <c r="AR619" s="418" t="n"/>
      <c r="AS619" s="418" t="n"/>
      <c r="AT619" s="418" t="n"/>
    </row>
    <row r="620">
      <c r="A620" s="417" t="n">
        <v>611</v>
      </c>
      <c r="B620" s="418" t="inlineStr"/>
      <c r="C620" s="418" t="inlineStr">
        <is>
          <t>កំពង់ផែស្វយ័តក្រុងព្រះសីហនុ</t>
        </is>
      </c>
      <c r="D620" s="418" t="inlineStr">
        <is>
          <t>L001-100044638</t>
        </is>
      </c>
      <c r="E620" s="418" t="inlineStr">
        <is>
          <t>000021360</t>
        </is>
      </c>
      <c r="F620" s="419" t="n">
        <v>44318</v>
      </c>
      <c r="G620" s="420" t="n">
        <v>6921</v>
      </c>
      <c r="H620" s="418" t="n"/>
      <c r="I620" s="455" t="n">
        <v>6921</v>
      </c>
      <c r="J620" s="418">
        <f>IF(L620&lt;&gt;"",L620,K620)</f>
        <v/>
      </c>
      <c r="K620" s="418">
        <f>IF(AND(T620=TRUE, U620=TRUE, V620=TRUE), IF(W620&lt;-0.05, "អនុញ្ញាត (អ្នកផ្គត់ផ្គង់ប្រកាសខ្វះ)", "បានប្រកាស (អនុញ្ញាត)"), IF(AND(T620=FALSE, U620=FALSE, V620=FALSE), "ព្យួរទុក (មិនមានទិន្នន័យ)", "ប្រកាសខុស (ព្យួរទុក)"))</f>
        <v/>
      </c>
      <c r="L620" s="418" t="inlineStr"/>
      <c r="M620" s="418" t="inlineStr"/>
      <c r="N620" s="455" t="n"/>
      <c r="O620" s="455">
        <f>IF(W620&lt;0,AI620,I620)</f>
        <v/>
      </c>
      <c r="P620" s="455">
        <f>I620-O620</f>
        <v/>
      </c>
      <c r="Q620" s="418" t="n"/>
      <c r="R620" s="418" t="inlineStr">
        <is>
          <t>000021360</t>
        </is>
      </c>
      <c r="S620" s="418" t="inlineStr"/>
      <c r="T620" s="418">
        <f>R620=S620</f>
        <v/>
      </c>
      <c r="U620" s="418">
        <f>AND(MONTH(F620)=MONTH(Y620), YEAR(F620)=YEAR(Y620))</f>
        <v/>
      </c>
      <c r="V620" s="418">
        <f>AND(AC620&lt;&gt;"", 'Company information'!D$4&lt;&gt;"", RIGHT(SUBSTITUTE(AC620,"-",""),9)=RIGHT(SUBSTITUTE('Company information'!D$4,"-",""),9))</f>
        <v/>
      </c>
      <c r="W620" s="418">
        <f>AI620-I620</f>
        <v/>
      </c>
      <c r="X620" s="455" t="n"/>
      <c r="Y620" s="417" t="n"/>
      <c r="Z620" s="418" t="n"/>
      <c r="AA620" s="418" t="n"/>
      <c r="AB620" s="418" t="n"/>
      <c r="AC620" s="418" t="n"/>
      <c r="AD620" s="418" t="n"/>
      <c r="AE620" s="455" t="n"/>
      <c r="AF620" s="455" t="n"/>
      <c r="AG620" s="455" t="n"/>
      <c r="AH620" s="455" t="n"/>
      <c r="AI620" s="455" t="n"/>
      <c r="AJ620" s="455" t="n"/>
      <c r="AK620" s="455" t="n"/>
      <c r="AL620" s="455" t="n"/>
      <c r="AM620" s="455" t="n"/>
      <c r="AN620" s="455" t="n"/>
      <c r="AO620" s="455" t="n"/>
      <c r="AP620" s="455" t="n"/>
      <c r="AQ620" s="455" t="n"/>
      <c r="AR620" s="418" t="n"/>
      <c r="AS620" s="418" t="n"/>
      <c r="AT620" s="418" t="n"/>
    </row>
    <row r="621">
      <c r="A621" s="417" t="n">
        <v>612</v>
      </c>
      <c r="B621" s="418" t="inlineStr"/>
      <c r="C621" s="418" t="inlineStr">
        <is>
          <t>កំពង់ផែស្វយ័តភ្នំពេញ "ក.ស.ភ"</t>
        </is>
      </c>
      <c r="D621" s="418" t="inlineStr">
        <is>
          <t>L001-100044999</t>
        </is>
      </c>
      <c r="E621" s="418" t="inlineStr">
        <is>
          <t>INV202106138</t>
        </is>
      </c>
      <c r="F621" s="419" t="n">
        <v>44229</v>
      </c>
      <c r="G621" s="420" t="n">
        <v>29112</v>
      </c>
      <c r="H621" s="418" t="n"/>
      <c r="I621" s="455" t="n">
        <v>29112</v>
      </c>
      <c r="J621" s="418">
        <f>IF(L621&lt;&gt;"",L621,K621)</f>
        <v/>
      </c>
      <c r="K621" s="418">
        <f>IF(AND(T621=TRUE, U621=TRUE, V621=TRUE), IF(W621&lt;-0.05, "អនុញ្ញាត (អ្នកផ្គត់ផ្គង់ប្រកាសខ្វះ)", "បានប្រកាស (អនុញ្ញាត)"), IF(AND(T621=FALSE, U621=FALSE, V621=FALSE), "ព្យួរទុក (មិនមានទិន្នន័យ)", "ប្រកាសខុស (ព្យួរទុក)"))</f>
        <v/>
      </c>
      <c r="L621" s="418" t="inlineStr"/>
      <c r="M621" s="418" t="inlineStr"/>
      <c r="N621" s="455" t="n"/>
      <c r="O621" s="455">
        <f>IF(W621&lt;0,AI621,I621)</f>
        <v/>
      </c>
      <c r="P621" s="455">
        <f>I621-O621</f>
        <v/>
      </c>
      <c r="Q621" s="418" t="n"/>
      <c r="R621" s="418" t="inlineStr">
        <is>
          <t>INV202106138</t>
        </is>
      </c>
      <c r="S621" s="418" t="inlineStr"/>
      <c r="T621" s="418">
        <f>R621=S621</f>
        <v/>
      </c>
      <c r="U621" s="418">
        <f>AND(MONTH(F621)=MONTH(Y621), YEAR(F621)=YEAR(Y621))</f>
        <v/>
      </c>
      <c r="V621" s="418">
        <f>AND(AC621&lt;&gt;"", 'Company information'!D$4&lt;&gt;"", RIGHT(SUBSTITUTE(AC621,"-",""),9)=RIGHT(SUBSTITUTE('Company information'!D$4,"-",""),9))</f>
        <v/>
      </c>
      <c r="W621" s="418">
        <f>AI621-I621</f>
        <v/>
      </c>
      <c r="X621" s="455" t="n"/>
      <c r="Y621" s="417" t="n"/>
      <c r="Z621" s="418" t="n"/>
      <c r="AA621" s="418" t="n"/>
      <c r="AB621" s="418" t="n"/>
      <c r="AC621" s="418" t="n"/>
      <c r="AD621" s="418" t="n"/>
      <c r="AE621" s="455" t="n"/>
      <c r="AF621" s="455" t="n"/>
      <c r="AG621" s="455" t="n"/>
      <c r="AH621" s="455" t="n"/>
      <c r="AI621" s="455" t="n"/>
      <c r="AJ621" s="455" t="n"/>
      <c r="AK621" s="455" t="n"/>
      <c r="AL621" s="455" t="n"/>
      <c r="AM621" s="455" t="n"/>
      <c r="AN621" s="455" t="n"/>
      <c r="AO621" s="455" t="n"/>
      <c r="AP621" s="455" t="n"/>
      <c r="AQ621" s="455" t="n"/>
      <c r="AR621" s="418" t="n"/>
      <c r="AS621" s="418" t="n"/>
      <c r="AT621" s="418" t="n"/>
    </row>
    <row r="622">
      <c r="A622" s="417" t="n">
        <v>613</v>
      </c>
      <c r="B622" s="418" t="inlineStr"/>
      <c r="C622" s="418" t="inlineStr">
        <is>
          <t>កំពង់ផែស្វយ័តភ្នំពេញ "ក.ស.ភ"</t>
        </is>
      </c>
      <c r="D622" s="418" t="inlineStr">
        <is>
          <t>L001-100044999</t>
        </is>
      </c>
      <c r="E622" s="418" t="inlineStr">
        <is>
          <t>INV20210211336</t>
        </is>
      </c>
      <c r="F622" s="419" t="n">
        <v>44254</v>
      </c>
      <c r="G622" s="420" t="n">
        <v>29112</v>
      </c>
      <c r="H622" s="418" t="n"/>
      <c r="I622" s="455" t="n">
        <v>29112</v>
      </c>
      <c r="J622" s="418">
        <f>IF(L622&lt;&gt;"",L622,K622)</f>
        <v/>
      </c>
      <c r="K622" s="418">
        <f>IF(AND(T622=TRUE, U622=TRUE, V622=TRUE), IF(W622&lt;-0.05, "អនុញ្ញាត (អ្នកផ្គត់ផ្គង់ប្រកាសខ្វះ)", "បានប្រកាស (អនុញ្ញាត)"), IF(AND(T622=FALSE, U622=FALSE, V622=FALSE), "ព្យួរទុក (មិនមានទិន្នន័យ)", "ប្រកាសខុស (ព្យួរទុក)"))</f>
        <v/>
      </c>
      <c r="L622" s="418" t="inlineStr"/>
      <c r="M622" s="418" t="inlineStr"/>
      <c r="N622" s="455" t="n"/>
      <c r="O622" s="455">
        <f>IF(W622&lt;0,AI622,I622)</f>
        <v/>
      </c>
      <c r="P622" s="455">
        <f>I622-O622</f>
        <v/>
      </c>
      <c r="Q622" s="418" t="n"/>
      <c r="R622" s="418" t="inlineStr">
        <is>
          <t>INV20210211336</t>
        </is>
      </c>
      <c r="S622" s="418" t="inlineStr"/>
      <c r="T622" s="418">
        <f>R622=S622</f>
        <v/>
      </c>
      <c r="U622" s="418">
        <f>AND(MONTH(F622)=MONTH(Y622), YEAR(F622)=YEAR(Y622))</f>
        <v/>
      </c>
      <c r="V622" s="418">
        <f>AND(AC622&lt;&gt;"", 'Company information'!D$4&lt;&gt;"", RIGHT(SUBSTITUTE(AC622,"-",""),9)=RIGHT(SUBSTITUTE('Company information'!D$4,"-",""),9))</f>
        <v/>
      </c>
      <c r="W622" s="418">
        <f>AI622-I622</f>
        <v/>
      </c>
      <c r="X622" s="455" t="n"/>
      <c r="Y622" s="417" t="n"/>
      <c r="Z622" s="418" t="n"/>
      <c r="AA622" s="418" t="n"/>
      <c r="AB622" s="418" t="n"/>
      <c r="AC622" s="418" t="n"/>
      <c r="AD622" s="418" t="n"/>
      <c r="AE622" s="455" t="n"/>
      <c r="AF622" s="455" t="n"/>
      <c r="AG622" s="455" t="n"/>
      <c r="AH622" s="455" t="n"/>
      <c r="AI622" s="455" t="n"/>
      <c r="AJ622" s="455" t="n"/>
      <c r="AK622" s="455" t="n"/>
      <c r="AL622" s="455" t="n"/>
      <c r="AM622" s="455" t="n"/>
      <c r="AN622" s="455" t="n"/>
      <c r="AO622" s="455" t="n"/>
      <c r="AP622" s="455" t="n"/>
      <c r="AQ622" s="455" t="n"/>
      <c r="AR622" s="418" t="n"/>
      <c r="AS622" s="418" t="n"/>
      <c r="AT622" s="418" t="n"/>
    </row>
    <row r="623">
      <c r="A623" s="417" t="n">
        <v>614</v>
      </c>
      <c r="B623" s="418" t="inlineStr"/>
      <c r="C623" s="418" t="inlineStr">
        <is>
          <t>កំពង់ផែស្វយ័តក្រុងព្រះសីហនុ</t>
        </is>
      </c>
      <c r="D623" s="418" t="inlineStr">
        <is>
          <t>L001-100044638</t>
        </is>
      </c>
      <c r="E623" s="418" t="inlineStr">
        <is>
          <t>000029423</t>
        </is>
      </c>
      <c r="F623" s="419" t="n">
        <v>44246</v>
      </c>
      <c r="G623" s="420" t="n">
        <v>20747</v>
      </c>
      <c r="H623" s="418" t="n"/>
      <c r="I623" s="455" t="n">
        <v>20747</v>
      </c>
      <c r="J623" s="418">
        <f>IF(L623&lt;&gt;"",L623,K623)</f>
        <v/>
      </c>
      <c r="K623" s="418">
        <f>IF(AND(T623=TRUE, U623=TRUE, V623=TRUE), IF(W623&lt;-0.05, "អនុញ្ញាត (អ្នកផ្គត់ផ្គង់ប្រកាសខ្វះ)", "បានប្រកាស (អនុញ្ញាត)"), IF(AND(T623=FALSE, U623=FALSE, V623=FALSE), "ព្យួរទុក (មិនមានទិន្នន័យ)", "ប្រកាសខុស (ព្យួរទុក)"))</f>
        <v/>
      </c>
      <c r="L623" s="418" t="inlineStr"/>
      <c r="M623" s="418" t="inlineStr"/>
      <c r="N623" s="455" t="n"/>
      <c r="O623" s="455">
        <f>IF(W623&lt;0,AI623,I623)</f>
        <v/>
      </c>
      <c r="P623" s="455">
        <f>I623-O623</f>
        <v/>
      </c>
      <c r="Q623" s="418" t="n"/>
      <c r="R623" s="418" t="inlineStr">
        <is>
          <t>000029423</t>
        </is>
      </c>
      <c r="S623" s="418" t="inlineStr"/>
      <c r="T623" s="418">
        <f>R623=S623</f>
        <v/>
      </c>
      <c r="U623" s="418">
        <f>AND(MONTH(F623)=MONTH(Y623), YEAR(F623)=YEAR(Y623))</f>
        <v/>
      </c>
      <c r="V623" s="418">
        <f>AND(AC623&lt;&gt;"", 'Company information'!D$4&lt;&gt;"", RIGHT(SUBSTITUTE(AC623,"-",""),9)=RIGHT(SUBSTITUTE('Company information'!D$4,"-",""),9))</f>
        <v/>
      </c>
      <c r="W623" s="418">
        <f>AI623-I623</f>
        <v/>
      </c>
      <c r="X623" s="455" t="n"/>
      <c r="Y623" s="417" t="n"/>
      <c r="Z623" s="418" t="n"/>
      <c r="AA623" s="418" t="n"/>
      <c r="AB623" s="418" t="n"/>
      <c r="AC623" s="418" t="n"/>
      <c r="AD623" s="418" t="n"/>
      <c r="AE623" s="455" t="n"/>
      <c r="AF623" s="455" t="n"/>
      <c r="AG623" s="455" t="n"/>
      <c r="AH623" s="455" t="n"/>
      <c r="AI623" s="455" t="n"/>
      <c r="AJ623" s="455" t="n"/>
      <c r="AK623" s="455" t="n"/>
      <c r="AL623" s="455" t="n"/>
      <c r="AM623" s="455" t="n"/>
      <c r="AN623" s="455" t="n"/>
      <c r="AO623" s="455" t="n"/>
      <c r="AP623" s="455" t="n"/>
      <c r="AQ623" s="455" t="n"/>
      <c r="AR623" s="418" t="n"/>
      <c r="AS623" s="418" t="n"/>
      <c r="AT623" s="418" t="n"/>
    </row>
    <row r="624">
      <c r="A624" s="417" t="n">
        <v>615</v>
      </c>
      <c r="B624" s="418" t="inlineStr"/>
      <c r="C624" s="418" t="inlineStr">
        <is>
          <t>ឌី អេច អិល អិចប្រេស (ខេមបូឌា)</t>
        </is>
      </c>
      <c r="D624" s="418" t="inlineStr">
        <is>
          <t>L001-100045197</t>
        </is>
      </c>
      <c r="E624" s="418" t="inlineStr">
        <is>
          <t>PNHR00037150</t>
        </is>
      </c>
      <c r="F624" s="419" t="n">
        <v>44245</v>
      </c>
      <c r="G624" s="420" t="n">
        <v>16930</v>
      </c>
      <c r="H624" s="418" t="n"/>
      <c r="I624" s="455" t="n">
        <v>16930</v>
      </c>
      <c r="J624" s="418">
        <f>IF(L624&lt;&gt;"",L624,K624)</f>
        <v/>
      </c>
      <c r="K624" s="418">
        <f>IF(AND(T624=TRUE, U624=TRUE, V624=TRUE), IF(W624&lt;-0.05, "អនុញ្ញាត (អ្នកផ្គត់ផ្គង់ប្រកាសខ្វះ)", "បានប្រកាស (អនុញ្ញាត)"), IF(AND(T624=FALSE, U624=FALSE, V624=FALSE), "ព្យួរទុក (មិនមានទិន្នន័យ)", "ប្រកាសខុស (ព្យួរទុក)"))</f>
        <v/>
      </c>
      <c r="L624" s="418" t="inlineStr"/>
      <c r="M624" s="418" t="inlineStr"/>
      <c r="N624" s="455" t="n"/>
      <c r="O624" s="455">
        <f>IF(W624&lt;0,AI624,I624)</f>
        <v/>
      </c>
      <c r="P624" s="455">
        <f>I624-O624</f>
        <v/>
      </c>
      <c r="Q624" s="418" t="n"/>
      <c r="R624" s="418" t="inlineStr">
        <is>
          <t>PNHR00037150</t>
        </is>
      </c>
      <c r="S624" s="418" t="inlineStr"/>
      <c r="T624" s="418">
        <f>R624=S624</f>
        <v/>
      </c>
      <c r="U624" s="418">
        <f>AND(MONTH(F624)=MONTH(Y624), YEAR(F624)=YEAR(Y624))</f>
        <v/>
      </c>
      <c r="V624" s="418">
        <f>AND(AC624&lt;&gt;"", 'Company information'!D$4&lt;&gt;"", RIGHT(SUBSTITUTE(AC624,"-",""),9)=RIGHT(SUBSTITUTE('Company information'!D$4,"-",""),9))</f>
        <v/>
      </c>
      <c r="W624" s="418">
        <f>AI624-I624</f>
        <v/>
      </c>
      <c r="X624" s="455" t="n"/>
      <c r="Y624" s="417" t="n"/>
      <c r="Z624" s="418" t="n"/>
      <c r="AA624" s="418" t="n"/>
      <c r="AB624" s="418" t="n"/>
      <c r="AC624" s="418" t="n"/>
      <c r="AD624" s="418" t="n"/>
      <c r="AE624" s="455" t="n"/>
      <c r="AF624" s="455" t="n"/>
      <c r="AG624" s="455" t="n"/>
      <c r="AH624" s="455" t="n"/>
      <c r="AI624" s="455" t="n"/>
      <c r="AJ624" s="455" t="n"/>
      <c r="AK624" s="455" t="n"/>
      <c r="AL624" s="455" t="n"/>
      <c r="AM624" s="455" t="n"/>
      <c r="AN624" s="455" t="n"/>
      <c r="AO624" s="455" t="n"/>
      <c r="AP624" s="455" t="n"/>
      <c r="AQ624" s="455" t="n"/>
      <c r="AR624" s="418" t="n"/>
      <c r="AS624" s="418" t="n"/>
      <c r="AT624" s="418" t="n"/>
    </row>
    <row r="625">
      <c r="A625" s="417" t="n">
        <v>616</v>
      </c>
      <c r="B625" s="418" t="inlineStr"/>
      <c r="C625" s="418" t="inlineStr">
        <is>
          <t>ឌី អេច អិល អិចប្រេស (ខេមបូឌា)</t>
        </is>
      </c>
      <c r="D625" s="418" t="inlineStr">
        <is>
          <t>L001-100045197</t>
        </is>
      </c>
      <c r="E625" s="418" t="inlineStr">
        <is>
          <t>PNHR0016325</t>
        </is>
      </c>
      <c r="F625" s="419" t="n">
        <v>44532</v>
      </c>
      <c r="G625" s="420" t="n">
        <v>5427</v>
      </c>
      <c r="H625" s="418" t="n"/>
      <c r="I625" s="455" t="n">
        <v>5427</v>
      </c>
      <c r="J625" s="418">
        <f>IF(L625&lt;&gt;"",L625,K625)</f>
        <v/>
      </c>
      <c r="K625" s="418">
        <f>IF(AND(T625=TRUE, U625=TRUE, V625=TRUE), IF(W625&lt;-0.05, "អនុញ្ញាត (អ្នកផ្គត់ផ្គង់ប្រកាសខ្វះ)", "បានប្រកាស (អនុញ្ញាត)"), IF(AND(T625=FALSE, U625=FALSE, V625=FALSE), "ព្យួរទុក (មិនមានទិន្នន័យ)", "ប្រកាសខុស (ព្យួរទុក)"))</f>
        <v/>
      </c>
      <c r="L625" s="418" t="inlineStr"/>
      <c r="M625" s="418" t="inlineStr"/>
      <c r="N625" s="455" t="n"/>
      <c r="O625" s="455">
        <f>IF(W625&lt;0,AI625,I625)</f>
        <v/>
      </c>
      <c r="P625" s="455">
        <f>I625-O625</f>
        <v/>
      </c>
      <c r="Q625" s="418" t="n"/>
      <c r="R625" s="418" t="inlineStr">
        <is>
          <t>PNHR0016325</t>
        </is>
      </c>
      <c r="S625" s="418" t="inlineStr"/>
      <c r="T625" s="418">
        <f>R625=S625</f>
        <v/>
      </c>
      <c r="U625" s="418">
        <f>AND(MONTH(F625)=MONTH(Y625), YEAR(F625)=YEAR(Y625))</f>
        <v/>
      </c>
      <c r="V625" s="418">
        <f>AND(AC625&lt;&gt;"", 'Company information'!D$4&lt;&gt;"", RIGHT(SUBSTITUTE(AC625,"-",""),9)=RIGHT(SUBSTITUTE('Company information'!D$4,"-",""),9))</f>
        <v/>
      </c>
      <c r="W625" s="418">
        <f>AI625-I625</f>
        <v/>
      </c>
      <c r="X625" s="455" t="n"/>
      <c r="Y625" s="417" t="n"/>
      <c r="Z625" s="418" t="n"/>
      <c r="AA625" s="418" t="n"/>
      <c r="AB625" s="418" t="n"/>
      <c r="AC625" s="418" t="n"/>
      <c r="AD625" s="418" t="n"/>
      <c r="AE625" s="455" t="n"/>
      <c r="AF625" s="455" t="n"/>
      <c r="AG625" s="455" t="n"/>
      <c r="AH625" s="455" t="n"/>
      <c r="AI625" s="455" t="n"/>
      <c r="AJ625" s="455" t="n"/>
      <c r="AK625" s="455" t="n"/>
      <c r="AL625" s="455" t="n"/>
      <c r="AM625" s="455" t="n"/>
      <c r="AN625" s="455" t="n"/>
      <c r="AO625" s="455" t="n"/>
      <c r="AP625" s="455" t="n"/>
      <c r="AQ625" s="455" t="n"/>
      <c r="AR625" s="418" t="n"/>
      <c r="AS625" s="418" t="n"/>
      <c r="AT625" s="418" t="n"/>
    </row>
    <row r="626">
      <c r="A626" s="417" t="n">
        <v>617</v>
      </c>
      <c r="B626" s="418" t="inlineStr"/>
      <c r="C626" s="418" t="inlineStr">
        <is>
          <t>ឌី អេច អិល អិចប្រេស (ខេមបូឌា)</t>
        </is>
      </c>
      <c r="D626" s="418" t="inlineStr">
        <is>
          <t>L001-100045197</t>
        </is>
      </c>
      <c r="E626" s="418" t="inlineStr">
        <is>
          <t>PNHR000370919</t>
        </is>
      </c>
      <c r="F626" s="419" t="n">
        <v>44502</v>
      </c>
      <c r="G626" s="420" t="n">
        <v>82540</v>
      </c>
      <c r="H626" s="418" t="n"/>
      <c r="I626" s="455" t="n">
        <v>82540</v>
      </c>
      <c r="J626" s="418">
        <f>IF(L626&lt;&gt;"",L626,K626)</f>
        <v/>
      </c>
      <c r="K626" s="418">
        <f>IF(AND(T626=TRUE, U626=TRUE, V626=TRUE), IF(W626&lt;-0.05, "អនុញ្ញាត (អ្នកផ្គត់ផ្គង់ប្រកាសខ្វះ)", "បានប្រកាស (អនុញ្ញាត)"), IF(AND(T626=FALSE, U626=FALSE, V626=FALSE), "ព្យួរទុក (មិនមានទិន្នន័យ)", "ប្រកាសខុស (ព្យួរទុក)"))</f>
        <v/>
      </c>
      <c r="L626" s="418" t="inlineStr"/>
      <c r="M626" s="418" t="inlineStr"/>
      <c r="N626" s="455" t="n"/>
      <c r="O626" s="455">
        <f>IF(W626&lt;0,AI626,I626)</f>
        <v/>
      </c>
      <c r="P626" s="455">
        <f>I626-O626</f>
        <v/>
      </c>
      <c r="Q626" s="418" t="n"/>
      <c r="R626" s="418" t="inlineStr">
        <is>
          <t>PNHR000370919</t>
        </is>
      </c>
      <c r="S626" s="418" t="inlineStr"/>
      <c r="T626" s="418">
        <f>R626=S626</f>
        <v/>
      </c>
      <c r="U626" s="418">
        <f>AND(MONTH(F626)=MONTH(Y626), YEAR(F626)=YEAR(Y626))</f>
        <v/>
      </c>
      <c r="V626" s="418">
        <f>AND(AC626&lt;&gt;"", 'Company information'!D$4&lt;&gt;"", RIGHT(SUBSTITUTE(AC626,"-",""),9)=RIGHT(SUBSTITUTE('Company information'!D$4,"-",""),9))</f>
        <v/>
      </c>
      <c r="W626" s="418">
        <f>AI626-I626</f>
        <v/>
      </c>
      <c r="X626" s="455" t="n"/>
      <c r="Y626" s="417" t="n"/>
      <c r="Z626" s="418" t="n"/>
      <c r="AA626" s="418" t="n"/>
      <c r="AB626" s="418" t="n"/>
      <c r="AC626" s="418" t="n"/>
      <c r="AD626" s="418" t="n"/>
      <c r="AE626" s="455" t="n"/>
      <c r="AF626" s="455" t="n"/>
      <c r="AG626" s="455" t="n"/>
      <c r="AH626" s="455" t="n"/>
      <c r="AI626" s="455" t="n"/>
      <c r="AJ626" s="455" t="n"/>
      <c r="AK626" s="455" t="n"/>
      <c r="AL626" s="455" t="n"/>
      <c r="AM626" s="455" t="n"/>
      <c r="AN626" s="455" t="n"/>
      <c r="AO626" s="455" t="n"/>
      <c r="AP626" s="455" t="n"/>
      <c r="AQ626" s="455" t="n"/>
      <c r="AR626" s="418" t="n"/>
      <c r="AS626" s="418" t="n"/>
      <c r="AT626" s="418" t="n"/>
    </row>
    <row r="627">
      <c r="A627" s="417" t="n">
        <v>618</v>
      </c>
      <c r="B627" s="418" t="inlineStr"/>
      <c r="C627" s="418" t="inlineStr">
        <is>
          <t>សហ័ស សិឃ្យូរិធី ឯ.ក</t>
        </is>
      </c>
      <c r="D627" s="418" t="inlineStr">
        <is>
          <t>K010-107032600</t>
        </is>
      </c>
      <c r="E627" s="418" t="inlineStr">
        <is>
          <t>SHTI210062</t>
        </is>
      </c>
      <c r="F627" s="419" t="n">
        <v>44250</v>
      </c>
      <c r="G627" s="420" t="n">
        <v>227920</v>
      </c>
      <c r="H627" s="418" t="n"/>
      <c r="I627" s="455" t="n">
        <v>227920</v>
      </c>
      <c r="J627" s="418">
        <f>IF(L627&lt;&gt;"",L627,K627)</f>
        <v/>
      </c>
      <c r="K627" s="418">
        <f>IF(AND(T627=TRUE, U627=TRUE, V627=TRUE), IF(W627&lt;-0.05, "អនុញ្ញាត (អ្នកផ្គត់ផ្គង់ប្រកាសខ្វះ)", "បានប្រកាស (អនុញ្ញាត)"), IF(AND(T627=FALSE, U627=FALSE, V627=FALSE), "ព្យួរទុក (មិនមានទិន្នន័យ)", "ប្រកាសខុស (ព្យួរទុក)"))</f>
        <v/>
      </c>
      <c r="L627" s="418" t="inlineStr"/>
      <c r="M627" s="418" t="inlineStr"/>
      <c r="N627" s="455" t="n"/>
      <c r="O627" s="455">
        <f>IF(W627&lt;0,AI627,I627)</f>
        <v/>
      </c>
      <c r="P627" s="455">
        <f>I627-O627</f>
        <v/>
      </c>
      <c r="Q627" s="418" t="n"/>
      <c r="R627" s="418" t="inlineStr">
        <is>
          <t>SHTI210062</t>
        </is>
      </c>
      <c r="S627" s="418" t="inlineStr"/>
      <c r="T627" s="418">
        <f>R627=S627</f>
        <v/>
      </c>
      <c r="U627" s="418">
        <f>AND(MONTH(F627)=MONTH(Y627), YEAR(F627)=YEAR(Y627))</f>
        <v/>
      </c>
      <c r="V627" s="418">
        <f>AND(AC627&lt;&gt;"", 'Company information'!D$4&lt;&gt;"", RIGHT(SUBSTITUTE(AC627,"-",""),9)=RIGHT(SUBSTITUTE('Company information'!D$4,"-",""),9))</f>
        <v/>
      </c>
      <c r="W627" s="418">
        <f>AI627-I627</f>
        <v/>
      </c>
      <c r="X627" s="455" t="n"/>
      <c r="Y627" s="417" t="n"/>
      <c r="Z627" s="418" t="n"/>
      <c r="AA627" s="418" t="n"/>
      <c r="AB627" s="418" t="n"/>
      <c r="AC627" s="418" t="n"/>
      <c r="AD627" s="418" t="n"/>
      <c r="AE627" s="455" t="n"/>
      <c r="AF627" s="455" t="n"/>
      <c r="AG627" s="455" t="n"/>
      <c r="AH627" s="455" t="n"/>
      <c r="AI627" s="455" t="n"/>
      <c r="AJ627" s="455" t="n"/>
      <c r="AK627" s="455" t="n"/>
      <c r="AL627" s="455" t="n"/>
      <c r="AM627" s="455" t="n"/>
      <c r="AN627" s="455" t="n"/>
      <c r="AO627" s="455" t="n"/>
      <c r="AP627" s="455" t="n"/>
      <c r="AQ627" s="455" t="n"/>
      <c r="AR627" s="418" t="n"/>
      <c r="AS627" s="418" t="n"/>
      <c r="AT627" s="418" t="n"/>
    </row>
    <row r="628">
      <c r="A628" s="417" t="n">
        <v>619</v>
      </c>
      <c r="B628" s="418" t="inlineStr"/>
      <c r="C628" s="418" t="inlineStr">
        <is>
          <t>ភ្នំពេញ អេសអ៊ីហ្សិត ភីអិលស៊ី</t>
        </is>
      </c>
      <c r="D628" s="418" t="inlineStr">
        <is>
          <t>L001-100046592</t>
        </is>
      </c>
      <c r="E628" s="418" t="inlineStr">
        <is>
          <t>2021-00661</t>
        </is>
      </c>
      <c r="F628" s="419" t="n">
        <v>44243</v>
      </c>
      <c r="G628" s="420" t="n">
        <v>200439</v>
      </c>
      <c r="H628" s="418" t="n"/>
      <c r="I628" s="455" t="n">
        <v>200439</v>
      </c>
      <c r="J628" s="418">
        <f>IF(L628&lt;&gt;"",L628,K628)</f>
        <v/>
      </c>
      <c r="K628" s="418">
        <f>IF(AND(T628=TRUE, U628=TRUE, V628=TRUE), IF(W628&lt;-0.05, "អនុញ្ញាត (អ្នកផ្គត់ផ្គង់ប្រកាសខ្វះ)", "បានប្រកាស (អនុញ្ញាត)"), IF(AND(T628=FALSE, U628=FALSE, V628=FALSE), "ព្យួរទុក (មិនមានទិន្នន័យ)", "ប្រកាសខុស (ព្យួរទុក)"))</f>
        <v/>
      </c>
      <c r="L628" s="418" t="inlineStr"/>
      <c r="M628" s="418" t="inlineStr"/>
      <c r="N628" s="455" t="n"/>
      <c r="O628" s="455">
        <f>IF(W628&lt;0,AI628,I628)</f>
        <v/>
      </c>
      <c r="P628" s="455">
        <f>I628-O628</f>
        <v/>
      </c>
      <c r="Q628" s="418" t="n"/>
      <c r="R628" s="418" t="inlineStr">
        <is>
          <t>2021-00661</t>
        </is>
      </c>
      <c r="S628" s="418" t="inlineStr"/>
      <c r="T628" s="418">
        <f>R628=S628</f>
        <v/>
      </c>
      <c r="U628" s="418">
        <f>AND(MONTH(F628)=MONTH(Y628), YEAR(F628)=YEAR(Y628))</f>
        <v/>
      </c>
      <c r="V628" s="418">
        <f>AND(AC628&lt;&gt;"", 'Company information'!D$4&lt;&gt;"", RIGHT(SUBSTITUTE(AC628,"-",""),9)=RIGHT(SUBSTITUTE('Company information'!D$4,"-",""),9))</f>
        <v/>
      </c>
      <c r="W628" s="418">
        <f>AI628-I628</f>
        <v/>
      </c>
      <c r="X628" s="455" t="n"/>
      <c r="Y628" s="417" t="n"/>
      <c r="Z628" s="418" t="n"/>
      <c r="AA628" s="418" t="n"/>
      <c r="AB628" s="418" t="n"/>
      <c r="AC628" s="418" t="n"/>
      <c r="AD628" s="418" t="n"/>
      <c r="AE628" s="455" t="n"/>
      <c r="AF628" s="455" t="n"/>
      <c r="AG628" s="455" t="n"/>
      <c r="AH628" s="455" t="n"/>
      <c r="AI628" s="455" t="n"/>
      <c r="AJ628" s="455" t="n"/>
      <c r="AK628" s="455" t="n"/>
      <c r="AL628" s="455" t="n"/>
      <c r="AM628" s="455" t="n"/>
      <c r="AN628" s="455" t="n"/>
      <c r="AO628" s="455" t="n"/>
      <c r="AP628" s="455" t="n"/>
      <c r="AQ628" s="455" t="n"/>
      <c r="AR628" s="418" t="n"/>
      <c r="AS628" s="418" t="n"/>
      <c r="AT628" s="418" t="n"/>
    </row>
    <row r="629">
      <c r="A629" s="417" t="n">
        <v>620</v>
      </c>
      <c r="B629" s="418" t="inlineStr"/>
      <c r="C629" s="418" t="inlineStr">
        <is>
          <t>ភ្នំពេញ អេសអ៊ីហ្សិត ភីអិលស៊ី</t>
        </is>
      </c>
      <c r="D629" s="418" t="inlineStr">
        <is>
          <t>L001-100046592</t>
        </is>
      </c>
      <c r="E629" s="418" t="inlineStr">
        <is>
          <t>2021-00670</t>
        </is>
      </c>
      <c r="F629" s="419" t="n">
        <v>44243</v>
      </c>
      <c r="G629" s="420" t="n">
        <v>164625</v>
      </c>
      <c r="H629" s="418" t="n"/>
      <c r="I629" s="455" t="n">
        <v>164625</v>
      </c>
      <c r="J629" s="418">
        <f>IF(L629&lt;&gt;"",L629,K629)</f>
        <v/>
      </c>
      <c r="K629" s="418">
        <f>IF(AND(T629=TRUE, U629=TRUE, V629=TRUE), IF(W629&lt;-0.05, "អនុញ្ញាត (អ្នកផ្គត់ផ្គង់ប្រកាសខ្វះ)", "បានប្រកាស (អនុញ្ញាត)"), IF(AND(T629=FALSE, U629=FALSE, V629=FALSE), "ព្យួរទុក (មិនមានទិន្នន័យ)", "ប្រកាសខុស (ព្យួរទុក)"))</f>
        <v/>
      </c>
      <c r="L629" s="418" t="inlineStr"/>
      <c r="M629" s="418" t="inlineStr"/>
      <c r="N629" s="455" t="n"/>
      <c r="O629" s="455">
        <f>IF(W629&lt;0,AI629,I629)</f>
        <v/>
      </c>
      <c r="P629" s="455">
        <f>I629-O629</f>
        <v/>
      </c>
      <c r="Q629" s="418" t="n"/>
      <c r="R629" s="418" t="inlineStr">
        <is>
          <t>2021-00670</t>
        </is>
      </c>
      <c r="S629" s="418" t="inlineStr"/>
      <c r="T629" s="418">
        <f>R629=S629</f>
        <v/>
      </c>
      <c r="U629" s="418">
        <f>AND(MONTH(F629)=MONTH(Y629), YEAR(F629)=YEAR(Y629))</f>
        <v/>
      </c>
      <c r="V629" s="418">
        <f>AND(AC629&lt;&gt;"", 'Company information'!D$4&lt;&gt;"", RIGHT(SUBSTITUTE(AC629,"-",""),9)=RIGHT(SUBSTITUTE('Company information'!D$4,"-",""),9))</f>
        <v/>
      </c>
      <c r="W629" s="418">
        <f>AI629-I629</f>
        <v/>
      </c>
      <c r="X629" s="455" t="n"/>
      <c r="Y629" s="417" t="n"/>
      <c r="Z629" s="418" t="n"/>
      <c r="AA629" s="418" t="n"/>
      <c r="AB629" s="418" t="n"/>
      <c r="AC629" s="418" t="n"/>
      <c r="AD629" s="418" t="n"/>
      <c r="AE629" s="455" t="n"/>
      <c r="AF629" s="455" t="n"/>
      <c r="AG629" s="455" t="n"/>
      <c r="AH629" s="455" t="n"/>
      <c r="AI629" s="455" t="n"/>
      <c r="AJ629" s="455" t="n"/>
      <c r="AK629" s="455" t="n"/>
      <c r="AL629" s="455" t="n"/>
      <c r="AM629" s="455" t="n"/>
      <c r="AN629" s="455" t="n"/>
      <c r="AO629" s="455" t="n"/>
      <c r="AP629" s="455" t="n"/>
      <c r="AQ629" s="455" t="n"/>
      <c r="AR629" s="418" t="n"/>
      <c r="AS629" s="418" t="n"/>
      <c r="AT629" s="418" t="n"/>
    </row>
    <row r="630">
      <c r="A630" s="417" t="n">
        <v>621</v>
      </c>
      <c r="B630" s="418" t="inlineStr"/>
      <c r="C630" s="418" t="inlineStr">
        <is>
          <t>ហ្គោមី រីសាយឃល110</t>
        </is>
      </c>
      <c r="D630" s="418" t="inlineStr">
        <is>
          <t>K010-901503890</t>
        </is>
      </c>
      <c r="E630" s="418" t="inlineStr">
        <is>
          <t>GRIN2102-035</t>
        </is>
      </c>
      <c r="F630" s="419" t="n">
        <v>44253</v>
      </c>
      <c r="G630" s="420" t="n">
        <v>16276</v>
      </c>
      <c r="H630" s="418" t="n"/>
      <c r="I630" s="455" t="n">
        <v>16276</v>
      </c>
      <c r="J630" s="418">
        <f>IF(L630&lt;&gt;"",L630,K630)</f>
        <v/>
      </c>
      <c r="K630" s="418">
        <f>IF(AND(T630=TRUE, U630=TRUE, V630=TRUE), IF(W630&lt;-0.05, "អនុញ្ញាត (អ្នកផ្គត់ផ្គង់ប្រកាសខ្វះ)", "បានប្រកាស (អនុញ្ញាត)"), IF(AND(T630=FALSE, U630=FALSE, V630=FALSE), "ព្យួរទុក (មិនមានទិន្នន័យ)", "ប្រកាសខុស (ព្យួរទុក)"))</f>
        <v/>
      </c>
      <c r="L630" s="418" t="inlineStr"/>
      <c r="M630" s="418" t="inlineStr"/>
      <c r="N630" s="455" t="n"/>
      <c r="O630" s="455">
        <f>IF(W630&lt;0,AI630,I630)</f>
        <v/>
      </c>
      <c r="P630" s="455">
        <f>I630-O630</f>
        <v/>
      </c>
      <c r="Q630" s="418" t="n"/>
      <c r="R630" s="418" t="inlineStr">
        <is>
          <t>GRIN2102-035</t>
        </is>
      </c>
      <c r="S630" s="418" t="inlineStr"/>
      <c r="T630" s="418">
        <f>R630=S630</f>
        <v/>
      </c>
      <c r="U630" s="418">
        <f>AND(MONTH(F630)=MONTH(Y630), YEAR(F630)=YEAR(Y630))</f>
        <v/>
      </c>
      <c r="V630" s="418">
        <f>AND(AC630&lt;&gt;"", 'Company information'!D$4&lt;&gt;"", RIGHT(SUBSTITUTE(AC630,"-",""),9)=RIGHT(SUBSTITUTE('Company information'!D$4,"-",""),9))</f>
        <v/>
      </c>
      <c r="W630" s="418">
        <f>AI630-I630</f>
        <v/>
      </c>
      <c r="X630" s="455" t="n"/>
      <c r="Y630" s="417" t="n"/>
      <c r="Z630" s="418" t="n"/>
      <c r="AA630" s="418" t="n"/>
      <c r="AB630" s="418" t="n"/>
      <c r="AC630" s="418" t="n"/>
      <c r="AD630" s="418" t="n"/>
      <c r="AE630" s="455" t="n"/>
      <c r="AF630" s="455" t="n"/>
      <c r="AG630" s="455" t="n"/>
      <c r="AH630" s="455" t="n"/>
      <c r="AI630" s="455" t="n"/>
      <c r="AJ630" s="455" t="n"/>
      <c r="AK630" s="455" t="n"/>
      <c r="AL630" s="455" t="n"/>
      <c r="AM630" s="455" t="n"/>
      <c r="AN630" s="455" t="n"/>
      <c r="AO630" s="455" t="n"/>
      <c r="AP630" s="455" t="n"/>
      <c r="AQ630" s="455" t="n"/>
      <c r="AR630" s="418" t="n"/>
      <c r="AS630" s="418" t="n"/>
      <c r="AT630" s="418" t="n"/>
    </row>
    <row r="631">
      <c r="A631" s="417" t="n">
        <v>622</v>
      </c>
      <c r="B631" s="418" t="inlineStr"/>
      <c r="C631" s="418" t="inlineStr">
        <is>
          <t>56ប៊ី-លីង សឹបផ្លាយ ឆេន មេនេចម៉ិន ឯ.ក</t>
        </is>
      </c>
      <c r="D631" s="418" t="inlineStr">
        <is>
          <t>K004-902004795</t>
        </is>
      </c>
      <c r="E631" s="418" t="inlineStr">
        <is>
          <t>IN202102-0150</t>
        </is>
      </c>
      <c r="F631" s="419" t="n">
        <v>44252</v>
      </c>
      <c r="G631" s="420" t="n">
        <v>303290</v>
      </c>
      <c r="H631" s="418" t="n"/>
      <c r="I631" s="455" t="n">
        <v>303290</v>
      </c>
      <c r="J631" s="418">
        <f>IF(L631&lt;&gt;"",L631,K631)</f>
        <v/>
      </c>
      <c r="K631" s="418">
        <f>IF(AND(T631=TRUE, U631=TRUE, V631=TRUE), IF(W631&lt;-0.05, "អនុញ្ញាត (អ្នកផ្គត់ផ្គង់ប្រកាសខ្វះ)", "បានប្រកាស (អនុញ្ញាត)"), IF(AND(T631=FALSE, U631=FALSE, V631=FALSE), "ព្យួរទុក (មិនមានទិន្នន័យ)", "ប្រកាសខុស (ព្យួរទុក)"))</f>
        <v/>
      </c>
      <c r="L631" s="418" t="inlineStr"/>
      <c r="M631" s="418" t="inlineStr"/>
      <c r="N631" s="455" t="n"/>
      <c r="O631" s="455">
        <f>IF(W631&lt;0,AI631,I631)</f>
        <v/>
      </c>
      <c r="P631" s="455">
        <f>I631-O631</f>
        <v/>
      </c>
      <c r="Q631" s="418" t="n"/>
      <c r="R631" s="418" t="inlineStr">
        <is>
          <t>IN202102-0150</t>
        </is>
      </c>
      <c r="S631" s="418" t="inlineStr"/>
      <c r="T631" s="418">
        <f>R631=S631</f>
        <v/>
      </c>
      <c r="U631" s="418">
        <f>AND(MONTH(F631)=MONTH(Y631), YEAR(F631)=YEAR(Y631))</f>
        <v/>
      </c>
      <c r="V631" s="418">
        <f>AND(AC631&lt;&gt;"", 'Company information'!D$4&lt;&gt;"", RIGHT(SUBSTITUTE(AC631,"-",""),9)=RIGHT(SUBSTITUTE('Company information'!D$4,"-",""),9))</f>
        <v/>
      </c>
      <c r="W631" s="418">
        <f>AI631-I631</f>
        <v/>
      </c>
      <c r="X631" s="455" t="n"/>
      <c r="Y631" s="417" t="n"/>
      <c r="Z631" s="418" t="n"/>
      <c r="AA631" s="418" t="n"/>
      <c r="AB631" s="418" t="n"/>
      <c r="AC631" s="418" t="n"/>
      <c r="AD631" s="418" t="n"/>
      <c r="AE631" s="455" t="n"/>
      <c r="AF631" s="455" t="n"/>
      <c r="AG631" s="455" t="n"/>
      <c r="AH631" s="455" t="n"/>
      <c r="AI631" s="455" t="n"/>
      <c r="AJ631" s="455" t="n"/>
      <c r="AK631" s="455" t="n"/>
      <c r="AL631" s="455" t="n"/>
      <c r="AM631" s="455" t="n"/>
      <c r="AN631" s="455" t="n"/>
      <c r="AO631" s="455" t="n"/>
      <c r="AP631" s="455" t="n"/>
      <c r="AQ631" s="455" t="n"/>
      <c r="AR631" s="418" t="n"/>
      <c r="AS631" s="418" t="n"/>
      <c r="AT631" s="418" t="n"/>
    </row>
    <row r="632">
      <c r="A632" s="417" t="n">
        <v>623</v>
      </c>
      <c r="B632" s="418" t="inlineStr"/>
      <c r="C632" s="418" t="inlineStr">
        <is>
          <t>56ប៊ី-លីង សឹបផ្លាយ ឆេន មេនេចម៉ិន ឯ.ក</t>
        </is>
      </c>
      <c r="D632" s="418" t="inlineStr">
        <is>
          <t>K004-902004795</t>
        </is>
      </c>
      <c r="E632" s="418" t="inlineStr">
        <is>
          <t>IN202102-0148</t>
        </is>
      </c>
      <c r="F632" s="419" t="n">
        <v>44252</v>
      </c>
      <c r="G632" s="420" t="n">
        <v>977040</v>
      </c>
      <c r="H632" s="418" t="n"/>
      <c r="I632" s="455" t="n">
        <v>977040</v>
      </c>
      <c r="J632" s="418">
        <f>IF(L632&lt;&gt;"",L632,K632)</f>
        <v/>
      </c>
      <c r="K632" s="418">
        <f>IF(AND(T632=TRUE, U632=TRUE, V632=TRUE), IF(W632&lt;-0.05, "អនុញ្ញាត (អ្នកផ្គត់ផ្គង់ប្រកាសខ្វះ)", "បានប្រកាស (អនុញ្ញាត)"), IF(AND(T632=FALSE, U632=FALSE, V632=FALSE), "ព្យួរទុក (មិនមានទិន្នន័យ)", "ប្រកាសខុស (ព្យួរទុក)"))</f>
        <v/>
      </c>
      <c r="L632" s="418" t="inlineStr"/>
      <c r="M632" s="418" t="inlineStr"/>
      <c r="N632" s="455" t="n"/>
      <c r="O632" s="455">
        <f>IF(W632&lt;0,AI632,I632)</f>
        <v/>
      </c>
      <c r="P632" s="455">
        <f>I632-O632</f>
        <v/>
      </c>
      <c r="Q632" s="418" t="n"/>
      <c r="R632" s="418" t="inlineStr">
        <is>
          <t>IN202102-0148</t>
        </is>
      </c>
      <c r="S632" s="418" t="inlineStr"/>
      <c r="T632" s="418">
        <f>R632=S632</f>
        <v/>
      </c>
      <c r="U632" s="418">
        <f>AND(MONTH(F632)=MONTH(Y632), YEAR(F632)=YEAR(Y632))</f>
        <v/>
      </c>
      <c r="V632" s="418">
        <f>AND(AC632&lt;&gt;"", 'Company information'!D$4&lt;&gt;"", RIGHT(SUBSTITUTE(AC632,"-",""),9)=RIGHT(SUBSTITUTE('Company information'!D$4,"-",""),9))</f>
        <v/>
      </c>
      <c r="W632" s="418">
        <f>AI632-I632</f>
        <v/>
      </c>
      <c r="X632" s="455" t="n"/>
      <c r="Y632" s="417" t="n"/>
      <c r="Z632" s="418" t="n"/>
      <c r="AA632" s="418" t="n"/>
      <c r="AB632" s="418" t="n"/>
      <c r="AC632" s="418" t="n"/>
      <c r="AD632" s="418" t="n"/>
      <c r="AE632" s="455" t="n"/>
      <c r="AF632" s="455" t="n"/>
      <c r="AG632" s="455" t="n"/>
      <c r="AH632" s="455" t="n"/>
      <c r="AI632" s="455" t="n"/>
      <c r="AJ632" s="455" t="n"/>
      <c r="AK632" s="455" t="n"/>
      <c r="AL632" s="455" t="n"/>
      <c r="AM632" s="455" t="n"/>
      <c r="AN632" s="455" t="n"/>
      <c r="AO632" s="455" t="n"/>
      <c r="AP632" s="455" t="n"/>
      <c r="AQ632" s="455" t="n"/>
      <c r="AR632" s="418" t="n"/>
      <c r="AS632" s="418" t="n"/>
      <c r="AT632" s="418" t="n"/>
    </row>
    <row r="633">
      <c r="A633" s="417" t="n">
        <v>624</v>
      </c>
      <c r="B633" s="418" t="inlineStr"/>
      <c r="C633" s="418" t="inlineStr">
        <is>
          <t>56ប៊ី-លីង សឹបផ្លាយ ឆេន មេនេចម៉ិន ឯ.ក</t>
        </is>
      </c>
      <c r="D633" s="418" t="inlineStr">
        <is>
          <t>K004-902004795</t>
        </is>
      </c>
      <c r="E633" s="418" t="inlineStr">
        <is>
          <t>IN202102-0146</t>
        </is>
      </c>
      <c r="F633" s="419" t="n">
        <v>44252</v>
      </c>
      <c r="G633" s="420" t="n">
        <v>869159</v>
      </c>
      <c r="H633" s="418" t="n"/>
      <c r="I633" s="455" t="n">
        <v>869159</v>
      </c>
      <c r="J633" s="418">
        <f>IF(L633&lt;&gt;"",L633,K633)</f>
        <v/>
      </c>
      <c r="K633" s="418">
        <f>IF(AND(T633=TRUE, U633=TRUE, V633=TRUE), IF(W633&lt;-0.05, "អនុញ្ញាត (អ្នកផ្គត់ផ្គង់ប្រកាសខ្វះ)", "បានប្រកាស (អនុញ្ញាត)"), IF(AND(T633=FALSE, U633=FALSE, V633=FALSE), "ព្យួរទុក (មិនមានទិន្នន័យ)", "ប្រកាសខុស (ព្យួរទុក)"))</f>
        <v/>
      </c>
      <c r="L633" s="418" t="inlineStr"/>
      <c r="M633" s="418" t="inlineStr"/>
      <c r="N633" s="455" t="n"/>
      <c r="O633" s="455">
        <f>IF(W633&lt;0,AI633,I633)</f>
        <v/>
      </c>
      <c r="P633" s="455">
        <f>I633-O633</f>
        <v/>
      </c>
      <c r="Q633" s="418" t="n"/>
      <c r="R633" s="418" t="inlineStr">
        <is>
          <t>IN202102-0146</t>
        </is>
      </c>
      <c r="S633" s="418" t="inlineStr"/>
      <c r="T633" s="418">
        <f>R633=S633</f>
        <v/>
      </c>
      <c r="U633" s="418">
        <f>AND(MONTH(F633)=MONTH(Y633), YEAR(F633)=YEAR(Y633))</f>
        <v/>
      </c>
      <c r="V633" s="418">
        <f>AND(AC633&lt;&gt;"", 'Company information'!D$4&lt;&gt;"", RIGHT(SUBSTITUTE(AC633,"-",""),9)=RIGHT(SUBSTITUTE('Company information'!D$4,"-",""),9))</f>
        <v/>
      </c>
      <c r="W633" s="418">
        <f>AI633-I633</f>
        <v/>
      </c>
      <c r="X633" s="455" t="n"/>
      <c r="Y633" s="417" t="n"/>
      <c r="Z633" s="418" t="n"/>
      <c r="AA633" s="418" t="n"/>
      <c r="AB633" s="418" t="n"/>
      <c r="AC633" s="418" t="n"/>
      <c r="AD633" s="418" t="n"/>
      <c r="AE633" s="455" t="n"/>
      <c r="AF633" s="455" t="n"/>
      <c r="AG633" s="455" t="n"/>
      <c r="AH633" s="455" t="n"/>
      <c r="AI633" s="455" t="n"/>
      <c r="AJ633" s="455" t="n"/>
      <c r="AK633" s="455" t="n"/>
      <c r="AL633" s="455" t="n"/>
      <c r="AM633" s="455" t="n"/>
      <c r="AN633" s="455" t="n"/>
      <c r="AO633" s="455" t="n"/>
      <c r="AP633" s="455" t="n"/>
      <c r="AQ633" s="455" t="n"/>
      <c r="AR633" s="418" t="n"/>
      <c r="AS633" s="418" t="n"/>
      <c r="AT633" s="418" t="n"/>
    </row>
    <row r="634">
      <c r="A634" s="417" t="n">
        <v>625</v>
      </c>
      <c r="B634" s="418" t="inlineStr"/>
      <c r="C634" s="418" t="inlineStr">
        <is>
          <t>56ប៊ី-លីង សឹបផ្លាយ ឆេន មេនេចម៉ិន ឯ.ក</t>
        </is>
      </c>
      <c r="D634" s="418" t="inlineStr">
        <is>
          <t>K004-902004795</t>
        </is>
      </c>
      <c r="E634" s="418" t="inlineStr">
        <is>
          <t>IN202102-0145</t>
        </is>
      </c>
      <c r="F634" s="419" t="n">
        <v>44252</v>
      </c>
      <c r="G634" s="420" t="n">
        <v>270722</v>
      </c>
      <c r="H634" s="418" t="n"/>
      <c r="I634" s="455" t="n">
        <v>270722</v>
      </c>
      <c r="J634" s="418">
        <f>IF(L634&lt;&gt;"",L634,K634)</f>
        <v/>
      </c>
      <c r="K634" s="418">
        <f>IF(AND(T634=TRUE, U634=TRUE, V634=TRUE), IF(W634&lt;-0.05, "អនុញ្ញាត (អ្នកផ្គត់ផ្គង់ប្រកាសខ្វះ)", "បានប្រកាស (អនុញ្ញាត)"), IF(AND(T634=FALSE, U634=FALSE, V634=FALSE), "ព្យួរទុក (មិនមានទិន្នន័យ)", "ប្រកាសខុស (ព្យួរទុក)"))</f>
        <v/>
      </c>
      <c r="L634" s="418" t="inlineStr"/>
      <c r="M634" s="418" t="inlineStr"/>
      <c r="N634" s="455" t="n"/>
      <c r="O634" s="455">
        <f>IF(W634&lt;0,AI634,I634)</f>
        <v/>
      </c>
      <c r="P634" s="455">
        <f>I634-O634</f>
        <v/>
      </c>
      <c r="Q634" s="418" t="n"/>
      <c r="R634" s="418" t="inlineStr">
        <is>
          <t>IN202102-0145</t>
        </is>
      </c>
      <c r="S634" s="418" t="inlineStr"/>
      <c r="T634" s="418">
        <f>R634=S634</f>
        <v/>
      </c>
      <c r="U634" s="418">
        <f>AND(MONTH(F634)=MONTH(Y634), YEAR(F634)=YEAR(Y634))</f>
        <v/>
      </c>
      <c r="V634" s="418">
        <f>AND(AC634&lt;&gt;"", 'Company information'!D$4&lt;&gt;"", RIGHT(SUBSTITUTE(AC634,"-",""),9)=RIGHT(SUBSTITUTE('Company information'!D$4,"-",""),9))</f>
        <v/>
      </c>
      <c r="W634" s="418">
        <f>AI634-I634</f>
        <v/>
      </c>
      <c r="X634" s="455" t="n"/>
      <c r="Y634" s="417" t="n"/>
      <c r="Z634" s="418" t="n"/>
      <c r="AA634" s="418" t="n"/>
      <c r="AB634" s="418" t="n"/>
      <c r="AC634" s="418" t="n"/>
      <c r="AD634" s="418" t="n"/>
      <c r="AE634" s="455" t="n"/>
      <c r="AF634" s="455" t="n"/>
      <c r="AG634" s="455" t="n"/>
      <c r="AH634" s="455" t="n"/>
      <c r="AI634" s="455" t="n"/>
      <c r="AJ634" s="455" t="n"/>
      <c r="AK634" s="455" t="n"/>
      <c r="AL634" s="455" t="n"/>
      <c r="AM634" s="455" t="n"/>
      <c r="AN634" s="455" t="n"/>
      <c r="AO634" s="455" t="n"/>
      <c r="AP634" s="455" t="n"/>
      <c r="AQ634" s="455" t="n"/>
      <c r="AR634" s="418" t="n"/>
      <c r="AS634" s="418" t="n"/>
      <c r="AT634" s="418" t="n"/>
    </row>
    <row r="635">
      <c r="A635" s="417" t="n">
        <v>626</v>
      </c>
      <c r="B635" s="418" t="inlineStr"/>
      <c r="C635" s="418" t="inlineStr">
        <is>
          <t>56ប៊ី-លីង សឹបផ្លាយ ឆេន មេនេចម៉ិន ឯ.ក</t>
        </is>
      </c>
      <c r="D635" s="418" t="inlineStr">
        <is>
          <t>K004-902004795</t>
        </is>
      </c>
      <c r="E635" s="418" t="inlineStr">
        <is>
          <t>IN202102-0144</t>
        </is>
      </c>
      <c r="F635" s="419" t="n">
        <v>44252</v>
      </c>
      <c r="G635" s="420" t="n">
        <v>346035</v>
      </c>
      <c r="H635" s="418" t="n"/>
      <c r="I635" s="455" t="n">
        <v>346035</v>
      </c>
      <c r="J635" s="418">
        <f>IF(L635&lt;&gt;"",L635,K635)</f>
        <v/>
      </c>
      <c r="K635" s="418">
        <f>IF(AND(T635=TRUE, U635=TRUE, V635=TRUE), IF(W635&lt;-0.05, "អនុញ្ញាត (អ្នកផ្គត់ផ្គង់ប្រកាសខ្វះ)", "បានប្រកាស (អនុញ្ញាត)"), IF(AND(T635=FALSE, U635=FALSE, V635=FALSE), "ព្យួរទុក (មិនមានទិន្នន័យ)", "ប្រកាសខុស (ព្យួរទុក)"))</f>
        <v/>
      </c>
      <c r="L635" s="418" t="inlineStr"/>
      <c r="M635" s="418" t="inlineStr"/>
      <c r="N635" s="455" t="n"/>
      <c r="O635" s="455">
        <f>IF(W635&lt;0,AI635,I635)</f>
        <v/>
      </c>
      <c r="P635" s="455">
        <f>I635-O635</f>
        <v/>
      </c>
      <c r="Q635" s="418" t="n"/>
      <c r="R635" s="418" t="inlineStr">
        <is>
          <t>IN202102-0144</t>
        </is>
      </c>
      <c r="S635" s="418" t="inlineStr"/>
      <c r="T635" s="418">
        <f>R635=S635</f>
        <v/>
      </c>
      <c r="U635" s="418">
        <f>AND(MONTH(F635)=MONTH(Y635), YEAR(F635)=YEAR(Y635))</f>
        <v/>
      </c>
      <c r="V635" s="418">
        <f>AND(AC635&lt;&gt;"", 'Company information'!D$4&lt;&gt;"", RIGHT(SUBSTITUTE(AC635,"-",""),9)=RIGHT(SUBSTITUTE('Company information'!D$4,"-",""),9))</f>
        <v/>
      </c>
      <c r="W635" s="418">
        <f>AI635-I635</f>
        <v/>
      </c>
      <c r="X635" s="455" t="n"/>
      <c r="Y635" s="417" t="n"/>
      <c r="Z635" s="418" t="n"/>
      <c r="AA635" s="418" t="n"/>
      <c r="AB635" s="418" t="n"/>
      <c r="AC635" s="418" t="n"/>
      <c r="AD635" s="418" t="n"/>
      <c r="AE635" s="455" t="n"/>
      <c r="AF635" s="455" t="n"/>
      <c r="AG635" s="455" t="n"/>
      <c r="AH635" s="455" t="n"/>
      <c r="AI635" s="455" t="n"/>
      <c r="AJ635" s="455" t="n"/>
      <c r="AK635" s="455" t="n"/>
      <c r="AL635" s="455" t="n"/>
      <c r="AM635" s="455" t="n"/>
      <c r="AN635" s="455" t="n"/>
      <c r="AO635" s="455" t="n"/>
      <c r="AP635" s="455" t="n"/>
      <c r="AQ635" s="455" t="n"/>
      <c r="AR635" s="418" t="n"/>
      <c r="AS635" s="418" t="n"/>
      <c r="AT635" s="418" t="n"/>
    </row>
    <row r="636">
      <c r="A636" s="417" t="n">
        <v>627</v>
      </c>
      <c r="B636" s="418" t="inlineStr"/>
      <c r="C636" s="418" t="inlineStr">
        <is>
          <t>56ប៊ី-លីង សឹបផ្លាយ ឆេន មេនេចម៉ិន ឯ.ក</t>
        </is>
      </c>
      <c r="D636" s="418" t="inlineStr">
        <is>
          <t>K004-902004795</t>
        </is>
      </c>
      <c r="E636" s="418" t="inlineStr">
        <is>
          <t>IN202102-0139</t>
        </is>
      </c>
      <c r="F636" s="419" t="n">
        <v>44252</v>
      </c>
      <c r="G636" s="420" t="n">
        <v>40710</v>
      </c>
      <c r="H636" s="418" t="n"/>
      <c r="I636" s="455" t="n">
        <v>40710</v>
      </c>
      <c r="J636" s="418">
        <f>IF(L636&lt;&gt;"",L636,K636)</f>
        <v/>
      </c>
      <c r="K636" s="418">
        <f>IF(AND(T636=TRUE, U636=TRUE, V636=TRUE), IF(W636&lt;-0.05, "អនុញ្ញាត (អ្នកផ្គត់ផ្គង់ប្រកាសខ្វះ)", "បានប្រកាស (អនុញ្ញាត)"), IF(AND(T636=FALSE, U636=FALSE, V636=FALSE), "ព្យួរទុក (មិនមានទិន្នន័យ)", "ប្រកាសខុស (ព្យួរទុក)"))</f>
        <v/>
      </c>
      <c r="L636" s="418" t="inlineStr"/>
      <c r="M636" s="418" t="inlineStr"/>
      <c r="N636" s="455" t="n"/>
      <c r="O636" s="455">
        <f>IF(W636&lt;0,AI636,I636)</f>
        <v/>
      </c>
      <c r="P636" s="455">
        <f>I636-O636</f>
        <v/>
      </c>
      <c r="Q636" s="418" t="n"/>
      <c r="R636" s="418" t="inlineStr">
        <is>
          <t>IN202102-0139</t>
        </is>
      </c>
      <c r="S636" s="418" t="inlineStr"/>
      <c r="T636" s="418">
        <f>R636=S636</f>
        <v/>
      </c>
      <c r="U636" s="418">
        <f>AND(MONTH(F636)=MONTH(Y636), YEAR(F636)=YEAR(Y636))</f>
        <v/>
      </c>
      <c r="V636" s="418">
        <f>AND(AC636&lt;&gt;"", 'Company information'!D$4&lt;&gt;"", RIGHT(SUBSTITUTE(AC636,"-",""),9)=RIGHT(SUBSTITUTE('Company information'!D$4,"-",""),9))</f>
        <v/>
      </c>
      <c r="W636" s="418">
        <f>AI636-I636</f>
        <v/>
      </c>
      <c r="X636" s="455" t="n"/>
      <c r="Y636" s="417" t="n"/>
      <c r="Z636" s="418" t="n"/>
      <c r="AA636" s="418" t="n"/>
      <c r="AB636" s="418" t="n"/>
      <c r="AC636" s="418" t="n"/>
      <c r="AD636" s="418" t="n"/>
      <c r="AE636" s="455" t="n"/>
      <c r="AF636" s="455" t="n"/>
      <c r="AG636" s="455" t="n"/>
      <c r="AH636" s="455" t="n"/>
      <c r="AI636" s="455" t="n"/>
      <c r="AJ636" s="455" t="n"/>
      <c r="AK636" s="455" t="n"/>
      <c r="AL636" s="455" t="n"/>
      <c r="AM636" s="455" t="n"/>
      <c r="AN636" s="455" t="n"/>
      <c r="AO636" s="455" t="n"/>
      <c r="AP636" s="455" t="n"/>
      <c r="AQ636" s="455" t="n"/>
      <c r="AR636" s="418" t="n"/>
      <c r="AS636" s="418" t="n"/>
      <c r="AT636" s="418" t="n"/>
    </row>
    <row r="637">
      <c r="A637" s="417" t="n">
        <v>628</v>
      </c>
      <c r="B637" s="418" t="inlineStr"/>
      <c r="C637" s="418" t="inlineStr">
        <is>
          <t>56ប៊ី-លីង សឹបផ្លាយ ឆេន មេនេចម៉ិន ឯ.ក</t>
        </is>
      </c>
      <c r="D637" s="418" t="inlineStr">
        <is>
          <t>K004-902004795</t>
        </is>
      </c>
      <c r="E637" s="418" t="inlineStr">
        <is>
          <t>IN202102-0138</t>
        </is>
      </c>
      <c r="F637" s="419" t="n">
        <v>44252</v>
      </c>
      <c r="G637" s="420" t="n">
        <v>313467</v>
      </c>
      <c r="H637" s="418" t="n"/>
      <c r="I637" s="455" t="n">
        <v>313467</v>
      </c>
      <c r="J637" s="418">
        <f>IF(L637&lt;&gt;"",L637,K637)</f>
        <v/>
      </c>
      <c r="K637" s="418">
        <f>IF(AND(T637=TRUE, U637=TRUE, V637=TRUE), IF(W637&lt;-0.05, "អនុញ្ញាត (អ្នកផ្គត់ផ្គង់ប្រកាសខ្វះ)", "បានប្រកាស (អនុញ្ញាត)"), IF(AND(T637=FALSE, U637=FALSE, V637=FALSE), "ព្យួរទុក (មិនមានទិន្នន័យ)", "ប្រកាសខុស (ព្យួរទុក)"))</f>
        <v/>
      </c>
      <c r="L637" s="418" t="inlineStr"/>
      <c r="M637" s="418" t="inlineStr"/>
      <c r="N637" s="455" t="n"/>
      <c r="O637" s="455">
        <f>IF(W637&lt;0,AI637,I637)</f>
        <v/>
      </c>
      <c r="P637" s="455">
        <f>I637-O637</f>
        <v/>
      </c>
      <c r="Q637" s="418" t="n"/>
      <c r="R637" s="418" t="inlineStr">
        <is>
          <t>IN202102-0138</t>
        </is>
      </c>
      <c r="S637" s="418" t="inlineStr"/>
      <c r="T637" s="418">
        <f>R637=S637</f>
        <v/>
      </c>
      <c r="U637" s="418">
        <f>AND(MONTH(F637)=MONTH(Y637), YEAR(F637)=YEAR(Y637))</f>
        <v/>
      </c>
      <c r="V637" s="418">
        <f>AND(AC637&lt;&gt;"", 'Company information'!D$4&lt;&gt;"", RIGHT(SUBSTITUTE(AC637,"-",""),9)=RIGHT(SUBSTITUTE('Company information'!D$4,"-",""),9))</f>
        <v/>
      </c>
      <c r="W637" s="418">
        <f>AI637-I637</f>
        <v/>
      </c>
      <c r="X637" s="455" t="n"/>
      <c r="Y637" s="417" t="n"/>
      <c r="Z637" s="418" t="n"/>
      <c r="AA637" s="418" t="n"/>
      <c r="AB637" s="418" t="n"/>
      <c r="AC637" s="418" t="n"/>
      <c r="AD637" s="418" t="n"/>
      <c r="AE637" s="455" t="n"/>
      <c r="AF637" s="455" t="n"/>
      <c r="AG637" s="455" t="n"/>
      <c r="AH637" s="455" t="n"/>
      <c r="AI637" s="455" t="n"/>
      <c r="AJ637" s="455" t="n"/>
      <c r="AK637" s="455" t="n"/>
      <c r="AL637" s="455" t="n"/>
      <c r="AM637" s="455" t="n"/>
      <c r="AN637" s="455" t="n"/>
      <c r="AO637" s="455" t="n"/>
      <c r="AP637" s="455" t="n"/>
      <c r="AQ637" s="455" t="n"/>
      <c r="AR637" s="418" t="n"/>
      <c r="AS637" s="418" t="n"/>
      <c r="AT637" s="418" t="n"/>
    </row>
    <row r="638">
      <c r="A638" s="417" t="n">
        <v>629</v>
      </c>
      <c r="B638" s="418" t="inlineStr"/>
      <c r="C638" s="418" t="inlineStr">
        <is>
          <t>56ប៊ី-លីង សឹបផ្លាយ ឆេន មេនេចម៉ិន ឯ.ក</t>
        </is>
      </c>
      <c r="D638" s="418" t="inlineStr">
        <is>
          <t>K004-902004795</t>
        </is>
      </c>
      <c r="E638" s="418" t="inlineStr">
        <is>
          <t>IN202102-0137</t>
        </is>
      </c>
      <c r="F638" s="419" t="n">
        <v>44252</v>
      </c>
      <c r="G638" s="420" t="n">
        <v>313467</v>
      </c>
      <c r="H638" s="418" t="n"/>
      <c r="I638" s="455" t="n">
        <v>313467</v>
      </c>
      <c r="J638" s="418">
        <f>IF(L638&lt;&gt;"",L638,K638)</f>
        <v/>
      </c>
      <c r="K638" s="418">
        <f>IF(AND(T638=TRUE, U638=TRUE, V638=TRUE), IF(W638&lt;-0.05, "អនុញ្ញាត (អ្នកផ្គត់ផ្គង់ប្រកាសខ្វះ)", "បានប្រកាស (អនុញ្ញាត)"), IF(AND(T638=FALSE, U638=FALSE, V638=FALSE), "ព្យួរទុក (មិនមានទិន្នន័យ)", "ប្រកាសខុស (ព្យួរទុក)"))</f>
        <v/>
      </c>
      <c r="L638" s="418" t="inlineStr"/>
      <c r="M638" s="418" t="inlineStr"/>
      <c r="N638" s="455" t="n"/>
      <c r="O638" s="455">
        <f>IF(W638&lt;0,AI638,I638)</f>
        <v/>
      </c>
      <c r="P638" s="455">
        <f>I638-O638</f>
        <v/>
      </c>
      <c r="Q638" s="418" t="n"/>
      <c r="R638" s="418" t="inlineStr">
        <is>
          <t>IN202102-0137</t>
        </is>
      </c>
      <c r="S638" s="418" t="inlineStr"/>
      <c r="T638" s="418">
        <f>R638=S638</f>
        <v/>
      </c>
      <c r="U638" s="418">
        <f>AND(MONTH(F638)=MONTH(Y638), YEAR(F638)=YEAR(Y638))</f>
        <v/>
      </c>
      <c r="V638" s="418">
        <f>AND(AC638&lt;&gt;"", 'Company information'!D$4&lt;&gt;"", RIGHT(SUBSTITUTE(AC638,"-",""),9)=RIGHT(SUBSTITUTE('Company information'!D$4,"-",""),9))</f>
        <v/>
      </c>
      <c r="W638" s="418">
        <f>AI638-I638</f>
        <v/>
      </c>
      <c r="X638" s="455" t="n"/>
      <c r="Y638" s="417" t="n"/>
      <c r="Z638" s="418" t="n"/>
      <c r="AA638" s="418" t="n"/>
      <c r="AB638" s="418" t="n"/>
      <c r="AC638" s="418" t="n"/>
      <c r="AD638" s="418" t="n"/>
      <c r="AE638" s="455" t="n"/>
      <c r="AF638" s="455" t="n"/>
      <c r="AG638" s="455" t="n"/>
      <c r="AH638" s="455" t="n"/>
      <c r="AI638" s="455" t="n"/>
      <c r="AJ638" s="455" t="n"/>
      <c r="AK638" s="455" t="n"/>
      <c r="AL638" s="455" t="n"/>
      <c r="AM638" s="455" t="n"/>
      <c r="AN638" s="455" t="n"/>
      <c r="AO638" s="455" t="n"/>
      <c r="AP638" s="455" t="n"/>
      <c r="AQ638" s="455" t="n"/>
      <c r="AR638" s="418" t="n"/>
      <c r="AS638" s="418" t="n"/>
      <c r="AT638" s="418" t="n"/>
    </row>
    <row r="639">
      <c r="A639" s="417" t="n">
        <v>630</v>
      </c>
      <c r="B639" s="418" t="inlineStr"/>
      <c r="C639" s="418" t="inlineStr">
        <is>
          <t>56ប៊ី-លីង សឹបផ្លាយ ឆេន មេនេចម៉ិន ឯ.ក</t>
        </is>
      </c>
      <c r="D639" s="418" t="inlineStr">
        <is>
          <t>K004-902004795</t>
        </is>
      </c>
      <c r="E639" s="418" t="inlineStr">
        <is>
          <t>IN202102-0136</t>
        </is>
      </c>
      <c r="F639" s="419" t="n">
        <v>44252</v>
      </c>
      <c r="G639" s="420" t="n">
        <v>313467</v>
      </c>
      <c r="H639" s="418" t="n"/>
      <c r="I639" s="455" t="n">
        <v>313467</v>
      </c>
      <c r="J639" s="418">
        <f>IF(L639&lt;&gt;"",L639,K639)</f>
        <v/>
      </c>
      <c r="K639" s="418">
        <f>IF(AND(T639=TRUE, U639=TRUE, V639=TRUE), IF(W639&lt;-0.05, "អនុញ្ញាត (អ្នកផ្គត់ផ្គង់ប្រកាសខ្វះ)", "បានប្រកាស (អនុញ្ញាត)"), IF(AND(T639=FALSE, U639=FALSE, V639=FALSE), "ព្យួរទុក (មិនមានទិន្នន័យ)", "ប្រកាសខុស (ព្យួរទុក)"))</f>
        <v/>
      </c>
      <c r="L639" s="418" t="inlineStr"/>
      <c r="M639" s="418" t="inlineStr"/>
      <c r="N639" s="455" t="n"/>
      <c r="O639" s="455">
        <f>IF(W639&lt;0,AI639,I639)</f>
        <v/>
      </c>
      <c r="P639" s="455">
        <f>I639-O639</f>
        <v/>
      </c>
      <c r="Q639" s="418" t="n"/>
      <c r="R639" s="418" t="inlineStr">
        <is>
          <t>IN202102-0136</t>
        </is>
      </c>
      <c r="S639" s="418" t="inlineStr"/>
      <c r="T639" s="418">
        <f>R639=S639</f>
        <v/>
      </c>
      <c r="U639" s="418">
        <f>AND(MONTH(F639)=MONTH(Y639), YEAR(F639)=YEAR(Y639))</f>
        <v/>
      </c>
      <c r="V639" s="418">
        <f>AND(AC639&lt;&gt;"", 'Company information'!D$4&lt;&gt;"", RIGHT(SUBSTITUTE(AC639,"-",""),9)=RIGHT(SUBSTITUTE('Company information'!D$4,"-",""),9))</f>
        <v/>
      </c>
      <c r="W639" s="418">
        <f>AI639-I639</f>
        <v/>
      </c>
      <c r="X639" s="455" t="n"/>
      <c r="Y639" s="417" t="n"/>
      <c r="Z639" s="418" t="n"/>
      <c r="AA639" s="418" t="n"/>
      <c r="AB639" s="418" t="n"/>
      <c r="AC639" s="418" t="n"/>
      <c r="AD639" s="418" t="n"/>
      <c r="AE639" s="455" t="n"/>
      <c r="AF639" s="455" t="n"/>
      <c r="AG639" s="455" t="n"/>
      <c r="AH639" s="455" t="n"/>
      <c r="AI639" s="455" t="n"/>
      <c r="AJ639" s="455" t="n"/>
      <c r="AK639" s="455" t="n"/>
      <c r="AL639" s="455" t="n"/>
      <c r="AM639" s="455" t="n"/>
      <c r="AN639" s="455" t="n"/>
      <c r="AO639" s="455" t="n"/>
      <c r="AP639" s="455" t="n"/>
      <c r="AQ639" s="455" t="n"/>
      <c r="AR639" s="418" t="n"/>
      <c r="AS639" s="418" t="n"/>
      <c r="AT639" s="418" t="n"/>
    </row>
    <row r="640">
      <c r="A640" s="417" t="n">
        <v>631</v>
      </c>
      <c r="B640" s="418" t="inlineStr"/>
      <c r="C640" s="418" t="inlineStr">
        <is>
          <t>56ប៊ី-លីង សឹបផ្លាយ ឆេន មេនេចម៉ិន ឯ.ក</t>
        </is>
      </c>
      <c r="D640" s="418" t="inlineStr">
        <is>
          <t>K004-902004795</t>
        </is>
      </c>
      <c r="E640" s="418" t="inlineStr">
        <is>
          <t>IN202102-0135</t>
        </is>
      </c>
      <c r="F640" s="419" t="n">
        <v>44252</v>
      </c>
      <c r="G640" s="420" t="n">
        <v>313467</v>
      </c>
      <c r="H640" s="418" t="n"/>
      <c r="I640" s="455" t="n">
        <v>313467</v>
      </c>
      <c r="J640" s="418">
        <f>IF(L640&lt;&gt;"",L640,K640)</f>
        <v/>
      </c>
      <c r="K640" s="418">
        <f>IF(AND(T640=TRUE, U640=TRUE, V640=TRUE), IF(W640&lt;-0.05, "អនុញ្ញាត (អ្នកផ្គត់ផ្គង់ប្រកាសខ្វះ)", "បានប្រកាស (អនុញ្ញាត)"), IF(AND(T640=FALSE, U640=FALSE, V640=FALSE), "ព្យួរទុក (មិនមានទិន្នន័យ)", "ប្រកាសខុស (ព្យួរទុក)"))</f>
        <v/>
      </c>
      <c r="L640" s="418" t="inlineStr"/>
      <c r="M640" s="418" t="inlineStr"/>
      <c r="N640" s="455" t="n"/>
      <c r="O640" s="455">
        <f>IF(W640&lt;0,AI640,I640)</f>
        <v/>
      </c>
      <c r="P640" s="455">
        <f>I640-O640</f>
        <v/>
      </c>
      <c r="Q640" s="418" t="n"/>
      <c r="R640" s="418" t="inlineStr">
        <is>
          <t>IN202102-0135</t>
        </is>
      </c>
      <c r="S640" s="418" t="inlineStr"/>
      <c r="T640" s="418">
        <f>R640=S640</f>
        <v/>
      </c>
      <c r="U640" s="418">
        <f>AND(MONTH(F640)=MONTH(Y640), YEAR(F640)=YEAR(Y640))</f>
        <v/>
      </c>
      <c r="V640" s="418">
        <f>AND(AC640&lt;&gt;"", 'Company information'!D$4&lt;&gt;"", RIGHT(SUBSTITUTE(AC640,"-",""),9)=RIGHT(SUBSTITUTE('Company information'!D$4,"-",""),9))</f>
        <v/>
      </c>
      <c r="W640" s="418">
        <f>AI640-I640</f>
        <v/>
      </c>
      <c r="X640" s="455" t="n"/>
      <c r="Y640" s="417" t="n"/>
      <c r="Z640" s="418" t="n"/>
      <c r="AA640" s="418" t="n"/>
      <c r="AB640" s="418" t="n"/>
      <c r="AC640" s="418" t="n"/>
      <c r="AD640" s="418" t="n"/>
      <c r="AE640" s="455" t="n"/>
      <c r="AF640" s="455" t="n"/>
      <c r="AG640" s="455" t="n"/>
      <c r="AH640" s="455" t="n"/>
      <c r="AI640" s="455" t="n"/>
      <c r="AJ640" s="455" t="n"/>
      <c r="AK640" s="455" t="n"/>
      <c r="AL640" s="455" t="n"/>
      <c r="AM640" s="455" t="n"/>
      <c r="AN640" s="455" t="n"/>
      <c r="AO640" s="455" t="n"/>
      <c r="AP640" s="455" t="n"/>
      <c r="AQ640" s="455" t="n"/>
      <c r="AR640" s="418" t="n"/>
      <c r="AS640" s="418" t="n"/>
      <c r="AT640" s="418" t="n"/>
    </row>
    <row r="641">
      <c r="A641" s="417" t="n">
        <v>632</v>
      </c>
      <c r="B641" s="418" t="inlineStr"/>
      <c r="C641" s="418" t="inlineStr">
        <is>
          <t>56ប៊ី-លីង សឹបផ្លាយ ឆេន មេនេចម៉ិន ឯ.ក</t>
        </is>
      </c>
      <c r="D641" s="418" t="inlineStr">
        <is>
          <t>K004-902004795</t>
        </is>
      </c>
      <c r="E641" s="418" t="inlineStr">
        <is>
          <t>IN202102-0134</t>
        </is>
      </c>
      <c r="F641" s="419" t="n">
        <v>44252</v>
      </c>
      <c r="G641" s="420" t="n">
        <v>346035</v>
      </c>
      <c r="H641" s="418" t="n"/>
      <c r="I641" s="455" t="n">
        <v>346035</v>
      </c>
      <c r="J641" s="418">
        <f>IF(L641&lt;&gt;"",L641,K641)</f>
        <v/>
      </c>
      <c r="K641" s="418">
        <f>IF(AND(T641=TRUE, U641=TRUE, V641=TRUE), IF(W641&lt;-0.05, "អនុញ្ញាត (អ្នកផ្គត់ផ្គង់ប្រកាសខ្វះ)", "បានប្រកាស (អនុញ្ញាត)"), IF(AND(T641=FALSE, U641=FALSE, V641=FALSE), "ព្យួរទុក (មិនមានទិន្នន័យ)", "ប្រកាសខុស (ព្យួរទុក)"))</f>
        <v/>
      </c>
      <c r="L641" s="418" t="inlineStr"/>
      <c r="M641" s="418" t="inlineStr"/>
      <c r="N641" s="455" t="n"/>
      <c r="O641" s="455">
        <f>IF(W641&lt;0,AI641,I641)</f>
        <v/>
      </c>
      <c r="P641" s="455">
        <f>I641-O641</f>
        <v/>
      </c>
      <c r="Q641" s="418" t="n"/>
      <c r="R641" s="418" t="inlineStr">
        <is>
          <t>IN202102-0134</t>
        </is>
      </c>
      <c r="S641" s="418" t="inlineStr"/>
      <c r="T641" s="418">
        <f>R641=S641</f>
        <v/>
      </c>
      <c r="U641" s="418">
        <f>AND(MONTH(F641)=MONTH(Y641), YEAR(F641)=YEAR(Y641))</f>
        <v/>
      </c>
      <c r="V641" s="418">
        <f>AND(AC641&lt;&gt;"", 'Company information'!D$4&lt;&gt;"", RIGHT(SUBSTITUTE(AC641,"-",""),9)=RIGHT(SUBSTITUTE('Company information'!D$4,"-",""),9))</f>
        <v/>
      </c>
      <c r="W641" s="418">
        <f>AI641-I641</f>
        <v/>
      </c>
      <c r="X641" s="455" t="n"/>
      <c r="Y641" s="417" t="n"/>
      <c r="Z641" s="418" t="n"/>
      <c r="AA641" s="418" t="n"/>
      <c r="AB641" s="418" t="n"/>
      <c r="AC641" s="418" t="n"/>
      <c r="AD641" s="418" t="n"/>
      <c r="AE641" s="455" t="n"/>
      <c r="AF641" s="455" t="n"/>
      <c r="AG641" s="455" t="n"/>
      <c r="AH641" s="455" t="n"/>
      <c r="AI641" s="455" t="n"/>
      <c r="AJ641" s="455" t="n"/>
      <c r="AK641" s="455" t="n"/>
      <c r="AL641" s="455" t="n"/>
      <c r="AM641" s="455" t="n"/>
      <c r="AN641" s="455" t="n"/>
      <c r="AO641" s="455" t="n"/>
      <c r="AP641" s="455" t="n"/>
      <c r="AQ641" s="455" t="n"/>
      <c r="AR641" s="418" t="n"/>
      <c r="AS641" s="418" t="n"/>
      <c r="AT641" s="418" t="n"/>
    </row>
    <row r="642">
      <c r="A642" s="417" t="n">
        <v>633</v>
      </c>
      <c r="B642" s="418" t="inlineStr"/>
      <c r="C642" s="418" t="inlineStr">
        <is>
          <t>56ប៊ី-លីង សឹបផ្លាយ ឆេន មេនេចម៉ិន ឯ.ក</t>
        </is>
      </c>
      <c r="D642" s="418" t="inlineStr">
        <is>
          <t>K004-902004795</t>
        </is>
      </c>
      <c r="E642" s="418" t="inlineStr">
        <is>
          <t>IN202102-0133</t>
        </is>
      </c>
      <c r="F642" s="419" t="n">
        <v>44252</v>
      </c>
      <c r="G642" s="420" t="n">
        <v>313467</v>
      </c>
      <c r="H642" s="418" t="n"/>
      <c r="I642" s="455" t="n">
        <v>313467</v>
      </c>
      <c r="J642" s="418">
        <f>IF(L642&lt;&gt;"",L642,K642)</f>
        <v/>
      </c>
      <c r="K642" s="418">
        <f>IF(AND(T642=TRUE, U642=TRUE, V642=TRUE), IF(W642&lt;-0.05, "អនុញ្ញាត (អ្នកផ្គត់ផ្គង់ប្រកាសខ្វះ)", "បានប្រកាស (អនុញ្ញាត)"), IF(AND(T642=FALSE, U642=FALSE, V642=FALSE), "ព្យួរទុក (មិនមានទិន្នន័យ)", "ប្រកាសខុស (ព្យួរទុក)"))</f>
        <v/>
      </c>
      <c r="L642" s="418" t="inlineStr"/>
      <c r="M642" s="418" t="inlineStr"/>
      <c r="N642" s="455" t="n"/>
      <c r="O642" s="455">
        <f>IF(W642&lt;0,AI642,I642)</f>
        <v/>
      </c>
      <c r="P642" s="455">
        <f>I642-O642</f>
        <v/>
      </c>
      <c r="Q642" s="418" t="n"/>
      <c r="R642" s="418" t="inlineStr">
        <is>
          <t>IN202102-0133</t>
        </is>
      </c>
      <c r="S642" s="418" t="inlineStr"/>
      <c r="T642" s="418">
        <f>R642=S642</f>
        <v/>
      </c>
      <c r="U642" s="418">
        <f>AND(MONTH(F642)=MONTH(Y642), YEAR(F642)=YEAR(Y642))</f>
        <v/>
      </c>
      <c r="V642" s="418">
        <f>AND(AC642&lt;&gt;"", 'Company information'!D$4&lt;&gt;"", RIGHT(SUBSTITUTE(AC642,"-",""),9)=RIGHT(SUBSTITUTE('Company information'!D$4,"-",""),9))</f>
        <v/>
      </c>
      <c r="W642" s="418">
        <f>AI642-I642</f>
        <v/>
      </c>
      <c r="X642" s="455" t="n"/>
      <c r="Y642" s="417" t="n"/>
      <c r="Z642" s="418" t="n"/>
      <c r="AA642" s="418" t="n"/>
      <c r="AB642" s="418" t="n"/>
      <c r="AC642" s="418" t="n"/>
      <c r="AD642" s="418" t="n"/>
      <c r="AE642" s="455" t="n"/>
      <c r="AF642" s="455" t="n"/>
      <c r="AG642" s="455" t="n"/>
      <c r="AH642" s="455" t="n"/>
      <c r="AI642" s="455" t="n"/>
      <c r="AJ642" s="455" t="n"/>
      <c r="AK642" s="455" t="n"/>
      <c r="AL642" s="455" t="n"/>
      <c r="AM642" s="455" t="n"/>
      <c r="AN642" s="455" t="n"/>
      <c r="AO642" s="455" t="n"/>
      <c r="AP642" s="455" t="n"/>
      <c r="AQ642" s="455" t="n"/>
      <c r="AR642" s="418" t="n"/>
      <c r="AS642" s="418" t="n"/>
      <c r="AT642" s="418" t="n"/>
    </row>
    <row r="643">
      <c r="A643" s="417" t="n">
        <v>634</v>
      </c>
      <c r="B643" s="418" t="inlineStr"/>
      <c r="C643" s="418" t="inlineStr">
        <is>
          <t>56ប៊ី-លីង សឹបផ្លាយ ឆេន មេនេចម៉ិន ឯ.ក</t>
        </is>
      </c>
      <c r="D643" s="418" t="inlineStr">
        <is>
          <t>K004-902004795</t>
        </is>
      </c>
      <c r="E643" s="418" t="inlineStr">
        <is>
          <t>IN202102-0132</t>
        </is>
      </c>
      <c r="F643" s="419" t="n">
        <v>44252</v>
      </c>
      <c r="G643" s="420" t="n">
        <v>346035</v>
      </c>
      <c r="H643" s="418" t="n"/>
      <c r="I643" s="455" t="n">
        <v>346035</v>
      </c>
      <c r="J643" s="418">
        <f>IF(L643&lt;&gt;"",L643,K643)</f>
        <v/>
      </c>
      <c r="K643" s="418">
        <f>IF(AND(T643=TRUE, U643=TRUE, V643=TRUE), IF(W643&lt;-0.05, "អនុញ្ញាត (អ្នកផ្គត់ផ្គង់ប្រកាសខ្វះ)", "បានប្រកាស (អនុញ្ញាត)"), IF(AND(T643=FALSE, U643=FALSE, V643=FALSE), "ព្យួរទុក (មិនមានទិន្នន័យ)", "ប្រកាសខុស (ព្យួរទុក)"))</f>
        <v/>
      </c>
      <c r="L643" s="418" t="inlineStr"/>
      <c r="M643" s="418" t="inlineStr"/>
      <c r="N643" s="455" t="n"/>
      <c r="O643" s="455">
        <f>IF(W643&lt;0,AI643,I643)</f>
        <v/>
      </c>
      <c r="P643" s="455">
        <f>I643-O643</f>
        <v/>
      </c>
      <c r="Q643" s="418" t="n"/>
      <c r="R643" s="418" t="inlineStr">
        <is>
          <t>IN202102-0132</t>
        </is>
      </c>
      <c r="S643" s="418" t="inlineStr"/>
      <c r="T643" s="418">
        <f>R643=S643</f>
        <v/>
      </c>
      <c r="U643" s="418">
        <f>AND(MONTH(F643)=MONTH(Y643), YEAR(F643)=YEAR(Y643))</f>
        <v/>
      </c>
      <c r="V643" s="418">
        <f>AND(AC643&lt;&gt;"", 'Company information'!D$4&lt;&gt;"", RIGHT(SUBSTITUTE(AC643,"-",""),9)=RIGHT(SUBSTITUTE('Company information'!D$4,"-",""),9))</f>
        <v/>
      </c>
      <c r="W643" s="418">
        <f>AI643-I643</f>
        <v/>
      </c>
      <c r="X643" s="455" t="n"/>
      <c r="Y643" s="417" t="n"/>
      <c r="Z643" s="418" t="n"/>
      <c r="AA643" s="418" t="n"/>
      <c r="AB643" s="418" t="n"/>
      <c r="AC643" s="418" t="n"/>
      <c r="AD643" s="418" t="n"/>
      <c r="AE643" s="455" t="n"/>
      <c r="AF643" s="455" t="n"/>
      <c r="AG643" s="455" t="n"/>
      <c r="AH643" s="455" t="n"/>
      <c r="AI643" s="455" t="n"/>
      <c r="AJ643" s="455" t="n"/>
      <c r="AK643" s="455" t="n"/>
      <c r="AL643" s="455" t="n"/>
      <c r="AM643" s="455" t="n"/>
      <c r="AN643" s="455" t="n"/>
      <c r="AO643" s="455" t="n"/>
      <c r="AP643" s="455" t="n"/>
      <c r="AQ643" s="455" t="n"/>
      <c r="AR643" s="418" t="n"/>
      <c r="AS643" s="418" t="n"/>
      <c r="AT643" s="418" t="n"/>
    </row>
    <row r="644">
      <c r="A644" s="417" t="n">
        <v>635</v>
      </c>
      <c r="B644" s="418" t="inlineStr"/>
      <c r="C644" s="418" t="inlineStr">
        <is>
          <t>56ប៊ី-លីង សឹបផ្លាយ ឆេន មេនេចម៉ិន ឯ.ក</t>
        </is>
      </c>
      <c r="D644" s="418" t="inlineStr">
        <is>
          <t>K004-902004795</t>
        </is>
      </c>
      <c r="E644" s="418" t="inlineStr">
        <is>
          <t>IN202102-0131</t>
        </is>
      </c>
      <c r="F644" s="419" t="n">
        <v>44252</v>
      </c>
      <c r="G644" s="420" t="n">
        <v>606579</v>
      </c>
      <c r="H644" s="418" t="n"/>
      <c r="I644" s="455" t="n">
        <v>606579</v>
      </c>
      <c r="J644" s="418">
        <f>IF(L644&lt;&gt;"",L644,K644)</f>
        <v/>
      </c>
      <c r="K644" s="418">
        <f>IF(AND(T644=TRUE, U644=TRUE, V644=TRUE), IF(W644&lt;-0.05, "អនុញ្ញាត (អ្នកផ្គត់ផ្គង់ប្រកាសខ្វះ)", "បានប្រកាស (អនុញ្ញាត)"), IF(AND(T644=FALSE, U644=FALSE, V644=FALSE), "ព្យួរទុក (មិនមានទិន្នន័យ)", "ប្រកាសខុស (ព្យួរទុក)"))</f>
        <v/>
      </c>
      <c r="L644" s="418" t="inlineStr"/>
      <c r="M644" s="418" t="inlineStr"/>
      <c r="N644" s="455" t="n"/>
      <c r="O644" s="455">
        <f>IF(W644&lt;0,AI644,I644)</f>
        <v/>
      </c>
      <c r="P644" s="455">
        <f>I644-O644</f>
        <v/>
      </c>
      <c r="Q644" s="418" t="n"/>
      <c r="R644" s="418" t="inlineStr">
        <is>
          <t>IN202102-0131</t>
        </is>
      </c>
      <c r="S644" s="418" t="inlineStr"/>
      <c r="T644" s="418">
        <f>R644=S644</f>
        <v/>
      </c>
      <c r="U644" s="418">
        <f>AND(MONTH(F644)=MONTH(Y644), YEAR(F644)=YEAR(Y644))</f>
        <v/>
      </c>
      <c r="V644" s="418">
        <f>AND(AC644&lt;&gt;"", 'Company information'!D$4&lt;&gt;"", RIGHT(SUBSTITUTE(AC644,"-",""),9)=RIGHT(SUBSTITUTE('Company information'!D$4,"-",""),9))</f>
        <v/>
      </c>
      <c r="W644" s="418">
        <f>AI644-I644</f>
        <v/>
      </c>
      <c r="X644" s="455" t="n"/>
      <c r="Y644" s="417" t="n"/>
      <c r="Z644" s="418" t="n"/>
      <c r="AA644" s="418" t="n"/>
      <c r="AB644" s="418" t="n"/>
      <c r="AC644" s="418" t="n"/>
      <c r="AD644" s="418" t="n"/>
      <c r="AE644" s="455" t="n"/>
      <c r="AF644" s="455" t="n"/>
      <c r="AG644" s="455" t="n"/>
      <c r="AH644" s="455" t="n"/>
      <c r="AI644" s="455" t="n"/>
      <c r="AJ644" s="455" t="n"/>
      <c r="AK644" s="455" t="n"/>
      <c r="AL644" s="455" t="n"/>
      <c r="AM644" s="455" t="n"/>
      <c r="AN644" s="455" t="n"/>
      <c r="AO644" s="455" t="n"/>
      <c r="AP644" s="455" t="n"/>
      <c r="AQ644" s="455" t="n"/>
      <c r="AR644" s="418" t="n"/>
      <c r="AS644" s="418" t="n"/>
      <c r="AT644" s="418" t="n"/>
    </row>
    <row r="645">
      <c r="A645" s="417" t="n">
        <v>636</v>
      </c>
      <c r="B645" s="418" t="inlineStr"/>
      <c r="C645" s="418" t="inlineStr">
        <is>
          <t>56ប៊ី-លីង សឹបផ្លាយ ឆេន មេនេចម៉ិន ឯ.ក</t>
        </is>
      </c>
      <c r="D645" s="418" t="inlineStr">
        <is>
          <t>K004-902004795</t>
        </is>
      </c>
      <c r="E645" s="418" t="inlineStr">
        <is>
          <t>IN202102-0130</t>
        </is>
      </c>
      <c r="F645" s="419" t="n">
        <v>44252</v>
      </c>
      <c r="G645" s="420" t="n">
        <v>313467</v>
      </c>
      <c r="H645" s="418" t="n"/>
      <c r="I645" s="455" t="n">
        <v>313467</v>
      </c>
      <c r="J645" s="418">
        <f>IF(L645&lt;&gt;"",L645,K645)</f>
        <v/>
      </c>
      <c r="K645" s="418">
        <f>IF(AND(T645=TRUE, U645=TRUE, V645=TRUE), IF(W645&lt;-0.05, "អនុញ្ញាត (អ្នកផ្គត់ផ្គង់ប្រកាសខ្វះ)", "បានប្រកាស (អនុញ្ញាត)"), IF(AND(T645=FALSE, U645=FALSE, V645=FALSE), "ព្យួរទុក (មិនមានទិន្នន័យ)", "ប្រកាសខុស (ព្យួរទុក)"))</f>
        <v/>
      </c>
      <c r="L645" s="418" t="inlineStr"/>
      <c r="M645" s="418" t="inlineStr"/>
      <c r="N645" s="455" t="n"/>
      <c r="O645" s="455">
        <f>IF(W645&lt;0,AI645,I645)</f>
        <v/>
      </c>
      <c r="P645" s="455">
        <f>I645-O645</f>
        <v/>
      </c>
      <c r="Q645" s="418" t="n"/>
      <c r="R645" s="418" t="inlineStr">
        <is>
          <t>IN202102-0130</t>
        </is>
      </c>
      <c r="S645" s="418" t="inlineStr"/>
      <c r="T645" s="418">
        <f>R645=S645</f>
        <v/>
      </c>
      <c r="U645" s="418">
        <f>AND(MONTH(F645)=MONTH(Y645), YEAR(F645)=YEAR(Y645))</f>
        <v/>
      </c>
      <c r="V645" s="418">
        <f>AND(AC645&lt;&gt;"", 'Company information'!D$4&lt;&gt;"", RIGHT(SUBSTITUTE(AC645,"-",""),9)=RIGHT(SUBSTITUTE('Company information'!D$4,"-",""),9))</f>
        <v/>
      </c>
      <c r="W645" s="418">
        <f>AI645-I645</f>
        <v/>
      </c>
      <c r="X645" s="455" t="n"/>
      <c r="Y645" s="417" t="n"/>
      <c r="Z645" s="418" t="n"/>
      <c r="AA645" s="418" t="n"/>
      <c r="AB645" s="418" t="n"/>
      <c r="AC645" s="418" t="n"/>
      <c r="AD645" s="418" t="n"/>
      <c r="AE645" s="455" t="n"/>
      <c r="AF645" s="455" t="n"/>
      <c r="AG645" s="455" t="n"/>
      <c r="AH645" s="455" t="n"/>
      <c r="AI645" s="455" t="n"/>
      <c r="AJ645" s="455" t="n"/>
      <c r="AK645" s="455" t="n"/>
      <c r="AL645" s="455" t="n"/>
      <c r="AM645" s="455" t="n"/>
      <c r="AN645" s="455" t="n"/>
      <c r="AO645" s="455" t="n"/>
      <c r="AP645" s="455" t="n"/>
      <c r="AQ645" s="455" t="n"/>
      <c r="AR645" s="418" t="n"/>
      <c r="AS645" s="418" t="n"/>
      <c r="AT645" s="418" t="n"/>
    </row>
    <row r="646">
      <c r="A646" s="417" t="n">
        <v>637</v>
      </c>
      <c r="B646" s="418" t="inlineStr"/>
      <c r="C646" s="418" t="inlineStr">
        <is>
          <t>56ប៊ី-លីង សឹបផ្លាយ ឆេន មេនេចម៉ិន ឯ.ក</t>
        </is>
      </c>
      <c r="D646" s="418" t="inlineStr">
        <is>
          <t>K004-902004795</t>
        </is>
      </c>
      <c r="E646" s="418" t="inlineStr">
        <is>
          <t>IN202102-0129</t>
        </is>
      </c>
      <c r="F646" s="419" t="n">
        <v>44252</v>
      </c>
      <c r="G646" s="420" t="n">
        <v>789774</v>
      </c>
      <c r="H646" s="418" t="n"/>
      <c r="I646" s="455" t="n">
        <v>789774</v>
      </c>
      <c r="J646" s="418">
        <f>IF(L646&lt;&gt;"",L646,K646)</f>
        <v/>
      </c>
      <c r="K646" s="418">
        <f>IF(AND(T646=TRUE, U646=TRUE, V646=TRUE), IF(W646&lt;-0.05, "អនុញ្ញាត (អ្នកផ្គត់ផ្គង់ប្រកាសខ្វះ)", "បានប្រកាស (អនុញ្ញាត)"), IF(AND(T646=FALSE, U646=FALSE, V646=FALSE), "ព្យួរទុក (មិនមានទិន្នន័យ)", "ប្រកាសខុស (ព្យួរទុក)"))</f>
        <v/>
      </c>
      <c r="L646" s="418" t="inlineStr"/>
      <c r="M646" s="418" t="inlineStr"/>
      <c r="N646" s="455" t="n"/>
      <c r="O646" s="455">
        <f>IF(W646&lt;0,AI646,I646)</f>
        <v/>
      </c>
      <c r="P646" s="455">
        <f>I646-O646</f>
        <v/>
      </c>
      <c r="Q646" s="418" t="n"/>
      <c r="R646" s="418" t="inlineStr">
        <is>
          <t>IN202102-0129</t>
        </is>
      </c>
      <c r="S646" s="418" t="inlineStr"/>
      <c r="T646" s="418">
        <f>R646=S646</f>
        <v/>
      </c>
      <c r="U646" s="418">
        <f>AND(MONTH(F646)=MONTH(Y646), YEAR(F646)=YEAR(Y646))</f>
        <v/>
      </c>
      <c r="V646" s="418">
        <f>AND(AC646&lt;&gt;"", 'Company information'!D$4&lt;&gt;"", RIGHT(SUBSTITUTE(AC646,"-",""),9)=RIGHT(SUBSTITUTE('Company information'!D$4,"-",""),9))</f>
        <v/>
      </c>
      <c r="W646" s="418">
        <f>AI646-I646</f>
        <v/>
      </c>
      <c r="X646" s="455" t="n"/>
      <c r="Y646" s="417" t="n"/>
      <c r="Z646" s="418" t="n"/>
      <c r="AA646" s="418" t="n"/>
      <c r="AB646" s="418" t="n"/>
      <c r="AC646" s="418" t="n"/>
      <c r="AD646" s="418" t="n"/>
      <c r="AE646" s="455" t="n"/>
      <c r="AF646" s="455" t="n"/>
      <c r="AG646" s="455" t="n"/>
      <c r="AH646" s="455" t="n"/>
      <c r="AI646" s="455" t="n"/>
      <c r="AJ646" s="455" t="n"/>
      <c r="AK646" s="455" t="n"/>
      <c r="AL646" s="455" t="n"/>
      <c r="AM646" s="455" t="n"/>
      <c r="AN646" s="455" t="n"/>
      <c r="AO646" s="455" t="n"/>
      <c r="AP646" s="455" t="n"/>
      <c r="AQ646" s="455" t="n"/>
      <c r="AR646" s="418" t="n"/>
      <c r="AS646" s="418" t="n"/>
      <c r="AT646" s="418" t="n"/>
    </row>
    <row r="647">
      <c r="A647" s="417" t="n">
        <v>638</v>
      </c>
      <c r="B647" s="418" t="inlineStr"/>
      <c r="C647" s="418" t="inlineStr">
        <is>
          <t>56ប៊ី-លីង សឹបផ្លាយ ឆេន មេនេចម៉ិន ឯ.ក</t>
        </is>
      </c>
      <c r="D647" s="418" t="inlineStr">
        <is>
          <t>K004-902004795</t>
        </is>
      </c>
      <c r="E647" s="418" t="inlineStr">
        <is>
          <t>IN202102-0126</t>
        </is>
      </c>
      <c r="F647" s="419" t="n">
        <v>44252</v>
      </c>
      <c r="G647" s="420" t="n">
        <v>911904</v>
      </c>
      <c r="H647" s="418" t="n"/>
      <c r="I647" s="455" t="n">
        <v>911904</v>
      </c>
      <c r="J647" s="418">
        <f>IF(L647&lt;&gt;"",L647,K647)</f>
        <v/>
      </c>
      <c r="K647" s="418">
        <f>IF(AND(T647=TRUE, U647=TRUE, V647=TRUE), IF(W647&lt;-0.05, "អនុញ្ញាត (អ្នកផ្គត់ផ្គង់ប្រកាសខ្វះ)", "បានប្រកាស (អនុញ្ញាត)"), IF(AND(T647=FALSE, U647=FALSE, V647=FALSE), "ព្យួរទុក (មិនមានទិន្នន័យ)", "ប្រកាសខុស (ព្យួរទុក)"))</f>
        <v/>
      </c>
      <c r="L647" s="418" t="inlineStr"/>
      <c r="M647" s="418" t="inlineStr"/>
      <c r="N647" s="455" t="n"/>
      <c r="O647" s="455">
        <f>IF(W647&lt;0,AI647,I647)</f>
        <v/>
      </c>
      <c r="P647" s="455">
        <f>I647-O647</f>
        <v/>
      </c>
      <c r="Q647" s="418" t="n"/>
      <c r="R647" s="418" t="inlineStr">
        <is>
          <t>IN202102-0126</t>
        </is>
      </c>
      <c r="S647" s="418" t="inlineStr"/>
      <c r="T647" s="418">
        <f>R647=S647</f>
        <v/>
      </c>
      <c r="U647" s="418">
        <f>AND(MONTH(F647)=MONTH(Y647), YEAR(F647)=YEAR(Y647))</f>
        <v/>
      </c>
      <c r="V647" s="418">
        <f>AND(AC647&lt;&gt;"", 'Company information'!D$4&lt;&gt;"", RIGHT(SUBSTITUTE(AC647,"-",""),9)=RIGHT(SUBSTITUTE('Company information'!D$4,"-",""),9))</f>
        <v/>
      </c>
      <c r="W647" s="418">
        <f>AI647-I647</f>
        <v/>
      </c>
      <c r="X647" s="455" t="n"/>
      <c r="Y647" s="417" t="n"/>
      <c r="Z647" s="418" t="n"/>
      <c r="AA647" s="418" t="n"/>
      <c r="AB647" s="418" t="n"/>
      <c r="AC647" s="418" t="n"/>
      <c r="AD647" s="418" t="n"/>
      <c r="AE647" s="455" t="n"/>
      <c r="AF647" s="455" t="n"/>
      <c r="AG647" s="455" t="n"/>
      <c r="AH647" s="455" t="n"/>
      <c r="AI647" s="455" t="n"/>
      <c r="AJ647" s="455" t="n"/>
      <c r="AK647" s="455" t="n"/>
      <c r="AL647" s="455" t="n"/>
      <c r="AM647" s="455" t="n"/>
      <c r="AN647" s="455" t="n"/>
      <c r="AO647" s="455" t="n"/>
      <c r="AP647" s="455" t="n"/>
      <c r="AQ647" s="455" t="n"/>
      <c r="AR647" s="418" t="n"/>
      <c r="AS647" s="418" t="n"/>
      <c r="AT647" s="418" t="n"/>
    </row>
    <row r="648">
      <c r="A648" s="417" t="n">
        <v>639</v>
      </c>
      <c r="B648" s="418" t="inlineStr"/>
      <c r="C648" s="418" t="inlineStr">
        <is>
          <t>56ប៊ី-លីង សឹបផ្លាយ ឆេន មេនេចម៉ិន ឯ.ក</t>
        </is>
      </c>
      <c r="D648" s="418" t="inlineStr">
        <is>
          <t>K004-902004795</t>
        </is>
      </c>
      <c r="E648" s="418" t="inlineStr">
        <is>
          <t>IN202102-0125</t>
        </is>
      </c>
      <c r="F648" s="419" t="n">
        <v>44252</v>
      </c>
      <c r="G648" s="420" t="n">
        <v>96483</v>
      </c>
      <c r="H648" s="418" t="n"/>
      <c r="I648" s="455" t="n">
        <v>96483</v>
      </c>
      <c r="J648" s="418">
        <f>IF(L648&lt;&gt;"",L648,K648)</f>
        <v/>
      </c>
      <c r="K648" s="418">
        <f>IF(AND(T648=TRUE, U648=TRUE, V648=TRUE), IF(W648&lt;-0.05, "អនុញ្ញាត (អ្នកផ្គត់ផ្គង់ប្រកាសខ្វះ)", "បានប្រកាស (អនុញ្ញាត)"), IF(AND(T648=FALSE, U648=FALSE, V648=FALSE), "ព្យួរទុក (មិនមានទិន្នន័យ)", "ប្រកាសខុស (ព្យួរទុក)"))</f>
        <v/>
      </c>
      <c r="L648" s="418" t="inlineStr"/>
      <c r="M648" s="418" t="inlineStr"/>
      <c r="N648" s="455" t="n"/>
      <c r="O648" s="455">
        <f>IF(W648&lt;0,AI648,I648)</f>
        <v/>
      </c>
      <c r="P648" s="455">
        <f>I648-O648</f>
        <v/>
      </c>
      <c r="Q648" s="418" t="n"/>
      <c r="R648" s="418" t="inlineStr">
        <is>
          <t>IN202102-0125</t>
        </is>
      </c>
      <c r="S648" s="418" t="inlineStr"/>
      <c r="T648" s="418">
        <f>R648=S648</f>
        <v/>
      </c>
      <c r="U648" s="418">
        <f>AND(MONTH(F648)=MONTH(Y648), YEAR(F648)=YEAR(Y648))</f>
        <v/>
      </c>
      <c r="V648" s="418">
        <f>AND(AC648&lt;&gt;"", 'Company information'!D$4&lt;&gt;"", RIGHT(SUBSTITUTE(AC648,"-",""),9)=RIGHT(SUBSTITUTE('Company information'!D$4,"-",""),9))</f>
        <v/>
      </c>
      <c r="W648" s="418">
        <f>AI648-I648</f>
        <v/>
      </c>
      <c r="X648" s="455" t="n"/>
      <c r="Y648" s="417" t="n"/>
      <c r="Z648" s="418" t="n"/>
      <c r="AA648" s="418" t="n"/>
      <c r="AB648" s="418" t="n"/>
      <c r="AC648" s="418" t="n"/>
      <c r="AD648" s="418" t="n"/>
      <c r="AE648" s="455" t="n"/>
      <c r="AF648" s="455" t="n"/>
      <c r="AG648" s="455" t="n"/>
      <c r="AH648" s="455" t="n"/>
      <c r="AI648" s="455" t="n"/>
      <c r="AJ648" s="455" t="n"/>
      <c r="AK648" s="455" t="n"/>
      <c r="AL648" s="455" t="n"/>
      <c r="AM648" s="455" t="n"/>
      <c r="AN648" s="455" t="n"/>
      <c r="AO648" s="455" t="n"/>
      <c r="AP648" s="455" t="n"/>
      <c r="AQ648" s="455" t="n"/>
      <c r="AR648" s="418" t="n"/>
      <c r="AS648" s="418" t="n"/>
      <c r="AT648" s="418" t="n"/>
    </row>
    <row r="649">
      <c r="A649" s="417" t="n">
        <v>640</v>
      </c>
      <c r="B649" s="418" t="inlineStr"/>
      <c r="C649" s="418" t="inlineStr">
        <is>
          <t>56ប៊ី-លីង សឹបផ្លាយ ឆេន មេនេចម៉ិន ឯ.ក</t>
        </is>
      </c>
      <c r="D649" s="418" t="inlineStr">
        <is>
          <t>K004-902004795</t>
        </is>
      </c>
      <c r="E649" s="418" t="inlineStr">
        <is>
          <t>IN202102-0124</t>
        </is>
      </c>
      <c r="F649" s="419" t="n">
        <v>44252</v>
      </c>
      <c r="G649" s="420" t="n">
        <v>270722</v>
      </c>
      <c r="H649" s="418" t="n"/>
      <c r="I649" s="455" t="n">
        <v>270722</v>
      </c>
      <c r="J649" s="418">
        <f>IF(L649&lt;&gt;"",L649,K649)</f>
        <v/>
      </c>
      <c r="K649" s="418">
        <f>IF(AND(T649=TRUE, U649=TRUE, V649=TRUE), IF(W649&lt;-0.05, "អនុញ្ញាត (អ្នកផ្គត់ផ្គង់ប្រកាសខ្វះ)", "បានប្រកាស (អនុញ្ញាត)"), IF(AND(T649=FALSE, U649=FALSE, V649=FALSE), "ព្យួរទុក (មិនមានទិន្នន័យ)", "ប្រកាសខុស (ព្យួរទុក)"))</f>
        <v/>
      </c>
      <c r="L649" s="418" t="inlineStr"/>
      <c r="M649" s="418" t="inlineStr"/>
      <c r="N649" s="455" t="n"/>
      <c r="O649" s="455">
        <f>IF(W649&lt;0,AI649,I649)</f>
        <v/>
      </c>
      <c r="P649" s="455">
        <f>I649-O649</f>
        <v/>
      </c>
      <c r="Q649" s="418" t="n"/>
      <c r="R649" s="418" t="inlineStr">
        <is>
          <t>IN202102-0124</t>
        </is>
      </c>
      <c r="S649" s="418" t="inlineStr"/>
      <c r="T649" s="418">
        <f>R649=S649</f>
        <v/>
      </c>
      <c r="U649" s="418">
        <f>AND(MONTH(F649)=MONTH(Y649), YEAR(F649)=YEAR(Y649))</f>
        <v/>
      </c>
      <c r="V649" s="418">
        <f>AND(AC649&lt;&gt;"", 'Company information'!D$4&lt;&gt;"", RIGHT(SUBSTITUTE(AC649,"-",""),9)=RIGHT(SUBSTITUTE('Company information'!D$4,"-",""),9))</f>
        <v/>
      </c>
      <c r="W649" s="418">
        <f>AI649-I649</f>
        <v/>
      </c>
      <c r="X649" s="455" t="n"/>
      <c r="Y649" s="417" t="n"/>
      <c r="Z649" s="418" t="n"/>
      <c r="AA649" s="418" t="n"/>
      <c r="AB649" s="418" t="n"/>
      <c r="AC649" s="418" t="n"/>
      <c r="AD649" s="418" t="n"/>
      <c r="AE649" s="455" t="n"/>
      <c r="AF649" s="455" t="n"/>
      <c r="AG649" s="455" t="n"/>
      <c r="AH649" s="455" t="n"/>
      <c r="AI649" s="455" t="n"/>
      <c r="AJ649" s="455" t="n"/>
      <c r="AK649" s="455" t="n"/>
      <c r="AL649" s="455" t="n"/>
      <c r="AM649" s="455" t="n"/>
      <c r="AN649" s="455" t="n"/>
      <c r="AO649" s="455" t="n"/>
      <c r="AP649" s="455" t="n"/>
      <c r="AQ649" s="455" t="n"/>
      <c r="AR649" s="418" t="n"/>
      <c r="AS649" s="418" t="n"/>
      <c r="AT649" s="418" t="n"/>
    </row>
    <row r="650">
      <c r="A650" s="417" t="n">
        <v>641</v>
      </c>
      <c r="B650" s="418" t="inlineStr"/>
      <c r="C650" s="418" t="inlineStr">
        <is>
          <t>56ប៊ី-លីង សឹបផ្លាយ ឆេន មេនេចម៉ិន ឯ.ក</t>
        </is>
      </c>
      <c r="D650" s="418" t="inlineStr">
        <is>
          <t>K004-902004795</t>
        </is>
      </c>
      <c r="E650" s="418" t="inlineStr">
        <is>
          <t>IN202102-0123</t>
        </is>
      </c>
      <c r="F650" s="419" t="n">
        <v>44252</v>
      </c>
      <c r="G650" s="420" t="n">
        <v>266651</v>
      </c>
      <c r="H650" s="418" t="n"/>
      <c r="I650" s="455" t="n">
        <v>266651</v>
      </c>
      <c r="J650" s="418">
        <f>IF(L650&lt;&gt;"",L650,K650)</f>
        <v/>
      </c>
      <c r="K650" s="418">
        <f>IF(AND(T650=TRUE, U650=TRUE, V650=TRUE), IF(W650&lt;-0.05, "អនុញ្ញាត (អ្នកផ្គត់ផ្គង់ប្រកាសខ្វះ)", "បានប្រកាស (អនុញ្ញាត)"), IF(AND(T650=FALSE, U650=FALSE, V650=FALSE), "ព្យួរទុក (មិនមានទិន្នន័យ)", "ប្រកាសខុស (ព្យួរទុក)"))</f>
        <v/>
      </c>
      <c r="L650" s="418" t="inlineStr"/>
      <c r="M650" s="418" t="inlineStr"/>
      <c r="N650" s="455" t="n"/>
      <c r="O650" s="455">
        <f>IF(W650&lt;0,AI650,I650)</f>
        <v/>
      </c>
      <c r="P650" s="455">
        <f>I650-O650</f>
        <v/>
      </c>
      <c r="Q650" s="418" t="n"/>
      <c r="R650" s="418" t="inlineStr">
        <is>
          <t>IN202102-0123</t>
        </is>
      </c>
      <c r="S650" s="418" t="inlineStr"/>
      <c r="T650" s="418">
        <f>R650=S650</f>
        <v/>
      </c>
      <c r="U650" s="418">
        <f>AND(MONTH(F650)=MONTH(Y650), YEAR(F650)=YEAR(Y650))</f>
        <v/>
      </c>
      <c r="V650" s="418">
        <f>AND(AC650&lt;&gt;"", 'Company information'!D$4&lt;&gt;"", RIGHT(SUBSTITUTE(AC650,"-",""),9)=RIGHT(SUBSTITUTE('Company information'!D$4,"-",""),9))</f>
        <v/>
      </c>
      <c r="W650" s="418">
        <f>AI650-I650</f>
        <v/>
      </c>
      <c r="X650" s="455" t="n"/>
      <c r="Y650" s="417" t="n"/>
      <c r="Z650" s="418" t="n"/>
      <c r="AA650" s="418" t="n"/>
      <c r="AB650" s="418" t="n"/>
      <c r="AC650" s="418" t="n"/>
      <c r="AD650" s="418" t="n"/>
      <c r="AE650" s="455" t="n"/>
      <c r="AF650" s="455" t="n"/>
      <c r="AG650" s="455" t="n"/>
      <c r="AH650" s="455" t="n"/>
      <c r="AI650" s="455" t="n"/>
      <c r="AJ650" s="455" t="n"/>
      <c r="AK650" s="455" t="n"/>
      <c r="AL650" s="455" t="n"/>
      <c r="AM650" s="455" t="n"/>
      <c r="AN650" s="455" t="n"/>
      <c r="AO650" s="455" t="n"/>
      <c r="AP650" s="455" t="n"/>
      <c r="AQ650" s="455" t="n"/>
      <c r="AR650" s="418" t="n"/>
      <c r="AS650" s="418" t="n"/>
      <c r="AT650" s="418" t="n"/>
    </row>
    <row r="651">
      <c r="A651" s="417" t="n">
        <v>642</v>
      </c>
      <c r="B651" s="418" t="inlineStr"/>
      <c r="C651" s="418" t="inlineStr">
        <is>
          <t>56ប៊ី-លីង សឹបផ្លាយ ឆេន មេនេចម៉ិន ឯ.ក</t>
        </is>
      </c>
      <c r="D651" s="418" t="inlineStr">
        <is>
          <t>K004-902004795</t>
        </is>
      </c>
      <c r="E651" s="418" t="inlineStr">
        <is>
          <t>IN202102-0122</t>
        </is>
      </c>
      <c r="F651" s="419" t="n">
        <v>44252</v>
      </c>
      <c r="G651" s="420" t="n">
        <v>270722</v>
      </c>
      <c r="H651" s="418" t="n"/>
      <c r="I651" s="455" t="n">
        <v>270722</v>
      </c>
      <c r="J651" s="418">
        <f>IF(L651&lt;&gt;"",L651,K651)</f>
        <v/>
      </c>
      <c r="K651" s="418">
        <f>IF(AND(T651=TRUE, U651=TRUE, V651=TRUE), IF(W651&lt;-0.05, "អនុញ្ញាត (អ្នកផ្គត់ផ្គង់ប្រកាសខ្វះ)", "បានប្រកាស (អនុញ្ញាត)"), IF(AND(T651=FALSE, U651=FALSE, V651=FALSE), "ព្យួរទុក (មិនមានទិន្នន័យ)", "ប្រកាសខុស (ព្យួរទុក)"))</f>
        <v/>
      </c>
      <c r="L651" s="418" t="inlineStr"/>
      <c r="M651" s="418" t="inlineStr"/>
      <c r="N651" s="455" t="n"/>
      <c r="O651" s="455">
        <f>IF(W651&lt;0,AI651,I651)</f>
        <v/>
      </c>
      <c r="P651" s="455">
        <f>I651-O651</f>
        <v/>
      </c>
      <c r="Q651" s="418" t="n"/>
      <c r="R651" s="418" t="inlineStr">
        <is>
          <t>IN202102-0122</t>
        </is>
      </c>
      <c r="S651" s="418" t="inlineStr"/>
      <c r="T651" s="418">
        <f>R651=S651</f>
        <v/>
      </c>
      <c r="U651" s="418">
        <f>AND(MONTH(F651)=MONTH(Y651), YEAR(F651)=YEAR(Y651))</f>
        <v/>
      </c>
      <c r="V651" s="418">
        <f>AND(AC651&lt;&gt;"", 'Company information'!D$4&lt;&gt;"", RIGHT(SUBSTITUTE(AC651,"-",""),9)=RIGHT(SUBSTITUTE('Company information'!D$4,"-",""),9))</f>
        <v/>
      </c>
      <c r="W651" s="418">
        <f>AI651-I651</f>
        <v/>
      </c>
      <c r="X651" s="455" t="n"/>
      <c r="Y651" s="417" t="n"/>
      <c r="Z651" s="418" t="n"/>
      <c r="AA651" s="418" t="n"/>
      <c r="AB651" s="418" t="n"/>
      <c r="AC651" s="418" t="n"/>
      <c r="AD651" s="418" t="n"/>
      <c r="AE651" s="455" t="n"/>
      <c r="AF651" s="455" t="n"/>
      <c r="AG651" s="455" t="n"/>
      <c r="AH651" s="455" t="n"/>
      <c r="AI651" s="455" t="n"/>
      <c r="AJ651" s="455" t="n"/>
      <c r="AK651" s="455" t="n"/>
      <c r="AL651" s="455" t="n"/>
      <c r="AM651" s="455" t="n"/>
      <c r="AN651" s="455" t="n"/>
      <c r="AO651" s="455" t="n"/>
      <c r="AP651" s="455" t="n"/>
      <c r="AQ651" s="455" t="n"/>
      <c r="AR651" s="418" t="n"/>
      <c r="AS651" s="418" t="n"/>
      <c r="AT651" s="418" t="n"/>
    </row>
    <row r="652">
      <c r="A652" s="417" t="n">
        <v>643</v>
      </c>
      <c r="B652" s="418" t="inlineStr"/>
      <c r="C652" s="418" t="inlineStr">
        <is>
          <t>56ប៊ី-លីង សឹបផ្លាយ ឆេន មេនេចម៉ិន ឯ.ក</t>
        </is>
      </c>
      <c r="D652" s="418" t="inlineStr">
        <is>
          <t>K004-902004795</t>
        </is>
      </c>
      <c r="E652" s="418" t="inlineStr">
        <is>
          <t>IN202102-0121</t>
        </is>
      </c>
      <c r="F652" s="419" t="n">
        <v>44252</v>
      </c>
      <c r="G652" s="420" t="n">
        <v>270722</v>
      </c>
      <c r="H652" s="418" t="n"/>
      <c r="I652" s="455" t="n">
        <v>270722</v>
      </c>
      <c r="J652" s="418">
        <f>IF(L652&lt;&gt;"",L652,K652)</f>
        <v/>
      </c>
      <c r="K652" s="418">
        <f>IF(AND(T652=TRUE, U652=TRUE, V652=TRUE), IF(W652&lt;-0.05, "អនុញ្ញាត (អ្នកផ្គត់ផ្គង់ប្រកាសខ្វះ)", "បានប្រកាស (អនុញ្ញាត)"), IF(AND(T652=FALSE, U652=FALSE, V652=FALSE), "ព្យួរទុក (មិនមានទិន្នន័យ)", "ប្រកាសខុស (ព្យួរទុក)"))</f>
        <v/>
      </c>
      <c r="L652" s="418" t="inlineStr"/>
      <c r="M652" s="418" t="inlineStr"/>
      <c r="N652" s="455" t="n"/>
      <c r="O652" s="455">
        <f>IF(W652&lt;0,AI652,I652)</f>
        <v/>
      </c>
      <c r="P652" s="455">
        <f>I652-O652</f>
        <v/>
      </c>
      <c r="Q652" s="418" t="n"/>
      <c r="R652" s="418" t="inlineStr">
        <is>
          <t>IN202102-0121</t>
        </is>
      </c>
      <c r="S652" s="418" t="inlineStr"/>
      <c r="T652" s="418">
        <f>R652=S652</f>
        <v/>
      </c>
      <c r="U652" s="418">
        <f>AND(MONTH(F652)=MONTH(Y652), YEAR(F652)=YEAR(Y652))</f>
        <v/>
      </c>
      <c r="V652" s="418">
        <f>AND(AC652&lt;&gt;"", 'Company information'!D$4&lt;&gt;"", RIGHT(SUBSTITUTE(AC652,"-",""),9)=RIGHT(SUBSTITUTE('Company information'!D$4,"-",""),9))</f>
        <v/>
      </c>
      <c r="W652" s="418">
        <f>AI652-I652</f>
        <v/>
      </c>
      <c r="X652" s="455" t="n"/>
      <c r="Y652" s="417" t="n"/>
      <c r="Z652" s="418" t="n"/>
      <c r="AA652" s="418" t="n"/>
      <c r="AB652" s="418" t="n"/>
      <c r="AC652" s="418" t="n"/>
      <c r="AD652" s="418" t="n"/>
      <c r="AE652" s="455" t="n"/>
      <c r="AF652" s="455" t="n"/>
      <c r="AG652" s="455" t="n"/>
      <c r="AH652" s="455" t="n"/>
      <c r="AI652" s="455" t="n"/>
      <c r="AJ652" s="455" t="n"/>
      <c r="AK652" s="455" t="n"/>
      <c r="AL652" s="455" t="n"/>
      <c r="AM652" s="455" t="n"/>
      <c r="AN652" s="455" t="n"/>
      <c r="AO652" s="455" t="n"/>
      <c r="AP652" s="455" t="n"/>
      <c r="AQ652" s="455" t="n"/>
      <c r="AR652" s="418" t="n"/>
      <c r="AS652" s="418" t="n"/>
      <c r="AT652" s="418" t="n"/>
    </row>
    <row r="653">
      <c r="A653" s="417" t="n">
        <v>644</v>
      </c>
      <c r="B653" s="418" t="inlineStr"/>
      <c r="C653" s="418" t="inlineStr">
        <is>
          <t>56ប៊ី-លីង សឹបផ្លាយ ឆេន មេនេចម៉ិន ឯ.ក</t>
        </is>
      </c>
      <c r="D653" s="418" t="inlineStr">
        <is>
          <t>K004-902004795</t>
        </is>
      </c>
      <c r="E653" s="418" t="inlineStr">
        <is>
          <t>IN202102-0120</t>
        </is>
      </c>
      <c r="F653" s="419" t="n">
        <v>44252</v>
      </c>
      <c r="G653" s="420" t="n">
        <v>484449</v>
      </c>
      <c r="H653" s="418" t="n"/>
      <c r="I653" s="455" t="n">
        <v>484449</v>
      </c>
      <c r="J653" s="418">
        <f>IF(L653&lt;&gt;"",L653,K653)</f>
        <v/>
      </c>
      <c r="K653" s="418">
        <f>IF(AND(T653=TRUE, U653=TRUE, V653=TRUE), IF(W653&lt;-0.05, "អនុញ្ញាត (អ្នកផ្គត់ផ្គង់ប្រកាសខ្វះ)", "បានប្រកាស (អនុញ្ញាត)"), IF(AND(T653=FALSE, U653=FALSE, V653=FALSE), "ព្យួរទុក (មិនមានទិន្នន័យ)", "ប្រកាសខុស (ព្យួរទុក)"))</f>
        <v/>
      </c>
      <c r="L653" s="418" t="inlineStr"/>
      <c r="M653" s="418" t="inlineStr"/>
      <c r="N653" s="455" t="n"/>
      <c r="O653" s="455">
        <f>IF(W653&lt;0,AI653,I653)</f>
        <v/>
      </c>
      <c r="P653" s="455">
        <f>I653-O653</f>
        <v/>
      </c>
      <c r="Q653" s="418" t="n"/>
      <c r="R653" s="418" t="inlineStr">
        <is>
          <t>IN202102-0120</t>
        </is>
      </c>
      <c r="S653" s="418" t="inlineStr"/>
      <c r="T653" s="418">
        <f>R653=S653</f>
        <v/>
      </c>
      <c r="U653" s="418">
        <f>AND(MONTH(F653)=MONTH(Y653), YEAR(F653)=YEAR(Y653))</f>
        <v/>
      </c>
      <c r="V653" s="418">
        <f>AND(AC653&lt;&gt;"", 'Company information'!D$4&lt;&gt;"", RIGHT(SUBSTITUTE(AC653,"-",""),9)=RIGHT(SUBSTITUTE('Company information'!D$4,"-",""),9))</f>
        <v/>
      </c>
      <c r="W653" s="418">
        <f>AI653-I653</f>
        <v/>
      </c>
      <c r="X653" s="455" t="n"/>
      <c r="Y653" s="417" t="n"/>
      <c r="Z653" s="418" t="n"/>
      <c r="AA653" s="418" t="n"/>
      <c r="AB653" s="418" t="n"/>
      <c r="AC653" s="418" t="n"/>
      <c r="AD653" s="418" t="n"/>
      <c r="AE653" s="455" t="n"/>
      <c r="AF653" s="455" t="n"/>
      <c r="AG653" s="455" t="n"/>
      <c r="AH653" s="455" t="n"/>
      <c r="AI653" s="455" t="n"/>
      <c r="AJ653" s="455" t="n"/>
      <c r="AK653" s="455" t="n"/>
      <c r="AL653" s="455" t="n"/>
      <c r="AM653" s="455" t="n"/>
      <c r="AN653" s="455" t="n"/>
      <c r="AO653" s="455" t="n"/>
      <c r="AP653" s="455" t="n"/>
      <c r="AQ653" s="455" t="n"/>
      <c r="AR653" s="418" t="n"/>
      <c r="AS653" s="418" t="n"/>
      <c r="AT653" s="418" t="n"/>
    </row>
    <row r="654">
      <c r="A654" s="417" t="n">
        <v>645</v>
      </c>
      <c r="B654" s="418" t="inlineStr"/>
      <c r="C654" s="418" t="inlineStr">
        <is>
          <t>56ប៊ី-លីង សឹបផ្លាយ ឆេន មេនេចម៉ិន ឯ.ក</t>
        </is>
      </c>
      <c r="D654" s="418" t="inlineStr">
        <is>
          <t>K004-902004795</t>
        </is>
      </c>
      <c r="E654" s="418" t="inlineStr">
        <is>
          <t>IN202102-0119</t>
        </is>
      </c>
      <c r="F654" s="419" t="n">
        <v>44252</v>
      </c>
      <c r="G654" s="420" t="n">
        <v>335858</v>
      </c>
      <c r="H654" s="418" t="n"/>
      <c r="I654" s="455" t="n">
        <v>335858</v>
      </c>
      <c r="J654" s="418">
        <f>IF(L654&lt;&gt;"",L654,K654)</f>
        <v/>
      </c>
      <c r="K654" s="418">
        <f>IF(AND(T654=TRUE, U654=TRUE, V654=TRUE), IF(W654&lt;-0.05, "អនុញ្ញាត (អ្នកផ្គត់ផ្គង់ប្រកាសខ្វះ)", "បានប្រកាស (អនុញ្ញាត)"), IF(AND(T654=FALSE, U654=FALSE, V654=FALSE), "ព្យួរទុក (មិនមានទិន្នន័យ)", "ប្រកាសខុស (ព្យួរទុក)"))</f>
        <v/>
      </c>
      <c r="L654" s="418" t="inlineStr"/>
      <c r="M654" s="418" t="inlineStr"/>
      <c r="N654" s="455" t="n"/>
      <c r="O654" s="455">
        <f>IF(W654&lt;0,AI654,I654)</f>
        <v/>
      </c>
      <c r="P654" s="455">
        <f>I654-O654</f>
        <v/>
      </c>
      <c r="Q654" s="418" t="n"/>
      <c r="R654" s="418" t="inlineStr">
        <is>
          <t>IN202102-0119</t>
        </is>
      </c>
      <c r="S654" s="418" t="inlineStr"/>
      <c r="T654" s="418">
        <f>R654=S654</f>
        <v/>
      </c>
      <c r="U654" s="418">
        <f>AND(MONTH(F654)=MONTH(Y654), YEAR(F654)=YEAR(Y654))</f>
        <v/>
      </c>
      <c r="V654" s="418">
        <f>AND(AC654&lt;&gt;"", 'Company information'!D$4&lt;&gt;"", RIGHT(SUBSTITUTE(AC654,"-",""),9)=RIGHT(SUBSTITUTE('Company information'!D$4,"-",""),9))</f>
        <v/>
      </c>
      <c r="W654" s="418">
        <f>AI654-I654</f>
        <v/>
      </c>
      <c r="X654" s="455" t="n"/>
      <c r="Y654" s="417" t="n"/>
      <c r="Z654" s="418" t="n"/>
      <c r="AA654" s="418" t="n"/>
      <c r="AB654" s="418" t="n"/>
      <c r="AC654" s="418" t="n"/>
      <c r="AD654" s="418" t="n"/>
      <c r="AE654" s="455" t="n"/>
      <c r="AF654" s="455" t="n"/>
      <c r="AG654" s="455" t="n"/>
      <c r="AH654" s="455" t="n"/>
      <c r="AI654" s="455" t="n"/>
      <c r="AJ654" s="455" t="n"/>
      <c r="AK654" s="455" t="n"/>
      <c r="AL654" s="455" t="n"/>
      <c r="AM654" s="455" t="n"/>
      <c r="AN654" s="455" t="n"/>
      <c r="AO654" s="455" t="n"/>
      <c r="AP654" s="455" t="n"/>
      <c r="AQ654" s="455" t="n"/>
      <c r="AR654" s="418" t="n"/>
      <c r="AS654" s="418" t="n"/>
      <c r="AT654" s="418" t="n"/>
    </row>
    <row r="655">
      <c r="A655" s="417" t="n">
        <v>646</v>
      </c>
      <c r="B655" s="418" t="inlineStr"/>
      <c r="C655" s="418" t="inlineStr">
        <is>
          <t>56ប៊ី-លីង សឹបផ្លាយ ឆេន មេនេចម៉ិន ឯ.ក</t>
        </is>
      </c>
      <c r="D655" s="418" t="inlineStr">
        <is>
          <t>K004-902004795</t>
        </is>
      </c>
      <c r="E655" s="418" t="inlineStr">
        <is>
          <t>IN202102-0117</t>
        </is>
      </c>
      <c r="F655" s="419" t="n">
        <v>44252</v>
      </c>
      <c r="G655" s="420" t="n">
        <v>270722</v>
      </c>
      <c r="H655" s="418" t="n"/>
      <c r="I655" s="455" t="n">
        <v>270722</v>
      </c>
      <c r="J655" s="418">
        <f>IF(L655&lt;&gt;"",L655,K655)</f>
        <v/>
      </c>
      <c r="K655" s="418">
        <f>IF(AND(T655=TRUE, U655=TRUE, V655=TRUE), IF(W655&lt;-0.05, "អនុញ្ញាត (អ្នកផ្គត់ផ្គង់ប្រកាសខ្វះ)", "បានប្រកាស (អនុញ្ញាត)"), IF(AND(T655=FALSE, U655=FALSE, V655=FALSE), "ព្យួរទុក (មិនមានទិន្នន័យ)", "ប្រកាសខុស (ព្យួរទុក)"))</f>
        <v/>
      </c>
      <c r="L655" s="418" t="inlineStr"/>
      <c r="M655" s="418" t="inlineStr"/>
      <c r="N655" s="455" t="n"/>
      <c r="O655" s="455">
        <f>IF(W655&lt;0,AI655,I655)</f>
        <v/>
      </c>
      <c r="P655" s="455">
        <f>I655-O655</f>
        <v/>
      </c>
      <c r="Q655" s="418" t="n"/>
      <c r="R655" s="418" t="inlineStr">
        <is>
          <t>IN202102-0117</t>
        </is>
      </c>
      <c r="S655" s="418" t="inlineStr"/>
      <c r="T655" s="418">
        <f>R655=S655</f>
        <v/>
      </c>
      <c r="U655" s="418">
        <f>AND(MONTH(F655)=MONTH(Y655), YEAR(F655)=YEAR(Y655))</f>
        <v/>
      </c>
      <c r="V655" s="418">
        <f>AND(AC655&lt;&gt;"", 'Company information'!D$4&lt;&gt;"", RIGHT(SUBSTITUTE(AC655,"-",""),9)=RIGHT(SUBSTITUTE('Company information'!D$4,"-",""),9))</f>
        <v/>
      </c>
      <c r="W655" s="418">
        <f>AI655-I655</f>
        <v/>
      </c>
      <c r="X655" s="455" t="n"/>
      <c r="Y655" s="417" t="n"/>
      <c r="Z655" s="418" t="n"/>
      <c r="AA655" s="418" t="n"/>
      <c r="AB655" s="418" t="n"/>
      <c r="AC655" s="418" t="n"/>
      <c r="AD655" s="418" t="n"/>
      <c r="AE655" s="455" t="n"/>
      <c r="AF655" s="455" t="n"/>
      <c r="AG655" s="455" t="n"/>
      <c r="AH655" s="455" t="n"/>
      <c r="AI655" s="455" t="n"/>
      <c r="AJ655" s="455" t="n"/>
      <c r="AK655" s="455" t="n"/>
      <c r="AL655" s="455" t="n"/>
      <c r="AM655" s="455" t="n"/>
      <c r="AN655" s="455" t="n"/>
      <c r="AO655" s="455" t="n"/>
      <c r="AP655" s="455" t="n"/>
      <c r="AQ655" s="455" t="n"/>
      <c r="AR655" s="418" t="n"/>
      <c r="AS655" s="418" t="n"/>
      <c r="AT655" s="418" t="n"/>
    </row>
    <row r="656">
      <c r="A656" s="417" t="n">
        <v>647</v>
      </c>
      <c r="B656" s="418" t="inlineStr"/>
      <c r="C656" s="418" t="inlineStr">
        <is>
          <t>56ប៊ី-លីង សឹបផ្លាយ ឆេន មេនេចម៉ិន ឯ.ក</t>
        </is>
      </c>
      <c r="D656" s="418" t="inlineStr">
        <is>
          <t>K004-902004795</t>
        </is>
      </c>
      <c r="E656" s="418" t="inlineStr">
        <is>
          <t>IN202102-0114</t>
        </is>
      </c>
      <c r="F656" s="419" t="n">
        <v>44252</v>
      </c>
      <c r="G656" s="420" t="n">
        <v>270722</v>
      </c>
      <c r="H656" s="418" t="n"/>
      <c r="I656" s="455" t="n">
        <v>270722</v>
      </c>
      <c r="J656" s="418">
        <f>IF(L656&lt;&gt;"",L656,K656)</f>
        <v/>
      </c>
      <c r="K656" s="418">
        <f>IF(AND(T656=TRUE, U656=TRUE, V656=TRUE), IF(W656&lt;-0.05, "អនុញ្ញាត (អ្នកផ្គត់ផ្គង់ប្រកាសខ្វះ)", "បានប្រកាស (អនុញ្ញាត)"), IF(AND(T656=FALSE, U656=FALSE, V656=FALSE), "ព្យួរទុក (មិនមានទិន្នន័យ)", "ប្រកាសខុស (ព្យួរទុក)"))</f>
        <v/>
      </c>
      <c r="L656" s="418" t="inlineStr"/>
      <c r="M656" s="418" t="inlineStr"/>
      <c r="N656" s="455" t="n"/>
      <c r="O656" s="455">
        <f>IF(W656&lt;0,AI656,I656)</f>
        <v/>
      </c>
      <c r="P656" s="455">
        <f>I656-O656</f>
        <v/>
      </c>
      <c r="Q656" s="418" t="n"/>
      <c r="R656" s="418" t="inlineStr">
        <is>
          <t>IN202102-0114</t>
        </is>
      </c>
      <c r="S656" s="418" t="inlineStr"/>
      <c r="T656" s="418">
        <f>R656=S656</f>
        <v/>
      </c>
      <c r="U656" s="418">
        <f>AND(MONTH(F656)=MONTH(Y656), YEAR(F656)=YEAR(Y656))</f>
        <v/>
      </c>
      <c r="V656" s="418">
        <f>AND(AC656&lt;&gt;"", 'Company information'!D$4&lt;&gt;"", RIGHT(SUBSTITUTE(AC656,"-",""),9)=RIGHT(SUBSTITUTE('Company information'!D$4,"-",""),9))</f>
        <v/>
      </c>
      <c r="W656" s="418">
        <f>AI656-I656</f>
        <v/>
      </c>
      <c r="X656" s="455" t="n"/>
      <c r="Y656" s="417" t="n"/>
      <c r="Z656" s="418" t="n"/>
      <c r="AA656" s="418" t="n"/>
      <c r="AB656" s="418" t="n"/>
      <c r="AC656" s="418" t="n"/>
      <c r="AD656" s="418" t="n"/>
      <c r="AE656" s="455" t="n"/>
      <c r="AF656" s="455" t="n"/>
      <c r="AG656" s="455" t="n"/>
      <c r="AH656" s="455" t="n"/>
      <c r="AI656" s="455" t="n"/>
      <c r="AJ656" s="455" t="n"/>
      <c r="AK656" s="455" t="n"/>
      <c r="AL656" s="455" t="n"/>
      <c r="AM656" s="455" t="n"/>
      <c r="AN656" s="455" t="n"/>
      <c r="AO656" s="455" t="n"/>
      <c r="AP656" s="455" t="n"/>
      <c r="AQ656" s="455" t="n"/>
      <c r="AR656" s="418" t="n"/>
      <c r="AS656" s="418" t="n"/>
      <c r="AT656" s="418" t="n"/>
    </row>
    <row r="657">
      <c r="A657" s="417" t="n">
        <v>648</v>
      </c>
      <c r="B657" s="418" t="inlineStr"/>
      <c r="C657" s="418" t="inlineStr">
        <is>
          <t>56ប៊ី-លីង សឹបផ្លាយ ឆេន មេនេចម៉ិន ឯ.ក</t>
        </is>
      </c>
      <c r="D657" s="418" t="inlineStr">
        <is>
          <t>K004-902004795</t>
        </is>
      </c>
      <c r="E657" s="418" t="inlineStr">
        <is>
          <t>IN202102-0083</t>
        </is>
      </c>
      <c r="F657" s="419" t="n">
        <v>44252</v>
      </c>
      <c r="G657" s="420" t="n">
        <v>96483</v>
      </c>
      <c r="H657" s="418" t="n"/>
      <c r="I657" s="455" t="n">
        <v>96483</v>
      </c>
      <c r="J657" s="418">
        <f>IF(L657&lt;&gt;"",L657,K657)</f>
        <v/>
      </c>
      <c r="K657" s="418">
        <f>IF(AND(T657=TRUE, U657=TRUE, V657=TRUE), IF(W657&lt;-0.05, "អនុញ្ញាត (អ្នកផ្គត់ផ្គង់ប្រកាសខ្វះ)", "បានប្រកាស (អនុញ្ញាត)"), IF(AND(T657=FALSE, U657=FALSE, V657=FALSE), "ព្យួរទុក (មិនមានទិន្នន័យ)", "ប្រកាសខុស (ព្យួរទុក)"))</f>
        <v/>
      </c>
      <c r="L657" s="418" t="inlineStr"/>
      <c r="M657" s="418" t="inlineStr"/>
      <c r="N657" s="455" t="n"/>
      <c r="O657" s="455">
        <f>IF(W657&lt;0,AI657,I657)</f>
        <v/>
      </c>
      <c r="P657" s="455">
        <f>I657-O657</f>
        <v/>
      </c>
      <c r="Q657" s="418" t="n"/>
      <c r="R657" s="418" t="inlineStr">
        <is>
          <t>IN202102-0083</t>
        </is>
      </c>
      <c r="S657" s="418" t="inlineStr"/>
      <c r="T657" s="418">
        <f>R657=S657</f>
        <v/>
      </c>
      <c r="U657" s="418">
        <f>AND(MONTH(F657)=MONTH(Y657), YEAR(F657)=YEAR(Y657))</f>
        <v/>
      </c>
      <c r="V657" s="418">
        <f>AND(AC657&lt;&gt;"", 'Company information'!D$4&lt;&gt;"", RIGHT(SUBSTITUTE(AC657,"-",""),9)=RIGHT(SUBSTITUTE('Company information'!D$4,"-",""),9))</f>
        <v/>
      </c>
      <c r="W657" s="418">
        <f>AI657-I657</f>
        <v/>
      </c>
      <c r="X657" s="455" t="n"/>
      <c r="Y657" s="417" t="n"/>
      <c r="Z657" s="418" t="n"/>
      <c r="AA657" s="418" t="n"/>
      <c r="AB657" s="418" t="n"/>
      <c r="AC657" s="418" t="n"/>
      <c r="AD657" s="418" t="n"/>
      <c r="AE657" s="455" t="n"/>
      <c r="AF657" s="455" t="n"/>
      <c r="AG657" s="455" t="n"/>
      <c r="AH657" s="455" t="n"/>
      <c r="AI657" s="455" t="n"/>
      <c r="AJ657" s="455" t="n"/>
      <c r="AK657" s="455" t="n"/>
      <c r="AL657" s="455" t="n"/>
      <c r="AM657" s="455" t="n"/>
      <c r="AN657" s="455" t="n"/>
      <c r="AO657" s="455" t="n"/>
      <c r="AP657" s="455" t="n"/>
      <c r="AQ657" s="455" t="n"/>
      <c r="AR657" s="418" t="n"/>
      <c r="AS657" s="418" t="n"/>
      <c r="AT657" s="418" t="n"/>
    </row>
    <row r="658">
      <c r="A658" s="417" t="n">
        <v>649</v>
      </c>
      <c r="B658" s="418" t="inlineStr"/>
      <c r="C658" s="418" t="inlineStr">
        <is>
          <t>56ប៊ី-លីង សឹបផ្លាយ ឆេន មេនេចម៉ិន ឯ.ក</t>
        </is>
      </c>
      <c r="D658" s="418" t="inlineStr">
        <is>
          <t>K004-902004795</t>
        </is>
      </c>
      <c r="E658" s="418" t="inlineStr">
        <is>
          <t>IN202102-0082</t>
        </is>
      </c>
      <c r="F658" s="419" t="n">
        <v>44252</v>
      </c>
      <c r="G658" s="420" t="n">
        <v>96483</v>
      </c>
      <c r="H658" s="418" t="n"/>
      <c r="I658" s="455" t="n">
        <v>96483</v>
      </c>
      <c r="J658" s="418">
        <f>IF(L658&lt;&gt;"",L658,K658)</f>
        <v/>
      </c>
      <c r="K658" s="418">
        <f>IF(AND(T658=TRUE, U658=TRUE, V658=TRUE), IF(W658&lt;-0.05, "អនុញ្ញាត (អ្នកផ្គត់ផ្គង់ប្រកាសខ្វះ)", "បានប្រកាស (អនុញ្ញាត)"), IF(AND(T658=FALSE, U658=FALSE, V658=FALSE), "ព្យួរទុក (មិនមានទិន្នន័យ)", "ប្រកាសខុស (ព្យួរទុក)"))</f>
        <v/>
      </c>
      <c r="L658" s="418" t="inlineStr"/>
      <c r="M658" s="418" t="inlineStr"/>
      <c r="N658" s="455" t="n"/>
      <c r="O658" s="455">
        <f>IF(W658&lt;0,AI658,I658)</f>
        <v/>
      </c>
      <c r="P658" s="455">
        <f>I658-O658</f>
        <v/>
      </c>
      <c r="Q658" s="418" t="n"/>
      <c r="R658" s="418" t="inlineStr">
        <is>
          <t>IN202102-0082</t>
        </is>
      </c>
      <c r="S658" s="418" t="inlineStr"/>
      <c r="T658" s="418">
        <f>R658=S658</f>
        <v/>
      </c>
      <c r="U658" s="418">
        <f>AND(MONTH(F658)=MONTH(Y658), YEAR(F658)=YEAR(Y658))</f>
        <v/>
      </c>
      <c r="V658" s="418">
        <f>AND(AC658&lt;&gt;"", 'Company information'!D$4&lt;&gt;"", RIGHT(SUBSTITUTE(AC658,"-",""),9)=RIGHT(SUBSTITUTE('Company information'!D$4,"-",""),9))</f>
        <v/>
      </c>
      <c r="W658" s="418">
        <f>AI658-I658</f>
        <v/>
      </c>
      <c r="X658" s="455" t="n"/>
      <c r="Y658" s="417" t="n"/>
      <c r="Z658" s="418" t="n"/>
      <c r="AA658" s="418" t="n"/>
      <c r="AB658" s="418" t="n"/>
      <c r="AC658" s="418" t="n"/>
      <c r="AD658" s="418" t="n"/>
      <c r="AE658" s="455" t="n"/>
      <c r="AF658" s="455" t="n"/>
      <c r="AG658" s="455" t="n"/>
      <c r="AH658" s="455" t="n"/>
      <c r="AI658" s="455" t="n"/>
      <c r="AJ658" s="455" t="n"/>
      <c r="AK658" s="455" t="n"/>
      <c r="AL658" s="455" t="n"/>
      <c r="AM658" s="455" t="n"/>
      <c r="AN658" s="455" t="n"/>
      <c r="AO658" s="455" t="n"/>
      <c r="AP658" s="455" t="n"/>
      <c r="AQ658" s="455" t="n"/>
      <c r="AR658" s="418" t="n"/>
      <c r="AS658" s="418" t="n"/>
      <c r="AT658" s="418" t="n"/>
    </row>
    <row r="659">
      <c r="A659" s="417" t="n">
        <v>650</v>
      </c>
      <c r="B659" s="418" t="inlineStr"/>
      <c r="C659" s="418" t="inlineStr">
        <is>
          <t>ស៊ីងហ្គាពួរ កាតុង (ខេមបូឌា)</t>
        </is>
      </c>
      <c r="D659" s="418" t="inlineStr">
        <is>
          <t>L001-100121322</t>
        </is>
      </c>
      <c r="E659" s="418" t="inlineStr">
        <is>
          <t>V0015505</t>
        </is>
      </c>
      <c r="F659" s="419" t="n">
        <v>44229</v>
      </c>
      <c r="G659" s="420" t="n">
        <v>542030</v>
      </c>
      <c r="H659" s="418" t="n"/>
      <c r="I659" s="455" t="n">
        <v>542030</v>
      </c>
      <c r="J659" s="418">
        <f>IF(L659&lt;&gt;"",L659,K659)</f>
        <v/>
      </c>
      <c r="K659" s="418">
        <f>IF(AND(T659=TRUE, U659=TRUE, V659=TRUE), IF(W659&lt;-0.05, "អនុញ្ញាត (អ្នកផ្គត់ផ្គង់ប្រកាសខ្វះ)", "បានប្រកាស (អនុញ្ញាត)"), IF(AND(T659=FALSE, U659=FALSE, V659=FALSE), "ព្យួរទុក (មិនមានទិន្នន័យ)", "ប្រកាសខុស (ព្យួរទុក)"))</f>
        <v/>
      </c>
      <c r="L659" s="418" t="inlineStr"/>
      <c r="M659" s="418" t="inlineStr"/>
      <c r="N659" s="455" t="n"/>
      <c r="O659" s="455">
        <f>IF(W659&lt;0,AI659,I659)</f>
        <v/>
      </c>
      <c r="P659" s="455">
        <f>I659-O659</f>
        <v/>
      </c>
      <c r="Q659" s="418" t="n"/>
      <c r="R659" s="418" t="inlineStr">
        <is>
          <t>V0015505</t>
        </is>
      </c>
      <c r="S659" s="418" t="inlineStr"/>
      <c r="T659" s="418">
        <f>R659=S659</f>
        <v/>
      </c>
      <c r="U659" s="418">
        <f>AND(MONTH(F659)=MONTH(Y659), YEAR(F659)=YEAR(Y659))</f>
        <v/>
      </c>
      <c r="V659" s="418">
        <f>AND(AC659&lt;&gt;"", 'Company information'!D$4&lt;&gt;"", RIGHT(SUBSTITUTE(AC659,"-",""),9)=RIGHT(SUBSTITUTE('Company information'!D$4,"-",""),9))</f>
        <v/>
      </c>
      <c r="W659" s="418">
        <f>AI659-I659</f>
        <v/>
      </c>
      <c r="X659" s="455" t="n"/>
      <c r="Y659" s="417" t="n"/>
      <c r="Z659" s="418" t="n"/>
      <c r="AA659" s="418" t="n"/>
      <c r="AB659" s="418" t="n"/>
      <c r="AC659" s="418" t="n"/>
      <c r="AD659" s="418" t="n"/>
      <c r="AE659" s="455" t="n"/>
      <c r="AF659" s="455" t="n"/>
      <c r="AG659" s="455" t="n"/>
      <c r="AH659" s="455" t="n"/>
      <c r="AI659" s="455" t="n"/>
      <c r="AJ659" s="455" t="n"/>
      <c r="AK659" s="455" t="n"/>
      <c r="AL659" s="455" t="n"/>
      <c r="AM659" s="455" t="n"/>
      <c r="AN659" s="455" t="n"/>
      <c r="AO659" s="455" t="n"/>
      <c r="AP659" s="455" t="n"/>
      <c r="AQ659" s="455" t="n"/>
      <c r="AR659" s="418" t="n"/>
      <c r="AS659" s="418" t="n"/>
      <c r="AT659" s="418" t="n"/>
    </row>
    <row r="660">
      <c r="A660" s="417" t="n">
        <v>651</v>
      </c>
      <c r="B660" s="418" t="inlineStr"/>
      <c r="C660" s="418" t="inlineStr">
        <is>
          <t>ស៊ីងហ្គាពួរ កាតុង (ខេមបូឌា)</t>
        </is>
      </c>
      <c r="D660" s="418" t="inlineStr">
        <is>
          <t>L001-100121322</t>
        </is>
      </c>
      <c r="E660" s="418" t="inlineStr">
        <is>
          <t>V0015506</t>
        </is>
      </c>
      <c r="F660" s="419" t="n">
        <v>44229</v>
      </c>
      <c r="G660" s="420" t="n">
        <v>356038</v>
      </c>
      <c r="H660" s="418" t="n"/>
      <c r="I660" s="455" t="n">
        <v>356038</v>
      </c>
      <c r="J660" s="418">
        <f>IF(L660&lt;&gt;"",L660,K660)</f>
        <v/>
      </c>
      <c r="K660" s="418">
        <f>IF(AND(T660=TRUE, U660=TRUE, V660=TRUE), IF(W660&lt;-0.05, "អនុញ្ញាត (អ្នកផ្គត់ផ្គង់ប្រកាសខ្វះ)", "បានប្រកាស (អនុញ្ញាត)"), IF(AND(T660=FALSE, U660=FALSE, V660=FALSE), "ព្យួរទុក (មិនមានទិន្នន័យ)", "ប្រកាសខុស (ព្យួរទុក)"))</f>
        <v/>
      </c>
      <c r="L660" s="418" t="inlineStr"/>
      <c r="M660" s="418" t="inlineStr"/>
      <c r="N660" s="455" t="n"/>
      <c r="O660" s="455">
        <f>IF(W660&lt;0,AI660,I660)</f>
        <v/>
      </c>
      <c r="P660" s="455">
        <f>I660-O660</f>
        <v/>
      </c>
      <c r="Q660" s="418" t="n"/>
      <c r="R660" s="418" t="inlineStr">
        <is>
          <t>V0015506</t>
        </is>
      </c>
      <c r="S660" s="418" t="inlineStr"/>
      <c r="T660" s="418">
        <f>R660=S660</f>
        <v/>
      </c>
      <c r="U660" s="418">
        <f>AND(MONTH(F660)=MONTH(Y660), YEAR(F660)=YEAR(Y660))</f>
        <v/>
      </c>
      <c r="V660" s="418">
        <f>AND(AC660&lt;&gt;"", 'Company information'!D$4&lt;&gt;"", RIGHT(SUBSTITUTE(AC660,"-",""),9)=RIGHT(SUBSTITUTE('Company information'!D$4,"-",""),9))</f>
        <v/>
      </c>
      <c r="W660" s="418">
        <f>AI660-I660</f>
        <v/>
      </c>
      <c r="X660" s="455" t="n"/>
      <c r="Y660" s="417" t="n"/>
      <c r="Z660" s="418" t="n"/>
      <c r="AA660" s="418" t="n"/>
      <c r="AB660" s="418" t="n"/>
      <c r="AC660" s="418" t="n"/>
      <c r="AD660" s="418" t="n"/>
      <c r="AE660" s="455" t="n"/>
      <c r="AF660" s="455" t="n"/>
      <c r="AG660" s="455" t="n"/>
      <c r="AH660" s="455" t="n"/>
      <c r="AI660" s="455" t="n"/>
      <c r="AJ660" s="455" t="n"/>
      <c r="AK660" s="455" t="n"/>
      <c r="AL660" s="455" t="n"/>
      <c r="AM660" s="455" t="n"/>
      <c r="AN660" s="455" t="n"/>
      <c r="AO660" s="455" t="n"/>
      <c r="AP660" s="455" t="n"/>
      <c r="AQ660" s="455" t="n"/>
      <c r="AR660" s="418" t="n"/>
      <c r="AS660" s="418" t="n"/>
      <c r="AT660" s="418" t="n"/>
    </row>
    <row r="661">
      <c r="A661" s="417" t="n">
        <v>652</v>
      </c>
      <c r="B661" s="418" t="inlineStr"/>
      <c r="C661" s="418" t="inlineStr">
        <is>
          <t>ស៊ីងហ្គាពួរ កាតុង (ខេមបូឌា)</t>
        </is>
      </c>
      <c r="D661" s="418" t="inlineStr">
        <is>
          <t>L001-100121322</t>
        </is>
      </c>
      <c r="E661" s="418" t="inlineStr">
        <is>
          <t>V0015522</t>
        </is>
      </c>
      <c r="F661" s="419" t="n">
        <v>44288</v>
      </c>
      <c r="G661" s="420" t="n">
        <v>621528</v>
      </c>
      <c r="H661" s="418" t="n"/>
      <c r="I661" s="455" t="n">
        <v>621528</v>
      </c>
      <c r="J661" s="418">
        <f>IF(L661&lt;&gt;"",L661,K661)</f>
        <v/>
      </c>
      <c r="K661" s="418">
        <f>IF(AND(T661=TRUE, U661=TRUE, V661=TRUE), IF(W661&lt;-0.05, "អនុញ្ញាត (អ្នកផ្គត់ផ្គង់ប្រកាសខ្វះ)", "បានប្រកាស (អនុញ្ញាត)"), IF(AND(T661=FALSE, U661=FALSE, V661=FALSE), "ព្យួរទុក (មិនមានទិន្នន័យ)", "ប្រកាសខុស (ព្យួរទុក)"))</f>
        <v/>
      </c>
      <c r="L661" s="418" t="inlineStr"/>
      <c r="M661" s="418" t="inlineStr"/>
      <c r="N661" s="455" t="n"/>
      <c r="O661" s="455">
        <f>IF(W661&lt;0,AI661,I661)</f>
        <v/>
      </c>
      <c r="P661" s="455">
        <f>I661-O661</f>
        <v/>
      </c>
      <c r="Q661" s="418" t="n"/>
      <c r="R661" s="418" t="inlineStr">
        <is>
          <t>V0015522</t>
        </is>
      </c>
      <c r="S661" s="418" t="inlineStr"/>
      <c r="T661" s="418">
        <f>R661=S661</f>
        <v/>
      </c>
      <c r="U661" s="418">
        <f>AND(MONTH(F661)=MONTH(Y661), YEAR(F661)=YEAR(Y661))</f>
        <v/>
      </c>
      <c r="V661" s="418">
        <f>AND(AC661&lt;&gt;"", 'Company information'!D$4&lt;&gt;"", RIGHT(SUBSTITUTE(AC661,"-",""),9)=RIGHT(SUBSTITUTE('Company information'!D$4,"-",""),9))</f>
        <v/>
      </c>
      <c r="W661" s="418">
        <f>AI661-I661</f>
        <v/>
      </c>
      <c r="X661" s="455" t="n"/>
      <c r="Y661" s="417" t="n"/>
      <c r="Z661" s="418" t="n"/>
      <c r="AA661" s="418" t="n"/>
      <c r="AB661" s="418" t="n"/>
      <c r="AC661" s="418" t="n"/>
      <c r="AD661" s="418" t="n"/>
      <c r="AE661" s="455" t="n"/>
      <c r="AF661" s="455" t="n"/>
      <c r="AG661" s="455" t="n"/>
      <c r="AH661" s="455" t="n"/>
      <c r="AI661" s="455" t="n"/>
      <c r="AJ661" s="455" t="n"/>
      <c r="AK661" s="455" t="n"/>
      <c r="AL661" s="455" t="n"/>
      <c r="AM661" s="455" t="n"/>
      <c r="AN661" s="455" t="n"/>
      <c r="AO661" s="455" t="n"/>
      <c r="AP661" s="455" t="n"/>
      <c r="AQ661" s="455" t="n"/>
      <c r="AR661" s="418" t="n"/>
      <c r="AS661" s="418" t="n"/>
      <c r="AT661" s="418" t="n"/>
    </row>
    <row r="662">
      <c r="A662" s="417" t="n">
        <v>653</v>
      </c>
      <c r="B662" s="418" t="inlineStr"/>
      <c r="C662" s="418" t="inlineStr">
        <is>
          <t>ស៊ីងហ្គាពួរ កាតុង (ខេមបូឌា)</t>
        </is>
      </c>
      <c r="D662" s="418" t="inlineStr">
        <is>
          <t>L001-100121322</t>
        </is>
      </c>
      <c r="E662" s="418" t="inlineStr">
        <is>
          <t>V0015562</t>
        </is>
      </c>
      <c r="F662" s="419" t="n">
        <v>44410</v>
      </c>
      <c r="G662" s="420" t="n">
        <v>82254</v>
      </c>
      <c r="H662" s="418" t="n"/>
      <c r="I662" s="455" t="n">
        <v>82254</v>
      </c>
      <c r="J662" s="418">
        <f>IF(L662&lt;&gt;"",L662,K662)</f>
        <v/>
      </c>
      <c r="K662" s="418">
        <f>IF(AND(T662=TRUE, U662=TRUE, V662=TRUE), IF(W662&lt;-0.05, "អនុញ្ញាត (អ្នកផ្គត់ផ្គង់ប្រកាសខ្វះ)", "បានប្រកាស (អនុញ្ញាត)"), IF(AND(T662=FALSE, U662=FALSE, V662=FALSE), "ព្យួរទុក (មិនមានទិន្នន័យ)", "ប្រកាសខុស (ព្យួរទុក)"))</f>
        <v/>
      </c>
      <c r="L662" s="418" t="inlineStr"/>
      <c r="M662" s="418" t="inlineStr"/>
      <c r="N662" s="455" t="n"/>
      <c r="O662" s="455">
        <f>IF(W662&lt;0,AI662,I662)</f>
        <v/>
      </c>
      <c r="P662" s="455">
        <f>I662-O662</f>
        <v/>
      </c>
      <c r="Q662" s="418" t="n"/>
      <c r="R662" s="418" t="inlineStr">
        <is>
          <t>V0015562</t>
        </is>
      </c>
      <c r="S662" s="418" t="inlineStr"/>
      <c r="T662" s="418">
        <f>R662=S662</f>
        <v/>
      </c>
      <c r="U662" s="418">
        <f>AND(MONTH(F662)=MONTH(Y662), YEAR(F662)=YEAR(Y662))</f>
        <v/>
      </c>
      <c r="V662" s="418">
        <f>AND(AC662&lt;&gt;"", 'Company information'!D$4&lt;&gt;"", RIGHT(SUBSTITUTE(AC662,"-",""),9)=RIGHT(SUBSTITUTE('Company information'!D$4,"-",""),9))</f>
        <v/>
      </c>
      <c r="W662" s="418">
        <f>AI662-I662</f>
        <v/>
      </c>
      <c r="X662" s="455" t="n"/>
      <c r="Y662" s="417" t="n"/>
      <c r="Z662" s="418" t="n"/>
      <c r="AA662" s="418" t="n"/>
      <c r="AB662" s="418" t="n"/>
      <c r="AC662" s="418" t="n"/>
      <c r="AD662" s="418" t="n"/>
      <c r="AE662" s="455" t="n"/>
      <c r="AF662" s="455" t="n"/>
      <c r="AG662" s="455" t="n"/>
      <c r="AH662" s="455" t="n"/>
      <c r="AI662" s="455" t="n"/>
      <c r="AJ662" s="455" t="n"/>
      <c r="AK662" s="455" t="n"/>
      <c r="AL662" s="455" t="n"/>
      <c r="AM662" s="455" t="n"/>
      <c r="AN662" s="455" t="n"/>
      <c r="AO662" s="455" t="n"/>
      <c r="AP662" s="455" t="n"/>
      <c r="AQ662" s="455" t="n"/>
      <c r="AR662" s="418" t="n"/>
      <c r="AS662" s="418" t="n"/>
      <c r="AT662" s="418" t="n"/>
    </row>
    <row r="663">
      <c r="A663" s="417" t="n">
        <v>654</v>
      </c>
      <c r="B663" s="418" t="inlineStr"/>
      <c r="C663" s="418" t="inlineStr">
        <is>
          <t>ស៊ីងហ្គាពួរ កាតុង (ខេមបូឌា)</t>
        </is>
      </c>
      <c r="D663" s="418" t="inlineStr">
        <is>
          <t>L001-100121322</t>
        </is>
      </c>
      <c r="E663" s="418" t="inlineStr">
        <is>
          <t>V0015575</t>
        </is>
      </c>
      <c r="F663" s="419" t="n">
        <v>44441</v>
      </c>
      <c r="G663" s="420" t="n">
        <v>9773</v>
      </c>
      <c r="H663" s="418" t="n"/>
      <c r="I663" s="455" t="n">
        <v>9773</v>
      </c>
      <c r="J663" s="418">
        <f>IF(L663&lt;&gt;"",L663,K663)</f>
        <v/>
      </c>
      <c r="K663" s="418">
        <f>IF(AND(T663=TRUE, U663=TRUE, V663=TRUE), IF(W663&lt;-0.05, "អនុញ្ញាត (អ្នកផ្គត់ផ្គង់ប្រកាសខ្វះ)", "បានប្រកាស (អនុញ្ញាត)"), IF(AND(T663=FALSE, U663=FALSE, V663=FALSE), "ព្យួរទុក (មិនមានទិន្នន័យ)", "ប្រកាសខុស (ព្យួរទុក)"))</f>
        <v/>
      </c>
      <c r="L663" s="418" t="inlineStr"/>
      <c r="M663" s="418" t="inlineStr"/>
      <c r="N663" s="455" t="n"/>
      <c r="O663" s="455">
        <f>IF(W663&lt;0,AI663,I663)</f>
        <v/>
      </c>
      <c r="P663" s="455">
        <f>I663-O663</f>
        <v/>
      </c>
      <c r="Q663" s="418" t="n"/>
      <c r="R663" s="418" t="inlineStr">
        <is>
          <t>V0015575</t>
        </is>
      </c>
      <c r="S663" s="418" t="inlineStr"/>
      <c r="T663" s="418">
        <f>R663=S663</f>
        <v/>
      </c>
      <c r="U663" s="418">
        <f>AND(MONTH(F663)=MONTH(Y663), YEAR(F663)=YEAR(Y663))</f>
        <v/>
      </c>
      <c r="V663" s="418">
        <f>AND(AC663&lt;&gt;"", 'Company information'!D$4&lt;&gt;"", RIGHT(SUBSTITUTE(AC663,"-",""),9)=RIGHT(SUBSTITUTE('Company information'!D$4,"-",""),9))</f>
        <v/>
      </c>
      <c r="W663" s="418">
        <f>AI663-I663</f>
        <v/>
      </c>
      <c r="X663" s="455" t="n"/>
      <c r="Y663" s="417" t="n"/>
      <c r="Z663" s="418" t="n"/>
      <c r="AA663" s="418" t="n"/>
      <c r="AB663" s="418" t="n"/>
      <c r="AC663" s="418" t="n"/>
      <c r="AD663" s="418" t="n"/>
      <c r="AE663" s="455" t="n"/>
      <c r="AF663" s="455" t="n"/>
      <c r="AG663" s="455" t="n"/>
      <c r="AH663" s="455" t="n"/>
      <c r="AI663" s="455" t="n"/>
      <c r="AJ663" s="455" t="n"/>
      <c r="AK663" s="455" t="n"/>
      <c r="AL663" s="455" t="n"/>
      <c r="AM663" s="455" t="n"/>
      <c r="AN663" s="455" t="n"/>
      <c r="AO663" s="455" t="n"/>
      <c r="AP663" s="455" t="n"/>
      <c r="AQ663" s="455" t="n"/>
      <c r="AR663" s="418" t="n"/>
      <c r="AS663" s="418" t="n"/>
      <c r="AT663" s="418" t="n"/>
    </row>
    <row r="664">
      <c r="A664" s="417" t="n">
        <v>655</v>
      </c>
      <c r="B664" s="418" t="inlineStr"/>
      <c r="C664" s="418" t="inlineStr">
        <is>
          <t>ស៊ីងហ្គាពួរ កាតុង (ខេមបូឌា)</t>
        </is>
      </c>
      <c r="D664" s="418" t="inlineStr">
        <is>
          <t>L001-100121322</t>
        </is>
      </c>
      <c r="E664" s="418" t="inlineStr">
        <is>
          <t>V0015603</t>
        </is>
      </c>
      <c r="F664" s="419" t="n">
        <v>44240</v>
      </c>
      <c r="G664" s="420" t="n">
        <v>285035</v>
      </c>
      <c r="H664" s="418" t="n"/>
      <c r="I664" s="455" t="n">
        <v>285035</v>
      </c>
      <c r="J664" s="418">
        <f>IF(L664&lt;&gt;"",L664,K664)</f>
        <v/>
      </c>
      <c r="K664" s="418">
        <f>IF(AND(T664=TRUE, U664=TRUE, V664=TRUE), IF(W664&lt;-0.05, "អនុញ្ញាត (អ្នកផ្គត់ផ្គង់ប្រកាសខ្វះ)", "បានប្រកាស (អនុញ្ញាត)"), IF(AND(T664=FALSE, U664=FALSE, V664=FALSE), "ព្យួរទុក (មិនមានទិន្នន័យ)", "ប្រកាសខុស (ព្យួរទុក)"))</f>
        <v/>
      </c>
      <c r="L664" s="418" t="inlineStr"/>
      <c r="M664" s="418" t="inlineStr"/>
      <c r="N664" s="455" t="n"/>
      <c r="O664" s="455">
        <f>IF(W664&lt;0,AI664,I664)</f>
        <v/>
      </c>
      <c r="P664" s="455">
        <f>I664-O664</f>
        <v/>
      </c>
      <c r="Q664" s="418" t="n"/>
      <c r="R664" s="418" t="inlineStr">
        <is>
          <t>V0015603</t>
        </is>
      </c>
      <c r="S664" s="418" t="inlineStr"/>
      <c r="T664" s="418">
        <f>R664=S664</f>
        <v/>
      </c>
      <c r="U664" s="418">
        <f>AND(MONTH(F664)=MONTH(Y664), YEAR(F664)=YEAR(Y664))</f>
        <v/>
      </c>
      <c r="V664" s="418">
        <f>AND(AC664&lt;&gt;"", 'Company information'!D$4&lt;&gt;"", RIGHT(SUBSTITUTE(AC664,"-",""),9)=RIGHT(SUBSTITUTE('Company information'!D$4,"-",""),9))</f>
        <v/>
      </c>
      <c r="W664" s="418">
        <f>AI664-I664</f>
        <v/>
      </c>
      <c r="X664" s="455" t="n"/>
      <c r="Y664" s="417" t="n"/>
      <c r="Z664" s="418" t="n"/>
      <c r="AA664" s="418" t="n"/>
      <c r="AB664" s="418" t="n"/>
      <c r="AC664" s="418" t="n"/>
      <c r="AD664" s="418" t="n"/>
      <c r="AE664" s="455" t="n"/>
      <c r="AF664" s="455" t="n"/>
      <c r="AG664" s="455" t="n"/>
      <c r="AH664" s="455" t="n"/>
      <c r="AI664" s="455" t="n"/>
      <c r="AJ664" s="455" t="n"/>
      <c r="AK664" s="455" t="n"/>
      <c r="AL664" s="455" t="n"/>
      <c r="AM664" s="455" t="n"/>
      <c r="AN664" s="455" t="n"/>
      <c r="AO664" s="455" t="n"/>
      <c r="AP664" s="455" t="n"/>
      <c r="AQ664" s="455" t="n"/>
      <c r="AR664" s="418" t="n"/>
      <c r="AS664" s="418" t="n"/>
      <c r="AT664" s="418" t="n"/>
    </row>
    <row r="665">
      <c r="A665" s="417" t="n">
        <v>656</v>
      </c>
      <c r="B665" s="418" t="inlineStr"/>
      <c r="C665" s="418" t="inlineStr">
        <is>
          <t>ស៊ីងហ្គាពួរ កាតុង (ខេមបូឌា)</t>
        </is>
      </c>
      <c r="D665" s="418" t="inlineStr">
        <is>
          <t>L001-100121322</t>
        </is>
      </c>
      <c r="E665" s="418" t="inlineStr">
        <is>
          <t>V0015623</t>
        </is>
      </c>
      <c r="F665" s="419" t="n">
        <v>44242</v>
      </c>
      <c r="G665" s="420" t="n">
        <v>73767</v>
      </c>
      <c r="H665" s="418" t="n"/>
      <c r="I665" s="455" t="n">
        <v>73767</v>
      </c>
      <c r="J665" s="418">
        <f>IF(L665&lt;&gt;"",L665,K665)</f>
        <v/>
      </c>
      <c r="K665" s="418">
        <f>IF(AND(T665=TRUE, U665=TRUE, V665=TRUE), IF(W665&lt;-0.05, "អនុញ្ញាត (អ្នកផ្គត់ផ្គង់ប្រកាសខ្វះ)", "បានប្រកាស (អនុញ្ញាត)"), IF(AND(T665=FALSE, U665=FALSE, V665=FALSE), "ព្យួរទុក (មិនមានទិន្នន័យ)", "ប្រកាសខុស (ព្យួរទុក)"))</f>
        <v/>
      </c>
      <c r="L665" s="418" t="inlineStr"/>
      <c r="M665" s="418" t="inlineStr"/>
      <c r="N665" s="455" t="n"/>
      <c r="O665" s="455">
        <f>IF(W665&lt;0,AI665,I665)</f>
        <v/>
      </c>
      <c r="P665" s="455">
        <f>I665-O665</f>
        <v/>
      </c>
      <c r="Q665" s="418" t="n"/>
      <c r="R665" s="418" t="inlineStr">
        <is>
          <t>V0015623</t>
        </is>
      </c>
      <c r="S665" s="418" t="inlineStr"/>
      <c r="T665" s="418">
        <f>R665=S665</f>
        <v/>
      </c>
      <c r="U665" s="418">
        <f>AND(MONTH(F665)=MONTH(Y665), YEAR(F665)=YEAR(Y665))</f>
        <v/>
      </c>
      <c r="V665" s="418">
        <f>AND(AC665&lt;&gt;"", 'Company information'!D$4&lt;&gt;"", RIGHT(SUBSTITUTE(AC665,"-",""),9)=RIGHT(SUBSTITUTE('Company information'!D$4,"-",""),9))</f>
        <v/>
      </c>
      <c r="W665" s="418">
        <f>AI665-I665</f>
        <v/>
      </c>
      <c r="X665" s="455" t="n"/>
      <c r="Y665" s="417" t="n"/>
      <c r="Z665" s="418" t="n"/>
      <c r="AA665" s="418" t="n"/>
      <c r="AB665" s="418" t="n"/>
      <c r="AC665" s="418" t="n"/>
      <c r="AD665" s="418" t="n"/>
      <c r="AE665" s="455" t="n"/>
      <c r="AF665" s="455" t="n"/>
      <c r="AG665" s="455" t="n"/>
      <c r="AH665" s="455" t="n"/>
      <c r="AI665" s="455" t="n"/>
      <c r="AJ665" s="455" t="n"/>
      <c r="AK665" s="455" t="n"/>
      <c r="AL665" s="455" t="n"/>
      <c r="AM665" s="455" t="n"/>
      <c r="AN665" s="455" t="n"/>
      <c r="AO665" s="455" t="n"/>
      <c r="AP665" s="455" t="n"/>
      <c r="AQ665" s="455" t="n"/>
      <c r="AR665" s="418" t="n"/>
      <c r="AS665" s="418" t="n"/>
      <c r="AT665" s="418" t="n"/>
    </row>
    <row r="666">
      <c r="A666" s="417" t="n">
        <v>657</v>
      </c>
      <c r="B666" s="418" t="inlineStr"/>
      <c r="C666" s="418" t="inlineStr">
        <is>
          <t>ស៊ីងហ្គាពួរ កាតុង (ខេមបូឌា)</t>
        </is>
      </c>
      <c r="D666" s="418" t="inlineStr">
        <is>
          <t>L001-100121322</t>
        </is>
      </c>
      <c r="E666" s="418" t="inlineStr">
        <is>
          <t>V0015667</t>
        </is>
      </c>
      <c r="F666" s="419" t="n">
        <v>44245</v>
      </c>
      <c r="G666" s="420" t="n">
        <v>155118</v>
      </c>
      <c r="H666" s="418" t="n"/>
      <c r="I666" s="455" t="n">
        <v>155118</v>
      </c>
      <c r="J666" s="418">
        <f>IF(L666&lt;&gt;"",L666,K666)</f>
        <v/>
      </c>
      <c r="K666" s="418">
        <f>IF(AND(T666=TRUE, U666=TRUE, V666=TRUE), IF(W666&lt;-0.05, "អនុញ្ញាត (អ្នកផ្គត់ផ្គង់ប្រកាសខ្វះ)", "បានប្រកាស (អនុញ្ញាត)"), IF(AND(T666=FALSE, U666=FALSE, V666=FALSE), "ព្យួរទុក (មិនមានទិន្នន័យ)", "ប្រកាសខុស (ព្យួរទុក)"))</f>
        <v/>
      </c>
      <c r="L666" s="418" t="inlineStr"/>
      <c r="M666" s="418" t="inlineStr"/>
      <c r="N666" s="455" t="n"/>
      <c r="O666" s="455">
        <f>IF(W666&lt;0,AI666,I666)</f>
        <v/>
      </c>
      <c r="P666" s="455">
        <f>I666-O666</f>
        <v/>
      </c>
      <c r="Q666" s="418" t="n"/>
      <c r="R666" s="418" t="inlineStr">
        <is>
          <t>V0015667</t>
        </is>
      </c>
      <c r="S666" s="418" t="inlineStr"/>
      <c r="T666" s="418">
        <f>R666=S666</f>
        <v/>
      </c>
      <c r="U666" s="418">
        <f>AND(MONTH(F666)=MONTH(Y666), YEAR(F666)=YEAR(Y666))</f>
        <v/>
      </c>
      <c r="V666" s="418">
        <f>AND(AC666&lt;&gt;"", 'Company information'!D$4&lt;&gt;"", RIGHT(SUBSTITUTE(AC666,"-",""),9)=RIGHT(SUBSTITUTE('Company information'!D$4,"-",""),9))</f>
        <v/>
      </c>
      <c r="W666" s="418">
        <f>AI666-I666</f>
        <v/>
      </c>
      <c r="X666" s="455" t="n"/>
      <c r="Y666" s="417" t="n"/>
      <c r="Z666" s="418" t="n"/>
      <c r="AA666" s="418" t="n"/>
      <c r="AB666" s="418" t="n"/>
      <c r="AC666" s="418" t="n"/>
      <c r="AD666" s="418" t="n"/>
      <c r="AE666" s="455" t="n"/>
      <c r="AF666" s="455" t="n"/>
      <c r="AG666" s="455" t="n"/>
      <c r="AH666" s="455" t="n"/>
      <c r="AI666" s="455" t="n"/>
      <c r="AJ666" s="455" t="n"/>
      <c r="AK666" s="455" t="n"/>
      <c r="AL666" s="455" t="n"/>
      <c r="AM666" s="455" t="n"/>
      <c r="AN666" s="455" t="n"/>
      <c r="AO666" s="455" t="n"/>
      <c r="AP666" s="455" t="n"/>
      <c r="AQ666" s="455" t="n"/>
      <c r="AR666" s="418" t="n"/>
      <c r="AS666" s="418" t="n"/>
      <c r="AT666" s="418" t="n"/>
    </row>
    <row r="667">
      <c r="A667" s="417" t="n">
        <v>658</v>
      </c>
      <c r="B667" s="418" t="inlineStr"/>
      <c r="C667" s="418" t="inlineStr">
        <is>
          <t>ស៊ីងហ្គាពួរ កាតុង (ខេមបូឌា)</t>
        </is>
      </c>
      <c r="D667" s="418" t="inlineStr">
        <is>
          <t>L001-100121322</t>
        </is>
      </c>
      <c r="E667" s="418" t="inlineStr">
        <is>
          <t>V0015692</t>
        </is>
      </c>
      <c r="F667" s="419" t="n">
        <v>44249</v>
      </c>
      <c r="G667" s="420" t="n">
        <v>288483</v>
      </c>
      <c r="H667" s="418" t="n"/>
      <c r="I667" s="455" t="n">
        <v>288483</v>
      </c>
      <c r="J667" s="418">
        <f>IF(L667&lt;&gt;"",L667,K667)</f>
        <v/>
      </c>
      <c r="K667" s="418">
        <f>IF(AND(T667=TRUE, U667=TRUE, V667=TRUE), IF(W667&lt;-0.05, "អនុញ្ញាត (អ្នកផ្គត់ផ្គង់ប្រកាសខ្វះ)", "បានប្រកាស (អនុញ្ញាត)"), IF(AND(T667=FALSE, U667=FALSE, V667=FALSE), "ព្យួរទុក (មិនមានទិន្នន័យ)", "ប្រកាសខុស (ព្យួរទុក)"))</f>
        <v/>
      </c>
      <c r="L667" s="418" t="inlineStr"/>
      <c r="M667" s="418" t="inlineStr"/>
      <c r="N667" s="455" t="n"/>
      <c r="O667" s="455">
        <f>IF(W667&lt;0,AI667,I667)</f>
        <v/>
      </c>
      <c r="P667" s="455">
        <f>I667-O667</f>
        <v/>
      </c>
      <c r="Q667" s="418" t="n"/>
      <c r="R667" s="418" t="inlineStr">
        <is>
          <t>V0015692</t>
        </is>
      </c>
      <c r="S667" s="418" t="inlineStr"/>
      <c r="T667" s="418">
        <f>R667=S667</f>
        <v/>
      </c>
      <c r="U667" s="418">
        <f>AND(MONTH(F667)=MONTH(Y667), YEAR(F667)=YEAR(Y667))</f>
        <v/>
      </c>
      <c r="V667" s="418">
        <f>AND(AC667&lt;&gt;"", 'Company information'!D$4&lt;&gt;"", RIGHT(SUBSTITUTE(AC667,"-",""),9)=RIGHT(SUBSTITUTE('Company information'!D$4,"-",""),9))</f>
        <v/>
      </c>
      <c r="W667" s="418">
        <f>AI667-I667</f>
        <v/>
      </c>
      <c r="X667" s="455" t="n"/>
      <c r="Y667" s="417" t="n"/>
      <c r="Z667" s="418" t="n"/>
      <c r="AA667" s="418" t="n"/>
      <c r="AB667" s="418" t="n"/>
      <c r="AC667" s="418" t="n"/>
      <c r="AD667" s="418" t="n"/>
      <c r="AE667" s="455" t="n"/>
      <c r="AF667" s="455" t="n"/>
      <c r="AG667" s="455" t="n"/>
      <c r="AH667" s="455" t="n"/>
      <c r="AI667" s="455" t="n"/>
      <c r="AJ667" s="455" t="n"/>
      <c r="AK667" s="455" t="n"/>
      <c r="AL667" s="455" t="n"/>
      <c r="AM667" s="455" t="n"/>
      <c r="AN667" s="455" t="n"/>
      <c r="AO667" s="455" t="n"/>
      <c r="AP667" s="455" t="n"/>
      <c r="AQ667" s="455" t="n"/>
      <c r="AR667" s="418" t="n"/>
      <c r="AS667" s="418" t="n"/>
      <c r="AT667" s="418" t="n"/>
    </row>
    <row r="668">
      <c r="A668" s="417" t="n">
        <v>659</v>
      </c>
      <c r="B668" s="418" t="inlineStr"/>
      <c r="C668" s="418" t="inlineStr">
        <is>
          <t>ស៊ីងហ្គាពួរ កាតុង (ខេមបូឌា)</t>
        </is>
      </c>
      <c r="D668" s="418" t="inlineStr">
        <is>
          <t>L001-100121322</t>
        </is>
      </c>
      <c r="E668" s="418" t="inlineStr">
        <is>
          <t>V0015693</t>
        </is>
      </c>
      <c r="F668" s="419" t="n">
        <v>44249</v>
      </c>
      <c r="G668" s="420" t="n">
        <v>299513</v>
      </c>
      <c r="H668" s="418" t="n"/>
      <c r="I668" s="455" t="n">
        <v>299513</v>
      </c>
      <c r="J668" s="418">
        <f>IF(L668&lt;&gt;"",L668,K668)</f>
        <v/>
      </c>
      <c r="K668" s="418">
        <f>IF(AND(T668=TRUE, U668=TRUE, V668=TRUE), IF(W668&lt;-0.05, "អនុញ្ញាត (អ្នកផ្គត់ផ្គង់ប្រកាសខ្វះ)", "បានប្រកាស (អនុញ្ញាត)"), IF(AND(T668=FALSE, U668=FALSE, V668=FALSE), "ព្យួរទុក (មិនមានទិន្នន័យ)", "ប្រកាសខុស (ព្យួរទុក)"))</f>
        <v/>
      </c>
      <c r="L668" s="418" t="inlineStr"/>
      <c r="M668" s="418" t="inlineStr"/>
      <c r="N668" s="455" t="n"/>
      <c r="O668" s="455">
        <f>IF(W668&lt;0,AI668,I668)</f>
        <v/>
      </c>
      <c r="P668" s="455">
        <f>I668-O668</f>
        <v/>
      </c>
      <c r="Q668" s="418" t="n"/>
      <c r="R668" s="418" t="inlineStr">
        <is>
          <t>V0015693</t>
        </is>
      </c>
      <c r="S668" s="418" t="inlineStr"/>
      <c r="T668" s="418">
        <f>R668=S668</f>
        <v/>
      </c>
      <c r="U668" s="418">
        <f>AND(MONTH(F668)=MONTH(Y668), YEAR(F668)=YEAR(Y668))</f>
        <v/>
      </c>
      <c r="V668" s="418">
        <f>AND(AC668&lt;&gt;"", 'Company information'!D$4&lt;&gt;"", RIGHT(SUBSTITUTE(AC668,"-",""),9)=RIGHT(SUBSTITUTE('Company information'!D$4,"-",""),9))</f>
        <v/>
      </c>
      <c r="W668" s="418">
        <f>AI668-I668</f>
        <v/>
      </c>
      <c r="X668" s="455" t="n"/>
      <c r="Y668" s="417" t="n"/>
      <c r="Z668" s="418" t="n"/>
      <c r="AA668" s="418" t="n"/>
      <c r="AB668" s="418" t="n"/>
      <c r="AC668" s="418" t="n"/>
      <c r="AD668" s="418" t="n"/>
      <c r="AE668" s="455" t="n"/>
      <c r="AF668" s="455" t="n"/>
      <c r="AG668" s="455" t="n"/>
      <c r="AH668" s="455" t="n"/>
      <c r="AI668" s="455" t="n"/>
      <c r="AJ668" s="455" t="n"/>
      <c r="AK668" s="455" t="n"/>
      <c r="AL668" s="455" t="n"/>
      <c r="AM668" s="455" t="n"/>
      <c r="AN668" s="455" t="n"/>
      <c r="AO668" s="455" t="n"/>
      <c r="AP668" s="455" t="n"/>
      <c r="AQ668" s="455" t="n"/>
      <c r="AR668" s="418" t="n"/>
      <c r="AS668" s="418" t="n"/>
      <c r="AT668" s="418" t="n"/>
    </row>
    <row r="669">
      <c r="A669" s="417" t="n">
        <v>660</v>
      </c>
      <c r="B669" s="418" t="inlineStr"/>
      <c r="C669" s="418" t="inlineStr">
        <is>
          <t>ស៊ីងហ្គាពួរ កាតុង (ខេមបូឌា)</t>
        </is>
      </c>
      <c r="D669" s="418" t="inlineStr">
        <is>
          <t>L001-100121322</t>
        </is>
      </c>
      <c r="E669" s="418" t="inlineStr">
        <is>
          <t>V0015694</t>
        </is>
      </c>
      <c r="F669" s="419" t="n">
        <v>44249</v>
      </c>
      <c r="G669" s="420" t="n">
        <v>696572</v>
      </c>
      <c r="H669" s="418" t="n"/>
      <c r="I669" s="455" t="n">
        <v>696572</v>
      </c>
      <c r="J669" s="418">
        <f>IF(L669&lt;&gt;"",L669,K669)</f>
        <v/>
      </c>
      <c r="K669" s="418">
        <f>IF(AND(T669=TRUE, U669=TRUE, V669=TRUE), IF(W669&lt;-0.05, "អនុញ្ញាត (អ្នកផ្គត់ផ្គង់ប្រកាសខ្វះ)", "បានប្រកាស (អនុញ្ញាត)"), IF(AND(T669=FALSE, U669=FALSE, V669=FALSE), "ព្យួរទុក (មិនមានទិន្នន័យ)", "ប្រកាសខុស (ព្យួរទុក)"))</f>
        <v/>
      </c>
      <c r="L669" s="418" t="inlineStr"/>
      <c r="M669" s="418" t="inlineStr"/>
      <c r="N669" s="455" t="n"/>
      <c r="O669" s="455">
        <f>IF(W669&lt;0,AI669,I669)</f>
        <v/>
      </c>
      <c r="P669" s="455">
        <f>I669-O669</f>
        <v/>
      </c>
      <c r="Q669" s="418" t="n"/>
      <c r="R669" s="418" t="inlineStr">
        <is>
          <t>V0015694</t>
        </is>
      </c>
      <c r="S669" s="418" t="inlineStr"/>
      <c r="T669" s="418">
        <f>R669=S669</f>
        <v/>
      </c>
      <c r="U669" s="418">
        <f>AND(MONTH(F669)=MONTH(Y669), YEAR(F669)=YEAR(Y669))</f>
        <v/>
      </c>
      <c r="V669" s="418">
        <f>AND(AC669&lt;&gt;"", 'Company information'!D$4&lt;&gt;"", RIGHT(SUBSTITUTE(AC669,"-",""),9)=RIGHT(SUBSTITUTE('Company information'!D$4,"-",""),9))</f>
        <v/>
      </c>
      <c r="W669" s="418">
        <f>AI669-I669</f>
        <v/>
      </c>
      <c r="X669" s="455" t="n"/>
      <c r="Y669" s="417" t="n"/>
      <c r="Z669" s="418" t="n"/>
      <c r="AA669" s="418" t="n"/>
      <c r="AB669" s="418" t="n"/>
      <c r="AC669" s="418" t="n"/>
      <c r="AD669" s="418" t="n"/>
      <c r="AE669" s="455" t="n"/>
      <c r="AF669" s="455" t="n"/>
      <c r="AG669" s="455" t="n"/>
      <c r="AH669" s="455" t="n"/>
      <c r="AI669" s="455" t="n"/>
      <c r="AJ669" s="455" t="n"/>
      <c r="AK669" s="455" t="n"/>
      <c r="AL669" s="455" t="n"/>
      <c r="AM669" s="455" t="n"/>
      <c r="AN669" s="455" t="n"/>
      <c r="AO669" s="455" t="n"/>
      <c r="AP669" s="455" t="n"/>
      <c r="AQ669" s="455" t="n"/>
      <c r="AR669" s="418" t="n"/>
      <c r="AS669" s="418" t="n"/>
      <c r="AT669" s="418" t="n"/>
    </row>
    <row r="670">
      <c r="A670" s="417" t="n">
        <v>661</v>
      </c>
      <c r="B670" s="418" t="inlineStr"/>
      <c r="C670" s="418" t="inlineStr">
        <is>
          <t>ស៊ីងហ្គាពួរ កាតុង (ខេមបូឌា)</t>
        </is>
      </c>
      <c r="D670" s="418" t="inlineStr">
        <is>
          <t>L001-100121322</t>
        </is>
      </c>
      <c r="E670" s="418" t="inlineStr">
        <is>
          <t>V0015712</t>
        </is>
      </c>
      <c r="F670" s="419" t="n">
        <v>44252</v>
      </c>
      <c r="G670" s="420" t="n">
        <v>121726</v>
      </c>
      <c r="H670" s="418" t="n"/>
      <c r="I670" s="455" t="n">
        <v>121726</v>
      </c>
      <c r="J670" s="418">
        <f>IF(L670&lt;&gt;"",L670,K670)</f>
        <v/>
      </c>
      <c r="K670" s="418">
        <f>IF(AND(T670=TRUE, U670=TRUE, V670=TRUE), IF(W670&lt;-0.05, "អនុញ្ញាត (អ្នកផ្គត់ផ្គង់ប្រកាសខ្វះ)", "បានប្រកាស (អនុញ្ញាត)"), IF(AND(T670=FALSE, U670=FALSE, V670=FALSE), "ព្យួរទុក (មិនមានទិន្នន័យ)", "ប្រកាសខុស (ព្យួរទុក)"))</f>
        <v/>
      </c>
      <c r="L670" s="418" t="inlineStr"/>
      <c r="M670" s="418" t="inlineStr"/>
      <c r="N670" s="455" t="n"/>
      <c r="O670" s="455">
        <f>IF(W670&lt;0,AI670,I670)</f>
        <v/>
      </c>
      <c r="P670" s="455">
        <f>I670-O670</f>
        <v/>
      </c>
      <c r="Q670" s="418" t="n"/>
      <c r="R670" s="418" t="inlineStr">
        <is>
          <t>V0015712</t>
        </is>
      </c>
      <c r="S670" s="418" t="inlineStr"/>
      <c r="T670" s="418">
        <f>R670=S670</f>
        <v/>
      </c>
      <c r="U670" s="418">
        <f>AND(MONTH(F670)=MONTH(Y670), YEAR(F670)=YEAR(Y670))</f>
        <v/>
      </c>
      <c r="V670" s="418">
        <f>AND(AC670&lt;&gt;"", 'Company information'!D$4&lt;&gt;"", RIGHT(SUBSTITUTE(AC670,"-",""),9)=RIGHT(SUBSTITUTE('Company information'!D$4,"-",""),9))</f>
        <v/>
      </c>
      <c r="W670" s="418">
        <f>AI670-I670</f>
        <v/>
      </c>
      <c r="X670" s="455" t="n"/>
      <c r="Y670" s="417" t="n"/>
      <c r="Z670" s="418" t="n"/>
      <c r="AA670" s="418" t="n"/>
      <c r="AB670" s="418" t="n"/>
      <c r="AC670" s="418" t="n"/>
      <c r="AD670" s="418" t="n"/>
      <c r="AE670" s="455" t="n"/>
      <c r="AF670" s="455" t="n"/>
      <c r="AG670" s="455" t="n"/>
      <c r="AH670" s="455" t="n"/>
      <c r="AI670" s="455" t="n"/>
      <c r="AJ670" s="455" t="n"/>
      <c r="AK670" s="455" t="n"/>
      <c r="AL670" s="455" t="n"/>
      <c r="AM670" s="455" t="n"/>
      <c r="AN670" s="455" t="n"/>
      <c r="AO670" s="455" t="n"/>
      <c r="AP670" s="455" t="n"/>
      <c r="AQ670" s="455" t="n"/>
      <c r="AR670" s="418" t="n"/>
      <c r="AS670" s="418" t="n"/>
      <c r="AT670" s="418" t="n"/>
    </row>
    <row r="671">
      <c r="A671" s="417" t="n">
        <v>662</v>
      </c>
      <c r="B671" s="418" t="inlineStr"/>
      <c r="C671" s="418" t="inlineStr">
        <is>
          <t>ស៊ីងហ្គាពួរ កាតុង (ខេមបូឌា)</t>
        </is>
      </c>
      <c r="D671" s="418" t="inlineStr">
        <is>
          <t>L001-100121322</t>
        </is>
      </c>
      <c r="E671" s="418" t="inlineStr">
        <is>
          <t>V0015722</t>
        </is>
      </c>
      <c r="F671" s="419" t="n">
        <v>44253</v>
      </c>
      <c r="G671" s="420" t="n">
        <v>515624</v>
      </c>
      <c r="H671" s="418" t="n"/>
      <c r="I671" s="455" t="n">
        <v>515624</v>
      </c>
      <c r="J671" s="418">
        <f>IF(L671&lt;&gt;"",L671,K671)</f>
        <v/>
      </c>
      <c r="K671" s="418">
        <f>IF(AND(T671=TRUE, U671=TRUE, V671=TRUE), IF(W671&lt;-0.05, "អនុញ្ញាត (អ្នកផ្គត់ផ្គង់ប្រកាសខ្វះ)", "បានប្រកាស (អនុញ្ញាត)"), IF(AND(T671=FALSE, U671=FALSE, V671=FALSE), "ព្យួរទុក (មិនមានទិន្នន័យ)", "ប្រកាសខុស (ព្យួរទុក)"))</f>
        <v/>
      </c>
      <c r="L671" s="418" t="inlineStr"/>
      <c r="M671" s="418" t="inlineStr"/>
      <c r="N671" s="455" t="n"/>
      <c r="O671" s="455">
        <f>IF(W671&lt;0,AI671,I671)</f>
        <v/>
      </c>
      <c r="P671" s="455">
        <f>I671-O671</f>
        <v/>
      </c>
      <c r="Q671" s="418" t="n"/>
      <c r="R671" s="418" t="inlineStr">
        <is>
          <t>V0015722</t>
        </is>
      </c>
      <c r="S671" s="418" t="inlineStr"/>
      <c r="T671" s="418">
        <f>R671=S671</f>
        <v/>
      </c>
      <c r="U671" s="418">
        <f>AND(MONTH(F671)=MONTH(Y671), YEAR(F671)=YEAR(Y671))</f>
        <v/>
      </c>
      <c r="V671" s="418">
        <f>AND(AC671&lt;&gt;"", 'Company information'!D$4&lt;&gt;"", RIGHT(SUBSTITUTE(AC671,"-",""),9)=RIGHT(SUBSTITUTE('Company information'!D$4,"-",""),9))</f>
        <v/>
      </c>
      <c r="W671" s="418">
        <f>AI671-I671</f>
        <v/>
      </c>
      <c r="X671" s="455" t="n"/>
      <c r="Y671" s="417" t="n"/>
      <c r="Z671" s="418" t="n"/>
      <c r="AA671" s="418" t="n"/>
      <c r="AB671" s="418" t="n"/>
      <c r="AC671" s="418" t="n"/>
      <c r="AD671" s="418" t="n"/>
      <c r="AE671" s="455" t="n"/>
      <c r="AF671" s="455" t="n"/>
      <c r="AG671" s="455" t="n"/>
      <c r="AH671" s="455" t="n"/>
      <c r="AI671" s="455" t="n"/>
      <c r="AJ671" s="455" t="n"/>
      <c r="AK671" s="455" t="n"/>
      <c r="AL671" s="455" t="n"/>
      <c r="AM671" s="455" t="n"/>
      <c r="AN671" s="455" t="n"/>
      <c r="AO671" s="455" t="n"/>
      <c r="AP671" s="455" t="n"/>
      <c r="AQ671" s="455" t="n"/>
      <c r="AR671" s="418" t="n"/>
      <c r="AS671" s="418" t="n"/>
      <c r="AT671" s="418" t="n"/>
    </row>
    <row r="672">
      <c r="A672" s="417" t="n">
        <v>663</v>
      </c>
      <c r="B672" s="418" t="inlineStr"/>
      <c r="C672" s="418" t="inlineStr">
        <is>
          <t>ស៊ីងហ្គាពួរ កាតុង (ខេមបូឌា)</t>
        </is>
      </c>
      <c r="D672" s="418" t="inlineStr">
        <is>
          <t>L001-100121322</t>
        </is>
      </c>
      <c r="E672" s="418" t="inlineStr">
        <is>
          <t>V0015723</t>
        </is>
      </c>
      <c r="F672" s="419" t="n">
        <v>44253</v>
      </c>
      <c r="G672" s="420" t="n">
        <v>13193</v>
      </c>
      <c r="H672" s="418" t="n"/>
      <c r="I672" s="455" t="n">
        <v>13193</v>
      </c>
      <c r="J672" s="418">
        <f>IF(L672&lt;&gt;"",L672,K672)</f>
        <v/>
      </c>
      <c r="K672" s="418">
        <f>IF(AND(T672=TRUE, U672=TRUE, V672=TRUE), IF(W672&lt;-0.05, "អនុញ្ញាត (អ្នកផ្គត់ផ្គង់ប្រកាសខ្វះ)", "បានប្រកាស (អនុញ្ញាត)"), IF(AND(T672=FALSE, U672=FALSE, V672=FALSE), "ព្យួរទុក (មិនមានទិន្នន័យ)", "ប្រកាសខុស (ព្យួរទុក)"))</f>
        <v/>
      </c>
      <c r="L672" s="418" t="inlineStr"/>
      <c r="M672" s="418" t="inlineStr"/>
      <c r="N672" s="455" t="n"/>
      <c r="O672" s="455">
        <f>IF(W672&lt;0,AI672,I672)</f>
        <v/>
      </c>
      <c r="P672" s="455">
        <f>I672-O672</f>
        <v/>
      </c>
      <c r="Q672" s="418" t="n"/>
      <c r="R672" s="418" t="inlineStr">
        <is>
          <t>V0015723</t>
        </is>
      </c>
      <c r="S672" s="418" t="inlineStr"/>
      <c r="T672" s="418">
        <f>R672=S672</f>
        <v/>
      </c>
      <c r="U672" s="418">
        <f>AND(MONTH(F672)=MONTH(Y672), YEAR(F672)=YEAR(Y672))</f>
        <v/>
      </c>
      <c r="V672" s="418">
        <f>AND(AC672&lt;&gt;"", 'Company information'!D$4&lt;&gt;"", RIGHT(SUBSTITUTE(AC672,"-",""),9)=RIGHT(SUBSTITUTE('Company information'!D$4,"-",""),9))</f>
        <v/>
      </c>
      <c r="W672" s="418">
        <f>AI672-I672</f>
        <v/>
      </c>
      <c r="X672" s="455" t="n"/>
      <c r="Y672" s="417" t="n"/>
      <c r="Z672" s="418" t="n"/>
      <c r="AA672" s="418" t="n"/>
      <c r="AB672" s="418" t="n"/>
      <c r="AC672" s="418" t="n"/>
      <c r="AD672" s="418" t="n"/>
      <c r="AE672" s="455" t="n"/>
      <c r="AF672" s="455" t="n"/>
      <c r="AG672" s="455" t="n"/>
      <c r="AH672" s="455" t="n"/>
      <c r="AI672" s="455" t="n"/>
      <c r="AJ672" s="455" t="n"/>
      <c r="AK672" s="455" t="n"/>
      <c r="AL672" s="455" t="n"/>
      <c r="AM672" s="455" t="n"/>
      <c r="AN672" s="455" t="n"/>
      <c r="AO672" s="455" t="n"/>
      <c r="AP672" s="455" t="n"/>
      <c r="AQ672" s="455" t="n"/>
      <c r="AR672" s="418" t="n"/>
      <c r="AS672" s="418" t="n"/>
      <c r="AT672" s="418" t="n"/>
    </row>
    <row r="673">
      <c r="A673" s="417" t="n">
        <v>664</v>
      </c>
      <c r="B673" s="418" t="inlineStr"/>
      <c r="C673" s="418" t="inlineStr">
        <is>
          <t>ស៊ីងហ្គាពួរ កាតុង (ខេមបូឌា)</t>
        </is>
      </c>
      <c r="D673" s="418" t="inlineStr">
        <is>
          <t>L001-100121322</t>
        </is>
      </c>
      <c r="E673" s="418" t="inlineStr">
        <is>
          <t>V0015724</t>
        </is>
      </c>
      <c r="F673" s="419" t="n">
        <v>44253</v>
      </c>
      <c r="G673" s="420" t="n">
        <v>363158</v>
      </c>
      <c r="H673" s="418" t="n"/>
      <c r="I673" s="455" t="n">
        <v>363158</v>
      </c>
      <c r="J673" s="418">
        <f>IF(L673&lt;&gt;"",L673,K673)</f>
        <v/>
      </c>
      <c r="K673" s="418">
        <f>IF(AND(T673=TRUE, U673=TRUE, V673=TRUE), IF(W673&lt;-0.05, "អនុញ្ញាត (អ្នកផ្គត់ផ្គង់ប្រកាសខ្វះ)", "បានប្រកាស (អនុញ្ញាត)"), IF(AND(T673=FALSE, U673=FALSE, V673=FALSE), "ព្យួរទុក (មិនមានទិន្នន័យ)", "ប្រកាសខុស (ព្យួរទុក)"))</f>
        <v/>
      </c>
      <c r="L673" s="418" t="inlineStr"/>
      <c r="M673" s="418" t="inlineStr"/>
      <c r="N673" s="455" t="n"/>
      <c r="O673" s="455">
        <f>IF(W673&lt;0,AI673,I673)</f>
        <v/>
      </c>
      <c r="P673" s="455">
        <f>I673-O673</f>
        <v/>
      </c>
      <c r="Q673" s="418" t="n"/>
      <c r="R673" s="418" t="inlineStr">
        <is>
          <t>V0015724</t>
        </is>
      </c>
      <c r="S673" s="418" t="inlineStr"/>
      <c r="T673" s="418">
        <f>R673=S673</f>
        <v/>
      </c>
      <c r="U673" s="418">
        <f>AND(MONTH(F673)=MONTH(Y673), YEAR(F673)=YEAR(Y673))</f>
        <v/>
      </c>
      <c r="V673" s="418">
        <f>AND(AC673&lt;&gt;"", 'Company information'!D$4&lt;&gt;"", RIGHT(SUBSTITUTE(AC673,"-",""),9)=RIGHT(SUBSTITUTE('Company information'!D$4,"-",""),9))</f>
        <v/>
      </c>
      <c r="W673" s="418">
        <f>AI673-I673</f>
        <v/>
      </c>
      <c r="X673" s="455" t="n"/>
      <c r="Y673" s="417" t="n"/>
      <c r="Z673" s="418" t="n"/>
      <c r="AA673" s="418" t="n"/>
      <c r="AB673" s="418" t="n"/>
      <c r="AC673" s="418" t="n"/>
      <c r="AD673" s="418" t="n"/>
      <c r="AE673" s="455" t="n"/>
      <c r="AF673" s="455" t="n"/>
      <c r="AG673" s="455" t="n"/>
      <c r="AH673" s="455" t="n"/>
      <c r="AI673" s="455" t="n"/>
      <c r="AJ673" s="455" t="n"/>
      <c r="AK673" s="455" t="n"/>
      <c r="AL673" s="455" t="n"/>
      <c r="AM673" s="455" t="n"/>
      <c r="AN673" s="455" t="n"/>
      <c r="AO673" s="455" t="n"/>
      <c r="AP673" s="455" t="n"/>
      <c r="AQ673" s="455" t="n"/>
      <c r="AR673" s="418" t="n"/>
      <c r="AS673" s="418" t="n"/>
      <c r="AT673" s="418" t="n"/>
    </row>
    <row r="674">
      <c r="A674" s="417" t="n">
        <v>665</v>
      </c>
      <c r="B674" s="418" t="inlineStr"/>
      <c r="C674" s="418" t="inlineStr">
        <is>
          <t>ស៊ីងហ្គាពួរ កាតុង (ខេមបូឌា)</t>
        </is>
      </c>
      <c r="D674" s="418" t="inlineStr">
        <is>
          <t>L001-100121322</t>
        </is>
      </c>
      <c r="E674" s="418" t="inlineStr">
        <is>
          <t>V0015736</t>
        </is>
      </c>
      <c r="F674" s="419" t="n">
        <v>44254</v>
      </c>
      <c r="G674" s="420" t="n">
        <v>389843</v>
      </c>
      <c r="H674" s="418" t="n"/>
      <c r="I674" s="455" t="n">
        <v>389843</v>
      </c>
      <c r="J674" s="418">
        <f>IF(L674&lt;&gt;"",L674,K674)</f>
        <v/>
      </c>
      <c r="K674" s="418">
        <f>IF(AND(T674=TRUE, U674=TRUE, V674=TRUE), IF(W674&lt;-0.05, "អនុញ្ញាត (អ្នកផ្គត់ផ្គង់ប្រកាសខ្វះ)", "បានប្រកាស (អនុញ្ញាត)"), IF(AND(T674=FALSE, U674=FALSE, V674=FALSE), "ព្យួរទុក (មិនមានទិន្នន័យ)", "ប្រកាសខុស (ព្យួរទុក)"))</f>
        <v/>
      </c>
      <c r="L674" s="418" t="inlineStr"/>
      <c r="M674" s="418" t="inlineStr"/>
      <c r="N674" s="455" t="n"/>
      <c r="O674" s="455">
        <f>IF(W674&lt;0,AI674,I674)</f>
        <v/>
      </c>
      <c r="P674" s="455">
        <f>I674-O674</f>
        <v/>
      </c>
      <c r="Q674" s="418" t="n"/>
      <c r="R674" s="418" t="inlineStr">
        <is>
          <t>V0015736</t>
        </is>
      </c>
      <c r="S674" s="418" t="inlineStr"/>
      <c r="T674" s="418">
        <f>R674=S674</f>
        <v/>
      </c>
      <c r="U674" s="418">
        <f>AND(MONTH(F674)=MONTH(Y674), YEAR(F674)=YEAR(Y674))</f>
        <v/>
      </c>
      <c r="V674" s="418">
        <f>AND(AC674&lt;&gt;"", 'Company information'!D$4&lt;&gt;"", RIGHT(SUBSTITUTE(AC674,"-",""),9)=RIGHT(SUBSTITUTE('Company information'!D$4,"-",""),9))</f>
        <v/>
      </c>
      <c r="W674" s="418">
        <f>AI674-I674</f>
        <v/>
      </c>
      <c r="X674" s="455" t="n"/>
      <c r="Y674" s="417" t="n"/>
      <c r="Z674" s="418" t="n"/>
      <c r="AA674" s="418" t="n"/>
      <c r="AB674" s="418" t="n"/>
      <c r="AC674" s="418" t="n"/>
      <c r="AD674" s="418" t="n"/>
      <c r="AE674" s="455" t="n"/>
      <c r="AF674" s="455" t="n"/>
      <c r="AG674" s="455" t="n"/>
      <c r="AH674" s="455" t="n"/>
      <c r="AI674" s="455" t="n"/>
      <c r="AJ674" s="455" t="n"/>
      <c r="AK674" s="455" t="n"/>
      <c r="AL674" s="455" t="n"/>
      <c r="AM674" s="455" t="n"/>
      <c r="AN674" s="455" t="n"/>
      <c r="AO674" s="455" t="n"/>
      <c r="AP674" s="455" t="n"/>
      <c r="AQ674" s="455" t="n"/>
      <c r="AR674" s="418" t="n"/>
      <c r="AS674" s="418" t="n"/>
      <c r="AT674" s="418" t="n"/>
    </row>
    <row r="675">
      <c r="A675" s="417" t="n">
        <v>666</v>
      </c>
      <c r="B675" s="418" t="inlineStr"/>
      <c r="C675" s="418" t="inlineStr">
        <is>
          <t>ស៊ីងហ្គាពួរ កាតុង (ខេមបូឌា)</t>
        </is>
      </c>
      <c r="D675" s="418" t="inlineStr">
        <is>
          <t>L001-100121322</t>
        </is>
      </c>
      <c r="E675" s="418" t="inlineStr">
        <is>
          <t>V0015737</t>
        </is>
      </c>
      <c r="F675" s="419" t="n">
        <v>44254</v>
      </c>
      <c r="G675" s="420" t="n">
        <v>581249</v>
      </c>
      <c r="H675" s="418" t="n"/>
      <c r="I675" s="455" t="n">
        <v>581249</v>
      </c>
      <c r="J675" s="418">
        <f>IF(L675&lt;&gt;"",L675,K675)</f>
        <v/>
      </c>
      <c r="K675" s="418">
        <f>IF(AND(T675=TRUE, U675=TRUE, V675=TRUE), IF(W675&lt;-0.05, "អនុញ្ញាត (អ្នកផ្គត់ផ្គង់ប្រកាសខ្វះ)", "បានប្រកាស (អនុញ្ញាត)"), IF(AND(T675=FALSE, U675=FALSE, V675=FALSE), "ព្យួរទុក (មិនមានទិន្នន័យ)", "ប្រកាសខុស (ព្យួរទុក)"))</f>
        <v/>
      </c>
      <c r="L675" s="418" t="inlineStr"/>
      <c r="M675" s="418" t="inlineStr"/>
      <c r="N675" s="455" t="n"/>
      <c r="O675" s="455">
        <f>IF(W675&lt;0,AI675,I675)</f>
        <v/>
      </c>
      <c r="P675" s="455">
        <f>I675-O675</f>
        <v/>
      </c>
      <c r="Q675" s="418" t="n"/>
      <c r="R675" s="418" t="inlineStr">
        <is>
          <t>V0015737</t>
        </is>
      </c>
      <c r="S675" s="418" t="inlineStr"/>
      <c r="T675" s="418">
        <f>R675=S675</f>
        <v/>
      </c>
      <c r="U675" s="418">
        <f>AND(MONTH(F675)=MONTH(Y675), YEAR(F675)=YEAR(Y675))</f>
        <v/>
      </c>
      <c r="V675" s="418">
        <f>AND(AC675&lt;&gt;"", 'Company information'!D$4&lt;&gt;"", RIGHT(SUBSTITUTE(AC675,"-",""),9)=RIGHT(SUBSTITUTE('Company information'!D$4,"-",""),9))</f>
        <v/>
      </c>
      <c r="W675" s="418">
        <f>AI675-I675</f>
        <v/>
      </c>
      <c r="X675" s="455" t="n"/>
      <c r="Y675" s="417" t="n"/>
      <c r="Z675" s="418" t="n"/>
      <c r="AA675" s="418" t="n"/>
      <c r="AB675" s="418" t="n"/>
      <c r="AC675" s="418" t="n"/>
      <c r="AD675" s="418" t="n"/>
      <c r="AE675" s="455" t="n"/>
      <c r="AF675" s="455" t="n"/>
      <c r="AG675" s="455" t="n"/>
      <c r="AH675" s="455" t="n"/>
      <c r="AI675" s="455" t="n"/>
      <c r="AJ675" s="455" t="n"/>
      <c r="AK675" s="455" t="n"/>
      <c r="AL675" s="455" t="n"/>
      <c r="AM675" s="455" t="n"/>
      <c r="AN675" s="455" t="n"/>
      <c r="AO675" s="455" t="n"/>
      <c r="AP675" s="455" t="n"/>
      <c r="AQ675" s="455" t="n"/>
      <c r="AR675" s="418" t="n"/>
      <c r="AS675" s="418" t="n"/>
      <c r="AT675" s="418" t="n"/>
    </row>
    <row r="676">
      <c r="A676" s="417" t="n">
        <v>667</v>
      </c>
      <c r="B676" s="418" t="inlineStr"/>
      <c r="C676" s="418" t="inlineStr">
        <is>
          <t>អ៊ែរ៉ូ ស៊ីបភីង អេជេនស៊ី</t>
        </is>
      </c>
      <c r="D676" s="418" t="inlineStr">
        <is>
          <t>K004-901635903</t>
        </is>
      </c>
      <c r="E676" s="418" t="inlineStr">
        <is>
          <t>IKPSA2021504730</t>
        </is>
      </c>
      <c r="F676" s="419" t="n">
        <v>44242</v>
      </c>
      <c r="G676" s="420" t="n">
        <v>1850</v>
      </c>
      <c r="H676" s="418" t="n"/>
      <c r="I676" s="455" t="n">
        <v>1850</v>
      </c>
      <c r="J676" s="418">
        <f>IF(L676&lt;&gt;"",L676,K676)</f>
        <v/>
      </c>
      <c r="K676" s="418">
        <f>IF(AND(T676=TRUE, U676=TRUE, V676=TRUE), IF(W676&lt;-0.05, "អនុញ្ញាត (អ្នកផ្គត់ផ្គង់ប្រកាសខ្វះ)", "បានប្រកាស (អនុញ្ញាត)"), IF(AND(T676=FALSE, U676=FALSE, V676=FALSE), "ព្យួរទុក (មិនមានទិន្នន័យ)", "ប្រកាសខុស (ព្យួរទុក)"))</f>
        <v/>
      </c>
      <c r="L676" s="418" t="inlineStr"/>
      <c r="M676" s="418" t="inlineStr"/>
      <c r="N676" s="455" t="n"/>
      <c r="O676" s="455">
        <f>IF(W676&lt;0,AI676,I676)</f>
        <v/>
      </c>
      <c r="P676" s="455">
        <f>I676-O676</f>
        <v/>
      </c>
      <c r="Q676" s="418" t="n"/>
      <c r="R676" s="418" t="inlineStr">
        <is>
          <t>IKPSA2021504730</t>
        </is>
      </c>
      <c r="S676" s="418" t="inlineStr"/>
      <c r="T676" s="418">
        <f>R676=S676</f>
        <v/>
      </c>
      <c r="U676" s="418">
        <f>AND(MONTH(F676)=MONTH(Y676), YEAR(F676)=YEAR(Y676))</f>
        <v/>
      </c>
      <c r="V676" s="418">
        <f>AND(AC676&lt;&gt;"", 'Company information'!D$4&lt;&gt;"", RIGHT(SUBSTITUTE(AC676,"-",""),9)=RIGHT(SUBSTITUTE('Company information'!D$4,"-",""),9))</f>
        <v/>
      </c>
      <c r="W676" s="418">
        <f>AI676-I676</f>
        <v/>
      </c>
      <c r="X676" s="455" t="n"/>
      <c r="Y676" s="417" t="n"/>
      <c r="Z676" s="418" t="n"/>
      <c r="AA676" s="418" t="n"/>
      <c r="AB676" s="418" t="n"/>
      <c r="AC676" s="418" t="n"/>
      <c r="AD676" s="418" t="n"/>
      <c r="AE676" s="455" t="n"/>
      <c r="AF676" s="455" t="n"/>
      <c r="AG676" s="455" t="n"/>
      <c r="AH676" s="455" t="n"/>
      <c r="AI676" s="455" t="n"/>
      <c r="AJ676" s="455" t="n"/>
      <c r="AK676" s="455" t="n"/>
      <c r="AL676" s="455" t="n"/>
      <c r="AM676" s="455" t="n"/>
      <c r="AN676" s="455" t="n"/>
      <c r="AO676" s="455" t="n"/>
      <c r="AP676" s="455" t="n"/>
      <c r="AQ676" s="455" t="n"/>
      <c r="AR676" s="418" t="n"/>
      <c r="AS676" s="418" t="n"/>
      <c r="AT676" s="418" t="n"/>
    </row>
    <row r="677">
      <c r="A677" s="417" t="n">
        <v>668</v>
      </c>
      <c r="B677" s="418" t="inlineStr"/>
      <c r="C677" s="418" t="inlineStr">
        <is>
          <t>កំពង់ផែស្វយ័តភ្នំពេញ "ក.ស.ភ"</t>
        </is>
      </c>
      <c r="D677" s="418" t="inlineStr">
        <is>
          <t>L001-100044999</t>
        </is>
      </c>
      <c r="E677" s="418" t="inlineStr">
        <is>
          <t>INV20210101057</t>
        </is>
      </c>
      <c r="F677" s="419" t="n">
        <v>44198</v>
      </c>
      <c r="G677" s="420" t="n">
        <v>115904</v>
      </c>
      <c r="H677" s="418" t="n"/>
      <c r="I677" s="455" t="n">
        <v>115904</v>
      </c>
      <c r="J677" s="418">
        <f>IF(L677&lt;&gt;"",L677,K677)</f>
        <v/>
      </c>
      <c r="K677" s="418">
        <f>IF(AND(T677=TRUE, U677=TRUE, V677=TRUE), IF(W677&lt;-0.05, "អនុញ្ញាត (អ្នកផ្គត់ផ្គង់ប្រកាសខ្វះ)", "បានប្រកាស (អនុញ្ញាត)"), IF(AND(T677=FALSE, U677=FALSE, V677=FALSE), "ព្យួរទុក (មិនមានទិន្នន័យ)", "ប្រកាសខុស (ព្យួរទុក)"))</f>
        <v/>
      </c>
      <c r="L677" s="418" t="inlineStr"/>
      <c r="M677" s="418" t="inlineStr"/>
      <c r="N677" s="455" t="n"/>
      <c r="O677" s="455">
        <f>IF(W677&lt;0,AI677,I677)</f>
        <v/>
      </c>
      <c r="P677" s="455">
        <f>I677-O677</f>
        <v/>
      </c>
      <c r="Q677" s="418" t="n"/>
      <c r="R677" s="418" t="inlineStr">
        <is>
          <t>INV20210101057</t>
        </is>
      </c>
      <c r="S677" s="418" t="inlineStr"/>
      <c r="T677" s="418">
        <f>R677=S677</f>
        <v/>
      </c>
      <c r="U677" s="418">
        <f>AND(MONTH(F677)=MONTH(Y677), YEAR(F677)=YEAR(Y677))</f>
        <v/>
      </c>
      <c r="V677" s="418">
        <f>AND(AC677&lt;&gt;"", 'Company information'!D$4&lt;&gt;"", RIGHT(SUBSTITUTE(AC677,"-",""),9)=RIGHT(SUBSTITUTE('Company information'!D$4,"-",""),9))</f>
        <v/>
      </c>
      <c r="W677" s="418">
        <f>AI677-I677</f>
        <v/>
      </c>
      <c r="X677" s="455" t="n"/>
      <c r="Y677" s="417" t="n"/>
      <c r="Z677" s="418" t="n"/>
      <c r="AA677" s="418" t="n"/>
      <c r="AB677" s="418" t="n"/>
      <c r="AC677" s="418" t="n"/>
      <c r="AD677" s="418" t="n"/>
      <c r="AE677" s="455" t="n"/>
      <c r="AF677" s="455" t="n"/>
      <c r="AG677" s="455" t="n"/>
      <c r="AH677" s="455" t="n"/>
      <c r="AI677" s="455" t="n"/>
      <c r="AJ677" s="455" t="n"/>
      <c r="AK677" s="455" t="n"/>
      <c r="AL677" s="455" t="n"/>
      <c r="AM677" s="455" t="n"/>
      <c r="AN677" s="455" t="n"/>
      <c r="AO677" s="455" t="n"/>
      <c r="AP677" s="455" t="n"/>
      <c r="AQ677" s="455" t="n"/>
      <c r="AR677" s="418" t="n"/>
      <c r="AS677" s="418" t="n"/>
      <c r="AT677" s="418" t="n"/>
    </row>
    <row r="678">
      <c r="A678" s="417" t="n">
        <v>669</v>
      </c>
      <c r="B678" s="418" t="inlineStr"/>
      <c r="C678" s="418" t="inlineStr">
        <is>
          <t>កំពង់ផែស្វយ័តភ្នំពេញ "ក.ស.ភ"</t>
        </is>
      </c>
      <c r="D678" s="418" t="inlineStr">
        <is>
          <t>L001-100044999</t>
        </is>
      </c>
      <c r="E678" s="418" t="inlineStr">
        <is>
          <t>INV20210206142</t>
        </is>
      </c>
      <c r="F678" s="419" t="n">
        <v>44229</v>
      </c>
      <c r="G678" s="420" t="n">
        <v>29112</v>
      </c>
      <c r="H678" s="418" t="n"/>
      <c r="I678" s="455" t="n">
        <v>29112</v>
      </c>
      <c r="J678" s="418">
        <f>IF(L678&lt;&gt;"",L678,K678)</f>
        <v/>
      </c>
      <c r="K678" s="418">
        <f>IF(AND(T678=TRUE, U678=TRUE, V678=TRUE), IF(W678&lt;-0.05, "អនុញ្ញាត (អ្នកផ្គត់ផ្គង់ប្រកាសខ្វះ)", "បានប្រកាស (អនុញ្ញាត)"), IF(AND(T678=FALSE, U678=FALSE, V678=FALSE), "ព្យួរទុក (មិនមានទិន្នន័យ)", "ប្រកាសខុស (ព្យួរទុក)"))</f>
        <v/>
      </c>
      <c r="L678" s="418" t="inlineStr"/>
      <c r="M678" s="418" t="inlineStr"/>
      <c r="N678" s="455" t="n"/>
      <c r="O678" s="455">
        <f>IF(W678&lt;0,AI678,I678)</f>
        <v/>
      </c>
      <c r="P678" s="455">
        <f>I678-O678</f>
        <v/>
      </c>
      <c r="Q678" s="418" t="n"/>
      <c r="R678" s="418" t="inlineStr">
        <is>
          <t>INV20210206142</t>
        </is>
      </c>
      <c r="S678" s="418" t="inlineStr"/>
      <c r="T678" s="418">
        <f>R678=S678</f>
        <v/>
      </c>
      <c r="U678" s="418">
        <f>AND(MONTH(F678)=MONTH(Y678), YEAR(F678)=YEAR(Y678))</f>
        <v/>
      </c>
      <c r="V678" s="418">
        <f>AND(AC678&lt;&gt;"", 'Company information'!D$4&lt;&gt;"", RIGHT(SUBSTITUTE(AC678,"-",""),9)=RIGHT(SUBSTITUTE('Company information'!D$4,"-",""),9))</f>
        <v/>
      </c>
      <c r="W678" s="418">
        <f>AI678-I678</f>
        <v/>
      </c>
      <c r="X678" s="455" t="n"/>
      <c r="Y678" s="417" t="n"/>
      <c r="Z678" s="418" t="n"/>
      <c r="AA678" s="418" t="n"/>
      <c r="AB678" s="418" t="n"/>
      <c r="AC678" s="418" t="n"/>
      <c r="AD678" s="418" t="n"/>
      <c r="AE678" s="455" t="n"/>
      <c r="AF678" s="455" t="n"/>
      <c r="AG678" s="455" t="n"/>
      <c r="AH678" s="455" t="n"/>
      <c r="AI678" s="455" t="n"/>
      <c r="AJ678" s="455" t="n"/>
      <c r="AK678" s="455" t="n"/>
      <c r="AL678" s="455" t="n"/>
      <c r="AM678" s="455" t="n"/>
      <c r="AN678" s="455" t="n"/>
      <c r="AO678" s="455" t="n"/>
      <c r="AP678" s="455" t="n"/>
      <c r="AQ678" s="455" t="n"/>
      <c r="AR678" s="418" t="n"/>
      <c r="AS678" s="418" t="n"/>
      <c r="AT678" s="418" t="n"/>
    </row>
    <row r="679">
      <c r="A679" s="417" t="n">
        <v>670</v>
      </c>
      <c r="B679" s="418" t="inlineStr"/>
      <c r="C679" s="418" t="inlineStr">
        <is>
          <t>កំពង់ផែស្វយ័តភ្នំពេញ "ក.ស.ភ"</t>
        </is>
      </c>
      <c r="D679" s="418" t="inlineStr">
        <is>
          <t>L001-100044999</t>
        </is>
      </c>
      <c r="E679" s="418" t="inlineStr">
        <is>
          <t>INV20210206141</t>
        </is>
      </c>
      <c r="F679" s="419" t="n">
        <v>44229</v>
      </c>
      <c r="G679" s="420" t="n">
        <v>29112</v>
      </c>
      <c r="H679" s="418" t="n"/>
      <c r="I679" s="455" t="n">
        <v>29112</v>
      </c>
      <c r="J679" s="418">
        <f>IF(L679&lt;&gt;"",L679,K679)</f>
        <v/>
      </c>
      <c r="K679" s="418">
        <f>IF(AND(T679=TRUE, U679=TRUE, V679=TRUE), IF(W679&lt;-0.05, "អនុញ្ញាត (អ្នកផ្គត់ផ្គង់ប្រកាសខ្វះ)", "បានប្រកាស (អនុញ្ញាត)"), IF(AND(T679=FALSE, U679=FALSE, V679=FALSE), "ព្យួរទុក (មិនមានទិន្នន័យ)", "ប្រកាសខុស (ព្យួរទុក)"))</f>
        <v/>
      </c>
      <c r="L679" s="418" t="inlineStr"/>
      <c r="M679" s="418" t="inlineStr"/>
      <c r="N679" s="455" t="n"/>
      <c r="O679" s="455">
        <f>IF(W679&lt;0,AI679,I679)</f>
        <v/>
      </c>
      <c r="P679" s="455">
        <f>I679-O679</f>
        <v/>
      </c>
      <c r="Q679" s="418" t="n"/>
      <c r="R679" s="418" t="inlineStr">
        <is>
          <t>INV20210206141</t>
        </is>
      </c>
      <c r="S679" s="418" t="inlineStr"/>
      <c r="T679" s="418">
        <f>R679=S679</f>
        <v/>
      </c>
      <c r="U679" s="418">
        <f>AND(MONTH(F679)=MONTH(Y679), YEAR(F679)=YEAR(Y679))</f>
        <v/>
      </c>
      <c r="V679" s="418">
        <f>AND(AC679&lt;&gt;"", 'Company information'!D$4&lt;&gt;"", RIGHT(SUBSTITUTE(AC679,"-",""),9)=RIGHT(SUBSTITUTE('Company information'!D$4,"-",""),9))</f>
        <v/>
      </c>
      <c r="W679" s="418">
        <f>AI679-I679</f>
        <v/>
      </c>
      <c r="X679" s="455" t="n"/>
      <c r="Y679" s="417" t="n"/>
      <c r="Z679" s="418" t="n"/>
      <c r="AA679" s="418" t="n"/>
      <c r="AB679" s="418" t="n"/>
      <c r="AC679" s="418" t="n"/>
      <c r="AD679" s="418" t="n"/>
      <c r="AE679" s="455" t="n"/>
      <c r="AF679" s="455" t="n"/>
      <c r="AG679" s="455" t="n"/>
      <c r="AH679" s="455" t="n"/>
      <c r="AI679" s="455" t="n"/>
      <c r="AJ679" s="455" t="n"/>
      <c r="AK679" s="455" t="n"/>
      <c r="AL679" s="455" t="n"/>
      <c r="AM679" s="455" t="n"/>
      <c r="AN679" s="455" t="n"/>
      <c r="AO679" s="455" t="n"/>
      <c r="AP679" s="455" t="n"/>
      <c r="AQ679" s="455" t="n"/>
      <c r="AR679" s="418" t="n"/>
      <c r="AS679" s="418" t="n"/>
      <c r="AT679" s="418" t="n"/>
    </row>
    <row r="680">
      <c r="A680" s="417" t="n">
        <v>671</v>
      </c>
      <c r="B680" s="418" t="inlineStr"/>
      <c r="C680" s="418" t="inlineStr">
        <is>
          <t>កំពង់ផែស្វយ័តភ្នំពេញ "ក.ស.ភ"</t>
        </is>
      </c>
      <c r="D680" s="418" t="inlineStr">
        <is>
          <t>L001-100044999</t>
        </is>
      </c>
      <c r="E680" s="418" t="inlineStr">
        <is>
          <t>INV2021026139</t>
        </is>
      </c>
      <c r="F680" s="419" t="n">
        <v>44229</v>
      </c>
      <c r="G680" s="420" t="n">
        <v>29112</v>
      </c>
      <c r="H680" s="418" t="n"/>
      <c r="I680" s="455" t="n">
        <v>29112</v>
      </c>
      <c r="J680" s="418">
        <f>IF(L680&lt;&gt;"",L680,K680)</f>
        <v/>
      </c>
      <c r="K680" s="418">
        <f>IF(AND(T680=TRUE, U680=TRUE, V680=TRUE), IF(W680&lt;-0.05, "អនុញ្ញាត (អ្នកផ្គត់ផ្គង់ប្រកាសខ្វះ)", "បានប្រកាស (អនុញ្ញាត)"), IF(AND(T680=FALSE, U680=FALSE, V680=FALSE), "ព្យួរទុក (មិនមានទិន្នន័យ)", "ប្រកាសខុស (ព្យួរទុក)"))</f>
        <v/>
      </c>
      <c r="L680" s="418" t="inlineStr"/>
      <c r="M680" s="418" t="inlineStr"/>
      <c r="N680" s="455" t="n"/>
      <c r="O680" s="455">
        <f>IF(W680&lt;0,AI680,I680)</f>
        <v/>
      </c>
      <c r="P680" s="455">
        <f>I680-O680</f>
        <v/>
      </c>
      <c r="Q680" s="418" t="n"/>
      <c r="R680" s="418" t="inlineStr">
        <is>
          <t>INV2021026139</t>
        </is>
      </c>
      <c r="S680" s="418" t="inlineStr"/>
      <c r="T680" s="418">
        <f>R680=S680</f>
        <v/>
      </c>
      <c r="U680" s="418">
        <f>AND(MONTH(F680)=MONTH(Y680), YEAR(F680)=YEAR(Y680))</f>
        <v/>
      </c>
      <c r="V680" s="418">
        <f>AND(AC680&lt;&gt;"", 'Company information'!D$4&lt;&gt;"", RIGHT(SUBSTITUTE(AC680,"-",""),9)=RIGHT(SUBSTITUTE('Company information'!D$4,"-",""),9))</f>
        <v/>
      </c>
      <c r="W680" s="418">
        <f>AI680-I680</f>
        <v/>
      </c>
      <c r="X680" s="455" t="n"/>
      <c r="Y680" s="417" t="n"/>
      <c r="Z680" s="418" t="n"/>
      <c r="AA680" s="418" t="n"/>
      <c r="AB680" s="418" t="n"/>
      <c r="AC680" s="418" t="n"/>
      <c r="AD680" s="418" t="n"/>
      <c r="AE680" s="455" t="n"/>
      <c r="AF680" s="455" t="n"/>
      <c r="AG680" s="455" t="n"/>
      <c r="AH680" s="455" t="n"/>
      <c r="AI680" s="455" t="n"/>
      <c r="AJ680" s="455" t="n"/>
      <c r="AK680" s="455" t="n"/>
      <c r="AL680" s="455" t="n"/>
      <c r="AM680" s="455" t="n"/>
      <c r="AN680" s="455" t="n"/>
      <c r="AO680" s="455" t="n"/>
      <c r="AP680" s="455" t="n"/>
      <c r="AQ680" s="455" t="n"/>
      <c r="AR680" s="418" t="n"/>
      <c r="AS680" s="418" t="n"/>
      <c r="AT680" s="418" t="n"/>
    </row>
    <row r="681">
      <c r="A681" s="417" t="n">
        <v>672</v>
      </c>
      <c r="B681" s="418" t="inlineStr"/>
      <c r="C681" s="418" t="inlineStr">
        <is>
          <t>កំពង់ផែស្វយ័តភ្នំពេញ "ក.ស.ភ"</t>
        </is>
      </c>
      <c r="D681" s="418" t="inlineStr">
        <is>
          <t>L001-100044999</t>
        </is>
      </c>
      <c r="E681" s="418" t="inlineStr">
        <is>
          <t>INV20210207905</t>
        </is>
      </c>
      <c r="F681" s="419" t="n">
        <v>44471</v>
      </c>
      <c r="G681" s="420" t="n">
        <v>29119</v>
      </c>
      <c r="H681" s="418" t="n"/>
      <c r="I681" s="455" t="n">
        <v>29119</v>
      </c>
      <c r="J681" s="418">
        <f>IF(L681&lt;&gt;"",L681,K681)</f>
        <v/>
      </c>
      <c r="K681" s="418">
        <f>IF(AND(T681=TRUE, U681=TRUE, V681=TRUE), IF(W681&lt;-0.05, "អនុញ្ញាត (អ្នកផ្គត់ផ្គង់ប្រកាសខ្វះ)", "បានប្រកាស (អនុញ្ញាត)"), IF(AND(T681=FALSE, U681=FALSE, V681=FALSE), "ព្យួរទុក (មិនមានទិន្នន័យ)", "ប្រកាសខុស (ព្យួរទុក)"))</f>
        <v/>
      </c>
      <c r="L681" s="418" t="inlineStr"/>
      <c r="M681" s="418" t="inlineStr"/>
      <c r="N681" s="455" t="n"/>
      <c r="O681" s="455">
        <f>IF(W681&lt;0,AI681,I681)</f>
        <v/>
      </c>
      <c r="P681" s="455">
        <f>I681-O681</f>
        <v/>
      </c>
      <c r="Q681" s="418" t="n"/>
      <c r="R681" s="418" t="inlineStr">
        <is>
          <t>INV20210207905</t>
        </is>
      </c>
      <c r="S681" s="418" t="inlineStr"/>
      <c r="T681" s="418">
        <f>R681=S681</f>
        <v/>
      </c>
      <c r="U681" s="418">
        <f>AND(MONTH(F681)=MONTH(Y681), YEAR(F681)=YEAR(Y681))</f>
        <v/>
      </c>
      <c r="V681" s="418">
        <f>AND(AC681&lt;&gt;"", 'Company information'!D$4&lt;&gt;"", RIGHT(SUBSTITUTE(AC681,"-",""),9)=RIGHT(SUBSTITUTE('Company information'!D$4,"-",""),9))</f>
        <v/>
      </c>
      <c r="W681" s="418">
        <f>AI681-I681</f>
        <v/>
      </c>
      <c r="X681" s="455" t="n"/>
      <c r="Y681" s="417" t="n"/>
      <c r="Z681" s="418" t="n"/>
      <c r="AA681" s="418" t="n"/>
      <c r="AB681" s="418" t="n"/>
      <c r="AC681" s="418" t="n"/>
      <c r="AD681" s="418" t="n"/>
      <c r="AE681" s="455" t="n"/>
      <c r="AF681" s="455" t="n"/>
      <c r="AG681" s="455" t="n"/>
      <c r="AH681" s="455" t="n"/>
      <c r="AI681" s="455" t="n"/>
      <c r="AJ681" s="455" t="n"/>
      <c r="AK681" s="455" t="n"/>
      <c r="AL681" s="455" t="n"/>
      <c r="AM681" s="455" t="n"/>
      <c r="AN681" s="455" t="n"/>
      <c r="AO681" s="455" t="n"/>
      <c r="AP681" s="455" t="n"/>
      <c r="AQ681" s="455" t="n"/>
      <c r="AR681" s="418" t="n"/>
      <c r="AS681" s="418" t="n"/>
      <c r="AT681" s="418" t="n"/>
    </row>
    <row r="682">
      <c r="A682" s="417" t="n">
        <v>673</v>
      </c>
      <c r="B682" s="418" t="inlineStr"/>
      <c r="C682" s="418" t="inlineStr">
        <is>
          <t>កំពង់ផែស្វយ័តភ្នំពេញ "ក.ស.ភ"</t>
        </is>
      </c>
      <c r="D682" s="418" t="inlineStr">
        <is>
          <t>L001-100044999</t>
        </is>
      </c>
      <c r="E682" s="418" t="inlineStr">
        <is>
          <t>INV20210207903</t>
        </is>
      </c>
      <c r="F682" s="419" t="n">
        <v>44471</v>
      </c>
      <c r="G682" s="420" t="n">
        <v>58238</v>
      </c>
      <c r="H682" s="418" t="n"/>
      <c r="I682" s="455" t="n">
        <v>58238</v>
      </c>
      <c r="J682" s="418">
        <f>IF(L682&lt;&gt;"",L682,K682)</f>
        <v/>
      </c>
      <c r="K682" s="418">
        <f>IF(AND(T682=TRUE, U682=TRUE, V682=TRUE), IF(W682&lt;-0.05, "អនុញ្ញាត (អ្នកផ្គត់ផ្គង់ប្រកាសខ្វះ)", "បានប្រកាស (អនុញ្ញាត)"), IF(AND(T682=FALSE, U682=FALSE, V682=FALSE), "ព្យួរទុក (មិនមានទិន្នន័យ)", "ប្រកាសខុស (ព្យួរទុក)"))</f>
        <v/>
      </c>
      <c r="L682" s="418" t="inlineStr"/>
      <c r="M682" s="418" t="inlineStr"/>
      <c r="N682" s="455" t="n"/>
      <c r="O682" s="455">
        <f>IF(W682&lt;0,AI682,I682)</f>
        <v/>
      </c>
      <c r="P682" s="455">
        <f>I682-O682</f>
        <v/>
      </c>
      <c r="Q682" s="418" t="n"/>
      <c r="R682" s="418" t="inlineStr">
        <is>
          <t>INV20210207903</t>
        </is>
      </c>
      <c r="S682" s="418" t="inlineStr"/>
      <c r="T682" s="418">
        <f>R682=S682</f>
        <v/>
      </c>
      <c r="U682" s="418">
        <f>AND(MONTH(F682)=MONTH(Y682), YEAR(F682)=YEAR(Y682))</f>
        <v/>
      </c>
      <c r="V682" s="418">
        <f>AND(AC682&lt;&gt;"", 'Company information'!D$4&lt;&gt;"", RIGHT(SUBSTITUTE(AC682,"-",""),9)=RIGHT(SUBSTITUTE('Company information'!D$4,"-",""),9))</f>
        <v/>
      </c>
      <c r="W682" s="418">
        <f>AI682-I682</f>
        <v/>
      </c>
      <c r="X682" s="455" t="n"/>
      <c r="Y682" s="417" t="n"/>
      <c r="Z682" s="418" t="n"/>
      <c r="AA682" s="418" t="n"/>
      <c r="AB682" s="418" t="n"/>
      <c r="AC682" s="418" t="n"/>
      <c r="AD682" s="418" t="n"/>
      <c r="AE682" s="455" t="n"/>
      <c r="AF682" s="455" t="n"/>
      <c r="AG682" s="455" t="n"/>
      <c r="AH682" s="455" t="n"/>
      <c r="AI682" s="455" t="n"/>
      <c r="AJ682" s="455" t="n"/>
      <c r="AK682" s="455" t="n"/>
      <c r="AL682" s="455" t="n"/>
      <c r="AM682" s="455" t="n"/>
      <c r="AN682" s="455" t="n"/>
      <c r="AO682" s="455" t="n"/>
      <c r="AP682" s="455" t="n"/>
      <c r="AQ682" s="455" t="n"/>
      <c r="AR682" s="418" t="n"/>
      <c r="AS682" s="418" t="n"/>
      <c r="AT682" s="418" t="n"/>
    </row>
    <row r="683">
      <c r="A683" s="417" t="n">
        <v>674</v>
      </c>
      <c r="B683" s="418" t="inlineStr"/>
      <c r="C683" s="418" t="inlineStr">
        <is>
          <t>កំពង់ផែស្វយ័តភ្នំពេញ "ក.ស.ភ"</t>
        </is>
      </c>
      <c r="D683" s="418" t="inlineStr">
        <is>
          <t>L001-100044999</t>
        </is>
      </c>
      <c r="E683" s="418" t="inlineStr">
        <is>
          <t>INV20210207902</t>
        </is>
      </c>
      <c r="F683" s="419" t="n">
        <v>44471</v>
      </c>
      <c r="G683" s="420" t="n">
        <v>19425</v>
      </c>
      <c r="H683" s="418" t="n"/>
      <c r="I683" s="455" t="n">
        <v>19425</v>
      </c>
      <c r="J683" s="418">
        <f>IF(L683&lt;&gt;"",L683,K683)</f>
        <v/>
      </c>
      <c r="K683" s="418">
        <f>IF(AND(T683=TRUE, U683=TRUE, V683=TRUE), IF(W683&lt;-0.05, "អនុញ្ញាត (អ្នកផ្គត់ផ្គង់ប្រកាសខ្វះ)", "បានប្រកាស (អនុញ្ញាត)"), IF(AND(T683=FALSE, U683=FALSE, V683=FALSE), "ព្យួរទុក (មិនមានទិន្នន័យ)", "ប្រកាសខុស (ព្យួរទុក)"))</f>
        <v/>
      </c>
      <c r="L683" s="418" t="inlineStr"/>
      <c r="M683" s="418" t="inlineStr"/>
      <c r="N683" s="455" t="n"/>
      <c r="O683" s="455">
        <f>IF(W683&lt;0,AI683,I683)</f>
        <v/>
      </c>
      <c r="P683" s="455">
        <f>I683-O683</f>
        <v/>
      </c>
      <c r="Q683" s="418" t="n"/>
      <c r="R683" s="418" t="inlineStr">
        <is>
          <t>INV20210207902</t>
        </is>
      </c>
      <c r="S683" s="418" t="inlineStr"/>
      <c r="T683" s="418">
        <f>R683=S683</f>
        <v/>
      </c>
      <c r="U683" s="418">
        <f>AND(MONTH(F683)=MONTH(Y683), YEAR(F683)=YEAR(Y683))</f>
        <v/>
      </c>
      <c r="V683" s="418">
        <f>AND(AC683&lt;&gt;"", 'Company information'!D$4&lt;&gt;"", RIGHT(SUBSTITUTE(AC683,"-",""),9)=RIGHT(SUBSTITUTE('Company information'!D$4,"-",""),9))</f>
        <v/>
      </c>
      <c r="W683" s="418">
        <f>AI683-I683</f>
        <v/>
      </c>
      <c r="X683" s="455" t="n"/>
      <c r="Y683" s="417" t="n"/>
      <c r="Z683" s="418" t="n"/>
      <c r="AA683" s="418" t="n"/>
      <c r="AB683" s="418" t="n"/>
      <c r="AC683" s="418" t="n"/>
      <c r="AD683" s="418" t="n"/>
      <c r="AE683" s="455" t="n"/>
      <c r="AF683" s="455" t="n"/>
      <c r="AG683" s="455" t="n"/>
      <c r="AH683" s="455" t="n"/>
      <c r="AI683" s="455" t="n"/>
      <c r="AJ683" s="455" t="n"/>
      <c r="AK683" s="455" t="n"/>
      <c r="AL683" s="455" t="n"/>
      <c r="AM683" s="455" t="n"/>
      <c r="AN683" s="455" t="n"/>
      <c r="AO683" s="455" t="n"/>
      <c r="AP683" s="455" t="n"/>
      <c r="AQ683" s="455" t="n"/>
      <c r="AR683" s="418" t="n"/>
      <c r="AS683" s="418" t="n"/>
      <c r="AT683" s="418" t="n"/>
    </row>
    <row r="684">
      <c r="A684" s="417" t="n">
        <v>675</v>
      </c>
      <c r="B684" s="418" t="inlineStr"/>
      <c r="C684" s="418" t="inlineStr">
        <is>
          <t>កំពង់ផែស្វយ័តភ្នំពេញ "ក.ស.ភ"</t>
        </is>
      </c>
      <c r="D684" s="418" t="inlineStr">
        <is>
          <t>L001-100044999</t>
        </is>
      </c>
      <c r="E684" s="418" t="inlineStr">
        <is>
          <t>INV20210207904</t>
        </is>
      </c>
      <c r="F684" s="419" t="n">
        <v>44471</v>
      </c>
      <c r="G684" s="420" t="n">
        <v>29119</v>
      </c>
      <c r="H684" s="418" t="n"/>
      <c r="I684" s="455" t="n">
        <v>29119</v>
      </c>
      <c r="J684" s="418">
        <f>IF(L684&lt;&gt;"",L684,K684)</f>
        <v/>
      </c>
      <c r="K684" s="418">
        <f>IF(AND(T684=TRUE, U684=TRUE, V684=TRUE), IF(W684&lt;-0.05, "អនុញ្ញាត (អ្នកផ្គត់ផ្គង់ប្រកាសខ្វះ)", "បានប្រកាស (អនុញ្ញាត)"), IF(AND(T684=FALSE, U684=FALSE, V684=FALSE), "ព្យួរទុក (មិនមានទិន្នន័យ)", "ប្រកាសខុស (ព្យួរទុក)"))</f>
        <v/>
      </c>
      <c r="L684" s="418" t="inlineStr"/>
      <c r="M684" s="418" t="inlineStr"/>
      <c r="N684" s="455" t="n"/>
      <c r="O684" s="455">
        <f>IF(W684&lt;0,AI684,I684)</f>
        <v/>
      </c>
      <c r="P684" s="455">
        <f>I684-O684</f>
        <v/>
      </c>
      <c r="Q684" s="418" t="n"/>
      <c r="R684" s="418" t="inlineStr">
        <is>
          <t>INV20210207904</t>
        </is>
      </c>
      <c r="S684" s="418" t="inlineStr"/>
      <c r="T684" s="418">
        <f>R684=S684</f>
        <v/>
      </c>
      <c r="U684" s="418">
        <f>AND(MONTH(F684)=MONTH(Y684), YEAR(F684)=YEAR(Y684))</f>
        <v/>
      </c>
      <c r="V684" s="418">
        <f>AND(AC684&lt;&gt;"", 'Company information'!D$4&lt;&gt;"", RIGHT(SUBSTITUTE(AC684,"-",""),9)=RIGHT(SUBSTITUTE('Company information'!D$4,"-",""),9))</f>
        <v/>
      </c>
      <c r="W684" s="418">
        <f>AI684-I684</f>
        <v/>
      </c>
      <c r="X684" s="455" t="n"/>
      <c r="Y684" s="417" t="n"/>
      <c r="Z684" s="418" t="n"/>
      <c r="AA684" s="418" t="n"/>
      <c r="AB684" s="418" t="n"/>
      <c r="AC684" s="418" t="n"/>
      <c r="AD684" s="418" t="n"/>
      <c r="AE684" s="455" t="n"/>
      <c r="AF684" s="455" t="n"/>
      <c r="AG684" s="455" t="n"/>
      <c r="AH684" s="455" t="n"/>
      <c r="AI684" s="455" t="n"/>
      <c r="AJ684" s="455" t="n"/>
      <c r="AK684" s="455" t="n"/>
      <c r="AL684" s="455" t="n"/>
      <c r="AM684" s="455" t="n"/>
      <c r="AN684" s="455" t="n"/>
      <c r="AO684" s="455" t="n"/>
      <c r="AP684" s="455" t="n"/>
      <c r="AQ684" s="455" t="n"/>
      <c r="AR684" s="418" t="n"/>
      <c r="AS684" s="418" t="n"/>
      <c r="AT684" s="418" t="n"/>
    </row>
    <row r="685">
      <c r="A685" s="417" t="n">
        <v>676</v>
      </c>
      <c r="B685" s="418" t="inlineStr"/>
      <c r="C685" s="418" t="inlineStr">
        <is>
          <t>កំពង់ផែស្វយ័តភ្នំពេញ "ក.ស.ភ"</t>
        </is>
      </c>
      <c r="D685" s="418" t="inlineStr">
        <is>
          <t>L001-100044999</t>
        </is>
      </c>
      <c r="E685" s="418" t="inlineStr">
        <is>
          <t>INV20210207906</t>
        </is>
      </c>
      <c r="F685" s="419" t="n">
        <v>44471</v>
      </c>
      <c r="G685" s="420" t="n">
        <v>29119</v>
      </c>
      <c r="H685" s="418" t="n"/>
      <c r="I685" s="455" t="n">
        <v>29119</v>
      </c>
      <c r="J685" s="418">
        <f>IF(L685&lt;&gt;"",L685,K685)</f>
        <v/>
      </c>
      <c r="K685" s="418">
        <f>IF(AND(T685=TRUE, U685=TRUE, V685=TRUE), IF(W685&lt;-0.05, "អនុញ្ញាត (អ្នកផ្គត់ផ្គង់ប្រកាសខ្វះ)", "បានប្រកាស (អនុញ្ញាត)"), IF(AND(T685=FALSE, U685=FALSE, V685=FALSE), "ព្យួរទុក (មិនមានទិន្នន័យ)", "ប្រកាសខុស (ព្យួរទុក)"))</f>
        <v/>
      </c>
      <c r="L685" s="418" t="inlineStr"/>
      <c r="M685" s="418" t="inlineStr"/>
      <c r="N685" s="455" t="n"/>
      <c r="O685" s="455">
        <f>IF(W685&lt;0,AI685,I685)</f>
        <v/>
      </c>
      <c r="P685" s="455">
        <f>I685-O685</f>
        <v/>
      </c>
      <c r="Q685" s="418" t="n"/>
      <c r="R685" s="418" t="inlineStr">
        <is>
          <t>INV20210207906</t>
        </is>
      </c>
      <c r="S685" s="418" t="inlineStr"/>
      <c r="T685" s="418">
        <f>R685=S685</f>
        <v/>
      </c>
      <c r="U685" s="418">
        <f>AND(MONTH(F685)=MONTH(Y685), YEAR(F685)=YEAR(Y685))</f>
        <v/>
      </c>
      <c r="V685" s="418">
        <f>AND(AC685&lt;&gt;"", 'Company information'!D$4&lt;&gt;"", RIGHT(SUBSTITUTE(AC685,"-",""),9)=RIGHT(SUBSTITUTE('Company information'!D$4,"-",""),9))</f>
        <v/>
      </c>
      <c r="W685" s="418">
        <f>AI685-I685</f>
        <v/>
      </c>
      <c r="X685" s="455" t="n"/>
      <c r="Y685" s="417" t="n"/>
      <c r="Z685" s="418" t="n"/>
      <c r="AA685" s="418" t="n"/>
      <c r="AB685" s="418" t="n"/>
      <c r="AC685" s="418" t="n"/>
      <c r="AD685" s="418" t="n"/>
      <c r="AE685" s="455" t="n"/>
      <c r="AF685" s="455" t="n"/>
      <c r="AG685" s="455" t="n"/>
      <c r="AH685" s="455" t="n"/>
      <c r="AI685" s="455" t="n"/>
      <c r="AJ685" s="455" t="n"/>
      <c r="AK685" s="455" t="n"/>
      <c r="AL685" s="455" t="n"/>
      <c r="AM685" s="455" t="n"/>
      <c r="AN685" s="455" t="n"/>
      <c r="AO685" s="455" t="n"/>
      <c r="AP685" s="455" t="n"/>
      <c r="AQ685" s="455" t="n"/>
      <c r="AR685" s="418" t="n"/>
      <c r="AS685" s="418" t="n"/>
      <c r="AT685" s="418" t="n"/>
    </row>
    <row r="686">
      <c r="A686" s="417" t="n">
        <v>677</v>
      </c>
      <c r="B686" s="418" t="inlineStr"/>
      <c r="C686" s="418" t="inlineStr">
        <is>
          <t>កំពង់ផែស្វយ័តភ្នំពេញ "ក.ស.ភ"</t>
        </is>
      </c>
      <c r="D686" s="418" t="inlineStr">
        <is>
          <t>L001-100044999</t>
        </is>
      </c>
      <c r="E686" s="418" t="inlineStr">
        <is>
          <t>INV20210207901</t>
        </is>
      </c>
      <c r="F686" s="419" t="n">
        <v>44471</v>
      </c>
      <c r="G686" s="420" t="n">
        <v>58238</v>
      </c>
      <c r="H686" s="418" t="n"/>
      <c r="I686" s="455" t="n">
        <v>58238</v>
      </c>
      <c r="J686" s="418">
        <f>IF(L686&lt;&gt;"",L686,K686)</f>
        <v/>
      </c>
      <c r="K686" s="418">
        <f>IF(AND(T686=TRUE, U686=TRUE, V686=TRUE), IF(W686&lt;-0.05, "អនុញ្ញាត (អ្នកផ្គត់ផ្គង់ប្រកាសខ្វះ)", "បានប្រកាស (អនុញ្ញាត)"), IF(AND(T686=FALSE, U686=FALSE, V686=FALSE), "ព្យួរទុក (មិនមានទិន្នន័យ)", "ប្រកាសខុស (ព្យួរទុក)"))</f>
        <v/>
      </c>
      <c r="L686" s="418" t="inlineStr"/>
      <c r="M686" s="418" t="inlineStr"/>
      <c r="N686" s="455" t="n"/>
      <c r="O686" s="455">
        <f>IF(W686&lt;0,AI686,I686)</f>
        <v/>
      </c>
      <c r="P686" s="455">
        <f>I686-O686</f>
        <v/>
      </c>
      <c r="Q686" s="418" t="n"/>
      <c r="R686" s="418" t="inlineStr">
        <is>
          <t>INV20210207901</t>
        </is>
      </c>
      <c r="S686" s="418" t="inlineStr"/>
      <c r="T686" s="418">
        <f>R686=S686</f>
        <v/>
      </c>
      <c r="U686" s="418">
        <f>AND(MONTH(F686)=MONTH(Y686), YEAR(F686)=YEAR(Y686))</f>
        <v/>
      </c>
      <c r="V686" s="418">
        <f>AND(AC686&lt;&gt;"", 'Company information'!D$4&lt;&gt;"", RIGHT(SUBSTITUTE(AC686,"-",""),9)=RIGHT(SUBSTITUTE('Company information'!D$4,"-",""),9))</f>
        <v/>
      </c>
      <c r="W686" s="418">
        <f>AI686-I686</f>
        <v/>
      </c>
      <c r="X686" s="455" t="n"/>
      <c r="Y686" s="417" t="n"/>
      <c r="Z686" s="418" t="n"/>
      <c r="AA686" s="418" t="n"/>
      <c r="AB686" s="418" t="n"/>
      <c r="AC686" s="418" t="n"/>
      <c r="AD686" s="418" t="n"/>
      <c r="AE686" s="455" t="n"/>
      <c r="AF686" s="455" t="n"/>
      <c r="AG686" s="455" t="n"/>
      <c r="AH686" s="455" t="n"/>
      <c r="AI686" s="455" t="n"/>
      <c r="AJ686" s="455" t="n"/>
      <c r="AK686" s="455" t="n"/>
      <c r="AL686" s="455" t="n"/>
      <c r="AM686" s="455" t="n"/>
      <c r="AN686" s="455" t="n"/>
      <c r="AO686" s="455" t="n"/>
      <c r="AP686" s="455" t="n"/>
      <c r="AQ686" s="455" t="n"/>
      <c r="AR686" s="418" t="n"/>
      <c r="AS686" s="418" t="n"/>
      <c r="AT686" s="418" t="n"/>
    </row>
    <row r="687">
      <c r="A687" s="417" t="n">
        <v>678</v>
      </c>
      <c r="B687" s="418" t="inlineStr"/>
      <c r="C687" s="418" t="inlineStr">
        <is>
          <t>កំពង់ផែស្វយ័តភ្នំពេញ "ក.ស.ភ"</t>
        </is>
      </c>
      <c r="D687" s="418" t="inlineStr">
        <is>
          <t>L001-100044999</t>
        </is>
      </c>
      <c r="E687" s="418" t="inlineStr">
        <is>
          <t>INV20210207907</t>
        </is>
      </c>
      <c r="F687" s="419" t="n">
        <v>44471</v>
      </c>
      <c r="G687" s="420" t="n">
        <v>29119</v>
      </c>
      <c r="H687" s="418" t="n"/>
      <c r="I687" s="455" t="n">
        <v>29119</v>
      </c>
      <c r="J687" s="418">
        <f>IF(L687&lt;&gt;"",L687,K687)</f>
        <v/>
      </c>
      <c r="K687" s="418">
        <f>IF(AND(T687=TRUE, U687=TRUE, V687=TRUE), IF(W687&lt;-0.05, "អនុញ្ញាត (អ្នកផ្គត់ផ្គង់ប្រកាសខ្វះ)", "បានប្រកាស (អនុញ្ញាត)"), IF(AND(T687=FALSE, U687=FALSE, V687=FALSE), "ព្យួរទុក (មិនមានទិន្នន័យ)", "ប្រកាសខុស (ព្យួរទុក)"))</f>
        <v/>
      </c>
      <c r="L687" s="418" t="inlineStr"/>
      <c r="M687" s="418" t="inlineStr"/>
      <c r="N687" s="455" t="n"/>
      <c r="O687" s="455">
        <f>IF(W687&lt;0,AI687,I687)</f>
        <v/>
      </c>
      <c r="P687" s="455">
        <f>I687-O687</f>
        <v/>
      </c>
      <c r="Q687" s="418" t="n"/>
      <c r="R687" s="418" t="inlineStr">
        <is>
          <t>INV20210207907</t>
        </is>
      </c>
      <c r="S687" s="418" t="inlineStr"/>
      <c r="T687" s="418">
        <f>R687=S687</f>
        <v/>
      </c>
      <c r="U687" s="418">
        <f>AND(MONTH(F687)=MONTH(Y687), YEAR(F687)=YEAR(Y687))</f>
        <v/>
      </c>
      <c r="V687" s="418">
        <f>AND(AC687&lt;&gt;"", 'Company information'!D$4&lt;&gt;"", RIGHT(SUBSTITUTE(AC687,"-",""),9)=RIGHT(SUBSTITUTE('Company information'!D$4,"-",""),9))</f>
        <v/>
      </c>
      <c r="W687" s="418">
        <f>AI687-I687</f>
        <v/>
      </c>
      <c r="X687" s="455" t="n"/>
      <c r="Y687" s="417" t="n"/>
      <c r="Z687" s="418" t="n"/>
      <c r="AA687" s="418" t="n"/>
      <c r="AB687" s="418" t="n"/>
      <c r="AC687" s="418" t="n"/>
      <c r="AD687" s="418" t="n"/>
      <c r="AE687" s="455" t="n"/>
      <c r="AF687" s="455" t="n"/>
      <c r="AG687" s="455" t="n"/>
      <c r="AH687" s="455" t="n"/>
      <c r="AI687" s="455" t="n"/>
      <c r="AJ687" s="455" t="n"/>
      <c r="AK687" s="455" t="n"/>
      <c r="AL687" s="455" t="n"/>
      <c r="AM687" s="455" t="n"/>
      <c r="AN687" s="455" t="n"/>
      <c r="AO687" s="455" t="n"/>
      <c r="AP687" s="455" t="n"/>
      <c r="AQ687" s="455" t="n"/>
      <c r="AR687" s="418" t="n"/>
      <c r="AS687" s="418" t="n"/>
      <c r="AT687" s="418" t="n"/>
    </row>
    <row r="688">
      <c r="A688" s="417" t="n">
        <v>679</v>
      </c>
      <c r="B688" s="418" t="inlineStr"/>
      <c r="C688" s="418" t="inlineStr">
        <is>
          <t>កំពង់ផែស្វយ័តភ្នំពេញ "ក.ស.ភ"</t>
        </is>
      </c>
      <c r="D688" s="418" t="inlineStr">
        <is>
          <t>L001-100044999</t>
        </is>
      </c>
      <c r="E688" s="418" t="inlineStr">
        <is>
          <t>INV20210207908</t>
        </is>
      </c>
      <c r="F688" s="419" t="n">
        <v>44471</v>
      </c>
      <c r="G688" s="420" t="n">
        <v>48544</v>
      </c>
      <c r="H688" s="418" t="n"/>
      <c r="I688" s="455" t="n">
        <v>48544</v>
      </c>
      <c r="J688" s="418">
        <f>IF(L688&lt;&gt;"",L688,K688)</f>
        <v/>
      </c>
      <c r="K688" s="418">
        <f>IF(AND(T688=TRUE, U688=TRUE, V688=TRUE), IF(W688&lt;-0.05, "អនុញ្ញាត (អ្នកផ្គត់ផ្គង់ប្រកាសខ្វះ)", "បានប្រកាស (អនុញ្ញាត)"), IF(AND(T688=FALSE, U688=FALSE, V688=FALSE), "ព្យួរទុក (មិនមានទិន្នន័យ)", "ប្រកាសខុស (ព្យួរទុក)"))</f>
        <v/>
      </c>
      <c r="L688" s="418" t="inlineStr"/>
      <c r="M688" s="418" t="inlineStr"/>
      <c r="N688" s="455" t="n"/>
      <c r="O688" s="455">
        <f>IF(W688&lt;0,AI688,I688)</f>
        <v/>
      </c>
      <c r="P688" s="455">
        <f>I688-O688</f>
        <v/>
      </c>
      <c r="Q688" s="418" t="n"/>
      <c r="R688" s="418" t="inlineStr">
        <is>
          <t>INV20210207908</t>
        </is>
      </c>
      <c r="S688" s="418" t="inlineStr"/>
      <c r="T688" s="418">
        <f>R688=S688</f>
        <v/>
      </c>
      <c r="U688" s="418">
        <f>AND(MONTH(F688)=MONTH(Y688), YEAR(F688)=YEAR(Y688))</f>
        <v/>
      </c>
      <c r="V688" s="418">
        <f>AND(AC688&lt;&gt;"", 'Company information'!D$4&lt;&gt;"", RIGHT(SUBSTITUTE(AC688,"-",""),9)=RIGHT(SUBSTITUTE('Company information'!D$4,"-",""),9))</f>
        <v/>
      </c>
      <c r="W688" s="418">
        <f>AI688-I688</f>
        <v/>
      </c>
      <c r="X688" s="455" t="n"/>
      <c r="Y688" s="417" t="n"/>
      <c r="Z688" s="418" t="n"/>
      <c r="AA688" s="418" t="n"/>
      <c r="AB688" s="418" t="n"/>
      <c r="AC688" s="418" t="n"/>
      <c r="AD688" s="418" t="n"/>
      <c r="AE688" s="455" t="n"/>
      <c r="AF688" s="455" t="n"/>
      <c r="AG688" s="455" t="n"/>
      <c r="AH688" s="455" t="n"/>
      <c r="AI688" s="455" t="n"/>
      <c r="AJ688" s="455" t="n"/>
      <c r="AK688" s="455" t="n"/>
      <c r="AL688" s="455" t="n"/>
      <c r="AM688" s="455" t="n"/>
      <c r="AN688" s="455" t="n"/>
      <c r="AO688" s="455" t="n"/>
      <c r="AP688" s="455" t="n"/>
      <c r="AQ688" s="455" t="n"/>
      <c r="AR688" s="418" t="n"/>
      <c r="AS688" s="418" t="n"/>
      <c r="AT688" s="418" t="n"/>
    </row>
    <row r="689">
      <c r="A689" s="417" t="n">
        <v>680</v>
      </c>
      <c r="B689" s="418" t="inlineStr"/>
      <c r="C689" s="418" t="inlineStr">
        <is>
          <t>កំពង់ផែស្វយ័តភ្នំពេញ "ក.ស.ភ"</t>
        </is>
      </c>
      <c r="D689" s="418" t="inlineStr">
        <is>
          <t>L001-100044999</t>
        </is>
      </c>
      <c r="E689" s="418" t="inlineStr">
        <is>
          <t>INV20210207909</t>
        </is>
      </c>
      <c r="F689" s="419" t="n">
        <v>44471</v>
      </c>
      <c r="G689" s="420" t="n">
        <v>29119</v>
      </c>
      <c r="H689" s="418" t="n"/>
      <c r="I689" s="455" t="n">
        <v>29119</v>
      </c>
      <c r="J689" s="418">
        <f>IF(L689&lt;&gt;"",L689,K689)</f>
        <v/>
      </c>
      <c r="K689" s="418">
        <f>IF(AND(T689=TRUE, U689=TRUE, V689=TRUE), IF(W689&lt;-0.05, "អនុញ្ញាត (អ្នកផ្គត់ផ្គង់ប្រកាសខ្វះ)", "បានប្រកាស (អនុញ្ញាត)"), IF(AND(T689=FALSE, U689=FALSE, V689=FALSE), "ព្យួរទុក (មិនមានទិន្នន័យ)", "ប្រកាសខុស (ព្យួរទុក)"))</f>
        <v/>
      </c>
      <c r="L689" s="418" t="inlineStr"/>
      <c r="M689" s="418" t="inlineStr"/>
      <c r="N689" s="455" t="n"/>
      <c r="O689" s="455">
        <f>IF(W689&lt;0,AI689,I689)</f>
        <v/>
      </c>
      <c r="P689" s="455">
        <f>I689-O689</f>
        <v/>
      </c>
      <c r="Q689" s="418" t="n"/>
      <c r="R689" s="418" t="inlineStr">
        <is>
          <t>INV20210207909</t>
        </is>
      </c>
      <c r="S689" s="418" t="inlineStr"/>
      <c r="T689" s="418">
        <f>R689=S689</f>
        <v/>
      </c>
      <c r="U689" s="418">
        <f>AND(MONTH(F689)=MONTH(Y689), YEAR(F689)=YEAR(Y689))</f>
        <v/>
      </c>
      <c r="V689" s="418">
        <f>AND(AC689&lt;&gt;"", 'Company information'!D$4&lt;&gt;"", RIGHT(SUBSTITUTE(AC689,"-",""),9)=RIGHT(SUBSTITUTE('Company information'!D$4,"-",""),9))</f>
        <v/>
      </c>
      <c r="W689" s="418">
        <f>AI689-I689</f>
        <v/>
      </c>
      <c r="X689" s="455" t="n"/>
      <c r="Y689" s="417" t="n"/>
      <c r="Z689" s="418" t="n"/>
      <c r="AA689" s="418" t="n"/>
      <c r="AB689" s="418" t="n"/>
      <c r="AC689" s="418" t="n"/>
      <c r="AD689" s="418" t="n"/>
      <c r="AE689" s="455" t="n"/>
      <c r="AF689" s="455" t="n"/>
      <c r="AG689" s="455" t="n"/>
      <c r="AH689" s="455" t="n"/>
      <c r="AI689" s="455" t="n"/>
      <c r="AJ689" s="455" t="n"/>
      <c r="AK689" s="455" t="n"/>
      <c r="AL689" s="455" t="n"/>
      <c r="AM689" s="455" t="n"/>
      <c r="AN689" s="455" t="n"/>
      <c r="AO689" s="455" t="n"/>
      <c r="AP689" s="455" t="n"/>
      <c r="AQ689" s="455" t="n"/>
      <c r="AR689" s="418" t="n"/>
      <c r="AS689" s="418" t="n"/>
      <c r="AT689" s="418" t="n"/>
    </row>
    <row r="690">
      <c r="A690" s="417" t="n">
        <v>681</v>
      </c>
      <c r="B690" s="418" t="inlineStr"/>
      <c r="C690" s="418" t="inlineStr">
        <is>
          <t>អ៊ែរ៉ូ ស៊ីបភីង អេជេនស៊ី</t>
        </is>
      </c>
      <c r="D690" s="418" t="inlineStr">
        <is>
          <t>K004-901635903</t>
        </is>
      </c>
      <c r="E690" s="418" t="inlineStr">
        <is>
          <t>IKPSA2021505618</t>
        </is>
      </c>
      <c r="F690" s="419" t="n">
        <v>44252</v>
      </c>
      <c r="G690" s="420" t="n">
        <v>3700</v>
      </c>
      <c r="H690" s="418" t="n"/>
      <c r="I690" s="455" t="n">
        <v>3700</v>
      </c>
      <c r="J690" s="418">
        <f>IF(L690&lt;&gt;"",L690,K690)</f>
        <v/>
      </c>
      <c r="K690" s="418">
        <f>IF(AND(T690=TRUE, U690=TRUE, V690=TRUE), IF(W690&lt;-0.05, "អនុញ្ញាត (អ្នកផ្គត់ផ្គង់ប្រកាសខ្វះ)", "បានប្រកាស (អនុញ្ញាត)"), IF(AND(T690=FALSE, U690=FALSE, V690=FALSE), "ព្យួរទុក (មិនមានទិន្នន័យ)", "ប្រកាសខុស (ព្យួរទុក)"))</f>
        <v/>
      </c>
      <c r="L690" s="418" t="inlineStr"/>
      <c r="M690" s="418" t="inlineStr"/>
      <c r="N690" s="455" t="n"/>
      <c r="O690" s="455">
        <f>IF(W690&lt;0,AI690,I690)</f>
        <v/>
      </c>
      <c r="P690" s="455">
        <f>I690-O690</f>
        <v/>
      </c>
      <c r="Q690" s="418" t="n"/>
      <c r="R690" s="418" t="inlineStr">
        <is>
          <t>IKPSA2021505618</t>
        </is>
      </c>
      <c r="S690" s="418" t="inlineStr"/>
      <c r="T690" s="418">
        <f>R690=S690</f>
        <v/>
      </c>
      <c r="U690" s="418">
        <f>AND(MONTH(F690)=MONTH(Y690), YEAR(F690)=YEAR(Y690))</f>
        <v/>
      </c>
      <c r="V690" s="418">
        <f>AND(AC690&lt;&gt;"", 'Company information'!D$4&lt;&gt;"", RIGHT(SUBSTITUTE(AC690,"-",""),9)=RIGHT(SUBSTITUTE('Company information'!D$4,"-",""),9))</f>
        <v/>
      </c>
      <c r="W690" s="418">
        <f>AI690-I690</f>
        <v/>
      </c>
      <c r="X690" s="455" t="n"/>
      <c r="Y690" s="417" t="n"/>
      <c r="Z690" s="418" t="n"/>
      <c r="AA690" s="418" t="n"/>
      <c r="AB690" s="418" t="n"/>
      <c r="AC690" s="418" t="n"/>
      <c r="AD690" s="418" t="n"/>
      <c r="AE690" s="455" t="n"/>
      <c r="AF690" s="455" t="n"/>
      <c r="AG690" s="455" t="n"/>
      <c r="AH690" s="455" t="n"/>
      <c r="AI690" s="455" t="n"/>
      <c r="AJ690" s="455" t="n"/>
      <c r="AK690" s="455" t="n"/>
      <c r="AL690" s="455" t="n"/>
      <c r="AM690" s="455" t="n"/>
      <c r="AN690" s="455" t="n"/>
      <c r="AO690" s="455" t="n"/>
      <c r="AP690" s="455" t="n"/>
      <c r="AQ690" s="455" t="n"/>
      <c r="AR690" s="418" t="n"/>
      <c r="AS690" s="418" t="n"/>
      <c r="AT690" s="418" t="n"/>
    </row>
    <row r="691">
      <c r="A691" s="417" t="n">
        <v>682</v>
      </c>
      <c r="B691" s="418" t="inlineStr"/>
      <c r="C691" s="418" t="inlineStr">
        <is>
          <t>សូស៊ីយេតេ កុងសេស្យូនែរ ដឺ ឡាអេរ៉ូព័រ</t>
        </is>
      </c>
      <c r="D691" s="418" t="inlineStr">
        <is>
          <t>L001-100047300</t>
        </is>
      </c>
      <c r="E691" s="418" t="inlineStr">
        <is>
          <t>2100006750</t>
        </is>
      </c>
      <c r="F691" s="419" t="n">
        <v>44318</v>
      </c>
      <c r="G691" s="420" t="n">
        <v>10029</v>
      </c>
      <c r="H691" s="418" t="n"/>
      <c r="I691" s="455" t="n">
        <v>10029</v>
      </c>
      <c r="J691" s="418">
        <f>IF(L691&lt;&gt;"",L691,K691)</f>
        <v/>
      </c>
      <c r="K691" s="418">
        <f>IF(AND(T691=TRUE, U691=TRUE, V691=TRUE), IF(W691&lt;-0.05, "អនុញ្ញាត (អ្នកផ្គត់ផ្គង់ប្រកាសខ្វះ)", "បានប្រកាស (អនុញ្ញាត)"), IF(AND(T691=FALSE, U691=FALSE, V691=FALSE), "ព្យួរទុក (មិនមានទិន្នន័យ)", "ប្រកាសខុស (ព្យួរទុក)"))</f>
        <v/>
      </c>
      <c r="L691" s="418" t="inlineStr"/>
      <c r="M691" s="418" t="inlineStr"/>
      <c r="N691" s="455" t="n"/>
      <c r="O691" s="455">
        <f>IF(W691&lt;0,AI691,I691)</f>
        <v/>
      </c>
      <c r="P691" s="455">
        <f>I691-O691</f>
        <v/>
      </c>
      <c r="Q691" s="418" t="n"/>
      <c r="R691" s="418" t="inlineStr">
        <is>
          <t>2100006750</t>
        </is>
      </c>
      <c r="S691" s="418" t="inlineStr"/>
      <c r="T691" s="418">
        <f>R691=S691</f>
        <v/>
      </c>
      <c r="U691" s="418">
        <f>AND(MONTH(F691)=MONTH(Y691), YEAR(F691)=YEAR(Y691))</f>
        <v/>
      </c>
      <c r="V691" s="418">
        <f>AND(AC691&lt;&gt;"", 'Company information'!D$4&lt;&gt;"", RIGHT(SUBSTITUTE(AC691,"-",""),9)=RIGHT(SUBSTITUTE('Company information'!D$4,"-",""),9))</f>
        <v/>
      </c>
      <c r="W691" s="418">
        <f>AI691-I691</f>
        <v/>
      </c>
      <c r="X691" s="455" t="n"/>
      <c r="Y691" s="417" t="n"/>
      <c r="Z691" s="418" t="n"/>
      <c r="AA691" s="418" t="n"/>
      <c r="AB691" s="418" t="n"/>
      <c r="AC691" s="418" t="n"/>
      <c r="AD691" s="418" t="n"/>
      <c r="AE691" s="455" t="n"/>
      <c r="AF691" s="455" t="n"/>
      <c r="AG691" s="455" t="n"/>
      <c r="AH691" s="455" t="n"/>
      <c r="AI691" s="455" t="n"/>
      <c r="AJ691" s="455" t="n"/>
      <c r="AK691" s="455" t="n"/>
      <c r="AL691" s="455" t="n"/>
      <c r="AM691" s="455" t="n"/>
      <c r="AN691" s="455" t="n"/>
      <c r="AO691" s="455" t="n"/>
      <c r="AP691" s="455" t="n"/>
      <c r="AQ691" s="455" t="n"/>
      <c r="AR691" s="418" t="n"/>
      <c r="AS691" s="418" t="n"/>
      <c r="AT691" s="418" t="n"/>
    </row>
    <row r="692">
      <c r="A692" s="417" t="n">
        <v>683</v>
      </c>
      <c r="B692" s="418" t="inlineStr"/>
      <c r="C692" s="418" t="inlineStr">
        <is>
          <t>កំពង់ផែស្វយ័តក្រុងព្រះសីហនុ</t>
        </is>
      </c>
      <c r="D692" s="418" t="inlineStr">
        <is>
          <t>L001-100044638</t>
        </is>
      </c>
      <c r="E692" s="418" t="inlineStr">
        <is>
          <t>000032905</t>
        </is>
      </c>
      <c r="F692" s="419" t="n">
        <v>44253</v>
      </c>
      <c r="G692" s="420" t="n">
        <v>35400</v>
      </c>
      <c r="H692" s="418" t="n"/>
      <c r="I692" s="455" t="n">
        <v>35400</v>
      </c>
      <c r="J692" s="418">
        <f>IF(L692&lt;&gt;"",L692,K692)</f>
        <v/>
      </c>
      <c r="K692" s="418">
        <f>IF(AND(T692=TRUE, U692=TRUE, V692=TRUE), IF(W692&lt;-0.05, "អនុញ្ញាត (អ្នកផ្គត់ផ្គង់ប្រកាសខ្វះ)", "បានប្រកាស (អនុញ្ញាត)"), IF(AND(T692=FALSE, U692=FALSE, V692=FALSE), "ព្យួរទុក (មិនមានទិន្នន័យ)", "ប្រកាសខុស (ព្យួរទុក)"))</f>
        <v/>
      </c>
      <c r="L692" s="418" t="inlineStr"/>
      <c r="M692" s="418" t="inlineStr"/>
      <c r="N692" s="455" t="n"/>
      <c r="O692" s="455">
        <f>IF(W692&lt;0,AI692,I692)</f>
        <v/>
      </c>
      <c r="P692" s="455">
        <f>I692-O692</f>
        <v/>
      </c>
      <c r="Q692" s="418" t="n"/>
      <c r="R692" s="418" t="inlineStr">
        <is>
          <t>000032905</t>
        </is>
      </c>
      <c r="S692" s="418" t="inlineStr"/>
      <c r="T692" s="418">
        <f>R692=S692</f>
        <v/>
      </c>
      <c r="U692" s="418">
        <f>AND(MONTH(F692)=MONTH(Y692), YEAR(F692)=YEAR(Y692))</f>
        <v/>
      </c>
      <c r="V692" s="418">
        <f>AND(AC692&lt;&gt;"", 'Company information'!D$4&lt;&gt;"", RIGHT(SUBSTITUTE(AC692,"-",""),9)=RIGHT(SUBSTITUTE('Company information'!D$4,"-",""),9))</f>
        <v/>
      </c>
      <c r="W692" s="418">
        <f>AI692-I692</f>
        <v/>
      </c>
      <c r="X692" s="455" t="n"/>
      <c r="Y692" s="417" t="n"/>
      <c r="Z692" s="418" t="n"/>
      <c r="AA692" s="418" t="n"/>
      <c r="AB692" s="418" t="n"/>
      <c r="AC692" s="418" t="n"/>
      <c r="AD692" s="418" t="n"/>
      <c r="AE692" s="455" t="n"/>
      <c r="AF692" s="455" t="n"/>
      <c r="AG692" s="455" t="n"/>
      <c r="AH692" s="455" t="n"/>
      <c r="AI692" s="455" t="n"/>
      <c r="AJ692" s="455" t="n"/>
      <c r="AK692" s="455" t="n"/>
      <c r="AL692" s="455" t="n"/>
      <c r="AM692" s="455" t="n"/>
      <c r="AN692" s="455" t="n"/>
      <c r="AO692" s="455" t="n"/>
      <c r="AP692" s="455" t="n"/>
      <c r="AQ692" s="455" t="n"/>
      <c r="AR692" s="418" t="n"/>
      <c r="AS692" s="418" t="n"/>
      <c r="AT692" s="418" t="n"/>
    </row>
    <row r="693">
      <c r="A693" s="417" t="n">
        <v>684</v>
      </c>
      <c r="B693" s="418" t="inlineStr"/>
      <c r="C693" s="418" t="inlineStr">
        <is>
          <t>អ៊ែរ៉ូ ស៊ីបភីង អេជេនស៊ី</t>
        </is>
      </c>
      <c r="D693" s="418" t="inlineStr">
        <is>
          <t>K004-901635903</t>
        </is>
      </c>
      <c r="E693" s="418" t="inlineStr">
        <is>
          <t>IKPSA20215056623</t>
        </is>
      </c>
      <c r="F693" s="419" t="n">
        <v>44252</v>
      </c>
      <c r="G693" s="420" t="n">
        <v>113960</v>
      </c>
      <c r="H693" s="418" t="n"/>
      <c r="I693" s="455" t="n">
        <v>113960</v>
      </c>
      <c r="J693" s="418">
        <f>IF(L693&lt;&gt;"",L693,K693)</f>
        <v/>
      </c>
      <c r="K693" s="418">
        <f>IF(AND(T693=TRUE, U693=TRUE, V693=TRUE), IF(W693&lt;-0.05, "អនុញ្ញាត (អ្នកផ្គត់ផ្គង់ប្រកាសខ្វះ)", "បានប្រកាស (អនុញ្ញាត)"), IF(AND(T693=FALSE, U693=FALSE, V693=FALSE), "ព្យួរទុក (មិនមានទិន្នន័យ)", "ប្រកាសខុស (ព្យួរទុក)"))</f>
        <v/>
      </c>
      <c r="L693" s="418" t="inlineStr"/>
      <c r="M693" s="418" t="inlineStr"/>
      <c r="N693" s="455" t="n"/>
      <c r="O693" s="455">
        <f>IF(W693&lt;0,AI693,I693)</f>
        <v/>
      </c>
      <c r="P693" s="455">
        <f>I693-O693</f>
        <v/>
      </c>
      <c r="Q693" s="418" t="n"/>
      <c r="R693" s="418" t="inlineStr">
        <is>
          <t>IKPSA20215056623</t>
        </is>
      </c>
      <c r="S693" s="418" t="inlineStr"/>
      <c r="T693" s="418">
        <f>R693=S693</f>
        <v/>
      </c>
      <c r="U693" s="418">
        <f>AND(MONTH(F693)=MONTH(Y693), YEAR(F693)=YEAR(Y693))</f>
        <v/>
      </c>
      <c r="V693" s="418">
        <f>AND(AC693&lt;&gt;"", 'Company information'!D$4&lt;&gt;"", RIGHT(SUBSTITUTE(AC693,"-",""),9)=RIGHT(SUBSTITUTE('Company information'!D$4,"-",""),9))</f>
        <v/>
      </c>
      <c r="W693" s="418">
        <f>AI693-I693</f>
        <v/>
      </c>
      <c r="X693" s="455" t="n"/>
      <c r="Y693" s="417" t="n"/>
      <c r="Z693" s="418" t="n"/>
      <c r="AA693" s="418" t="n"/>
      <c r="AB693" s="418" t="n"/>
      <c r="AC693" s="418" t="n"/>
      <c r="AD693" s="418" t="n"/>
      <c r="AE693" s="455" t="n"/>
      <c r="AF693" s="455" t="n"/>
      <c r="AG693" s="455" t="n"/>
      <c r="AH693" s="455" t="n"/>
      <c r="AI693" s="455" t="n"/>
      <c r="AJ693" s="455" t="n"/>
      <c r="AK693" s="455" t="n"/>
      <c r="AL693" s="455" t="n"/>
      <c r="AM693" s="455" t="n"/>
      <c r="AN693" s="455" t="n"/>
      <c r="AO693" s="455" t="n"/>
      <c r="AP693" s="455" t="n"/>
      <c r="AQ693" s="455" t="n"/>
      <c r="AR693" s="418" t="n"/>
      <c r="AS693" s="418" t="n"/>
      <c r="AT693" s="418" t="n"/>
    </row>
    <row r="694">
      <c r="A694" s="417" t="n">
        <v>685</v>
      </c>
      <c r="B694" s="418" t="inlineStr"/>
      <c r="C694" s="418" t="inlineStr">
        <is>
          <t>អ៊ែរ៉ូ ស៊ីបភីង អេជេនស៊ី</t>
        </is>
      </c>
      <c r="D694" s="418" t="inlineStr">
        <is>
          <t>K004-901635903</t>
        </is>
      </c>
      <c r="E694" s="418" t="inlineStr">
        <is>
          <t>IKPSA2021505622</t>
        </is>
      </c>
      <c r="F694" s="419" t="n">
        <v>44252</v>
      </c>
      <c r="G694" s="420" t="n">
        <v>97680</v>
      </c>
      <c r="H694" s="418" t="n"/>
      <c r="I694" s="455" t="n">
        <v>97680</v>
      </c>
      <c r="J694" s="418">
        <f>IF(L694&lt;&gt;"",L694,K694)</f>
        <v/>
      </c>
      <c r="K694" s="418">
        <f>IF(AND(T694=TRUE, U694=TRUE, V694=TRUE), IF(W694&lt;-0.05, "អនុញ្ញាត (អ្នកផ្គត់ផ្គង់ប្រកាសខ្វះ)", "បានប្រកាស (អនុញ្ញាត)"), IF(AND(T694=FALSE, U694=FALSE, V694=FALSE), "ព្យួរទុក (មិនមានទិន្នន័យ)", "ប្រកាសខុស (ព្យួរទុក)"))</f>
        <v/>
      </c>
      <c r="L694" s="418" t="inlineStr"/>
      <c r="M694" s="418" t="inlineStr"/>
      <c r="N694" s="455" t="n"/>
      <c r="O694" s="455">
        <f>IF(W694&lt;0,AI694,I694)</f>
        <v/>
      </c>
      <c r="P694" s="455">
        <f>I694-O694</f>
        <v/>
      </c>
      <c r="Q694" s="418" t="n"/>
      <c r="R694" s="418" t="inlineStr">
        <is>
          <t>IKPSA2021505622</t>
        </is>
      </c>
      <c r="S694" s="418" t="inlineStr"/>
      <c r="T694" s="418">
        <f>R694=S694</f>
        <v/>
      </c>
      <c r="U694" s="418">
        <f>AND(MONTH(F694)=MONTH(Y694), YEAR(F694)=YEAR(Y694))</f>
        <v/>
      </c>
      <c r="V694" s="418">
        <f>AND(AC694&lt;&gt;"", 'Company information'!D$4&lt;&gt;"", RIGHT(SUBSTITUTE(AC694,"-",""),9)=RIGHT(SUBSTITUTE('Company information'!D$4,"-",""),9))</f>
        <v/>
      </c>
      <c r="W694" s="418">
        <f>AI694-I694</f>
        <v/>
      </c>
      <c r="X694" s="455" t="n"/>
      <c r="Y694" s="417" t="n"/>
      <c r="Z694" s="418" t="n"/>
      <c r="AA694" s="418" t="n"/>
      <c r="AB694" s="418" t="n"/>
      <c r="AC694" s="418" t="n"/>
      <c r="AD694" s="418" t="n"/>
      <c r="AE694" s="455" t="n"/>
      <c r="AF694" s="455" t="n"/>
      <c r="AG694" s="455" t="n"/>
      <c r="AH694" s="455" t="n"/>
      <c r="AI694" s="455" t="n"/>
      <c r="AJ694" s="455" t="n"/>
      <c r="AK694" s="455" t="n"/>
      <c r="AL694" s="455" t="n"/>
      <c r="AM694" s="455" t="n"/>
      <c r="AN694" s="455" t="n"/>
      <c r="AO694" s="455" t="n"/>
      <c r="AP694" s="455" t="n"/>
      <c r="AQ694" s="455" t="n"/>
      <c r="AR694" s="418" t="n"/>
      <c r="AS694" s="418" t="n"/>
      <c r="AT694" s="418" t="n"/>
    </row>
    <row r="695">
      <c r="A695" s="417" t="n">
        <v>686</v>
      </c>
      <c r="B695" s="418" t="inlineStr"/>
      <c r="C695" s="418" t="inlineStr">
        <is>
          <t>អ៊ែរ៉ូ ស៊ីបភីង អេជេនស៊ី</t>
        </is>
      </c>
      <c r="D695" s="418" t="inlineStr">
        <is>
          <t>K004-901635903</t>
        </is>
      </c>
      <c r="E695" s="418" t="inlineStr">
        <is>
          <t>IKPSA2021505621</t>
        </is>
      </c>
      <c r="F695" s="419" t="n">
        <v>44252</v>
      </c>
      <c r="G695" s="420" t="n">
        <v>1850</v>
      </c>
      <c r="H695" s="418" t="n"/>
      <c r="I695" s="455" t="n">
        <v>1850</v>
      </c>
      <c r="J695" s="418">
        <f>IF(L695&lt;&gt;"",L695,K695)</f>
        <v/>
      </c>
      <c r="K695" s="418">
        <f>IF(AND(T695=TRUE, U695=TRUE, V695=TRUE), IF(W695&lt;-0.05, "អនុញ្ញាត (អ្នកផ្គត់ផ្គង់ប្រកាសខ្វះ)", "បានប្រកាស (អនុញ្ញាត)"), IF(AND(T695=FALSE, U695=FALSE, V695=FALSE), "ព្យួរទុក (មិនមានទិន្នន័យ)", "ប្រកាសខុស (ព្យួរទុក)"))</f>
        <v/>
      </c>
      <c r="L695" s="418" t="inlineStr"/>
      <c r="M695" s="418" t="inlineStr"/>
      <c r="N695" s="455" t="n"/>
      <c r="O695" s="455">
        <f>IF(W695&lt;0,AI695,I695)</f>
        <v/>
      </c>
      <c r="P695" s="455">
        <f>I695-O695</f>
        <v/>
      </c>
      <c r="Q695" s="418" t="n"/>
      <c r="R695" s="418" t="inlineStr">
        <is>
          <t>IKPSA2021505621</t>
        </is>
      </c>
      <c r="S695" s="418" t="inlineStr"/>
      <c r="T695" s="418">
        <f>R695=S695</f>
        <v/>
      </c>
      <c r="U695" s="418">
        <f>AND(MONTH(F695)=MONTH(Y695), YEAR(F695)=YEAR(Y695))</f>
        <v/>
      </c>
      <c r="V695" s="418">
        <f>AND(AC695&lt;&gt;"", 'Company information'!D$4&lt;&gt;"", RIGHT(SUBSTITUTE(AC695,"-",""),9)=RIGHT(SUBSTITUTE('Company information'!D$4,"-",""),9))</f>
        <v/>
      </c>
      <c r="W695" s="418">
        <f>AI695-I695</f>
        <v/>
      </c>
      <c r="X695" s="455" t="n"/>
      <c r="Y695" s="417" t="n"/>
      <c r="Z695" s="418" t="n"/>
      <c r="AA695" s="418" t="n"/>
      <c r="AB695" s="418" t="n"/>
      <c r="AC695" s="418" t="n"/>
      <c r="AD695" s="418" t="n"/>
      <c r="AE695" s="455" t="n"/>
      <c r="AF695" s="455" t="n"/>
      <c r="AG695" s="455" t="n"/>
      <c r="AH695" s="455" t="n"/>
      <c r="AI695" s="455" t="n"/>
      <c r="AJ695" s="455" t="n"/>
      <c r="AK695" s="455" t="n"/>
      <c r="AL695" s="455" t="n"/>
      <c r="AM695" s="455" t="n"/>
      <c r="AN695" s="455" t="n"/>
      <c r="AO695" s="455" t="n"/>
      <c r="AP695" s="455" t="n"/>
      <c r="AQ695" s="455" t="n"/>
      <c r="AR695" s="418" t="n"/>
      <c r="AS695" s="418" t="n"/>
      <c r="AT695" s="418" t="n"/>
    </row>
    <row r="696">
      <c r="A696" s="417" t="n">
        <v>687</v>
      </c>
      <c r="B696" s="418" t="inlineStr"/>
      <c r="C696" s="418" t="inlineStr">
        <is>
          <t>អ៊ែរ៉ូ ស៊ីបភីង អេជេនស៊ី</t>
        </is>
      </c>
      <c r="D696" s="418" t="inlineStr">
        <is>
          <t>K004-901635903</t>
        </is>
      </c>
      <c r="E696" s="418" t="inlineStr">
        <is>
          <t>IKPSA2021505620</t>
        </is>
      </c>
      <c r="F696" s="419" t="n">
        <v>44252</v>
      </c>
      <c r="G696" s="420" t="n">
        <v>175010</v>
      </c>
      <c r="H696" s="418" t="n"/>
      <c r="I696" s="455" t="n">
        <v>175010</v>
      </c>
      <c r="J696" s="418">
        <f>IF(L696&lt;&gt;"",L696,K696)</f>
        <v/>
      </c>
      <c r="K696" s="418">
        <f>IF(AND(T696=TRUE, U696=TRUE, V696=TRUE), IF(W696&lt;-0.05, "អនុញ្ញាត (អ្នកផ្គត់ផ្គង់ប្រកាសខ្វះ)", "បានប្រកាស (អនុញ្ញាត)"), IF(AND(T696=FALSE, U696=FALSE, V696=FALSE), "ព្យួរទុក (មិនមានទិន្នន័យ)", "ប្រកាសខុស (ព្យួរទុក)"))</f>
        <v/>
      </c>
      <c r="L696" s="418" t="inlineStr"/>
      <c r="M696" s="418" t="inlineStr"/>
      <c r="N696" s="455" t="n"/>
      <c r="O696" s="455">
        <f>IF(W696&lt;0,AI696,I696)</f>
        <v/>
      </c>
      <c r="P696" s="455">
        <f>I696-O696</f>
        <v/>
      </c>
      <c r="Q696" s="418" t="n"/>
      <c r="R696" s="418" t="inlineStr">
        <is>
          <t>IKPSA2021505620</t>
        </is>
      </c>
      <c r="S696" s="418" t="inlineStr"/>
      <c r="T696" s="418">
        <f>R696=S696</f>
        <v/>
      </c>
      <c r="U696" s="418">
        <f>AND(MONTH(F696)=MONTH(Y696), YEAR(F696)=YEAR(Y696))</f>
        <v/>
      </c>
      <c r="V696" s="418">
        <f>AND(AC696&lt;&gt;"", 'Company information'!D$4&lt;&gt;"", RIGHT(SUBSTITUTE(AC696,"-",""),9)=RIGHT(SUBSTITUTE('Company information'!D$4,"-",""),9))</f>
        <v/>
      </c>
      <c r="W696" s="418">
        <f>AI696-I696</f>
        <v/>
      </c>
      <c r="X696" s="455" t="n"/>
      <c r="Y696" s="417" t="n"/>
      <c r="Z696" s="418" t="n"/>
      <c r="AA696" s="418" t="n"/>
      <c r="AB696" s="418" t="n"/>
      <c r="AC696" s="418" t="n"/>
      <c r="AD696" s="418" t="n"/>
      <c r="AE696" s="455" t="n"/>
      <c r="AF696" s="455" t="n"/>
      <c r="AG696" s="455" t="n"/>
      <c r="AH696" s="455" t="n"/>
      <c r="AI696" s="455" t="n"/>
      <c r="AJ696" s="455" t="n"/>
      <c r="AK696" s="455" t="n"/>
      <c r="AL696" s="455" t="n"/>
      <c r="AM696" s="455" t="n"/>
      <c r="AN696" s="455" t="n"/>
      <c r="AO696" s="455" t="n"/>
      <c r="AP696" s="455" t="n"/>
      <c r="AQ696" s="455" t="n"/>
      <c r="AR696" s="418" t="n"/>
      <c r="AS696" s="418" t="n"/>
      <c r="AT696" s="418" t="n"/>
    </row>
    <row r="697">
      <c r="A697" s="417" t="n">
        <v>688</v>
      </c>
      <c r="B697" s="418" t="inlineStr"/>
      <c r="C697" s="418" t="inlineStr">
        <is>
          <t>អ៊ែរ៉ូ ស៊ីបភីង អេជេនស៊ី</t>
        </is>
      </c>
      <c r="D697" s="418" t="inlineStr">
        <is>
          <t>K004-901635903</t>
        </is>
      </c>
      <c r="E697" s="418" t="inlineStr">
        <is>
          <t>IKPSA2021505619</t>
        </is>
      </c>
      <c r="F697" s="419" t="n">
        <v>44252</v>
      </c>
      <c r="G697" s="420" t="n">
        <v>146520</v>
      </c>
      <c r="H697" s="418" t="n"/>
      <c r="I697" s="455" t="n">
        <v>146520</v>
      </c>
      <c r="J697" s="418">
        <f>IF(L697&lt;&gt;"",L697,K697)</f>
        <v/>
      </c>
      <c r="K697" s="418">
        <f>IF(AND(T697=TRUE, U697=TRUE, V697=TRUE), IF(W697&lt;-0.05, "អនុញ្ញាត (អ្នកផ្គត់ផ្គង់ប្រកាសខ្វះ)", "បានប្រកាស (អនុញ្ញាត)"), IF(AND(T697=FALSE, U697=FALSE, V697=FALSE), "ព្យួរទុក (មិនមានទិន្នន័យ)", "ប្រកាសខុស (ព្យួរទុក)"))</f>
        <v/>
      </c>
      <c r="L697" s="418" t="inlineStr"/>
      <c r="M697" s="418" t="inlineStr"/>
      <c r="N697" s="455" t="n"/>
      <c r="O697" s="455">
        <f>IF(W697&lt;0,AI697,I697)</f>
        <v/>
      </c>
      <c r="P697" s="455">
        <f>I697-O697</f>
        <v/>
      </c>
      <c r="Q697" s="418" t="n"/>
      <c r="R697" s="418" t="inlineStr">
        <is>
          <t>IKPSA2021505619</t>
        </is>
      </c>
      <c r="S697" s="418" t="inlineStr"/>
      <c r="T697" s="418">
        <f>R697=S697</f>
        <v/>
      </c>
      <c r="U697" s="418">
        <f>AND(MONTH(F697)=MONTH(Y697), YEAR(F697)=YEAR(Y697))</f>
        <v/>
      </c>
      <c r="V697" s="418">
        <f>AND(AC697&lt;&gt;"", 'Company information'!D$4&lt;&gt;"", RIGHT(SUBSTITUTE(AC697,"-",""),9)=RIGHT(SUBSTITUTE('Company information'!D$4,"-",""),9))</f>
        <v/>
      </c>
      <c r="W697" s="418">
        <f>AI697-I697</f>
        <v/>
      </c>
      <c r="X697" s="455" t="n"/>
      <c r="Y697" s="417" t="n"/>
      <c r="Z697" s="418" t="n"/>
      <c r="AA697" s="418" t="n"/>
      <c r="AB697" s="418" t="n"/>
      <c r="AC697" s="418" t="n"/>
      <c r="AD697" s="418" t="n"/>
      <c r="AE697" s="455" t="n"/>
      <c r="AF697" s="455" t="n"/>
      <c r="AG697" s="455" t="n"/>
      <c r="AH697" s="455" t="n"/>
      <c r="AI697" s="455" t="n"/>
      <c r="AJ697" s="455" t="n"/>
      <c r="AK697" s="455" t="n"/>
      <c r="AL697" s="455" t="n"/>
      <c r="AM697" s="455" t="n"/>
      <c r="AN697" s="455" t="n"/>
      <c r="AO697" s="455" t="n"/>
      <c r="AP697" s="455" t="n"/>
      <c r="AQ697" s="455" t="n"/>
      <c r="AR697" s="418" t="n"/>
      <c r="AS697" s="418" t="n"/>
      <c r="AT697" s="418" t="n"/>
    </row>
    <row r="698">
      <c r="A698" s="417" t="n">
        <v>689</v>
      </c>
      <c r="B698" s="418" t="inlineStr"/>
      <c r="C698" s="418" t="inlineStr">
        <is>
          <t>កំពង់ផែស្វយ័តក្រុងព្រះសីហនុ</t>
        </is>
      </c>
      <c r="D698" s="418" t="inlineStr">
        <is>
          <t>L001-100044638</t>
        </is>
      </c>
      <c r="E698" s="418" t="inlineStr">
        <is>
          <t>000032906</t>
        </is>
      </c>
      <c r="F698" s="419" t="n">
        <v>44253</v>
      </c>
      <c r="G698" s="420" t="n">
        <v>58594</v>
      </c>
      <c r="H698" s="418" t="n"/>
      <c r="I698" s="455" t="n">
        <v>58594</v>
      </c>
      <c r="J698" s="418">
        <f>IF(L698&lt;&gt;"",L698,K698)</f>
        <v/>
      </c>
      <c r="K698" s="418">
        <f>IF(AND(T698=TRUE, U698=TRUE, V698=TRUE), IF(W698&lt;-0.05, "អនុញ្ញាត (អ្នកផ្គត់ផ្គង់ប្រកាសខ្វះ)", "បានប្រកាស (អនុញ្ញាត)"), IF(AND(T698=FALSE, U698=FALSE, V698=FALSE), "ព្យួរទុក (មិនមានទិន្នន័យ)", "ប្រកាសខុស (ព្យួរទុក)"))</f>
        <v/>
      </c>
      <c r="L698" s="418" t="inlineStr"/>
      <c r="M698" s="418" t="inlineStr"/>
      <c r="N698" s="455" t="n"/>
      <c r="O698" s="455">
        <f>IF(W698&lt;0,AI698,I698)</f>
        <v/>
      </c>
      <c r="P698" s="455">
        <f>I698-O698</f>
        <v/>
      </c>
      <c r="Q698" s="418" t="n"/>
      <c r="R698" s="418" t="inlineStr">
        <is>
          <t>000032906</t>
        </is>
      </c>
      <c r="S698" s="418" t="inlineStr"/>
      <c r="T698" s="418">
        <f>R698=S698</f>
        <v/>
      </c>
      <c r="U698" s="418">
        <f>AND(MONTH(F698)=MONTH(Y698), YEAR(F698)=YEAR(Y698))</f>
        <v/>
      </c>
      <c r="V698" s="418">
        <f>AND(AC698&lt;&gt;"", 'Company information'!D$4&lt;&gt;"", RIGHT(SUBSTITUTE(AC698,"-",""),9)=RIGHT(SUBSTITUTE('Company information'!D$4,"-",""),9))</f>
        <v/>
      </c>
      <c r="W698" s="418">
        <f>AI698-I698</f>
        <v/>
      </c>
      <c r="X698" s="455" t="n"/>
      <c r="Y698" s="417" t="n"/>
      <c r="Z698" s="418" t="n"/>
      <c r="AA698" s="418" t="n"/>
      <c r="AB698" s="418" t="n"/>
      <c r="AC698" s="418" t="n"/>
      <c r="AD698" s="418" t="n"/>
      <c r="AE698" s="455" t="n"/>
      <c r="AF698" s="455" t="n"/>
      <c r="AG698" s="455" t="n"/>
      <c r="AH698" s="455" t="n"/>
      <c r="AI698" s="455" t="n"/>
      <c r="AJ698" s="455" t="n"/>
      <c r="AK698" s="455" t="n"/>
      <c r="AL698" s="455" t="n"/>
      <c r="AM698" s="455" t="n"/>
      <c r="AN698" s="455" t="n"/>
      <c r="AO698" s="455" t="n"/>
      <c r="AP698" s="455" t="n"/>
      <c r="AQ698" s="455" t="n"/>
      <c r="AR698" s="418" t="n"/>
      <c r="AS698" s="418" t="n"/>
      <c r="AT698" s="418" t="n"/>
    </row>
    <row r="699">
      <c r="A699" s="417" t="n">
        <v>690</v>
      </c>
      <c r="B699" s="418" t="inlineStr"/>
      <c r="C699" s="418" t="inlineStr">
        <is>
          <t>កំពង់ផែស្វយ័តក្រុងព្រះសីហនុ</t>
        </is>
      </c>
      <c r="D699" s="418" t="inlineStr">
        <is>
          <t>L001-100044638</t>
        </is>
      </c>
      <c r="E699" s="418" t="inlineStr">
        <is>
          <t>000030981</t>
        </is>
      </c>
      <c r="F699" s="419" t="n">
        <v>44250</v>
      </c>
      <c r="G699" s="420" t="n">
        <v>57387</v>
      </c>
      <c r="H699" s="418" t="n"/>
      <c r="I699" s="455" t="n">
        <v>57387</v>
      </c>
      <c r="J699" s="418">
        <f>IF(L699&lt;&gt;"",L699,K699)</f>
        <v/>
      </c>
      <c r="K699" s="418">
        <f>IF(AND(T699=TRUE, U699=TRUE, V699=TRUE), IF(W699&lt;-0.05, "អនុញ្ញាត (អ្នកផ្គត់ផ្គង់ប្រកាសខ្វះ)", "បានប្រកាស (អនុញ្ញាត)"), IF(AND(T699=FALSE, U699=FALSE, V699=FALSE), "ព្យួរទុក (មិនមានទិន្នន័យ)", "ប្រកាសខុស (ព្យួរទុក)"))</f>
        <v/>
      </c>
      <c r="L699" s="418" t="inlineStr"/>
      <c r="M699" s="418" t="inlineStr"/>
      <c r="N699" s="455" t="n"/>
      <c r="O699" s="455">
        <f>IF(W699&lt;0,AI699,I699)</f>
        <v/>
      </c>
      <c r="P699" s="455">
        <f>I699-O699</f>
        <v/>
      </c>
      <c r="Q699" s="418" t="n"/>
      <c r="R699" s="418" t="inlineStr">
        <is>
          <t>000030981</t>
        </is>
      </c>
      <c r="S699" s="418" t="inlineStr"/>
      <c r="T699" s="418">
        <f>R699=S699</f>
        <v/>
      </c>
      <c r="U699" s="418">
        <f>AND(MONTH(F699)=MONTH(Y699), YEAR(F699)=YEAR(Y699))</f>
        <v/>
      </c>
      <c r="V699" s="418">
        <f>AND(AC699&lt;&gt;"", 'Company information'!D$4&lt;&gt;"", RIGHT(SUBSTITUTE(AC699,"-",""),9)=RIGHT(SUBSTITUTE('Company information'!D$4,"-",""),9))</f>
        <v/>
      </c>
      <c r="W699" s="418">
        <f>AI699-I699</f>
        <v/>
      </c>
      <c r="X699" s="455" t="n"/>
      <c r="Y699" s="417" t="n"/>
      <c r="Z699" s="418" t="n"/>
      <c r="AA699" s="418" t="n"/>
      <c r="AB699" s="418" t="n"/>
      <c r="AC699" s="418" t="n"/>
      <c r="AD699" s="418" t="n"/>
      <c r="AE699" s="455" t="n"/>
      <c r="AF699" s="455" t="n"/>
      <c r="AG699" s="455" t="n"/>
      <c r="AH699" s="455" t="n"/>
      <c r="AI699" s="455" t="n"/>
      <c r="AJ699" s="455" t="n"/>
      <c r="AK699" s="455" t="n"/>
      <c r="AL699" s="455" t="n"/>
      <c r="AM699" s="455" t="n"/>
      <c r="AN699" s="455" t="n"/>
      <c r="AO699" s="455" t="n"/>
      <c r="AP699" s="455" t="n"/>
      <c r="AQ699" s="455" t="n"/>
      <c r="AR699" s="418" t="n"/>
      <c r="AS699" s="418" t="n"/>
      <c r="AT699" s="418" t="n"/>
    </row>
    <row r="700">
      <c r="A700" s="417" t="n">
        <v>691</v>
      </c>
      <c r="B700" s="418" t="inlineStr"/>
      <c r="C700" s="418" t="inlineStr">
        <is>
          <t>អ៊ែរ៉ូ ស៊ីបភីង អេជេនស៊ី</t>
        </is>
      </c>
      <c r="D700" s="418" t="inlineStr">
        <is>
          <t>K004-901635903</t>
        </is>
      </c>
      <c r="E700" s="418" t="inlineStr">
        <is>
          <t>IKPSA2021504732</t>
        </is>
      </c>
      <c r="F700" s="419" t="n">
        <v>44242</v>
      </c>
      <c r="G700" s="420" t="n">
        <v>113960</v>
      </c>
      <c r="H700" s="418" t="n"/>
      <c r="I700" s="455" t="n">
        <v>113960</v>
      </c>
      <c r="J700" s="418">
        <f>IF(L700&lt;&gt;"",L700,K700)</f>
        <v/>
      </c>
      <c r="K700" s="418">
        <f>IF(AND(T700=TRUE, U700=TRUE, V700=TRUE), IF(W700&lt;-0.05, "អនុញ្ញាត (អ្នកផ្គត់ផ្គង់ប្រកាសខ្វះ)", "បានប្រកាស (អនុញ្ញាត)"), IF(AND(T700=FALSE, U700=FALSE, V700=FALSE), "ព្យួរទុក (មិនមានទិន្នន័យ)", "ប្រកាសខុស (ព្យួរទុក)"))</f>
        <v/>
      </c>
      <c r="L700" s="418" t="inlineStr"/>
      <c r="M700" s="418" t="inlineStr"/>
      <c r="N700" s="455" t="n"/>
      <c r="O700" s="455">
        <f>IF(W700&lt;0,AI700,I700)</f>
        <v/>
      </c>
      <c r="P700" s="455">
        <f>I700-O700</f>
        <v/>
      </c>
      <c r="Q700" s="418" t="n"/>
      <c r="R700" s="418" t="inlineStr">
        <is>
          <t>IKPSA2021504732</t>
        </is>
      </c>
      <c r="S700" s="418" t="inlineStr"/>
      <c r="T700" s="418">
        <f>R700=S700</f>
        <v/>
      </c>
      <c r="U700" s="418">
        <f>AND(MONTH(F700)=MONTH(Y700), YEAR(F700)=YEAR(Y700))</f>
        <v/>
      </c>
      <c r="V700" s="418">
        <f>AND(AC700&lt;&gt;"", 'Company information'!D$4&lt;&gt;"", RIGHT(SUBSTITUTE(AC700,"-",""),9)=RIGHT(SUBSTITUTE('Company information'!D$4,"-",""),9))</f>
        <v/>
      </c>
      <c r="W700" s="418">
        <f>AI700-I700</f>
        <v/>
      </c>
      <c r="X700" s="455" t="n"/>
      <c r="Y700" s="417" t="n"/>
      <c r="Z700" s="418" t="n"/>
      <c r="AA700" s="418" t="n"/>
      <c r="AB700" s="418" t="n"/>
      <c r="AC700" s="418" t="n"/>
      <c r="AD700" s="418" t="n"/>
      <c r="AE700" s="455" t="n"/>
      <c r="AF700" s="455" t="n"/>
      <c r="AG700" s="455" t="n"/>
      <c r="AH700" s="455" t="n"/>
      <c r="AI700" s="455" t="n"/>
      <c r="AJ700" s="455" t="n"/>
      <c r="AK700" s="455" t="n"/>
      <c r="AL700" s="455" t="n"/>
      <c r="AM700" s="455" t="n"/>
      <c r="AN700" s="455" t="n"/>
      <c r="AO700" s="455" t="n"/>
      <c r="AP700" s="455" t="n"/>
      <c r="AQ700" s="455" t="n"/>
      <c r="AR700" s="418" t="n"/>
      <c r="AS700" s="418" t="n"/>
      <c r="AT700" s="418" t="n"/>
    </row>
    <row r="701">
      <c r="A701" s="417" t="n">
        <v>692</v>
      </c>
      <c r="B701" s="418" t="inlineStr"/>
      <c r="C701" s="418" t="inlineStr">
        <is>
          <t>អ៊ែរ៉ូ ស៊ីបភីង អេជេនស៊ី</t>
        </is>
      </c>
      <c r="D701" s="418" t="inlineStr">
        <is>
          <t>K004-901635903</t>
        </is>
      </c>
      <c r="E701" s="418" t="inlineStr">
        <is>
          <t>IKPSA2021504731</t>
        </is>
      </c>
      <c r="F701" s="419" t="n">
        <v>44242</v>
      </c>
      <c r="G701" s="420" t="n">
        <v>97680</v>
      </c>
      <c r="H701" s="418" t="n"/>
      <c r="I701" s="455" t="n">
        <v>97680</v>
      </c>
      <c r="J701" s="418">
        <f>IF(L701&lt;&gt;"",L701,K701)</f>
        <v/>
      </c>
      <c r="K701" s="418">
        <f>IF(AND(T701=TRUE, U701=TRUE, V701=TRUE), IF(W701&lt;-0.05, "អនុញ្ញាត (អ្នកផ្គត់ផ្គង់ប្រកាសខ្វះ)", "បានប្រកាស (អនុញ្ញាត)"), IF(AND(T701=FALSE, U701=FALSE, V701=FALSE), "ព្យួរទុក (មិនមានទិន្នន័យ)", "ប្រកាសខុស (ព្យួរទុក)"))</f>
        <v/>
      </c>
      <c r="L701" s="418" t="inlineStr"/>
      <c r="M701" s="418" t="inlineStr"/>
      <c r="N701" s="455" t="n"/>
      <c r="O701" s="455">
        <f>IF(W701&lt;0,AI701,I701)</f>
        <v/>
      </c>
      <c r="P701" s="455">
        <f>I701-O701</f>
        <v/>
      </c>
      <c r="Q701" s="418" t="n"/>
      <c r="R701" s="418" t="inlineStr">
        <is>
          <t>IKPSA2021504731</t>
        </is>
      </c>
      <c r="S701" s="418" t="inlineStr"/>
      <c r="T701" s="418">
        <f>R701=S701</f>
        <v/>
      </c>
      <c r="U701" s="418">
        <f>AND(MONTH(F701)=MONTH(Y701), YEAR(F701)=YEAR(Y701))</f>
        <v/>
      </c>
      <c r="V701" s="418">
        <f>AND(AC701&lt;&gt;"", 'Company information'!D$4&lt;&gt;"", RIGHT(SUBSTITUTE(AC701,"-",""),9)=RIGHT(SUBSTITUTE('Company information'!D$4,"-",""),9))</f>
        <v/>
      </c>
      <c r="W701" s="418">
        <f>AI701-I701</f>
        <v/>
      </c>
      <c r="X701" s="455" t="n"/>
      <c r="Y701" s="417" t="n"/>
      <c r="Z701" s="418" t="n"/>
      <c r="AA701" s="418" t="n"/>
      <c r="AB701" s="418" t="n"/>
      <c r="AC701" s="418" t="n"/>
      <c r="AD701" s="418" t="n"/>
      <c r="AE701" s="455" t="n"/>
      <c r="AF701" s="455" t="n"/>
      <c r="AG701" s="455" t="n"/>
      <c r="AH701" s="455" t="n"/>
      <c r="AI701" s="455" t="n"/>
      <c r="AJ701" s="455" t="n"/>
      <c r="AK701" s="455" t="n"/>
      <c r="AL701" s="455" t="n"/>
      <c r="AM701" s="455" t="n"/>
      <c r="AN701" s="455" t="n"/>
      <c r="AO701" s="455" t="n"/>
      <c r="AP701" s="455" t="n"/>
      <c r="AQ701" s="455" t="n"/>
      <c r="AR701" s="418" t="n"/>
      <c r="AS701" s="418" t="n"/>
      <c r="AT701" s="418" t="n"/>
    </row>
    <row r="702">
      <c r="A702" s="417" t="n">
        <v>693</v>
      </c>
      <c r="B702" s="418" t="inlineStr"/>
      <c r="C702" s="418" t="inlineStr">
        <is>
          <t>កំពង់ផែស្វយ័តក្រុងព្រះសីហនុ</t>
        </is>
      </c>
      <c r="D702" s="418" t="inlineStr">
        <is>
          <t>L001-100044638</t>
        </is>
      </c>
      <c r="E702" s="418" t="inlineStr">
        <is>
          <t>000030979</t>
        </is>
      </c>
      <c r="F702" s="419" t="n">
        <v>44250</v>
      </c>
      <c r="G702" s="420" t="n">
        <v>57387</v>
      </c>
      <c r="H702" s="418" t="n"/>
      <c r="I702" s="455" t="n">
        <v>57387</v>
      </c>
      <c r="J702" s="418">
        <f>IF(L702&lt;&gt;"",L702,K702)</f>
        <v/>
      </c>
      <c r="K702" s="418">
        <f>IF(AND(T702=TRUE, U702=TRUE, V702=TRUE), IF(W702&lt;-0.05, "អនុញ្ញាត (អ្នកផ្គត់ផ្គង់ប្រកាសខ្វះ)", "បានប្រកាស (អនុញ្ញាត)"), IF(AND(T702=FALSE, U702=FALSE, V702=FALSE), "ព្យួរទុក (មិនមានទិន្នន័យ)", "ប្រកាសខុស (ព្យួរទុក)"))</f>
        <v/>
      </c>
      <c r="L702" s="418" t="inlineStr"/>
      <c r="M702" s="418" t="inlineStr"/>
      <c r="N702" s="455" t="n"/>
      <c r="O702" s="455">
        <f>IF(W702&lt;0,AI702,I702)</f>
        <v/>
      </c>
      <c r="P702" s="455">
        <f>I702-O702</f>
        <v/>
      </c>
      <c r="Q702" s="418" t="n"/>
      <c r="R702" s="418" t="inlineStr">
        <is>
          <t>000030979</t>
        </is>
      </c>
      <c r="S702" s="418" t="inlineStr"/>
      <c r="T702" s="418">
        <f>R702=S702</f>
        <v/>
      </c>
      <c r="U702" s="418">
        <f>AND(MONTH(F702)=MONTH(Y702), YEAR(F702)=YEAR(Y702))</f>
        <v/>
      </c>
      <c r="V702" s="418">
        <f>AND(AC702&lt;&gt;"", 'Company information'!D$4&lt;&gt;"", RIGHT(SUBSTITUTE(AC702,"-",""),9)=RIGHT(SUBSTITUTE('Company information'!D$4,"-",""),9))</f>
        <v/>
      </c>
      <c r="W702" s="418">
        <f>AI702-I702</f>
        <v/>
      </c>
      <c r="X702" s="455" t="n"/>
      <c r="Y702" s="417" t="n"/>
      <c r="Z702" s="418" t="n"/>
      <c r="AA702" s="418" t="n"/>
      <c r="AB702" s="418" t="n"/>
      <c r="AC702" s="418" t="n"/>
      <c r="AD702" s="418" t="n"/>
      <c r="AE702" s="455" t="n"/>
      <c r="AF702" s="455" t="n"/>
      <c r="AG702" s="455" t="n"/>
      <c r="AH702" s="455" t="n"/>
      <c r="AI702" s="455" t="n"/>
      <c r="AJ702" s="455" t="n"/>
      <c r="AK702" s="455" t="n"/>
      <c r="AL702" s="455" t="n"/>
      <c r="AM702" s="455" t="n"/>
      <c r="AN702" s="455" t="n"/>
      <c r="AO702" s="455" t="n"/>
      <c r="AP702" s="455" t="n"/>
      <c r="AQ702" s="455" t="n"/>
      <c r="AR702" s="418" t="n"/>
      <c r="AS702" s="418" t="n"/>
      <c r="AT702" s="418" t="n"/>
    </row>
    <row r="703">
      <c r="A703" s="417" t="n">
        <v>694</v>
      </c>
      <c r="B703" s="418" t="inlineStr"/>
      <c r="C703" s="418" t="inlineStr">
        <is>
          <t>អ៊ែរ៉ូ ស៊ីបភីង អេជេនស៊ី</t>
        </is>
      </c>
      <c r="D703" s="418" t="inlineStr">
        <is>
          <t>K004-901635903</t>
        </is>
      </c>
      <c r="E703" s="418" t="inlineStr">
        <is>
          <t>IKPSA2021504639</t>
        </is>
      </c>
      <c r="F703" s="419" t="n">
        <v>44242</v>
      </c>
      <c r="G703" s="420" t="n">
        <v>113960</v>
      </c>
      <c r="H703" s="418" t="n"/>
      <c r="I703" s="455" t="n">
        <v>113960</v>
      </c>
      <c r="J703" s="418">
        <f>IF(L703&lt;&gt;"",L703,K703)</f>
        <v/>
      </c>
      <c r="K703" s="418">
        <f>IF(AND(T703=TRUE, U703=TRUE, V703=TRUE), IF(W703&lt;-0.05, "អនុញ្ញាត (អ្នកផ្គត់ផ្គង់ប្រកាសខ្វះ)", "បានប្រកាស (អនុញ្ញាត)"), IF(AND(T703=FALSE, U703=FALSE, V703=FALSE), "ព្យួរទុក (មិនមានទិន្នន័យ)", "ប្រកាសខុស (ព្យួរទុក)"))</f>
        <v/>
      </c>
      <c r="L703" s="418" t="inlineStr"/>
      <c r="M703" s="418" t="inlineStr"/>
      <c r="N703" s="455" t="n"/>
      <c r="O703" s="455">
        <f>IF(W703&lt;0,AI703,I703)</f>
        <v/>
      </c>
      <c r="P703" s="455">
        <f>I703-O703</f>
        <v/>
      </c>
      <c r="Q703" s="418" t="n"/>
      <c r="R703" s="418" t="inlineStr">
        <is>
          <t>IKPSA2021504639</t>
        </is>
      </c>
      <c r="S703" s="418" t="inlineStr"/>
      <c r="T703" s="418">
        <f>R703=S703</f>
        <v/>
      </c>
      <c r="U703" s="418">
        <f>AND(MONTH(F703)=MONTH(Y703), YEAR(F703)=YEAR(Y703))</f>
        <v/>
      </c>
      <c r="V703" s="418">
        <f>AND(AC703&lt;&gt;"", 'Company information'!D$4&lt;&gt;"", RIGHT(SUBSTITUTE(AC703,"-",""),9)=RIGHT(SUBSTITUTE('Company information'!D$4,"-",""),9))</f>
        <v/>
      </c>
      <c r="W703" s="418">
        <f>AI703-I703</f>
        <v/>
      </c>
      <c r="X703" s="455" t="n"/>
      <c r="Y703" s="417" t="n"/>
      <c r="Z703" s="418" t="n"/>
      <c r="AA703" s="418" t="n"/>
      <c r="AB703" s="418" t="n"/>
      <c r="AC703" s="418" t="n"/>
      <c r="AD703" s="418" t="n"/>
      <c r="AE703" s="455" t="n"/>
      <c r="AF703" s="455" t="n"/>
      <c r="AG703" s="455" t="n"/>
      <c r="AH703" s="455" t="n"/>
      <c r="AI703" s="455" t="n"/>
      <c r="AJ703" s="455" t="n"/>
      <c r="AK703" s="455" t="n"/>
      <c r="AL703" s="455" t="n"/>
      <c r="AM703" s="455" t="n"/>
      <c r="AN703" s="455" t="n"/>
      <c r="AO703" s="455" t="n"/>
      <c r="AP703" s="455" t="n"/>
      <c r="AQ703" s="455" t="n"/>
      <c r="AR703" s="418" t="n"/>
      <c r="AS703" s="418" t="n"/>
      <c r="AT703" s="418" t="n"/>
    </row>
    <row r="704">
      <c r="A704" s="417" t="n">
        <v>695</v>
      </c>
      <c r="B704" s="418" t="inlineStr"/>
      <c r="C704" s="418" t="inlineStr">
        <is>
          <t>អ៊ែរ៉ូ ស៊ីបភីង អេជេនស៊ី</t>
        </is>
      </c>
      <c r="D704" s="418" t="inlineStr">
        <is>
          <t>K004-901635903</t>
        </is>
      </c>
      <c r="E704" s="418" t="inlineStr">
        <is>
          <t>IKPSA2021504638</t>
        </is>
      </c>
      <c r="F704" s="419" t="n">
        <v>44242</v>
      </c>
      <c r="G704" s="420" t="n">
        <v>97680</v>
      </c>
      <c r="H704" s="418" t="n"/>
      <c r="I704" s="455" t="n">
        <v>97680</v>
      </c>
      <c r="J704" s="418">
        <f>IF(L704&lt;&gt;"",L704,K704)</f>
        <v/>
      </c>
      <c r="K704" s="418">
        <f>IF(AND(T704=TRUE, U704=TRUE, V704=TRUE), IF(W704&lt;-0.05, "អនុញ្ញាត (អ្នកផ្គត់ផ្គង់ប្រកាសខ្វះ)", "បានប្រកាស (អនុញ្ញាត)"), IF(AND(T704=FALSE, U704=FALSE, V704=FALSE), "ព្យួរទុក (មិនមានទិន្នន័យ)", "ប្រកាសខុស (ព្យួរទុក)"))</f>
        <v/>
      </c>
      <c r="L704" s="418" t="inlineStr"/>
      <c r="M704" s="418" t="inlineStr"/>
      <c r="N704" s="455" t="n"/>
      <c r="O704" s="455">
        <f>IF(W704&lt;0,AI704,I704)</f>
        <v/>
      </c>
      <c r="P704" s="455">
        <f>I704-O704</f>
        <v/>
      </c>
      <c r="Q704" s="418" t="n"/>
      <c r="R704" s="418" t="inlineStr">
        <is>
          <t>IKPSA2021504638</t>
        </is>
      </c>
      <c r="S704" s="418" t="inlineStr"/>
      <c r="T704" s="418">
        <f>R704=S704</f>
        <v/>
      </c>
      <c r="U704" s="418">
        <f>AND(MONTH(F704)=MONTH(Y704), YEAR(F704)=YEAR(Y704))</f>
        <v/>
      </c>
      <c r="V704" s="418">
        <f>AND(AC704&lt;&gt;"", 'Company information'!D$4&lt;&gt;"", RIGHT(SUBSTITUTE(AC704,"-",""),9)=RIGHT(SUBSTITUTE('Company information'!D$4,"-",""),9))</f>
        <v/>
      </c>
      <c r="W704" s="418">
        <f>AI704-I704</f>
        <v/>
      </c>
      <c r="X704" s="455" t="n"/>
      <c r="Y704" s="417" t="n"/>
      <c r="Z704" s="418" t="n"/>
      <c r="AA704" s="418" t="n"/>
      <c r="AB704" s="418" t="n"/>
      <c r="AC704" s="418" t="n"/>
      <c r="AD704" s="418" t="n"/>
      <c r="AE704" s="455" t="n"/>
      <c r="AF704" s="455" t="n"/>
      <c r="AG704" s="455" t="n"/>
      <c r="AH704" s="455" t="n"/>
      <c r="AI704" s="455" t="n"/>
      <c r="AJ704" s="455" t="n"/>
      <c r="AK704" s="455" t="n"/>
      <c r="AL704" s="455" t="n"/>
      <c r="AM704" s="455" t="n"/>
      <c r="AN704" s="455" t="n"/>
      <c r="AO704" s="455" t="n"/>
      <c r="AP704" s="455" t="n"/>
      <c r="AQ704" s="455" t="n"/>
      <c r="AR704" s="418" t="n"/>
      <c r="AS704" s="418" t="n"/>
      <c r="AT704" s="418" t="n"/>
    </row>
    <row r="705">
      <c r="A705" s="417" t="n">
        <v>696</v>
      </c>
      <c r="B705" s="418" t="inlineStr"/>
      <c r="C705" s="418" t="inlineStr">
        <is>
          <t>អ៊ែរ៉ូ ស៊ីបភីង អេជេនស៊ី</t>
        </is>
      </c>
      <c r="D705" s="418" t="inlineStr">
        <is>
          <t>K004-901635903</t>
        </is>
      </c>
      <c r="E705" s="418" t="inlineStr">
        <is>
          <t>IKPSA2021504637</t>
        </is>
      </c>
      <c r="F705" s="419" t="n">
        <v>44242</v>
      </c>
      <c r="G705" s="420" t="n">
        <v>1850</v>
      </c>
      <c r="H705" s="418" t="n"/>
      <c r="I705" s="455" t="n">
        <v>1850</v>
      </c>
      <c r="J705" s="418">
        <f>IF(L705&lt;&gt;"",L705,K705)</f>
        <v/>
      </c>
      <c r="K705" s="418">
        <f>IF(AND(T705=TRUE, U705=TRUE, V705=TRUE), IF(W705&lt;-0.05, "អនុញ្ញាត (អ្នកផ្គត់ផ្គង់ប្រកាសខ្វះ)", "បានប្រកាស (អនុញ្ញាត)"), IF(AND(T705=FALSE, U705=FALSE, V705=FALSE), "ព្យួរទុក (មិនមានទិន្នន័យ)", "ប្រកាសខុស (ព្យួរទុក)"))</f>
        <v/>
      </c>
      <c r="L705" s="418" t="inlineStr"/>
      <c r="M705" s="418" t="inlineStr"/>
      <c r="N705" s="455" t="n"/>
      <c r="O705" s="455">
        <f>IF(W705&lt;0,AI705,I705)</f>
        <v/>
      </c>
      <c r="P705" s="455">
        <f>I705-O705</f>
        <v/>
      </c>
      <c r="Q705" s="418" t="n"/>
      <c r="R705" s="418" t="inlineStr">
        <is>
          <t>IKPSA2021504637</t>
        </is>
      </c>
      <c r="S705" s="418" t="inlineStr"/>
      <c r="T705" s="418">
        <f>R705=S705</f>
        <v/>
      </c>
      <c r="U705" s="418">
        <f>AND(MONTH(F705)=MONTH(Y705), YEAR(F705)=YEAR(Y705))</f>
        <v/>
      </c>
      <c r="V705" s="418">
        <f>AND(AC705&lt;&gt;"", 'Company information'!D$4&lt;&gt;"", RIGHT(SUBSTITUTE(AC705,"-",""),9)=RIGHT(SUBSTITUTE('Company information'!D$4,"-",""),9))</f>
        <v/>
      </c>
      <c r="W705" s="418">
        <f>AI705-I705</f>
        <v/>
      </c>
      <c r="X705" s="455" t="n"/>
      <c r="Y705" s="417" t="n"/>
      <c r="Z705" s="418" t="n"/>
      <c r="AA705" s="418" t="n"/>
      <c r="AB705" s="418" t="n"/>
      <c r="AC705" s="418" t="n"/>
      <c r="AD705" s="418" t="n"/>
      <c r="AE705" s="455" t="n"/>
      <c r="AF705" s="455" t="n"/>
      <c r="AG705" s="455" t="n"/>
      <c r="AH705" s="455" t="n"/>
      <c r="AI705" s="455" t="n"/>
      <c r="AJ705" s="455" t="n"/>
      <c r="AK705" s="455" t="n"/>
      <c r="AL705" s="455" t="n"/>
      <c r="AM705" s="455" t="n"/>
      <c r="AN705" s="455" t="n"/>
      <c r="AO705" s="455" t="n"/>
      <c r="AP705" s="455" t="n"/>
      <c r="AQ705" s="455" t="n"/>
      <c r="AR705" s="418" t="n"/>
      <c r="AS705" s="418" t="n"/>
      <c r="AT705" s="418" t="n"/>
    </row>
    <row r="706">
      <c r="A706" s="417" t="n">
        <v>697</v>
      </c>
      <c r="B706" s="418" t="inlineStr"/>
      <c r="C706" s="418" t="inlineStr">
        <is>
          <t>សូស៊ីយេតេ កុងសេស្យូនែរ ដឺ ឡាអេរ៉ូព័រ</t>
        </is>
      </c>
      <c r="D706" s="418" t="inlineStr">
        <is>
          <t>L001-100047300</t>
        </is>
      </c>
      <c r="E706" s="418" t="inlineStr">
        <is>
          <t>2100006752</t>
        </is>
      </c>
      <c r="F706" s="419" t="n">
        <v>44318</v>
      </c>
      <c r="G706" s="420" t="n">
        <v>47157</v>
      </c>
      <c r="H706" s="418" t="n"/>
      <c r="I706" s="455" t="n">
        <v>47157</v>
      </c>
      <c r="J706" s="418">
        <f>IF(L706&lt;&gt;"",L706,K706)</f>
        <v/>
      </c>
      <c r="K706" s="418">
        <f>IF(AND(T706=TRUE, U706=TRUE, V706=TRUE), IF(W706&lt;-0.05, "អនុញ្ញាត (អ្នកផ្គត់ផ្គង់ប្រកាសខ្វះ)", "បានប្រកាស (អនុញ្ញាត)"), IF(AND(T706=FALSE, U706=FALSE, V706=FALSE), "ព្យួរទុក (មិនមានទិន្នន័យ)", "ប្រកាសខុស (ព្យួរទុក)"))</f>
        <v/>
      </c>
      <c r="L706" s="418" t="inlineStr"/>
      <c r="M706" s="418" t="inlineStr"/>
      <c r="N706" s="455" t="n"/>
      <c r="O706" s="455">
        <f>IF(W706&lt;0,AI706,I706)</f>
        <v/>
      </c>
      <c r="P706" s="455">
        <f>I706-O706</f>
        <v/>
      </c>
      <c r="Q706" s="418" t="n"/>
      <c r="R706" s="418" t="inlineStr">
        <is>
          <t>2100006752</t>
        </is>
      </c>
      <c r="S706" s="418" t="inlineStr"/>
      <c r="T706" s="418">
        <f>R706=S706</f>
        <v/>
      </c>
      <c r="U706" s="418">
        <f>AND(MONTH(F706)=MONTH(Y706), YEAR(F706)=YEAR(Y706))</f>
        <v/>
      </c>
      <c r="V706" s="418">
        <f>AND(AC706&lt;&gt;"", 'Company information'!D$4&lt;&gt;"", RIGHT(SUBSTITUTE(AC706,"-",""),9)=RIGHT(SUBSTITUTE('Company information'!D$4,"-",""),9))</f>
        <v/>
      </c>
      <c r="W706" s="418">
        <f>AI706-I706</f>
        <v/>
      </c>
      <c r="X706" s="455" t="n"/>
      <c r="Y706" s="417" t="n"/>
      <c r="Z706" s="418" t="n"/>
      <c r="AA706" s="418" t="n"/>
      <c r="AB706" s="418" t="n"/>
      <c r="AC706" s="418" t="n"/>
      <c r="AD706" s="418" t="n"/>
      <c r="AE706" s="455" t="n"/>
      <c r="AF706" s="455" t="n"/>
      <c r="AG706" s="455" t="n"/>
      <c r="AH706" s="455" t="n"/>
      <c r="AI706" s="455" t="n"/>
      <c r="AJ706" s="455" t="n"/>
      <c r="AK706" s="455" t="n"/>
      <c r="AL706" s="455" t="n"/>
      <c r="AM706" s="455" t="n"/>
      <c r="AN706" s="455" t="n"/>
      <c r="AO706" s="455" t="n"/>
      <c r="AP706" s="455" t="n"/>
      <c r="AQ706" s="455" t="n"/>
      <c r="AR706" s="418" t="n"/>
      <c r="AS706" s="418" t="n"/>
      <c r="AT706" s="418" t="n"/>
    </row>
    <row r="707">
      <c r="A707" s="417" t="n">
        <v>698</v>
      </c>
      <c r="B707" s="418" t="inlineStr"/>
      <c r="C707" s="418" t="inlineStr">
        <is>
          <t>សូស៊ីយេតេ កុងសេស្យូនែរ ដឺ ឡាអេរ៉ូព័រ</t>
        </is>
      </c>
      <c r="D707" s="418" t="inlineStr">
        <is>
          <t>L001-100047300</t>
        </is>
      </c>
      <c r="E707" s="418" t="inlineStr">
        <is>
          <t>2100006754</t>
        </is>
      </c>
      <c r="F707" s="419" t="n">
        <v>44318</v>
      </c>
      <c r="G707" s="420" t="n">
        <v>1562</v>
      </c>
      <c r="H707" s="418" t="n"/>
      <c r="I707" s="455" t="n">
        <v>1562</v>
      </c>
      <c r="J707" s="418">
        <f>IF(L707&lt;&gt;"",L707,K707)</f>
        <v/>
      </c>
      <c r="K707" s="418">
        <f>IF(AND(T707=TRUE, U707=TRUE, V707=TRUE), IF(W707&lt;-0.05, "អនុញ្ញាត (អ្នកផ្គត់ផ្គង់ប្រកាសខ្វះ)", "បានប្រកាស (អនុញ្ញាត)"), IF(AND(T707=FALSE, U707=FALSE, V707=FALSE), "ព្យួរទុក (មិនមានទិន្នន័យ)", "ប្រកាសខុស (ព្យួរទុក)"))</f>
        <v/>
      </c>
      <c r="L707" s="418" t="inlineStr"/>
      <c r="M707" s="418" t="inlineStr"/>
      <c r="N707" s="455" t="n"/>
      <c r="O707" s="455">
        <f>IF(W707&lt;0,AI707,I707)</f>
        <v/>
      </c>
      <c r="P707" s="455">
        <f>I707-O707</f>
        <v/>
      </c>
      <c r="Q707" s="418" t="n"/>
      <c r="R707" s="418" t="inlineStr">
        <is>
          <t>2100006754</t>
        </is>
      </c>
      <c r="S707" s="418" t="inlineStr"/>
      <c r="T707" s="418">
        <f>R707=S707</f>
        <v/>
      </c>
      <c r="U707" s="418">
        <f>AND(MONTH(F707)=MONTH(Y707), YEAR(F707)=YEAR(Y707))</f>
        <v/>
      </c>
      <c r="V707" s="418">
        <f>AND(AC707&lt;&gt;"", 'Company information'!D$4&lt;&gt;"", RIGHT(SUBSTITUTE(AC707,"-",""),9)=RIGHT(SUBSTITUTE('Company information'!D$4,"-",""),9))</f>
        <v/>
      </c>
      <c r="W707" s="418">
        <f>AI707-I707</f>
        <v/>
      </c>
      <c r="X707" s="455" t="n"/>
      <c r="Y707" s="417" t="n"/>
      <c r="Z707" s="418" t="n"/>
      <c r="AA707" s="418" t="n"/>
      <c r="AB707" s="418" t="n"/>
      <c r="AC707" s="418" t="n"/>
      <c r="AD707" s="418" t="n"/>
      <c r="AE707" s="455" t="n"/>
      <c r="AF707" s="455" t="n"/>
      <c r="AG707" s="455" t="n"/>
      <c r="AH707" s="455" t="n"/>
      <c r="AI707" s="455" t="n"/>
      <c r="AJ707" s="455" t="n"/>
      <c r="AK707" s="455" t="n"/>
      <c r="AL707" s="455" t="n"/>
      <c r="AM707" s="455" t="n"/>
      <c r="AN707" s="455" t="n"/>
      <c r="AO707" s="455" t="n"/>
      <c r="AP707" s="455" t="n"/>
      <c r="AQ707" s="455" t="n"/>
      <c r="AR707" s="418" t="n"/>
      <c r="AS707" s="418" t="n"/>
      <c r="AT707" s="418" t="n"/>
    </row>
    <row r="708">
      <c r="A708" s="417" t="n">
        <v>699</v>
      </c>
      <c r="B708" s="418" t="inlineStr"/>
      <c r="C708" s="418" t="inlineStr">
        <is>
          <t>សូស៊ីយេតេ កុងសេស្យូនែរ ដឺ ឡាអេរ៉ូព័រ</t>
        </is>
      </c>
      <c r="D708" s="418" t="inlineStr">
        <is>
          <t>L001-100047300</t>
        </is>
      </c>
      <c r="E708" s="418" t="inlineStr">
        <is>
          <t>2100006751</t>
        </is>
      </c>
      <c r="F708" s="419" t="n">
        <v>44318</v>
      </c>
      <c r="G708" s="420" t="n">
        <v>25795</v>
      </c>
      <c r="H708" s="418" t="n"/>
      <c r="I708" s="455" t="n">
        <v>25795</v>
      </c>
      <c r="J708" s="418">
        <f>IF(L708&lt;&gt;"",L708,K708)</f>
        <v/>
      </c>
      <c r="K708" s="418">
        <f>IF(AND(T708=TRUE, U708=TRUE, V708=TRUE), IF(W708&lt;-0.05, "អនុញ្ញាត (អ្នកផ្គត់ផ្គង់ប្រកាសខ្វះ)", "បានប្រកាស (អនុញ្ញាត)"), IF(AND(T708=FALSE, U708=FALSE, V708=FALSE), "ព្យួរទុក (មិនមានទិន្នន័យ)", "ប្រកាសខុស (ព្យួរទុក)"))</f>
        <v/>
      </c>
      <c r="L708" s="418" t="inlineStr"/>
      <c r="M708" s="418" t="inlineStr"/>
      <c r="N708" s="455" t="n"/>
      <c r="O708" s="455">
        <f>IF(W708&lt;0,AI708,I708)</f>
        <v/>
      </c>
      <c r="P708" s="455">
        <f>I708-O708</f>
        <v/>
      </c>
      <c r="Q708" s="418" t="n"/>
      <c r="R708" s="418" t="inlineStr">
        <is>
          <t>2100006751</t>
        </is>
      </c>
      <c r="S708" s="418" t="inlineStr"/>
      <c r="T708" s="418">
        <f>R708=S708</f>
        <v/>
      </c>
      <c r="U708" s="418">
        <f>AND(MONTH(F708)=MONTH(Y708), YEAR(F708)=YEAR(Y708))</f>
        <v/>
      </c>
      <c r="V708" s="418">
        <f>AND(AC708&lt;&gt;"", 'Company information'!D$4&lt;&gt;"", RIGHT(SUBSTITUTE(AC708,"-",""),9)=RIGHT(SUBSTITUTE('Company information'!D$4,"-",""),9))</f>
        <v/>
      </c>
      <c r="W708" s="418">
        <f>AI708-I708</f>
        <v/>
      </c>
      <c r="X708" s="455" t="n"/>
      <c r="Y708" s="417" t="n"/>
      <c r="Z708" s="418" t="n"/>
      <c r="AA708" s="418" t="n"/>
      <c r="AB708" s="418" t="n"/>
      <c r="AC708" s="418" t="n"/>
      <c r="AD708" s="418" t="n"/>
      <c r="AE708" s="455" t="n"/>
      <c r="AF708" s="455" t="n"/>
      <c r="AG708" s="455" t="n"/>
      <c r="AH708" s="455" t="n"/>
      <c r="AI708" s="455" t="n"/>
      <c r="AJ708" s="455" t="n"/>
      <c r="AK708" s="455" t="n"/>
      <c r="AL708" s="455" t="n"/>
      <c r="AM708" s="455" t="n"/>
      <c r="AN708" s="455" t="n"/>
      <c r="AO708" s="455" t="n"/>
      <c r="AP708" s="455" t="n"/>
      <c r="AQ708" s="455" t="n"/>
      <c r="AR708" s="418" t="n"/>
      <c r="AS708" s="418" t="n"/>
      <c r="AT708" s="418" t="n"/>
    </row>
    <row r="709">
      <c r="A709" s="417" t="n">
        <v>700</v>
      </c>
      <c r="B709" s="418" t="inlineStr"/>
      <c r="C709" s="418" t="inlineStr">
        <is>
          <t>សូស៊ីយេតេ កុងសេស្យូនែរ ដឺ ឡាអេរ៉ូព័រ</t>
        </is>
      </c>
      <c r="D709" s="418" t="inlineStr">
        <is>
          <t>L001-100047300</t>
        </is>
      </c>
      <c r="E709" s="418" t="inlineStr">
        <is>
          <t>2100006756</t>
        </is>
      </c>
      <c r="F709" s="419" t="n">
        <v>44318</v>
      </c>
      <c r="G709" s="420" t="n">
        <v>80084</v>
      </c>
      <c r="H709" s="418" t="n"/>
      <c r="I709" s="455" t="n">
        <v>80084</v>
      </c>
      <c r="J709" s="418">
        <f>IF(L709&lt;&gt;"",L709,K709)</f>
        <v/>
      </c>
      <c r="K709" s="418">
        <f>IF(AND(T709=TRUE, U709=TRUE, V709=TRUE), IF(W709&lt;-0.05, "អនុញ្ញាត (អ្នកផ្គត់ផ្គង់ប្រកាសខ្វះ)", "បានប្រកាស (អនុញ្ញាត)"), IF(AND(T709=FALSE, U709=FALSE, V709=FALSE), "ព្យួរទុក (មិនមានទិន្នន័យ)", "ប្រកាសខុស (ព្យួរទុក)"))</f>
        <v/>
      </c>
      <c r="L709" s="418" t="inlineStr"/>
      <c r="M709" s="418" t="inlineStr"/>
      <c r="N709" s="455" t="n"/>
      <c r="O709" s="455">
        <f>IF(W709&lt;0,AI709,I709)</f>
        <v/>
      </c>
      <c r="P709" s="455">
        <f>I709-O709</f>
        <v/>
      </c>
      <c r="Q709" s="418" t="n"/>
      <c r="R709" s="418" t="inlineStr">
        <is>
          <t>2100006756</t>
        </is>
      </c>
      <c r="S709" s="418" t="inlineStr"/>
      <c r="T709" s="418">
        <f>R709=S709</f>
        <v/>
      </c>
      <c r="U709" s="418">
        <f>AND(MONTH(F709)=MONTH(Y709), YEAR(F709)=YEAR(Y709))</f>
        <v/>
      </c>
      <c r="V709" s="418">
        <f>AND(AC709&lt;&gt;"", 'Company information'!D$4&lt;&gt;"", RIGHT(SUBSTITUTE(AC709,"-",""),9)=RIGHT(SUBSTITUTE('Company information'!D$4,"-",""),9))</f>
        <v/>
      </c>
      <c r="W709" s="418">
        <f>AI709-I709</f>
        <v/>
      </c>
      <c r="X709" s="455" t="n"/>
      <c r="Y709" s="417" t="n"/>
      <c r="Z709" s="418" t="n"/>
      <c r="AA709" s="418" t="n"/>
      <c r="AB709" s="418" t="n"/>
      <c r="AC709" s="418" t="n"/>
      <c r="AD709" s="418" t="n"/>
      <c r="AE709" s="455" t="n"/>
      <c r="AF709" s="455" t="n"/>
      <c r="AG709" s="455" t="n"/>
      <c r="AH709" s="455" t="n"/>
      <c r="AI709" s="455" t="n"/>
      <c r="AJ709" s="455" t="n"/>
      <c r="AK709" s="455" t="n"/>
      <c r="AL709" s="455" t="n"/>
      <c r="AM709" s="455" t="n"/>
      <c r="AN709" s="455" t="n"/>
      <c r="AO709" s="455" t="n"/>
      <c r="AP709" s="455" t="n"/>
      <c r="AQ709" s="455" t="n"/>
      <c r="AR709" s="418" t="n"/>
      <c r="AS709" s="418" t="n"/>
      <c r="AT709" s="418" t="n"/>
    </row>
    <row r="710">
      <c r="A710" s="417" t="n">
        <v>701</v>
      </c>
      <c r="B710" s="418" t="inlineStr"/>
      <c r="C710" s="418" t="inlineStr">
        <is>
          <t>សូស៊ីយេតេ កុងសេស្យូនែរ ដឺ ឡាអេរ៉ូព័រ</t>
        </is>
      </c>
      <c r="D710" s="418" t="inlineStr">
        <is>
          <t>L001-100047300</t>
        </is>
      </c>
      <c r="E710" s="418" t="inlineStr">
        <is>
          <t>2100006755</t>
        </is>
      </c>
      <c r="F710" s="419" t="n">
        <v>44318</v>
      </c>
      <c r="G710" s="420" t="n">
        <v>10714</v>
      </c>
      <c r="H710" s="418" t="n"/>
      <c r="I710" s="455" t="n">
        <v>10714</v>
      </c>
      <c r="J710" s="418">
        <f>IF(L710&lt;&gt;"",L710,K710)</f>
        <v/>
      </c>
      <c r="K710" s="418">
        <f>IF(AND(T710=TRUE, U710=TRUE, V710=TRUE), IF(W710&lt;-0.05, "អនុញ្ញាត (អ្នកផ្គត់ផ្គង់ប្រកាសខ្វះ)", "បានប្រកាស (អនុញ្ញាត)"), IF(AND(T710=FALSE, U710=FALSE, V710=FALSE), "ព្យួរទុក (មិនមានទិន្នន័យ)", "ប្រកាសខុស (ព្យួរទុក)"))</f>
        <v/>
      </c>
      <c r="L710" s="418" t="inlineStr"/>
      <c r="M710" s="418" t="inlineStr"/>
      <c r="N710" s="455" t="n"/>
      <c r="O710" s="455">
        <f>IF(W710&lt;0,AI710,I710)</f>
        <v/>
      </c>
      <c r="P710" s="455">
        <f>I710-O710</f>
        <v/>
      </c>
      <c r="Q710" s="418" t="n"/>
      <c r="R710" s="418" t="inlineStr">
        <is>
          <t>2100006755</t>
        </is>
      </c>
      <c r="S710" s="418" t="inlineStr"/>
      <c r="T710" s="418">
        <f>R710=S710</f>
        <v/>
      </c>
      <c r="U710" s="418">
        <f>AND(MONTH(F710)=MONTH(Y710), YEAR(F710)=YEAR(Y710))</f>
        <v/>
      </c>
      <c r="V710" s="418">
        <f>AND(AC710&lt;&gt;"", 'Company information'!D$4&lt;&gt;"", RIGHT(SUBSTITUTE(AC710,"-",""),9)=RIGHT(SUBSTITUTE('Company information'!D$4,"-",""),9))</f>
        <v/>
      </c>
      <c r="W710" s="418">
        <f>AI710-I710</f>
        <v/>
      </c>
      <c r="X710" s="455" t="n"/>
      <c r="Y710" s="417" t="n"/>
      <c r="Z710" s="418" t="n"/>
      <c r="AA710" s="418" t="n"/>
      <c r="AB710" s="418" t="n"/>
      <c r="AC710" s="418" t="n"/>
      <c r="AD710" s="418" t="n"/>
      <c r="AE710" s="455" t="n"/>
      <c r="AF710" s="455" t="n"/>
      <c r="AG710" s="455" t="n"/>
      <c r="AH710" s="455" t="n"/>
      <c r="AI710" s="455" t="n"/>
      <c r="AJ710" s="455" t="n"/>
      <c r="AK710" s="455" t="n"/>
      <c r="AL710" s="455" t="n"/>
      <c r="AM710" s="455" t="n"/>
      <c r="AN710" s="455" t="n"/>
      <c r="AO710" s="455" t="n"/>
      <c r="AP710" s="455" t="n"/>
      <c r="AQ710" s="455" t="n"/>
      <c r="AR710" s="418" t="n"/>
      <c r="AS710" s="418" t="n"/>
      <c r="AT710" s="418" t="n"/>
    </row>
    <row r="711">
      <c r="A711" s="417" t="n">
        <v>702</v>
      </c>
      <c r="B711" s="418" t="inlineStr"/>
      <c r="C711" s="418" t="inlineStr">
        <is>
          <t>សូស៊ីយេតេ កុងសេស្យូនែរ ដឺ ឡាអេរ៉ូព័រ</t>
        </is>
      </c>
      <c r="D711" s="418" t="inlineStr">
        <is>
          <t>L001-100047300</t>
        </is>
      </c>
      <c r="E711" s="418" t="inlineStr">
        <is>
          <t>2100006758</t>
        </is>
      </c>
      <c r="F711" s="419" t="n">
        <v>44318</v>
      </c>
      <c r="G711" s="420" t="n">
        <v>24197</v>
      </c>
      <c r="H711" s="418" t="n"/>
      <c r="I711" s="455" t="n">
        <v>24197</v>
      </c>
      <c r="J711" s="418">
        <f>IF(L711&lt;&gt;"",L711,K711)</f>
        <v/>
      </c>
      <c r="K711" s="418">
        <f>IF(AND(T711=TRUE, U711=TRUE, V711=TRUE), IF(W711&lt;-0.05, "អនុញ្ញាត (អ្នកផ្គត់ផ្គង់ប្រកាសខ្វះ)", "បានប្រកាស (អនុញ្ញាត)"), IF(AND(T711=FALSE, U711=FALSE, V711=FALSE), "ព្យួរទុក (មិនមានទិន្នន័យ)", "ប្រកាសខុស (ព្យួរទុក)"))</f>
        <v/>
      </c>
      <c r="L711" s="418" t="inlineStr"/>
      <c r="M711" s="418" t="inlineStr"/>
      <c r="N711" s="455" t="n"/>
      <c r="O711" s="455">
        <f>IF(W711&lt;0,AI711,I711)</f>
        <v/>
      </c>
      <c r="P711" s="455">
        <f>I711-O711</f>
        <v/>
      </c>
      <c r="Q711" s="418" t="n"/>
      <c r="R711" s="418" t="inlineStr">
        <is>
          <t>2100006758</t>
        </is>
      </c>
      <c r="S711" s="418" t="inlineStr"/>
      <c r="T711" s="418">
        <f>R711=S711</f>
        <v/>
      </c>
      <c r="U711" s="418">
        <f>AND(MONTH(F711)=MONTH(Y711), YEAR(F711)=YEAR(Y711))</f>
        <v/>
      </c>
      <c r="V711" s="418">
        <f>AND(AC711&lt;&gt;"", 'Company information'!D$4&lt;&gt;"", RIGHT(SUBSTITUTE(AC711,"-",""),9)=RIGHT(SUBSTITUTE('Company information'!D$4,"-",""),9))</f>
        <v/>
      </c>
      <c r="W711" s="418">
        <f>AI711-I711</f>
        <v/>
      </c>
      <c r="X711" s="455" t="n"/>
      <c r="Y711" s="417" t="n"/>
      <c r="Z711" s="418" t="n"/>
      <c r="AA711" s="418" t="n"/>
      <c r="AB711" s="418" t="n"/>
      <c r="AC711" s="418" t="n"/>
      <c r="AD711" s="418" t="n"/>
      <c r="AE711" s="455" t="n"/>
      <c r="AF711" s="455" t="n"/>
      <c r="AG711" s="455" t="n"/>
      <c r="AH711" s="455" t="n"/>
      <c r="AI711" s="455" t="n"/>
      <c r="AJ711" s="455" t="n"/>
      <c r="AK711" s="455" t="n"/>
      <c r="AL711" s="455" t="n"/>
      <c r="AM711" s="455" t="n"/>
      <c r="AN711" s="455" t="n"/>
      <c r="AO711" s="455" t="n"/>
      <c r="AP711" s="455" t="n"/>
      <c r="AQ711" s="455" t="n"/>
      <c r="AR711" s="418" t="n"/>
      <c r="AS711" s="418" t="n"/>
      <c r="AT711" s="418" t="n"/>
    </row>
    <row r="712">
      <c r="A712" s="417" t="n">
        <v>703</v>
      </c>
      <c r="B712" s="418" t="inlineStr"/>
      <c r="C712" s="418" t="inlineStr">
        <is>
          <t>សូស៊ីយេតេ កុងសេស្យូនែរ ដឺ ឡាអេរ៉ូព័រ</t>
        </is>
      </c>
      <c r="D712" s="418" t="inlineStr">
        <is>
          <t>L001-100047300</t>
        </is>
      </c>
      <c r="E712" s="418" t="inlineStr">
        <is>
          <t>2100006757</t>
        </is>
      </c>
      <c r="F712" s="419" t="n">
        <v>44318</v>
      </c>
      <c r="G712" s="420" t="n">
        <v>51002</v>
      </c>
      <c r="H712" s="418" t="n"/>
      <c r="I712" s="455" t="n">
        <v>51002</v>
      </c>
      <c r="J712" s="418">
        <f>IF(L712&lt;&gt;"",L712,K712)</f>
        <v/>
      </c>
      <c r="K712" s="418">
        <f>IF(AND(T712=TRUE, U712=TRUE, V712=TRUE), IF(W712&lt;-0.05, "អនុញ្ញាត (អ្នកផ្គត់ផ្គង់ប្រកាសខ្វះ)", "បានប្រកាស (អនុញ្ញាត)"), IF(AND(T712=FALSE, U712=FALSE, V712=FALSE), "ព្យួរទុក (មិនមានទិន្នន័យ)", "ប្រកាសខុស (ព្យួរទុក)"))</f>
        <v/>
      </c>
      <c r="L712" s="418" t="inlineStr"/>
      <c r="M712" s="418" t="inlineStr"/>
      <c r="N712" s="455" t="n"/>
      <c r="O712" s="455">
        <f>IF(W712&lt;0,AI712,I712)</f>
        <v/>
      </c>
      <c r="P712" s="455">
        <f>I712-O712</f>
        <v/>
      </c>
      <c r="Q712" s="418" t="n"/>
      <c r="R712" s="418" t="inlineStr">
        <is>
          <t>2100006757</t>
        </is>
      </c>
      <c r="S712" s="418" t="inlineStr"/>
      <c r="T712" s="418">
        <f>R712=S712</f>
        <v/>
      </c>
      <c r="U712" s="418">
        <f>AND(MONTH(F712)=MONTH(Y712), YEAR(F712)=YEAR(Y712))</f>
        <v/>
      </c>
      <c r="V712" s="418">
        <f>AND(AC712&lt;&gt;"", 'Company information'!D$4&lt;&gt;"", RIGHT(SUBSTITUTE(AC712,"-",""),9)=RIGHT(SUBSTITUTE('Company information'!D$4,"-",""),9))</f>
        <v/>
      </c>
      <c r="W712" s="418">
        <f>AI712-I712</f>
        <v/>
      </c>
      <c r="X712" s="455" t="n"/>
      <c r="Y712" s="417" t="n"/>
      <c r="Z712" s="418" t="n"/>
      <c r="AA712" s="418" t="n"/>
      <c r="AB712" s="418" t="n"/>
      <c r="AC712" s="418" t="n"/>
      <c r="AD712" s="418" t="n"/>
      <c r="AE712" s="455" t="n"/>
      <c r="AF712" s="455" t="n"/>
      <c r="AG712" s="455" t="n"/>
      <c r="AH712" s="455" t="n"/>
      <c r="AI712" s="455" t="n"/>
      <c r="AJ712" s="455" t="n"/>
      <c r="AK712" s="455" t="n"/>
      <c r="AL712" s="455" t="n"/>
      <c r="AM712" s="455" t="n"/>
      <c r="AN712" s="455" t="n"/>
      <c r="AO712" s="455" t="n"/>
      <c r="AP712" s="455" t="n"/>
      <c r="AQ712" s="455" t="n"/>
      <c r="AR712" s="418" t="n"/>
      <c r="AS712" s="418" t="n"/>
      <c r="AT712" s="418" t="n"/>
    </row>
    <row r="713">
      <c r="A713" s="417" t="n">
        <v>704</v>
      </c>
      <c r="B713" s="418" t="inlineStr"/>
      <c r="C713" s="418" t="inlineStr">
        <is>
          <t>សូស៊ីយេតេ កុងសេស្យូនែរ ដឺ ឡាអេរ៉ូព័រ</t>
        </is>
      </c>
      <c r="D713" s="418" t="inlineStr">
        <is>
          <t>L001-100047300</t>
        </is>
      </c>
      <c r="E713" s="418" t="inlineStr">
        <is>
          <t>2100006753</t>
        </is>
      </c>
      <c r="F713" s="419" t="n">
        <v>44318</v>
      </c>
      <c r="G713" s="420" t="n">
        <v>6480</v>
      </c>
      <c r="H713" s="418" t="n"/>
      <c r="I713" s="455" t="n">
        <v>6480</v>
      </c>
      <c r="J713" s="418">
        <f>IF(L713&lt;&gt;"",L713,K713)</f>
        <v/>
      </c>
      <c r="K713" s="418">
        <f>IF(AND(T713=TRUE, U713=TRUE, V713=TRUE), IF(W713&lt;-0.05, "អនុញ្ញាត (អ្នកផ្គត់ផ្គង់ប្រកាសខ្វះ)", "បានប្រកាស (អនុញ្ញាត)"), IF(AND(T713=FALSE, U713=FALSE, V713=FALSE), "ព្យួរទុក (មិនមានទិន្នន័យ)", "ប្រកាសខុស (ព្យួរទុក)"))</f>
        <v/>
      </c>
      <c r="L713" s="418" t="inlineStr"/>
      <c r="M713" s="418" t="inlineStr"/>
      <c r="N713" s="455" t="n"/>
      <c r="O713" s="455">
        <f>IF(W713&lt;0,AI713,I713)</f>
        <v/>
      </c>
      <c r="P713" s="455">
        <f>I713-O713</f>
        <v/>
      </c>
      <c r="Q713" s="418" t="n"/>
      <c r="R713" s="418" t="inlineStr">
        <is>
          <t>2100006753</t>
        </is>
      </c>
      <c r="S713" s="418" t="inlineStr"/>
      <c r="T713" s="418">
        <f>R713=S713</f>
        <v/>
      </c>
      <c r="U713" s="418">
        <f>AND(MONTH(F713)=MONTH(Y713), YEAR(F713)=YEAR(Y713))</f>
        <v/>
      </c>
      <c r="V713" s="418">
        <f>AND(AC713&lt;&gt;"", 'Company information'!D$4&lt;&gt;"", RIGHT(SUBSTITUTE(AC713,"-",""),9)=RIGHT(SUBSTITUTE('Company information'!D$4,"-",""),9))</f>
        <v/>
      </c>
      <c r="W713" s="418">
        <f>AI713-I713</f>
        <v/>
      </c>
      <c r="X713" s="455" t="n"/>
      <c r="Y713" s="417" t="n"/>
      <c r="Z713" s="418" t="n"/>
      <c r="AA713" s="418" t="n"/>
      <c r="AB713" s="418" t="n"/>
      <c r="AC713" s="418" t="n"/>
      <c r="AD713" s="418" t="n"/>
      <c r="AE713" s="455" t="n"/>
      <c r="AF713" s="455" t="n"/>
      <c r="AG713" s="455" t="n"/>
      <c r="AH713" s="455" t="n"/>
      <c r="AI713" s="455" t="n"/>
      <c r="AJ713" s="455" t="n"/>
      <c r="AK713" s="455" t="n"/>
      <c r="AL713" s="455" t="n"/>
      <c r="AM713" s="455" t="n"/>
      <c r="AN713" s="455" t="n"/>
      <c r="AO713" s="455" t="n"/>
      <c r="AP713" s="455" t="n"/>
      <c r="AQ713" s="455" t="n"/>
      <c r="AR713" s="418" t="n"/>
      <c r="AS713" s="418" t="n"/>
      <c r="AT713" s="418" t="n"/>
    </row>
    <row r="714">
      <c r="A714" s="417" t="n">
        <v>705</v>
      </c>
      <c r="B714" s="418" t="inlineStr"/>
      <c r="C714" s="418" t="inlineStr">
        <is>
          <t>កំពង់ផែស្វយ័តភ្នំពេញ "ក.ស.ភ"</t>
        </is>
      </c>
      <c r="D714" s="418" t="inlineStr">
        <is>
          <t>L001-100044999</t>
        </is>
      </c>
      <c r="E714" s="418" t="inlineStr">
        <is>
          <t>20210211339</t>
        </is>
      </c>
      <c r="F714" s="419" t="n">
        <v>44254</v>
      </c>
      <c r="G714" s="420" t="n">
        <v>87336</v>
      </c>
      <c r="H714" s="418" t="n"/>
      <c r="I714" s="455" t="n">
        <v>87336</v>
      </c>
      <c r="J714" s="418">
        <f>IF(L714&lt;&gt;"",L714,K714)</f>
        <v/>
      </c>
      <c r="K714" s="418">
        <f>IF(AND(T714=TRUE, U714=TRUE, V714=TRUE), IF(W714&lt;-0.05, "អនុញ្ញាត (អ្នកផ្គត់ផ្គង់ប្រកាសខ្វះ)", "បានប្រកាស (អនុញ្ញាត)"), IF(AND(T714=FALSE, U714=FALSE, V714=FALSE), "ព្យួរទុក (មិនមានទិន្នន័យ)", "ប្រកាសខុស (ព្យួរទុក)"))</f>
        <v/>
      </c>
      <c r="L714" s="418" t="inlineStr"/>
      <c r="M714" s="418" t="inlineStr"/>
      <c r="N714" s="455" t="n"/>
      <c r="O714" s="455">
        <f>IF(W714&lt;0,AI714,I714)</f>
        <v/>
      </c>
      <c r="P714" s="455">
        <f>I714-O714</f>
        <v/>
      </c>
      <c r="Q714" s="418" t="n"/>
      <c r="R714" s="418" t="inlineStr">
        <is>
          <t>20210211339</t>
        </is>
      </c>
      <c r="S714" s="418" t="inlineStr"/>
      <c r="T714" s="418">
        <f>R714=S714</f>
        <v/>
      </c>
      <c r="U714" s="418">
        <f>AND(MONTH(F714)=MONTH(Y714), YEAR(F714)=YEAR(Y714))</f>
        <v/>
      </c>
      <c r="V714" s="418">
        <f>AND(AC714&lt;&gt;"", 'Company information'!D$4&lt;&gt;"", RIGHT(SUBSTITUTE(AC714,"-",""),9)=RIGHT(SUBSTITUTE('Company information'!D$4,"-",""),9))</f>
        <v/>
      </c>
      <c r="W714" s="418">
        <f>AI714-I714</f>
        <v/>
      </c>
      <c r="X714" s="455" t="n"/>
      <c r="Y714" s="417" t="n"/>
      <c r="Z714" s="418" t="n"/>
      <c r="AA714" s="418" t="n"/>
      <c r="AB714" s="418" t="n"/>
      <c r="AC714" s="418" t="n"/>
      <c r="AD714" s="418" t="n"/>
      <c r="AE714" s="455" t="n"/>
      <c r="AF714" s="455" t="n"/>
      <c r="AG714" s="455" t="n"/>
      <c r="AH714" s="455" t="n"/>
      <c r="AI714" s="455" t="n"/>
      <c r="AJ714" s="455" t="n"/>
      <c r="AK714" s="455" t="n"/>
      <c r="AL714" s="455" t="n"/>
      <c r="AM714" s="455" t="n"/>
      <c r="AN714" s="455" t="n"/>
      <c r="AO714" s="455" t="n"/>
      <c r="AP714" s="455" t="n"/>
      <c r="AQ714" s="455" t="n"/>
      <c r="AR714" s="418" t="n"/>
      <c r="AS714" s="418" t="n"/>
      <c r="AT714" s="418" t="n"/>
    </row>
    <row r="715">
      <c r="A715" s="417" t="n">
        <v>706</v>
      </c>
      <c r="B715" s="418" t="inlineStr"/>
      <c r="C715" s="418" t="inlineStr">
        <is>
          <t>កំពង់ផែស្វយ័តភ្នំពេញ "ក.ស.ភ"</t>
        </is>
      </c>
      <c r="D715" s="418" t="inlineStr">
        <is>
          <t>L001-100044999</t>
        </is>
      </c>
      <c r="E715" s="418" t="inlineStr">
        <is>
          <t>20210211340</t>
        </is>
      </c>
      <c r="F715" s="419" t="n">
        <v>44254</v>
      </c>
      <c r="G715" s="420" t="n">
        <v>29112</v>
      </c>
      <c r="H715" s="418" t="n"/>
      <c r="I715" s="455" t="n">
        <v>29112</v>
      </c>
      <c r="J715" s="418">
        <f>IF(L715&lt;&gt;"",L715,K715)</f>
        <v/>
      </c>
      <c r="K715" s="418">
        <f>IF(AND(T715=TRUE, U715=TRUE, V715=TRUE), IF(W715&lt;-0.05, "អនុញ្ញាត (អ្នកផ្គត់ផ្គង់ប្រកាសខ្វះ)", "បានប្រកាស (អនុញ្ញាត)"), IF(AND(T715=FALSE, U715=FALSE, V715=FALSE), "ព្យួរទុក (មិនមានទិន្នន័យ)", "ប្រកាសខុស (ព្យួរទុក)"))</f>
        <v/>
      </c>
      <c r="L715" s="418" t="inlineStr"/>
      <c r="M715" s="418" t="inlineStr"/>
      <c r="N715" s="455" t="n"/>
      <c r="O715" s="455">
        <f>IF(W715&lt;0,AI715,I715)</f>
        <v/>
      </c>
      <c r="P715" s="455">
        <f>I715-O715</f>
        <v/>
      </c>
      <c r="Q715" s="418" t="n"/>
      <c r="R715" s="418" t="inlineStr">
        <is>
          <t>20210211340</t>
        </is>
      </c>
      <c r="S715" s="418" t="inlineStr"/>
      <c r="T715" s="418">
        <f>R715=S715</f>
        <v/>
      </c>
      <c r="U715" s="418">
        <f>AND(MONTH(F715)=MONTH(Y715), YEAR(F715)=YEAR(Y715))</f>
        <v/>
      </c>
      <c r="V715" s="418">
        <f>AND(AC715&lt;&gt;"", 'Company information'!D$4&lt;&gt;"", RIGHT(SUBSTITUTE(AC715,"-",""),9)=RIGHT(SUBSTITUTE('Company information'!D$4,"-",""),9))</f>
        <v/>
      </c>
      <c r="W715" s="418">
        <f>AI715-I715</f>
        <v/>
      </c>
      <c r="X715" s="455" t="n"/>
      <c r="Y715" s="417" t="n"/>
      <c r="Z715" s="418" t="n"/>
      <c r="AA715" s="418" t="n"/>
      <c r="AB715" s="418" t="n"/>
      <c r="AC715" s="418" t="n"/>
      <c r="AD715" s="418" t="n"/>
      <c r="AE715" s="455" t="n"/>
      <c r="AF715" s="455" t="n"/>
      <c r="AG715" s="455" t="n"/>
      <c r="AH715" s="455" t="n"/>
      <c r="AI715" s="455" t="n"/>
      <c r="AJ715" s="455" t="n"/>
      <c r="AK715" s="455" t="n"/>
      <c r="AL715" s="455" t="n"/>
      <c r="AM715" s="455" t="n"/>
      <c r="AN715" s="455" t="n"/>
      <c r="AO715" s="455" t="n"/>
      <c r="AP715" s="455" t="n"/>
      <c r="AQ715" s="455" t="n"/>
      <c r="AR715" s="418" t="n"/>
      <c r="AS715" s="418" t="n"/>
      <c r="AT715" s="418" t="n"/>
    </row>
    <row r="716">
      <c r="A716" s="417" t="n">
        <v>707</v>
      </c>
      <c r="B716" s="418" t="inlineStr"/>
      <c r="C716" s="418" t="inlineStr">
        <is>
          <t>កំពង់ផែស្វយ័តភ្នំពេញ "ក.ស.ភ"</t>
        </is>
      </c>
      <c r="D716" s="418" t="inlineStr">
        <is>
          <t>L001-100044999</t>
        </is>
      </c>
      <c r="E716" s="418" t="inlineStr">
        <is>
          <t>202111348</t>
        </is>
      </c>
      <c r="F716" s="419" t="n">
        <v>44254</v>
      </c>
      <c r="G716" s="420" t="n">
        <v>29112</v>
      </c>
      <c r="H716" s="418" t="n"/>
      <c r="I716" s="455" t="n">
        <v>29112</v>
      </c>
      <c r="J716" s="418">
        <f>IF(L716&lt;&gt;"",L716,K716)</f>
        <v/>
      </c>
      <c r="K716" s="418">
        <f>IF(AND(T716=TRUE, U716=TRUE, V716=TRUE), IF(W716&lt;-0.05, "អនុញ្ញាត (អ្នកផ្គត់ផ្គង់ប្រកាសខ្វះ)", "បានប្រកាស (អនុញ្ញាត)"), IF(AND(T716=FALSE, U716=FALSE, V716=FALSE), "ព្យួរទុក (មិនមានទិន្នន័យ)", "ប្រកាសខុស (ព្យួរទុក)"))</f>
        <v/>
      </c>
      <c r="L716" s="418" t="inlineStr"/>
      <c r="M716" s="418" t="inlineStr"/>
      <c r="N716" s="455" t="n"/>
      <c r="O716" s="455">
        <f>IF(W716&lt;0,AI716,I716)</f>
        <v/>
      </c>
      <c r="P716" s="455">
        <f>I716-O716</f>
        <v/>
      </c>
      <c r="Q716" s="418" t="n"/>
      <c r="R716" s="418" t="inlineStr">
        <is>
          <t>202111348</t>
        </is>
      </c>
      <c r="S716" s="418" t="inlineStr"/>
      <c r="T716" s="418">
        <f>R716=S716</f>
        <v/>
      </c>
      <c r="U716" s="418">
        <f>AND(MONTH(F716)=MONTH(Y716), YEAR(F716)=YEAR(Y716))</f>
        <v/>
      </c>
      <c r="V716" s="418">
        <f>AND(AC716&lt;&gt;"", 'Company information'!D$4&lt;&gt;"", RIGHT(SUBSTITUTE(AC716,"-",""),9)=RIGHT(SUBSTITUTE('Company information'!D$4,"-",""),9))</f>
        <v/>
      </c>
      <c r="W716" s="418">
        <f>AI716-I716</f>
        <v/>
      </c>
      <c r="X716" s="455" t="n"/>
      <c r="Y716" s="417" t="n"/>
      <c r="Z716" s="418" t="n"/>
      <c r="AA716" s="418" t="n"/>
      <c r="AB716" s="418" t="n"/>
      <c r="AC716" s="418" t="n"/>
      <c r="AD716" s="418" t="n"/>
      <c r="AE716" s="455" t="n"/>
      <c r="AF716" s="455" t="n"/>
      <c r="AG716" s="455" t="n"/>
      <c r="AH716" s="455" t="n"/>
      <c r="AI716" s="455" t="n"/>
      <c r="AJ716" s="455" t="n"/>
      <c r="AK716" s="455" t="n"/>
      <c r="AL716" s="455" t="n"/>
      <c r="AM716" s="455" t="n"/>
      <c r="AN716" s="455" t="n"/>
      <c r="AO716" s="455" t="n"/>
      <c r="AP716" s="455" t="n"/>
      <c r="AQ716" s="455" t="n"/>
      <c r="AR716" s="418" t="n"/>
      <c r="AS716" s="418" t="n"/>
      <c r="AT716" s="418" t="n"/>
    </row>
    <row r="717">
      <c r="A717" s="417" t="n">
        <v>708</v>
      </c>
      <c r="B717" s="418" t="inlineStr"/>
      <c r="C717" s="418" t="inlineStr">
        <is>
          <t>កំពង់ផែស្វយ័តភ្នំពេញ "ក.ស.ភ"</t>
        </is>
      </c>
      <c r="D717" s="418" t="inlineStr">
        <is>
          <t>L001-100044999</t>
        </is>
      </c>
      <c r="E717" s="418" t="inlineStr">
        <is>
          <t>202111349</t>
        </is>
      </c>
      <c r="F717" s="419" t="n">
        <v>44254</v>
      </c>
      <c r="G717" s="420" t="n">
        <v>116447</v>
      </c>
      <c r="H717" s="418" t="n"/>
      <c r="I717" s="455" t="n">
        <v>116447</v>
      </c>
      <c r="J717" s="418">
        <f>IF(L717&lt;&gt;"",L717,K717)</f>
        <v/>
      </c>
      <c r="K717" s="418">
        <f>IF(AND(T717=TRUE, U717=TRUE, V717=TRUE), IF(W717&lt;-0.05, "អនុញ្ញាត (អ្នកផ្គត់ផ្គង់ប្រកាសខ្វះ)", "បានប្រកាស (អនុញ្ញាត)"), IF(AND(T717=FALSE, U717=FALSE, V717=FALSE), "ព្យួរទុក (មិនមានទិន្នន័យ)", "ប្រកាសខុស (ព្យួរទុក)"))</f>
        <v/>
      </c>
      <c r="L717" s="418" t="inlineStr"/>
      <c r="M717" s="418" t="inlineStr"/>
      <c r="N717" s="455" t="n"/>
      <c r="O717" s="455">
        <f>IF(W717&lt;0,AI717,I717)</f>
        <v/>
      </c>
      <c r="P717" s="455">
        <f>I717-O717</f>
        <v/>
      </c>
      <c r="Q717" s="418" t="n"/>
      <c r="R717" s="418" t="inlineStr">
        <is>
          <t>202111349</t>
        </is>
      </c>
      <c r="S717" s="418" t="inlineStr"/>
      <c r="T717" s="418">
        <f>R717=S717</f>
        <v/>
      </c>
      <c r="U717" s="418">
        <f>AND(MONTH(F717)=MONTH(Y717), YEAR(F717)=YEAR(Y717))</f>
        <v/>
      </c>
      <c r="V717" s="418">
        <f>AND(AC717&lt;&gt;"", 'Company information'!D$4&lt;&gt;"", RIGHT(SUBSTITUTE(AC717,"-",""),9)=RIGHT(SUBSTITUTE('Company information'!D$4,"-",""),9))</f>
        <v/>
      </c>
      <c r="W717" s="418">
        <f>AI717-I717</f>
        <v/>
      </c>
      <c r="X717" s="455" t="n"/>
      <c r="Y717" s="417" t="n"/>
      <c r="Z717" s="418" t="n"/>
      <c r="AA717" s="418" t="n"/>
      <c r="AB717" s="418" t="n"/>
      <c r="AC717" s="418" t="n"/>
      <c r="AD717" s="418" t="n"/>
      <c r="AE717" s="455" t="n"/>
      <c r="AF717" s="455" t="n"/>
      <c r="AG717" s="455" t="n"/>
      <c r="AH717" s="455" t="n"/>
      <c r="AI717" s="455" t="n"/>
      <c r="AJ717" s="455" t="n"/>
      <c r="AK717" s="455" t="n"/>
      <c r="AL717" s="455" t="n"/>
      <c r="AM717" s="455" t="n"/>
      <c r="AN717" s="455" t="n"/>
      <c r="AO717" s="455" t="n"/>
      <c r="AP717" s="455" t="n"/>
      <c r="AQ717" s="455" t="n"/>
      <c r="AR717" s="418" t="n"/>
      <c r="AS717" s="418" t="n"/>
      <c r="AT717" s="418" t="n"/>
    </row>
    <row r="718">
      <c r="A718" s="417" t="n">
        <v>709</v>
      </c>
      <c r="B718" s="418" t="inlineStr"/>
      <c r="C718" s="418" t="inlineStr">
        <is>
          <t>កំពង់ផែស្វយ័តភ្នំពេញ "ក.ស.ភ"</t>
        </is>
      </c>
      <c r="D718" s="418" t="inlineStr">
        <is>
          <t>L001-100044999</t>
        </is>
      </c>
      <c r="E718" s="418" t="inlineStr">
        <is>
          <t>20210211347</t>
        </is>
      </c>
      <c r="F718" s="419" t="n">
        <v>44254</v>
      </c>
      <c r="G718" s="420" t="n">
        <v>29112</v>
      </c>
      <c r="H718" s="418" t="n"/>
      <c r="I718" s="455" t="n">
        <v>29112</v>
      </c>
      <c r="J718" s="418">
        <f>IF(L718&lt;&gt;"",L718,K718)</f>
        <v/>
      </c>
      <c r="K718" s="418">
        <f>IF(AND(T718=TRUE, U718=TRUE, V718=TRUE), IF(W718&lt;-0.05, "អនុញ្ញាត (អ្នកផ្គត់ផ្គង់ប្រកាសខ្វះ)", "បានប្រកាស (អនុញ្ញាត)"), IF(AND(T718=FALSE, U718=FALSE, V718=FALSE), "ព្យួរទុក (មិនមានទិន្នន័យ)", "ប្រកាសខុស (ព្យួរទុក)"))</f>
        <v/>
      </c>
      <c r="L718" s="418" t="inlineStr"/>
      <c r="M718" s="418" t="inlineStr"/>
      <c r="N718" s="455" t="n"/>
      <c r="O718" s="455">
        <f>IF(W718&lt;0,AI718,I718)</f>
        <v/>
      </c>
      <c r="P718" s="455">
        <f>I718-O718</f>
        <v/>
      </c>
      <c r="Q718" s="418" t="n"/>
      <c r="R718" s="418" t="inlineStr">
        <is>
          <t>20210211347</t>
        </is>
      </c>
      <c r="S718" s="418" t="inlineStr"/>
      <c r="T718" s="418">
        <f>R718=S718</f>
        <v/>
      </c>
      <c r="U718" s="418">
        <f>AND(MONTH(F718)=MONTH(Y718), YEAR(F718)=YEAR(Y718))</f>
        <v/>
      </c>
      <c r="V718" s="418">
        <f>AND(AC718&lt;&gt;"", 'Company information'!D$4&lt;&gt;"", RIGHT(SUBSTITUTE(AC718,"-",""),9)=RIGHT(SUBSTITUTE('Company information'!D$4,"-",""),9))</f>
        <v/>
      </c>
      <c r="W718" s="418">
        <f>AI718-I718</f>
        <v/>
      </c>
      <c r="X718" s="455" t="n"/>
      <c r="Y718" s="417" t="n"/>
      <c r="Z718" s="418" t="n"/>
      <c r="AA718" s="418" t="n"/>
      <c r="AB718" s="418" t="n"/>
      <c r="AC718" s="418" t="n"/>
      <c r="AD718" s="418" t="n"/>
      <c r="AE718" s="455" t="n"/>
      <c r="AF718" s="455" t="n"/>
      <c r="AG718" s="455" t="n"/>
      <c r="AH718" s="455" t="n"/>
      <c r="AI718" s="455" t="n"/>
      <c r="AJ718" s="455" t="n"/>
      <c r="AK718" s="455" t="n"/>
      <c r="AL718" s="455" t="n"/>
      <c r="AM718" s="455" t="n"/>
      <c r="AN718" s="455" t="n"/>
      <c r="AO718" s="455" t="n"/>
      <c r="AP718" s="455" t="n"/>
      <c r="AQ718" s="455" t="n"/>
      <c r="AR718" s="418" t="n"/>
      <c r="AS718" s="418" t="n"/>
      <c r="AT718" s="418" t="n"/>
    </row>
    <row r="719">
      <c r="A719" s="417" t="n">
        <v>710</v>
      </c>
      <c r="B719" s="418" t="inlineStr"/>
      <c r="C719" s="418" t="inlineStr">
        <is>
          <t>កំពង់ផែស្វយ័តភ្នំពេញ "ក.ស.ភ"</t>
        </is>
      </c>
      <c r="D719" s="418" t="inlineStr">
        <is>
          <t>L001-100044999</t>
        </is>
      </c>
      <c r="E719" s="418" t="inlineStr">
        <is>
          <t>20210211346</t>
        </is>
      </c>
      <c r="F719" s="419" t="n">
        <v>44254</v>
      </c>
      <c r="G719" s="420" t="n">
        <v>38840</v>
      </c>
      <c r="H719" s="418" t="n"/>
      <c r="I719" s="455" t="n">
        <v>38840</v>
      </c>
      <c r="J719" s="418">
        <f>IF(L719&lt;&gt;"",L719,K719)</f>
        <v/>
      </c>
      <c r="K719" s="418">
        <f>IF(AND(T719=TRUE, U719=TRUE, V719=TRUE), IF(W719&lt;-0.05, "អនុញ្ញាត (អ្នកផ្គត់ផ្គង់ប្រកាសខ្វះ)", "បានប្រកាស (អនុញ្ញាត)"), IF(AND(T719=FALSE, U719=FALSE, V719=FALSE), "ព្យួរទុក (មិនមានទិន្នន័យ)", "ប្រកាសខុស (ព្យួរទុក)"))</f>
        <v/>
      </c>
      <c r="L719" s="418" t="inlineStr"/>
      <c r="M719" s="418" t="inlineStr"/>
      <c r="N719" s="455" t="n"/>
      <c r="O719" s="455">
        <f>IF(W719&lt;0,AI719,I719)</f>
        <v/>
      </c>
      <c r="P719" s="455">
        <f>I719-O719</f>
        <v/>
      </c>
      <c r="Q719" s="418" t="n"/>
      <c r="R719" s="418" t="inlineStr">
        <is>
          <t>20210211346</t>
        </is>
      </c>
      <c r="S719" s="418" t="inlineStr"/>
      <c r="T719" s="418">
        <f>R719=S719</f>
        <v/>
      </c>
      <c r="U719" s="418">
        <f>AND(MONTH(F719)=MONTH(Y719), YEAR(F719)=YEAR(Y719))</f>
        <v/>
      </c>
      <c r="V719" s="418">
        <f>AND(AC719&lt;&gt;"", 'Company information'!D$4&lt;&gt;"", RIGHT(SUBSTITUTE(AC719,"-",""),9)=RIGHT(SUBSTITUTE('Company information'!D$4,"-",""),9))</f>
        <v/>
      </c>
      <c r="W719" s="418">
        <f>AI719-I719</f>
        <v/>
      </c>
      <c r="X719" s="455" t="n"/>
      <c r="Y719" s="417" t="n"/>
      <c r="Z719" s="418" t="n"/>
      <c r="AA719" s="418" t="n"/>
      <c r="AB719" s="418" t="n"/>
      <c r="AC719" s="418" t="n"/>
      <c r="AD719" s="418" t="n"/>
      <c r="AE719" s="455" t="n"/>
      <c r="AF719" s="455" t="n"/>
      <c r="AG719" s="455" t="n"/>
      <c r="AH719" s="455" t="n"/>
      <c r="AI719" s="455" t="n"/>
      <c r="AJ719" s="455" t="n"/>
      <c r="AK719" s="455" t="n"/>
      <c r="AL719" s="455" t="n"/>
      <c r="AM719" s="455" t="n"/>
      <c r="AN719" s="455" t="n"/>
      <c r="AO719" s="455" t="n"/>
      <c r="AP719" s="455" t="n"/>
      <c r="AQ719" s="455" t="n"/>
      <c r="AR719" s="418" t="n"/>
      <c r="AS719" s="418" t="n"/>
      <c r="AT719" s="418" t="n"/>
    </row>
    <row r="720">
      <c r="A720" s="417" t="n">
        <v>711</v>
      </c>
      <c r="B720" s="418" t="inlineStr"/>
      <c r="C720" s="418" t="inlineStr">
        <is>
          <t>អ៊ែរ៉ូ ស៊ីបភីង អេជេនស៊ី</t>
        </is>
      </c>
      <c r="D720" s="418" t="inlineStr">
        <is>
          <t>K004-901635903</t>
        </is>
      </c>
      <c r="E720" s="418" t="inlineStr">
        <is>
          <t>IKPSA2021504728</t>
        </is>
      </c>
      <c r="F720" s="419" t="n">
        <v>44242</v>
      </c>
      <c r="G720" s="420" t="n">
        <v>97680</v>
      </c>
      <c r="H720" s="418" t="n"/>
      <c r="I720" s="455" t="n">
        <v>97680</v>
      </c>
      <c r="J720" s="418">
        <f>IF(L720&lt;&gt;"",L720,K720)</f>
        <v/>
      </c>
      <c r="K720" s="418">
        <f>IF(AND(T720=TRUE, U720=TRUE, V720=TRUE), IF(W720&lt;-0.05, "អនុញ្ញាត (អ្នកផ្គត់ផ្គង់ប្រកាសខ្វះ)", "បានប្រកាស (អនុញ្ញាត)"), IF(AND(T720=FALSE, U720=FALSE, V720=FALSE), "ព្យួរទុក (មិនមានទិន្នន័យ)", "ប្រកាសខុស (ព្យួរទុក)"))</f>
        <v/>
      </c>
      <c r="L720" s="418" t="inlineStr"/>
      <c r="M720" s="418" t="inlineStr"/>
      <c r="N720" s="455" t="n"/>
      <c r="O720" s="455">
        <f>IF(W720&lt;0,AI720,I720)</f>
        <v/>
      </c>
      <c r="P720" s="455">
        <f>I720-O720</f>
        <v/>
      </c>
      <c r="Q720" s="418" t="n"/>
      <c r="R720" s="418" t="inlineStr">
        <is>
          <t>IKPSA2021504728</t>
        </is>
      </c>
      <c r="S720" s="418" t="inlineStr"/>
      <c r="T720" s="418">
        <f>R720=S720</f>
        <v/>
      </c>
      <c r="U720" s="418">
        <f>AND(MONTH(F720)=MONTH(Y720), YEAR(F720)=YEAR(Y720))</f>
        <v/>
      </c>
      <c r="V720" s="418">
        <f>AND(AC720&lt;&gt;"", 'Company information'!D$4&lt;&gt;"", RIGHT(SUBSTITUTE(AC720,"-",""),9)=RIGHT(SUBSTITUTE('Company information'!D$4,"-",""),9))</f>
        <v/>
      </c>
      <c r="W720" s="418">
        <f>AI720-I720</f>
        <v/>
      </c>
      <c r="X720" s="455" t="n"/>
      <c r="Y720" s="417" t="n"/>
      <c r="Z720" s="418" t="n"/>
      <c r="AA720" s="418" t="n"/>
      <c r="AB720" s="418" t="n"/>
      <c r="AC720" s="418" t="n"/>
      <c r="AD720" s="418" t="n"/>
      <c r="AE720" s="455" t="n"/>
      <c r="AF720" s="455" t="n"/>
      <c r="AG720" s="455" t="n"/>
      <c r="AH720" s="455" t="n"/>
      <c r="AI720" s="455" t="n"/>
      <c r="AJ720" s="455" t="n"/>
      <c r="AK720" s="455" t="n"/>
      <c r="AL720" s="455" t="n"/>
      <c r="AM720" s="455" t="n"/>
      <c r="AN720" s="455" t="n"/>
      <c r="AO720" s="455" t="n"/>
      <c r="AP720" s="455" t="n"/>
      <c r="AQ720" s="455" t="n"/>
      <c r="AR720" s="418" t="n"/>
      <c r="AS720" s="418" t="n"/>
      <c r="AT720" s="418" t="n"/>
    </row>
    <row r="721">
      <c r="A721" s="417" t="n">
        <v>712</v>
      </c>
      <c r="B721" s="418" t="inlineStr"/>
      <c r="C721" s="418" t="inlineStr">
        <is>
          <t>អ៊ែរ៉ូ ស៊ីបភីង អេជេនស៊ី</t>
        </is>
      </c>
      <c r="D721" s="418" t="inlineStr">
        <is>
          <t>K004-901635903</t>
        </is>
      </c>
      <c r="E721" s="418" t="inlineStr">
        <is>
          <t>IKPSA2021504729</t>
        </is>
      </c>
      <c r="F721" s="419" t="n">
        <v>44242</v>
      </c>
      <c r="G721" s="420" t="n">
        <v>113960</v>
      </c>
      <c r="H721" s="418" t="n"/>
      <c r="I721" s="455" t="n">
        <v>113960</v>
      </c>
      <c r="J721" s="418">
        <f>IF(L721&lt;&gt;"",L721,K721)</f>
        <v/>
      </c>
      <c r="K721" s="418">
        <f>IF(AND(T721=TRUE, U721=TRUE, V721=TRUE), IF(W721&lt;-0.05, "អនុញ្ញាត (អ្នកផ្គត់ផ្គង់ប្រកាសខ្វះ)", "បានប្រកាស (អនុញ្ញាត)"), IF(AND(T721=FALSE, U721=FALSE, V721=FALSE), "ព្យួរទុក (មិនមានទិន្នន័យ)", "ប្រកាសខុស (ព្យួរទុក)"))</f>
        <v/>
      </c>
      <c r="L721" s="418" t="inlineStr"/>
      <c r="M721" s="418" t="inlineStr"/>
      <c r="N721" s="455" t="n"/>
      <c r="O721" s="455">
        <f>IF(W721&lt;0,AI721,I721)</f>
        <v/>
      </c>
      <c r="P721" s="455">
        <f>I721-O721</f>
        <v/>
      </c>
      <c r="Q721" s="418" t="n"/>
      <c r="R721" s="418" t="inlineStr">
        <is>
          <t>IKPSA2021504729</t>
        </is>
      </c>
      <c r="S721" s="418" t="inlineStr"/>
      <c r="T721" s="418">
        <f>R721=S721</f>
        <v/>
      </c>
      <c r="U721" s="418">
        <f>AND(MONTH(F721)=MONTH(Y721), YEAR(F721)=YEAR(Y721))</f>
        <v/>
      </c>
      <c r="V721" s="418">
        <f>AND(AC721&lt;&gt;"", 'Company information'!D$4&lt;&gt;"", RIGHT(SUBSTITUTE(AC721,"-",""),9)=RIGHT(SUBSTITUTE('Company information'!D$4,"-",""),9))</f>
        <v/>
      </c>
      <c r="W721" s="418">
        <f>AI721-I721</f>
        <v/>
      </c>
      <c r="X721" s="455" t="n"/>
      <c r="Y721" s="417" t="n"/>
      <c r="Z721" s="418" t="n"/>
      <c r="AA721" s="418" t="n"/>
      <c r="AB721" s="418" t="n"/>
      <c r="AC721" s="418" t="n"/>
      <c r="AD721" s="418" t="n"/>
      <c r="AE721" s="455" t="n"/>
      <c r="AF721" s="455" t="n"/>
      <c r="AG721" s="455" t="n"/>
      <c r="AH721" s="455" t="n"/>
      <c r="AI721" s="455" t="n"/>
      <c r="AJ721" s="455" t="n"/>
      <c r="AK721" s="455" t="n"/>
      <c r="AL721" s="455" t="n"/>
      <c r="AM721" s="455" t="n"/>
      <c r="AN721" s="455" t="n"/>
      <c r="AO721" s="455" t="n"/>
      <c r="AP721" s="455" t="n"/>
      <c r="AQ721" s="455" t="n"/>
      <c r="AR721" s="418" t="n"/>
      <c r="AS721" s="418" t="n"/>
      <c r="AT721" s="418" t="n"/>
    </row>
    <row r="722">
      <c r="A722" s="417" t="n">
        <v>713</v>
      </c>
      <c r="B722" s="418" t="inlineStr"/>
      <c r="C722" s="418" t="inlineStr">
        <is>
          <t>អ៊ែរ៉ូ ស៊ីបភីង អេជេនស៊ី</t>
        </is>
      </c>
      <c r="D722" s="418" t="inlineStr">
        <is>
          <t>K004-901635903</t>
        </is>
      </c>
      <c r="E722" s="418" t="inlineStr">
        <is>
          <t>IKPSA2021504727</t>
        </is>
      </c>
      <c r="F722" s="419" t="n">
        <v>44242</v>
      </c>
      <c r="G722" s="420" t="n">
        <v>1850</v>
      </c>
      <c r="H722" s="418" t="n"/>
      <c r="I722" s="455" t="n">
        <v>1850</v>
      </c>
      <c r="J722" s="418">
        <f>IF(L722&lt;&gt;"",L722,K722)</f>
        <v/>
      </c>
      <c r="K722" s="418">
        <f>IF(AND(T722=TRUE, U722=TRUE, V722=TRUE), IF(W722&lt;-0.05, "អនុញ្ញាត (អ្នកផ្គត់ផ្គង់ប្រកាសខ្វះ)", "បានប្រកាស (អនុញ្ញាត)"), IF(AND(T722=FALSE, U722=FALSE, V722=FALSE), "ព្យួរទុក (មិនមានទិន្នន័យ)", "ប្រកាសខុស (ព្យួរទុក)"))</f>
        <v/>
      </c>
      <c r="L722" s="418" t="inlineStr"/>
      <c r="M722" s="418" t="inlineStr"/>
      <c r="N722" s="455" t="n"/>
      <c r="O722" s="455">
        <f>IF(W722&lt;0,AI722,I722)</f>
        <v/>
      </c>
      <c r="P722" s="455">
        <f>I722-O722</f>
        <v/>
      </c>
      <c r="Q722" s="418" t="n"/>
      <c r="R722" s="418" t="inlineStr">
        <is>
          <t>IKPSA2021504727</t>
        </is>
      </c>
      <c r="S722" s="418" t="inlineStr"/>
      <c r="T722" s="418">
        <f>R722=S722</f>
        <v/>
      </c>
      <c r="U722" s="418">
        <f>AND(MONTH(F722)=MONTH(Y722), YEAR(F722)=YEAR(Y722))</f>
        <v/>
      </c>
      <c r="V722" s="418">
        <f>AND(AC722&lt;&gt;"", 'Company information'!D$4&lt;&gt;"", RIGHT(SUBSTITUTE(AC722,"-",""),9)=RIGHT(SUBSTITUTE('Company information'!D$4,"-",""),9))</f>
        <v/>
      </c>
      <c r="W722" s="418">
        <f>AI722-I722</f>
        <v/>
      </c>
      <c r="X722" s="455" t="n"/>
      <c r="Y722" s="417" t="n"/>
      <c r="Z722" s="418" t="n"/>
      <c r="AA722" s="418" t="n"/>
      <c r="AB722" s="418" t="n"/>
      <c r="AC722" s="418" t="n"/>
      <c r="AD722" s="418" t="n"/>
      <c r="AE722" s="455" t="n"/>
      <c r="AF722" s="455" t="n"/>
      <c r="AG722" s="455" t="n"/>
      <c r="AH722" s="455" t="n"/>
      <c r="AI722" s="455" t="n"/>
      <c r="AJ722" s="455" t="n"/>
      <c r="AK722" s="455" t="n"/>
      <c r="AL722" s="455" t="n"/>
      <c r="AM722" s="455" t="n"/>
      <c r="AN722" s="455" t="n"/>
      <c r="AO722" s="455" t="n"/>
      <c r="AP722" s="455" t="n"/>
      <c r="AQ722" s="455" t="n"/>
      <c r="AR722" s="418" t="n"/>
      <c r="AS722" s="418" t="n"/>
      <c r="AT722" s="418" t="n"/>
    </row>
    <row r="723">
      <c r="A723" s="417" t="n">
        <v>714</v>
      </c>
      <c r="B723" s="418" t="inlineStr"/>
      <c r="C723" s="418" t="inlineStr">
        <is>
          <t>កំពង់ផែស្វយ័តក្រុងព្រះសីហនុ</t>
        </is>
      </c>
      <c r="D723" s="418" t="inlineStr">
        <is>
          <t>L001-100044638</t>
        </is>
      </c>
      <c r="E723" s="418" t="inlineStr">
        <is>
          <t>028209</t>
        </is>
      </c>
      <c r="F723" s="419" t="n">
        <v>44245</v>
      </c>
      <c r="G723" s="420" t="n">
        <v>35392</v>
      </c>
      <c r="H723" s="418" t="n"/>
      <c r="I723" s="455" t="n">
        <v>35392</v>
      </c>
      <c r="J723" s="418">
        <f>IF(L723&lt;&gt;"",L723,K723)</f>
        <v/>
      </c>
      <c r="K723" s="418">
        <f>IF(AND(T723=TRUE, U723=TRUE, V723=TRUE), IF(W723&lt;-0.05, "អនុញ្ញាត (អ្នកផ្គត់ផ្គង់ប្រកាសខ្វះ)", "បានប្រកាស (អនុញ្ញាត)"), IF(AND(T723=FALSE, U723=FALSE, V723=FALSE), "ព្យួរទុក (មិនមានទិន្នន័យ)", "ប្រកាសខុស (ព្យួរទុក)"))</f>
        <v/>
      </c>
      <c r="L723" s="418" t="inlineStr"/>
      <c r="M723" s="418" t="inlineStr"/>
      <c r="N723" s="455" t="n"/>
      <c r="O723" s="455">
        <f>IF(W723&lt;0,AI723,I723)</f>
        <v/>
      </c>
      <c r="P723" s="455">
        <f>I723-O723</f>
        <v/>
      </c>
      <c r="Q723" s="418" t="n"/>
      <c r="R723" s="418" t="inlineStr">
        <is>
          <t>028209</t>
        </is>
      </c>
      <c r="S723" s="418" t="inlineStr"/>
      <c r="T723" s="418">
        <f>R723=S723</f>
        <v/>
      </c>
      <c r="U723" s="418">
        <f>AND(MONTH(F723)=MONTH(Y723), YEAR(F723)=YEAR(Y723))</f>
        <v/>
      </c>
      <c r="V723" s="418">
        <f>AND(AC723&lt;&gt;"", 'Company information'!D$4&lt;&gt;"", RIGHT(SUBSTITUTE(AC723,"-",""),9)=RIGHT(SUBSTITUTE('Company information'!D$4,"-",""),9))</f>
        <v/>
      </c>
      <c r="W723" s="418">
        <f>AI723-I723</f>
        <v/>
      </c>
      <c r="X723" s="455" t="n"/>
      <c r="Y723" s="417" t="n"/>
      <c r="Z723" s="418" t="n"/>
      <c r="AA723" s="418" t="n"/>
      <c r="AB723" s="418" t="n"/>
      <c r="AC723" s="418" t="n"/>
      <c r="AD723" s="418" t="n"/>
      <c r="AE723" s="455" t="n"/>
      <c r="AF723" s="455" t="n"/>
      <c r="AG723" s="455" t="n"/>
      <c r="AH723" s="455" t="n"/>
      <c r="AI723" s="455" t="n"/>
      <c r="AJ723" s="455" t="n"/>
      <c r="AK723" s="455" t="n"/>
      <c r="AL723" s="455" t="n"/>
      <c r="AM723" s="455" t="n"/>
      <c r="AN723" s="455" t="n"/>
      <c r="AO723" s="455" t="n"/>
      <c r="AP723" s="455" t="n"/>
      <c r="AQ723" s="455" t="n"/>
      <c r="AR723" s="418" t="n"/>
      <c r="AS723" s="418" t="n"/>
      <c r="AT723" s="418" t="n"/>
    </row>
    <row r="724">
      <c r="A724" s="417" t="n">
        <v>715</v>
      </c>
      <c r="B724" s="418" t="inlineStr"/>
      <c r="C724" s="418" t="inlineStr">
        <is>
          <t>អ៊ែរ៉ូ ស៊ីបភីង អេជេនស៊ី</t>
        </is>
      </c>
      <c r="D724" s="418" t="inlineStr">
        <is>
          <t>K004-901635903</t>
        </is>
      </c>
      <c r="E724" s="418" t="inlineStr">
        <is>
          <t>IKPSA2021503638</t>
        </is>
      </c>
      <c r="F724" s="419" t="n">
        <v>44288</v>
      </c>
      <c r="G724" s="420" t="n">
        <v>113932</v>
      </c>
      <c r="H724" s="418" t="n"/>
      <c r="I724" s="455" t="n">
        <v>113932</v>
      </c>
      <c r="J724" s="418">
        <f>IF(L724&lt;&gt;"",L724,K724)</f>
        <v/>
      </c>
      <c r="K724" s="418">
        <f>IF(AND(T724=TRUE, U724=TRUE, V724=TRUE), IF(W724&lt;-0.05, "អនុញ្ញាត (អ្នកផ្គត់ផ្គង់ប្រកាសខ្វះ)", "បានប្រកាស (អនុញ្ញាត)"), IF(AND(T724=FALSE, U724=FALSE, V724=FALSE), "ព្យួរទុក (មិនមានទិន្នន័យ)", "ប្រកាសខុស (ព្យួរទុក)"))</f>
        <v/>
      </c>
      <c r="L724" s="418" t="inlineStr"/>
      <c r="M724" s="418" t="inlineStr"/>
      <c r="N724" s="455" t="n"/>
      <c r="O724" s="455">
        <f>IF(W724&lt;0,AI724,I724)</f>
        <v/>
      </c>
      <c r="P724" s="455">
        <f>I724-O724</f>
        <v/>
      </c>
      <c r="Q724" s="418" t="n"/>
      <c r="R724" s="418" t="inlineStr">
        <is>
          <t>IKPSA2021503638</t>
        </is>
      </c>
      <c r="S724" s="418" t="inlineStr"/>
      <c r="T724" s="418">
        <f>R724=S724</f>
        <v/>
      </c>
      <c r="U724" s="418">
        <f>AND(MONTH(F724)=MONTH(Y724), YEAR(F724)=YEAR(Y724))</f>
        <v/>
      </c>
      <c r="V724" s="418">
        <f>AND(AC724&lt;&gt;"", 'Company information'!D$4&lt;&gt;"", RIGHT(SUBSTITUTE(AC724,"-",""),9)=RIGHT(SUBSTITUTE('Company information'!D$4,"-",""),9))</f>
        <v/>
      </c>
      <c r="W724" s="418">
        <f>AI724-I724</f>
        <v/>
      </c>
      <c r="X724" s="455" t="n"/>
      <c r="Y724" s="417" t="n"/>
      <c r="Z724" s="418" t="n"/>
      <c r="AA724" s="418" t="n"/>
      <c r="AB724" s="418" t="n"/>
      <c r="AC724" s="418" t="n"/>
      <c r="AD724" s="418" t="n"/>
      <c r="AE724" s="455" t="n"/>
      <c r="AF724" s="455" t="n"/>
      <c r="AG724" s="455" t="n"/>
      <c r="AH724" s="455" t="n"/>
      <c r="AI724" s="455" t="n"/>
      <c r="AJ724" s="455" t="n"/>
      <c r="AK724" s="455" t="n"/>
      <c r="AL724" s="455" t="n"/>
      <c r="AM724" s="455" t="n"/>
      <c r="AN724" s="455" t="n"/>
      <c r="AO724" s="455" t="n"/>
      <c r="AP724" s="455" t="n"/>
      <c r="AQ724" s="455" t="n"/>
      <c r="AR724" s="418" t="n"/>
      <c r="AS724" s="418" t="n"/>
      <c r="AT724" s="418" t="n"/>
    </row>
    <row r="725">
      <c r="A725" s="417" t="n">
        <v>716</v>
      </c>
      <c r="B725" s="418" t="inlineStr"/>
      <c r="C725" s="418" t="inlineStr">
        <is>
          <t>អ៊ែរ៉ូ ស៊ីបភីង អេជេនស៊ី</t>
        </is>
      </c>
      <c r="D725" s="418" t="inlineStr">
        <is>
          <t>K004-901635903</t>
        </is>
      </c>
      <c r="E725" s="418" t="inlineStr">
        <is>
          <t>IKPSA2021503637</t>
        </is>
      </c>
      <c r="F725" s="419" t="n">
        <v>44198</v>
      </c>
      <c r="G725" s="420" t="n">
        <v>97656</v>
      </c>
      <c r="H725" s="418" t="n"/>
      <c r="I725" s="455" t="n">
        <v>97656</v>
      </c>
      <c r="J725" s="418">
        <f>IF(L725&lt;&gt;"",L725,K725)</f>
        <v/>
      </c>
      <c r="K725" s="418">
        <f>IF(AND(T725=TRUE, U725=TRUE, V725=TRUE), IF(W725&lt;-0.05, "អនុញ្ញាត (អ្នកផ្គត់ផ្គង់ប្រកាសខ្វះ)", "បានប្រកាស (អនុញ្ញាត)"), IF(AND(T725=FALSE, U725=FALSE, V725=FALSE), "ព្យួរទុក (មិនមានទិន្នន័យ)", "ប្រកាសខុស (ព្យួរទុក)"))</f>
        <v/>
      </c>
      <c r="L725" s="418" t="inlineStr"/>
      <c r="M725" s="418" t="inlineStr"/>
      <c r="N725" s="455" t="n"/>
      <c r="O725" s="455">
        <f>IF(W725&lt;0,AI725,I725)</f>
        <v/>
      </c>
      <c r="P725" s="455">
        <f>I725-O725</f>
        <v/>
      </c>
      <c r="Q725" s="418" t="n"/>
      <c r="R725" s="418" t="inlineStr">
        <is>
          <t>IKPSA2021503637</t>
        </is>
      </c>
      <c r="S725" s="418" t="inlineStr"/>
      <c r="T725" s="418">
        <f>R725=S725</f>
        <v/>
      </c>
      <c r="U725" s="418">
        <f>AND(MONTH(F725)=MONTH(Y725), YEAR(F725)=YEAR(Y725))</f>
        <v/>
      </c>
      <c r="V725" s="418">
        <f>AND(AC725&lt;&gt;"", 'Company information'!D$4&lt;&gt;"", RIGHT(SUBSTITUTE(AC725,"-",""),9)=RIGHT(SUBSTITUTE('Company information'!D$4,"-",""),9))</f>
        <v/>
      </c>
      <c r="W725" s="418">
        <f>AI725-I725</f>
        <v/>
      </c>
      <c r="X725" s="455" t="n"/>
      <c r="Y725" s="417" t="n"/>
      <c r="Z725" s="418" t="n"/>
      <c r="AA725" s="418" t="n"/>
      <c r="AB725" s="418" t="n"/>
      <c r="AC725" s="418" t="n"/>
      <c r="AD725" s="418" t="n"/>
      <c r="AE725" s="455" t="n"/>
      <c r="AF725" s="455" t="n"/>
      <c r="AG725" s="455" t="n"/>
      <c r="AH725" s="455" t="n"/>
      <c r="AI725" s="455" t="n"/>
      <c r="AJ725" s="455" t="n"/>
      <c r="AK725" s="455" t="n"/>
      <c r="AL725" s="455" t="n"/>
      <c r="AM725" s="455" t="n"/>
      <c r="AN725" s="455" t="n"/>
      <c r="AO725" s="455" t="n"/>
      <c r="AP725" s="455" t="n"/>
      <c r="AQ725" s="455" t="n"/>
      <c r="AR725" s="418" t="n"/>
      <c r="AS725" s="418" t="n"/>
      <c r="AT725" s="418" t="n"/>
    </row>
    <row r="726">
      <c r="A726" s="417" t="n">
        <v>717</v>
      </c>
      <c r="B726" s="418" t="inlineStr"/>
      <c r="C726" s="418" t="inlineStr">
        <is>
          <t>អ៊ែរ៉ូ ស៊ីបភីង អេជេនស៊ី</t>
        </is>
      </c>
      <c r="D726" s="418" t="inlineStr">
        <is>
          <t>K004-901635903</t>
        </is>
      </c>
      <c r="E726" s="418" t="inlineStr">
        <is>
          <t>IKPSA2021503636</t>
        </is>
      </c>
      <c r="F726" s="419" t="n">
        <v>44288</v>
      </c>
      <c r="G726" s="420" t="n">
        <v>1850</v>
      </c>
      <c r="H726" s="418" t="n"/>
      <c r="I726" s="455" t="n">
        <v>1850</v>
      </c>
      <c r="J726" s="418">
        <f>IF(L726&lt;&gt;"",L726,K726)</f>
        <v/>
      </c>
      <c r="K726" s="418">
        <f>IF(AND(T726=TRUE, U726=TRUE, V726=TRUE), IF(W726&lt;-0.05, "អនុញ្ញាត (អ្នកផ្គត់ផ្គង់ប្រកាសខ្វះ)", "បានប្រកាស (អនុញ្ញាត)"), IF(AND(T726=FALSE, U726=FALSE, V726=FALSE), "ព្យួរទុក (មិនមានទិន្នន័យ)", "ប្រកាសខុស (ព្យួរទុក)"))</f>
        <v/>
      </c>
      <c r="L726" s="418" t="inlineStr"/>
      <c r="M726" s="418" t="inlineStr"/>
      <c r="N726" s="455" t="n"/>
      <c r="O726" s="455">
        <f>IF(W726&lt;0,AI726,I726)</f>
        <v/>
      </c>
      <c r="P726" s="455">
        <f>I726-O726</f>
        <v/>
      </c>
      <c r="Q726" s="418" t="n"/>
      <c r="R726" s="418" t="inlineStr">
        <is>
          <t>IKPSA2021503636</t>
        </is>
      </c>
      <c r="S726" s="418" t="inlineStr"/>
      <c r="T726" s="418">
        <f>R726=S726</f>
        <v/>
      </c>
      <c r="U726" s="418">
        <f>AND(MONTH(F726)=MONTH(Y726), YEAR(F726)=YEAR(Y726))</f>
        <v/>
      </c>
      <c r="V726" s="418">
        <f>AND(AC726&lt;&gt;"", 'Company information'!D$4&lt;&gt;"", RIGHT(SUBSTITUTE(AC726,"-",""),9)=RIGHT(SUBSTITUTE('Company information'!D$4,"-",""),9))</f>
        <v/>
      </c>
      <c r="W726" s="418">
        <f>AI726-I726</f>
        <v/>
      </c>
      <c r="X726" s="455" t="n"/>
      <c r="Y726" s="417" t="n"/>
      <c r="Z726" s="418" t="n"/>
      <c r="AA726" s="418" t="n"/>
      <c r="AB726" s="418" t="n"/>
      <c r="AC726" s="418" t="n"/>
      <c r="AD726" s="418" t="n"/>
      <c r="AE726" s="455" t="n"/>
      <c r="AF726" s="455" t="n"/>
      <c r="AG726" s="455" t="n"/>
      <c r="AH726" s="455" t="n"/>
      <c r="AI726" s="455" t="n"/>
      <c r="AJ726" s="455" t="n"/>
      <c r="AK726" s="455" t="n"/>
      <c r="AL726" s="455" t="n"/>
      <c r="AM726" s="455" t="n"/>
      <c r="AN726" s="455" t="n"/>
      <c r="AO726" s="455" t="n"/>
      <c r="AP726" s="455" t="n"/>
      <c r="AQ726" s="455" t="n"/>
      <c r="AR726" s="418" t="n"/>
      <c r="AS726" s="418" t="n"/>
      <c r="AT726" s="418" t="n"/>
    </row>
    <row r="727">
      <c r="A727" s="417" t="n">
        <v>718</v>
      </c>
      <c r="B727" s="418" t="inlineStr"/>
      <c r="C727" s="418" t="inlineStr">
        <is>
          <t>កំពង់ផែស្វយ័តក្រុងព្រះសីហនុ</t>
        </is>
      </c>
      <c r="D727" s="418" t="inlineStr">
        <is>
          <t>L001-100044638</t>
        </is>
      </c>
      <c r="E727" s="418" t="inlineStr">
        <is>
          <t>027585</t>
        </is>
      </c>
      <c r="F727" s="419" t="n">
        <v>44244</v>
      </c>
      <c r="G727" s="420" t="n">
        <v>64649</v>
      </c>
      <c r="H727" s="418" t="n"/>
      <c r="I727" s="455" t="n">
        <v>64649</v>
      </c>
      <c r="J727" s="418">
        <f>IF(L727&lt;&gt;"",L727,K727)</f>
        <v/>
      </c>
      <c r="K727" s="418">
        <f>IF(AND(T727=TRUE, U727=TRUE, V727=TRUE), IF(W727&lt;-0.05, "អនុញ្ញាត (អ្នកផ្គត់ផ្គង់ប្រកាសខ្វះ)", "បានប្រកាស (អនុញ្ញាត)"), IF(AND(T727=FALSE, U727=FALSE, V727=FALSE), "ព្យួរទុក (មិនមានទិន្នន័យ)", "ប្រកាសខុស (ព្យួរទុក)"))</f>
        <v/>
      </c>
      <c r="L727" s="418" t="inlineStr"/>
      <c r="M727" s="418" t="inlineStr"/>
      <c r="N727" s="455" t="n"/>
      <c r="O727" s="455">
        <f>IF(W727&lt;0,AI727,I727)</f>
        <v/>
      </c>
      <c r="P727" s="455">
        <f>I727-O727</f>
        <v/>
      </c>
      <c r="Q727" s="418" t="n"/>
      <c r="R727" s="418" t="inlineStr">
        <is>
          <t>027585</t>
        </is>
      </c>
      <c r="S727" s="418" t="inlineStr"/>
      <c r="T727" s="418">
        <f>R727=S727</f>
        <v/>
      </c>
      <c r="U727" s="418">
        <f>AND(MONTH(F727)=MONTH(Y727), YEAR(F727)=YEAR(Y727))</f>
        <v/>
      </c>
      <c r="V727" s="418">
        <f>AND(AC727&lt;&gt;"", 'Company information'!D$4&lt;&gt;"", RIGHT(SUBSTITUTE(AC727,"-",""),9)=RIGHT(SUBSTITUTE('Company information'!D$4,"-",""),9))</f>
        <v/>
      </c>
      <c r="W727" s="418">
        <f>AI727-I727</f>
        <v/>
      </c>
      <c r="X727" s="455" t="n"/>
      <c r="Y727" s="417" t="n"/>
      <c r="Z727" s="418" t="n"/>
      <c r="AA727" s="418" t="n"/>
      <c r="AB727" s="418" t="n"/>
      <c r="AC727" s="418" t="n"/>
      <c r="AD727" s="418" t="n"/>
      <c r="AE727" s="455" t="n"/>
      <c r="AF727" s="455" t="n"/>
      <c r="AG727" s="455" t="n"/>
      <c r="AH727" s="455" t="n"/>
      <c r="AI727" s="455" t="n"/>
      <c r="AJ727" s="455" t="n"/>
      <c r="AK727" s="455" t="n"/>
      <c r="AL727" s="455" t="n"/>
      <c r="AM727" s="455" t="n"/>
      <c r="AN727" s="455" t="n"/>
      <c r="AO727" s="455" t="n"/>
      <c r="AP727" s="455" t="n"/>
      <c r="AQ727" s="455" t="n"/>
      <c r="AR727" s="418" t="n"/>
      <c r="AS727" s="418" t="n"/>
      <c r="AT727" s="418" t="n"/>
    </row>
    <row r="728">
      <c r="A728" s="417" t="n">
        <v>719</v>
      </c>
      <c r="B728" s="418" t="inlineStr"/>
      <c r="C728" s="418" t="inlineStr">
        <is>
          <t>កំពង់ផែស្វយ័តក្រុងព្រះសីហនុ</t>
        </is>
      </c>
      <c r="D728" s="418" t="inlineStr">
        <is>
          <t>L001-100044638</t>
        </is>
      </c>
      <c r="E728" s="418" t="inlineStr">
        <is>
          <t>025827</t>
        </is>
      </c>
      <c r="F728" s="419" t="n">
        <v>44242</v>
      </c>
      <c r="G728" s="420" t="n">
        <v>173339</v>
      </c>
      <c r="H728" s="418" t="n"/>
      <c r="I728" s="455" t="n">
        <v>173339</v>
      </c>
      <c r="J728" s="418">
        <f>IF(L728&lt;&gt;"",L728,K728)</f>
        <v/>
      </c>
      <c r="K728" s="418">
        <f>IF(AND(T728=TRUE, U728=TRUE, V728=TRUE), IF(W728&lt;-0.05, "អនុញ្ញាត (អ្នកផ្គត់ផ្គង់ប្រកាសខ្វះ)", "បានប្រកាស (អនុញ្ញាត)"), IF(AND(T728=FALSE, U728=FALSE, V728=FALSE), "ព្យួរទុក (មិនមានទិន្នន័យ)", "ប្រកាសខុស (ព្យួរទុក)"))</f>
        <v/>
      </c>
      <c r="L728" s="418" t="inlineStr"/>
      <c r="M728" s="418" t="inlineStr"/>
      <c r="N728" s="455" t="n"/>
      <c r="O728" s="455">
        <f>IF(W728&lt;0,AI728,I728)</f>
        <v/>
      </c>
      <c r="P728" s="455">
        <f>I728-O728</f>
        <v/>
      </c>
      <c r="Q728" s="418" t="n"/>
      <c r="R728" s="418" t="inlineStr">
        <is>
          <t>025827</t>
        </is>
      </c>
      <c r="S728" s="418" t="inlineStr"/>
      <c r="T728" s="418">
        <f>R728=S728</f>
        <v/>
      </c>
      <c r="U728" s="418">
        <f>AND(MONTH(F728)=MONTH(Y728), YEAR(F728)=YEAR(Y728))</f>
        <v/>
      </c>
      <c r="V728" s="418">
        <f>AND(AC728&lt;&gt;"", 'Company information'!D$4&lt;&gt;"", RIGHT(SUBSTITUTE(AC728,"-",""),9)=RIGHT(SUBSTITUTE('Company information'!D$4,"-",""),9))</f>
        <v/>
      </c>
      <c r="W728" s="418">
        <f>AI728-I728</f>
        <v/>
      </c>
      <c r="X728" s="455" t="n"/>
      <c r="Y728" s="417" t="n"/>
      <c r="Z728" s="418" t="n"/>
      <c r="AA728" s="418" t="n"/>
      <c r="AB728" s="418" t="n"/>
      <c r="AC728" s="418" t="n"/>
      <c r="AD728" s="418" t="n"/>
      <c r="AE728" s="455" t="n"/>
      <c r="AF728" s="455" t="n"/>
      <c r="AG728" s="455" t="n"/>
      <c r="AH728" s="455" t="n"/>
      <c r="AI728" s="455" t="n"/>
      <c r="AJ728" s="455" t="n"/>
      <c r="AK728" s="455" t="n"/>
      <c r="AL728" s="455" t="n"/>
      <c r="AM728" s="455" t="n"/>
      <c r="AN728" s="455" t="n"/>
      <c r="AO728" s="455" t="n"/>
      <c r="AP728" s="455" t="n"/>
      <c r="AQ728" s="455" t="n"/>
      <c r="AR728" s="418" t="n"/>
      <c r="AS728" s="418" t="n"/>
      <c r="AT728" s="418" t="n"/>
    </row>
    <row r="729">
      <c r="A729" s="417" t="n">
        <v>720</v>
      </c>
      <c r="B729" s="418" t="inlineStr"/>
      <c r="C729" s="418" t="inlineStr">
        <is>
          <t>ត្រេនម៉ារីន ឡូជីស្ទីក (ខេមបូឌា)</t>
        </is>
      </c>
      <c r="D729" s="418" t="inlineStr">
        <is>
          <t>L001-106004107</t>
        </is>
      </c>
      <c r="E729" s="418" t="inlineStr">
        <is>
          <t>9963004117</t>
        </is>
      </c>
      <c r="F729" s="419" t="n">
        <v>44248</v>
      </c>
      <c r="G729" s="420" t="n">
        <v>176393</v>
      </c>
      <c r="H729" s="418" t="n"/>
      <c r="I729" s="455" t="n">
        <v>176393</v>
      </c>
      <c r="J729" s="418">
        <f>IF(L729&lt;&gt;"",L729,K729)</f>
        <v/>
      </c>
      <c r="K729" s="418">
        <f>IF(AND(T729=TRUE, U729=TRUE, V729=TRUE), IF(W729&lt;-0.05, "អនុញ្ញាត (អ្នកផ្គត់ផ្គង់ប្រកាសខ្វះ)", "បានប្រកាស (អនុញ្ញាត)"), IF(AND(T729=FALSE, U729=FALSE, V729=FALSE), "ព្យួរទុក (មិនមានទិន្នន័យ)", "ប្រកាសខុស (ព្យួរទុក)"))</f>
        <v/>
      </c>
      <c r="L729" s="418" t="inlineStr"/>
      <c r="M729" s="418" t="inlineStr"/>
      <c r="N729" s="455" t="n"/>
      <c r="O729" s="455">
        <f>IF(W729&lt;0,AI729,I729)</f>
        <v/>
      </c>
      <c r="P729" s="455">
        <f>I729-O729</f>
        <v/>
      </c>
      <c r="Q729" s="418" t="n"/>
      <c r="R729" s="418" t="inlineStr">
        <is>
          <t>9963004117</t>
        </is>
      </c>
      <c r="S729" s="418" t="inlineStr"/>
      <c r="T729" s="418">
        <f>R729=S729</f>
        <v/>
      </c>
      <c r="U729" s="418">
        <f>AND(MONTH(F729)=MONTH(Y729), YEAR(F729)=YEAR(Y729))</f>
        <v/>
      </c>
      <c r="V729" s="418">
        <f>AND(AC729&lt;&gt;"", 'Company information'!D$4&lt;&gt;"", RIGHT(SUBSTITUTE(AC729,"-",""),9)=RIGHT(SUBSTITUTE('Company information'!D$4,"-",""),9))</f>
        <v/>
      </c>
      <c r="W729" s="418">
        <f>AI729-I729</f>
        <v/>
      </c>
      <c r="X729" s="455" t="n"/>
      <c r="Y729" s="417" t="n"/>
      <c r="Z729" s="418" t="n"/>
      <c r="AA729" s="418" t="n"/>
      <c r="AB729" s="418" t="n"/>
      <c r="AC729" s="418" t="n"/>
      <c r="AD729" s="418" t="n"/>
      <c r="AE729" s="455" t="n"/>
      <c r="AF729" s="455" t="n"/>
      <c r="AG729" s="455" t="n"/>
      <c r="AH729" s="455" t="n"/>
      <c r="AI729" s="455" t="n"/>
      <c r="AJ729" s="455" t="n"/>
      <c r="AK729" s="455" t="n"/>
      <c r="AL729" s="455" t="n"/>
      <c r="AM729" s="455" t="n"/>
      <c r="AN729" s="455" t="n"/>
      <c r="AO729" s="455" t="n"/>
      <c r="AP729" s="455" t="n"/>
      <c r="AQ729" s="455" t="n"/>
      <c r="AR729" s="418" t="n"/>
      <c r="AS729" s="418" t="n"/>
      <c r="AT729" s="418" t="n"/>
    </row>
    <row r="730">
      <c r="A730" s="417" t="n">
        <v>721</v>
      </c>
      <c r="B730" s="418" t="inlineStr"/>
      <c r="C730" s="418" t="inlineStr">
        <is>
          <t>អ៊ែរ៉ូ ស៊ីបភីង អេជេនស៊ី</t>
        </is>
      </c>
      <c r="D730" s="418" t="inlineStr">
        <is>
          <t>K004-901635903</t>
        </is>
      </c>
      <c r="E730" s="418" t="inlineStr">
        <is>
          <t>IKPSA2021502737</t>
        </is>
      </c>
      <c r="F730" s="419" t="n">
        <v>44198</v>
      </c>
      <c r="G730" s="420" t="n">
        <v>113736</v>
      </c>
      <c r="H730" s="418" t="n"/>
      <c r="I730" s="455" t="n">
        <v>113736</v>
      </c>
      <c r="J730" s="418">
        <f>IF(L730&lt;&gt;"",L730,K730)</f>
        <v/>
      </c>
      <c r="K730" s="418">
        <f>IF(AND(T730=TRUE, U730=TRUE, V730=TRUE), IF(W730&lt;-0.05, "អនុញ្ញាត (អ្នកផ្គត់ផ្គង់ប្រកាសខ្វះ)", "បានប្រកាស (អនុញ្ញាត)"), IF(AND(T730=FALSE, U730=FALSE, V730=FALSE), "ព្យួរទុក (មិនមានទិន្នន័យ)", "ប្រកាសខុស (ព្យួរទុក)"))</f>
        <v/>
      </c>
      <c r="L730" s="418" t="inlineStr"/>
      <c r="M730" s="418" t="inlineStr"/>
      <c r="N730" s="455" t="n"/>
      <c r="O730" s="455">
        <f>IF(W730&lt;0,AI730,I730)</f>
        <v/>
      </c>
      <c r="P730" s="455">
        <f>I730-O730</f>
        <v/>
      </c>
      <c r="Q730" s="418" t="n"/>
      <c r="R730" s="418" t="inlineStr">
        <is>
          <t>IKPSA2021502737</t>
        </is>
      </c>
      <c r="S730" s="418" t="inlineStr"/>
      <c r="T730" s="418">
        <f>R730=S730</f>
        <v/>
      </c>
      <c r="U730" s="418">
        <f>AND(MONTH(F730)=MONTH(Y730), YEAR(F730)=YEAR(Y730))</f>
        <v/>
      </c>
      <c r="V730" s="418">
        <f>AND(AC730&lt;&gt;"", 'Company information'!D$4&lt;&gt;"", RIGHT(SUBSTITUTE(AC730,"-",""),9)=RIGHT(SUBSTITUTE('Company information'!D$4,"-",""),9))</f>
        <v/>
      </c>
      <c r="W730" s="418">
        <f>AI730-I730</f>
        <v/>
      </c>
      <c r="X730" s="455" t="n"/>
      <c r="Y730" s="417" t="n"/>
      <c r="Z730" s="418" t="n"/>
      <c r="AA730" s="418" t="n"/>
      <c r="AB730" s="418" t="n"/>
      <c r="AC730" s="418" t="n"/>
      <c r="AD730" s="418" t="n"/>
      <c r="AE730" s="455" t="n"/>
      <c r="AF730" s="455" t="n"/>
      <c r="AG730" s="455" t="n"/>
      <c r="AH730" s="455" t="n"/>
      <c r="AI730" s="455" t="n"/>
      <c r="AJ730" s="455" t="n"/>
      <c r="AK730" s="455" t="n"/>
      <c r="AL730" s="455" t="n"/>
      <c r="AM730" s="455" t="n"/>
      <c r="AN730" s="455" t="n"/>
      <c r="AO730" s="455" t="n"/>
      <c r="AP730" s="455" t="n"/>
      <c r="AQ730" s="455" t="n"/>
      <c r="AR730" s="418" t="n"/>
      <c r="AS730" s="418" t="n"/>
      <c r="AT730" s="418" t="n"/>
    </row>
    <row r="731">
      <c r="A731" s="417" t="n">
        <v>722</v>
      </c>
      <c r="B731" s="418" t="inlineStr"/>
      <c r="C731" s="418" t="inlineStr">
        <is>
          <t>អ៊ែរ៉ូ ស៊ីបភីង អេជេនស៊ី</t>
        </is>
      </c>
      <c r="D731" s="418" t="inlineStr">
        <is>
          <t>K004-901635903</t>
        </is>
      </c>
      <c r="E731" s="418" t="inlineStr">
        <is>
          <t>IKPSA2021502736</t>
        </is>
      </c>
      <c r="F731" s="419" t="n">
        <v>44198</v>
      </c>
      <c r="G731" s="420" t="n">
        <v>97488</v>
      </c>
      <c r="H731" s="418" t="n"/>
      <c r="I731" s="455" t="n">
        <v>97488</v>
      </c>
      <c r="J731" s="418">
        <f>IF(L731&lt;&gt;"",L731,K731)</f>
        <v/>
      </c>
      <c r="K731" s="418">
        <f>IF(AND(T731=TRUE, U731=TRUE, V731=TRUE), IF(W731&lt;-0.05, "អនុញ្ញាត (អ្នកផ្គត់ផ្គង់ប្រកាសខ្វះ)", "បានប្រកាស (អនុញ្ញាត)"), IF(AND(T731=FALSE, U731=FALSE, V731=FALSE), "ព្យួរទុក (មិនមានទិន្នន័យ)", "ប្រកាសខុស (ព្យួរទុក)"))</f>
        <v/>
      </c>
      <c r="L731" s="418" t="inlineStr"/>
      <c r="M731" s="418" t="inlineStr"/>
      <c r="N731" s="455" t="n"/>
      <c r="O731" s="455">
        <f>IF(W731&lt;0,AI731,I731)</f>
        <v/>
      </c>
      <c r="P731" s="455">
        <f>I731-O731</f>
        <v/>
      </c>
      <c r="Q731" s="418" t="n"/>
      <c r="R731" s="418" t="inlineStr">
        <is>
          <t>IKPSA2021502736</t>
        </is>
      </c>
      <c r="S731" s="418" t="inlineStr"/>
      <c r="T731" s="418">
        <f>R731=S731</f>
        <v/>
      </c>
      <c r="U731" s="418">
        <f>AND(MONTH(F731)=MONTH(Y731), YEAR(F731)=YEAR(Y731))</f>
        <v/>
      </c>
      <c r="V731" s="418">
        <f>AND(AC731&lt;&gt;"", 'Company information'!D$4&lt;&gt;"", RIGHT(SUBSTITUTE(AC731,"-",""),9)=RIGHT(SUBSTITUTE('Company information'!D$4,"-",""),9))</f>
        <v/>
      </c>
      <c r="W731" s="418">
        <f>AI731-I731</f>
        <v/>
      </c>
      <c r="X731" s="455" t="n"/>
      <c r="Y731" s="417" t="n"/>
      <c r="Z731" s="418" t="n"/>
      <c r="AA731" s="418" t="n"/>
      <c r="AB731" s="418" t="n"/>
      <c r="AC731" s="418" t="n"/>
      <c r="AD731" s="418" t="n"/>
      <c r="AE731" s="455" t="n"/>
      <c r="AF731" s="455" t="n"/>
      <c r="AG731" s="455" t="n"/>
      <c r="AH731" s="455" t="n"/>
      <c r="AI731" s="455" t="n"/>
      <c r="AJ731" s="455" t="n"/>
      <c r="AK731" s="455" t="n"/>
      <c r="AL731" s="455" t="n"/>
      <c r="AM731" s="455" t="n"/>
      <c r="AN731" s="455" t="n"/>
      <c r="AO731" s="455" t="n"/>
      <c r="AP731" s="455" t="n"/>
      <c r="AQ731" s="455" t="n"/>
      <c r="AR731" s="418" t="n"/>
      <c r="AS731" s="418" t="n"/>
      <c r="AT731" s="418" t="n"/>
    </row>
    <row r="732">
      <c r="A732" s="417" t="n">
        <v>723</v>
      </c>
      <c r="B732" s="418" t="inlineStr"/>
      <c r="C732" s="418" t="inlineStr">
        <is>
          <t>អ៊ែរ៉ូ ស៊ីបភីង អេជេនស៊ី</t>
        </is>
      </c>
      <c r="D732" s="418" t="inlineStr">
        <is>
          <t>K004-901635903</t>
        </is>
      </c>
      <c r="E732" s="418" t="inlineStr">
        <is>
          <t>IKPSA2021502753</t>
        </is>
      </c>
      <c r="F732" s="419" t="n">
        <v>44198</v>
      </c>
      <c r="G732" s="420" t="n">
        <v>1846</v>
      </c>
      <c r="H732" s="418" t="n"/>
      <c r="I732" s="455" t="n">
        <v>1846</v>
      </c>
      <c r="J732" s="418">
        <f>IF(L732&lt;&gt;"",L732,K732)</f>
        <v/>
      </c>
      <c r="K732" s="418">
        <f>IF(AND(T732=TRUE, U732=TRUE, V732=TRUE), IF(W732&lt;-0.05, "អនុញ្ញាត (អ្នកផ្គត់ផ្គង់ប្រកាសខ្វះ)", "បានប្រកាស (អនុញ្ញាត)"), IF(AND(T732=FALSE, U732=FALSE, V732=FALSE), "ព្យួរទុក (មិនមានទិន្នន័យ)", "ប្រកាសខុស (ព្យួរទុក)"))</f>
        <v/>
      </c>
      <c r="L732" s="418" t="inlineStr"/>
      <c r="M732" s="418" t="inlineStr"/>
      <c r="N732" s="455" t="n"/>
      <c r="O732" s="455">
        <f>IF(W732&lt;0,AI732,I732)</f>
        <v/>
      </c>
      <c r="P732" s="455">
        <f>I732-O732</f>
        <v/>
      </c>
      <c r="Q732" s="418" t="n"/>
      <c r="R732" s="418" t="inlineStr">
        <is>
          <t>IKPSA2021502753</t>
        </is>
      </c>
      <c r="S732" s="418" t="inlineStr"/>
      <c r="T732" s="418">
        <f>R732=S732</f>
        <v/>
      </c>
      <c r="U732" s="418">
        <f>AND(MONTH(F732)=MONTH(Y732), YEAR(F732)=YEAR(Y732))</f>
        <v/>
      </c>
      <c r="V732" s="418">
        <f>AND(AC732&lt;&gt;"", 'Company information'!D$4&lt;&gt;"", RIGHT(SUBSTITUTE(AC732,"-",""),9)=RIGHT(SUBSTITUTE('Company information'!D$4,"-",""),9))</f>
        <v/>
      </c>
      <c r="W732" s="418">
        <f>AI732-I732</f>
        <v/>
      </c>
      <c r="X732" s="455" t="n"/>
      <c r="Y732" s="417" t="n"/>
      <c r="Z732" s="418" t="n"/>
      <c r="AA732" s="418" t="n"/>
      <c r="AB732" s="418" t="n"/>
      <c r="AC732" s="418" t="n"/>
      <c r="AD732" s="418" t="n"/>
      <c r="AE732" s="455" t="n"/>
      <c r="AF732" s="455" t="n"/>
      <c r="AG732" s="455" t="n"/>
      <c r="AH732" s="455" t="n"/>
      <c r="AI732" s="455" t="n"/>
      <c r="AJ732" s="455" t="n"/>
      <c r="AK732" s="455" t="n"/>
      <c r="AL732" s="455" t="n"/>
      <c r="AM732" s="455" t="n"/>
      <c r="AN732" s="455" t="n"/>
      <c r="AO732" s="455" t="n"/>
      <c r="AP732" s="455" t="n"/>
      <c r="AQ732" s="455" t="n"/>
      <c r="AR732" s="418" t="n"/>
      <c r="AS732" s="418" t="n"/>
      <c r="AT732" s="418" t="n"/>
    </row>
    <row r="733">
      <c r="A733" s="417" t="n">
        <v>724</v>
      </c>
      <c r="B733" s="418" t="inlineStr"/>
      <c r="C733" s="418" t="inlineStr">
        <is>
          <t>កំពង់ផែស្វយ័តក្រុងព្រះសីហនុ</t>
        </is>
      </c>
      <c r="D733" s="418" t="inlineStr">
        <is>
          <t>L001-100044638</t>
        </is>
      </c>
      <c r="E733" s="418" t="inlineStr">
        <is>
          <t>020090</t>
        </is>
      </c>
      <c r="F733" s="419" t="n">
        <v>44288</v>
      </c>
      <c r="G733" s="420" t="n">
        <v>50073</v>
      </c>
      <c r="H733" s="418" t="n"/>
      <c r="I733" s="455" t="n">
        <v>50073</v>
      </c>
      <c r="J733" s="418">
        <f>IF(L733&lt;&gt;"",L733,K733)</f>
        <v/>
      </c>
      <c r="K733" s="418">
        <f>IF(AND(T733=TRUE, U733=TRUE, V733=TRUE), IF(W733&lt;-0.05, "អនុញ្ញាត (អ្នកផ្គត់ផ្គង់ប្រកាសខ្វះ)", "បានប្រកាស (អនុញ្ញាត)"), IF(AND(T733=FALSE, U733=FALSE, V733=FALSE), "ព្យួរទុក (មិនមានទិន្នន័យ)", "ប្រកាសខុស (ព្យួរទុក)"))</f>
        <v/>
      </c>
      <c r="L733" s="418" t="inlineStr"/>
      <c r="M733" s="418" t="inlineStr"/>
      <c r="N733" s="455" t="n"/>
      <c r="O733" s="455">
        <f>IF(W733&lt;0,AI733,I733)</f>
        <v/>
      </c>
      <c r="P733" s="455">
        <f>I733-O733</f>
        <v/>
      </c>
      <c r="Q733" s="418" t="n"/>
      <c r="R733" s="418" t="inlineStr">
        <is>
          <t>020090</t>
        </is>
      </c>
      <c r="S733" s="418" t="inlineStr"/>
      <c r="T733" s="418">
        <f>R733=S733</f>
        <v/>
      </c>
      <c r="U733" s="418">
        <f>AND(MONTH(F733)=MONTH(Y733), YEAR(F733)=YEAR(Y733))</f>
        <v/>
      </c>
      <c r="V733" s="418">
        <f>AND(AC733&lt;&gt;"", 'Company information'!D$4&lt;&gt;"", RIGHT(SUBSTITUTE(AC733,"-",""),9)=RIGHT(SUBSTITUTE('Company information'!D$4,"-",""),9))</f>
        <v/>
      </c>
      <c r="W733" s="418">
        <f>AI733-I733</f>
        <v/>
      </c>
      <c r="X733" s="455" t="n"/>
      <c r="Y733" s="417" t="n"/>
      <c r="Z733" s="418" t="n"/>
      <c r="AA733" s="418" t="n"/>
      <c r="AB733" s="418" t="n"/>
      <c r="AC733" s="418" t="n"/>
      <c r="AD733" s="418" t="n"/>
      <c r="AE733" s="455" t="n"/>
      <c r="AF733" s="455" t="n"/>
      <c r="AG733" s="455" t="n"/>
      <c r="AH733" s="455" t="n"/>
      <c r="AI733" s="455" t="n"/>
      <c r="AJ733" s="455" t="n"/>
      <c r="AK733" s="455" t="n"/>
      <c r="AL733" s="455" t="n"/>
      <c r="AM733" s="455" t="n"/>
      <c r="AN733" s="455" t="n"/>
      <c r="AO733" s="455" t="n"/>
      <c r="AP733" s="455" t="n"/>
      <c r="AQ733" s="455" t="n"/>
      <c r="AR733" s="418" t="n"/>
      <c r="AS733" s="418" t="n"/>
      <c r="AT733" s="418" t="n"/>
    </row>
    <row r="734">
      <c r="A734" s="417" t="n">
        <v>725</v>
      </c>
      <c r="B734" s="418" t="inlineStr"/>
      <c r="C734" s="418" t="inlineStr">
        <is>
          <t>សូស៊ីយេតេ កុងសេស្យូនែរ ដឺ ឡាអេរ៉ូព័រ</t>
        </is>
      </c>
      <c r="D734" s="418" t="inlineStr">
        <is>
          <t>L001-100047300</t>
        </is>
      </c>
      <c r="E734" s="418" t="inlineStr">
        <is>
          <t>2100-006733</t>
        </is>
      </c>
      <c r="F734" s="419" t="n">
        <v>44318</v>
      </c>
      <c r="G734" s="420" t="n">
        <v>58785</v>
      </c>
      <c r="H734" s="418" t="n"/>
      <c r="I734" s="455" t="n">
        <v>58785</v>
      </c>
      <c r="J734" s="418">
        <f>IF(L734&lt;&gt;"",L734,K734)</f>
        <v/>
      </c>
      <c r="K734" s="418">
        <f>IF(AND(T734=TRUE, U734=TRUE, V734=TRUE), IF(W734&lt;-0.05, "អនុញ្ញាត (អ្នកផ្គត់ផ្គង់ប្រកាសខ្វះ)", "បានប្រកាស (អនុញ្ញាត)"), IF(AND(T734=FALSE, U734=FALSE, V734=FALSE), "ព្យួរទុក (មិនមានទិន្នន័យ)", "ប្រកាសខុស (ព្យួរទុក)"))</f>
        <v/>
      </c>
      <c r="L734" s="418" t="inlineStr"/>
      <c r="M734" s="418" t="inlineStr"/>
      <c r="N734" s="455" t="n"/>
      <c r="O734" s="455">
        <f>IF(W734&lt;0,AI734,I734)</f>
        <v/>
      </c>
      <c r="P734" s="455">
        <f>I734-O734</f>
        <v/>
      </c>
      <c r="Q734" s="418" t="n"/>
      <c r="R734" s="418" t="inlineStr">
        <is>
          <t>2100-006733</t>
        </is>
      </c>
      <c r="S734" s="418" t="inlineStr"/>
      <c r="T734" s="418">
        <f>R734=S734</f>
        <v/>
      </c>
      <c r="U734" s="418">
        <f>AND(MONTH(F734)=MONTH(Y734), YEAR(F734)=YEAR(Y734))</f>
        <v/>
      </c>
      <c r="V734" s="418">
        <f>AND(AC734&lt;&gt;"", 'Company information'!D$4&lt;&gt;"", RIGHT(SUBSTITUTE(AC734,"-",""),9)=RIGHT(SUBSTITUTE('Company information'!D$4,"-",""),9))</f>
        <v/>
      </c>
      <c r="W734" s="418">
        <f>AI734-I734</f>
        <v/>
      </c>
      <c r="X734" s="455" t="n"/>
      <c r="Y734" s="417" t="n"/>
      <c r="Z734" s="418" t="n"/>
      <c r="AA734" s="418" t="n"/>
      <c r="AB734" s="418" t="n"/>
      <c r="AC734" s="418" t="n"/>
      <c r="AD734" s="418" t="n"/>
      <c r="AE734" s="455" t="n"/>
      <c r="AF734" s="455" t="n"/>
      <c r="AG734" s="455" t="n"/>
      <c r="AH734" s="455" t="n"/>
      <c r="AI734" s="455" t="n"/>
      <c r="AJ734" s="455" t="n"/>
      <c r="AK734" s="455" t="n"/>
      <c r="AL734" s="455" t="n"/>
      <c r="AM734" s="455" t="n"/>
      <c r="AN734" s="455" t="n"/>
      <c r="AO734" s="455" t="n"/>
      <c r="AP734" s="455" t="n"/>
      <c r="AQ734" s="455" t="n"/>
      <c r="AR734" s="418" t="n"/>
      <c r="AS734" s="418" t="n"/>
      <c r="AT734" s="418" t="n"/>
    </row>
    <row r="735">
      <c r="A735" s="417" t="n">
        <v>726</v>
      </c>
      <c r="B735" s="418" t="inlineStr"/>
      <c r="C735" s="418" t="inlineStr">
        <is>
          <t>សូស៊ីយេតេ កុងសេស្យូនែរ ដឺ ឡាអេរ៉ូព័រ</t>
        </is>
      </c>
      <c r="D735" s="418" t="inlineStr">
        <is>
          <t>L001-100047300</t>
        </is>
      </c>
      <c r="E735" s="418" t="inlineStr">
        <is>
          <t>2100-007088</t>
        </is>
      </c>
      <c r="F735" s="419" t="n">
        <v>44349</v>
      </c>
      <c r="G735" s="420" t="n">
        <v>123174</v>
      </c>
      <c r="H735" s="418" t="n"/>
      <c r="I735" s="455" t="n">
        <v>123174</v>
      </c>
      <c r="J735" s="418">
        <f>IF(L735&lt;&gt;"",L735,K735)</f>
        <v/>
      </c>
      <c r="K735" s="418">
        <f>IF(AND(T735=TRUE, U735=TRUE, V735=TRUE), IF(W735&lt;-0.05, "អនុញ្ញាត (អ្នកផ្គត់ផ្គង់ប្រកាសខ្វះ)", "បានប្រកាស (អនុញ្ញាត)"), IF(AND(T735=FALSE, U735=FALSE, V735=FALSE), "ព្យួរទុក (មិនមានទិន្នន័យ)", "ប្រកាសខុស (ព្យួរទុក)"))</f>
        <v/>
      </c>
      <c r="L735" s="418" t="inlineStr"/>
      <c r="M735" s="418" t="inlineStr"/>
      <c r="N735" s="455" t="n"/>
      <c r="O735" s="455">
        <f>IF(W735&lt;0,AI735,I735)</f>
        <v/>
      </c>
      <c r="P735" s="455">
        <f>I735-O735</f>
        <v/>
      </c>
      <c r="Q735" s="418" t="n"/>
      <c r="R735" s="418" t="inlineStr">
        <is>
          <t>2100-007088</t>
        </is>
      </c>
      <c r="S735" s="418" t="inlineStr"/>
      <c r="T735" s="418">
        <f>R735=S735</f>
        <v/>
      </c>
      <c r="U735" s="418">
        <f>AND(MONTH(F735)=MONTH(Y735), YEAR(F735)=YEAR(Y735))</f>
        <v/>
      </c>
      <c r="V735" s="418">
        <f>AND(AC735&lt;&gt;"", 'Company information'!D$4&lt;&gt;"", RIGHT(SUBSTITUTE(AC735,"-",""),9)=RIGHT(SUBSTITUTE('Company information'!D$4,"-",""),9))</f>
        <v/>
      </c>
      <c r="W735" s="418">
        <f>AI735-I735</f>
        <v/>
      </c>
      <c r="X735" s="455" t="n"/>
      <c r="Y735" s="417" t="n"/>
      <c r="Z735" s="418" t="n"/>
      <c r="AA735" s="418" t="n"/>
      <c r="AB735" s="418" t="n"/>
      <c r="AC735" s="418" t="n"/>
      <c r="AD735" s="418" t="n"/>
      <c r="AE735" s="455" t="n"/>
      <c r="AF735" s="455" t="n"/>
      <c r="AG735" s="455" t="n"/>
      <c r="AH735" s="455" t="n"/>
      <c r="AI735" s="455" t="n"/>
      <c r="AJ735" s="455" t="n"/>
      <c r="AK735" s="455" t="n"/>
      <c r="AL735" s="455" t="n"/>
      <c r="AM735" s="455" t="n"/>
      <c r="AN735" s="455" t="n"/>
      <c r="AO735" s="455" t="n"/>
      <c r="AP735" s="455" t="n"/>
      <c r="AQ735" s="455" t="n"/>
      <c r="AR735" s="418" t="n"/>
      <c r="AS735" s="418" t="n"/>
      <c r="AT735" s="418" t="n"/>
    </row>
    <row r="736">
      <c r="A736" s="417" t="n">
        <v>727</v>
      </c>
      <c r="B736" s="418" t="inlineStr"/>
      <c r="C736" s="418" t="inlineStr">
        <is>
          <t>អ៊ែរ៉ូ ស៊ីបភីង អេជេនស៊ី</t>
        </is>
      </c>
      <c r="D736" s="418" t="inlineStr">
        <is>
          <t>K004-901635903</t>
        </is>
      </c>
      <c r="E736" s="418" t="inlineStr">
        <is>
          <t>IKPSA2021504726</t>
        </is>
      </c>
      <c r="F736" s="419" t="n">
        <v>44242</v>
      </c>
      <c r="G736" s="420" t="n">
        <v>113960</v>
      </c>
      <c r="H736" s="418" t="n"/>
      <c r="I736" s="455" t="n">
        <v>113960</v>
      </c>
      <c r="J736" s="418">
        <f>IF(L736&lt;&gt;"",L736,K736)</f>
        <v/>
      </c>
      <c r="K736" s="418">
        <f>IF(AND(T736=TRUE, U736=TRUE, V736=TRUE), IF(W736&lt;-0.05, "អនុញ្ញាត (អ្នកផ្គត់ផ្គង់ប្រកាសខ្វះ)", "បានប្រកាស (អនុញ្ញាត)"), IF(AND(T736=FALSE, U736=FALSE, V736=FALSE), "ព្យួរទុក (មិនមានទិន្នន័យ)", "ប្រកាសខុស (ព្យួរទុក)"))</f>
        <v/>
      </c>
      <c r="L736" s="418" t="inlineStr"/>
      <c r="M736" s="418" t="inlineStr"/>
      <c r="N736" s="455" t="n"/>
      <c r="O736" s="455">
        <f>IF(W736&lt;0,AI736,I736)</f>
        <v/>
      </c>
      <c r="P736" s="455">
        <f>I736-O736</f>
        <v/>
      </c>
      <c r="Q736" s="418" t="n"/>
      <c r="R736" s="418" t="inlineStr">
        <is>
          <t>IKPSA2021504726</t>
        </is>
      </c>
      <c r="S736" s="418" t="inlineStr"/>
      <c r="T736" s="418">
        <f>R736=S736</f>
        <v/>
      </c>
      <c r="U736" s="418">
        <f>AND(MONTH(F736)=MONTH(Y736), YEAR(F736)=YEAR(Y736))</f>
        <v/>
      </c>
      <c r="V736" s="418">
        <f>AND(AC736&lt;&gt;"", 'Company information'!D$4&lt;&gt;"", RIGHT(SUBSTITUTE(AC736,"-",""),9)=RIGHT(SUBSTITUTE('Company information'!D$4,"-",""),9))</f>
        <v/>
      </c>
      <c r="W736" s="418">
        <f>AI736-I736</f>
        <v/>
      </c>
      <c r="X736" s="455" t="n"/>
      <c r="Y736" s="417" t="n"/>
      <c r="Z736" s="418" t="n"/>
      <c r="AA736" s="418" t="n"/>
      <c r="AB736" s="418" t="n"/>
      <c r="AC736" s="418" t="n"/>
      <c r="AD736" s="418" t="n"/>
      <c r="AE736" s="455" t="n"/>
      <c r="AF736" s="455" t="n"/>
      <c r="AG736" s="455" t="n"/>
      <c r="AH736" s="455" t="n"/>
      <c r="AI736" s="455" t="n"/>
      <c r="AJ736" s="455" t="n"/>
      <c r="AK736" s="455" t="n"/>
      <c r="AL736" s="455" t="n"/>
      <c r="AM736" s="455" t="n"/>
      <c r="AN736" s="455" t="n"/>
      <c r="AO736" s="455" t="n"/>
      <c r="AP736" s="455" t="n"/>
      <c r="AQ736" s="455" t="n"/>
      <c r="AR736" s="418" t="n"/>
      <c r="AS736" s="418" t="n"/>
      <c r="AT736" s="418" t="n"/>
    </row>
    <row r="737">
      <c r="A737" s="417" t="n">
        <v>728</v>
      </c>
      <c r="B737" s="418" t="inlineStr"/>
      <c r="C737" s="418" t="inlineStr">
        <is>
          <t>អ៊ែរ៉ូ ស៊ីបភីង អេជេនស៊ី</t>
        </is>
      </c>
      <c r="D737" s="418" t="inlineStr">
        <is>
          <t>K004-901635903</t>
        </is>
      </c>
      <c r="E737" s="418" t="inlineStr">
        <is>
          <t>IKPSA2021504725</t>
        </is>
      </c>
      <c r="F737" s="419" t="n">
        <v>44471</v>
      </c>
      <c r="G737" s="420" t="n">
        <v>97680</v>
      </c>
      <c r="H737" s="418" t="n"/>
      <c r="I737" s="455" t="n">
        <v>97680</v>
      </c>
      <c r="J737" s="418">
        <f>IF(L737&lt;&gt;"",L737,K737)</f>
        <v/>
      </c>
      <c r="K737" s="418">
        <f>IF(AND(T737=TRUE, U737=TRUE, V737=TRUE), IF(W737&lt;-0.05, "អនុញ្ញាត (អ្នកផ្គត់ផ្គង់ប្រកាសខ្វះ)", "បានប្រកាស (អនុញ្ញាត)"), IF(AND(T737=FALSE, U737=FALSE, V737=FALSE), "ព្យួរទុក (មិនមានទិន្នន័យ)", "ប្រកាសខុស (ព្យួរទុក)"))</f>
        <v/>
      </c>
      <c r="L737" s="418" t="inlineStr"/>
      <c r="M737" s="418" t="inlineStr"/>
      <c r="N737" s="455" t="n"/>
      <c r="O737" s="455">
        <f>IF(W737&lt;0,AI737,I737)</f>
        <v/>
      </c>
      <c r="P737" s="455">
        <f>I737-O737</f>
        <v/>
      </c>
      <c r="Q737" s="418" t="n"/>
      <c r="R737" s="418" t="inlineStr">
        <is>
          <t>IKPSA2021504725</t>
        </is>
      </c>
      <c r="S737" s="418" t="inlineStr"/>
      <c r="T737" s="418">
        <f>R737=S737</f>
        <v/>
      </c>
      <c r="U737" s="418">
        <f>AND(MONTH(F737)=MONTH(Y737), YEAR(F737)=YEAR(Y737))</f>
        <v/>
      </c>
      <c r="V737" s="418">
        <f>AND(AC737&lt;&gt;"", 'Company information'!D$4&lt;&gt;"", RIGHT(SUBSTITUTE(AC737,"-",""),9)=RIGHT(SUBSTITUTE('Company information'!D$4,"-",""),9))</f>
        <v/>
      </c>
      <c r="W737" s="418">
        <f>AI737-I737</f>
        <v/>
      </c>
      <c r="X737" s="455" t="n"/>
      <c r="Y737" s="417" t="n"/>
      <c r="Z737" s="418" t="n"/>
      <c r="AA737" s="418" t="n"/>
      <c r="AB737" s="418" t="n"/>
      <c r="AC737" s="418" t="n"/>
      <c r="AD737" s="418" t="n"/>
      <c r="AE737" s="455" t="n"/>
      <c r="AF737" s="455" t="n"/>
      <c r="AG737" s="455" t="n"/>
      <c r="AH737" s="455" t="n"/>
      <c r="AI737" s="455" t="n"/>
      <c r="AJ737" s="455" t="n"/>
      <c r="AK737" s="455" t="n"/>
      <c r="AL737" s="455" t="n"/>
      <c r="AM737" s="455" t="n"/>
      <c r="AN737" s="455" t="n"/>
      <c r="AO737" s="455" t="n"/>
      <c r="AP737" s="455" t="n"/>
      <c r="AQ737" s="455" t="n"/>
      <c r="AR737" s="418" t="n"/>
      <c r="AS737" s="418" t="n"/>
      <c r="AT737" s="418" t="n"/>
    </row>
    <row r="738">
      <c r="A738" s="417" t="n">
        <v>729</v>
      </c>
      <c r="B738" s="418" t="inlineStr"/>
      <c r="C738" s="418" t="inlineStr">
        <is>
          <t>អ៊ែរ៉ូ ស៊ីបភីង អេជេនស៊ី</t>
        </is>
      </c>
      <c r="D738" s="418" t="inlineStr">
        <is>
          <t>K004-901635903</t>
        </is>
      </c>
      <c r="E738" s="418" t="inlineStr">
        <is>
          <t>IKPSA2021504724</t>
        </is>
      </c>
      <c r="F738" s="419" t="n">
        <v>44471</v>
      </c>
      <c r="G738" s="420" t="n">
        <v>1850</v>
      </c>
      <c r="H738" s="418" t="n"/>
      <c r="I738" s="455" t="n">
        <v>1850</v>
      </c>
      <c r="J738" s="418">
        <f>IF(L738&lt;&gt;"",L738,K738)</f>
        <v/>
      </c>
      <c r="K738" s="418">
        <f>IF(AND(T738=TRUE, U738=TRUE, V738=TRUE), IF(W738&lt;-0.05, "អនុញ្ញាត (អ្នកផ្គត់ផ្គង់ប្រកាសខ្វះ)", "បានប្រកាស (អនុញ្ញាត)"), IF(AND(T738=FALSE, U738=FALSE, V738=FALSE), "ព្យួរទុក (មិនមានទិន្នន័យ)", "ប្រកាសខុស (ព្យួរទុក)"))</f>
        <v/>
      </c>
      <c r="L738" s="418" t="inlineStr"/>
      <c r="M738" s="418" t="inlineStr"/>
      <c r="N738" s="455" t="n"/>
      <c r="O738" s="455">
        <f>IF(W738&lt;0,AI738,I738)</f>
        <v/>
      </c>
      <c r="P738" s="455">
        <f>I738-O738</f>
        <v/>
      </c>
      <c r="Q738" s="418" t="n"/>
      <c r="R738" s="418" t="inlineStr">
        <is>
          <t>IKPSA2021504724</t>
        </is>
      </c>
      <c r="S738" s="418" t="inlineStr"/>
      <c r="T738" s="418">
        <f>R738=S738</f>
        <v/>
      </c>
      <c r="U738" s="418">
        <f>AND(MONTH(F738)=MONTH(Y738), YEAR(F738)=YEAR(Y738))</f>
        <v/>
      </c>
      <c r="V738" s="418">
        <f>AND(AC738&lt;&gt;"", 'Company information'!D$4&lt;&gt;"", RIGHT(SUBSTITUTE(AC738,"-",""),9)=RIGHT(SUBSTITUTE('Company information'!D$4,"-",""),9))</f>
        <v/>
      </c>
      <c r="W738" s="418">
        <f>AI738-I738</f>
        <v/>
      </c>
      <c r="X738" s="455" t="n"/>
      <c r="Y738" s="417" t="n"/>
      <c r="Z738" s="418" t="n"/>
      <c r="AA738" s="418" t="n"/>
      <c r="AB738" s="418" t="n"/>
      <c r="AC738" s="418" t="n"/>
      <c r="AD738" s="418" t="n"/>
      <c r="AE738" s="455" t="n"/>
      <c r="AF738" s="455" t="n"/>
      <c r="AG738" s="455" t="n"/>
      <c r="AH738" s="455" t="n"/>
      <c r="AI738" s="455" t="n"/>
      <c r="AJ738" s="455" t="n"/>
      <c r="AK738" s="455" t="n"/>
      <c r="AL738" s="455" t="n"/>
      <c r="AM738" s="455" t="n"/>
      <c r="AN738" s="455" t="n"/>
      <c r="AO738" s="455" t="n"/>
      <c r="AP738" s="455" t="n"/>
      <c r="AQ738" s="455" t="n"/>
      <c r="AR738" s="418" t="n"/>
      <c r="AS738" s="418" t="n"/>
      <c r="AT738" s="418" t="n"/>
    </row>
    <row r="739">
      <c r="A739" s="417" t="n">
        <v>730</v>
      </c>
      <c r="B739" s="418" t="inlineStr"/>
      <c r="C739" s="418" t="inlineStr">
        <is>
          <t>កំពង់ផែស្វយ័តក្រុងព្រះសីហនុ</t>
        </is>
      </c>
      <c r="D739" s="418" t="inlineStr">
        <is>
          <t>L001-100044638</t>
        </is>
      </c>
      <c r="E739" s="418" t="inlineStr">
        <is>
          <t>028210</t>
        </is>
      </c>
      <c r="F739" s="419" t="n">
        <v>44198</v>
      </c>
      <c r="G739" s="420" t="n">
        <v>35392</v>
      </c>
      <c r="H739" s="418" t="n"/>
      <c r="I739" s="455" t="n">
        <v>35392</v>
      </c>
      <c r="J739" s="418">
        <f>IF(L739&lt;&gt;"",L739,K739)</f>
        <v/>
      </c>
      <c r="K739" s="418">
        <f>IF(AND(T739=TRUE, U739=TRUE, V739=TRUE), IF(W739&lt;-0.05, "អនុញ្ញាត (អ្នកផ្គត់ផ្គង់ប្រកាសខ្វះ)", "បានប្រកាស (អនុញ្ញាត)"), IF(AND(T739=FALSE, U739=FALSE, V739=FALSE), "ព្យួរទុក (មិនមានទិន្នន័យ)", "ប្រកាសខុស (ព្យួរទុក)"))</f>
        <v/>
      </c>
      <c r="L739" s="418" t="inlineStr"/>
      <c r="M739" s="418" t="inlineStr"/>
      <c r="N739" s="455" t="n"/>
      <c r="O739" s="455">
        <f>IF(W739&lt;0,AI739,I739)</f>
        <v/>
      </c>
      <c r="P739" s="455">
        <f>I739-O739</f>
        <v/>
      </c>
      <c r="Q739" s="418" t="n"/>
      <c r="R739" s="418" t="inlineStr">
        <is>
          <t>028210</t>
        </is>
      </c>
      <c r="S739" s="418" t="inlineStr"/>
      <c r="T739" s="418">
        <f>R739=S739</f>
        <v/>
      </c>
      <c r="U739" s="418">
        <f>AND(MONTH(F739)=MONTH(Y739), YEAR(F739)=YEAR(Y739))</f>
        <v/>
      </c>
      <c r="V739" s="418">
        <f>AND(AC739&lt;&gt;"", 'Company information'!D$4&lt;&gt;"", RIGHT(SUBSTITUTE(AC739,"-",""),9)=RIGHT(SUBSTITUTE('Company information'!D$4,"-",""),9))</f>
        <v/>
      </c>
      <c r="W739" s="418">
        <f>AI739-I739</f>
        <v/>
      </c>
      <c r="X739" s="455" t="n"/>
      <c r="Y739" s="417" t="n"/>
      <c r="Z739" s="418" t="n"/>
      <c r="AA739" s="418" t="n"/>
      <c r="AB739" s="418" t="n"/>
      <c r="AC739" s="418" t="n"/>
      <c r="AD739" s="418" t="n"/>
      <c r="AE739" s="455" t="n"/>
      <c r="AF739" s="455" t="n"/>
      <c r="AG739" s="455" t="n"/>
      <c r="AH739" s="455" t="n"/>
      <c r="AI739" s="455" t="n"/>
      <c r="AJ739" s="455" t="n"/>
      <c r="AK739" s="455" t="n"/>
      <c r="AL739" s="455" t="n"/>
      <c r="AM739" s="455" t="n"/>
      <c r="AN739" s="455" t="n"/>
      <c r="AO739" s="455" t="n"/>
      <c r="AP739" s="455" t="n"/>
      <c r="AQ739" s="455" t="n"/>
      <c r="AR739" s="418" t="n"/>
      <c r="AS739" s="418" t="n"/>
      <c r="AT739" s="418" t="n"/>
    </row>
    <row r="740">
      <c r="A740" s="417" t="n">
        <v>731</v>
      </c>
      <c r="B740" s="418" t="inlineStr"/>
      <c r="C740" s="418" t="inlineStr">
        <is>
          <t>កំពង់ផែស្វយ័តក្រុងព្រះសីហនុ</t>
        </is>
      </c>
      <c r="D740" s="418" t="inlineStr">
        <is>
          <t>L001-100044638</t>
        </is>
      </c>
      <c r="E740" s="418" t="inlineStr">
        <is>
          <t>024293</t>
        </is>
      </c>
      <c r="F740" s="419" t="n">
        <v>44502</v>
      </c>
      <c r="G740" s="420" t="n">
        <v>86691</v>
      </c>
      <c r="H740" s="418" t="n"/>
      <c r="I740" s="455" t="n">
        <v>86691</v>
      </c>
      <c r="J740" s="418">
        <f>IF(L740&lt;&gt;"",L740,K740)</f>
        <v/>
      </c>
      <c r="K740" s="418">
        <f>IF(AND(T740=TRUE, U740=TRUE, V740=TRUE), IF(W740&lt;-0.05, "អនុញ្ញាត (អ្នកផ្គត់ផ្គង់ប្រកាសខ្វះ)", "បានប្រកាស (អនុញ្ញាត)"), IF(AND(T740=FALSE, U740=FALSE, V740=FALSE), "ព្យួរទុក (មិនមានទិន្នន័យ)", "ប្រកាសខុស (ព្យួរទុក)"))</f>
        <v/>
      </c>
      <c r="L740" s="418" t="inlineStr"/>
      <c r="M740" s="418" t="inlineStr"/>
      <c r="N740" s="455" t="n"/>
      <c r="O740" s="455">
        <f>IF(W740&lt;0,AI740,I740)</f>
        <v/>
      </c>
      <c r="P740" s="455">
        <f>I740-O740</f>
        <v/>
      </c>
      <c r="Q740" s="418" t="n"/>
      <c r="R740" s="418" t="inlineStr">
        <is>
          <t>024293</t>
        </is>
      </c>
      <c r="S740" s="418" t="inlineStr"/>
      <c r="T740" s="418">
        <f>R740=S740</f>
        <v/>
      </c>
      <c r="U740" s="418">
        <f>AND(MONTH(F740)=MONTH(Y740), YEAR(F740)=YEAR(Y740))</f>
        <v/>
      </c>
      <c r="V740" s="418">
        <f>AND(AC740&lt;&gt;"", 'Company information'!D$4&lt;&gt;"", RIGHT(SUBSTITUTE(AC740,"-",""),9)=RIGHT(SUBSTITUTE('Company information'!D$4,"-",""),9))</f>
        <v/>
      </c>
      <c r="W740" s="418">
        <f>AI740-I740</f>
        <v/>
      </c>
      <c r="X740" s="455" t="n"/>
      <c r="Y740" s="417" t="n"/>
      <c r="Z740" s="418" t="n"/>
      <c r="AA740" s="418" t="n"/>
      <c r="AB740" s="418" t="n"/>
      <c r="AC740" s="418" t="n"/>
      <c r="AD740" s="418" t="n"/>
      <c r="AE740" s="455" t="n"/>
      <c r="AF740" s="455" t="n"/>
      <c r="AG740" s="455" t="n"/>
      <c r="AH740" s="455" t="n"/>
      <c r="AI740" s="455" t="n"/>
      <c r="AJ740" s="455" t="n"/>
      <c r="AK740" s="455" t="n"/>
      <c r="AL740" s="455" t="n"/>
      <c r="AM740" s="455" t="n"/>
      <c r="AN740" s="455" t="n"/>
      <c r="AO740" s="455" t="n"/>
      <c r="AP740" s="455" t="n"/>
      <c r="AQ740" s="455" t="n"/>
      <c r="AR740" s="418" t="n"/>
      <c r="AS740" s="418" t="n"/>
      <c r="AT740" s="418" t="n"/>
    </row>
    <row r="741">
      <c r="A741" s="417" t="n">
        <v>732</v>
      </c>
      <c r="B741" s="418" t="inlineStr"/>
      <c r="C741" s="418" t="inlineStr">
        <is>
          <t>កំពង់ផែស្វយ័តក្រុងព្រះសីហនុ</t>
        </is>
      </c>
      <c r="D741" s="418" t="inlineStr">
        <is>
          <t>L001-100044638</t>
        </is>
      </c>
      <c r="E741" s="418" t="inlineStr">
        <is>
          <t>024290</t>
        </is>
      </c>
      <c r="F741" s="419" t="n">
        <v>44502</v>
      </c>
      <c r="G741" s="420" t="n">
        <v>50061</v>
      </c>
      <c r="H741" s="418" t="n"/>
      <c r="I741" s="455" t="n">
        <v>50061</v>
      </c>
      <c r="J741" s="418">
        <f>IF(L741&lt;&gt;"",L741,K741)</f>
        <v/>
      </c>
      <c r="K741" s="418">
        <f>IF(AND(T741=TRUE, U741=TRUE, V741=TRUE), IF(W741&lt;-0.05, "អនុញ្ញាត (អ្នកផ្គត់ផ្គង់ប្រកាសខ្វះ)", "បានប្រកាស (អនុញ្ញាត)"), IF(AND(T741=FALSE, U741=FALSE, V741=FALSE), "ព្យួរទុក (មិនមានទិន្នន័យ)", "ប្រកាសខុស (ព្យួរទុក)"))</f>
        <v/>
      </c>
      <c r="L741" s="418" t="inlineStr"/>
      <c r="M741" s="418" t="inlineStr"/>
      <c r="N741" s="455" t="n"/>
      <c r="O741" s="455">
        <f>IF(W741&lt;0,AI741,I741)</f>
        <v/>
      </c>
      <c r="P741" s="455">
        <f>I741-O741</f>
        <v/>
      </c>
      <c r="Q741" s="418" t="n"/>
      <c r="R741" s="418" t="inlineStr">
        <is>
          <t>024290</t>
        </is>
      </c>
      <c r="S741" s="418" t="inlineStr"/>
      <c r="T741" s="418">
        <f>R741=S741</f>
        <v/>
      </c>
      <c r="U741" s="418">
        <f>AND(MONTH(F741)=MONTH(Y741), YEAR(F741)=YEAR(Y741))</f>
        <v/>
      </c>
      <c r="V741" s="418">
        <f>AND(AC741&lt;&gt;"", 'Company information'!D$4&lt;&gt;"", RIGHT(SUBSTITUTE(AC741,"-",""),9)=RIGHT(SUBSTITUTE('Company information'!D$4,"-",""),9))</f>
        <v/>
      </c>
      <c r="W741" s="418">
        <f>AI741-I741</f>
        <v/>
      </c>
      <c r="X741" s="455" t="n"/>
      <c r="Y741" s="417" t="n"/>
      <c r="Z741" s="418" t="n"/>
      <c r="AA741" s="418" t="n"/>
      <c r="AB741" s="418" t="n"/>
      <c r="AC741" s="418" t="n"/>
      <c r="AD741" s="418" t="n"/>
      <c r="AE741" s="455" t="n"/>
      <c r="AF741" s="455" t="n"/>
      <c r="AG741" s="455" t="n"/>
      <c r="AH741" s="455" t="n"/>
      <c r="AI741" s="455" t="n"/>
      <c r="AJ741" s="455" t="n"/>
      <c r="AK741" s="455" t="n"/>
      <c r="AL741" s="455" t="n"/>
      <c r="AM741" s="455" t="n"/>
      <c r="AN741" s="455" t="n"/>
      <c r="AO741" s="455" t="n"/>
      <c r="AP741" s="455" t="n"/>
      <c r="AQ741" s="455" t="n"/>
      <c r="AR741" s="418" t="n"/>
      <c r="AS741" s="418" t="n"/>
      <c r="AT741" s="418" t="n"/>
    </row>
    <row r="742">
      <c r="A742" s="417" t="n">
        <v>733</v>
      </c>
      <c r="B742" s="418" t="inlineStr"/>
      <c r="C742" s="418" t="inlineStr">
        <is>
          <t>អ៊ែរ៉ូ ស៊ីបភីង អេជេនស៊ី</t>
        </is>
      </c>
      <c r="D742" s="418" t="inlineStr">
        <is>
          <t>K004-901635903</t>
        </is>
      </c>
      <c r="E742" s="418" t="inlineStr">
        <is>
          <t>IKPSA2021503641</t>
        </is>
      </c>
      <c r="F742" s="419" t="n">
        <v>44288</v>
      </c>
      <c r="G742" s="420" t="n">
        <v>113932</v>
      </c>
      <c r="H742" s="418" t="n"/>
      <c r="I742" s="455" t="n">
        <v>113932</v>
      </c>
      <c r="J742" s="418">
        <f>IF(L742&lt;&gt;"",L742,K742)</f>
        <v/>
      </c>
      <c r="K742" s="418">
        <f>IF(AND(T742=TRUE, U742=TRUE, V742=TRUE), IF(W742&lt;-0.05, "អនុញ្ញាត (អ្នកផ្គត់ផ្គង់ប្រកាសខ្វះ)", "បានប្រកាស (អនុញ្ញាត)"), IF(AND(T742=FALSE, U742=FALSE, V742=FALSE), "ព្យួរទុក (មិនមានទិន្នន័យ)", "ប្រកាសខុស (ព្យួរទុក)"))</f>
        <v/>
      </c>
      <c r="L742" s="418" t="inlineStr"/>
      <c r="M742" s="418" t="inlineStr"/>
      <c r="N742" s="455" t="n"/>
      <c r="O742" s="455">
        <f>IF(W742&lt;0,AI742,I742)</f>
        <v/>
      </c>
      <c r="P742" s="455">
        <f>I742-O742</f>
        <v/>
      </c>
      <c r="Q742" s="418" t="n"/>
      <c r="R742" s="418" t="inlineStr">
        <is>
          <t>IKPSA2021503641</t>
        </is>
      </c>
      <c r="S742" s="418" t="inlineStr"/>
      <c r="T742" s="418">
        <f>R742=S742</f>
        <v/>
      </c>
      <c r="U742" s="418">
        <f>AND(MONTH(F742)=MONTH(Y742), YEAR(F742)=YEAR(Y742))</f>
        <v/>
      </c>
      <c r="V742" s="418">
        <f>AND(AC742&lt;&gt;"", 'Company information'!D$4&lt;&gt;"", RIGHT(SUBSTITUTE(AC742,"-",""),9)=RIGHT(SUBSTITUTE('Company information'!D$4,"-",""),9))</f>
        <v/>
      </c>
      <c r="W742" s="418">
        <f>AI742-I742</f>
        <v/>
      </c>
      <c r="X742" s="455" t="n"/>
      <c r="Y742" s="417" t="n"/>
      <c r="Z742" s="418" t="n"/>
      <c r="AA742" s="418" t="n"/>
      <c r="AB742" s="418" t="n"/>
      <c r="AC742" s="418" t="n"/>
      <c r="AD742" s="418" t="n"/>
      <c r="AE742" s="455" t="n"/>
      <c r="AF742" s="455" t="n"/>
      <c r="AG742" s="455" t="n"/>
      <c r="AH742" s="455" t="n"/>
      <c r="AI742" s="455" t="n"/>
      <c r="AJ742" s="455" t="n"/>
      <c r="AK742" s="455" t="n"/>
      <c r="AL742" s="455" t="n"/>
      <c r="AM742" s="455" t="n"/>
      <c r="AN742" s="455" t="n"/>
      <c r="AO742" s="455" t="n"/>
      <c r="AP742" s="455" t="n"/>
      <c r="AQ742" s="455" t="n"/>
      <c r="AR742" s="418" t="n"/>
      <c r="AS742" s="418" t="n"/>
      <c r="AT742" s="418" t="n"/>
    </row>
    <row r="743">
      <c r="A743" s="417" t="n">
        <v>734</v>
      </c>
      <c r="B743" s="418" t="inlineStr"/>
      <c r="C743" s="418" t="inlineStr">
        <is>
          <t>អ៊ែរ៉ូ ស៊ីបភីង អេជេនស៊ី</t>
        </is>
      </c>
      <c r="D743" s="418" t="inlineStr">
        <is>
          <t>K004-901635903</t>
        </is>
      </c>
      <c r="E743" s="418" t="inlineStr">
        <is>
          <t>IKPSA2021503640</t>
        </is>
      </c>
      <c r="F743" s="419" t="n">
        <v>44288</v>
      </c>
      <c r="G743" s="420" t="n">
        <v>97656</v>
      </c>
      <c r="H743" s="418" t="n"/>
      <c r="I743" s="455" t="n">
        <v>97656</v>
      </c>
      <c r="J743" s="418">
        <f>IF(L743&lt;&gt;"",L743,K743)</f>
        <v/>
      </c>
      <c r="K743" s="418">
        <f>IF(AND(T743=TRUE, U743=TRUE, V743=TRUE), IF(W743&lt;-0.05, "អនុញ្ញាត (អ្នកផ្គត់ផ្គង់ប្រកាសខ្វះ)", "បានប្រកាស (អនុញ្ញាត)"), IF(AND(T743=FALSE, U743=FALSE, V743=FALSE), "ព្យួរទុក (មិនមានទិន្នន័យ)", "ប្រកាសខុស (ព្យួរទុក)"))</f>
        <v/>
      </c>
      <c r="L743" s="418" t="inlineStr"/>
      <c r="M743" s="418" t="inlineStr"/>
      <c r="N743" s="455" t="n"/>
      <c r="O743" s="455">
        <f>IF(W743&lt;0,AI743,I743)</f>
        <v/>
      </c>
      <c r="P743" s="455">
        <f>I743-O743</f>
        <v/>
      </c>
      <c r="Q743" s="418" t="n"/>
      <c r="R743" s="418" t="inlineStr">
        <is>
          <t>IKPSA2021503640</t>
        </is>
      </c>
      <c r="S743" s="418" t="inlineStr"/>
      <c r="T743" s="418">
        <f>R743=S743</f>
        <v/>
      </c>
      <c r="U743" s="418">
        <f>AND(MONTH(F743)=MONTH(Y743), YEAR(F743)=YEAR(Y743))</f>
        <v/>
      </c>
      <c r="V743" s="418">
        <f>AND(AC743&lt;&gt;"", 'Company information'!D$4&lt;&gt;"", RIGHT(SUBSTITUTE(AC743,"-",""),9)=RIGHT(SUBSTITUTE('Company information'!D$4,"-",""),9))</f>
        <v/>
      </c>
      <c r="W743" s="418">
        <f>AI743-I743</f>
        <v/>
      </c>
      <c r="X743" s="455" t="n"/>
      <c r="Y743" s="417" t="n"/>
      <c r="Z743" s="418" t="n"/>
      <c r="AA743" s="418" t="n"/>
      <c r="AB743" s="418" t="n"/>
      <c r="AC743" s="418" t="n"/>
      <c r="AD743" s="418" t="n"/>
      <c r="AE743" s="455" t="n"/>
      <c r="AF743" s="455" t="n"/>
      <c r="AG743" s="455" t="n"/>
      <c r="AH743" s="455" t="n"/>
      <c r="AI743" s="455" t="n"/>
      <c r="AJ743" s="455" t="n"/>
      <c r="AK743" s="455" t="n"/>
      <c r="AL743" s="455" t="n"/>
      <c r="AM743" s="455" t="n"/>
      <c r="AN743" s="455" t="n"/>
      <c r="AO743" s="455" t="n"/>
      <c r="AP743" s="455" t="n"/>
      <c r="AQ743" s="455" t="n"/>
      <c r="AR743" s="418" t="n"/>
      <c r="AS743" s="418" t="n"/>
      <c r="AT743" s="418" t="n"/>
    </row>
    <row r="744">
      <c r="A744" s="417" t="n">
        <v>735</v>
      </c>
      <c r="B744" s="418" t="inlineStr"/>
      <c r="C744" s="418" t="inlineStr">
        <is>
          <t>អ៊ែរ៉ូ ស៊ីបភីង អេជេនស៊ី</t>
        </is>
      </c>
      <c r="D744" s="418" t="inlineStr">
        <is>
          <t>K004-901635903</t>
        </is>
      </c>
      <c r="E744" s="418" t="inlineStr">
        <is>
          <t>IKPSA2021503639</t>
        </is>
      </c>
      <c r="F744" s="419" t="n">
        <v>44288</v>
      </c>
      <c r="G744" s="420" t="n">
        <v>1850</v>
      </c>
      <c r="H744" s="418" t="n"/>
      <c r="I744" s="455" t="n">
        <v>1850</v>
      </c>
      <c r="J744" s="418">
        <f>IF(L744&lt;&gt;"",L744,K744)</f>
        <v/>
      </c>
      <c r="K744" s="418">
        <f>IF(AND(T744=TRUE, U744=TRUE, V744=TRUE), IF(W744&lt;-0.05, "អនុញ្ញាត (អ្នកផ្គត់ផ្គង់ប្រកាសខ្វះ)", "បានប្រកាស (អនុញ្ញាត)"), IF(AND(T744=FALSE, U744=FALSE, V744=FALSE), "ព្យួរទុក (មិនមានទិន្នន័យ)", "ប្រកាសខុស (ព្យួរទុក)"))</f>
        <v/>
      </c>
      <c r="L744" s="418" t="inlineStr"/>
      <c r="M744" s="418" t="inlineStr"/>
      <c r="N744" s="455" t="n"/>
      <c r="O744" s="455">
        <f>IF(W744&lt;0,AI744,I744)</f>
        <v/>
      </c>
      <c r="P744" s="455">
        <f>I744-O744</f>
        <v/>
      </c>
      <c r="Q744" s="418" t="n"/>
      <c r="R744" s="418" t="inlineStr">
        <is>
          <t>IKPSA2021503639</t>
        </is>
      </c>
      <c r="S744" s="418" t="inlineStr"/>
      <c r="T744" s="418">
        <f>R744=S744</f>
        <v/>
      </c>
      <c r="U744" s="418">
        <f>AND(MONTH(F744)=MONTH(Y744), YEAR(F744)=YEAR(Y744))</f>
        <v/>
      </c>
      <c r="V744" s="418">
        <f>AND(AC744&lt;&gt;"", 'Company information'!D$4&lt;&gt;"", RIGHT(SUBSTITUTE(AC744,"-",""),9)=RIGHT(SUBSTITUTE('Company information'!D$4,"-",""),9))</f>
        <v/>
      </c>
      <c r="W744" s="418">
        <f>AI744-I744</f>
        <v/>
      </c>
      <c r="X744" s="455" t="n"/>
      <c r="Y744" s="417" t="n"/>
      <c r="Z744" s="418" t="n"/>
      <c r="AA744" s="418" t="n"/>
      <c r="AB744" s="418" t="n"/>
      <c r="AC744" s="418" t="n"/>
      <c r="AD744" s="418" t="n"/>
      <c r="AE744" s="455" t="n"/>
      <c r="AF744" s="455" t="n"/>
      <c r="AG744" s="455" t="n"/>
      <c r="AH744" s="455" t="n"/>
      <c r="AI744" s="455" t="n"/>
      <c r="AJ744" s="455" t="n"/>
      <c r="AK744" s="455" t="n"/>
      <c r="AL744" s="455" t="n"/>
      <c r="AM744" s="455" t="n"/>
      <c r="AN744" s="455" t="n"/>
      <c r="AO744" s="455" t="n"/>
      <c r="AP744" s="455" t="n"/>
      <c r="AQ744" s="455" t="n"/>
      <c r="AR744" s="418" t="n"/>
      <c r="AS744" s="418" t="n"/>
      <c r="AT744" s="418" t="n"/>
    </row>
    <row r="745">
      <c r="A745" s="417" t="n">
        <v>736</v>
      </c>
      <c r="B745" s="418" t="inlineStr"/>
      <c r="C745" s="418" t="inlineStr">
        <is>
          <t>កំពង់ផែស្វយ័តក្រុងព្រះសីហនុ</t>
        </is>
      </c>
      <c r="D745" s="418" t="inlineStr">
        <is>
          <t>L001-100044638</t>
        </is>
      </c>
      <c r="E745" s="418" t="inlineStr">
        <is>
          <t>024285</t>
        </is>
      </c>
      <c r="F745" s="419" t="n">
        <v>44502</v>
      </c>
      <c r="G745" s="420" t="n">
        <v>35409</v>
      </c>
      <c r="H745" s="418" t="n"/>
      <c r="I745" s="455" t="n">
        <v>35409</v>
      </c>
      <c r="J745" s="418">
        <f>IF(L745&lt;&gt;"",L745,K745)</f>
        <v/>
      </c>
      <c r="K745" s="418">
        <f>IF(AND(T745=TRUE, U745=TRUE, V745=TRUE), IF(W745&lt;-0.05, "អនុញ្ញាត (អ្នកផ្គត់ផ្គង់ប្រកាសខ្វះ)", "បានប្រកាស (អនុញ្ញាត)"), IF(AND(T745=FALSE, U745=FALSE, V745=FALSE), "ព្យួរទុក (មិនមានទិន្នន័យ)", "ប្រកាសខុស (ព្យួរទុក)"))</f>
        <v/>
      </c>
      <c r="L745" s="418" t="inlineStr"/>
      <c r="M745" s="418" t="inlineStr"/>
      <c r="N745" s="455" t="n"/>
      <c r="O745" s="455">
        <f>IF(W745&lt;0,AI745,I745)</f>
        <v/>
      </c>
      <c r="P745" s="455">
        <f>I745-O745</f>
        <v/>
      </c>
      <c r="Q745" s="418" t="n"/>
      <c r="R745" s="418" t="inlineStr">
        <is>
          <t>024285</t>
        </is>
      </c>
      <c r="S745" s="418" t="inlineStr"/>
      <c r="T745" s="418">
        <f>R745=S745</f>
        <v/>
      </c>
      <c r="U745" s="418">
        <f>AND(MONTH(F745)=MONTH(Y745), YEAR(F745)=YEAR(Y745))</f>
        <v/>
      </c>
      <c r="V745" s="418">
        <f>AND(AC745&lt;&gt;"", 'Company information'!D$4&lt;&gt;"", RIGHT(SUBSTITUTE(AC745,"-",""),9)=RIGHT(SUBSTITUTE('Company information'!D$4,"-",""),9))</f>
        <v/>
      </c>
      <c r="W745" s="418">
        <f>AI745-I745</f>
        <v/>
      </c>
      <c r="X745" s="455" t="n"/>
      <c r="Y745" s="417" t="n"/>
      <c r="Z745" s="418" t="n"/>
      <c r="AA745" s="418" t="n"/>
      <c r="AB745" s="418" t="n"/>
      <c r="AC745" s="418" t="n"/>
      <c r="AD745" s="418" t="n"/>
      <c r="AE745" s="455" t="n"/>
      <c r="AF745" s="455" t="n"/>
      <c r="AG745" s="455" t="n"/>
      <c r="AH745" s="455" t="n"/>
      <c r="AI745" s="455" t="n"/>
      <c r="AJ745" s="455" t="n"/>
      <c r="AK745" s="455" t="n"/>
      <c r="AL745" s="455" t="n"/>
      <c r="AM745" s="455" t="n"/>
      <c r="AN745" s="455" t="n"/>
      <c r="AO745" s="455" t="n"/>
      <c r="AP745" s="455" t="n"/>
      <c r="AQ745" s="455" t="n"/>
      <c r="AR745" s="418" t="n"/>
      <c r="AS745" s="418" t="n"/>
      <c r="AT745" s="418" t="n"/>
    </row>
    <row r="746">
      <c r="A746" s="417" t="n">
        <v>737</v>
      </c>
      <c r="B746" s="418" t="inlineStr"/>
      <c r="C746" s="418" t="inlineStr">
        <is>
          <t>អ៊ែរ៉ូ ស៊ីបភីង អេជេនស៊ី</t>
        </is>
      </c>
      <c r="D746" s="418" t="inlineStr">
        <is>
          <t>K004-901635903</t>
        </is>
      </c>
      <c r="E746" s="418" t="inlineStr">
        <is>
          <t>IKPSA2021501812</t>
        </is>
      </c>
      <c r="F746" s="419" t="n">
        <v>44198</v>
      </c>
      <c r="G746" s="420" t="n">
        <v>113540</v>
      </c>
      <c r="H746" s="418" t="n"/>
      <c r="I746" s="455" t="n">
        <v>113540</v>
      </c>
      <c r="J746" s="418">
        <f>IF(L746&lt;&gt;"",L746,K746)</f>
        <v/>
      </c>
      <c r="K746" s="418">
        <f>IF(AND(T746=TRUE, U746=TRUE, V746=TRUE), IF(W746&lt;-0.05, "អនុញ្ញាត (អ្នកផ្គត់ផ្គង់ប្រកាសខ្វះ)", "បានប្រកាស (អនុញ្ញាត)"), IF(AND(T746=FALSE, U746=FALSE, V746=FALSE), "ព្យួរទុក (មិនមានទិន្នន័យ)", "ប្រកាសខុស (ព្យួរទុក)"))</f>
        <v/>
      </c>
      <c r="L746" s="418" t="inlineStr"/>
      <c r="M746" s="418" t="inlineStr"/>
      <c r="N746" s="455" t="n"/>
      <c r="O746" s="455">
        <f>IF(W746&lt;0,AI746,I746)</f>
        <v/>
      </c>
      <c r="P746" s="455">
        <f>I746-O746</f>
        <v/>
      </c>
      <c r="Q746" s="418" t="n"/>
      <c r="R746" s="418" t="inlineStr">
        <is>
          <t>IKPSA2021501812</t>
        </is>
      </c>
      <c r="S746" s="418" t="inlineStr"/>
      <c r="T746" s="418">
        <f>R746=S746</f>
        <v/>
      </c>
      <c r="U746" s="418">
        <f>AND(MONTH(F746)=MONTH(Y746), YEAR(F746)=YEAR(Y746))</f>
        <v/>
      </c>
      <c r="V746" s="418">
        <f>AND(AC746&lt;&gt;"", 'Company information'!D$4&lt;&gt;"", RIGHT(SUBSTITUTE(AC746,"-",""),9)=RIGHT(SUBSTITUTE('Company information'!D$4,"-",""),9))</f>
        <v/>
      </c>
      <c r="W746" s="418">
        <f>AI746-I746</f>
        <v/>
      </c>
      <c r="X746" s="455" t="n"/>
      <c r="Y746" s="417" t="n"/>
      <c r="Z746" s="418" t="n"/>
      <c r="AA746" s="418" t="n"/>
      <c r="AB746" s="418" t="n"/>
      <c r="AC746" s="418" t="n"/>
      <c r="AD746" s="418" t="n"/>
      <c r="AE746" s="455" t="n"/>
      <c r="AF746" s="455" t="n"/>
      <c r="AG746" s="455" t="n"/>
      <c r="AH746" s="455" t="n"/>
      <c r="AI746" s="455" t="n"/>
      <c r="AJ746" s="455" t="n"/>
      <c r="AK746" s="455" t="n"/>
      <c r="AL746" s="455" t="n"/>
      <c r="AM746" s="455" t="n"/>
      <c r="AN746" s="455" t="n"/>
      <c r="AO746" s="455" t="n"/>
      <c r="AP746" s="455" t="n"/>
      <c r="AQ746" s="455" t="n"/>
      <c r="AR746" s="418" t="n"/>
      <c r="AS746" s="418" t="n"/>
      <c r="AT746" s="418" t="n"/>
    </row>
    <row r="747">
      <c r="A747" s="417" t="n">
        <v>738</v>
      </c>
      <c r="B747" s="418" t="inlineStr"/>
      <c r="C747" s="418" t="inlineStr">
        <is>
          <t>អ៊ែរ៉ូ ស៊ីបភីង អេជេនស៊ី</t>
        </is>
      </c>
      <c r="D747" s="418" t="inlineStr">
        <is>
          <t>K004-901635903</t>
        </is>
      </c>
      <c r="E747" s="418" t="inlineStr">
        <is>
          <t>IKPSA2021501811</t>
        </is>
      </c>
      <c r="F747" s="419" t="n">
        <v>44198</v>
      </c>
      <c r="G747" s="420" t="n">
        <v>97320</v>
      </c>
      <c r="H747" s="418" t="n"/>
      <c r="I747" s="455" t="n">
        <v>97320</v>
      </c>
      <c r="J747" s="418">
        <f>IF(L747&lt;&gt;"",L747,K747)</f>
        <v/>
      </c>
      <c r="K747" s="418">
        <f>IF(AND(T747=TRUE, U747=TRUE, V747=TRUE), IF(W747&lt;-0.05, "អនុញ្ញាត (អ្នកផ្គត់ផ្គង់ប្រកាសខ្វះ)", "បានប្រកាស (អនុញ្ញាត)"), IF(AND(T747=FALSE, U747=FALSE, V747=FALSE), "ព្យួរទុក (មិនមានទិន្នន័យ)", "ប្រកាសខុស (ព្យួរទុក)"))</f>
        <v/>
      </c>
      <c r="L747" s="418" t="inlineStr"/>
      <c r="M747" s="418" t="inlineStr"/>
      <c r="N747" s="455" t="n"/>
      <c r="O747" s="455">
        <f>IF(W747&lt;0,AI747,I747)</f>
        <v/>
      </c>
      <c r="P747" s="455">
        <f>I747-O747</f>
        <v/>
      </c>
      <c r="Q747" s="418" t="n"/>
      <c r="R747" s="418" t="inlineStr">
        <is>
          <t>IKPSA2021501811</t>
        </is>
      </c>
      <c r="S747" s="418" t="inlineStr"/>
      <c r="T747" s="418">
        <f>R747=S747</f>
        <v/>
      </c>
      <c r="U747" s="418">
        <f>AND(MONTH(F747)=MONTH(Y747), YEAR(F747)=YEAR(Y747))</f>
        <v/>
      </c>
      <c r="V747" s="418">
        <f>AND(AC747&lt;&gt;"", 'Company information'!D$4&lt;&gt;"", RIGHT(SUBSTITUTE(AC747,"-",""),9)=RIGHT(SUBSTITUTE('Company information'!D$4,"-",""),9))</f>
        <v/>
      </c>
      <c r="W747" s="418">
        <f>AI747-I747</f>
        <v/>
      </c>
      <c r="X747" s="455" t="n"/>
      <c r="Y747" s="417" t="n"/>
      <c r="Z747" s="418" t="n"/>
      <c r="AA747" s="418" t="n"/>
      <c r="AB747" s="418" t="n"/>
      <c r="AC747" s="418" t="n"/>
      <c r="AD747" s="418" t="n"/>
      <c r="AE747" s="455" t="n"/>
      <c r="AF747" s="455" t="n"/>
      <c r="AG747" s="455" t="n"/>
      <c r="AH747" s="455" t="n"/>
      <c r="AI747" s="455" t="n"/>
      <c r="AJ747" s="455" t="n"/>
      <c r="AK747" s="455" t="n"/>
      <c r="AL747" s="455" t="n"/>
      <c r="AM747" s="455" t="n"/>
      <c r="AN747" s="455" t="n"/>
      <c r="AO747" s="455" t="n"/>
      <c r="AP747" s="455" t="n"/>
      <c r="AQ747" s="455" t="n"/>
      <c r="AR747" s="418" t="n"/>
      <c r="AS747" s="418" t="n"/>
      <c r="AT747" s="418" t="n"/>
    </row>
    <row r="748">
      <c r="A748" s="417" t="n">
        <v>739</v>
      </c>
      <c r="B748" s="418" t="inlineStr"/>
      <c r="C748" s="418" t="inlineStr">
        <is>
          <t>អ៊ែរ៉ូ ស៊ីបភីង អេជេនស៊ី</t>
        </is>
      </c>
      <c r="D748" s="418" t="inlineStr">
        <is>
          <t>K004-901635903</t>
        </is>
      </c>
      <c r="E748" s="418" t="inlineStr">
        <is>
          <t>IKPSA2021501810</t>
        </is>
      </c>
      <c r="F748" s="419" t="n">
        <v>44198</v>
      </c>
      <c r="G748" s="420" t="n">
        <v>1843</v>
      </c>
      <c r="H748" s="418" t="n"/>
      <c r="I748" s="455" t="n">
        <v>1843</v>
      </c>
      <c r="J748" s="418">
        <f>IF(L748&lt;&gt;"",L748,K748)</f>
        <v/>
      </c>
      <c r="K748" s="418">
        <f>IF(AND(T748=TRUE, U748=TRUE, V748=TRUE), IF(W748&lt;-0.05, "អនុញ្ញាត (អ្នកផ្គត់ផ្គង់ប្រកាសខ្វះ)", "បានប្រកាស (អនុញ្ញាត)"), IF(AND(T748=FALSE, U748=FALSE, V748=FALSE), "ព្យួរទុក (មិនមានទិន្នន័យ)", "ប្រកាសខុស (ព្យួរទុក)"))</f>
        <v/>
      </c>
      <c r="L748" s="418" t="inlineStr"/>
      <c r="M748" s="418" t="inlineStr"/>
      <c r="N748" s="455" t="n"/>
      <c r="O748" s="455">
        <f>IF(W748&lt;0,AI748,I748)</f>
        <v/>
      </c>
      <c r="P748" s="455">
        <f>I748-O748</f>
        <v/>
      </c>
      <c r="Q748" s="418" t="n"/>
      <c r="R748" s="418" t="inlineStr">
        <is>
          <t>IKPSA2021501810</t>
        </is>
      </c>
      <c r="S748" s="418" t="inlineStr"/>
      <c r="T748" s="418">
        <f>R748=S748</f>
        <v/>
      </c>
      <c r="U748" s="418">
        <f>AND(MONTH(F748)=MONTH(Y748), YEAR(F748)=YEAR(Y748))</f>
        <v/>
      </c>
      <c r="V748" s="418">
        <f>AND(AC748&lt;&gt;"", 'Company information'!D$4&lt;&gt;"", RIGHT(SUBSTITUTE(AC748,"-",""),9)=RIGHT(SUBSTITUTE('Company information'!D$4,"-",""),9))</f>
        <v/>
      </c>
      <c r="W748" s="418">
        <f>AI748-I748</f>
        <v/>
      </c>
      <c r="X748" s="455" t="n"/>
      <c r="Y748" s="417" t="n"/>
      <c r="Z748" s="418" t="n"/>
      <c r="AA748" s="418" t="n"/>
      <c r="AB748" s="418" t="n"/>
      <c r="AC748" s="418" t="n"/>
      <c r="AD748" s="418" t="n"/>
      <c r="AE748" s="455" t="n"/>
      <c r="AF748" s="455" t="n"/>
      <c r="AG748" s="455" t="n"/>
      <c r="AH748" s="455" t="n"/>
      <c r="AI748" s="455" t="n"/>
      <c r="AJ748" s="455" t="n"/>
      <c r="AK748" s="455" t="n"/>
      <c r="AL748" s="455" t="n"/>
      <c r="AM748" s="455" t="n"/>
      <c r="AN748" s="455" t="n"/>
      <c r="AO748" s="455" t="n"/>
      <c r="AP748" s="455" t="n"/>
      <c r="AQ748" s="455" t="n"/>
      <c r="AR748" s="418" t="n"/>
      <c r="AS748" s="418" t="n"/>
      <c r="AT748" s="418" t="n"/>
    </row>
    <row r="749">
      <c r="A749" s="417" t="n">
        <v>740</v>
      </c>
      <c r="B749" s="418" t="inlineStr"/>
      <c r="C749" s="418" t="inlineStr">
        <is>
          <t>មើស្គ (ខេមបូឌា)</t>
        </is>
      </c>
      <c r="D749" s="418" t="inlineStr">
        <is>
          <t>L001-100045200</t>
        </is>
      </c>
      <c r="E749" s="418" t="inlineStr">
        <is>
          <t>5995868704</t>
        </is>
      </c>
      <c r="F749" s="419" t="n">
        <v>44242</v>
      </c>
      <c r="G749" s="420" t="n">
        <v>311676</v>
      </c>
      <c r="H749" s="418" t="n"/>
      <c r="I749" s="455" t="n">
        <v>311676</v>
      </c>
      <c r="J749" s="418">
        <f>IF(L749&lt;&gt;"",L749,K749)</f>
        <v/>
      </c>
      <c r="K749" s="418">
        <f>IF(AND(T749=TRUE, U749=TRUE, V749=TRUE), IF(W749&lt;-0.05, "អនុញ្ញាត (អ្នកផ្គត់ផ្គង់ប្រកាសខ្វះ)", "បានប្រកាស (អនុញ្ញាត)"), IF(AND(T749=FALSE, U749=FALSE, V749=FALSE), "ព្យួរទុក (មិនមានទិន្នន័យ)", "ប្រកាសខុស (ព្យួរទុក)"))</f>
        <v/>
      </c>
      <c r="L749" s="418" t="inlineStr"/>
      <c r="M749" s="418" t="inlineStr"/>
      <c r="N749" s="455" t="n"/>
      <c r="O749" s="455">
        <f>IF(W749&lt;0,AI749,I749)</f>
        <v/>
      </c>
      <c r="P749" s="455">
        <f>I749-O749</f>
        <v/>
      </c>
      <c r="Q749" s="418" t="n"/>
      <c r="R749" s="418" t="inlineStr">
        <is>
          <t>5995868704</t>
        </is>
      </c>
      <c r="S749" s="418" t="inlineStr"/>
      <c r="T749" s="418">
        <f>R749=S749</f>
        <v/>
      </c>
      <c r="U749" s="418">
        <f>AND(MONTH(F749)=MONTH(Y749), YEAR(F749)=YEAR(Y749))</f>
        <v/>
      </c>
      <c r="V749" s="418">
        <f>AND(AC749&lt;&gt;"", 'Company information'!D$4&lt;&gt;"", RIGHT(SUBSTITUTE(AC749,"-",""),9)=RIGHT(SUBSTITUTE('Company information'!D$4,"-",""),9))</f>
        <v/>
      </c>
      <c r="W749" s="418">
        <f>AI749-I749</f>
        <v/>
      </c>
      <c r="X749" s="455" t="n"/>
      <c r="Y749" s="417" t="n"/>
      <c r="Z749" s="418" t="n"/>
      <c r="AA749" s="418" t="n"/>
      <c r="AB749" s="418" t="n"/>
      <c r="AC749" s="418" t="n"/>
      <c r="AD749" s="418" t="n"/>
      <c r="AE749" s="455" t="n"/>
      <c r="AF749" s="455" t="n"/>
      <c r="AG749" s="455" t="n"/>
      <c r="AH749" s="455" t="n"/>
      <c r="AI749" s="455" t="n"/>
      <c r="AJ749" s="455" t="n"/>
      <c r="AK749" s="455" t="n"/>
      <c r="AL749" s="455" t="n"/>
      <c r="AM749" s="455" t="n"/>
      <c r="AN749" s="455" t="n"/>
      <c r="AO749" s="455" t="n"/>
      <c r="AP749" s="455" t="n"/>
      <c r="AQ749" s="455" t="n"/>
      <c r="AR749" s="418" t="n"/>
      <c r="AS749" s="418" t="n"/>
      <c r="AT749" s="418" t="n"/>
    </row>
    <row r="750">
      <c r="A750" s="417" t="n">
        <v>741</v>
      </c>
      <c r="B750" s="418" t="inlineStr"/>
      <c r="C750" s="418" t="inlineStr">
        <is>
          <t>សូស៊ីយេតេ កុងសេស្យូនែរ ដឺ ឡាអេរ៉ូព័រ</t>
        </is>
      </c>
      <c r="D750" s="418" t="inlineStr">
        <is>
          <t>L001-100047300</t>
        </is>
      </c>
      <c r="E750" s="418" t="inlineStr">
        <is>
          <t>2133-00376</t>
        </is>
      </c>
      <c r="F750" s="419" t="n">
        <v>44471</v>
      </c>
      <c r="G750" s="420" t="n">
        <v>2638</v>
      </c>
      <c r="H750" s="418" t="n"/>
      <c r="I750" s="455" t="n">
        <v>2638</v>
      </c>
      <c r="J750" s="418">
        <f>IF(L750&lt;&gt;"",L750,K750)</f>
        <v/>
      </c>
      <c r="K750" s="418">
        <f>IF(AND(T750=TRUE, U750=TRUE, V750=TRUE), IF(W750&lt;-0.05, "អនុញ្ញាត (អ្នកផ្គត់ផ្គង់ប្រកាសខ្វះ)", "បានប្រកាស (អនុញ្ញាត)"), IF(AND(T750=FALSE, U750=FALSE, V750=FALSE), "ព្យួរទុក (មិនមានទិន្នន័យ)", "ប្រកាសខុស (ព្យួរទុក)"))</f>
        <v/>
      </c>
      <c r="L750" s="418" t="inlineStr"/>
      <c r="M750" s="418" t="inlineStr"/>
      <c r="N750" s="455" t="n"/>
      <c r="O750" s="455">
        <f>IF(W750&lt;0,AI750,I750)</f>
        <v/>
      </c>
      <c r="P750" s="455">
        <f>I750-O750</f>
        <v/>
      </c>
      <c r="Q750" s="418" t="n"/>
      <c r="R750" s="418" t="inlineStr">
        <is>
          <t>2133-00376</t>
        </is>
      </c>
      <c r="S750" s="418" t="inlineStr"/>
      <c r="T750" s="418">
        <f>R750=S750</f>
        <v/>
      </c>
      <c r="U750" s="418">
        <f>AND(MONTH(F750)=MONTH(Y750), YEAR(F750)=YEAR(Y750))</f>
        <v/>
      </c>
      <c r="V750" s="418">
        <f>AND(AC750&lt;&gt;"", 'Company information'!D$4&lt;&gt;"", RIGHT(SUBSTITUTE(AC750,"-",""),9)=RIGHT(SUBSTITUTE('Company information'!D$4,"-",""),9))</f>
        <v/>
      </c>
      <c r="W750" s="418">
        <f>AI750-I750</f>
        <v/>
      </c>
      <c r="X750" s="455" t="n"/>
      <c r="Y750" s="417" t="n"/>
      <c r="Z750" s="418" t="n"/>
      <c r="AA750" s="418" t="n"/>
      <c r="AB750" s="418" t="n"/>
      <c r="AC750" s="418" t="n"/>
      <c r="AD750" s="418" t="n"/>
      <c r="AE750" s="455" t="n"/>
      <c r="AF750" s="455" t="n"/>
      <c r="AG750" s="455" t="n"/>
      <c r="AH750" s="455" t="n"/>
      <c r="AI750" s="455" t="n"/>
      <c r="AJ750" s="455" t="n"/>
      <c r="AK750" s="455" t="n"/>
      <c r="AL750" s="455" t="n"/>
      <c r="AM750" s="455" t="n"/>
      <c r="AN750" s="455" t="n"/>
      <c r="AO750" s="455" t="n"/>
      <c r="AP750" s="455" t="n"/>
      <c r="AQ750" s="455" t="n"/>
      <c r="AR750" s="418" t="n"/>
      <c r="AS750" s="418" t="n"/>
      <c r="AT750" s="418" t="n"/>
    </row>
    <row r="751">
      <c r="A751" s="417" t="n">
        <v>742</v>
      </c>
      <c r="B751" s="418" t="inlineStr"/>
      <c r="C751" s="418" t="inlineStr">
        <is>
          <t>សូស៊ីយេតេ កុងសេស្យូនែរ ដឺ ឡាអេរ៉ូព័រ</t>
        </is>
      </c>
      <c r="D751" s="418" t="inlineStr">
        <is>
          <t>L001-100047300</t>
        </is>
      </c>
      <c r="E751" s="418" t="inlineStr">
        <is>
          <t>2100-007089</t>
        </is>
      </c>
      <c r="F751" s="419" t="n">
        <v>44198</v>
      </c>
      <c r="G751" s="420" t="n">
        <v>141279</v>
      </c>
      <c r="H751" s="418" t="n"/>
      <c r="I751" s="455" t="n">
        <v>141279</v>
      </c>
      <c r="J751" s="418">
        <f>IF(L751&lt;&gt;"",L751,K751)</f>
        <v/>
      </c>
      <c r="K751" s="418">
        <f>IF(AND(T751=TRUE, U751=TRUE, V751=TRUE), IF(W751&lt;-0.05, "អនុញ្ញាត (អ្នកផ្គត់ផ្គង់ប្រកាសខ្វះ)", "បានប្រកាស (អនុញ្ញាត)"), IF(AND(T751=FALSE, U751=FALSE, V751=FALSE), "ព្យួរទុក (មិនមានទិន្នន័យ)", "ប្រកាសខុស (ព្យួរទុក)"))</f>
        <v/>
      </c>
      <c r="L751" s="418" t="inlineStr"/>
      <c r="M751" s="418" t="inlineStr"/>
      <c r="N751" s="455" t="n"/>
      <c r="O751" s="455">
        <f>IF(W751&lt;0,AI751,I751)</f>
        <v/>
      </c>
      <c r="P751" s="455">
        <f>I751-O751</f>
        <v/>
      </c>
      <c r="Q751" s="418" t="n"/>
      <c r="R751" s="418" t="inlineStr">
        <is>
          <t>2100-007089</t>
        </is>
      </c>
      <c r="S751" s="418" t="inlineStr"/>
      <c r="T751" s="418">
        <f>R751=S751</f>
        <v/>
      </c>
      <c r="U751" s="418">
        <f>AND(MONTH(F751)=MONTH(Y751), YEAR(F751)=YEAR(Y751))</f>
        <v/>
      </c>
      <c r="V751" s="418">
        <f>AND(AC751&lt;&gt;"", 'Company information'!D$4&lt;&gt;"", RIGHT(SUBSTITUTE(AC751,"-",""),9)=RIGHT(SUBSTITUTE('Company information'!D$4,"-",""),9))</f>
        <v/>
      </c>
      <c r="W751" s="418">
        <f>AI751-I751</f>
        <v/>
      </c>
      <c r="X751" s="455" t="n"/>
      <c r="Y751" s="417" t="n"/>
      <c r="Z751" s="418" t="n"/>
      <c r="AA751" s="418" t="n"/>
      <c r="AB751" s="418" t="n"/>
      <c r="AC751" s="418" t="n"/>
      <c r="AD751" s="418" t="n"/>
      <c r="AE751" s="455" t="n"/>
      <c r="AF751" s="455" t="n"/>
      <c r="AG751" s="455" t="n"/>
      <c r="AH751" s="455" t="n"/>
      <c r="AI751" s="455" t="n"/>
      <c r="AJ751" s="455" t="n"/>
      <c r="AK751" s="455" t="n"/>
      <c r="AL751" s="455" t="n"/>
      <c r="AM751" s="455" t="n"/>
      <c r="AN751" s="455" t="n"/>
      <c r="AO751" s="455" t="n"/>
      <c r="AP751" s="455" t="n"/>
      <c r="AQ751" s="455" t="n"/>
      <c r="AR751" s="418" t="n"/>
      <c r="AS751" s="418" t="n"/>
      <c r="AT751" s="418" t="n"/>
    </row>
    <row r="752">
      <c r="A752" s="417" t="n">
        <v>743</v>
      </c>
      <c r="B752" s="418" t="inlineStr"/>
      <c r="C752" s="418" t="inlineStr">
        <is>
          <t>សូស៊ីយេតេ កុងសេស្យូនែរ ដឺ ឡាអេរ៉ូព័រ</t>
        </is>
      </c>
      <c r="D752" s="418" t="inlineStr">
        <is>
          <t>L001-100047300</t>
        </is>
      </c>
      <c r="E752" s="418" t="inlineStr">
        <is>
          <t>2100-007834</t>
        </is>
      </c>
      <c r="F752" s="419" t="n">
        <v>44471</v>
      </c>
      <c r="G752" s="420" t="n">
        <v>39168</v>
      </c>
      <c r="H752" s="418" t="n"/>
      <c r="I752" s="455" t="n">
        <v>39168</v>
      </c>
      <c r="J752" s="418">
        <f>IF(L752&lt;&gt;"",L752,K752)</f>
        <v/>
      </c>
      <c r="K752" s="418">
        <f>IF(AND(T752=TRUE, U752=TRUE, V752=TRUE), IF(W752&lt;-0.05, "អនុញ្ញាត (អ្នកផ្គត់ផ្គង់ប្រកាសខ្វះ)", "បានប្រកាស (អនុញ្ញាត)"), IF(AND(T752=FALSE, U752=FALSE, V752=FALSE), "ព្យួរទុក (មិនមានទិន្នន័យ)", "ប្រកាសខុស (ព្យួរទុក)"))</f>
        <v/>
      </c>
      <c r="L752" s="418" t="inlineStr"/>
      <c r="M752" s="418" t="inlineStr"/>
      <c r="N752" s="455" t="n"/>
      <c r="O752" s="455">
        <f>IF(W752&lt;0,AI752,I752)</f>
        <v/>
      </c>
      <c r="P752" s="455">
        <f>I752-O752</f>
        <v/>
      </c>
      <c r="Q752" s="418" t="n"/>
      <c r="R752" s="418" t="inlineStr">
        <is>
          <t>2100-007834</t>
        </is>
      </c>
      <c r="S752" s="418" t="inlineStr"/>
      <c r="T752" s="418">
        <f>R752=S752</f>
        <v/>
      </c>
      <c r="U752" s="418">
        <f>AND(MONTH(F752)=MONTH(Y752), YEAR(F752)=YEAR(Y752))</f>
        <v/>
      </c>
      <c r="V752" s="418">
        <f>AND(AC752&lt;&gt;"", 'Company information'!D$4&lt;&gt;"", RIGHT(SUBSTITUTE(AC752,"-",""),9)=RIGHT(SUBSTITUTE('Company information'!D$4,"-",""),9))</f>
        <v/>
      </c>
      <c r="W752" s="418">
        <f>AI752-I752</f>
        <v/>
      </c>
      <c r="X752" s="455" t="n"/>
      <c r="Y752" s="417" t="n"/>
      <c r="Z752" s="418" t="n"/>
      <c r="AA752" s="418" t="n"/>
      <c r="AB752" s="418" t="n"/>
      <c r="AC752" s="418" t="n"/>
      <c r="AD752" s="418" t="n"/>
      <c r="AE752" s="455" t="n"/>
      <c r="AF752" s="455" t="n"/>
      <c r="AG752" s="455" t="n"/>
      <c r="AH752" s="455" t="n"/>
      <c r="AI752" s="455" t="n"/>
      <c r="AJ752" s="455" t="n"/>
      <c r="AK752" s="455" t="n"/>
      <c r="AL752" s="455" t="n"/>
      <c r="AM752" s="455" t="n"/>
      <c r="AN752" s="455" t="n"/>
      <c r="AO752" s="455" t="n"/>
      <c r="AP752" s="455" t="n"/>
      <c r="AQ752" s="455" t="n"/>
      <c r="AR752" s="418" t="n"/>
      <c r="AS752" s="418" t="n"/>
      <c r="AT752" s="418" t="n"/>
    </row>
    <row r="753">
      <c r="A753" s="417" t="n">
        <v>744</v>
      </c>
      <c r="B753" s="418" t="inlineStr"/>
      <c r="C753" s="418" t="inlineStr">
        <is>
          <t>ប្យួរ៉ូ វេរីតាស (ខេមបូឌា) លីមីធីត</t>
        </is>
      </c>
      <c r="D753" s="418" t="inlineStr">
        <is>
          <t>L001-107024462</t>
        </is>
      </c>
      <c r="E753" s="418" t="inlineStr">
        <is>
          <t>59009563</t>
        </is>
      </c>
      <c r="F753" s="419" t="n">
        <v>44198</v>
      </c>
      <c r="G753" s="420" t="n">
        <v>109850</v>
      </c>
      <c r="H753" s="418" t="n"/>
      <c r="I753" s="455" t="n">
        <v>109850</v>
      </c>
      <c r="J753" s="418">
        <f>IF(L753&lt;&gt;"",L753,K753)</f>
        <v/>
      </c>
      <c r="K753" s="418">
        <f>IF(AND(T753=TRUE, U753=TRUE, V753=TRUE), IF(W753&lt;-0.05, "អនុញ្ញាត (អ្នកផ្គត់ផ្គង់ប្រកាសខ្វះ)", "បានប្រកាស (អនុញ្ញាត)"), IF(AND(T753=FALSE, U753=FALSE, V753=FALSE), "ព្យួរទុក (មិនមានទិន្នន័យ)", "ប្រកាសខុស (ព្យួរទុក)"))</f>
        <v/>
      </c>
      <c r="L753" s="418" t="inlineStr"/>
      <c r="M753" s="418" t="inlineStr"/>
      <c r="N753" s="455" t="n"/>
      <c r="O753" s="455">
        <f>IF(W753&lt;0,AI753,I753)</f>
        <v/>
      </c>
      <c r="P753" s="455">
        <f>I753-O753</f>
        <v/>
      </c>
      <c r="Q753" s="418" t="n"/>
      <c r="R753" s="418" t="inlineStr">
        <is>
          <t>59009563</t>
        </is>
      </c>
      <c r="S753" s="418" t="inlineStr"/>
      <c r="T753" s="418">
        <f>R753=S753</f>
        <v/>
      </c>
      <c r="U753" s="418">
        <f>AND(MONTH(F753)=MONTH(Y753), YEAR(F753)=YEAR(Y753))</f>
        <v/>
      </c>
      <c r="V753" s="418">
        <f>AND(AC753&lt;&gt;"", 'Company information'!D$4&lt;&gt;"", RIGHT(SUBSTITUTE(AC753,"-",""),9)=RIGHT(SUBSTITUTE('Company information'!D$4,"-",""),9))</f>
        <v/>
      </c>
      <c r="W753" s="418">
        <f>AI753-I753</f>
        <v/>
      </c>
      <c r="X753" s="455" t="n"/>
      <c r="Y753" s="417" t="n"/>
      <c r="Z753" s="418" t="n"/>
      <c r="AA753" s="418" t="n"/>
      <c r="AB753" s="418" t="n"/>
      <c r="AC753" s="418" t="n"/>
      <c r="AD753" s="418" t="n"/>
      <c r="AE753" s="455" t="n"/>
      <c r="AF753" s="455" t="n"/>
      <c r="AG753" s="455" t="n"/>
      <c r="AH753" s="455" t="n"/>
      <c r="AI753" s="455" t="n"/>
      <c r="AJ753" s="455" t="n"/>
      <c r="AK753" s="455" t="n"/>
      <c r="AL753" s="455" t="n"/>
      <c r="AM753" s="455" t="n"/>
      <c r="AN753" s="455" t="n"/>
      <c r="AO753" s="455" t="n"/>
      <c r="AP753" s="455" t="n"/>
      <c r="AQ753" s="455" t="n"/>
      <c r="AR753" s="418" t="n"/>
      <c r="AS753" s="418" t="n"/>
      <c r="AT753" s="418" t="n"/>
    </row>
    <row r="754">
      <c r="A754" s="417" t="n">
        <v>745</v>
      </c>
      <c r="B754" s="418" t="inlineStr"/>
      <c r="C754" s="418" t="inlineStr">
        <is>
          <t>ប្យួរ៉ូ វេរីតាស (ខេមបូឌា) លីមីធីត</t>
        </is>
      </c>
      <c r="D754" s="418" t="inlineStr">
        <is>
          <t>L001-107024462</t>
        </is>
      </c>
      <c r="E754" s="418" t="inlineStr">
        <is>
          <t>59009567</t>
        </is>
      </c>
      <c r="F754" s="419" t="n">
        <v>44198</v>
      </c>
      <c r="G754" s="420" t="n">
        <v>253176</v>
      </c>
      <c r="H754" s="418" t="n"/>
      <c r="I754" s="455" t="n">
        <v>253176</v>
      </c>
      <c r="J754" s="418">
        <f>IF(L754&lt;&gt;"",L754,K754)</f>
        <v/>
      </c>
      <c r="K754" s="418">
        <f>IF(AND(T754=TRUE, U754=TRUE, V754=TRUE), IF(W754&lt;-0.05, "អនុញ្ញាត (អ្នកផ្គត់ផ្គង់ប្រកាសខ្វះ)", "បានប្រកាស (អនុញ្ញាត)"), IF(AND(T754=FALSE, U754=FALSE, V754=FALSE), "ព្យួរទុក (មិនមានទិន្នន័យ)", "ប្រកាសខុស (ព្យួរទុក)"))</f>
        <v/>
      </c>
      <c r="L754" s="418" t="inlineStr"/>
      <c r="M754" s="418" t="inlineStr"/>
      <c r="N754" s="455" t="n"/>
      <c r="O754" s="455">
        <f>IF(W754&lt;0,AI754,I754)</f>
        <v/>
      </c>
      <c r="P754" s="455">
        <f>I754-O754</f>
        <v/>
      </c>
      <c r="Q754" s="418" t="n"/>
      <c r="R754" s="418" t="inlineStr">
        <is>
          <t>59009567</t>
        </is>
      </c>
      <c r="S754" s="418" t="inlineStr"/>
      <c r="T754" s="418">
        <f>R754=S754</f>
        <v/>
      </c>
      <c r="U754" s="418">
        <f>AND(MONTH(F754)=MONTH(Y754), YEAR(F754)=YEAR(Y754))</f>
        <v/>
      </c>
      <c r="V754" s="418">
        <f>AND(AC754&lt;&gt;"", 'Company information'!D$4&lt;&gt;"", RIGHT(SUBSTITUTE(AC754,"-",""),9)=RIGHT(SUBSTITUTE('Company information'!D$4,"-",""),9))</f>
        <v/>
      </c>
      <c r="W754" s="418">
        <f>AI754-I754</f>
        <v/>
      </c>
      <c r="X754" s="455" t="n"/>
      <c r="Y754" s="417" t="n"/>
      <c r="Z754" s="418" t="n"/>
      <c r="AA754" s="418" t="n"/>
      <c r="AB754" s="418" t="n"/>
      <c r="AC754" s="418" t="n"/>
      <c r="AD754" s="418" t="n"/>
      <c r="AE754" s="455" t="n"/>
      <c r="AF754" s="455" t="n"/>
      <c r="AG754" s="455" t="n"/>
      <c r="AH754" s="455" t="n"/>
      <c r="AI754" s="455" t="n"/>
      <c r="AJ754" s="455" t="n"/>
      <c r="AK754" s="455" t="n"/>
      <c r="AL754" s="455" t="n"/>
      <c r="AM754" s="455" t="n"/>
      <c r="AN754" s="455" t="n"/>
      <c r="AO754" s="455" t="n"/>
      <c r="AP754" s="455" t="n"/>
      <c r="AQ754" s="455" t="n"/>
      <c r="AR754" s="418" t="n"/>
      <c r="AS754" s="418" t="n"/>
      <c r="AT754" s="418" t="n"/>
    </row>
    <row r="755">
      <c r="A755" s="417" t="n">
        <v>746</v>
      </c>
      <c r="B755" s="418" t="inlineStr"/>
      <c r="C755" s="418" t="inlineStr">
        <is>
          <t>ប្យួរ៉ូ វេរីតាស (ខេមបូឌា) លីមីធីត</t>
        </is>
      </c>
      <c r="D755" s="418" t="inlineStr">
        <is>
          <t>L001-107024462</t>
        </is>
      </c>
      <c r="E755" s="418" t="inlineStr">
        <is>
          <t>59009564</t>
        </is>
      </c>
      <c r="F755" s="419" t="n">
        <v>44198</v>
      </c>
      <c r="G755" s="420" t="n">
        <v>95477</v>
      </c>
      <c r="H755" s="418" t="n"/>
      <c r="I755" s="455" t="n">
        <v>95477</v>
      </c>
      <c r="J755" s="418">
        <f>IF(L755&lt;&gt;"",L755,K755)</f>
        <v/>
      </c>
      <c r="K755" s="418">
        <f>IF(AND(T755=TRUE, U755=TRUE, V755=TRUE), IF(W755&lt;-0.05, "អនុញ្ញាត (អ្នកផ្គត់ផ្គង់ប្រកាសខ្វះ)", "បានប្រកាស (អនុញ្ញាត)"), IF(AND(T755=FALSE, U755=FALSE, V755=FALSE), "ព្យួរទុក (មិនមានទិន្នន័យ)", "ប្រកាសខុស (ព្យួរទុក)"))</f>
        <v/>
      </c>
      <c r="L755" s="418" t="inlineStr"/>
      <c r="M755" s="418" t="inlineStr"/>
      <c r="N755" s="455" t="n"/>
      <c r="O755" s="455">
        <f>IF(W755&lt;0,AI755,I755)</f>
        <v/>
      </c>
      <c r="P755" s="455">
        <f>I755-O755</f>
        <v/>
      </c>
      <c r="Q755" s="418" t="n"/>
      <c r="R755" s="418" t="inlineStr">
        <is>
          <t>59009564</t>
        </is>
      </c>
      <c r="S755" s="418" t="inlineStr"/>
      <c r="T755" s="418">
        <f>R755=S755</f>
        <v/>
      </c>
      <c r="U755" s="418">
        <f>AND(MONTH(F755)=MONTH(Y755), YEAR(F755)=YEAR(Y755))</f>
        <v/>
      </c>
      <c r="V755" s="418">
        <f>AND(AC755&lt;&gt;"", 'Company information'!D$4&lt;&gt;"", RIGHT(SUBSTITUTE(AC755,"-",""),9)=RIGHT(SUBSTITUTE('Company information'!D$4,"-",""),9))</f>
        <v/>
      </c>
      <c r="W755" s="418">
        <f>AI755-I755</f>
        <v/>
      </c>
      <c r="X755" s="455" t="n"/>
      <c r="Y755" s="417" t="n"/>
      <c r="Z755" s="418" t="n"/>
      <c r="AA755" s="418" t="n"/>
      <c r="AB755" s="418" t="n"/>
      <c r="AC755" s="418" t="n"/>
      <c r="AD755" s="418" t="n"/>
      <c r="AE755" s="455" t="n"/>
      <c r="AF755" s="455" t="n"/>
      <c r="AG755" s="455" t="n"/>
      <c r="AH755" s="455" t="n"/>
      <c r="AI755" s="455" t="n"/>
      <c r="AJ755" s="455" t="n"/>
      <c r="AK755" s="455" t="n"/>
      <c r="AL755" s="455" t="n"/>
      <c r="AM755" s="455" t="n"/>
      <c r="AN755" s="455" t="n"/>
      <c r="AO755" s="455" t="n"/>
      <c r="AP755" s="455" t="n"/>
      <c r="AQ755" s="455" t="n"/>
      <c r="AR755" s="418" t="n"/>
      <c r="AS755" s="418" t="n"/>
      <c r="AT755" s="418" t="n"/>
    </row>
    <row r="756">
      <c r="A756" s="417" t="n">
        <v>747</v>
      </c>
      <c r="B756" s="418" t="inlineStr"/>
      <c r="C756" s="418" t="inlineStr">
        <is>
          <t>ប្យួរ៉ូ វេរីតាស (ខេមបូឌា) លីមីធីត</t>
        </is>
      </c>
      <c r="D756" s="418" t="inlineStr">
        <is>
          <t>L001-107024462</t>
        </is>
      </c>
      <c r="E756" s="418" t="inlineStr">
        <is>
          <t>59009550</t>
        </is>
      </c>
      <c r="F756" s="419" t="n">
        <v>44198</v>
      </c>
      <c r="G756" s="420" t="n">
        <v>219592</v>
      </c>
      <c r="H756" s="418" t="n"/>
      <c r="I756" s="455" t="n">
        <v>219592</v>
      </c>
      <c r="J756" s="418">
        <f>IF(L756&lt;&gt;"",L756,K756)</f>
        <v/>
      </c>
      <c r="K756" s="418">
        <f>IF(AND(T756=TRUE, U756=TRUE, V756=TRUE), IF(W756&lt;-0.05, "អនុញ្ញាត (អ្នកផ្គត់ផ្គង់ប្រកាសខ្វះ)", "បានប្រកាស (អនុញ្ញាត)"), IF(AND(T756=FALSE, U756=FALSE, V756=FALSE), "ព្យួរទុក (មិនមានទិន្នន័យ)", "ប្រកាសខុស (ព្យួរទុក)"))</f>
        <v/>
      </c>
      <c r="L756" s="418" t="inlineStr"/>
      <c r="M756" s="418" t="inlineStr"/>
      <c r="N756" s="455" t="n"/>
      <c r="O756" s="455">
        <f>IF(W756&lt;0,AI756,I756)</f>
        <v/>
      </c>
      <c r="P756" s="455">
        <f>I756-O756</f>
        <v/>
      </c>
      <c r="Q756" s="418" t="n"/>
      <c r="R756" s="418" t="inlineStr">
        <is>
          <t>59009550</t>
        </is>
      </c>
      <c r="S756" s="418" t="inlineStr"/>
      <c r="T756" s="418">
        <f>R756=S756</f>
        <v/>
      </c>
      <c r="U756" s="418">
        <f>AND(MONTH(F756)=MONTH(Y756), YEAR(F756)=YEAR(Y756))</f>
        <v/>
      </c>
      <c r="V756" s="418">
        <f>AND(AC756&lt;&gt;"", 'Company information'!D$4&lt;&gt;"", RIGHT(SUBSTITUTE(AC756,"-",""),9)=RIGHT(SUBSTITUTE('Company information'!D$4,"-",""),9))</f>
        <v/>
      </c>
      <c r="W756" s="418">
        <f>AI756-I756</f>
        <v/>
      </c>
      <c r="X756" s="455" t="n"/>
      <c r="Y756" s="417" t="n"/>
      <c r="Z756" s="418" t="n"/>
      <c r="AA756" s="418" t="n"/>
      <c r="AB756" s="418" t="n"/>
      <c r="AC756" s="418" t="n"/>
      <c r="AD756" s="418" t="n"/>
      <c r="AE756" s="455" t="n"/>
      <c r="AF756" s="455" t="n"/>
      <c r="AG756" s="455" t="n"/>
      <c r="AH756" s="455" t="n"/>
      <c r="AI756" s="455" t="n"/>
      <c r="AJ756" s="455" t="n"/>
      <c r="AK756" s="455" t="n"/>
      <c r="AL756" s="455" t="n"/>
      <c r="AM756" s="455" t="n"/>
      <c r="AN756" s="455" t="n"/>
      <c r="AO756" s="455" t="n"/>
      <c r="AP756" s="455" t="n"/>
      <c r="AQ756" s="455" t="n"/>
      <c r="AR756" s="418" t="n"/>
      <c r="AS756" s="418" t="n"/>
      <c r="AT756" s="418" t="n"/>
    </row>
    <row r="757">
      <c r="A757" s="417" t="n">
        <v>748</v>
      </c>
      <c r="B757" s="418" t="inlineStr"/>
      <c r="C757" s="418" t="inlineStr">
        <is>
          <t>ប្យួរ៉ូ វេរីតាស (ខេមបូឌា) លីមីធីត</t>
        </is>
      </c>
      <c r="D757" s="418" t="inlineStr">
        <is>
          <t>L001-107024462</t>
        </is>
      </c>
      <c r="E757" s="418" t="inlineStr">
        <is>
          <t>59009554</t>
        </is>
      </c>
      <c r="F757" s="419" t="n">
        <v>44198</v>
      </c>
      <c r="G757" s="420" t="n">
        <v>109796</v>
      </c>
      <c r="H757" s="418" t="n"/>
      <c r="I757" s="455" t="n">
        <v>109796</v>
      </c>
      <c r="J757" s="418">
        <f>IF(L757&lt;&gt;"",L757,K757)</f>
        <v/>
      </c>
      <c r="K757" s="418">
        <f>IF(AND(T757=TRUE, U757=TRUE, V757=TRUE), IF(W757&lt;-0.05, "អនុញ្ញាត (អ្នកផ្គត់ផ្គង់ប្រកាសខ្វះ)", "បានប្រកាស (អនុញ្ញាត)"), IF(AND(T757=FALSE, U757=FALSE, V757=FALSE), "ព្យួរទុក (មិនមានទិន្នន័យ)", "ប្រកាសខុស (ព្យួរទុក)"))</f>
        <v/>
      </c>
      <c r="L757" s="418" t="inlineStr"/>
      <c r="M757" s="418" t="inlineStr"/>
      <c r="N757" s="455" t="n"/>
      <c r="O757" s="455">
        <f>IF(W757&lt;0,AI757,I757)</f>
        <v/>
      </c>
      <c r="P757" s="455">
        <f>I757-O757</f>
        <v/>
      </c>
      <c r="Q757" s="418" t="n"/>
      <c r="R757" s="418" t="inlineStr">
        <is>
          <t>59009554</t>
        </is>
      </c>
      <c r="S757" s="418" t="inlineStr"/>
      <c r="T757" s="418">
        <f>R757=S757</f>
        <v/>
      </c>
      <c r="U757" s="418">
        <f>AND(MONTH(F757)=MONTH(Y757), YEAR(F757)=YEAR(Y757))</f>
        <v/>
      </c>
      <c r="V757" s="418">
        <f>AND(AC757&lt;&gt;"", 'Company information'!D$4&lt;&gt;"", RIGHT(SUBSTITUTE(AC757,"-",""),9)=RIGHT(SUBSTITUTE('Company information'!D$4,"-",""),9))</f>
        <v/>
      </c>
      <c r="W757" s="418">
        <f>AI757-I757</f>
        <v/>
      </c>
      <c r="X757" s="455" t="n"/>
      <c r="Y757" s="417" t="n"/>
      <c r="Z757" s="418" t="n"/>
      <c r="AA757" s="418" t="n"/>
      <c r="AB757" s="418" t="n"/>
      <c r="AC757" s="418" t="n"/>
      <c r="AD757" s="418" t="n"/>
      <c r="AE757" s="455" t="n"/>
      <c r="AF757" s="455" t="n"/>
      <c r="AG757" s="455" t="n"/>
      <c r="AH757" s="455" t="n"/>
      <c r="AI757" s="455" t="n"/>
      <c r="AJ757" s="455" t="n"/>
      <c r="AK757" s="455" t="n"/>
      <c r="AL757" s="455" t="n"/>
      <c r="AM757" s="455" t="n"/>
      <c r="AN757" s="455" t="n"/>
      <c r="AO757" s="455" t="n"/>
      <c r="AP757" s="455" t="n"/>
      <c r="AQ757" s="455" t="n"/>
      <c r="AR757" s="418" t="n"/>
      <c r="AS757" s="418" t="n"/>
      <c r="AT757" s="418" t="n"/>
    </row>
    <row r="758">
      <c r="A758" s="417" t="n">
        <v>749</v>
      </c>
      <c r="B758" s="418" t="inlineStr"/>
      <c r="C758" s="418" t="inlineStr">
        <is>
          <t>ប្យួរ៉ូ វេរីតាស (ខេមបូឌា) លីមីធីត</t>
        </is>
      </c>
      <c r="D758" s="418" t="inlineStr">
        <is>
          <t>L001-107024462</t>
        </is>
      </c>
      <c r="E758" s="418" t="inlineStr">
        <is>
          <t>59009555</t>
        </is>
      </c>
      <c r="F758" s="419" t="n">
        <v>44198</v>
      </c>
      <c r="G758" s="420" t="n">
        <v>94619</v>
      </c>
      <c r="H758" s="418" t="n"/>
      <c r="I758" s="455" t="n">
        <v>94619</v>
      </c>
      <c r="J758" s="418">
        <f>IF(L758&lt;&gt;"",L758,K758)</f>
        <v/>
      </c>
      <c r="K758" s="418">
        <f>IF(AND(T758=TRUE, U758=TRUE, V758=TRUE), IF(W758&lt;-0.05, "អនុញ្ញាត (អ្នកផ្គត់ផ្គង់ប្រកាសខ្វះ)", "បានប្រកាស (អនុញ្ញាត)"), IF(AND(T758=FALSE, U758=FALSE, V758=FALSE), "ព្យួរទុក (មិនមានទិន្នន័យ)", "ប្រកាសខុស (ព្យួរទុក)"))</f>
        <v/>
      </c>
      <c r="L758" s="418" t="inlineStr"/>
      <c r="M758" s="418" t="inlineStr"/>
      <c r="N758" s="455" t="n"/>
      <c r="O758" s="455">
        <f>IF(W758&lt;0,AI758,I758)</f>
        <v/>
      </c>
      <c r="P758" s="455">
        <f>I758-O758</f>
        <v/>
      </c>
      <c r="Q758" s="418" t="n"/>
      <c r="R758" s="418" t="inlineStr">
        <is>
          <t>59009555</t>
        </is>
      </c>
      <c r="S758" s="418" t="inlineStr"/>
      <c r="T758" s="418">
        <f>R758=S758</f>
        <v/>
      </c>
      <c r="U758" s="418">
        <f>AND(MONTH(F758)=MONTH(Y758), YEAR(F758)=YEAR(Y758))</f>
        <v/>
      </c>
      <c r="V758" s="418">
        <f>AND(AC758&lt;&gt;"", 'Company information'!D$4&lt;&gt;"", RIGHT(SUBSTITUTE(AC758,"-",""),9)=RIGHT(SUBSTITUTE('Company information'!D$4,"-",""),9))</f>
        <v/>
      </c>
      <c r="W758" s="418">
        <f>AI758-I758</f>
        <v/>
      </c>
      <c r="X758" s="455" t="n"/>
      <c r="Y758" s="417" t="n"/>
      <c r="Z758" s="418" t="n"/>
      <c r="AA758" s="418" t="n"/>
      <c r="AB758" s="418" t="n"/>
      <c r="AC758" s="418" t="n"/>
      <c r="AD758" s="418" t="n"/>
      <c r="AE758" s="455" t="n"/>
      <c r="AF758" s="455" t="n"/>
      <c r="AG758" s="455" t="n"/>
      <c r="AH758" s="455" t="n"/>
      <c r="AI758" s="455" t="n"/>
      <c r="AJ758" s="455" t="n"/>
      <c r="AK758" s="455" t="n"/>
      <c r="AL758" s="455" t="n"/>
      <c r="AM758" s="455" t="n"/>
      <c r="AN758" s="455" t="n"/>
      <c r="AO758" s="455" t="n"/>
      <c r="AP758" s="455" t="n"/>
      <c r="AQ758" s="455" t="n"/>
      <c r="AR758" s="418" t="n"/>
      <c r="AS758" s="418" t="n"/>
      <c r="AT758" s="418" t="n"/>
    </row>
    <row r="759">
      <c r="A759" s="417" t="n">
        <v>750</v>
      </c>
      <c r="B759" s="418" t="inlineStr"/>
      <c r="C759" s="418" t="inlineStr">
        <is>
          <t>ប្យួរ៉ូ វេរីតាស (ខេមបូឌា) លីមីធីត</t>
        </is>
      </c>
      <c r="D759" s="418" t="inlineStr">
        <is>
          <t>L001-107024462</t>
        </is>
      </c>
      <c r="E759" s="418" t="inlineStr">
        <is>
          <t>59009519</t>
        </is>
      </c>
      <c r="F759" s="419" t="n">
        <v>44198</v>
      </c>
      <c r="G759" s="420" t="n">
        <v>270740</v>
      </c>
      <c r="H759" s="418" t="n"/>
      <c r="I759" s="455" t="n">
        <v>270740</v>
      </c>
      <c r="J759" s="418">
        <f>IF(L759&lt;&gt;"",L759,K759)</f>
        <v/>
      </c>
      <c r="K759" s="418">
        <f>IF(AND(T759=TRUE, U759=TRUE, V759=TRUE), IF(W759&lt;-0.05, "អនុញ្ញាត (អ្នកផ្គត់ផ្គង់ប្រកាសខ្វះ)", "បានប្រកាស (អនុញ្ញាត)"), IF(AND(T759=FALSE, U759=FALSE, V759=FALSE), "ព្យួរទុក (មិនមានទិន្នន័យ)", "ប្រកាសខុស (ព្យួរទុក)"))</f>
        <v/>
      </c>
      <c r="L759" s="418" t="inlineStr"/>
      <c r="M759" s="418" t="inlineStr"/>
      <c r="N759" s="455" t="n"/>
      <c r="O759" s="455">
        <f>IF(W759&lt;0,AI759,I759)</f>
        <v/>
      </c>
      <c r="P759" s="455">
        <f>I759-O759</f>
        <v/>
      </c>
      <c r="Q759" s="418" t="n"/>
      <c r="R759" s="418" t="inlineStr">
        <is>
          <t>59009519</t>
        </is>
      </c>
      <c r="S759" s="418" t="inlineStr"/>
      <c r="T759" s="418">
        <f>R759=S759</f>
        <v/>
      </c>
      <c r="U759" s="418">
        <f>AND(MONTH(F759)=MONTH(Y759), YEAR(F759)=YEAR(Y759))</f>
        <v/>
      </c>
      <c r="V759" s="418">
        <f>AND(AC759&lt;&gt;"", 'Company information'!D$4&lt;&gt;"", RIGHT(SUBSTITUTE(AC759,"-",""),9)=RIGHT(SUBSTITUTE('Company information'!D$4,"-",""),9))</f>
        <v/>
      </c>
      <c r="W759" s="418">
        <f>AI759-I759</f>
        <v/>
      </c>
      <c r="X759" s="455" t="n"/>
      <c r="Y759" s="417" t="n"/>
      <c r="Z759" s="418" t="n"/>
      <c r="AA759" s="418" t="n"/>
      <c r="AB759" s="418" t="n"/>
      <c r="AC759" s="418" t="n"/>
      <c r="AD759" s="418" t="n"/>
      <c r="AE759" s="455" t="n"/>
      <c r="AF759" s="455" t="n"/>
      <c r="AG759" s="455" t="n"/>
      <c r="AH759" s="455" t="n"/>
      <c r="AI759" s="455" t="n"/>
      <c r="AJ759" s="455" t="n"/>
      <c r="AK759" s="455" t="n"/>
      <c r="AL759" s="455" t="n"/>
      <c r="AM759" s="455" t="n"/>
      <c r="AN759" s="455" t="n"/>
      <c r="AO759" s="455" t="n"/>
      <c r="AP759" s="455" t="n"/>
      <c r="AQ759" s="455" t="n"/>
      <c r="AR759" s="418" t="n"/>
      <c r="AS759" s="418" t="n"/>
      <c r="AT759" s="418" t="n"/>
    </row>
    <row r="760">
      <c r="A760" s="417" t="n">
        <v>751</v>
      </c>
      <c r="B760" s="418" t="inlineStr"/>
      <c r="C760" s="418" t="inlineStr">
        <is>
          <t>ប្យួរ៉ូ វេរីតាស (ខេមបូឌា) លីមីធីត</t>
        </is>
      </c>
      <c r="D760" s="418" t="inlineStr">
        <is>
          <t>L001-107024462</t>
        </is>
      </c>
      <c r="E760" s="418" t="inlineStr">
        <is>
          <t>59009497</t>
        </is>
      </c>
      <c r="F760" s="419" t="n">
        <v>44198</v>
      </c>
      <c r="G760" s="420" t="n">
        <v>94549</v>
      </c>
      <c r="H760" s="418" t="n"/>
      <c r="I760" s="455" t="n">
        <v>94549</v>
      </c>
      <c r="J760" s="418">
        <f>IF(L760&lt;&gt;"",L760,K760)</f>
        <v/>
      </c>
      <c r="K760" s="418">
        <f>IF(AND(T760=TRUE, U760=TRUE, V760=TRUE), IF(W760&lt;-0.05, "អនុញ្ញាត (អ្នកផ្គត់ផ្គង់ប្រកាសខ្វះ)", "បានប្រកាស (អនុញ្ញាត)"), IF(AND(T760=FALSE, U760=FALSE, V760=FALSE), "ព្យួរទុក (មិនមានទិន្នន័យ)", "ប្រកាសខុស (ព្យួរទុក)"))</f>
        <v/>
      </c>
      <c r="L760" s="418" t="inlineStr"/>
      <c r="M760" s="418" t="inlineStr"/>
      <c r="N760" s="455" t="n"/>
      <c r="O760" s="455">
        <f>IF(W760&lt;0,AI760,I760)</f>
        <v/>
      </c>
      <c r="P760" s="455">
        <f>I760-O760</f>
        <v/>
      </c>
      <c r="Q760" s="418" t="n"/>
      <c r="R760" s="418" t="inlineStr">
        <is>
          <t>59009497</t>
        </is>
      </c>
      <c r="S760" s="418" t="inlineStr"/>
      <c r="T760" s="418">
        <f>R760=S760</f>
        <v/>
      </c>
      <c r="U760" s="418">
        <f>AND(MONTH(F760)=MONTH(Y760), YEAR(F760)=YEAR(Y760))</f>
        <v/>
      </c>
      <c r="V760" s="418">
        <f>AND(AC760&lt;&gt;"", 'Company information'!D$4&lt;&gt;"", RIGHT(SUBSTITUTE(AC760,"-",""),9)=RIGHT(SUBSTITUTE('Company information'!D$4,"-",""),9))</f>
        <v/>
      </c>
      <c r="W760" s="418">
        <f>AI760-I760</f>
        <v/>
      </c>
      <c r="X760" s="455" t="n"/>
      <c r="Y760" s="417" t="n"/>
      <c r="Z760" s="418" t="n"/>
      <c r="AA760" s="418" t="n"/>
      <c r="AB760" s="418" t="n"/>
      <c r="AC760" s="418" t="n"/>
      <c r="AD760" s="418" t="n"/>
      <c r="AE760" s="455" t="n"/>
      <c r="AF760" s="455" t="n"/>
      <c r="AG760" s="455" t="n"/>
      <c r="AH760" s="455" t="n"/>
      <c r="AI760" s="455" t="n"/>
      <c r="AJ760" s="455" t="n"/>
      <c r="AK760" s="455" t="n"/>
      <c r="AL760" s="455" t="n"/>
      <c r="AM760" s="455" t="n"/>
      <c r="AN760" s="455" t="n"/>
      <c r="AO760" s="455" t="n"/>
      <c r="AP760" s="455" t="n"/>
      <c r="AQ760" s="455" t="n"/>
      <c r="AR760" s="418" t="n"/>
      <c r="AS760" s="418" t="n"/>
      <c r="AT760" s="418" t="n"/>
    </row>
    <row r="761">
      <c r="A761" s="417" t="n">
        <v>752</v>
      </c>
      <c r="B761" s="418" t="inlineStr"/>
      <c r="C761" s="418" t="inlineStr">
        <is>
          <t>ប្យួរ៉ូ វេរីតាស (ខេមបូឌា) លីមីធីត</t>
        </is>
      </c>
      <c r="D761" s="418" t="inlineStr">
        <is>
          <t>L001-107024462</t>
        </is>
      </c>
      <c r="E761" s="418" t="inlineStr">
        <is>
          <t>59009495</t>
        </is>
      </c>
      <c r="F761" s="419" t="n">
        <v>44198</v>
      </c>
      <c r="G761" s="420" t="n">
        <v>374364</v>
      </c>
      <c r="H761" s="418" t="n"/>
      <c r="I761" s="455" t="n">
        <v>374364</v>
      </c>
      <c r="J761" s="418">
        <f>IF(L761&lt;&gt;"",L761,K761)</f>
        <v/>
      </c>
      <c r="K761" s="418">
        <f>IF(AND(T761=TRUE, U761=TRUE, V761=TRUE), IF(W761&lt;-0.05, "អនុញ្ញាត (អ្នកផ្គត់ផ្គង់ប្រកាសខ្វះ)", "បានប្រកាស (អនុញ្ញាត)"), IF(AND(T761=FALSE, U761=FALSE, V761=FALSE), "ព្យួរទុក (មិនមានទិន្នន័យ)", "ប្រកាសខុស (ព្យួរទុក)"))</f>
        <v/>
      </c>
      <c r="L761" s="418" t="inlineStr"/>
      <c r="M761" s="418" t="inlineStr"/>
      <c r="N761" s="455" t="n"/>
      <c r="O761" s="455">
        <f>IF(W761&lt;0,AI761,I761)</f>
        <v/>
      </c>
      <c r="P761" s="455">
        <f>I761-O761</f>
        <v/>
      </c>
      <c r="Q761" s="418" t="n"/>
      <c r="R761" s="418" t="inlineStr">
        <is>
          <t>59009495</t>
        </is>
      </c>
      <c r="S761" s="418" t="inlineStr"/>
      <c r="T761" s="418">
        <f>R761=S761</f>
        <v/>
      </c>
      <c r="U761" s="418">
        <f>AND(MONTH(F761)=MONTH(Y761), YEAR(F761)=YEAR(Y761))</f>
        <v/>
      </c>
      <c r="V761" s="418">
        <f>AND(AC761&lt;&gt;"", 'Company information'!D$4&lt;&gt;"", RIGHT(SUBSTITUTE(AC761,"-",""),9)=RIGHT(SUBSTITUTE('Company information'!D$4,"-",""),9))</f>
        <v/>
      </c>
      <c r="W761" s="418">
        <f>AI761-I761</f>
        <v/>
      </c>
      <c r="X761" s="455" t="n"/>
      <c r="Y761" s="417" t="n"/>
      <c r="Z761" s="418" t="n"/>
      <c r="AA761" s="418" t="n"/>
      <c r="AB761" s="418" t="n"/>
      <c r="AC761" s="418" t="n"/>
      <c r="AD761" s="418" t="n"/>
      <c r="AE761" s="455" t="n"/>
      <c r="AF761" s="455" t="n"/>
      <c r="AG761" s="455" t="n"/>
      <c r="AH761" s="455" t="n"/>
      <c r="AI761" s="455" t="n"/>
      <c r="AJ761" s="455" t="n"/>
      <c r="AK761" s="455" t="n"/>
      <c r="AL761" s="455" t="n"/>
      <c r="AM761" s="455" t="n"/>
      <c r="AN761" s="455" t="n"/>
      <c r="AO761" s="455" t="n"/>
      <c r="AP761" s="455" t="n"/>
      <c r="AQ761" s="455" t="n"/>
      <c r="AR761" s="418" t="n"/>
      <c r="AS761" s="418" t="n"/>
      <c r="AT761" s="418" t="n"/>
    </row>
    <row r="762">
      <c r="A762" s="417" t="n">
        <v>753</v>
      </c>
      <c r="B762" s="418" t="inlineStr"/>
      <c r="C762" s="418" t="inlineStr">
        <is>
          <t>ប្យួរ៉ូ វេរីតាស (ខេមបូឌា) លីមីធីត</t>
        </is>
      </c>
      <c r="D762" s="418" t="inlineStr">
        <is>
          <t>L001-107024462</t>
        </is>
      </c>
      <c r="E762" s="418" t="inlineStr">
        <is>
          <t>59009490</t>
        </is>
      </c>
      <c r="F762" s="419" t="n">
        <v>44198</v>
      </c>
      <c r="G762" s="420" t="n">
        <v>94549</v>
      </c>
      <c r="H762" s="418" t="n"/>
      <c r="I762" s="455" t="n">
        <v>94549</v>
      </c>
      <c r="J762" s="418">
        <f>IF(L762&lt;&gt;"",L762,K762)</f>
        <v/>
      </c>
      <c r="K762" s="418">
        <f>IF(AND(T762=TRUE, U762=TRUE, V762=TRUE), IF(W762&lt;-0.05, "អនុញ្ញាត (អ្នកផ្គត់ផ្គង់ប្រកាសខ្វះ)", "បានប្រកាស (អនុញ្ញាត)"), IF(AND(T762=FALSE, U762=FALSE, V762=FALSE), "ព្យួរទុក (មិនមានទិន្នន័យ)", "ប្រកាសខុស (ព្យួរទុក)"))</f>
        <v/>
      </c>
      <c r="L762" s="418" t="inlineStr"/>
      <c r="M762" s="418" t="inlineStr"/>
      <c r="N762" s="455" t="n"/>
      <c r="O762" s="455">
        <f>IF(W762&lt;0,AI762,I762)</f>
        <v/>
      </c>
      <c r="P762" s="455">
        <f>I762-O762</f>
        <v/>
      </c>
      <c r="Q762" s="418" t="n"/>
      <c r="R762" s="418" t="inlineStr">
        <is>
          <t>59009490</t>
        </is>
      </c>
      <c r="S762" s="418" t="inlineStr"/>
      <c r="T762" s="418">
        <f>R762=S762</f>
        <v/>
      </c>
      <c r="U762" s="418">
        <f>AND(MONTH(F762)=MONTH(Y762), YEAR(F762)=YEAR(Y762))</f>
        <v/>
      </c>
      <c r="V762" s="418">
        <f>AND(AC762&lt;&gt;"", 'Company information'!D$4&lt;&gt;"", RIGHT(SUBSTITUTE(AC762,"-",""),9)=RIGHT(SUBSTITUTE('Company information'!D$4,"-",""),9))</f>
        <v/>
      </c>
      <c r="W762" s="418">
        <f>AI762-I762</f>
        <v/>
      </c>
      <c r="X762" s="455" t="n"/>
      <c r="Y762" s="417" t="n"/>
      <c r="Z762" s="418" t="n"/>
      <c r="AA762" s="418" t="n"/>
      <c r="AB762" s="418" t="n"/>
      <c r="AC762" s="418" t="n"/>
      <c r="AD762" s="418" t="n"/>
      <c r="AE762" s="455" t="n"/>
      <c r="AF762" s="455" t="n"/>
      <c r="AG762" s="455" t="n"/>
      <c r="AH762" s="455" t="n"/>
      <c r="AI762" s="455" t="n"/>
      <c r="AJ762" s="455" t="n"/>
      <c r="AK762" s="455" t="n"/>
      <c r="AL762" s="455" t="n"/>
      <c r="AM762" s="455" t="n"/>
      <c r="AN762" s="455" t="n"/>
      <c r="AO762" s="455" t="n"/>
      <c r="AP762" s="455" t="n"/>
      <c r="AQ762" s="455" t="n"/>
      <c r="AR762" s="418" t="n"/>
      <c r="AS762" s="418" t="n"/>
      <c r="AT762" s="418" t="n"/>
    </row>
    <row r="763">
      <c r="A763" s="417" t="n">
        <v>754</v>
      </c>
      <c r="B763" s="418" t="inlineStr"/>
      <c r="C763" s="418" t="inlineStr">
        <is>
          <t>ប្យួរ៉ូ វេរីតាស (ខេមបូឌា) លីមីធីត</t>
        </is>
      </c>
      <c r="D763" s="418" t="inlineStr">
        <is>
          <t>L001-107024462</t>
        </is>
      </c>
      <c r="E763" s="418" t="inlineStr">
        <is>
          <t>59009480</t>
        </is>
      </c>
      <c r="F763" s="419" t="n">
        <v>44198</v>
      </c>
      <c r="G763" s="420" t="n">
        <v>94549</v>
      </c>
      <c r="H763" s="418" t="n"/>
      <c r="I763" s="455" t="n">
        <v>94549</v>
      </c>
      <c r="J763" s="418">
        <f>IF(L763&lt;&gt;"",L763,K763)</f>
        <v/>
      </c>
      <c r="K763" s="418">
        <f>IF(AND(T763=TRUE, U763=TRUE, V763=TRUE), IF(W763&lt;-0.05, "អនុញ្ញាត (អ្នកផ្គត់ផ្គង់ប្រកាសខ្វះ)", "បានប្រកាស (អនុញ្ញាត)"), IF(AND(T763=FALSE, U763=FALSE, V763=FALSE), "ព្យួរទុក (មិនមានទិន្នន័យ)", "ប្រកាសខុស (ព្យួរទុក)"))</f>
        <v/>
      </c>
      <c r="L763" s="418" t="inlineStr"/>
      <c r="M763" s="418" t="inlineStr"/>
      <c r="N763" s="455" t="n"/>
      <c r="O763" s="455">
        <f>IF(W763&lt;0,AI763,I763)</f>
        <v/>
      </c>
      <c r="P763" s="455">
        <f>I763-O763</f>
        <v/>
      </c>
      <c r="Q763" s="418" t="n"/>
      <c r="R763" s="418" t="inlineStr">
        <is>
          <t>59009480</t>
        </is>
      </c>
      <c r="S763" s="418" t="inlineStr"/>
      <c r="T763" s="418">
        <f>R763=S763</f>
        <v/>
      </c>
      <c r="U763" s="418">
        <f>AND(MONTH(F763)=MONTH(Y763), YEAR(F763)=YEAR(Y763))</f>
        <v/>
      </c>
      <c r="V763" s="418">
        <f>AND(AC763&lt;&gt;"", 'Company information'!D$4&lt;&gt;"", RIGHT(SUBSTITUTE(AC763,"-",""),9)=RIGHT(SUBSTITUTE('Company information'!D$4,"-",""),9))</f>
        <v/>
      </c>
      <c r="W763" s="418">
        <f>AI763-I763</f>
        <v/>
      </c>
      <c r="X763" s="455" t="n"/>
      <c r="Y763" s="417" t="n"/>
      <c r="Z763" s="418" t="n"/>
      <c r="AA763" s="418" t="n"/>
      <c r="AB763" s="418" t="n"/>
      <c r="AC763" s="418" t="n"/>
      <c r="AD763" s="418" t="n"/>
      <c r="AE763" s="455" t="n"/>
      <c r="AF763" s="455" t="n"/>
      <c r="AG763" s="455" t="n"/>
      <c r="AH763" s="455" t="n"/>
      <c r="AI763" s="455" t="n"/>
      <c r="AJ763" s="455" t="n"/>
      <c r="AK763" s="455" t="n"/>
      <c r="AL763" s="455" t="n"/>
      <c r="AM763" s="455" t="n"/>
      <c r="AN763" s="455" t="n"/>
      <c r="AO763" s="455" t="n"/>
      <c r="AP763" s="455" t="n"/>
      <c r="AQ763" s="455" t="n"/>
      <c r="AR763" s="418" t="n"/>
      <c r="AS763" s="418" t="n"/>
      <c r="AT763" s="418" t="n"/>
    </row>
    <row r="764">
      <c r="A764" s="417" t="n">
        <v>755</v>
      </c>
      <c r="B764" s="418" t="inlineStr"/>
      <c r="C764" s="418" t="inlineStr">
        <is>
          <t>ប្យួរ៉ូ វេរីតាស (ខេមបូឌា) លីមីធីត</t>
        </is>
      </c>
      <c r="D764" s="418" t="inlineStr">
        <is>
          <t>L001-107024462</t>
        </is>
      </c>
      <c r="E764" s="418" t="inlineStr">
        <is>
          <t>59009454</t>
        </is>
      </c>
      <c r="F764" s="419" t="n">
        <v>44198</v>
      </c>
      <c r="G764" s="420" t="n">
        <v>135216</v>
      </c>
      <c r="H764" s="418" t="n"/>
      <c r="I764" s="455" t="n">
        <v>135216</v>
      </c>
      <c r="J764" s="418">
        <f>IF(L764&lt;&gt;"",L764,K764)</f>
        <v/>
      </c>
      <c r="K764" s="418">
        <f>IF(AND(T764=TRUE, U764=TRUE, V764=TRUE), IF(W764&lt;-0.05, "អនុញ្ញាត (អ្នកផ្គត់ផ្គង់ប្រកាសខ្វះ)", "បានប្រកាស (អនុញ្ញាត)"), IF(AND(T764=FALSE, U764=FALSE, V764=FALSE), "ព្យួរទុក (មិនមានទិន្នន័យ)", "ប្រកាសខុស (ព្យួរទុក)"))</f>
        <v/>
      </c>
      <c r="L764" s="418" t="inlineStr"/>
      <c r="M764" s="418" t="inlineStr"/>
      <c r="N764" s="455" t="n"/>
      <c r="O764" s="455">
        <f>IF(W764&lt;0,AI764,I764)</f>
        <v/>
      </c>
      <c r="P764" s="455">
        <f>I764-O764</f>
        <v/>
      </c>
      <c r="Q764" s="418" t="n"/>
      <c r="R764" s="418" t="inlineStr">
        <is>
          <t>59009454</t>
        </is>
      </c>
      <c r="S764" s="418" t="inlineStr"/>
      <c r="T764" s="418">
        <f>R764=S764</f>
        <v/>
      </c>
      <c r="U764" s="418">
        <f>AND(MONTH(F764)=MONTH(Y764), YEAR(F764)=YEAR(Y764))</f>
        <v/>
      </c>
      <c r="V764" s="418">
        <f>AND(AC764&lt;&gt;"", 'Company information'!D$4&lt;&gt;"", RIGHT(SUBSTITUTE(AC764,"-",""),9)=RIGHT(SUBSTITUTE('Company information'!D$4,"-",""),9))</f>
        <v/>
      </c>
      <c r="W764" s="418">
        <f>AI764-I764</f>
        <v/>
      </c>
      <c r="X764" s="455" t="n"/>
      <c r="Y764" s="417" t="n"/>
      <c r="Z764" s="418" t="n"/>
      <c r="AA764" s="418" t="n"/>
      <c r="AB764" s="418" t="n"/>
      <c r="AC764" s="418" t="n"/>
      <c r="AD764" s="418" t="n"/>
      <c r="AE764" s="455" t="n"/>
      <c r="AF764" s="455" t="n"/>
      <c r="AG764" s="455" t="n"/>
      <c r="AH764" s="455" t="n"/>
      <c r="AI764" s="455" t="n"/>
      <c r="AJ764" s="455" t="n"/>
      <c r="AK764" s="455" t="n"/>
      <c r="AL764" s="455" t="n"/>
      <c r="AM764" s="455" t="n"/>
      <c r="AN764" s="455" t="n"/>
      <c r="AO764" s="455" t="n"/>
      <c r="AP764" s="455" t="n"/>
      <c r="AQ764" s="455" t="n"/>
      <c r="AR764" s="418" t="n"/>
      <c r="AS764" s="418" t="n"/>
      <c r="AT764" s="418" t="n"/>
    </row>
    <row r="765">
      <c r="A765" s="417" t="n">
        <v>756</v>
      </c>
      <c r="B765" s="418" t="inlineStr"/>
      <c r="C765" s="418" t="inlineStr">
        <is>
          <t>ប្យួរ៉ូ វេរីតាស (ខេមបូឌា) លីមីធីត</t>
        </is>
      </c>
      <c r="D765" s="418" t="inlineStr">
        <is>
          <t>L001-107024462</t>
        </is>
      </c>
      <c r="E765" s="418" t="inlineStr">
        <is>
          <t>59009453</t>
        </is>
      </c>
      <c r="F765" s="419" t="n">
        <v>44198</v>
      </c>
      <c r="G765" s="420" t="n">
        <v>135216</v>
      </c>
      <c r="H765" s="418" t="n"/>
      <c r="I765" s="455" t="n">
        <v>135216</v>
      </c>
      <c r="J765" s="418">
        <f>IF(L765&lt;&gt;"",L765,K765)</f>
        <v/>
      </c>
      <c r="K765" s="418">
        <f>IF(AND(T765=TRUE, U765=TRUE, V765=TRUE), IF(W765&lt;-0.05, "អនុញ្ញាត (អ្នកផ្គត់ផ្គង់ប្រកាសខ្វះ)", "បានប្រកាស (អនុញ្ញាត)"), IF(AND(T765=FALSE, U765=FALSE, V765=FALSE), "ព្យួរទុក (មិនមានទិន្នន័យ)", "ប្រកាសខុស (ព្យួរទុក)"))</f>
        <v/>
      </c>
      <c r="L765" s="418" t="inlineStr"/>
      <c r="M765" s="418" t="inlineStr"/>
      <c r="N765" s="455" t="n"/>
      <c r="O765" s="455">
        <f>IF(W765&lt;0,AI765,I765)</f>
        <v/>
      </c>
      <c r="P765" s="455">
        <f>I765-O765</f>
        <v/>
      </c>
      <c r="Q765" s="418" t="n"/>
      <c r="R765" s="418" t="inlineStr">
        <is>
          <t>59009453</t>
        </is>
      </c>
      <c r="S765" s="418" t="inlineStr"/>
      <c r="T765" s="418">
        <f>R765=S765</f>
        <v/>
      </c>
      <c r="U765" s="418">
        <f>AND(MONTH(F765)=MONTH(Y765), YEAR(F765)=YEAR(Y765))</f>
        <v/>
      </c>
      <c r="V765" s="418">
        <f>AND(AC765&lt;&gt;"", 'Company information'!D$4&lt;&gt;"", RIGHT(SUBSTITUTE(AC765,"-",""),9)=RIGHT(SUBSTITUTE('Company information'!D$4,"-",""),9))</f>
        <v/>
      </c>
      <c r="W765" s="418">
        <f>AI765-I765</f>
        <v/>
      </c>
      <c r="X765" s="455" t="n"/>
      <c r="Y765" s="417" t="n"/>
      <c r="Z765" s="418" t="n"/>
      <c r="AA765" s="418" t="n"/>
      <c r="AB765" s="418" t="n"/>
      <c r="AC765" s="418" t="n"/>
      <c r="AD765" s="418" t="n"/>
      <c r="AE765" s="455" t="n"/>
      <c r="AF765" s="455" t="n"/>
      <c r="AG765" s="455" t="n"/>
      <c r="AH765" s="455" t="n"/>
      <c r="AI765" s="455" t="n"/>
      <c r="AJ765" s="455" t="n"/>
      <c r="AK765" s="455" t="n"/>
      <c r="AL765" s="455" t="n"/>
      <c r="AM765" s="455" t="n"/>
      <c r="AN765" s="455" t="n"/>
      <c r="AO765" s="455" t="n"/>
      <c r="AP765" s="455" t="n"/>
      <c r="AQ765" s="455" t="n"/>
      <c r="AR765" s="418" t="n"/>
      <c r="AS765" s="418" t="n"/>
      <c r="AT765" s="418" t="n"/>
    </row>
    <row r="766">
      <c r="A766" s="417" t="n">
        <v>757</v>
      </c>
      <c r="B766" s="418" t="inlineStr"/>
      <c r="C766" s="418" t="inlineStr">
        <is>
          <t>ប្យួរ៉ូ វេរីតាស (ខេមបូឌា) លីមីធីត</t>
        </is>
      </c>
      <c r="D766" s="418" t="inlineStr">
        <is>
          <t>L001-107024462</t>
        </is>
      </c>
      <c r="E766" s="418" t="inlineStr">
        <is>
          <t>59009450</t>
        </is>
      </c>
      <c r="F766" s="419" t="n">
        <v>44198</v>
      </c>
      <c r="G766" s="420" t="n">
        <v>54927</v>
      </c>
      <c r="H766" s="418" t="n"/>
      <c r="I766" s="455" t="n">
        <v>54927</v>
      </c>
      <c r="J766" s="418">
        <f>IF(L766&lt;&gt;"",L766,K766)</f>
        <v/>
      </c>
      <c r="K766" s="418">
        <f>IF(AND(T766=TRUE, U766=TRUE, V766=TRUE), IF(W766&lt;-0.05, "អនុញ្ញាត (អ្នកផ្គត់ផ្គង់ប្រកាសខ្វះ)", "បានប្រកាស (អនុញ្ញាត)"), IF(AND(T766=FALSE, U766=FALSE, V766=FALSE), "ព្យួរទុក (មិនមានទិន្នន័យ)", "ប្រកាសខុស (ព្យួរទុក)"))</f>
        <v/>
      </c>
      <c r="L766" s="418" t="inlineStr"/>
      <c r="M766" s="418" t="inlineStr"/>
      <c r="N766" s="455" t="n"/>
      <c r="O766" s="455">
        <f>IF(W766&lt;0,AI766,I766)</f>
        <v/>
      </c>
      <c r="P766" s="455">
        <f>I766-O766</f>
        <v/>
      </c>
      <c r="Q766" s="418" t="n"/>
      <c r="R766" s="418" t="inlineStr">
        <is>
          <t>59009450</t>
        </is>
      </c>
      <c r="S766" s="418" t="inlineStr"/>
      <c r="T766" s="418">
        <f>R766=S766</f>
        <v/>
      </c>
      <c r="U766" s="418">
        <f>AND(MONTH(F766)=MONTH(Y766), YEAR(F766)=YEAR(Y766))</f>
        <v/>
      </c>
      <c r="V766" s="418">
        <f>AND(AC766&lt;&gt;"", 'Company information'!D$4&lt;&gt;"", RIGHT(SUBSTITUTE(AC766,"-",""),9)=RIGHT(SUBSTITUTE('Company information'!D$4,"-",""),9))</f>
        <v/>
      </c>
      <c r="W766" s="418">
        <f>AI766-I766</f>
        <v/>
      </c>
      <c r="X766" s="455" t="n"/>
      <c r="Y766" s="417" t="n"/>
      <c r="Z766" s="418" t="n"/>
      <c r="AA766" s="418" t="n"/>
      <c r="AB766" s="418" t="n"/>
      <c r="AC766" s="418" t="n"/>
      <c r="AD766" s="418" t="n"/>
      <c r="AE766" s="455" t="n"/>
      <c r="AF766" s="455" t="n"/>
      <c r="AG766" s="455" t="n"/>
      <c r="AH766" s="455" t="n"/>
      <c r="AI766" s="455" t="n"/>
      <c r="AJ766" s="455" t="n"/>
      <c r="AK766" s="455" t="n"/>
      <c r="AL766" s="455" t="n"/>
      <c r="AM766" s="455" t="n"/>
      <c r="AN766" s="455" t="n"/>
      <c r="AO766" s="455" t="n"/>
      <c r="AP766" s="455" t="n"/>
      <c r="AQ766" s="455" t="n"/>
      <c r="AR766" s="418" t="n"/>
      <c r="AS766" s="418" t="n"/>
      <c r="AT766" s="418" t="n"/>
    </row>
    <row r="767">
      <c r="A767" s="417" t="n">
        <v>758</v>
      </c>
      <c r="B767" s="418" t="inlineStr"/>
      <c r="C767" s="418" t="inlineStr">
        <is>
          <t>ប្យួរ៉ូ វេរីតាស (ខេមបូឌា) លីមីធីត</t>
        </is>
      </c>
      <c r="D767" s="418" t="inlineStr">
        <is>
          <t>L001-107024462</t>
        </is>
      </c>
      <c r="E767" s="418" t="inlineStr">
        <is>
          <t>59009834</t>
        </is>
      </c>
      <c r="F767" s="419" t="n">
        <v>44254</v>
      </c>
      <c r="G767" s="420" t="n">
        <v>220458</v>
      </c>
      <c r="H767" s="418" t="n"/>
      <c r="I767" s="455" t="n">
        <v>220458</v>
      </c>
      <c r="J767" s="418">
        <f>IF(L767&lt;&gt;"",L767,K767)</f>
        <v/>
      </c>
      <c r="K767" s="418">
        <f>IF(AND(T767=TRUE, U767=TRUE, V767=TRUE), IF(W767&lt;-0.05, "អនុញ្ញាត (អ្នកផ្គត់ផ្គង់ប្រកាសខ្វះ)", "បានប្រកាស (អនុញ្ញាត)"), IF(AND(T767=FALSE, U767=FALSE, V767=FALSE), "ព្យួរទុក (មិនមានទិន្នន័យ)", "ប្រកាសខុស (ព្យួរទុក)"))</f>
        <v/>
      </c>
      <c r="L767" s="418" t="inlineStr"/>
      <c r="M767" s="418" t="inlineStr"/>
      <c r="N767" s="455" t="n"/>
      <c r="O767" s="455">
        <f>IF(W767&lt;0,AI767,I767)</f>
        <v/>
      </c>
      <c r="P767" s="455">
        <f>I767-O767</f>
        <v/>
      </c>
      <c r="Q767" s="418" t="n"/>
      <c r="R767" s="418" t="inlineStr">
        <is>
          <t>59009834</t>
        </is>
      </c>
      <c r="S767" s="418" t="inlineStr"/>
      <c r="T767" s="418">
        <f>R767=S767</f>
        <v/>
      </c>
      <c r="U767" s="418">
        <f>AND(MONTH(F767)=MONTH(Y767), YEAR(F767)=YEAR(Y767))</f>
        <v/>
      </c>
      <c r="V767" s="418">
        <f>AND(AC767&lt;&gt;"", 'Company information'!D$4&lt;&gt;"", RIGHT(SUBSTITUTE(AC767,"-",""),9)=RIGHT(SUBSTITUTE('Company information'!D$4,"-",""),9))</f>
        <v/>
      </c>
      <c r="W767" s="418">
        <f>AI767-I767</f>
        <v/>
      </c>
      <c r="X767" s="455" t="n"/>
      <c r="Y767" s="417" t="n"/>
      <c r="Z767" s="418" t="n"/>
      <c r="AA767" s="418" t="n"/>
      <c r="AB767" s="418" t="n"/>
      <c r="AC767" s="418" t="n"/>
      <c r="AD767" s="418" t="n"/>
      <c r="AE767" s="455" t="n"/>
      <c r="AF767" s="455" t="n"/>
      <c r="AG767" s="455" t="n"/>
      <c r="AH767" s="455" t="n"/>
      <c r="AI767" s="455" t="n"/>
      <c r="AJ767" s="455" t="n"/>
      <c r="AK767" s="455" t="n"/>
      <c r="AL767" s="455" t="n"/>
      <c r="AM767" s="455" t="n"/>
      <c r="AN767" s="455" t="n"/>
      <c r="AO767" s="455" t="n"/>
      <c r="AP767" s="455" t="n"/>
      <c r="AQ767" s="455" t="n"/>
      <c r="AR767" s="418" t="n"/>
      <c r="AS767" s="418" t="n"/>
      <c r="AT767" s="418" t="n"/>
    </row>
    <row r="768">
      <c r="A768" s="417" t="n">
        <v>759</v>
      </c>
      <c r="B768" s="418" t="inlineStr"/>
      <c r="C768" s="418" t="inlineStr">
        <is>
          <t>ប្យួរ៉ូ វេរីតាស (ខេមបូឌា) លីមីធីត</t>
        </is>
      </c>
      <c r="D768" s="418" t="inlineStr">
        <is>
          <t>L001-107024462</t>
        </is>
      </c>
      <c r="E768" s="418" t="inlineStr">
        <is>
          <t>59009826</t>
        </is>
      </c>
      <c r="F768" s="419" t="n">
        <v>44253</v>
      </c>
      <c r="G768" s="420" t="n">
        <v>55116</v>
      </c>
      <c r="H768" s="418" t="n"/>
      <c r="I768" s="455" t="n">
        <v>55116</v>
      </c>
      <c r="J768" s="418">
        <f>IF(L768&lt;&gt;"",L768,K768)</f>
        <v/>
      </c>
      <c r="K768" s="418">
        <f>IF(AND(T768=TRUE, U768=TRUE, V768=TRUE), IF(W768&lt;-0.05, "អនុញ្ញាត (អ្នកផ្គត់ផ្គង់ប្រកាសខ្វះ)", "បានប្រកាស (អនុញ្ញាត)"), IF(AND(T768=FALSE, U768=FALSE, V768=FALSE), "ព្យួរទុក (មិនមានទិន្នន័យ)", "ប្រកាសខុស (ព្យួរទុក)"))</f>
        <v/>
      </c>
      <c r="L768" s="418" t="inlineStr"/>
      <c r="M768" s="418" t="inlineStr"/>
      <c r="N768" s="455" t="n"/>
      <c r="O768" s="455">
        <f>IF(W768&lt;0,AI768,I768)</f>
        <v/>
      </c>
      <c r="P768" s="455">
        <f>I768-O768</f>
        <v/>
      </c>
      <c r="Q768" s="418" t="n"/>
      <c r="R768" s="418" t="inlineStr">
        <is>
          <t>59009826</t>
        </is>
      </c>
      <c r="S768" s="418" t="inlineStr"/>
      <c r="T768" s="418">
        <f>R768=S768</f>
        <v/>
      </c>
      <c r="U768" s="418">
        <f>AND(MONTH(F768)=MONTH(Y768), YEAR(F768)=YEAR(Y768))</f>
        <v/>
      </c>
      <c r="V768" s="418">
        <f>AND(AC768&lt;&gt;"", 'Company information'!D$4&lt;&gt;"", RIGHT(SUBSTITUTE(AC768,"-",""),9)=RIGHT(SUBSTITUTE('Company information'!D$4,"-",""),9))</f>
        <v/>
      </c>
      <c r="W768" s="418">
        <f>AI768-I768</f>
        <v/>
      </c>
      <c r="X768" s="455" t="n"/>
      <c r="Y768" s="417" t="n"/>
      <c r="Z768" s="418" t="n"/>
      <c r="AA768" s="418" t="n"/>
      <c r="AB768" s="418" t="n"/>
      <c r="AC768" s="418" t="n"/>
      <c r="AD768" s="418" t="n"/>
      <c r="AE768" s="455" t="n"/>
      <c r="AF768" s="455" t="n"/>
      <c r="AG768" s="455" t="n"/>
      <c r="AH768" s="455" t="n"/>
      <c r="AI768" s="455" t="n"/>
      <c r="AJ768" s="455" t="n"/>
      <c r="AK768" s="455" t="n"/>
      <c r="AL768" s="455" t="n"/>
      <c r="AM768" s="455" t="n"/>
      <c r="AN768" s="455" t="n"/>
      <c r="AO768" s="455" t="n"/>
      <c r="AP768" s="455" t="n"/>
      <c r="AQ768" s="455" t="n"/>
      <c r="AR768" s="418" t="n"/>
      <c r="AS768" s="418" t="n"/>
      <c r="AT768" s="418" t="n"/>
    </row>
    <row r="769">
      <c r="A769" s="417" t="n">
        <v>760</v>
      </c>
      <c r="B769" s="418" t="inlineStr"/>
      <c r="C769" s="418" t="inlineStr">
        <is>
          <t>ប្យួរ៉ូ វេរីតាស (ខេមបូឌា) លីមីធីត</t>
        </is>
      </c>
      <c r="D769" s="418" t="inlineStr">
        <is>
          <t>L001-107024462</t>
        </is>
      </c>
      <c r="E769" s="418" t="inlineStr">
        <is>
          <t>59009800</t>
        </is>
      </c>
      <c r="F769" s="419" t="n">
        <v>44251</v>
      </c>
      <c r="G769" s="420" t="n">
        <v>98925</v>
      </c>
      <c r="H769" s="418" t="n"/>
      <c r="I769" s="455" t="n">
        <v>98925</v>
      </c>
      <c r="J769" s="418">
        <f>IF(L769&lt;&gt;"",L769,K769)</f>
        <v/>
      </c>
      <c r="K769" s="418">
        <f>IF(AND(T769=TRUE, U769=TRUE, V769=TRUE), IF(W769&lt;-0.05, "អនុញ្ញាត (អ្នកផ្គត់ផ្គង់ប្រកាសខ្វះ)", "បានប្រកាស (អនុញ្ញាត)"), IF(AND(T769=FALSE, U769=FALSE, V769=FALSE), "ព្យួរទុក (មិនមានទិន្នន័យ)", "ប្រកាសខុស (ព្យួរទុក)"))</f>
        <v/>
      </c>
      <c r="L769" s="418" t="inlineStr"/>
      <c r="M769" s="418" t="inlineStr"/>
      <c r="N769" s="455" t="n"/>
      <c r="O769" s="455">
        <f>IF(W769&lt;0,AI769,I769)</f>
        <v/>
      </c>
      <c r="P769" s="455">
        <f>I769-O769</f>
        <v/>
      </c>
      <c r="Q769" s="418" t="n"/>
      <c r="R769" s="418" t="inlineStr">
        <is>
          <t>59009800</t>
        </is>
      </c>
      <c r="S769" s="418" t="inlineStr"/>
      <c r="T769" s="418">
        <f>R769=S769</f>
        <v/>
      </c>
      <c r="U769" s="418">
        <f>AND(MONTH(F769)=MONTH(Y769), YEAR(F769)=YEAR(Y769))</f>
        <v/>
      </c>
      <c r="V769" s="418">
        <f>AND(AC769&lt;&gt;"", 'Company information'!D$4&lt;&gt;"", RIGHT(SUBSTITUTE(AC769,"-",""),9)=RIGHT(SUBSTITUTE('Company information'!D$4,"-",""),9))</f>
        <v/>
      </c>
      <c r="W769" s="418">
        <f>AI769-I769</f>
        <v/>
      </c>
      <c r="X769" s="455" t="n"/>
      <c r="Y769" s="417" t="n"/>
      <c r="Z769" s="418" t="n"/>
      <c r="AA769" s="418" t="n"/>
      <c r="AB769" s="418" t="n"/>
      <c r="AC769" s="418" t="n"/>
      <c r="AD769" s="418" t="n"/>
      <c r="AE769" s="455" t="n"/>
      <c r="AF769" s="455" t="n"/>
      <c r="AG769" s="455" t="n"/>
      <c r="AH769" s="455" t="n"/>
      <c r="AI769" s="455" t="n"/>
      <c r="AJ769" s="455" t="n"/>
      <c r="AK769" s="455" t="n"/>
      <c r="AL769" s="455" t="n"/>
      <c r="AM769" s="455" t="n"/>
      <c r="AN769" s="455" t="n"/>
      <c r="AO769" s="455" t="n"/>
      <c r="AP769" s="455" t="n"/>
      <c r="AQ769" s="455" t="n"/>
      <c r="AR769" s="418" t="n"/>
      <c r="AS769" s="418" t="n"/>
      <c r="AT769" s="418" t="n"/>
    </row>
    <row r="770">
      <c r="A770" s="417" t="n">
        <v>761</v>
      </c>
      <c r="B770" s="418" t="inlineStr"/>
      <c r="C770" s="418" t="inlineStr">
        <is>
          <t>ប្យួរ៉ូ វេរីតាស (ខេមបូឌា) លីមីធីត</t>
        </is>
      </c>
      <c r="D770" s="418" t="inlineStr">
        <is>
          <t>L001-107024462</t>
        </is>
      </c>
      <c r="E770" s="418" t="inlineStr">
        <is>
          <t>59009788</t>
        </is>
      </c>
      <c r="F770" s="419" t="n">
        <v>44249</v>
      </c>
      <c r="G770" s="420" t="n">
        <v>165386</v>
      </c>
      <c r="H770" s="418" t="n"/>
      <c r="I770" s="455" t="n">
        <v>165386</v>
      </c>
      <c r="J770" s="418">
        <f>IF(L770&lt;&gt;"",L770,K770)</f>
        <v/>
      </c>
      <c r="K770" s="418">
        <f>IF(AND(T770=TRUE, U770=TRUE, V770=TRUE), IF(W770&lt;-0.05, "អនុញ្ញាត (អ្នកផ្គត់ផ្គង់ប្រកាសខ្វះ)", "បានប្រកាស (អនុញ្ញាត)"), IF(AND(T770=FALSE, U770=FALSE, V770=FALSE), "ព្យួរទុក (មិនមានទិន្នន័យ)", "ប្រកាសខុស (ព្យួរទុក)"))</f>
        <v/>
      </c>
      <c r="L770" s="418" t="inlineStr"/>
      <c r="M770" s="418" t="inlineStr"/>
      <c r="N770" s="455" t="n"/>
      <c r="O770" s="455">
        <f>IF(W770&lt;0,AI770,I770)</f>
        <v/>
      </c>
      <c r="P770" s="455">
        <f>I770-O770</f>
        <v/>
      </c>
      <c r="Q770" s="418" t="n"/>
      <c r="R770" s="418" t="inlineStr">
        <is>
          <t>59009788</t>
        </is>
      </c>
      <c r="S770" s="418" t="inlineStr"/>
      <c r="T770" s="418">
        <f>R770=S770</f>
        <v/>
      </c>
      <c r="U770" s="418">
        <f>AND(MONTH(F770)=MONTH(Y770), YEAR(F770)=YEAR(Y770))</f>
        <v/>
      </c>
      <c r="V770" s="418">
        <f>AND(AC770&lt;&gt;"", 'Company information'!D$4&lt;&gt;"", RIGHT(SUBSTITUTE(AC770,"-",""),9)=RIGHT(SUBSTITUTE('Company information'!D$4,"-",""),9))</f>
        <v/>
      </c>
      <c r="W770" s="418">
        <f>AI770-I770</f>
        <v/>
      </c>
      <c r="X770" s="455" t="n"/>
      <c r="Y770" s="417" t="n"/>
      <c r="Z770" s="418" t="n"/>
      <c r="AA770" s="418" t="n"/>
      <c r="AB770" s="418" t="n"/>
      <c r="AC770" s="418" t="n"/>
      <c r="AD770" s="418" t="n"/>
      <c r="AE770" s="455" t="n"/>
      <c r="AF770" s="455" t="n"/>
      <c r="AG770" s="455" t="n"/>
      <c r="AH770" s="455" t="n"/>
      <c r="AI770" s="455" t="n"/>
      <c r="AJ770" s="455" t="n"/>
      <c r="AK770" s="455" t="n"/>
      <c r="AL770" s="455" t="n"/>
      <c r="AM770" s="455" t="n"/>
      <c r="AN770" s="455" t="n"/>
      <c r="AO770" s="455" t="n"/>
      <c r="AP770" s="455" t="n"/>
      <c r="AQ770" s="455" t="n"/>
      <c r="AR770" s="418" t="n"/>
      <c r="AS770" s="418" t="n"/>
      <c r="AT770" s="418" t="n"/>
    </row>
    <row r="771">
      <c r="A771" s="417" t="n">
        <v>762</v>
      </c>
      <c r="B771" s="418" t="inlineStr"/>
      <c r="C771" s="418" t="inlineStr">
        <is>
          <t>ប្យួរ៉ូ វេរីតាស (ខេមបូឌា) លីមីធីត</t>
        </is>
      </c>
      <c r="D771" s="418" t="inlineStr">
        <is>
          <t>L001-107024462</t>
        </is>
      </c>
      <c r="E771" s="418" t="inlineStr">
        <is>
          <t>59009789</t>
        </is>
      </c>
      <c r="F771" s="419" t="n">
        <v>44249</v>
      </c>
      <c r="G771" s="420" t="n">
        <v>55130</v>
      </c>
      <c r="H771" s="418" t="n"/>
      <c r="I771" s="455" t="n">
        <v>55130</v>
      </c>
      <c r="J771" s="418">
        <f>IF(L771&lt;&gt;"",L771,K771)</f>
        <v/>
      </c>
      <c r="K771" s="418">
        <f>IF(AND(T771=TRUE, U771=TRUE, V771=TRUE), IF(W771&lt;-0.05, "អនុញ្ញាត (អ្នកផ្គត់ផ្គង់ប្រកាសខ្វះ)", "បានប្រកាស (អនុញ្ញាត)"), IF(AND(T771=FALSE, U771=FALSE, V771=FALSE), "ព្យួរទុក (មិនមានទិន្នន័យ)", "ប្រកាសខុស (ព្យួរទុក)"))</f>
        <v/>
      </c>
      <c r="L771" s="418" t="inlineStr"/>
      <c r="M771" s="418" t="inlineStr"/>
      <c r="N771" s="455" t="n"/>
      <c r="O771" s="455">
        <f>IF(W771&lt;0,AI771,I771)</f>
        <v/>
      </c>
      <c r="P771" s="455">
        <f>I771-O771</f>
        <v/>
      </c>
      <c r="Q771" s="418" t="n"/>
      <c r="R771" s="418" t="inlineStr">
        <is>
          <t>59009789</t>
        </is>
      </c>
      <c r="S771" s="418" t="inlineStr"/>
      <c r="T771" s="418">
        <f>R771=S771</f>
        <v/>
      </c>
      <c r="U771" s="418">
        <f>AND(MONTH(F771)=MONTH(Y771), YEAR(F771)=YEAR(Y771))</f>
        <v/>
      </c>
      <c r="V771" s="418">
        <f>AND(AC771&lt;&gt;"", 'Company information'!D$4&lt;&gt;"", RIGHT(SUBSTITUTE(AC771,"-",""),9)=RIGHT(SUBSTITUTE('Company information'!D$4,"-",""),9))</f>
        <v/>
      </c>
      <c r="W771" s="418">
        <f>AI771-I771</f>
        <v/>
      </c>
      <c r="X771" s="455" t="n"/>
      <c r="Y771" s="417" t="n"/>
      <c r="Z771" s="418" t="n"/>
      <c r="AA771" s="418" t="n"/>
      <c r="AB771" s="418" t="n"/>
      <c r="AC771" s="418" t="n"/>
      <c r="AD771" s="418" t="n"/>
      <c r="AE771" s="455" t="n"/>
      <c r="AF771" s="455" t="n"/>
      <c r="AG771" s="455" t="n"/>
      <c r="AH771" s="455" t="n"/>
      <c r="AI771" s="455" t="n"/>
      <c r="AJ771" s="455" t="n"/>
      <c r="AK771" s="455" t="n"/>
      <c r="AL771" s="455" t="n"/>
      <c r="AM771" s="455" t="n"/>
      <c r="AN771" s="455" t="n"/>
      <c r="AO771" s="455" t="n"/>
      <c r="AP771" s="455" t="n"/>
      <c r="AQ771" s="455" t="n"/>
      <c r="AR771" s="418" t="n"/>
      <c r="AS771" s="418" t="n"/>
      <c r="AT771" s="418" t="n"/>
    </row>
    <row r="772">
      <c r="A772" s="417" t="n">
        <v>763</v>
      </c>
      <c r="B772" s="418" t="inlineStr"/>
      <c r="C772" s="418" t="inlineStr">
        <is>
          <t>ប្យួរ៉ូ វេរីតាស (ខេមបូឌា) លីមីធីត</t>
        </is>
      </c>
      <c r="D772" s="418" t="inlineStr">
        <is>
          <t>L001-107024462</t>
        </is>
      </c>
      <c r="E772" s="418" t="inlineStr">
        <is>
          <t>59009762</t>
        </is>
      </c>
      <c r="F772" s="419" t="n">
        <v>44246</v>
      </c>
      <c r="G772" s="420" t="n">
        <v>55103</v>
      </c>
      <c r="H772" s="418" t="n"/>
      <c r="I772" s="455" t="n">
        <v>55103</v>
      </c>
      <c r="J772" s="418">
        <f>IF(L772&lt;&gt;"",L772,K772)</f>
        <v/>
      </c>
      <c r="K772" s="418">
        <f>IF(AND(T772=TRUE, U772=TRUE, V772=TRUE), IF(W772&lt;-0.05, "អនុញ្ញាត (អ្នកផ្គត់ផ្គង់ប្រកាសខ្វះ)", "បានប្រកាស (អនុញ្ញាត)"), IF(AND(T772=FALSE, U772=FALSE, V772=FALSE), "ព្យួរទុក (មិនមានទិន្នន័យ)", "ប្រកាសខុស (ព្យួរទុក)"))</f>
        <v/>
      </c>
      <c r="L772" s="418" t="inlineStr"/>
      <c r="M772" s="418" t="inlineStr"/>
      <c r="N772" s="455" t="n"/>
      <c r="O772" s="455">
        <f>IF(W772&lt;0,AI772,I772)</f>
        <v/>
      </c>
      <c r="P772" s="455">
        <f>I772-O772</f>
        <v/>
      </c>
      <c r="Q772" s="418" t="n"/>
      <c r="R772" s="418" t="inlineStr">
        <is>
          <t>59009762</t>
        </is>
      </c>
      <c r="S772" s="418" t="inlineStr"/>
      <c r="T772" s="418">
        <f>R772=S772</f>
        <v/>
      </c>
      <c r="U772" s="418">
        <f>AND(MONTH(F772)=MONTH(Y772), YEAR(F772)=YEAR(Y772))</f>
        <v/>
      </c>
      <c r="V772" s="418">
        <f>AND(AC772&lt;&gt;"", 'Company information'!D$4&lt;&gt;"", RIGHT(SUBSTITUTE(AC772,"-",""),9)=RIGHT(SUBSTITUTE('Company information'!D$4,"-",""),9))</f>
        <v/>
      </c>
      <c r="W772" s="418">
        <f>AI772-I772</f>
        <v/>
      </c>
      <c r="X772" s="455" t="n"/>
      <c r="Y772" s="417" t="n"/>
      <c r="Z772" s="418" t="n"/>
      <c r="AA772" s="418" t="n"/>
      <c r="AB772" s="418" t="n"/>
      <c r="AC772" s="418" t="n"/>
      <c r="AD772" s="418" t="n"/>
      <c r="AE772" s="455" t="n"/>
      <c r="AF772" s="455" t="n"/>
      <c r="AG772" s="455" t="n"/>
      <c r="AH772" s="455" t="n"/>
      <c r="AI772" s="455" t="n"/>
      <c r="AJ772" s="455" t="n"/>
      <c r="AK772" s="455" t="n"/>
      <c r="AL772" s="455" t="n"/>
      <c r="AM772" s="455" t="n"/>
      <c r="AN772" s="455" t="n"/>
      <c r="AO772" s="455" t="n"/>
      <c r="AP772" s="455" t="n"/>
      <c r="AQ772" s="455" t="n"/>
      <c r="AR772" s="418" t="n"/>
      <c r="AS772" s="418" t="n"/>
      <c r="AT772" s="418" t="n"/>
    </row>
    <row r="773">
      <c r="A773" s="417" t="n">
        <v>764</v>
      </c>
      <c r="B773" s="418" t="inlineStr"/>
      <c r="C773" s="418" t="inlineStr">
        <is>
          <t>ប្យួរ៉ូ វេរីតាស (ខេមបូឌា) លីមីធីត</t>
        </is>
      </c>
      <c r="D773" s="418" t="inlineStr">
        <is>
          <t>L001-107024462</t>
        </is>
      </c>
      <c r="E773" s="418" t="inlineStr">
        <is>
          <t>59009750</t>
        </is>
      </c>
      <c r="F773" s="419" t="n">
        <v>44245</v>
      </c>
      <c r="G773" s="420" t="n">
        <v>100886</v>
      </c>
      <c r="H773" s="418" t="n"/>
      <c r="I773" s="455" t="n">
        <v>100886</v>
      </c>
      <c r="J773" s="418">
        <f>IF(L773&lt;&gt;"",L773,K773)</f>
        <v/>
      </c>
      <c r="K773" s="418">
        <f>IF(AND(T773=TRUE, U773=TRUE, V773=TRUE), IF(W773&lt;-0.05, "អនុញ្ញាត (អ្នកផ្គត់ផ្គង់ប្រកាសខ្វះ)", "បានប្រកាស (អនុញ្ញាត)"), IF(AND(T773=FALSE, U773=FALSE, V773=FALSE), "ព្យួរទុក (មិនមានទិន្នន័យ)", "ប្រកាសខុស (ព្យួរទុក)"))</f>
        <v/>
      </c>
      <c r="L773" s="418" t="inlineStr"/>
      <c r="M773" s="418" t="inlineStr"/>
      <c r="N773" s="455" t="n"/>
      <c r="O773" s="455">
        <f>IF(W773&lt;0,AI773,I773)</f>
        <v/>
      </c>
      <c r="P773" s="455">
        <f>I773-O773</f>
        <v/>
      </c>
      <c r="Q773" s="418" t="n"/>
      <c r="R773" s="418" t="inlineStr">
        <is>
          <t>59009750</t>
        </is>
      </c>
      <c r="S773" s="418" t="inlineStr"/>
      <c r="T773" s="418">
        <f>R773=S773</f>
        <v/>
      </c>
      <c r="U773" s="418">
        <f>AND(MONTH(F773)=MONTH(Y773), YEAR(F773)=YEAR(Y773))</f>
        <v/>
      </c>
      <c r="V773" s="418">
        <f>AND(AC773&lt;&gt;"", 'Company information'!D$4&lt;&gt;"", RIGHT(SUBSTITUTE(AC773,"-",""),9)=RIGHT(SUBSTITUTE('Company information'!D$4,"-",""),9))</f>
        <v/>
      </c>
      <c r="W773" s="418">
        <f>AI773-I773</f>
        <v/>
      </c>
      <c r="X773" s="455" t="n"/>
      <c r="Y773" s="417" t="n"/>
      <c r="Z773" s="418" t="n"/>
      <c r="AA773" s="418" t="n"/>
      <c r="AB773" s="418" t="n"/>
      <c r="AC773" s="418" t="n"/>
      <c r="AD773" s="418" t="n"/>
      <c r="AE773" s="455" t="n"/>
      <c r="AF773" s="455" t="n"/>
      <c r="AG773" s="455" t="n"/>
      <c r="AH773" s="455" t="n"/>
      <c r="AI773" s="455" t="n"/>
      <c r="AJ773" s="455" t="n"/>
      <c r="AK773" s="455" t="n"/>
      <c r="AL773" s="455" t="n"/>
      <c r="AM773" s="455" t="n"/>
      <c r="AN773" s="455" t="n"/>
      <c r="AO773" s="455" t="n"/>
      <c r="AP773" s="455" t="n"/>
      <c r="AQ773" s="455" t="n"/>
      <c r="AR773" s="418" t="n"/>
      <c r="AS773" s="418" t="n"/>
      <c r="AT773" s="418" t="n"/>
    </row>
    <row r="774">
      <c r="A774" s="417" t="n">
        <v>765</v>
      </c>
      <c r="B774" s="418" t="inlineStr"/>
      <c r="C774" s="418" t="inlineStr">
        <is>
          <t>ប្យួរ៉ូ វេរីតាស (ខេមបូឌា) លីមីធីត</t>
        </is>
      </c>
      <c r="D774" s="418" t="inlineStr">
        <is>
          <t>L001-107024462</t>
        </is>
      </c>
      <c r="E774" s="418" t="inlineStr">
        <is>
          <t>59009734</t>
        </is>
      </c>
      <c r="F774" s="419" t="n">
        <v>44245</v>
      </c>
      <c r="G774" s="420" t="n">
        <v>55103</v>
      </c>
      <c r="H774" s="418" t="n"/>
      <c r="I774" s="455" t="n">
        <v>55103</v>
      </c>
      <c r="J774" s="418">
        <f>IF(L774&lt;&gt;"",L774,K774)</f>
        <v/>
      </c>
      <c r="K774" s="418">
        <f>IF(AND(T774=TRUE, U774=TRUE, V774=TRUE), IF(W774&lt;-0.05, "អនុញ្ញាត (អ្នកផ្គត់ផ្គង់ប្រកាសខ្វះ)", "បានប្រកាស (អនុញ្ញាត)"), IF(AND(T774=FALSE, U774=FALSE, V774=FALSE), "ព្យួរទុក (មិនមានទិន្នន័យ)", "ប្រកាសខុស (ព្យួរទុក)"))</f>
        <v/>
      </c>
      <c r="L774" s="418" t="inlineStr"/>
      <c r="M774" s="418" t="inlineStr"/>
      <c r="N774" s="455" t="n"/>
      <c r="O774" s="455">
        <f>IF(W774&lt;0,AI774,I774)</f>
        <v/>
      </c>
      <c r="P774" s="455">
        <f>I774-O774</f>
        <v/>
      </c>
      <c r="Q774" s="418" t="n"/>
      <c r="R774" s="418" t="inlineStr">
        <is>
          <t>59009734</t>
        </is>
      </c>
      <c r="S774" s="418" t="inlineStr"/>
      <c r="T774" s="418">
        <f>R774=S774</f>
        <v/>
      </c>
      <c r="U774" s="418">
        <f>AND(MONTH(F774)=MONTH(Y774), YEAR(F774)=YEAR(Y774))</f>
        <v/>
      </c>
      <c r="V774" s="418">
        <f>AND(AC774&lt;&gt;"", 'Company information'!D$4&lt;&gt;"", RIGHT(SUBSTITUTE(AC774,"-",""),9)=RIGHT(SUBSTITUTE('Company information'!D$4,"-",""),9))</f>
        <v/>
      </c>
      <c r="W774" s="418">
        <f>AI774-I774</f>
        <v/>
      </c>
      <c r="X774" s="455" t="n"/>
      <c r="Y774" s="417" t="n"/>
      <c r="Z774" s="418" t="n"/>
      <c r="AA774" s="418" t="n"/>
      <c r="AB774" s="418" t="n"/>
      <c r="AC774" s="418" t="n"/>
      <c r="AD774" s="418" t="n"/>
      <c r="AE774" s="455" t="n"/>
      <c r="AF774" s="455" t="n"/>
      <c r="AG774" s="455" t="n"/>
      <c r="AH774" s="455" t="n"/>
      <c r="AI774" s="455" t="n"/>
      <c r="AJ774" s="455" t="n"/>
      <c r="AK774" s="455" t="n"/>
      <c r="AL774" s="455" t="n"/>
      <c r="AM774" s="455" t="n"/>
      <c r="AN774" s="455" t="n"/>
      <c r="AO774" s="455" t="n"/>
      <c r="AP774" s="455" t="n"/>
      <c r="AQ774" s="455" t="n"/>
      <c r="AR774" s="418" t="n"/>
      <c r="AS774" s="418" t="n"/>
      <c r="AT774" s="418" t="n"/>
    </row>
    <row r="775">
      <c r="A775" s="417" t="n">
        <v>766</v>
      </c>
      <c r="B775" s="418" t="inlineStr"/>
      <c r="C775" s="418" t="inlineStr">
        <is>
          <t>ប្យួរ៉ូ វេរីតាស (ខេមបូឌា) លីមីធីត</t>
        </is>
      </c>
      <c r="D775" s="418" t="inlineStr">
        <is>
          <t>L001-107024462</t>
        </is>
      </c>
      <c r="E775" s="418" t="inlineStr">
        <is>
          <t>59009733</t>
        </is>
      </c>
      <c r="F775" s="419" t="n">
        <v>44245</v>
      </c>
      <c r="G775" s="420" t="n">
        <v>95783</v>
      </c>
      <c r="H775" s="418" t="n"/>
      <c r="I775" s="455" t="n">
        <v>95783</v>
      </c>
      <c r="J775" s="418">
        <f>IF(L775&lt;&gt;"",L775,K775)</f>
        <v/>
      </c>
      <c r="K775" s="418">
        <f>IF(AND(T775=TRUE, U775=TRUE, V775=TRUE), IF(W775&lt;-0.05, "អនុញ្ញាត (អ្នកផ្គត់ផ្គង់ប្រកាសខ្វះ)", "បានប្រកាស (អនុញ្ញាត)"), IF(AND(T775=FALSE, U775=FALSE, V775=FALSE), "ព្យួរទុក (មិនមានទិន្នន័យ)", "ប្រកាសខុស (ព្យួរទុក)"))</f>
        <v/>
      </c>
      <c r="L775" s="418" t="inlineStr"/>
      <c r="M775" s="418" t="inlineStr"/>
      <c r="N775" s="455" t="n"/>
      <c r="O775" s="455">
        <f>IF(W775&lt;0,AI775,I775)</f>
        <v/>
      </c>
      <c r="P775" s="455">
        <f>I775-O775</f>
        <v/>
      </c>
      <c r="Q775" s="418" t="n"/>
      <c r="R775" s="418" t="inlineStr">
        <is>
          <t>59009733</t>
        </is>
      </c>
      <c r="S775" s="418" t="inlineStr"/>
      <c r="T775" s="418">
        <f>R775=S775</f>
        <v/>
      </c>
      <c r="U775" s="418">
        <f>AND(MONTH(F775)=MONTH(Y775), YEAR(F775)=YEAR(Y775))</f>
        <v/>
      </c>
      <c r="V775" s="418">
        <f>AND(AC775&lt;&gt;"", 'Company information'!D$4&lt;&gt;"", RIGHT(SUBSTITUTE(AC775,"-",""),9)=RIGHT(SUBSTITUTE('Company information'!D$4,"-",""),9))</f>
        <v/>
      </c>
      <c r="W775" s="418">
        <f>AI775-I775</f>
        <v/>
      </c>
      <c r="X775" s="455" t="n"/>
      <c r="Y775" s="417" t="n"/>
      <c r="Z775" s="418" t="n"/>
      <c r="AA775" s="418" t="n"/>
      <c r="AB775" s="418" t="n"/>
      <c r="AC775" s="418" t="n"/>
      <c r="AD775" s="418" t="n"/>
      <c r="AE775" s="455" t="n"/>
      <c r="AF775" s="455" t="n"/>
      <c r="AG775" s="455" t="n"/>
      <c r="AH775" s="455" t="n"/>
      <c r="AI775" s="455" t="n"/>
      <c r="AJ775" s="455" t="n"/>
      <c r="AK775" s="455" t="n"/>
      <c r="AL775" s="455" t="n"/>
      <c r="AM775" s="455" t="n"/>
      <c r="AN775" s="455" t="n"/>
      <c r="AO775" s="455" t="n"/>
      <c r="AP775" s="455" t="n"/>
      <c r="AQ775" s="455" t="n"/>
      <c r="AR775" s="418" t="n"/>
      <c r="AS775" s="418" t="n"/>
      <c r="AT775" s="418" t="n"/>
    </row>
    <row r="776">
      <c r="A776" s="417" t="n">
        <v>767</v>
      </c>
      <c r="B776" s="418" t="inlineStr"/>
      <c r="C776" s="418" t="inlineStr">
        <is>
          <t>ប្យួរ៉ូ វេរីតាស (ខេមបូឌា) លីមីធីត</t>
        </is>
      </c>
      <c r="D776" s="418" t="inlineStr">
        <is>
          <t>L001-107024462</t>
        </is>
      </c>
      <c r="E776" s="418" t="inlineStr">
        <is>
          <t>59009732</t>
        </is>
      </c>
      <c r="F776" s="419" t="n">
        <v>44245</v>
      </c>
      <c r="G776" s="420" t="n">
        <v>55103</v>
      </c>
      <c r="H776" s="418" t="n"/>
      <c r="I776" s="455" t="n">
        <v>55103</v>
      </c>
      <c r="J776" s="418">
        <f>IF(L776&lt;&gt;"",L776,K776)</f>
        <v/>
      </c>
      <c r="K776" s="418">
        <f>IF(AND(T776=TRUE, U776=TRUE, V776=TRUE), IF(W776&lt;-0.05, "អនុញ្ញាត (អ្នកផ្គត់ផ្គង់ប្រកាសខ្វះ)", "បានប្រកាស (អនុញ្ញាត)"), IF(AND(T776=FALSE, U776=FALSE, V776=FALSE), "ព្យួរទុក (មិនមានទិន្នន័យ)", "ប្រកាសខុស (ព្យួរទុក)"))</f>
        <v/>
      </c>
      <c r="L776" s="418" t="inlineStr"/>
      <c r="M776" s="418" t="inlineStr"/>
      <c r="N776" s="455" t="n"/>
      <c r="O776" s="455">
        <f>IF(W776&lt;0,AI776,I776)</f>
        <v/>
      </c>
      <c r="P776" s="455">
        <f>I776-O776</f>
        <v/>
      </c>
      <c r="Q776" s="418" t="n"/>
      <c r="R776" s="418" t="inlineStr">
        <is>
          <t>59009732</t>
        </is>
      </c>
      <c r="S776" s="418" t="inlineStr"/>
      <c r="T776" s="418">
        <f>R776=S776</f>
        <v/>
      </c>
      <c r="U776" s="418">
        <f>AND(MONTH(F776)=MONTH(Y776), YEAR(F776)=YEAR(Y776))</f>
        <v/>
      </c>
      <c r="V776" s="418">
        <f>AND(AC776&lt;&gt;"", 'Company information'!D$4&lt;&gt;"", RIGHT(SUBSTITUTE(AC776,"-",""),9)=RIGHT(SUBSTITUTE('Company information'!D$4,"-",""),9))</f>
        <v/>
      </c>
      <c r="W776" s="418">
        <f>AI776-I776</f>
        <v/>
      </c>
      <c r="X776" s="455" t="n"/>
      <c r="Y776" s="417" t="n"/>
      <c r="Z776" s="418" t="n"/>
      <c r="AA776" s="418" t="n"/>
      <c r="AB776" s="418" t="n"/>
      <c r="AC776" s="418" t="n"/>
      <c r="AD776" s="418" t="n"/>
      <c r="AE776" s="455" t="n"/>
      <c r="AF776" s="455" t="n"/>
      <c r="AG776" s="455" t="n"/>
      <c r="AH776" s="455" t="n"/>
      <c r="AI776" s="455" t="n"/>
      <c r="AJ776" s="455" t="n"/>
      <c r="AK776" s="455" t="n"/>
      <c r="AL776" s="455" t="n"/>
      <c r="AM776" s="455" t="n"/>
      <c r="AN776" s="455" t="n"/>
      <c r="AO776" s="455" t="n"/>
      <c r="AP776" s="455" t="n"/>
      <c r="AQ776" s="455" t="n"/>
      <c r="AR776" s="418" t="n"/>
      <c r="AS776" s="418" t="n"/>
      <c r="AT776" s="418" t="n"/>
    </row>
    <row r="777">
      <c r="A777" s="417" t="n">
        <v>768</v>
      </c>
      <c r="B777" s="418" t="inlineStr"/>
      <c r="C777" s="418" t="inlineStr">
        <is>
          <t>ប្យួរ៉ូ វេរីតាស (ខេមបូឌា) លីមីធីត</t>
        </is>
      </c>
      <c r="D777" s="418" t="inlineStr">
        <is>
          <t>L001-107024462</t>
        </is>
      </c>
      <c r="E777" s="418" t="inlineStr">
        <is>
          <t>59009712</t>
        </is>
      </c>
      <c r="F777" s="419" t="n">
        <v>44245</v>
      </c>
      <c r="G777" s="420" t="n">
        <v>165305</v>
      </c>
      <c r="H777" s="418" t="n"/>
      <c r="I777" s="455" t="n">
        <v>165305</v>
      </c>
      <c r="J777" s="418">
        <f>IF(L777&lt;&gt;"",L777,K777)</f>
        <v/>
      </c>
      <c r="K777" s="418">
        <f>IF(AND(T777=TRUE, U777=TRUE, V777=TRUE), IF(W777&lt;-0.05, "អនុញ្ញាត (អ្នកផ្គត់ផ្គង់ប្រកាសខ្វះ)", "បានប្រកាស (អនុញ្ញាត)"), IF(AND(T777=FALSE, U777=FALSE, V777=FALSE), "ព្យួរទុក (មិនមានទិន្នន័យ)", "ប្រកាសខុស (ព្យួរទុក)"))</f>
        <v/>
      </c>
      <c r="L777" s="418" t="inlineStr"/>
      <c r="M777" s="418" t="inlineStr"/>
      <c r="N777" s="455" t="n"/>
      <c r="O777" s="455">
        <f>IF(W777&lt;0,AI777,I777)</f>
        <v/>
      </c>
      <c r="P777" s="455">
        <f>I777-O777</f>
        <v/>
      </c>
      <c r="Q777" s="418" t="n"/>
      <c r="R777" s="418" t="inlineStr">
        <is>
          <t>59009712</t>
        </is>
      </c>
      <c r="S777" s="418" t="inlineStr"/>
      <c r="T777" s="418">
        <f>R777=S777</f>
        <v/>
      </c>
      <c r="U777" s="418">
        <f>AND(MONTH(F777)=MONTH(Y777), YEAR(F777)=YEAR(Y777))</f>
        <v/>
      </c>
      <c r="V777" s="418">
        <f>AND(AC777&lt;&gt;"", 'Company information'!D$4&lt;&gt;"", RIGHT(SUBSTITUTE(AC777,"-",""),9)=RIGHT(SUBSTITUTE('Company information'!D$4,"-",""),9))</f>
        <v/>
      </c>
      <c r="W777" s="418">
        <f>AI777-I777</f>
        <v/>
      </c>
      <c r="X777" s="455" t="n"/>
      <c r="Y777" s="417" t="n"/>
      <c r="Z777" s="418" t="n"/>
      <c r="AA777" s="418" t="n"/>
      <c r="AB777" s="418" t="n"/>
      <c r="AC777" s="418" t="n"/>
      <c r="AD777" s="418" t="n"/>
      <c r="AE777" s="455" t="n"/>
      <c r="AF777" s="455" t="n"/>
      <c r="AG777" s="455" t="n"/>
      <c r="AH777" s="455" t="n"/>
      <c r="AI777" s="455" t="n"/>
      <c r="AJ777" s="455" t="n"/>
      <c r="AK777" s="455" t="n"/>
      <c r="AL777" s="455" t="n"/>
      <c r="AM777" s="455" t="n"/>
      <c r="AN777" s="455" t="n"/>
      <c r="AO777" s="455" t="n"/>
      <c r="AP777" s="455" t="n"/>
      <c r="AQ777" s="455" t="n"/>
      <c r="AR777" s="418" t="n"/>
      <c r="AS777" s="418" t="n"/>
      <c r="AT777" s="418" t="n"/>
    </row>
    <row r="778">
      <c r="A778" s="417" t="n">
        <v>769</v>
      </c>
      <c r="B778" s="418" t="inlineStr"/>
      <c r="C778" s="418" t="inlineStr">
        <is>
          <t>ប្យួរ៉ូ វេរីតាស (ខេមបូឌា) លីមីធីត</t>
        </is>
      </c>
      <c r="D778" s="418" t="inlineStr">
        <is>
          <t>L001-107024462</t>
        </is>
      </c>
      <c r="E778" s="418" t="inlineStr">
        <is>
          <t>59009701</t>
        </is>
      </c>
      <c r="F778" s="419" t="n">
        <v>44349</v>
      </c>
      <c r="G778" s="420" t="n">
        <v>95039</v>
      </c>
      <c r="H778" s="418" t="n"/>
      <c r="I778" s="455" t="n">
        <v>95039</v>
      </c>
      <c r="J778" s="418">
        <f>IF(L778&lt;&gt;"",L778,K778)</f>
        <v/>
      </c>
      <c r="K778" s="418">
        <f>IF(AND(T778=TRUE, U778=TRUE, V778=TRUE), IF(W778&lt;-0.05, "អនុញ្ញាត (អ្នកផ្គត់ផ្គង់ប្រកាសខ្វះ)", "បានប្រកាស (អនុញ្ញាត)"), IF(AND(T778=FALSE, U778=FALSE, V778=FALSE), "ព្យួរទុក (មិនមានទិន្នន័យ)", "ប្រកាសខុស (ព្យួរទុក)"))</f>
        <v/>
      </c>
      <c r="L778" s="418" t="inlineStr"/>
      <c r="M778" s="418" t="inlineStr"/>
      <c r="N778" s="455" t="n"/>
      <c r="O778" s="455">
        <f>IF(W778&lt;0,AI778,I778)</f>
        <v/>
      </c>
      <c r="P778" s="455">
        <f>I778-O778</f>
        <v/>
      </c>
      <c r="Q778" s="418" t="n"/>
      <c r="R778" s="418" t="inlineStr">
        <is>
          <t>59009701</t>
        </is>
      </c>
      <c r="S778" s="418" t="inlineStr"/>
      <c r="T778" s="418">
        <f>R778=S778</f>
        <v/>
      </c>
      <c r="U778" s="418">
        <f>AND(MONTH(F778)=MONTH(Y778), YEAR(F778)=YEAR(Y778))</f>
        <v/>
      </c>
      <c r="V778" s="418">
        <f>AND(AC778&lt;&gt;"", 'Company information'!D$4&lt;&gt;"", RIGHT(SUBSTITUTE(AC778,"-",""),9)=RIGHT(SUBSTITUTE('Company information'!D$4,"-",""),9))</f>
        <v/>
      </c>
      <c r="W778" s="418">
        <f>AI778-I778</f>
        <v/>
      </c>
      <c r="X778" s="455" t="n"/>
      <c r="Y778" s="417" t="n"/>
      <c r="Z778" s="418" t="n"/>
      <c r="AA778" s="418" t="n"/>
      <c r="AB778" s="418" t="n"/>
      <c r="AC778" s="418" t="n"/>
      <c r="AD778" s="418" t="n"/>
      <c r="AE778" s="455" t="n"/>
      <c r="AF778" s="455" t="n"/>
      <c r="AG778" s="455" t="n"/>
      <c r="AH778" s="455" t="n"/>
      <c r="AI778" s="455" t="n"/>
      <c r="AJ778" s="455" t="n"/>
      <c r="AK778" s="455" t="n"/>
      <c r="AL778" s="455" t="n"/>
      <c r="AM778" s="455" t="n"/>
      <c r="AN778" s="455" t="n"/>
      <c r="AO778" s="455" t="n"/>
      <c r="AP778" s="455" t="n"/>
      <c r="AQ778" s="455" t="n"/>
      <c r="AR778" s="418" t="n"/>
      <c r="AS778" s="418" t="n"/>
      <c r="AT778" s="418" t="n"/>
    </row>
    <row r="779">
      <c r="A779" s="417" t="n">
        <v>770</v>
      </c>
      <c r="B779" s="418" t="inlineStr"/>
      <c r="C779" s="418" t="inlineStr">
        <is>
          <t>ប្យួរ៉ូ វេរីតាស (ខេមបូឌា) លីមីធីត</t>
        </is>
      </c>
      <c r="D779" s="418" t="inlineStr">
        <is>
          <t>L001-107024462</t>
        </is>
      </c>
      <c r="E779" s="418" t="inlineStr">
        <is>
          <t>59009698</t>
        </is>
      </c>
      <c r="F779" s="419" t="n">
        <v>44318</v>
      </c>
      <c r="G779" s="420" t="n">
        <v>186452</v>
      </c>
      <c r="H779" s="418" t="n"/>
      <c r="I779" s="455" t="n">
        <v>186452</v>
      </c>
      <c r="J779" s="418">
        <f>IF(L779&lt;&gt;"",L779,K779)</f>
        <v/>
      </c>
      <c r="K779" s="418">
        <f>IF(AND(T779=TRUE, U779=TRUE, V779=TRUE), IF(W779&lt;-0.05, "អនុញ្ញាត (អ្នកផ្គត់ផ្គង់ប្រកាសខ្វះ)", "បានប្រកាស (អនុញ្ញាត)"), IF(AND(T779=FALSE, U779=FALSE, V779=FALSE), "ព្យួរទុក (មិនមានទិន្នន័យ)", "ប្រកាសខុស (ព្យួរទុក)"))</f>
        <v/>
      </c>
      <c r="L779" s="418" t="inlineStr"/>
      <c r="M779" s="418" t="inlineStr"/>
      <c r="N779" s="455" t="n"/>
      <c r="O779" s="455">
        <f>IF(W779&lt;0,AI779,I779)</f>
        <v/>
      </c>
      <c r="P779" s="455">
        <f>I779-O779</f>
        <v/>
      </c>
      <c r="Q779" s="418" t="n"/>
      <c r="R779" s="418" t="inlineStr">
        <is>
          <t>59009698</t>
        </is>
      </c>
      <c r="S779" s="418" t="inlineStr"/>
      <c r="T779" s="418">
        <f>R779=S779</f>
        <v/>
      </c>
      <c r="U779" s="418">
        <f>AND(MONTH(F779)=MONTH(Y779), YEAR(F779)=YEAR(Y779))</f>
        <v/>
      </c>
      <c r="V779" s="418">
        <f>AND(AC779&lt;&gt;"", 'Company information'!D$4&lt;&gt;"", RIGHT(SUBSTITUTE(AC779,"-",""),9)=RIGHT(SUBSTITUTE('Company information'!D$4,"-",""),9))</f>
        <v/>
      </c>
      <c r="W779" s="418">
        <f>AI779-I779</f>
        <v/>
      </c>
      <c r="X779" s="455" t="n"/>
      <c r="Y779" s="417" t="n"/>
      <c r="Z779" s="418" t="n"/>
      <c r="AA779" s="418" t="n"/>
      <c r="AB779" s="418" t="n"/>
      <c r="AC779" s="418" t="n"/>
      <c r="AD779" s="418" t="n"/>
      <c r="AE779" s="455" t="n"/>
      <c r="AF779" s="455" t="n"/>
      <c r="AG779" s="455" t="n"/>
      <c r="AH779" s="455" t="n"/>
      <c r="AI779" s="455" t="n"/>
      <c r="AJ779" s="455" t="n"/>
      <c r="AK779" s="455" t="n"/>
      <c r="AL779" s="455" t="n"/>
      <c r="AM779" s="455" t="n"/>
      <c r="AN779" s="455" t="n"/>
      <c r="AO779" s="455" t="n"/>
      <c r="AP779" s="455" t="n"/>
      <c r="AQ779" s="455" t="n"/>
      <c r="AR779" s="418" t="n"/>
      <c r="AS779" s="418" t="n"/>
      <c r="AT779" s="418" t="n"/>
    </row>
    <row r="780">
      <c r="A780" s="417" t="n">
        <v>771</v>
      </c>
      <c r="B780" s="418" t="inlineStr"/>
      <c r="C780" s="418" t="inlineStr">
        <is>
          <t>ប្យួរ៉ូ វេរីតាស (ខេមបូឌា) លីមីធីត</t>
        </is>
      </c>
      <c r="D780" s="418" t="inlineStr">
        <is>
          <t>L001-107024462</t>
        </is>
      </c>
      <c r="E780" s="418" t="inlineStr">
        <is>
          <t>59009693</t>
        </is>
      </c>
      <c r="F780" s="419" t="n">
        <v>44318</v>
      </c>
      <c r="G780" s="420" t="n">
        <v>55144</v>
      </c>
      <c r="H780" s="418" t="n"/>
      <c r="I780" s="455" t="n">
        <v>55144</v>
      </c>
      <c r="J780" s="418">
        <f>IF(L780&lt;&gt;"",L780,K780)</f>
        <v/>
      </c>
      <c r="K780" s="418">
        <f>IF(AND(T780=TRUE, U780=TRUE, V780=TRUE), IF(W780&lt;-0.05, "អនុញ្ញាត (អ្នកផ្គត់ផ្គង់ប្រកាសខ្វះ)", "បានប្រកាស (អនុញ្ញាត)"), IF(AND(T780=FALSE, U780=FALSE, V780=FALSE), "ព្យួរទុក (មិនមានទិន្នន័យ)", "ប្រកាសខុស (ព្យួរទុក)"))</f>
        <v/>
      </c>
      <c r="L780" s="418" t="inlineStr"/>
      <c r="M780" s="418" t="inlineStr"/>
      <c r="N780" s="455" t="n"/>
      <c r="O780" s="455">
        <f>IF(W780&lt;0,AI780,I780)</f>
        <v/>
      </c>
      <c r="P780" s="455">
        <f>I780-O780</f>
        <v/>
      </c>
      <c r="Q780" s="418" t="n"/>
      <c r="R780" s="418" t="inlineStr">
        <is>
          <t>59009693</t>
        </is>
      </c>
      <c r="S780" s="418" t="inlineStr"/>
      <c r="T780" s="418">
        <f>R780=S780</f>
        <v/>
      </c>
      <c r="U780" s="418">
        <f>AND(MONTH(F780)=MONTH(Y780), YEAR(F780)=YEAR(Y780))</f>
        <v/>
      </c>
      <c r="V780" s="418">
        <f>AND(AC780&lt;&gt;"", 'Company information'!D$4&lt;&gt;"", RIGHT(SUBSTITUTE(AC780,"-",""),9)=RIGHT(SUBSTITUTE('Company information'!D$4,"-",""),9))</f>
        <v/>
      </c>
      <c r="W780" s="418">
        <f>AI780-I780</f>
        <v/>
      </c>
      <c r="X780" s="455" t="n"/>
      <c r="Y780" s="417" t="n"/>
      <c r="Z780" s="418" t="n"/>
      <c r="AA780" s="418" t="n"/>
      <c r="AB780" s="418" t="n"/>
      <c r="AC780" s="418" t="n"/>
      <c r="AD780" s="418" t="n"/>
      <c r="AE780" s="455" t="n"/>
      <c r="AF780" s="455" t="n"/>
      <c r="AG780" s="455" t="n"/>
      <c r="AH780" s="455" t="n"/>
      <c r="AI780" s="455" t="n"/>
      <c r="AJ780" s="455" t="n"/>
      <c r="AK780" s="455" t="n"/>
      <c r="AL780" s="455" t="n"/>
      <c r="AM780" s="455" t="n"/>
      <c r="AN780" s="455" t="n"/>
      <c r="AO780" s="455" t="n"/>
      <c r="AP780" s="455" t="n"/>
      <c r="AQ780" s="455" t="n"/>
      <c r="AR780" s="418" t="n"/>
      <c r="AS780" s="418" t="n"/>
      <c r="AT780" s="418" t="n"/>
    </row>
    <row r="781">
      <c r="A781" s="417" t="n">
        <v>772</v>
      </c>
      <c r="B781" s="418" t="inlineStr"/>
      <c r="C781" s="418" t="inlineStr">
        <is>
          <t>ប្យួរ៉ូ វេរីតាស (ខេមបូឌា) លីមីធីត</t>
        </is>
      </c>
      <c r="D781" s="418" t="inlineStr">
        <is>
          <t>L001-107024462</t>
        </is>
      </c>
      <c r="E781" s="418" t="inlineStr">
        <is>
          <t>59009692</t>
        </is>
      </c>
      <c r="F781" s="419" t="n">
        <v>44318</v>
      </c>
      <c r="G781" s="420" t="n">
        <v>55144</v>
      </c>
      <c r="H781" s="418" t="n"/>
      <c r="I781" s="455" t="n">
        <v>55144</v>
      </c>
      <c r="J781" s="418">
        <f>IF(L781&lt;&gt;"",L781,K781)</f>
        <v/>
      </c>
      <c r="K781" s="418">
        <f>IF(AND(T781=TRUE, U781=TRUE, V781=TRUE), IF(W781&lt;-0.05, "អនុញ្ញាត (អ្នកផ្គត់ផ្គង់ប្រកាសខ្វះ)", "បានប្រកាស (អនុញ្ញាត)"), IF(AND(T781=FALSE, U781=FALSE, V781=FALSE), "ព្យួរទុក (មិនមានទិន្នន័យ)", "ប្រកាសខុស (ព្យួរទុក)"))</f>
        <v/>
      </c>
      <c r="L781" s="418" t="inlineStr"/>
      <c r="M781" s="418" t="inlineStr"/>
      <c r="N781" s="455" t="n"/>
      <c r="O781" s="455">
        <f>IF(W781&lt;0,AI781,I781)</f>
        <v/>
      </c>
      <c r="P781" s="455">
        <f>I781-O781</f>
        <v/>
      </c>
      <c r="Q781" s="418" t="n"/>
      <c r="R781" s="418" t="inlineStr">
        <is>
          <t>59009692</t>
        </is>
      </c>
      <c r="S781" s="418" t="inlineStr"/>
      <c r="T781" s="418">
        <f>R781=S781</f>
        <v/>
      </c>
      <c r="U781" s="418">
        <f>AND(MONTH(F781)=MONTH(Y781), YEAR(F781)=YEAR(Y781))</f>
        <v/>
      </c>
      <c r="V781" s="418">
        <f>AND(AC781&lt;&gt;"", 'Company information'!D$4&lt;&gt;"", RIGHT(SUBSTITUTE(AC781,"-",""),9)=RIGHT(SUBSTITUTE('Company information'!D$4,"-",""),9))</f>
        <v/>
      </c>
      <c r="W781" s="418">
        <f>AI781-I781</f>
        <v/>
      </c>
      <c r="X781" s="455" t="n"/>
      <c r="Y781" s="417" t="n"/>
      <c r="Z781" s="418" t="n"/>
      <c r="AA781" s="418" t="n"/>
      <c r="AB781" s="418" t="n"/>
      <c r="AC781" s="418" t="n"/>
      <c r="AD781" s="418" t="n"/>
      <c r="AE781" s="455" t="n"/>
      <c r="AF781" s="455" t="n"/>
      <c r="AG781" s="455" t="n"/>
      <c r="AH781" s="455" t="n"/>
      <c r="AI781" s="455" t="n"/>
      <c r="AJ781" s="455" t="n"/>
      <c r="AK781" s="455" t="n"/>
      <c r="AL781" s="455" t="n"/>
      <c r="AM781" s="455" t="n"/>
      <c r="AN781" s="455" t="n"/>
      <c r="AO781" s="455" t="n"/>
      <c r="AP781" s="455" t="n"/>
      <c r="AQ781" s="455" t="n"/>
      <c r="AR781" s="418" t="n"/>
      <c r="AS781" s="418" t="n"/>
      <c r="AT781" s="418" t="n"/>
    </row>
    <row r="782">
      <c r="A782" s="417" t="n">
        <v>773</v>
      </c>
      <c r="B782" s="418" t="inlineStr"/>
      <c r="C782" s="418" t="inlineStr">
        <is>
          <t>ឆាយ ដា ឡូយីស្ទីក</t>
        </is>
      </c>
      <c r="D782" s="418" t="inlineStr">
        <is>
          <t>L001-100063098</t>
        </is>
      </c>
      <c r="E782" s="418" t="inlineStr">
        <is>
          <t>2102002186</t>
        </is>
      </c>
      <c r="F782" s="419" t="n">
        <v>44254</v>
      </c>
      <c r="G782" s="420" t="n">
        <v>89111</v>
      </c>
      <c r="H782" s="418" t="n"/>
      <c r="I782" s="455" t="n">
        <v>89111</v>
      </c>
      <c r="J782" s="418">
        <f>IF(L782&lt;&gt;"",L782,K782)</f>
        <v/>
      </c>
      <c r="K782" s="418">
        <f>IF(AND(T782=TRUE, U782=TRUE, V782=TRUE), IF(W782&lt;-0.05, "អនុញ្ញាត (អ្នកផ្គត់ផ្គង់ប្រកាសខ្វះ)", "បានប្រកាស (អនុញ្ញាត)"), IF(AND(T782=FALSE, U782=FALSE, V782=FALSE), "ព្យួរទុក (មិនមានទិន្នន័យ)", "ប្រកាសខុស (ព្យួរទុក)"))</f>
        <v/>
      </c>
      <c r="L782" s="418" t="inlineStr"/>
      <c r="M782" s="418" t="inlineStr"/>
      <c r="N782" s="455" t="n"/>
      <c r="O782" s="455">
        <f>IF(W782&lt;0,AI782,I782)</f>
        <v/>
      </c>
      <c r="P782" s="455">
        <f>I782-O782</f>
        <v/>
      </c>
      <c r="Q782" s="418" t="n"/>
      <c r="R782" s="418" t="inlineStr">
        <is>
          <t>2102002186</t>
        </is>
      </c>
      <c r="S782" s="418" t="inlineStr"/>
      <c r="T782" s="418">
        <f>R782=S782</f>
        <v/>
      </c>
      <c r="U782" s="418">
        <f>AND(MONTH(F782)=MONTH(Y782), YEAR(F782)=YEAR(Y782))</f>
        <v/>
      </c>
      <c r="V782" s="418">
        <f>AND(AC782&lt;&gt;"", 'Company information'!D$4&lt;&gt;"", RIGHT(SUBSTITUTE(AC782,"-",""),9)=RIGHT(SUBSTITUTE('Company information'!D$4,"-",""),9))</f>
        <v/>
      </c>
      <c r="W782" s="418">
        <f>AI782-I782</f>
        <v/>
      </c>
      <c r="X782" s="455" t="n"/>
      <c r="Y782" s="417" t="n"/>
      <c r="Z782" s="418" t="n"/>
      <c r="AA782" s="418" t="n"/>
      <c r="AB782" s="418" t="n"/>
      <c r="AC782" s="418" t="n"/>
      <c r="AD782" s="418" t="n"/>
      <c r="AE782" s="455" t="n"/>
      <c r="AF782" s="455" t="n"/>
      <c r="AG782" s="455" t="n"/>
      <c r="AH782" s="455" t="n"/>
      <c r="AI782" s="455" t="n"/>
      <c r="AJ782" s="455" t="n"/>
      <c r="AK782" s="455" t="n"/>
      <c r="AL782" s="455" t="n"/>
      <c r="AM782" s="455" t="n"/>
      <c r="AN782" s="455" t="n"/>
      <c r="AO782" s="455" t="n"/>
      <c r="AP782" s="455" t="n"/>
      <c r="AQ782" s="455" t="n"/>
      <c r="AR782" s="418" t="n"/>
      <c r="AS782" s="418" t="n"/>
      <c r="AT782" s="418" t="n"/>
    </row>
    <row r="783">
      <c r="A783" s="417" t="n">
        <v>774</v>
      </c>
      <c r="B783" s="418" t="inlineStr"/>
      <c r="C783" s="418" t="inlineStr">
        <is>
          <t>ឆាយ ដា ឡូយីស្ទីក</t>
        </is>
      </c>
      <c r="D783" s="418" t="inlineStr">
        <is>
          <t>L001-100063098</t>
        </is>
      </c>
      <c r="E783" s="418" t="inlineStr">
        <is>
          <t>2102001686</t>
        </is>
      </c>
      <c r="F783" s="419" t="n">
        <v>44242</v>
      </c>
      <c r="G783" s="420" t="n">
        <v>89111</v>
      </c>
      <c r="H783" s="418" t="n"/>
      <c r="I783" s="455" t="n">
        <v>89111</v>
      </c>
      <c r="J783" s="418">
        <f>IF(L783&lt;&gt;"",L783,K783)</f>
        <v/>
      </c>
      <c r="K783" s="418">
        <f>IF(AND(T783=TRUE, U783=TRUE, V783=TRUE), IF(W783&lt;-0.05, "អនុញ្ញាត (អ្នកផ្គត់ផ្គង់ប្រកាសខ្វះ)", "បានប្រកាស (អនុញ្ញាត)"), IF(AND(T783=FALSE, U783=FALSE, V783=FALSE), "ព្យួរទុក (មិនមានទិន្នន័យ)", "ប្រកាសខុស (ព្យួរទុក)"))</f>
        <v/>
      </c>
      <c r="L783" s="418" t="inlineStr"/>
      <c r="M783" s="418" t="inlineStr"/>
      <c r="N783" s="455" t="n"/>
      <c r="O783" s="455">
        <f>IF(W783&lt;0,AI783,I783)</f>
        <v/>
      </c>
      <c r="P783" s="455">
        <f>I783-O783</f>
        <v/>
      </c>
      <c r="Q783" s="418" t="n"/>
      <c r="R783" s="418" t="inlineStr">
        <is>
          <t>2102001686</t>
        </is>
      </c>
      <c r="S783" s="418" t="inlineStr"/>
      <c r="T783" s="418">
        <f>R783=S783</f>
        <v/>
      </c>
      <c r="U783" s="418">
        <f>AND(MONTH(F783)=MONTH(Y783), YEAR(F783)=YEAR(Y783))</f>
        <v/>
      </c>
      <c r="V783" s="418">
        <f>AND(AC783&lt;&gt;"", 'Company information'!D$4&lt;&gt;"", RIGHT(SUBSTITUTE(AC783,"-",""),9)=RIGHT(SUBSTITUTE('Company information'!D$4,"-",""),9))</f>
        <v/>
      </c>
      <c r="W783" s="418">
        <f>AI783-I783</f>
        <v/>
      </c>
      <c r="X783" s="455" t="n"/>
      <c r="Y783" s="417" t="n"/>
      <c r="Z783" s="418" t="n"/>
      <c r="AA783" s="418" t="n"/>
      <c r="AB783" s="418" t="n"/>
      <c r="AC783" s="418" t="n"/>
      <c r="AD783" s="418" t="n"/>
      <c r="AE783" s="455" t="n"/>
      <c r="AF783" s="455" t="n"/>
      <c r="AG783" s="455" t="n"/>
      <c r="AH783" s="455" t="n"/>
      <c r="AI783" s="455" t="n"/>
      <c r="AJ783" s="455" t="n"/>
      <c r="AK783" s="455" t="n"/>
      <c r="AL783" s="455" t="n"/>
      <c r="AM783" s="455" t="n"/>
      <c r="AN783" s="455" t="n"/>
      <c r="AO783" s="455" t="n"/>
      <c r="AP783" s="455" t="n"/>
      <c r="AQ783" s="455" t="n"/>
      <c r="AR783" s="418" t="n"/>
      <c r="AS783" s="418" t="n"/>
      <c r="AT783" s="418" t="n"/>
    </row>
    <row r="784">
      <c r="A784" s="417" t="n">
        <v>775</v>
      </c>
      <c r="B784" s="418" t="inlineStr"/>
      <c r="C784" s="418" t="inlineStr">
        <is>
          <t>ខេមបូឌាន វ៉ាយភីស៊ី ត្រេឌីង ឯ.ក</t>
        </is>
      </c>
      <c r="D784" s="418" t="inlineStr">
        <is>
          <t>B108-901904896</t>
        </is>
      </c>
      <c r="E784" s="418" t="inlineStr">
        <is>
          <t>YPC2021/01-0004</t>
        </is>
      </c>
      <c r="F784" s="419" t="n">
        <v>44198</v>
      </c>
      <c r="G784" s="420" t="n">
        <v>5265000</v>
      </c>
      <c r="H784" s="418" t="n"/>
      <c r="I784" s="455" t="n">
        <v>5265000</v>
      </c>
      <c r="J784" s="418">
        <f>IF(L784&lt;&gt;"",L784,K784)</f>
        <v/>
      </c>
      <c r="K784" s="418">
        <f>IF(AND(T784=TRUE, U784=TRUE, V784=TRUE), IF(W784&lt;-0.05, "អនុញ្ញាត (អ្នកផ្គត់ផ្គង់ប្រកាសខ្វះ)", "បានប្រកាស (អនុញ្ញាត)"), IF(AND(T784=FALSE, U784=FALSE, V784=FALSE), "ព្យួរទុក (មិនមានទិន្នន័យ)", "ប្រកាសខុស (ព្យួរទុក)"))</f>
        <v/>
      </c>
      <c r="L784" s="418" t="inlineStr"/>
      <c r="M784" s="418" t="inlineStr"/>
      <c r="N784" s="455" t="n"/>
      <c r="O784" s="455">
        <f>IF(W784&lt;0,AI784,I784)</f>
        <v/>
      </c>
      <c r="P784" s="455">
        <f>I784-O784</f>
        <v/>
      </c>
      <c r="Q784" s="418" t="n"/>
      <c r="R784" s="418" t="inlineStr">
        <is>
          <t>YPC2021/01-0004</t>
        </is>
      </c>
      <c r="S784" s="418" t="inlineStr"/>
      <c r="T784" s="418">
        <f>R784=S784</f>
        <v/>
      </c>
      <c r="U784" s="418">
        <f>AND(MONTH(F784)=MONTH(Y784), YEAR(F784)=YEAR(Y784))</f>
        <v/>
      </c>
      <c r="V784" s="418">
        <f>AND(AC784&lt;&gt;"", 'Company information'!D$4&lt;&gt;"", RIGHT(SUBSTITUTE(AC784,"-",""),9)=RIGHT(SUBSTITUTE('Company information'!D$4,"-",""),9))</f>
        <v/>
      </c>
      <c r="W784" s="418">
        <f>AI784-I784</f>
        <v/>
      </c>
      <c r="X784" s="455" t="n"/>
      <c r="Y784" s="417" t="n"/>
      <c r="Z784" s="418" t="n"/>
      <c r="AA784" s="418" t="n"/>
      <c r="AB784" s="418" t="n"/>
      <c r="AC784" s="418" t="n"/>
      <c r="AD784" s="418" t="n"/>
      <c r="AE784" s="455" t="n"/>
      <c r="AF784" s="455" t="n"/>
      <c r="AG784" s="455" t="n"/>
      <c r="AH784" s="455" t="n"/>
      <c r="AI784" s="455" t="n"/>
      <c r="AJ784" s="455" t="n"/>
      <c r="AK784" s="455" t="n"/>
      <c r="AL784" s="455" t="n"/>
      <c r="AM784" s="455" t="n"/>
      <c r="AN784" s="455" t="n"/>
      <c r="AO784" s="455" t="n"/>
      <c r="AP784" s="455" t="n"/>
      <c r="AQ784" s="455" t="n"/>
      <c r="AR784" s="418" t="n"/>
      <c r="AS784" s="418" t="n"/>
      <c r="AT784" s="418" t="n"/>
    </row>
    <row r="785">
      <c r="A785" s="417" t="n">
        <v>776</v>
      </c>
      <c r="B785" s="418" t="inlineStr"/>
      <c r="C785" s="418" t="inlineStr">
        <is>
          <t>វ៉ាយ.ស៊ី ផេកខេជីង ឯ.ក</t>
        </is>
      </c>
      <c r="D785" s="418" t="inlineStr">
        <is>
          <t>L001-901700417</t>
        </is>
      </c>
      <c r="E785" s="418" t="inlineStr">
        <is>
          <t>TI0023</t>
        </is>
      </c>
      <c r="F785" s="419" t="n">
        <v>44255</v>
      </c>
      <c r="G785" s="420" t="n">
        <v>24676132</v>
      </c>
      <c r="H785" s="418" t="n"/>
      <c r="I785" s="455" t="n">
        <v>24676132</v>
      </c>
      <c r="J785" s="418">
        <f>IF(L785&lt;&gt;"",L785,K785)</f>
        <v/>
      </c>
      <c r="K785" s="418">
        <f>IF(AND(T785=TRUE, U785=TRUE, V785=TRUE), IF(W785&lt;-0.05, "អនុញ្ញាត (អ្នកផ្គត់ផ្គង់ប្រកាសខ្វះ)", "បានប្រកាស (អនុញ្ញាត)"), IF(AND(T785=FALSE, U785=FALSE, V785=FALSE), "ព្យួរទុក (មិនមានទិន្នន័យ)", "ប្រកាសខុស (ព្យួរទុក)"))</f>
        <v/>
      </c>
      <c r="L785" s="418" t="inlineStr"/>
      <c r="M785" s="418" t="inlineStr"/>
      <c r="N785" s="455" t="n"/>
      <c r="O785" s="455">
        <f>IF(W785&lt;0,AI785,I785)</f>
        <v/>
      </c>
      <c r="P785" s="455">
        <f>I785-O785</f>
        <v/>
      </c>
      <c r="Q785" s="418" t="n"/>
      <c r="R785" s="418" t="inlineStr">
        <is>
          <t>TI0023</t>
        </is>
      </c>
      <c r="S785" s="418" t="inlineStr"/>
      <c r="T785" s="418">
        <f>R785=S785</f>
        <v/>
      </c>
      <c r="U785" s="418">
        <f>AND(MONTH(F785)=MONTH(Y785), YEAR(F785)=YEAR(Y785))</f>
        <v/>
      </c>
      <c r="V785" s="418">
        <f>AND(AC785&lt;&gt;"", 'Company information'!D$4&lt;&gt;"", RIGHT(SUBSTITUTE(AC785,"-",""),9)=RIGHT(SUBSTITUTE('Company information'!D$4,"-",""),9))</f>
        <v/>
      </c>
      <c r="W785" s="418">
        <f>AI785-I785</f>
        <v/>
      </c>
      <c r="X785" s="455" t="n"/>
      <c r="Y785" s="417" t="n"/>
      <c r="Z785" s="418" t="n"/>
      <c r="AA785" s="418" t="n"/>
      <c r="AB785" s="418" t="n"/>
      <c r="AC785" s="418" t="n"/>
      <c r="AD785" s="418" t="n"/>
      <c r="AE785" s="455" t="n"/>
      <c r="AF785" s="455" t="n"/>
      <c r="AG785" s="455" t="n"/>
      <c r="AH785" s="455" t="n"/>
      <c r="AI785" s="455" t="n"/>
      <c r="AJ785" s="455" t="n"/>
      <c r="AK785" s="455" t="n"/>
      <c r="AL785" s="455" t="n"/>
      <c r="AM785" s="455" t="n"/>
      <c r="AN785" s="455" t="n"/>
      <c r="AO785" s="455" t="n"/>
      <c r="AP785" s="455" t="n"/>
      <c r="AQ785" s="455" t="n"/>
      <c r="AR785" s="418" t="n"/>
      <c r="AS785" s="418" t="n"/>
      <c r="AT785" s="418" t="n"/>
    </row>
    <row r="786">
      <c r="A786" s="417" t="n">
        <v>777</v>
      </c>
      <c r="B786" s="418" t="inlineStr"/>
      <c r="C786" s="418" t="inlineStr">
        <is>
          <t>ស៊ីន ហ្វី យ៉ាង ព្រីនធីង &amp; អិកសេសសឺរី ឯ.ក</t>
        </is>
      </c>
      <c r="D786" s="418" t="inlineStr">
        <is>
          <t>K010-901906822</t>
        </is>
      </c>
      <c r="E786" s="418" t="inlineStr">
        <is>
          <t>XFY-YD2021029</t>
        </is>
      </c>
      <c r="F786" s="419" t="n">
        <v>44252</v>
      </c>
      <c r="G786" s="420" t="n">
        <v>1706950</v>
      </c>
      <c r="H786" s="418" t="n"/>
      <c r="I786" s="455" t="n">
        <v>1706950</v>
      </c>
      <c r="J786" s="418">
        <f>IF(L786&lt;&gt;"",L786,K786)</f>
        <v/>
      </c>
      <c r="K786" s="418">
        <f>IF(AND(T786=TRUE, U786=TRUE, V786=TRUE), IF(W786&lt;-0.05, "អនុញ្ញាត (អ្នកផ្គត់ផ្គង់ប្រកាសខ្វះ)", "បានប្រកាស (អនុញ្ញាត)"), IF(AND(T786=FALSE, U786=FALSE, V786=FALSE), "ព្យួរទុក (មិនមានទិន្នន័យ)", "ប្រកាសខុស (ព្យួរទុក)"))</f>
        <v/>
      </c>
      <c r="L786" s="418" t="inlineStr"/>
      <c r="M786" s="418" t="inlineStr"/>
      <c r="N786" s="455" t="n"/>
      <c r="O786" s="455">
        <f>IF(W786&lt;0,AI786,I786)</f>
        <v/>
      </c>
      <c r="P786" s="455">
        <f>I786-O786</f>
        <v/>
      </c>
      <c r="Q786" s="418" t="n"/>
      <c r="R786" s="418" t="inlineStr">
        <is>
          <t>XFY-YD2021029</t>
        </is>
      </c>
      <c r="S786" s="418" t="inlineStr"/>
      <c r="T786" s="418">
        <f>R786=S786</f>
        <v/>
      </c>
      <c r="U786" s="418">
        <f>AND(MONTH(F786)=MONTH(Y786), YEAR(F786)=YEAR(Y786))</f>
        <v/>
      </c>
      <c r="V786" s="418">
        <f>AND(AC786&lt;&gt;"", 'Company information'!D$4&lt;&gt;"", RIGHT(SUBSTITUTE(AC786,"-",""),9)=RIGHT(SUBSTITUTE('Company information'!D$4,"-",""),9))</f>
        <v/>
      </c>
      <c r="W786" s="418">
        <f>AI786-I786</f>
        <v/>
      </c>
      <c r="X786" s="455" t="n"/>
      <c r="Y786" s="417" t="n"/>
      <c r="Z786" s="418" t="n"/>
      <c r="AA786" s="418" t="n"/>
      <c r="AB786" s="418" t="n"/>
      <c r="AC786" s="418" t="n"/>
      <c r="AD786" s="418" t="n"/>
      <c r="AE786" s="455" t="n"/>
      <c r="AF786" s="455" t="n"/>
      <c r="AG786" s="455" t="n"/>
      <c r="AH786" s="455" t="n"/>
      <c r="AI786" s="455" t="n"/>
      <c r="AJ786" s="455" t="n"/>
      <c r="AK786" s="455" t="n"/>
      <c r="AL786" s="455" t="n"/>
      <c r="AM786" s="455" t="n"/>
      <c r="AN786" s="455" t="n"/>
      <c r="AO786" s="455" t="n"/>
      <c r="AP786" s="455" t="n"/>
      <c r="AQ786" s="455" t="n"/>
      <c r="AR786" s="418" t="n"/>
      <c r="AS786" s="418" t="n"/>
      <c r="AT786" s="418" t="n"/>
    </row>
    <row r="787">
      <c r="A787" s="417" t="n">
        <v>778</v>
      </c>
      <c r="B787" s="418" t="inlineStr"/>
      <c r="C787" s="418" t="inlineStr">
        <is>
          <t>ជា យូ អាង ផេកខេកជីង មេធៀរៀល (ខេមបូឌា) ឯ.ក</t>
        </is>
      </c>
      <c r="D787" s="418" t="inlineStr">
        <is>
          <t>L001-901903560</t>
        </is>
      </c>
      <c r="E787" s="418" t="inlineStr">
        <is>
          <t>JYA202100093</t>
        </is>
      </c>
      <c r="F787" s="419" t="n">
        <v>44255</v>
      </c>
      <c r="G787" s="420" t="n">
        <v>449547</v>
      </c>
      <c r="H787" s="418" t="n"/>
      <c r="I787" s="455" t="n">
        <v>449547</v>
      </c>
      <c r="J787" s="418">
        <f>IF(L787&lt;&gt;"",L787,K787)</f>
        <v/>
      </c>
      <c r="K787" s="418">
        <f>IF(AND(T787=TRUE, U787=TRUE, V787=TRUE), IF(W787&lt;-0.05, "អនុញ្ញាត (អ្នកផ្គត់ផ្គង់ប្រកាសខ្វះ)", "បានប្រកាស (អនុញ្ញាត)"), IF(AND(T787=FALSE, U787=FALSE, V787=FALSE), "ព្យួរទុក (មិនមានទិន្នន័យ)", "ប្រកាសខុស (ព្យួរទុក)"))</f>
        <v/>
      </c>
      <c r="L787" s="418" t="inlineStr"/>
      <c r="M787" s="418" t="inlineStr"/>
      <c r="N787" s="455" t="n"/>
      <c r="O787" s="455">
        <f>IF(W787&lt;0,AI787,I787)</f>
        <v/>
      </c>
      <c r="P787" s="455">
        <f>I787-O787</f>
        <v/>
      </c>
      <c r="Q787" s="418" t="n"/>
      <c r="R787" s="418" t="inlineStr">
        <is>
          <t>JYA202100093</t>
        </is>
      </c>
      <c r="S787" s="418" t="inlineStr"/>
      <c r="T787" s="418">
        <f>R787=S787</f>
        <v/>
      </c>
      <c r="U787" s="418">
        <f>AND(MONTH(F787)=MONTH(Y787), YEAR(F787)=YEAR(Y787))</f>
        <v/>
      </c>
      <c r="V787" s="418">
        <f>AND(AC787&lt;&gt;"", 'Company information'!D$4&lt;&gt;"", RIGHT(SUBSTITUTE(AC787,"-",""),9)=RIGHT(SUBSTITUTE('Company information'!D$4,"-",""),9))</f>
        <v/>
      </c>
      <c r="W787" s="418">
        <f>AI787-I787</f>
        <v/>
      </c>
      <c r="X787" s="455" t="n"/>
      <c r="Y787" s="417" t="n"/>
      <c r="Z787" s="418" t="n"/>
      <c r="AA787" s="418" t="n"/>
      <c r="AB787" s="418" t="n"/>
      <c r="AC787" s="418" t="n"/>
      <c r="AD787" s="418" t="n"/>
      <c r="AE787" s="455" t="n"/>
      <c r="AF787" s="455" t="n"/>
      <c r="AG787" s="455" t="n"/>
      <c r="AH787" s="455" t="n"/>
      <c r="AI787" s="455" t="n"/>
      <c r="AJ787" s="455" t="n"/>
      <c r="AK787" s="455" t="n"/>
      <c r="AL787" s="455" t="n"/>
      <c r="AM787" s="455" t="n"/>
      <c r="AN787" s="455" t="n"/>
      <c r="AO787" s="455" t="n"/>
      <c r="AP787" s="455" t="n"/>
      <c r="AQ787" s="455" t="n"/>
      <c r="AR787" s="418" t="n"/>
      <c r="AS787" s="418" t="n"/>
      <c r="AT787" s="418" t="n"/>
    </row>
    <row r="788">
      <c r="A788" s="417" t="n">
        <v>779</v>
      </c>
      <c r="B788" s="418" t="inlineStr"/>
      <c r="C788" s="418" t="inlineStr">
        <is>
          <t>ដុងគ័ន ស៊ីធី ហ្វាញស្តារ ព្រីនធីង (ខេមបូឌា)</t>
        </is>
      </c>
      <c r="D788" s="418" t="inlineStr">
        <is>
          <t>L001-100193021</t>
        </is>
      </c>
      <c r="E788" s="418" t="inlineStr">
        <is>
          <t>000112</t>
        </is>
      </c>
      <c r="F788" s="419" t="n">
        <v>44253</v>
      </c>
      <c r="G788" s="420" t="n">
        <v>13902479</v>
      </c>
      <c r="H788" s="418" t="n"/>
      <c r="I788" s="455" t="n">
        <v>13902479</v>
      </c>
      <c r="J788" s="418">
        <f>IF(L788&lt;&gt;"",L788,K788)</f>
        <v/>
      </c>
      <c r="K788" s="418">
        <f>IF(AND(T788=TRUE, U788=TRUE, V788=TRUE), IF(W788&lt;-0.05, "អនុញ្ញាត (អ្នកផ្គត់ផ្គង់ប្រកាសខ្វះ)", "បានប្រកាស (អនុញ្ញាត)"), IF(AND(T788=FALSE, U788=FALSE, V788=FALSE), "ព្យួរទុក (មិនមានទិន្នន័យ)", "ប្រកាសខុស (ព្យួរទុក)"))</f>
        <v/>
      </c>
      <c r="L788" s="418" t="inlineStr"/>
      <c r="M788" s="418" t="inlineStr"/>
      <c r="N788" s="455" t="n"/>
      <c r="O788" s="455">
        <f>IF(W788&lt;0,AI788,I788)</f>
        <v/>
      </c>
      <c r="P788" s="455">
        <f>I788-O788</f>
        <v/>
      </c>
      <c r="Q788" s="418" t="n"/>
      <c r="R788" s="418" t="inlineStr">
        <is>
          <t>000112</t>
        </is>
      </c>
      <c r="S788" s="418" t="inlineStr">
        <is>
          <t>000112</t>
        </is>
      </c>
      <c r="T788" s="418">
        <f>R788=S788</f>
        <v/>
      </c>
      <c r="U788" s="418">
        <f>AND(MONTH(F788)=MONTH(Y788), YEAR(F788)=YEAR(Y788))</f>
        <v/>
      </c>
      <c r="V788" s="418">
        <f>AND(AC788&lt;&gt;"", 'Company information'!D$4&lt;&gt;"", RIGHT(SUBSTITUTE(AC788,"-",""),9)=RIGHT(SUBSTITUTE('Company information'!D$4,"-",""),9))</f>
        <v/>
      </c>
      <c r="W788" s="418">
        <f>AI788-I788</f>
        <v/>
      </c>
      <c r="X788" s="455" t="n"/>
      <c r="Y788" s="419" t="n">
        <v>44732</v>
      </c>
      <c r="Z788" s="418" t="inlineStr">
        <is>
          <t>000112</t>
        </is>
      </c>
      <c r="AA788" s="418" t="inlineStr"/>
      <c r="AB788" s="418" t="inlineStr">
        <is>
          <t>បុគ្គលជាប់អាករ</t>
        </is>
      </c>
      <c r="AC788" s="418" t="inlineStr">
        <is>
          <t>L001-100067123</t>
        </is>
      </c>
      <c r="AD788" s="418" t="inlineStr">
        <is>
          <t>រីឡាយអេប៊ល សូស អ៊ិនដាសស្រ្ទៀល (ខេមបូឌា)</t>
        </is>
      </c>
      <c r="AE788" s="455" t="n">
        <v>2500608</v>
      </c>
      <c r="AF788" s="455" t="n">
        <v>2500608</v>
      </c>
      <c r="AG788" s="455" t="n">
        <v>0</v>
      </c>
      <c r="AH788" s="455" t="n">
        <v>0</v>
      </c>
      <c r="AI788" s="455" t="n">
        <v>0</v>
      </c>
      <c r="AJ788" s="455" t="n">
        <v>0</v>
      </c>
      <c r="AK788" s="455" t="n">
        <v>250060.8</v>
      </c>
      <c r="AL788" s="455" t="n">
        <v>0</v>
      </c>
      <c r="AM788" s="455" t="n">
        <v>0</v>
      </c>
      <c r="AN788" s="455" t="n">
        <v>0</v>
      </c>
      <c r="AO788" s="455" t="n">
        <v>0</v>
      </c>
      <c r="AP788" s="455" t="n">
        <v>0</v>
      </c>
      <c r="AQ788" s="455" t="n">
        <v>0</v>
      </c>
      <c r="AR788" s="418" t="inlineStr"/>
      <c r="AS788" s="418" t="inlineStr">
        <is>
          <t>Ticket</t>
        </is>
      </c>
      <c r="AT788" s="418" t="inlineStr">
        <is>
          <t>បានប្រកាសពន្ធ</t>
        </is>
      </c>
    </row>
    <row r="789">
      <c r="A789" s="417" t="n">
        <v>780</v>
      </c>
      <c r="B789" s="418" t="inlineStr"/>
      <c r="C789" s="418" t="inlineStr">
        <is>
          <t>ស៊ីវ៉ា ហ្វ្រេត (ខេមបូឌា) ឯ.ក</t>
        </is>
      </c>
      <c r="D789" s="418" t="inlineStr">
        <is>
          <t>K002-901901410</t>
        </is>
      </c>
      <c r="E789" s="418" t="inlineStr">
        <is>
          <t>10020258</t>
        </is>
      </c>
      <c r="F789" s="419" t="n">
        <v>44410</v>
      </c>
      <c r="G789" s="420" t="n">
        <v>40720</v>
      </c>
      <c r="H789" s="418" t="n"/>
      <c r="I789" s="455" t="n">
        <v>40720</v>
      </c>
      <c r="J789" s="418">
        <f>IF(L789&lt;&gt;"",L789,K789)</f>
        <v/>
      </c>
      <c r="K789" s="418">
        <f>IF(AND(T789=TRUE, U789=TRUE, V789=TRUE), IF(W789&lt;-0.05, "អនុញ្ញាត (អ្នកផ្គត់ផ្គង់ប្រកាសខ្វះ)", "បានប្រកាស (អនុញ្ញាត)"), IF(AND(T789=FALSE, U789=FALSE, V789=FALSE), "ព្យួរទុក (មិនមានទិន្នន័យ)", "ប្រកាសខុស (ព្យួរទុក)"))</f>
        <v/>
      </c>
      <c r="L789" s="418" t="inlineStr"/>
      <c r="M789" s="418" t="inlineStr"/>
      <c r="N789" s="455" t="n"/>
      <c r="O789" s="455">
        <f>IF(W789&lt;0,AI789,I789)</f>
        <v/>
      </c>
      <c r="P789" s="455">
        <f>I789-O789</f>
        <v/>
      </c>
      <c r="Q789" s="418" t="n"/>
      <c r="R789" s="418" t="inlineStr">
        <is>
          <t>10020258</t>
        </is>
      </c>
      <c r="S789" s="418" t="inlineStr">
        <is>
          <t>10020258</t>
        </is>
      </c>
      <c r="T789" s="418">
        <f>R789=S789</f>
        <v/>
      </c>
      <c r="U789" s="418">
        <f>AND(MONTH(F789)=MONTH(Y789), YEAR(F789)=YEAR(Y789))</f>
        <v/>
      </c>
      <c r="V789" s="418">
        <f>AND(AC789&lt;&gt;"", 'Company information'!D$4&lt;&gt;"", RIGHT(SUBSTITUTE(AC789,"-",""),9)=RIGHT(SUBSTITUTE('Company information'!D$4,"-",""),9))</f>
        <v/>
      </c>
      <c r="W789" s="418">
        <f>AI789-I789</f>
        <v/>
      </c>
      <c r="X789" s="455" t="n"/>
      <c r="Y789" s="419" t="n">
        <v>44763</v>
      </c>
      <c r="Z789" s="418" t="inlineStr">
        <is>
          <t>10020258</t>
        </is>
      </c>
      <c r="AA789" s="418" t="inlineStr"/>
      <c r="AB789" s="418" t="inlineStr">
        <is>
          <t>ក្រុមហ៊ុនក្រៅប្រទេស</t>
        </is>
      </c>
      <c r="AC789" s="418" t="inlineStr">
        <is>
          <t>F520101 SGS HONG KONG LTD</t>
        </is>
      </c>
      <c r="AD789" s="418" t="inlineStr">
        <is>
          <t>F520101 SGS HONG KONG LTD</t>
        </is>
      </c>
      <c r="AE789" s="455" t="n">
        <v>1056112</v>
      </c>
      <c r="AF789" s="455" t="n">
        <v>960102</v>
      </c>
      <c r="AG789" s="455" t="n">
        <v>0</v>
      </c>
      <c r="AH789" s="455" t="n">
        <v>0</v>
      </c>
      <c r="AI789" s="455" t="n">
        <v>0</v>
      </c>
      <c r="AJ789" s="455" t="n">
        <v>96010</v>
      </c>
      <c r="AK789" s="455" t="n">
        <v>0</v>
      </c>
      <c r="AL789" s="455" t="n">
        <v>0</v>
      </c>
      <c r="AM789" s="455" t="n">
        <v>0</v>
      </c>
      <c r="AN789" s="455" t="n">
        <v>0</v>
      </c>
      <c r="AO789" s="455" t="n">
        <v>0</v>
      </c>
      <c r="AP789" s="455" t="n">
        <v>0</v>
      </c>
      <c r="AQ789" s="455" t="n">
        <v>0</v>
      </c>
      <c r="AR789" s="418" t="inlineStr"/>
      <c r="AS789" s="418" t="inlineStr">
        <is>
          <t>Final Random Inspection - Mdy - Trade - C&amp;P</t>
        </is>
      </c>
      <c r="AT789" s="418" t="inlineStr">
        <is>
          <t>បានប្រកាសពន្ធ</t>
        </is>
      </c>
    </row>
    <row r="790">
      <c r="A790" s="417" t="n">
        <v>781</v>
      </c>
      <c r="B790" s="418" t="inlineStr"/>
      <c r="C790" s="418" t="inlineStr">
        <is>
          <t>ស៊ីវ៉ា ហ្វ្រេត (ខេមបូឌា) ឯ.ក</t>
        </is>
      </c>
      <c r="D790" s="418" t="inlineStr">
        <is>
          <t>K002-901901410</t>
        </is>
      </c>
      <c r="E790" s="418" t="inlineStr">
        <is>
          <t>10020253</t>
        </is>
      </c>
      <c r="F790" s="419" t="n">
        <v>44410</v>
      </c>
      <c r="G790" s="420" t="n">
        <v>40720</v>
      </c>
      <c r="H790" s="418" t="n"/>
      <c r="I790" s="455" t="n">
        <v>40720</v>
      </c>
      <c r="J790" s="418">
        <f>IF(L790&lt;&gt;"",L790,K790)</f>
        <v/>
      </c>
      <c r="K790" s="418">
        <f>IF(AND(T790=TRUE, U790=TRUE, V790=TRUE), IF(W790&lt;-0.05, "អនុញ្ញាត (អ្នកផ្គត់ផ្គង់ប្រកាសខ្វះ)", "បានប្រកាស (អនុញ្ញាត)"), IF(AND(T790=FALSE, U790=FALSE, V790=FALSE), "ព្យួរទុក (មិនមានទិន្នន័យ)", "ប្រកាសខុស (ព្យួរទុក)"))</f>
        <v/>
      </c>
      <c r="L790" s="418" t="inlineStr"/>
      <c r="M790" s="418" t="inlineStr"/>
      <c r="N790" s="455" t="n"/>
      <c r="O790" s="455">
        <f>IF(W790&lt;0,AI790,I790)</f>
        <v/>
      </c>
      <c r="P790" s="455">
        <f>I790-O790</f>
        <v/>
      </c>
      <c r="Q790" s="418" t="n"/>
      <c r="R790" s="418" t="inlineStr">
        <is>
          <t>10020253</t>
        </is>
      </c>
      <c r="S790" s="418" t="inlineStr">
        <is>
          <t>10020253</t>
        </is>
      </c>
      <c r="T790" s="418">
        <f>R790=S790</f>
        <v/>
      </c>
      <c r="U790" s="418">
        <f>AND(MONTH(F790)=MONTH(Y790), YEAR(F790)=YEAR(Y790))</f>
        <v/>
      </c>
      <c r="V790" s="418">
        <f>AND(AC790&lt;&gt;"", 'Company information'!D$4&lt;&gt;"", RIGHT(SUBSTITUTE(AC790,"-",""),9)=RIGHT(SUBSTITUTE('Company information'!D$4,"-",""),9))</f>
        <v/>
      </c>
      <c r="W790" s="418">
        <f>AI790-I790</f>
        <v/>
      </c>
      <c r="X790" s="455" t="n"/>
      <c r="Y790" s="419" t="n">
        <v>44761</v>
      </c>
      <c r="Z790" s="418" t="inlineStr">
        <is>
          <t>10020253</t>
        </is>
      </c>
      <c r="AA790" s="418" t="inlineStr"/>
      <c r="AB790" s="418" t="inlineStr">
        <is>
          <t>ក្រុមហ៊ុនក្រៅប្រទេស</t>
        </is>
      </c>
      <c r="AC790" s="418" t="inlineStr">
        <is>
          <t>GROUPE CASINO LIMITED</t>
        </is>
      </c>
      <c r="AD790" s="418" t="inlineStr">
        <is>
          <t>GROUPE CASINO LIMITED</t>
        </is>
      </c>
      <c r="AE790" s="455" t="n">
        <v>1692900</v>
      </c>
      <c r="AF790" s="455" t="n">
        <v>1539000</v>
      </c>
      <c r="AG790" s="455" t="n">
        <v>0</v>
      </c>
      <c r="AH790" s="455" t="n">
        <v>0</v>
      </c>
      <c r="AI790" s="455" t="n">
        <v>0</v>
      </c>
      <c r="AJ790" s="455" t="n">
        <v>153900</v>
      </c>
      <c r="AK790" s="455" t="n">
        <v>0</v>
      </c>
      <c r="AL790" s="455" t="n">
        <v>0</v>
      </c>
      <c r="AM790" s="455" t="n">
        <v>0</v>
      </c>
      <c r="AN790" s="455" t="n">
        <v>0</v>
      </c>
      <c r="AO790" s="455" t="n">
        <v>0</v>
      </c>
      <c r="AP790" s="455" t="n">
        <v>0</v>
      </c>
      <c r="AQ790" s="455" t="n">
        <v>0</v>
      </c>
      <c r="AR790" s="418" t="inlineStr"/>
      <c r="AS790" s="418" t="inlineStr">
        <is>
          <t>Loading Inspection - Ea - Trade - NR</t>
        </is>
      </c>
      <c r="AT790" s="418" t="inlineStr">
        <is>
          <t>បានប្រកាសពន្ធ</t>
        </is>
      </c>
    </row>
    <row r="791">
      <c r="A791" s="417" t="n">
        <v>782</v>
      </c>
      <c r="B791" s="418" t="inlineStr"/>
      <c r="C791" s="418" t="inlineStr">
        <is>
          <t>ស៊ីវ៉ា ហ្វ្រេត (ខេមបូឌា) ឯ.ក</t>
        </is>
      </c>
      <c r="D791" s="418" t="inlineStr">
        <is>
          <t>K002-901901410</t>
        </is>
      </c>
      <c r="E791" s="418" t="inlineStr">
        <is>
          <t>10020252</t>
        </is>
      </c>
      <c r="F791" s="419" t="n">
        <v>44410</v>
      </c>
      <c r="G791" s="420" t="n">
        <v>40720</v>
      </c>
      <c r="H791" s="418" t="n"/>
      <c r="I791" s="455" t="n">
        <v>40720</v>
      </c>
      <c r="J791" s="418">
        <f>IF(L791&lt;&gt;"",L791,K791)</f>
        <v/>
      </c>
      <c r="K791" s="418">
        <f>IF(AND(T791=TRUE, U791=TRUE, V791=TRUE), IF(W791&lt;-0.05, "អនុញ្ញាត (អ្នកផ្គត់ផ្គង់ប្រកាសខ្វះ)", "បានប្រកាស (អនុញ្ញាត)"), IF(AND(T791=FALSE, U791=FALSE, V791=FALSE), "ព្យួរទុក (មិនមានទិន្នន័យ)", "ប្រកាសខុស (ព្យួរទុក)"))</f>
        <v/>
      </c>
      <c r="L791" s="418" t="inlineStr"/>
      <c r="M791" s="418" t="inlineStr"/>
      <c r="N791" s="455" t="n"/>
      <c r="O791" s="455">
        <f>IF(W791&lt;0,AI791,I791)</f>
        <v/>
      </c>
      <c r="P791" s="455">
        <f>I791-O791</f>
        <v/>
      </c>
      <c r="Q791" s="418" t="n"/>
      <c r="R791" s="418" t="inlineStr">
        <is>
          <t>10020252</t>
        </is>
      </c>
      <c r="S791" s="418" t="inlineStr">
        <is>
          <t>10020252</t>
        </is>
      </c>
      <c r="T791" s="418">
        <f>R791=S791</f>
        <v/>
      </c>
      <c r="U791" s="418">
        <f>AND(MONTH(F791)=MONTH(Y791), YEAR(F791)=YEAR(Y791))</f>
        <v/>
      </c>
      <c r="V791" s="418">
        <f>AND(AC791&lt;&gt;"", 'Company information'!D$4&lt;&gt;"", RIGHT(SUBSTITUTE(AC791,"-",""),9)=RIGHT(SUBSTITUTE('Company information'!D$4,"-",""),9))</f>
        <v/>
      </c>
      <c r="W791" s="418">
        <f>AI791-I791</f>
        <v/>
      </c>
      <c r="X791" s="455" t="n"/>
      <c r="Y791" s="419" t="n">
        <v>44761</v>
      </c>
      <c r="Z791" s="418" t="inlineStr">
        <is>
          <t>10020252</t>
        </is>
      </c>
      <c r="AA791" s="418" t="inlineStr"/>
      <c r="AB791" s="418" t="inlineStr">
        <is>
          <t>បុគ្គលជាប់អាករ</t>
        </is>
      </c>
      <c r="AC791" s="418" t="inlineStr">
        <is>
          <t>B102-107029472</t>
        </is>
      </c>
      <c r="AD791" s="418" t="inlineStr">
        <is>
          <t>ហ្វេតរ៉ាយស៍ បាត់ដំបង អិលធីឌី</t>
        </is>
      </c>
      <c r="AE791" s="455" t="n">
        <v>2026966</v>
      </c>
      <c r="AF791" s="455" t="n">
        <v>1842696</v>
      </c>
      <c r="AG791" s="455" t="n">
        <v>0</v>
      </c>
      <c r="AH791" s="455" t="n">
        <v>0</v>
      </c>
      <c r="AI791" s="455" t="n">
        <v>184270</v>
      </c>
      <c r="AJ791" s="455" t="n">
        <v>0</v>
      </c>
      <c r="AK791" s="455" t="n">
        <v>0</v>
      </c>
      <c r="AL791" s="455" t="n">
        <v>0</v>
      </c>
      <c r="AM791" s="455" t="n">
        <v>0</v>
      </c>
      <c r="AN791" s="455" t="n">
        <v>0</v>
      </c>
      <c r="AO791" s="455" t="n">
        <v>0</v>
      </c>
      <c r="AP791" s="455" t="n">
        <v>0</v>
      </c>
      <c r="AQ791" s="455" t="n">
        <v>0</v>
      </c>
      <c r="AR791" s="418" t="inlineStr"/>
      <c r="AS791" s="418" t="inlineStr">
        <is>
          <t>Loading Inspection - Ea - Trade - NR</t>
        </is>
      </c>
      <c r="AT791" s="418" t="inlineStr">
        <is>
          <t>បានប្រកាសពន្ធ</t>
        </is>
      </c>
    </row>
    <row r="792">
      <c r="A792" s="417" t="n">
        <v>783</v>
      </c>
      <c r="B792" s="418" t="inlineStr"/>
      <c r="C792" s="418" t="inlineStr">
        <is>
          <t>ស៊ីវ៉ា ហ្វ្រេត (ខេមបូឌា) ឯ.ក</t>
        </is>
      </c>
      <c r="D792" s="418" t="inlineStr">
        <is>
          <t>K002-901901410</t>
        </is>
      </c>
      <c r="E792" s="418" t="inlineStr">
        <is>
          <t>10020250</t>
        </is>
      </c>
      <c r="F792" s="419" t="n">
        <v>44410</v>
      </c>
      <c r="G792" s="420" t="n">
        <v>40720</v>
      </c>
      <c r="H792" s="418" t="n"/>
      <c r="I792" s="455" t="n">
        <v>40720</v>
      </c>
      <c r="J792" s="418">
        <f>IF(L792&lt;&gt;"",L792,K792)</f>
        <v/>
      </c>
      <c r="K792" s="418">
        <f>IF(AND(T792=TRUE, U792=TRUE, V792=TRUE), IF(W792&lt;-0.05, "អនុញ្ញាត (អ្នកផ្គត់ផ្គង់ប្រកាសខ្វះ)", "បានប្រកាស (អនុញ្ញាត)"), IF(AND(T792=FALSE, U792=FALSE, V792=FALSE), "ព្យួរទុក (មិនមានទិន្នន័យ)", "ប្រកាសខុស (ព្យួរទុក)"))</f>
        <v/>
      </c>
      <c r="L792" s="418" t="inlineStr"/>
      <c r="M792" s="418" t="inlineStr"/>
      <c r="N792" s="455" t="n"/>
      <c r="O792" s="455">
        <f>IF(W792&lt;0,AI792,I792)</f>
        <v/>
      </c>
      <c r="P792" s="455">
        <f>I792-O792</f>
        <v/>
      </c>
      <c r="Q792" s="418" t="n"/>
      <c r="R792" s="418" t="inlineStr">
        <is>
          <t>10020250</t>
        </is>
      </c>
      <c r="S792" s="418" t="inlineStr">
        <is>
          <t>10020250</t>
        </is>
      </c>
      <c r="T792" s="418">
        <f>R792=S792</f>
        <v/>
      </c>
      <c r="U792" s="418">
        <f>AND(MONTH(F792)=MONTH(Y792), YEAR(F792)=YEAR(Y792))</f>
        <v/>
      </c>
      <c r="V792" s="418">
        <f>AND(AC792&lt;&gt;"", 'Company information'!D$4&lt;&gt;"", RIGHT(SUBSTITUTE(AC792,"-",""),9)=RIGHT(SUBSTITUTE('Company information'!D$4,"-",""),9))</f>
        <v/>
      </c>
      <c r="W792" s="418">
        <f>AI792-I792</f>
        <v/>
      </c>
      <c r="X792" s="455" t="n"/>
      <c r="Y792" s="419" t="n">
        <v>44761</v>
      </c>
      <c r="Z792" s="418" t="inlineStr">
        <is>
          <t>10020250</t>
        </is>
      </c>
      <c r="AA792" s="418" t="inlineStr"/>
      <c r="AB792" s="418" t="inlineStr">
        <is>
          <t>បុគ្គលជាប់អាករ</t>
        </is>
      </c>
      <c r="AC792" s="418" t="inlineStr">
        <is>
          <t>B105-105008001</t>
        </is>
      </c>
      <c r="AD792" s="418" t="inlineStr">
        <is>
          <t>វ៉ាយថ៍ ហ្គោល អ៊ីមផត អិចផត</t>
        </is>
      </c>
      <c r="AE792" s="455" t="n">
        <v>1163361</v>
      </c>
      <c r="AF792" s="455" t="n">
        <v>1057601</v>
      </c>
      <c r="AG792" s="455" t="n">
        <v>0</v>
      </c>
      <c r="AH792" s="455" t="n">
        <v>0</v>
      </c>
      <c r="AI792" s="455" t="n">
        <v>105760</v>
      </c>
      <c r="AJ792" s="455" t="n">
        <v>0</v>
      </c>
      <c r="AK792" s="455" t="n">
        <v>0</v>
      </c>
      <c r="AL792" s="455" t="n">
        <v>0</v>
      </c>
      <c r="AM792" s="455" t="n">
        <v>0</v>
      </c>
      <c r="AN792" s="455" t="n">
        <v>0</v>
      </c>
      <c r="AO792" s="455" t="n">
        <v>0</v>
      </c>
      <c r="AP792" s="455" t="n">
        <v>0</v>
      </c>
      <c r="AQ792" s="455" t="n">
        <v>0</v>
      </c>
      <c r="AR792" s="418" t="inlineStr"/>
      <c r="AS792" s="418" t="inlineStr">
        <is>
          <t>Loading Inspection - MT - Trade - NR</t>
        </is>
      </c>
      <c r="AT792" s="418" t="inlineStr">
        <is>
          <t>បានប្រកាសពន្ធ</t>
        </is>
      </c>
    </row>
    <row r="793">
      <c r="A793" s="417" t="n">
        <v>784</v>
      </c>
      <c r="B793" s="418" t="inlineStr"/>
      <c r="C793" s="418" t="inlineStr">
        <is>
          <t>ស៊ីវ៉ា ហ្វ្រេត (ខេមបូឌា) ឯ.ក</t>
        </is>
      </c>
      <c r="D793" s="418" t="inlineStr">
        <is>
          <t>K002-901901410</t>
        </is>
      </c>
      <c r="E793" s="418" t="inlineStr">
        <is>
          <t>10020249</t>
        </is>
      </c>
      <c r="F793" s="419" t="n">
        <v>44410</v>
      </c>
      <c r="G793" s="420" t="n">
        <v>40720</v>
      </c>
      <c r="H793" s="418" t="n"/>
      <c r="I793" s="455" t="n">
        <v>40720</v>
      </c>
      <c r="J793" s="418">
        <f>IF(L793&lt;&gt;"",L793,K793)</f>
        <v/>
      </c>
      <c r="K793" s="418">
        <f>IF(AND(T793=TRUE, U793=TRUE, V793=TRUE), IF(W793&lt;-0.05, "អនុញ្ញាត (អ្នកផ្គត់ផ្គង់ប្រកាសខ្វះ)", "បានប្រកាស (អនុញ្ញាត)"), IF(AND(T793=FALSE, U793=FALSE, V793=FALSE), "ព្យួរទុក (មិនមានទិន្នន័យ)", "ប្រកាសខុស (ព្យួរទុក)"))</f>
        <v/>
      </c>
      <c r="L793" s="418" t="inlineStr"/>
      <c r="M793" s="418" t="inlineStr"/>
      <c r="N793" s="455" t="n"/>
      <c r="O793" s="455">
        <f>IF(W793&lt;0,AI793,I793)</f>
        <v/>
      </c>
      <c r="P793" s="455">
        <f>I793-O793</f>
        <v/>
      </c>
      <c r="Q793" s="418" t="n"/>
      <c r="R793" s="418" t="inlineStr">
        <is>
          <t>10020249</t>
        </is>
      </c>
      <c r="S793" s="418" t="inlineStr">
        <is>
          <t>10020249</t>
        </is>
      </c>
      <c r="T793" s="418">
        <f>R793=S793</f>
        <v/>
      </c>
      <c r="U793" s="418">
        <f>AND(MONTH(F793)=MONTH(Y793), YEAR(F793)=YEAR(Y793))</f>
        <v/>
      </c>
      <c r="V793" s="418">
        <f>AND(AC793&lt;&gt;"", 'Company information'!D$4&lt;&gt;"", RIGHT(SUBSTITUTE(AC793,"-",""),9)=RIGHT(SUBSTITUTE('Company information'!D$4,"-",""),9))</f>
        <v/>
      </c>
      <c r="W793" s="418">
        <f>AI793-I793</f>
        <v/>
      </c>
      <c r="X793" s="455" t="n"/>
      <c r="Y793" s="419" t="n">
        <v>44761</v>
      </c>
      <c r="Z793" s="418" t="inlineStr">
        <is>
          <t>10020249</t>
        </is>
      </c>
      <c r="AA793" s="418" t="inlineStr"/>
      <c r="AB793" s="418" t="inlineStr">
        <is>
          <t>ក្រុមហ៊ុនក្រៅប្រទេស</t>
        </is>
      </c>
      <c r="AC793" s="418" t="inlineStr">
        <is>
          <t>F619701</t>
        </is>
      </c>
      <c r="AD793" s="418" t="inlineStr">
        <is>
          <t>F619701 SGS-CSTC STANDARD TECHNICAL SERVICES (QINGDAO) CO., LTD.</t>
        </is>
      </c>
      <c r="AE793" s="455" t="n">
        <v>7034338</v>
      </c>
      <c r="AF793" s="455" t="n">
        <v>6394853</v>
      </c>
      <c r="AG793" s="455" t="n">
        <v>0</v>
      </c>
      <c r="AH793" s="455" t="n">
        <v>0</v>
      </c>
      <c r="AI793" s="455" t="n">
        <v>0</v>
      </c>
      <c r="AJ793" s="455" t="n">
        <v>639485</v>
      </c>
      <c r="AK793" s="455" t="n">
        <v>0</v>
      </c>
      <c r="AL793" s="455" t="n">
        <v>0</v>
      </c>
      <c r="AM793" s="455" t="n">
        <v>0</v>
      </c>
      <c r="AN793" s="455" t="n">
        <v>0</v>
      </c>
      <c r="AO793" s="455" t="n">
        <v>0</v>
      </c>
      <c r="AP793" s="455" t="n">
        <v>0</v>
      </c>
      <c r="AQ793" s="455" t="n">
        <v>0</v>
      </c>
      <c r="AR793" s="418" t="inlineStr"/>
      <c r="AS793" s="418" t="inlineStr">
        <is>
          <t>Inspection - Ea - Product - NR</t>
        </is>
      </c>
      <c r="AT793" s="418" t="inlineStr">
        <is>
          <t>បានប្រកាសពន្ធ</t>
        </is>
      </c>
    </row>
    <row r="794">
      <c r="A794" s="417" t="n">
        <v>785</v>
      </c>
      <c r="B794" s="418" t="inlineStr"/>
      <c r="C794" s="418" t="inlineStr">
        <is>
          <t>ស៊ីវ៉ា ហ្វ្រេត (ខេមបូឌា) ឯ.ក</t>
        </is>
      </c>
      <c r="D794" s="418" t="inlineStr">
        <is>
          <t>K002-901901410</t>
        </is>
      </c>
      <c r="E794" s="418" t="inlineStr">
        <is>
          <t>10020248</t>
        </is>
      </c>
      <c r="F794" s="419" t="n">
        <v>44410</v>
      </c>
      <c r="G794" s="420" t="n">
        <v>40720</v>
      </c>
      <c r="H794" s="418" t="n"/>
      <c r="I794" s="455" t="n">
        <v>40720</v>
      </c>
      <c r="J794" s="418">
        <f>IF(L794&lt;&gt;"",L794,K794)</f>
        <v/>
      </c>
      <c r="K794" s="418">
        <f>IF(AND(T794=TRUE, U794=TRUE, V794=TRUE), IF(W794&lt;-0.05, "អនុញ្ញាត (អ្នកផ្គត់ផ្គង់ប្រកាសខ្វះ)", "បានប្រកាស (អនុញ្ញាត)"), IF(AND(T794=FALSE, U794=FALSE, V794=FALSE), "ព្យួរទុក (មិនមានទិន្នន័យ)", "ប្រកាសខុស (ព្យួរទុក)"))</f>
        <v/>
      </c>
      <c r="L794" s="418" t="inlineStr"/>
      <c r="M794" s="418" t="inlineStr"/>
      <c r="N794" s="455" t="n"/>
      <c r="O794" s="455">
        <f>IF(W794&lt;0,AI794,I794)</f>
        <v/>
      </c>
      <c r="P794" s="455">
        <f>I794-O794</f>
        <v/>
      </c>
      <c r="Q794" s="418" t="n"/>
      <c r="R794" s="418" t="inlineStr">
        <is>
          <t>10020248</t>
        </is>
      </c>
      <c r="S794" s="418" t="inlineStr">
        <is>
          <t>10020248</t>
        </is>
      </c>
      <c r="T794" s="418">
        <f>R794=S794</f>
        <v/>
      </c>
      <c r="U794" s="418">
        <f>AND(MONTH(F794)=MONTH(Y794), YEAR(F794)=YEAR(Y794))</f>
        <v/>
      </c>
      <c r="V794" s="418">
        <f>AND(AC794&lt;&gt;"", 'Company information'!D$4&lt;&gt;"", RIGHT(SUBSTITUTE(AC794,"-",""),9)=RIGHT(SUBSTITUTE('Company information'!D$4,"-",""),9))</f>
        <v/>
      </c>
      <c r="W794" s="418">
        <f>AI794-I794</f>
        <v/>
      </c>
      <c r="X794" s="455" t="n"/>
      <c r="Y794" s="419" t="n">
        <v>44761</v>
      </c>
      <c r="Z794" s="418" t="inlineStr">
        <is>
          <t>10020248</t>
        </is>
      </c>
      <c r="AA794" s="418" t="inlineStr"/>
      <c r="AB794" s="418" t="inlineStr">
        <is>
          <t>ក្រុមហ៊ុនក្រៅប្រទេស</t>
        </is>
      </c>
      <c r="AC794" s="418" t="inlineStr">
        <is>
          <t>F520101 SGS HONG KONG LTD</t>
        </is>
      </c>
      <c r="AD794" s="418" t="inlineStr">
        <is>
          <t>F520101 SGS HONG KONG LTD</t>
        </is>
      </c>
      <c r="AE794" s="455" t="n">
        <v>4988412</v>
      </c>
      <c r="AF794" s="455" t="n">
        <v>4534920</v>
      </c>
      <c r="AG794" s="455" t="n">
        <v>0</v>
      </c>
      <c r="AH794" s="455" t="n">
        <v>0</v>
      </c>
      <c r="AI794" s="455" t="n">
        <v>0</v>
      </c>
      <c r="AJ794" s="455" t="n">
        <v>453492</v>
      </c>
      <c r="AK794" s="455" t="n">
        <v>0</v>
      </c>
      <c r="AL794" s="455" t="n">
        <v>0</v>
      </c>
      <c r="AM794" s="455" t="n">
        <v>0</v>
      </c>
      <c r="AN794" s="455" t="n">
        <v>0</v>
      </c>
      <c r="AO794" s="455" t="n">
        <v>0</v>
      </c>
      <c r="AP794" s="455" t="n">
        <v>0</v>
      </c>
      <c r="AQ794" s="455" t="n">
        <v>0</v>
      </c>
      <c r="AR794" s="418" t="inlineStr"/>
      <c r="AS794" s="418" t="inlineStr">
        <is>
          <t>Supplier Audit - Mdy - Non Food_RBS - Kn</t>
        </is>
      </c>
      <c r="AT794" s="418" t="inlineStr">
        <is>
          <t>បានប្រកាសពន្ធ</t>
        </is>
      </c>
    </row>
    <row r="795">
      <c r="A795" s="417" t="n">
        <v>786</v>
      </c>
      <c r="B795" s="418" t="inlineStr"/>
      <c r="C795" s="418" t="inlineStr">
        <is>
          <t>ស៊ីវ៉ា ហ្វ្រេត (ខេមបូឌា) ឯ.ក</t>
        </is>
      </c>
      <c r="D795" s="418" t="inlineStr">
        <is>
          <t>K002-901901410</t>
        </is>
      </c>
      <c r="E795" s="418" t="inlineStr">
        <is>
          <t>10020247</t>
        </is>
      </c>
      <c r="F795" s="419" t="n">
        <v>44410</v>
      </c>
      <c r="G795" s="420" t="n">
        <v>40720</v>
      </c>
      <c r="H795" s="418" t="n"/>
      <c r="I795" s="455" t="n">
        <v>40720</v>
      </c>
      <c r="J795" s="418">
        <f>IF(L795&lt;&gt;"",L795,K795)</f>
        <v/>
      </c>
      <c r="K795" s="418">
        <f>IF(AND(T795=TRUE, U795=TRUE, V795=TRUE), IF(W795&lt;-0.05, "អនុញ្ញាត (អ្នកផ្គត់ផ្គង់ប្រកាសខ្វះ)", "បានប្រកាស (អនុញ្ញាត)"), IF(AND(T795=FALSE, U795=FALSE, V795=FALSE), "ព្យួរទុក (មិនមានទិន្នន័យ)", "ប្រកាសខុស (ព្យួរទុក)"))</f>
        <v/>
      </c>
      <c r="L795" s="418" t="inlineStr"/>
      <c r="M795" s="418" t="inlineStr"/>
      <c r="N795" s="455" t="n"/>
      <c r="O795" s="455">
        <f>IF(W795&lt;0,AI795,I795)</f>
        <v/>
      </c>
      <c r="P795" s="455">
        <f>I795-O795</f>
        <v/>
      </c>
      <c r="Q795" s="418" t="n"/>
      <c r="R795" s="418" t="inlineStr">
        <is>
          <t>10020247</t>
        </is>
      </c>
      <c r="S795" s="418" t="inlineStr">
        <is>
          <t>10020247</t>
        </is>
      </c>
      <c r="T795" s="418">
        <f>R795=S795</f>
        <v/>
      </c>
      <c r="U795" s="418">
        <f>AND(MONTH(F795)=MONTH(Y795), YEAR(F795)=YEAR(Y795))</f>
        <v/>
      </c>
      <c r="V795" s="418">
        <f>AND(AC795&lt;&gt;"", 'Company information'!D$4&lt;&gt;"", RIGHT(SUBSTITUTE(AC795,"-",""),9)=RIGHT(SUBSTITUTE('Company information'!D$4,"-",""),9))</f>
        <v/>
      </c>
      <c r="W795" s="418">
        <f>AI795-I795</f>
        <v/>
      </c>
      <c r="X795" s="455" t="n"/>
      <c r="Y795" s="419" t="n">
        <v>44761</v>
      </c>
      <c r="Z795" s="418" t="inlineStr">
        <is>
          <t>10020247</t>
        </is>
      </c>
      <c r="AA795" s="418" t="inlineStr"/>
      <c r="AB795" s="418" t="inlineStr">
        <is>
          <t>បុគ្គលជាប់អាករ</t>
        </is>
      </c>
      <c r="AC795" s="418" t="inlineStr">
        <is>
          <t>L001-100052800</t>
        </is>
      </c>
      <c r="AD795" s="418" t="inlineStr">
        <is>
          <t>សាប្រ៊ីណា (ខេមបូឌា) ហ្គារម៉ិន ម៉ាញូហ្វាក់ឆឺរីង ខប</t>
        </is>
      </c>
      <c r="AE795" s="455" t="n">
        <v>170644</v>
      </c>
      <c r="AF795" s="455" t="n">
        <v>155131</v>
      </c>
      <c r="AG795" s="455" t="n">
        <v>0</v>
      </c>
      <c r="AH795" s="455" t="n">
        <v>0</v>
      </c>
      <c r="AI795" s="455" t="n">
        <v>15513</v>
      </c>
      <c r="AJ795" s="455" t="n">
        <v>0</v>
      </c>
      <c r="AK795" s="455" t="n">
        <v>0</v>
      </c>
      <c r="AL795" s="455" t="n">
        <v>0</v>
      </c>
      <c r="AM795" s="455" t="n">
        <v>0</v>
      </c>
      <c r="AN795" s="455" t="n">
        <v>0</v>
      </c>
      <c r="AO795" s="455" t="n">
        <v>0</v>
      </c>
      <c r="AP795" s="455" t="n">
        <v>0</v>
      </c>
      <c r="AQ795" s="455" t="n">
        <v>0</v>
      </c>
      <c r="AR795" s="418" t="inlineStr"/>
      <c r="AS795" s="418" t="inlineStr">
        <is>
          <t>Laboratory Testing - Ea - Trade - C&amp;P</t>
        </is>
      </c>
      <c r="AT795" s="418" t="inlineStr">
        <is>
          <t>បានប្រកាសពន្ធ</t>
        </is>
      </c>
    </row>
    <row r="796">
      <c r="A796" s="417" t="n">
        <v>787</v>
      </c>
      <c r="B796" s="418" t="inlineStr"/>
      <c r="C796" s="418" t="inlineStr">
        <is>
          <t>ស៊ីវ៉ា ហ្វ្រេត (ខេមបូឌា) ឯ.ក</t>
        </is>
      </c>
      <c r="D796" s="418" t="inlineStr">
        <is>
          <t>K002-901901410</t>
        </is>
      </c>
      <c r="E796" s="418" t="inlineStr">
        <is>
          <t>10020246</t>
        </is>
      </c>
      <c r="F796" s="419" t="n">
        <v>44410</v>
      </c>
      <c r="G796" s="420" t="n">
        <v>40720</v>
      </c>
      <c r="H796" s="418" t="n"/>
      <c r="I796" s="455" t="n">
        <v>40720</v>
      </c>
      <c r="J796" s="418">
        <f>IF(L796&lt;&gt;"",L796,K796)</f>
        <v/>
      </c>
      <c r="K796" s="418">
        <f>IF(AND(T796=TRUE, U796=TRUE, V796=TRUE), IF(W796&lt;-0.05, "អនុញ្ញាត (អ្នកផ្គត់ផ្គង់ប្រកាសខ្វះ)", "បានប្រកាស (អនុញ្ញាត)"), IF(AND(T796=FALSE, U796=FALSE, V796=FALSE), "ព្យួរទុក (មិនមានទិន្នន័យ)", "ប្រកាសខុស (ព្យួរទុក)"))</f>
        <v/>
      </c>
      <c r="L796" s="418" t="inlineStr"/>
      <c r="M796" s="418" t="inlineStr"/>
      <c r="N796" s="455" t="n"/>
      <c r="O796" s="455">
        <f>IF(W796&lt;0,AI796,I796)</f>
        <v/>
      </c>
      <c r="P796" s="455">
        <f>I796-O796</f>
        <v/>
      </c>
      <c r="Q796" s="418" t="n"/>
      <c r="R796" s="418" t="inlineStr">
        <is>
          <t>10020246</t>
        </is>
      </c>
      <c r="S796" s="418" t="inlineStr">
        <is>
          <t>10020246</t>
        </is>
      </c>
      <c r="T796" s="418">
        <f>R796=S796</f>
        <v/>
      </c>
      <c r="U796" s="418">
        <f>AND(MONTH(F796)=MONTH(Y796), YEAR(F796)=YEAR(Y796))</f>
        <v/>
      </c>
      <c r="V796" s="418">
        <f>AND(AC796&lt;&gt;"", 'Company information'!D$4&lt;&gt;"", RIGHT(SUBSTITUTE(AC796,"-",""),9)=RIGHT(SUBSTITUTE('Company information'!D$4,"-",""),9))</f>
        <v/>
      </c>
      <c r="W796" s="418">
        <f>AI796-I796</f>
        <v/>
      </c>
      <c r="X796" s="455" t="n"/>
      <c r="Y796" s="419" t="n">
        <v>44761</v>
      </c>
      <c r="Z796" s="418" t="inlineStr">
        <is>
          <t>10020246</t>
        </is>
      </c>
      <c r="AA796" s="418" t="inlineStr"/>
      <c r="AB796" s="418" t="inlineStr">
        <is>
          <t>បុគ្គលជាប់អាករ</t>
        </is>
      </c>
      <c r="AC796" s="418" t="inlineStr">
        <is>
          <t>L001-901901920</t>
        </is>
      </c>
      <c r="AD796" s="418" t="inlineStr">
        <is>
          <t>អូជី ភែកឃិជីង (ខេមបូឌា) ឯ.ក</t>
        </is>
      </c>
      <c r="AE796" s="455" t="n">
        <v>7674480</v>
      </c>
      <c r="AF796" s="455" t="n">
        <v>6976800</v>
      </c>
      <c r="AG796" s="455" t="n">
        <v>0</v>
      </c>
      <c r="AH796" s="455" t="n">
        <v>0</v>
      </c>
      <c r="AI796" s="455" t="n">
        <v>697680</v>
      </c>
      <c r="AJ796" s="455" t="n">
        <v>0</v>
      </c>
      <c r="AK796" s="455" t="n">
        <v>0</v>
      </c>
      <c r="AL796" s="455" t="n">
        <v>0</v>
      </c>
      <c r="AM796" s="455" t="n">
        <v>0</v>
      </c>
      <c r="AN796" s="455" t="n">
        <v>0</v>
      </c>
      <c r="AO796" s="455" t="n">
        <v>0</v>
      </c>
      <c r="AP796" s="455" t="n">
        <v>0</v>
      </c>
      <c r="AQ796" s="455" t="n">
        <v>0</v>
      </c>
      <c r="AR796" s="418" t="inlineStr"/>
      <c r="AS796" s="418" t="inlineStr">
        <is>
          <t>Stage 1 Audit On site - Ea - Non Food_Sys Certification - Kn</t>
        </is>
      </c>
      <c r="AT796" s="418" t="inlineStr">
        <is>
          <t>បានប្រកាសពន្ធ</t>
        </is>
      </c>
    </row>
    <row r="797">
      <c r="A797" s="417" t="n">
        <v>788</v>
      </c>
      <c r="B797" s="418" t="inlineStr"/>
      <c r="C797" s="418" t="inlineStr">
        <is>
          <t>ស៊ីវ៉ា ហ្វ្រេត (ខេមបូឌា) ឯ.ក</t>
        </is>
      </c>
      <c r="D797" s="418" t="inlineStr">
        <is>
          <t>K002-901901410</t>
        </is>
      </c>
      <c r="E797" s="418" t="inlineStr">
        <is>
          <t>10020245</t>
        </is>
      </c>
      <c r="F797" s="419" t="n">
        <v>44410</v>
      </c>
      <c r="G797" s="420" t="n">
        <v>40720</v>
      </c>
      <c r="H797" s="418" t="n"/>
      <c r="I797" s="455" t="n">
        <v>40720</v>
      </c>
      <c r="J797" s="418">
        <f>IF(L797&lt;&gt;"",L797,K797)</f>
        <v/>
      </c>
      <c r="K797" s="418">
        <f>IF(AND(T797=TRUE, U797=TRUE, V797=TRUE), IF(W797&lt;-0.05, "អនុញ្ញាត (អ្នកផ្គត់ផ្គង់ប្រកាសខ្វះ)", "បានប្រកាស (អនុញ្ញាត)"), IF(AND(T797=FALSE, U797=FALSE, V797=FALSE), "ព្យួរទុក (មិនមានទិន្នន័យ)", "ប្រកាសខុស (ព្យួរទុក)"))</f>
        <v/>
      </c>
      <c r="L797" s="418" t="inlineStr"/>
      <c r="M797" s="418" t="inlineStr"/>
      <c r="N797" s="455" t="n"/>
      <c r="O797" s="455">
        <f>IF(W797&lt;0,AI797,I797)</f>
        <v/>
      </c>
      <c r="P797" s="455">
        <f>I797-O797</f>
        <v/>
      </c>
      <c r="Q797" s="418" t="n"/>
      <c r="R797" s="418" t="inlineStr">
        <is>
          <t>10020245</t>
        </is>
      </c>
      <c r="S797" s="418" t="inlineStr">
        <is>
          <t>10020245</t>
        </is>
      </c>
      <c r="T797" s="418">
        <f>R797=S797</f>
        <v/>
      </c>
      <c r="U797" s="418">
        <f>AND(MONTH(F797)=MONTH(Y797), YEAR(F797)=YEAR(Y797))</f>
        <v/>
      </c>
      <c r="V797" s="418">
        <f>AND(AC797&lt;&gt;"", 'Company information'!D$4&lt;&gt;"", RIGHT(SUBSTITUTE(AC797,"-",""),9)=RIGHT(SUBSTITUTE('Company information'!D$4,"-",""),9))</f>
        <v/>
      </c>
      <c r="W797" s="418">
        <f>AI797-I797</f>
        <v/>
      </c>
      <c r="X797" s="455" t="n"/>
      <c r="Y797" s="419" t="n">
        <v>44761</v>
      </c>
      <c r="Z797" s="418" t="inlineStr">
        <is>
          <t>10020245</t>
        </is>
      </c>
      <c r="AA797" s="418" t="inlineStr"/>
      <c r="AB797" s="418" t="inlineStr">
        <is>
          <t>ក្រុមហ៊ុនក្រៅប្រទេស</t>
        </is>
      </c>
      <c r="AC797" s="418" t="inlineStr">
        <is>
          <t>ZHENSHENGLEADER</t>
        </is>
      </c>
      <c r="AD797" s="418" t="inlineStr">
        <is>
          <t>ZHENSHENGLEADER (SHANGLIN) CO.,LTD</t>
        </is>
      </c>
      <c r="AE797" s="455" t="n">
        <v>2857615</v>
      </c>
      <c r="AF797" s="455" t="n">
        <v>2597832</v>
      </c>
      <c r="AG797" s="455" t="n">
        <v>0</v>
      </c>
      <c r="AH797" s="455" t="n">
        <v>0</v>
      </c>
      <c r="AI797" s="455" t="n">
        <v>0</v>
      </c>
      <c r="AJ797" s="455" t="n">
        <v>259783</v>
      </c>
      <c r="AK797" s="455" t="n">
        <v>0</v>
      </c>
      <c r="AL797" s="455" t="n">
        <v>0</v>
      </c>
      <c r="AM797" s="455" t="n">
        <v>0</v>
      </c>
      <c r="AN797" s="455" t="n">
        <v>0</v>
      </c>
      <c r="AO797" s="455" t="n">
        <v>0</v>
      </c>
      <c r="AP797" s="455" t="n">
        <v>0</v>
      </c>
      <c r="AQ797" s="455" t="n">
        <v>0</v>
      </c>
      <c r="AR797" s="418" t="inlineStr"/>
      <c r="AS797" s="418" t="inlineStr">
        <is>
          <t>Final Random Inspection - Mdy - Trade - C&amp;P</t>
        </is>
      </c>
      <c r="AT797" s="418" t="inlineStr">
        <is>
          <t>បានប្រកាសពន្ធ</t>
        </is>
      </c>
    </row>
    <row r="798">
      <c r="A798" s="417" t="n">
        <v>789</v>
      </c>
      <c r="B798" s="418" t="inlineStr"/>
      <c r="C798" s="418" t="inlineStr">
        <is>
          <t>អ៊ិចស្ពែឌីធ័រ ខេមបូឌា អិលធីឌី</t>
        </is>
      </c>
      <c r="D798" s="418" t="inlineStr">
        <is>
          <t>L001-100045898</t>
        </is>
      </c>
      <c r="E798" s="418" t="inlineStr">
        <is>
          <t>TI-0192578</t>
        </is>
      </c>
      <c r="F798" s="419" t="n">
        <v>44253</v>
      </c>
      <c r="G798" s="420" t="n">
        <v>73116</v>
      </c>
      <c r="H798" s="418" t="n"/>
      <c r="I798" s="455" t="n">
        <v>73116</v>
      </c>
      <c r="J798" s="418">
        <f>IF(L798&lt;&gt;"",L798,K798)</f>
        <v/>
      </c>
      <c r="K798" s="418">
        <f>IF(AND(T798=TRUE, U798=TRUE, V798=TRUE), IF(W798&lt;-0.05, "អនុញ្ញាត (អ្នកផ្គត់ផ្គង់ប្រកាសខ្វះ)", "បានប្រកាស (អនុញ្ញាត)"), IF(AND(T798=FALSE, U798=FALSE, V798=FALSE), "ព្យួរទុក (មិនមានទិន្នន័យ)", "ប្រកាសខុស (ព្យួរទុក)"))</f>
        <v/>
      </c>
      <c r="L798" s="418" t="inlineStr"/>
      <c r="M798" s="418" t="inlineStr"/>
      <c r="N798" s="455" t="n"/>
      <c r="O798" s="455">
        <f>IF(W798&lt;0,AI798,I798)</f>
        <v/>
      </c>
      <c r="P798" s="455">
        <f>I798-O798</f>
        <v/>
      </c>
      <c r="Q798" s="418" t="n"/>
      <c r="R798" s="418" t="inlineStr">
        <is>
          <t>TI-0192578</t>
        </is>
      </c>
      <c r="S798" s="418" t="inlineStr"/>
      <c r="T798" s="418">
        <f>R798=S798</f>
        <v/>
      </c>
      <c r="U798" s="418">
        <f>AND(MONTH(F798)=MONTH(Y798), YEAR(F798)=YEAR(Y798))</f>
        <v/>
      </c>
      <c r="V798" s="418">
        <f>AND(AC798&lt;&gt;"", 'Company information'!D$4&lt;&gt;"", RIGHT(SUBSTITUTE(AC798,"-",""),9)=RIGHT(SUBSTITUTE('Company information'!D$4,"-",""),9))</f>
        <v/>
      </c>
      <c r="W798" s="418">
        <f>AI798-I798</f>
        <v/>
      </c>
      <c r="X798" s="455" t="n"/>
      <c r="Y798" s="417" t="n"/>
      <c r="Z798" s="418" t="n"/>
      <c r="AA798" s="418" t="n"/>
      <c r="AB798" s="418" t="n"/>
      <c r="AC798" s="418" t="n"/>
      <c r="AD798" s="418" t="n"/>
      <c r="AE798" s="455" t="n"/>
      <c r="AF798" s="455" t="n"/>
      <c r="AG798" s="455" t="n"/>
      <c r="AH798" s="455" t="n"/>
      <c r="AI798" s="455" t="n"/>
      <c r="AJ798" s="455" t="n"/>
      <c r="AK798" s="455" t="n"/>
      <c r="AL798" s="455" t="n"/>
      <c r="AM798" s="455" t="n"/>
      <c r="AN798" s="455" t="n"/>
      <c r="AO798" s="455" t="n"/>
      <c r="AP798" s="455" t="n"/>
      <c r="AQ798" s="455" t="n"/>
      <c r="AR798" s="418" t="n"/>
      <c r="AS798" s="418" t="n"/>
      <c r="AT798" s="418" t="n"/>
    </row>
    <row r="799">
      <c r="A799" s="417" t="n">
        <v>790</v>
      </c>
      <c r="B799" s="418" t="inlineStr"/>
      <c r="C799" s="418" t="inlineStr">
        <is>
          <t>អ៊ិចស្ពែឌីធ័រ ខេមបូឌា អិលធីឌី</t>
        </is>
      </c>
      <c r="D799" s="418" t="inlineStr">
        <is>
          <t>L001-100045898</t>
        </is>
      </c>
      <c r="E799" s="418" t="inlineStr">
        <is>
          <t>TI-0194594</t>
        </is>
      </c>
      <c r="F799" s="419" t="n">
        <v>44251</v>
      </c>
      <c r="G799" s="420" t="n">
        <v>277642</v>
      </c>
      <c r="H799" s="418" t="n"/>
      <c r="I799" s="455" t="n">
        <v>277642</v>
      </c>
      <c r="J799" s="418">
        <f>IF(L799&lt;&gt;"",L799,K799)</f>
        <v/>
      </c>
      <c r="K799" s="418">
        <f>IF(AND(T799=TRUE, U799=TRUE, V799=TRUE), IF(W799&lt;-0.05, "អនុញ្ញាត (អ្នកផ្គត់ផ្គង់ប្រកាសខ្វះ)", "បានប្រកាស (អនុញ្ញាត)"), IF(AND(T799=FALSE, U799=FALSE, V799=FALSE), "ព្យួរទុក (មិនមានទិន្នន័យ)", "ប្រកាសខុស (ព្យួរទុក)"))</f>
        <v/>
      </c>
      <c r="L799" s="418" t="inlineStr"/>
      <c r="M799" s="418" t="inlineStr"/>
      <c r="N799" s="455" t="n"/>
      <c r="O799" s="455">
        <f>IF(W799&lt;0,AI799,I799)</f>
        <v/>
      </c>
      <c r="P799" s="455">
        <f>I799-O799</f>
        <v/>
      </c>
      <c r="Q799" s="418" t="n"/>
      <c r="R799" s="418" t="inlineStr">
        <is>
          <t>TI-0194594</t>
        </is>
      </c>
      <c r="S799" s="418" t="inlineStr"/>
      <c r="T799" s="418">
        <f>R799=S799</f>
        <v/>
      </c>
      <c r="U799" s="418">
        <f>AND(MONTH(F799)=MONTH(Y799), YEAR(F799)=YEAR(Y799))</f>
        <v/>
      </c>
      <c r="V799" s="418">
        <f>AND(AC799&lt;&gt;"", 'Company information'!D$4&lt;&gt;"", RIGHT(SUBSTITUTE(AC799,"-",""),9)=RIGHT(SUBSTITUTE('Company information'!D$4,"-",""),9))</f>
        <v/>
      </c>
      <c r="W799" s="418">
        <f>AI799-I799</f>
        <v/>
      </c>
      <c r="X799" s="455" t="n"/>
      <c r="Y799" s="417" t="n"/>
      <c r="Z799" s="418" t="n"/>
      <c r="AA799" s="418" t="n"/>
      <c r="AB799" s="418" t="n"/>
      <c r="AC799" s="418" t="n"/>
      <c r="AD799" s="418" t="n"/>
      <c r="AE799" s="455" t="n"/>
      <c r="AF799" s="455" t="n"/>
      <c r="AG799" s="455" t="n"/>
      <c r="AH799" s="455" t="n"/>
      <c r="AI799" s="455" t="n"/>
      <c r="AJ799" s="455" t="n"/>
      <c r="AK799" s="455" t="n"/>
      <c r="AL799" s="455" t="n"/>
      <c r="AM799" s="455" t="n"/>
      <c r="AN799" s="455" t="n"/>
      <c r="AO799" s="455" t="n"/>
      <c r="AP799" s="455" t="n"/>
      <c r="AQ799" s="455" t="n"/>
      <c r="AR799" s="418" t="n"/>
      <c r="AS799" s="418" t="n"/>
      <c r="AT799" s="418" t="n"/>
    </row>
    <row r="800">
      <c r="A800" s="417" t="n">
        <v>791</v>
      </c>
      <c r="B800" s="418" t="inlineStr"/>
      <c r="C800" s="418" t="inlineStr">
        <is>
          <t>អ៊ិចស្ពែឌីធ័រ ខេមបូឌា អិលធីឌី</t>
        </is>
      </c>
      <c r="D800" s="418" t="inlineStr">
        <is>
          <t>L001-100045898</t>
        </is>
      </c>
      <c r="E800" s="418" t="inlineStr">
        <is>
          <t>TI-0194593</t>
        </is>
      </c>
      <c r="F800" s="419" t="n">
        <v>44251</v>
      </c>
      <c r="G800" s="420" t="n">
        <v>221055</v>
      </c>
      <c r="H800" s="418" t="n"/>
      <c r="I800" s="455" t="n">
        <v>221055</v>
      </c>
      <c r="J800" s="418">
        <f>IF(L800&lt;&gt;"",L800,K800)</f>
        <v/>
      </c>
      <c r="K800" s="418">
        <f>IF(AND(T800=TRUE, U800=TRUE, V800=TRUE), IF(W800&lt;-0.05, "អនុញ្ញាត (អ្នកផ្គត់ផ្គង់ប្រកាសខ្វះ)", "បានប្រកាស (អនុញ្ញាត)"), IF(AND(T800=FALSE, U800=FALSE, V800=FALSE), "ព្យួរទុក (មិនមានទិន្នន័យ)", "ប្រកាសខុស (ព្យួរទុក)"))</f>
        <v/>
      </c>
      <c r="L800" s="418" t="inlineStr"/>
      <c r="M800" s="418" t="inlineStr"/>
      <c r="N800" s="455" t="n"/>
      <c r="O800" s="455">
        <f>IF(W800&lt;0,AI800,I800)</f>
        <v/>
      </c>
      <c r="P800" s="455">
        <f>I800-O800</f>
        <v/>
      </c>
      <c r="Q800" s="418" t="n"/>
      <c r="R800" s="418" t="inlineStr">
        <is>
          <t>TI-0194593</t>
        </is>
      </c>
      <c r="S800" s="418" t="inlineStr"/>
      <c r="T800" s="418">
        <f>R800=S800</f>
        <v/>
      </c>
      <c r="U800" s="418">
        <f>AND(MONTH(F800)=MONTH(Y800), YEAR(F800)=YEAR(Y800))</f>
        <v/>
      </c>
      <c r="V800" s="418">
        <f>AND(AC800&lt;&gt;"", 'Company information'!D$4&lt;&gt;"", RIGHT(SUBSTITUTE(AC800,"-",""),9)=RIGHT(SUBSTITUTE('Company information'!D$4,"-",""),9))</f>
        <v/>
      </c>
      <c r="W800" s="418">
        <f>AI800-I800</f>
        <v/>
      </c>
      <c r="X800" s="455" t="n"/>
      <c r="Y800" s="417" t="n"/>
      <c r="Z800" s="418" t="n"/>
      <c r="AA800" s="418" t="n"/>
      <c r="AB800" s="418" t="n"/>
      <c r="AC800" s="418" t="n"/>
      <c r="AD800" s="418" t="n"/>
      <c r="AE800" s="455" t="n"/>
      <c r="AF800" s="455" t="n"/>
      <c r="AG800" s="455" t="n"/>
      <c r="AH800" s="455" t="n"/>
      <c r="AI800" s="455" t="n"/>
      <c r="AJ800" s="455" t="n"/>
      <c r="AK800" s="455" t="n"/>
      <c r="AL800" s="455" t="n"/>
      <c r="AM800" s="455" t="n"/>
      <c r="AN800" s="455" t="n"/>
      <c r="AO800" s="455" t="n"/>
      <c r="AP800" s="455" t="n"/>
      <c r="AQ800" s="455" t="n"/>
      <c r="AR800" s="418" t="n"/>
      <c r="AS800" s="418" t="n"/>
      <c r="AT800" s="418" t="n"/>
    </row>
    <row r="801">
      <c r="A801" s="417" t="n">
        <v>792</v>
      </c>
      <c r="B801" s="418" t="inlineStr"/>
      <c r="C801" s="418" t="inlineStr">
        <is>
          <t>អ៊ិចស្ពែឌីធ័រ ខេមបូឌា អិលធីឌី</t>
        </is>
      </c>
      <c r="D801" s="418" t="inlineStr">
        <is>
          <t>L001-100045898</t>
        </is>
      </c>
      <c r="E801" s="418" t="inlineStr">
        <is>
          <t>TI-0194592</t>
        </is>
      </c>
      <c r="F801" s="419" t="n">
        <v>44251</v>
      </c>
      <c r="G801" s="420" t="n">
        <v>225126</v>
      </c>
      <c r="H801" s="418" t="n"/>
      <c r="I801" s="455" t="n">
        <v>225126</v>
      </c>
      <c r="J801" s="418">
        <f>IF(L801&lt;&gt;"",L801,K801)</f>
        <v/>
      </c>
      <c r="K801" s="418">
        <f>IF(AND(T801=TRUE, U801=TRUE, V801=TRUE), IF(W801&lt;-0.05, "អនុញ្ញាត (អ្នកផ្គត់ផ្គង់ប្រកាសខ្វះ)", "បានប្រកាស (អនុញ្ញាត)"), IF(AND(T801=FALSE, U801=FALSE, V801=FALSE), "ព្យួរទុក (មិនមានទិន្នន័យ)", "ប្រកាសខុស (ព្យួរទុក)"))</f>
        <v/>
      </c>
      <c r="L801" s="418" t="inlineStr"/>
      <c r="M801" s="418" t="inlineStr"/>
      <c r="N801" s="455" t="n"/>
      <c r="O801" s="455">
        <f>IF(W801&lt;0,AI801,I801)</f>
        <v/>
      </c>
      <c r="P801" s="455">
        <f>I801-O801</f>
        <v/>
      </c>
      <c r="Q801" s="418" t="n"/>
      <c r="R801" s="418" t="inlineStr">
        <is>
          <t>TI-0194592</t>
        </is>
      </c>
      <c r="S801" s="418" t="inlineStr"/>
      <c r="T801" s="418">
        <f>R801=S801</f>
        <v/>
      </c>
      <c r="U801" s="418">
        <f>AND(MONTH(F801)=MONTH(Y801), YEAR(F801)=YEAR(Y801))</f>
        <v/>
      </c>
      <c r="V801" s="418">
        <f>AND(AC801&lt;&gt;"", 'Company information'!D$4&lt;&gt;"", RIGHT(SUBSTITUTE(AC801,"-",""),9)=RIGHT(SUBSTITUTE('Company information'!D$4,"-",""),9))</f>
        <v/>
      </c>
      <c r="W801" s="418">
        <f>AI801-I801</f>
        <v/>
      </c>
      <c r="X801" s="455" t="n"/>
      <c r="Y801" s="417" t="n"/>
      <c r="Z801" s="418" t="n"/>
      <c r="AA801" s="418" t="n"/>
      <c r="AB801" s="418" t="n"/>
      <c r="AC801" s="418" t="n"/>
      <c r="AD801" s="418" t="n"/>
      <c r="AE801" s="455" t="n"/>
      <c r="AF801" s="455" t="n"/>
      <c r="AG801" s="455" t="n"/>
      <c r="AH801" s="455" t="n"/>
      <c r="AI801" s="455" t="n"/>
      <c r="AJ801" s="455" t="n"/>
      <c r="AK801" s="455" t="n"/>
      <c r="AL801" s="455" t="n"/>
      <c r="AM801" s="455" t="n"/>
      <c r="AN801" s="455" t="n"/>
      <c r="AO801" s="455" t="n"/>
      <c r="AP801" s="455" t="n"/>
      <c r="AQ801" s="455" t="n"/>
      <c r="AR801" s="418" t="n"/>
      <c r="AS801" s="418" t="n"/>
      <c r="AT801" s="418" t="n"/>
    </row>
    <row r="802">
      <c r="A802" s="417" t="n">
        <v>793</v>
      </c>
      <c r="B802" s="418" t="inlineStr"/>
      <c r="C802" s="418" t="inlineStr">
        <is>
          <t>អ៊ិចស្ពែឌីធ័រ ខេមបូឌា អិលធីឌី</t>
        </is>
      </c>
      <c r="D802" s="418" t="inlineStr">
        <is>
          <t>L001-100045898</t>
        </is>
      </c>
      <c r="E802" s="418" t="inlineStr">
        <is>
          <t>TI-0194591</t>
        </is>
      </c>
      <c r="F802" s="419" t="n">
        <v>44251</v>
      </c>
      <c r="G802" s="420" t="n">
        <v>212913</v>
      </c>
      <c r="H802" s="418" t="n"/>
      <c r="I802" s="455" t="n">
        <v>212913</v>
      </c>
      <c r="J802" s="418">
        <f>IF(L802&lt;&gt;"",L802,K802)</f>
        <v/>
      </c>
      <c r="K802" s="418">
        <f>IF(AND(T802=TRUE, U802=TRUE, V802=TRUE), IF(W802&lt;-0.05, "អនុញ្ញាត (អ្នកផ្គត់ផ្គង់ប្រកាសខ្វះ)", "បានប្រកាស (អនុញ្ញាត)"), IF(AND(T802=FALSE, U802=FALSE, V802=FALSE), "ព្យួរទុក (មិនមានទិន្នន័យ)", "ប្រកាសខុស (ព្យួរទុក)"))</f>
        <v/>
      </c>
      <c r="L802" s="418" t="inlineStr"/>
      <c r="M802" s="418" t="inlineStr"/>
      <c r="N802" s="455" t="n"/>
      <c r="O802" s="455">
        <f>IF(W802&lt;0,AI802,I802)</f>
        <v/>
      </c>
      <c r="P802" s="455">
        <f>I802-O802</f>
        <v/>
      </c>
      <c r="Q802" s="418" t="n"/>
      <c r="R802" s="418" t="inlineStr">
        <is>
          <t>TI-0194591</t>
        </is>
      </c>
      <c r="S802" s="418" t="inlineStr"/>
      <c r="T802" s="418">
        <f>R802=S802</f>
        <v/>
      </c>
      <c r="U802" s="418">
        <f>AND(MONTH(F802)=MONTH(Y802), YEAR(F802)=YEAR(Y802))</f>
        <v/>
      </c>
      <c r="V802" s="418">
        <f>AND(AC802&lt;&gt;"", 'Company information'!D$4&lt;&gt;"", RIGHT(SUBSTITUTE(AC802,"-",""),9)=RIGHT(SUBSTITUTE('Company information'!D$4,"-",""),9))</f>
        <v/>
      </c>
      <c r="W802" s="418">
        <f>AI802-I802</f>
        <v/>
      </c>
      <c r="X802" s="455" t="n"/>
      <c r="Y802" s="417" t="n"/>
      <c r="Z802" s="418" t="n"/>
      <c r="AA802" s="418" t="n"/>
      <c r="AB802" s="418" t="n"/>
      <c r="AC802" s="418" t="n"/>
      <c r="AD802" s="418" t="n"/>
      <c r="AE802" s="455" t="n"/>
      <c r="AF802" s="455" t="n"/>
      <c r="AG802" s="455" t="n"/>
      <c r="AH802" s="455" t="n"/>
      <c r="AI802" s="455" t="n"/>
      <c r="AJ802" s="455" t="n"/>
      <c r="AK802" s="455" t="n"/>
      <c r="AL802" s="455" t="n"/>
      <c r="AM802" s="455" t="n"/>
      <c r="AN802" s="455" t="n"/>
      <c r="AO802" s="455" t="n"/>
      <c r="AP802" s="455" t="n"/>
      <c r="AQ802" s="455" t="n"/>
      <c r="AR802" s="418" t="n"/>
      <c r="AS802" s="418" t="n"/>
      <c r="AT802" s="418" t="n"/>
    </row>
    <row r="803">
      <c r="A803" s="417" t="n">
        <v>794</v>
      </c>
      <c r="B803" s="418" t="inlineStr"/>
      <c r="C803" s="418" t="inlineStr">
        <is>
          <t>អ៊ិចស្ពែឌីធ័រ ខេមបូឌា អិលធីឌី</t>
        </is>
      </c>
      <c r="D803" s="418" t="inlineStr">
        <is>
          <t>L001-100045898</t>
        </is>
      </c>
      <c r="E803" s="418" t="inlineStr">
        <is>
          <t>TI-0194590</t>
        </is>
      </c>
      <c r="F803" s="419" t="n">
        <v>44251</v>
      </c>
      <c r="G803" s="420" t="n">
        <v>965234</v>
      </c>
      <c r="H803" s="418" t="n"/>
      <c r="I803" s="455" t="n">
        <v>965234</v>
      </c>
      <c r="J803" s="418">
        <f>IF(L803&lt;&gt;"",L803,K803)</f>
        <v/>
      </c>
      <c r="K803" s="418">
        <f>IF(AND(T803=TRUE, U803=TRUE, V803=TRUE), IF(W803&lt;-0.05, "អនុញ្ញាត (អ្នកផ្គត់ផ្គង់ប្រកាសខ្វះ)", "បានប្រកាស (អនុញ្ញាត)"), IF(AND(T803=FALSE, U803=FALSE, V803=FALSE), "ព្យួរទុក (មិនមានទិន្នន័យ)", "ប្រកាសខុស (ព្យួរទុក)"))</f>
        <v/>
      </c>
      <c r="L803" s="418" t="inlineStr"/>
      <c r="M803" s="418" t="inlineStr"/>
      <c r="N803" s="455" t="n"/>
      <c r="O803" s="455">
        <f>IF(W803&lt;0,AI803,I803)</f>
        <v/>
      </c>
      <c r="P803" s="455">
        <f>I803-O803</f>
        <v/>
      </c>
      <c r="Q803" s="418" t="n"/>
      <c r="R803" s="418" t="inlineStr">
        <is>
          <t>TI-0194590</t>
        </is>
      </c>
      <c r="S803" s="418" t="inlineStr"/>
      <c r="T803" s="418">
        <f>R803=S803</f>
        <v/>
      </c>
      <c r="U803" s="418">
        <f>AND(MONTH(F803)=MONTH(Y803), YEAR(F803)=YEAR(Y803))</f>
        <v/>
      </c>
      <c r="V803" s="418">
        <f>AND(AC803&lt;&gt;"", 'Company information'!D$4&lt;&gt;"", RIGHT(SUBSTITUTE(AC803,"-",""),9)=RIGHT(SUBSTITUTE('Company information'!D$4,"-",""),9))</f>
        <v/>
      </c>
      <c r="W803" s="418">
        <f>AI803-I803</f>
        <v/>
      </c>
      <c r="X803" s="455" t="n"/>
      <c r="Y803" s="417" t="n"/>
      <c r="Z803" s="418" t="n"/>
      <c r="AA803" s="418" t="n"/>
      <c r="AB803" s="418" t="n"/>
      <c r="AC803" s="418" t="n"/>
      <c r="AD803" s="418" t="n"/>
      <c r="AE803" s="455" t="n"/>
      <c r="AF803" s="455" t="n"/>
      <c r="AG803" s="455" t="n"/>
      <c r="AH803" s="455" t="n"/>
      <c r="AI803" s="455" t="n"/>
      <c r="AJ803" s="455" t="n"/>
      <c r="AK803" s="455" t="n"/>
      <c r="AL803" s="455" t="n"/>
      <c r="AM803" s="455" t="n"/>
      <c r="AN803" s="455" t="n"/>
      <c r="AO803" s="455" t="n"/>
      <c r="AP803" s="455" t="n"/>
      <c r="AQ803" s="455" t="n"/>
      <c r="AR803" s="418" t="n"/>
      <c r="AS803" s="418" t="n"/>
      <c r="AT803" s="418" t="n"/>
    </row>
    <row r="804">
      <c r="A804" s="417" t="n">
        <v>795</v>
      </c>
      <c r="B804" s="418" t="inlineStr"/>
      <c r="C804" s="418" t="inlineStr">
        <is>
          <t>អ៊ិចស្ពែឌីធ័រ ខេមបូឌា អិលធីឌី</t>
        </is>
      </c>
      <c r="D804" s="418" t="inlineStr">
        <is>
          <t>L001-100045898</t>
        </is>
      </c>
      <c r="E804" s="418" t="inlineStr">
        <is>
          <t>TI-0194589</t>
        </is>
      </c>
      <c r="F804" s="419" t="n">
        <v>44251</v>
      </c>
      <c r="G804" s="420" t="n">
        <v>780411</v>
      </c>
      <c r="H804" s="418" t="n"/>
      <c r="I804" s="455" t="n">
        <v>780411</v>
      </c>
      <c r="J804" s="418">
        <f>IF(L804&lt;&gt;"",L804,K804)</f>
        <v/>
      </c>
      <c r="K804" s="418">
        <f>IF(AND(T804=TRUE, U804=TRUE, V804=TRUE), IF(W804&lt;-0.05, "អនុញ្ញាត (អ្នកផ្គត់ផ្គង់ប្រកាសខ្វះ)", "បានប្រកាស (អនុញ្ញាត)"), IF(AND(T804=FALSE, U804=FALSE, V804=FALSE), "ព្យួរទុក (មិនមានទិន្នន័យ)", "ប្រកាសខុស (ព្យួរទុក)"))</f>
        <v/>
      </c>
      <c r="L804" s="418" t="inlineStr"/>
      <c r="M804" s="418" t="inlineStr"/>
      <c r="N804" s="455" t="n"/>
      <c r="O804" s="455">
        <f>IF(W804&lt;0,AI804,I804)</f>
        <v/>
      </c>
      <c r="P804" s="455">
        <f>I804-O804</f>
        <v/>
      </c>
      <c r="Q804" s="418" t="n"/>
      <c r="R804" s="418" t="inlineStr">
        <is>
          <t>TI-0194589</t>
        </is>
      </c>
      <c r="S804" s="418" t="inlineStr"/>
      <c r="T804" s="418">
        <f>R804=S804</f>
        <v/>
      </c>
      <c r="U804" s="418">
        <f>AND(MONTH(F804)=MONTH(Y804), YEAR(F804)=YEAR(Y804))</f>
        <v/>
      </c>
      <c r="V804" s="418">
        <f>AND(AC804&lt;&gt;"", 'Company information'!D$4&lt;&gt;"", RIGHT(SUBSTITUTE(AC804,"-",""),9)=RIGHT(SUBSTITUTE('Company information'!D$4,"-",""),9))</f>
        <v/>
      </c>
      <c r="W804" s="418">
        <f>AI804-I804</f>
        <v/>
      </c>
      <c r="X804" s="455" t="n"/>
      <c r="Y804" s="417" t="n"/>
      <c r="Z804" s="418" t="n"/>
      <c r="AA804" s="418" t="n"/>
      <c r="AB804" s="418" t="n"/>
      <c r="AC804" s="418" t="n"/>
      <c r="AD804" s="418" t="n"/>
      <c r="AE804" s="455" t="n"/>
      <c r="AF804" s="455" t="n"/>
      <c r="AG804" s="455" t="n"/>
      <c r="AH804" s="455" t="n"/>
      <c r="AI804" s="455" t="n"/>
      <c r="AJ804" s="455" t="n"/>
      <c r="AK804" s="455" t="n"/>
      <c r="AL804" s="455" t="n"/>
      <c r="AM804" s="455" t="n"/>
      <c r="AN804" s="455" t="n"/>
      <c r="AO804" s="455" t="n"/>
      <c r="AP804" s="455" t="n"/>
      <c r="AQ804" s="455" t="n"/>
      <c r="AR804" s="418" t="n"/>
      <c r="AS804" s="418" t="n"/>
      <c r="AT804" s="418" t="n"/>
    </row>
    <row r="805">
      <c r="A805" s="417" t="n">
        <v>796</v>
      </c>
      <c r="B805" s="418" t="inlineStr"/>
      <c r="C805" s="418" t="inlineStr">
        <is>
          <t>អ៊ិចស្ពែឌីធ័រ ខេមបូឌា អិលធីឌី</t>
        </is>
      </c>
      <c r="D805" s="418" t="inlineStr">
        <is>
          <t>L001-100045898</t>
        </is>
      </c>
      <c r="E805" s="418" t="inlineStr">
        <is>
          <t>TI-0194580</t>
        </is>
      </c>
      <c r="F805" s="419" t="n">
        <v>44251</v>
      </c>
      <c r="G805" s="420" t="n">
        <v>637926</v>
      </c>
      <c r="H805" s="418" t="n"/>
      <c r="I805" s="455" t="n">
        <v>637926</v>
      </c>
      <c r="J805" s="418">
        <f>IF(L805&lt;&gt;"",L805,K805)</f>
        <v/>
      </c>
      <c r="K805" s="418">
        <f>IF(AND(T805=TRUE, U805=TRUE, V805=TRUE), IF(W805&lt;-0.05, "អនុញ្ញាត (អ្នកផ្គត់ផ្គង់ប្រកាសខ្វះ)", "បានប្រកាស (អនុញ្ញាត)"), IF(AND(T805=FALSE, U805=FALSE, V805=FALSE), "ព្យួរទុក (មិនមានទិន្នន័យ)", "ប្រកាសខុស (ព្យួរទុក)"))</f>
        <v/>
      </c>
      <c r="L805" s="418" t="inlineStr"/>
      <c r="M805" s="418" t="inlineStr"/>
      <c r="N805" s="455" t="n"/>
      <c r="O805" s="455">
        <f>IF(W805&lt;0,AI805,I805)</f>
        <v/>
      </c>
      <c r="P805" s="455">
        <f>I805-O805</f>
        <v/>
      </c>
      <c r="Q805" s="418" t="n"/>
      <c r="R805" s="418" t="inlineStr">
        <is>
          <t>TI-0194580</t>
        </is>
      </c>
      <c r="S805" s="418" t="inlineStr"/>
      <c r="T805" s="418">
        <f>R805=S805</f>
        <v/>
      </c>
      <c r="U805" s="418">
        <f>AND(MONTH(F805)=MONTH(Y805), YEAR(F805)=YEAR(Y805))</f>
        <v/>
      </c>
      <c r="V805" s="418">
        <f>AND(AC805&lt;&gt;"", 'Company information'!D$4&lt;&gt;"", RIGHT(SUBSTITUTE(AC805,"-",""),9)=RIGHT(SUBSTITUTE('Company information'!D$4,"-",""),9))</f>
        <v/>
      </c>
      <c r="W805" s="418">
        <f>AI805-I805</f>
        <v/>
      </c>
      <c r="X805" s="455" t="n"/>
      <c r="Y805" s="417" t="n"/>
      <c r="Z805" s="418" t="n"/>
      <c r="AA805" s="418" t="n"/>
      <c r="AB805" s="418" t="n"/>
      <c r="AC805" s="418" t="n"/>
      <c r="AD805" s="418" t="n"/>
      <c r="AE805" s="455" t="n"/>
      <c r="AF805" s="455" t="n"/>
      <c r="AG805" s="455" t="n"/>
      <c r="AH805" s="455" t="n"/>
      <c r="AI805" s="455" t="n"/>
      <c r="AJ805" s="455" t="n"/>
      <c r="AK805" s="455" t="n"/>
      <c r="AL805" s="455" t="n"/>
      <c r="AM805" s="455" t="n"/>
      <c r="AN805" s="455" t="n"/>
      <c r="AO805" s="455" t="n"/>
      <c r="AP805" s="455" t="n"/>
      <c r="AQ805" s="455" t="n"/>
      <c r="AR805" s="418" t="n"/>
      <c r="AS805" s="418" t="n"/>
      <c r="AT805" s="418" t="n"/>
    </row>
    <row r="806">
      <c r="A806" s="417" t="n">
        <v>797</v>
      </c>
      <c r="B806" s="418" t="inlineStr"/>
      <c r="C806" s="418" t="inlineStr">
        <is>
          <t>អ៊ិចស្ពែឌីធ័រ ខេមបូឌា អិលធីឌី</t>
        </is>
      </c>
      <c r="D806" s="418" t="inlineStr">
        <is>
          <t>L001-100045898</t>
        </is>
      </c>
      <c r="E806" s="418" t="inlineStr">
        <is>
          <t>TI-0194114</t>
        </is>
      </c>
      <c r="F806" s="419" t="n">
        <v>44244</v>
      </c>
      <c r="G806" s="420" t="n">
        <v>125233</v>
      </c>
      <c r="H806" s="418" t="n"/>
      <c r="I806" s="455" t="n">
        <v>125233</v>
      </c>
      <c r="J806" s="418">
        <f>IF(L806&lt;&gt;"",L806,K806)</f>
        <v/>
      </c>
      <c r="K806" s="418">
        <f>IF(AND(T806=TRUE, U806=TRUE, V806=TRUE), IF(W806&lt;-0.05, "អនុញ្ញាត (អ្នកផ្គត់ផ្គង់ប្រកាសខ្វះ)", "បានប្រកាស (អនុញ្ញាត)"), IF(AND(T806=FALSE, U806=FALSE, V806=FALSE), "ព្យួរទុក (មិនមានទិន្នន័យ)", "ប្រកាសខុស (ព្យួរទុក)"))</f>
        <v/>
      </c>
      <c r="L806" s="418" t="inlineStr"/>
      <c r="M806" s="418" t="inlineStr"/>
      <c r="N806" s="455" t="n"/>
      <c r="O806" s="455">
        <f>IF(W806&lt;0,AI806,I806)</f>
        <v/>
      </c>
      <c r="P806" s="455">
        <f>I806-O806</f>
        <v/>
      </c>
      <c r="Q806" s="418" t="n"/>
      <c r="R806" s="418" t="inlineStr">
        <is>
          <t>TI-0194114</t>
        </is>
      </c>
      <c r="S806" s="418" t="inlineStr"/>
      <c r="T806" s="418">
        <f>R806=S806</f>
        <v/>
      </c>
      <c r="U806" s="418">
        <f>AND(MONTH(F806)=MONTH(Y806), YEAR(F806)=YEAR(Y806))</f>
        <v/>
      </c>
      <c r="V806" s="418">
        <f>AND(AC806&lt;&gt;"", 'Company information'!D$4&lt;&gt;"", RIGHT(SUBSTITUTE(AC806,"-",""),9)=RIGHT(SUBSTITUTE('Company information'!D$4,"-",""),9))</f>
        <v/>
      </c>
      <c r="W806" s="418">
        <f>AI806-I806</f>
        <v/>
      </c>
      <c r="X806" s="455" t="n"/>
      <c r="Y806" s="417" t="n"/>
      <c r="Z806" s="418" t="n"/>
      <c r="AA806" s="418" t="n"/>
      <c r="AB806" s="418" t="n"/>
      <c r="AC806" s="418" t="n"/>
      <c r="AD806" s="418" t="n"/>
      <c r="AE806" s="455" t="n"/>
      <c r="AF806" s="455" t="n"/>
      <c r="AG806" s="455" t="n"/>
      <c r="AH806" s="455" t="n"/>
      <c r="AI806" s="455" t="n"/>
      <c r="AJ806" s="455" t="n"/>
      <c r="AK806" s="455" t="n"/>
      <c r="AL806" s="455" t="n"/>
      <c r="AM806" s="455" t="n"/>
      <c r="AN806" s="455" t="n"/>
      <c r="AO806" s="455" t="n"/>
      <c r="AP806" s="455" t="n"/>
      <c r="AQ806" s="455" t="n"/>
      <c r="AR806" s="418" t="n"/>
      <c r="AS806" s="418" t="n"/>
      <c r="AT806" s="418" t="n"/>
    </row>
    <row r="807">
      <c r="A807" s="417" t="n">
        <v>798</v>
      </c>
      <c r="B807" s="418" t="inlineStr"/>
      <c r="C807" s="418" t="inlineStr">
        <is>
          <t>អ៊ិចស្ពែឌីធ័រ ខេមបូឌា អិលធីឌី</t>
        </is>
      </c>
      <c r="D807" s="418" t="inlineStr">
        <is>
          <t>L001-100045898</t>
        </is>
      </c>
      <c r="E807" s="418" t="inlineStr">
        <is>
          <t>TI-0194072</t>
        </is>
      </c>
      <c r="F807" s="419" t="n">
        <v>44244</v>
      </c>
      <c r="G807" s="420" t="n">
        <v>211839</v>
      </c>
      <c r="H807" s="418" t="n"/>
      <c r="I807" s="455" t="n">
        <v>211839</v>
      </c>
      <c r="J807" s="418">
        <f>IF(L807&lt;&gt;"",L807,K807)</f>
        <v/>
      </c>
      <c r="K807" s="418">
        <f>IF(AND(T807=TRUE, U807=TRUE, V807=TRUE), IF(W807&lt;-0.05, "អនុញ្ញាត (អ្នកផ្គត់ផ្គង់ប្រកាសខ្វះ)", "បានប្រកាស (អនុញ្ញាត)"), IF(AND(T807=FALSE, U807=FALSE, V807=FALSE), "ព្យួរទុក (មិនមានទិន្នន័យ)", "ប្រកាសខុស (ព្យួរទុក)"))</f>
        <v/>
      </c>
      <c r="L807" s="418" t="inlineStr"/>
      <c r="M807" s="418" t="inlineStr"/>
      <c r="N807" s="455" t="n"/>
      <c r="O807" s="455">
        <f>IF(W807&lt;0,AI807,I807)</f>
        <v/>
      </c>
      <c r="P807" s="455">
        <f>I807-O807</f>
        <v/>
      </c>
      <c r="Q807" s="418" t="n"/>
      <c r="R807" s="418" t="inlineStr">
        <is>
          <t>TI-0194072</t>
        </is>
      </c>
      <c r="S807" s="418" t="inlineStr"/>
      <c r="T807" s="418">
        <f>R807=S807</f>
        <v/>
      </c>
      <c r="U807" s="418">
        <f>AND(MONTH(F807)=MONTH(Y807), YEAR(F807)=YEAR(Y807))</f>
        <v/>
      </c>
      <c r="V807" s="418">
        <f>AND(AC807&lt;&gt;"", 'Company information'!D$4&lt;&gt;"", RIGHT(SUBSTITUTE(AC807,"-",""),9)=RIGHT(SUBSTITUTE('Company information'!D$4,"-",""),9))</f>
        <v/>
      </c>
      <c r="W807" s="418">
        <f>AI807-I807</f>
        <v/>
      </c>
      <c r="X807" s="455" t="n"/>
      <c r="Y807" s="417" t="n"/>
      <c r="Z807" s="418" t="n"/>
      <c r="AA807" s="418" t="n"/>
      <c r="AB807" s="418" t="n"/>
      <c r="AC807" s="418" t="n"/>
      <c r="AD807" s="418" t="n"/>
      <c r="AE807" s="455" t="n"/>
      <c r="AF807" s="455" t="n"/>
      <c r="AG807" s="455" t="n"/>
      <c r="AH807" s="455" t="n"/>
      <c r="AI807" s="455" t="n"/>
      <c r="AJ807" s="455" t="n"/>
      <c r="AK807" s="455" t="n"/>
      <c r="AL807" s="455" t="n"/>
      <c r="AM807" s="455" t="n"/>
      <c r="AN807" s="455" t="n"/>
      <c r="AO807" s="455" t="n"/>
      <c r="AP807" s="455" t="n"/>
      <c r="AQ807" s="455" t="n"/>
      <c r="AR807" s="418" t="n"/>
      <c r="AS807" s="418" t="n"/>
      <c r="AT807" s="418" t="n"/>
    </row>
    <row r="808">
      <c r="A808" s="417" t="n">
        <v>799</v>
      </c>
      <c r="B808" s="418" t="inlineStr"/>
      <c r="C808" s="418" t="inlineStr">
        <is>
          <t>អ៊ិចស្ពែឌីធ័រ ខេមបូឌា អិលធីឌី</t>
        </is>
      </c>
      <c r="D808" s="418" t="inlineStr">
        <is>
          <t>L001-100045898</t>
        </is>
      </c>
      <c r="E808" s="418" t="inlineStr">
        <is>
          <t>TI-0194015</t>
        </is>
      </c>
      <c r="F808" s="419" t="n">
        <v>44244</v>
      </c>
      <c r="G808" s="420" t="n">
        <v>69529</v>
      </c>
      <c r="H808" s="418" t="n"/>
      <c r="I808" s="455" t="n">
        <v>69529</v>
      </c>
      <c r="J808" s="418">
        <f>IF(L808&lt;&gt;"",L808,K808)</f>
        <v/>
      </c>
      <c r="K808" s="418">
        <f>IF(AND(T808=TRUE, U808=TRUE, V808=TRUE), IF(W808&lt;-0.05, "អនុញ្ញាត (អ្នកផ្គត់ផ្គង់ប្រកាសខ្វះ)", "បានប្រកាស (អនុញ្ញាត)"), IF(AND(T808=FALSE, U808=FALSE, V808=FALSE), "ព្យួរទុក (មិនមានទិន្នន័យ)", "ប្រកាសខុស (ព្យួរទុក)"))</f>
        <v/>
      </c>
      <c r="L808" s="418" t="inlineStr"/>
      <c r="M808" s="418" t="inlineStr"/>
      <c r="N808" s="455" t="n"/>
      <c r="O808" s="455">
        <f>IF(W808&lt;0,AI808,I808)</f>
        <v/>
      </c>
      <c r="P808" s="455">
        <f>I808-O808</f>
        <v/>
      </c>
      <c r="Q808" s="418" t="n"/>
      <c r="R808" s="418" t="inlineStr">
        <is>
          <t>TI-0194015</t>
        </is>
      </c>
      <c r="S808" s="418" t="inlineStr"/>
      <c r="T808" s="418">
        <f>R808=S808</f>
        <v/>
      </c>
      <c r="U808" s="418">
        <f>AND(MONTH(F808)=MONTH(Y808), YEAR(F808)=YEAR(Y808))</f>
        <v/>
      </c>
      <c r="V808" s="418">
        <f>AND(AC808&lt;&gt;"", 'Company information'!D$4&lt;&gt;"", RIGHT(SUBSTITUTE(AC808,"-",""),9)=RIGHT(SUBSTITUTE('Company information'!D$4,"-",""),9))</f>
        <v/>
      </c>
      <c r="W808" s="418">
        <f>AI808-I808</f>
        <v/>
      </c>
      <c r="X808" s="455" t="n"/>
      <c r="Y808" s="417" t="n"/>
      <c r="Z808" s="418" t="n"/>
      <c r="AA808" s="418" t="n"/>
      <c r="AB808" s="418" t="n"/>
      <c r="AC808" s="418" t="n"/>
      <c r="AD808" s="418" t="n"/>
      <c r="AE808" s="455" t="n"/>
      <c r="AF808" s="455" t="n"/>
      <c r="AG808" s="455" t="n"/>
      <c r="AH808" s="455" t="n"/>
      <c r="AI808" s="455" t="n"/>
      <c r="AJ808" s="455" t="n"/>
      <c r="AK808" s="455" t="n"/>
      <c r="AL808" s="455" t="n"/>
      <c r="AM808" s="455" t="n"/>
      <c r="AN808" s="455" t="n"/>
      <c r="AO808" s="455" t="n"/>
      <c r="AP808" s="455" t="n"/>
      <c r="AQ808" s="455" t="n"/>
      <c r="AR808" s="418" t="n"/>
      <c r="AS808" s="418" t="n"/>
      <c r="AT808" s="418" t="n"/>
    </row>
    <row r="809">
      <c r="A809" s="417" t="n">
        <v>800</v>
      </c>
      <c r="B809" s="418" t="inlineStr"/>
      <c r="C809" s="418" t="inlineStr">
        <is>
          <t>អ៊ិចស្ពែឌីធ័រ ខេមបូឌា អិលធីឌី</t>
        </is>
      </c>
      <c r="D809" s="418" t="inlineStr">
        <is>
          <t>L001-100045898</t>
        </is>
      </c>
      <c r="E809" s="418" t="inlineStr">
        <is>
          <t>TI-0194003</t>
        </is>
      </c>
      <c r="F809" s="419" t="n">
        <v>44244</v>
      </c>
      <c r="G809" s="420" t="n">
        <v>586724</v>
      </c>
      <c r="H809" s="418" t="n"/>
      <c r="I809" s="455" t="n">
        <v>586724</v>
      </c>
      <c r="J809" s="418">
        <f>IF(L809&lt;&gt;"",L809,K809)</f>
        <v/>
      </c>
      <c r="K809" s="418">
        <f>IF(AND(T809=TRUE, U809=TRUE, V809=TRUE), IF(W809&lt;-0.05, "អនុញ្ញាត (អ្នកផ្គត់ផ្គង់ប្រកាសខ្វះ)", "បានប្រកាស (អនុញ្ញាត)"), IF(AND(T809=FALSE, U809=FALSE, V809=FALSE), "ព្យួរទុក (មិនមានទិន្នន័យ)", "ប្រកាសខុស (ព្យួរទុក)"))</f>
        <v/>
      </c>
      <c r="L809" s="418" t="inlineStr"/>
      <c r="M809" s="418" t="inlineStr"/>
      <c r="N809" s="455" t="n"/>
      <c r="O809" s="455">
        <f>IF(W809&lt;0,AI809,I809)</f>
        <v/>
      </c>
      <c r="P809" s="455">
        <f>I809-O809</f>
        <v/>
      </c>
      <c r="Q809" s="418" t="n"/>
      <c r="R809" s="418" t="inlineStr">
        <is>
          <t>TI-0194003</t>
        </is>
      </c>
      <c r="S809" s="418" t="inlineStr"/>
      <c r="T809" s="418">
        <f>R809=S809</f>
        <v/>
      </c>
      <c r="U809" s="418">
        <f>AND(MONTH(F809)=MONTH(Y809), YEAR(F809)=YEAR(Y809))</f>
        <v/>
      </c>
      <c r="V809" s="418">
        <f>AND(AC809&lt;&gt;"", 'Company information'!D$4&lt;&gt;"", RIGHT(SUBSTITUTE(AC809,"-",""),9)=RIGHT(SUBSTITUTE('Company information'!D$4,"-",""),9))</f>
        <v/>
      </c>
      <c r="W809" s="418">
        <f>AI809-I809</f>
        <v/>
      </c>
      <c r="X809" s="455" t="n"/>
      <c r="Y809" s="417" t="n"/>
      <c r="Z809" s="418" t="n"/>
      <c r="AA809" s="418" t="n"/>
      <c r="AB809" s="418" t="n"/>
      <c r="AC809" s="418" t="n"/>
      <c r="AD809" s="418" t="n"/>
      <c r="AE809" s="455" t="n"/>
      <c r="AF809" s="455" t="n"/>
      <c r="AG809" s="455" t="n"/>
      <c r="AH809" s="455" t="n"/>
      <c r="AI809" s="455" t="n"/>
      <c r="AJ809" s="455" t="n"/>
      <c r="AK809" s="455" t="n"/>
      <c r="AL809" s="455" t="n"/>
      <c r="AM809" s="455" t="n"/>
      <c r="AN809" s="455" t="n"/>
      <c r="AO809" s="455" t="n"/>
      <c r="AP809" s="455" t="n"/>
      <c r="AQ809" s="455" t="n"/>
      <c r="AR809" s="418" t="n"/>
      <c r="AS809" s="418" t="n"/>
      <c r="AT809" s="418" t="n"/>
    </row>
    <row r="810">
      <c r="A810" s="417" t="n">
        <v>801</v>
      </c>
      <c r="B810" s="418" t="inlineStr"/>
      <c r="C810" s="418" t="inlineStr">
        <is>
          <t>អ៊ិចស្ពែឌីធ័រ ខេមបូឌា អិលធីឌី</t>
        </is>
      </c>
      <c r="D810" s="418" t="inlineStr">
        <is>
          <t>L001-100045898</t>
        </is>
      </c>
      <c r="E810" s="418" t="inlineStr">
        <is>
          <t>TI-0193997</t>
        </is>
      </c>
      <c r="F810" s="419" t="n">
        <v>44244</v>
      </c>
      <c r="G810" s="420" t="n">
        <v>276081</v>
      </c>
      <c r="H810" s="418" t="n"/>
      <c r="I810" s="455" t="n">
        <v>276081</v>
      </c>
      <c r="J810" s="418">
        <f>IF(L810&lt;&gt;"",L810,K810)</f>
        <v/>
      </c>
      <c r="K810" s="418">
        <f>IF(AND(T810=TRUE, U810=TRUE, V810=TRUE), IF(W810&lt;-0.05, "អនុញ្ញាត (អ្នកផ្គត់ផ្គង់ប្រកាសខ្វះ)", "បានប្រកាស (អនុញ្ញាត)"), IF(AND(T810=FALSE, U810=FALSE, V810=FALSE), "ព្យួរទុក (មិនមានទិន្នន័យ)", "ប្រកាសខុស (ព្យួរទុក)"))</f>
        <v/>
      </c>
      <c r="L810" s="418" t="inlineStr"/>
      <c r="M810" s="418" t="inlineStr"/>
      <c r="N810" s="455" t="n"/>
      <c r="O810" s="455">
        <f>IF(W810&lt;0,AI810,I810)</f>
        <v/>
      </c>
      <c r="P810" s="455">
        <f>I810-O810</f>
        <v/>
      </c>
      <c r="Q810" s="418" t="n"/>
      <c r="R810" s="418" t="inlineStr">
        <is>
          <t>TI-0193997</t>
        </is>
      </c>
      <c r="S810" s="418" t="inlineStr"/>
      <c r="T810" s="418">
        <f>R810=S810</f>
        <v/>
      </c>
      <c r="U810" s="418">
        <f>AND(MONTH(F810)=MONTH(Y810), YEAR(F810)=YEAR(Y810))</f>
        <v/>
      </c>
      <c r="V810" s="418">
        <f>AND(AC810&lt;&gt;"", 'Company information'!D$4&lt;&gt;"", RIGHT(SUBSTITUTE(AC810,"-",""),9)=RIGHT(SUBSTITUTE('Company information'!D$4,"-",""),9))</f>
        <v/>
      </c>
      <c r="W810" s="418">
        <f>AI810-I810</f>
        <v/>
      </c>
      <c r="X810" s="455" t="n"/>
      <c r="Y810" s="417" t="n"/>
      <c r="Z810" s="418" t="n"/>
      <c r="AA810" s="418" t="n"/>
      <c r="AB810" s="418" t="n"/>
      <c r="AC810" s="418" t="n"/>
      <c r="AD810" s="418" t="n"/>
      <c r="AE810" s="455" t="n"/>
      <c r="AF810" s="455" t="n"/>
      <c r="AG810" s="455" t="n"/>
      <c r="AH810" s="455" t="n"/>
      <c r="AI810" s="455" t="n"/>
      <c r="AJ810" s="455" t="n"/>
      <c r="AK810" s="455" t="n"/>
      <c r="AL810" s="455" t="n"/>
      <c r="AM810" s="455" t="n"/>
      <c r="AN810" s="455" t="n"/>
      <c r="AO810" s="455" t="n"/>
      <c r="AP810" s="455" t="n"/>
      <c r="AQ810" s="455" t="n"/>
      <c r="AR810" s="418" t="n"/>
      <c r="AS810" s="418" t="n"/>
      <c r="AT810" s="418" t="n"/>
    </row>
    <row r="811">
      <c r="A811" s="417" t="n">
        <v>802</v>
      </c>
      <c r="B811" s="418" t="inlineStr"/>
      <c r="C811" s="418" t="inlineStr">
        <is>
          <t>អ៊ិចស្ពែឌីធ័រ ខេមបូឌា អិលធីឌី</t>
        </is>
      </c>
      <c r="D811" s="418" t="inlineStr">
        <is>
          <t>L001-100045898</t>
        </is>
      </c>
      <c r="E811" s="418" t="inlineStr">
        <is>
          <t>TI-0193996</t>
        </is>
      </c>
      <c r="F811" s="419" t="n">
        <v>44244</v>
      </c>
      <c r="G811" s="420" t="n">
        <v>42447</v>
      </c>
      <c r="H811" s="418" t="n"/>
      <c r="I811" s="455" t="n">
        <v>42447</v>
      </c>
      <c r="J811" s="418">
        <f>IF(L811&lt;&gt;"",L811,K811)</f>
        <v/>
      </c>
      <c r="K811" s="418">
        <f>IF(AND(T811=TRUE, U811=TRUE, V811=TRUE), IF(W811&lt;-0.05, "អនុញ្ញាត (អ្នកផ្គត់ផ្គង់ប្រកាសខ្វះ)", "បានប្រកាស (អនុញ្ញាត)"), IF(AND(T811=FALSE, U811=FALSE, V811=FALSE), "ព្យួរទុក (មិនមានទិន្នន័យ)", "ប្រកាសខុស (ព្យួរទុក)"))</f>
        <v/>
      </c>
      <c r="L811" s="418" t="inlineStr"/>
      <c r="M811" s="418" t="inlineStr"/>
      <c r="N811" s="455" t="n"/>
      <c r="O811" s="455">
        <f>IF(W811&lt;0,AI811,I811)</f>
        <v/>
      </c>
      <c r="P811" s="455">
        <f>I811-O811</f>
        <v/>
      </c>
      <c r="Q811" s="418" t="n"/>
      <c r="R811" s="418" t="inlineStr">
        <is>
          <t>TI-0193996</t>
        </is>
      </c>
      <c r="S811" s="418" t="inlineStr"/>
      <c r="T811" s="418">
        <f>R811=S811</f>
        <v/>
      </c>
      <c r="U811" s="418">
        <f>AND(MONTH(F811)=MONTH(Y811), YEAR(F811)=YEAR(Y811))</f>
        <v/>
      </c>
      <c r="V811" s="418">
        <f>AND(AC811&lt;&gt;"", 'Company information'!D$4&lt;&gt;"", RIGHT(SUBSTITUTE(AC811,"-",""),9)=RIGHT(SUBSTITUTE('Company information'!D$4,"-",""),9))</f>
        <v/>
      </c>
      <c r="W811" s="418">
        <f>AI811-I811</f>
        <v/>
      </c>
      <c r="X811" s="455" t="n"/>
      <c r="Y811" s="417" t="n"/>
      <c r="Z811" s="418" t="n"/>
      <c r="AA811" s="418" t="n"/>
      <c r="AB811" s="418" t="n"/>
      <c r="AC811" s="418" t="n"/>
      <c r="AD811" s="418" t="n"/>
      <c r="AE811" s="455" t="n"/>
      <c r="AF811" s="455" t="n"/>
      <c r="AG811" s="455" t="n"/>
      <c r="AH811" s="455" t="n"/>
      <c r="AI811" s="455" t="n"/>
      <c r="AJ811" s="455" t="n"/>
      <c r="AK811" s="455" t="n"/>
      <c r="AL811" s="455" t="n"/>
      <c r="AM811" s="455" t="n"/>
      <c r="AN811" s="455" t="n"/>
      <c r="AO811" s="455" t="n"/>
      <c r="AP811" s="455" t="n"/>
      <c r="AQ811" s="455" t="n"/>
      <c r="AR811" s="418" t="n"/>
      <c r="AS811" s="418" t="n"/>
      <c r="AT811" s="418" t="n"/>
    </row>
    <row r="812">
      <c r="A812" s="417" t="n">
        <v>803</v>
      </c>
      <c r="B812" s="418" t="inlineStr"/>
      <c r="C812" s="418" t="inlineStr">
        <is>
          <t>អ៊ិចស្ពែឌីធ័រ ខេមបូឌា អិលធីឌី</t>
        </is>
      </c>
      <c r="D812" s="418" t="inlineStr">
        <is>
          <t>L001-100045898</t>
        </is>
      </c>
      <c r="E812" s="418" t="inlineStr">
        <is>
          <t>TI-0193994</t>
        </is>
      </c>
      <c r="F812" s="419" t="n">
        <v>44244</v>
      </c>
      <c r="G812" s="420" t="n">
        <v>277301</v>
      </c>
      <c r="H812" s="418" t="n"/>
      <c r="I812" s="455" t="n">
        <v>277301</v>
      </c>
      <c r="J812" s="418">
        <f>IF(L812&lt;&gt;"",L812,K812)</f>
        <v/>
      </c>
      <c r="K812" s="418">
        <f>IF(AND(T812=TRUE, U812=TRUE, V812=TRUE), IF(W812&lt;-0.05, "អនុញ្ញាត (អ្នកផ្គត់ផ្គង់ប្រកាសខ្វះ)", "បានប្រកាស (អនុញ្ញាត)"), IF(AND(T812=FALSE, U812=FALSE, V812=FALSE), "ព្យួរទុក (មិនមានទិន្នន័យ)", "ប្រកាសខុស (ព្យួរទុក)"))</f>
        <v/>
      </c>
      <c r="L812" s="418" t="inlineStr"/>
      <c r="M812" s="418" t="inlineStr"/>
      <c r="N812" s="455" t="n"/>
      <c r="O812" s="455">
        <f>IF(W812&lt;0,AI812,I812)</f>
        <v/>
      </c>
      <c r="P812" s="455">
        <f>I812-O812</f>
        <v/>
      </c>
      <c r="Q812" s="418" t="n"/>
      <c r="R812" s="418" t="inlineStr">
        <is>
          <t>TI-0193994</t>
        </is>
      </c>
      <c r="S812" s="418" t="inlineStr"/>
      <c r="T812" s="418">
        <f>R812=S812</f>
        <v/>
      </c>
      <c r="U812" s="418">
        <f>AND(MONTH(F812)=MONTH(Y812), YEAR(F812)=YEAR(Y812))</f>
        <v/>
      </c>
      <c r="V812" s="418">
        <f>AND(AC812&lt;&gt;"", 'Company information'!D$4&lt;&gt;"", RIGHT(SUBSTITUTE(AC812,"-",""),9)=RIGHT(SUBSTITUTE('Company information'!D$4,"-",""),9))</f>
        <v/>
      </c>
      <c r="W812" s="418">
        <f>AI812-I812</f>
        <v/>
      </c>
      <c r="X812" s="455" t="n"/>
      <c r="Y812" s="417" t="n"/>
      <c r="Z812" s="418" t="n"/>
      <c r="AA812" s="418" t="n"/>
      <c r="AB812" s="418" t="n"/>
      <c r="AC812" s="418" t="n"/>
      <c r="AD812" s="418" t="n"/>
      <c r="AE812" s="455" t="n"/>
      <c r="AF812" s="455" t="n"/>
      <c r="AG812" s="455" t="n"/>
      <c r="AH812" s="455" t="n"/>
      <c r="AI812" s="455" t="n"/>
      <c r="AJ812" s="455" t="n"/>
      <c r="AK812" s="455" t="n"/>
      <c r="AL812" s="455" t="n"/>
      <c r="AM812" s="455" t="n"/>
      <c r="AN812" s="455" t="n"/>
      <c r="AO812" s="455" t="n"/>
      <c r="AP812" s="455" t="n"/>
      <c r="AQ812" s="455" t="n"/>
      <c r="AR812" s="418" t="n"/>
      <c r="AS812" s="418" t="n"/>
      <c r="AT812" s="418" t="n"/>
    </row>
    <row r="813">
      <c r="A813" s="417" t="n">
        <v>804</v>
      </c>
      <c r="B813" s="418" t="inlineStr"/>
      <c r="C813" s="418" t="inlineStr">
        <is>
          <t>អ៊ិចស្ពែឌីធ័រ ខេមបូឌា អិលធីឌី</t>
        </is>
      </c>
      <c r="D813" s="418" t="inlineStr">
        <is>
          <t>L001-100045898</t>
        </is>
      </c>
      <c r="E813" s="418" t="inlineStr">
        <is>
          <t>TI-0193993</t>
        </is>
      </c>
      <c r="F813" s="419" t="n">
        <v>44244</v>
      </c>
      <c r="G813" s="420" t="n">
        <v>469420</v>
      </c>
      <c r="H813" s="418" t="n"/>
      <c r="I813" s="455" t="n">
        <v>469420</v>
      </c>
      <c r="J813" s="418">
        <f>IF(L813&lt;&gt;"",L813,K813)</f>
        <v/>
      </c>
      <c r="K813" s="418">
        <f>IF(AND(T813=TRUE, U813=TRUE, V813=TRUE), IF(W813&lt;-0.05, "អនុញ្ញាត (អ្នកផ្គត់ផ្គង់ប្រកាសខ្វះ)", "បានប្រកាស (អនុញ្ញាត)"), IF(AND(T813=FALSE, U813=FALSE, V813=FALSE), "ព្យួរទុក (មិនមានទិន្នន័យ)", "ប្រកាសខុស (ព្យួរទុក)"))</f>
        <v/>
      </c>
      <c r="L813" s="418" t="inlineStr"/>
      <c r="M813" s="418" t="inlineStr"/>
      <c r="N813" s="455" t="n"/>
      <c r="O813" s="455">
        <f>IF(W813&lt;0,AI813,I813)</f>
        <v/>
      </c>
      <c r="P813" s="455">
        <f>I813-O813</f>
        <v/>
      </c>
      <c r="Q813" s="418" t="n"/>
      <c r="R813" s="418" t="inlineStr">
        <is>
          <t>TI-0193993</t>
        </is>
      </c>
      <c r="S813" s="418" t="inlineStr"/>
      <c r="T813" s="418">
        <f>R813=S813</f>
        <v/>
      </c>
      <c r="U813" s="418">
        <f>AND(MONTH(F813)=MONTH(Y813), YEAR(F813)=YEAR(Y813))</f>
        <v/>
      </c>
      <c r="V813" s="418">
        <f>AND(AC813&lt;&gt;"", 'Company information'!D$4&lt;&gt;"", RIGHT(SUBSTITUTE(AC813,"-",""),9)=RIGHT(SUBSTITUTE('Company information'!D$4,"-",""),9))</f>
        <v/>
      </c>
      <c r="W813" s="418">
        <f>AI813-I813</f>
        <v/>
      </c>
      <c r="X813" s="455" t="n"/>
      <c r="Y813" s="417" t="n"/>
      <c r="Z813" s="418" t="n"/>
      <c r="AA813" s="418" t="n"/>
      <c r="AB813" s="418" t="n"/>
      <c r="AC813" s="418" t="n"/>
      <c r="AD813" s="418" t="n"/>
      <c r="AE813" s="455" t="n"/>
      <c r="AF813" s="455" t="n"/>
      <c r="AG813" s="455" t="n"/>
      <c r="AH813" s="455" t="n"/>
      <c r="AI813" s="455" t="n"/>
      <c r="AJ813" s="455" t="n"/>
      <c r="AK813" s="455" t="n"/>
      <c r="AL813" s="455" t="n"/>
      <c r="AM813" s="455" t="n"/>
      <c r="AN813" s="455" t="n"/>
      <c r="AO813" s="455" t="n"/>
      <c r="AP813" s="455" t="n"/>
      <c r="AQ813" s="455" t="n"/>
      <c r="AR813" s="418" t="n"/>
      <c r="AS813" s="418" t="n"/>
      <c r="AT813" s="418" t="n"/>
    </row>
    <row r="814">
      <c r="A814" s="417" t="n">
        <v>805</v>
      </c>
      <c r="B814" s="418" t="inlineStr"/>
      <c r="C814" s="418" t="inlineStr">
        <is>
          <t>អ៊ិចស្ពែឌីធ័រ ខេមបូឌា អិលធីឌី</t>
        </is>
      </c>
      <c r="D814" s="418" t="inlineStr">
        <is>
          <t>L001-100045898</t>
        </is>
      </c>
      <c r="E814" s="418" t="inlineStr">
        <is>
          <t>TI-0193989</t>
        </is>
      </c>
      <c r="F814" s="419" t="n">
        <v>44244</v>
      </c>
      <c r="G814" s="420" t="n">
        <v>185812</v>
      </c>
      <c r="H814" s="418" t="n"/>
      <c r="I814" s="455" t="n">
        <v>185812</v>
      </c>
      <c r="J814" s="418">
        <f>IF(L814&lt;&gt;"",L814,K814)</f>
        <v/>
      </c>
      <c r="K814" s="418">
        <f>IF(AND(T814=TRUE, U814=TRUE, V814=TRUE), IF(W814&lt;-0.05, "អនុញ្ញាត (អ្នកផ្គត់ផ្គង់ប្រកាសខ្វះ)", "បានប្រកាស (អនុញ្ញាត)"), IF(AND(T814=FALSE, U814=FALSE, V814=FALSE), "ព្យួរទុក (មិនមានទិន្នន័យ)", "ប្រកាសខុស (ព្យួរទុក)"))</f>
        <v/>
      </c>
      <c r="L814" s="418" t="inlineStr"/>
      <c r="M814" s="418" t="inlineStr"/>
      <c r="N814" s="455" t="n"/>
      <c r="O814" s="455">
        <f>IF(W814&lt;0,AI814,I814)</f>
        <v/>
      </c>
      <c r="P814" s="455">
        <f>I814-O814</f>
        <v/>
      </c>
      <c r="Q814" s="418" t="n"/>
      <c r="R814" s="418" t="inlineStr">
        <is>
          <t>TI-0193989</t>
        </is>
      </c>
      <c r="S814" s="418" t="inlineStr"/>
      <c r="T814" s="418">
        <f>R814=S814</f>
        <v/>
      </c>
      <c r="U814" s="418">
        <f>AND(MONTH(F814)=MONTH(Y814), YEAR(F814)=YEAR(Y814))</f>
        <v/>
      </c>
      <c r="V814" s="418">
        <f>AND(AC814&lt;&gt;"", 'Company information'!D$4&lt;&gt;"", RIGHT(SUBSTITUTE(AC814,"-",""),9)=RIGHT(SUBSTITUTE('Company information'!D$4,"-",""),9))</f>
        <v/>
      </c>
      <c r="W814" s="418">
        <f>AI814-I814</f>
        <v/>
      </c>
      <c r="X814" s="455" t="n"/>
      <c r="Y814" s="417" t="n"/>
      <c r="Z814" s="418" t="n"/>
      <c r="AA814" s="418" t="n"/>
      <c r="AB814" s="418" t="n"/>
      <c r="AC814" s="418" t="n"/>
      <c r="AD814" s="418" t="n"/>
      <c r="AE814" s="455" t="n"/>
      <c r="AF814" s="455" t="n"/>
      <c r="AG814" s="455" t="n"/>
      <c r="AH814" s="455" t="n"/>
      <c r="AI814" s="455" t="n"/>
      <c r="AJ814" s="455" t="n"/>
      <c r="AK814" s="455" t="n"/>
      <c r="AL814" s="455" t="n"/>
      <c r="AM814" s="455" t="n"/>
      <c r="AN814" s="455" t="n"/>
      <c r="AO814" s="455" t="n"/>
      <c r="AP814" s="455" t="n"/>
      <c r="AQ814" s="455" t="n"/>
      <c r="AR814" s="418" t="n"/>
      <c r="AS814" s="418" t="n"/>
      <c r="AT814" s="418" t="n"/>
    </row>
    <row r="815">
      <c r="A815" s="417" t="n">
        <v>806</v>
      </c>
      <c r="B815" s="418" t="inlineStr"/>
      <c r="C815" s="418" t="inlineStr">
        <is>
          <t>អ៊ិចស្ពែឌីធ័រ ខេមបូឌា អិលធីឌី</t>
        </is>
      </c>
      <c r="D815" s="418" t="inlineStr">
        <is>
          <t>L001-100045898</t>
        </is>
      </c>
      <c r="E815" s="418" t="inlineStr">
        <is>
          <t>TI-0193828</t>
        </is>
      </c>
      <c r="F815" s="419" t="n">
        <v>44242</v>
      </c>
      <c r="G815" s="420" t="n">
        <v>34790</v>
      </c>
      <c r="H815" s="418" t="n"/>
      <c r="I815" s="455" t="n">
        <v>34790</v>
      </c>
      <c r="J815" s="418">
        <f>IF(L815&lt;&gt;"",L815,K815)</f>
        <v/>
      </c>
      <c r="K815" s="418">
        <f>IF(AND(T815=TRUE, U815=TRUE, V815=TRUE), IF(W815&lt;-0.05, "អនុញ្ញាត (អ្នកផ្គត់ផ្គង់ប្រកាសខ្វះ)", "បានប្រកាស (អនុញ្ញាត)"), IF(AND(T815=FALSE, U815=FALSE, V815=FALSE), "ព្យួរទុក (មិនមានទិន្នន័យ)", "ប្រកាសខុស (ព្យួរទុក)"))</f>
        <v/>
      </c>
      <c r="L815" s="418" t="inlineStr"/>
      <c r="M815" s="418" t="inlineStr"/>
      <c r="N815" s="455" t="n"/>
      <c r="O815" s="455">
        <f>IF(W815&lt;0,AI815,I815)</f>
        <v/>
      </c>
      <c r="P815" s="455">
        <f>I815-O815</f>
        <v/>
      </c>
      <c r="Q815" s="418" t="n"/>
      <c r="R815" s="418" t="inlineStr">
        <is>
          <t>TI-0193828</t>
        </is>
      </c>
      <c r="S815" s="418" t="inlineStr"/>
      <c r="T815" s="418">
        <f>R815=S815</f>
        <v/>
      </c>
      <c r="U815" s="418">
        <f>AND(MONTH(F815)=MONTH(Y815), YEAR(F815)=YEAR(Y815))</f>
        <v/>
      </c>
      <c r="V815" s="418">
        <f>AND(AC815&lt;&gt;"", 'Company information'!D$4&lt;&gt;"", RIGHT(SUBSTITUTE(AC815,"-",""),9)=RIGHT(SUBSTITUTE('Company information'!D$4,"-",""),9))</f>
        <v/>
      </c>
      <c r="W815" s="418">
        <f>AI815-I815</f>
        <v/>
      </c>
      <c r="X815" s="455" t="n"/>
      <c r="Y815" s="417" t="n"/>
      <c r="Z815" s="418" t="n"/>
      <c r="AA815" s="418" t="n"/>
      <c r="AB815" s="418" t="n"/>
      <c r="AC815" s="418" t="n"/>
      <c r="AD815" s="418" t="n"/>
      <c r="AE815" s="455" t="n"/>
      <c r="AF815" s="455" t="n"/>
      <c r="AG815" s="455" t="n"/>
      <c r="AH815" s="455" t="n"/>
      <c r="AI815" s="455" t="n"/>
      <c r="AJ815" s="455" t="n"/>
      <c r="AK815" s="455" t="n"/>
      <c r="AL815" s="455" t="n"/>
      <c r="AM815" s="455" t="n"/>
      <c r="AN815" s="455" t="n"/>
      <c r="AO815" s="455" t="n"/>
      <c r="AP815" s="455" t="n"/>
      <c r="AQ815" s="455" t="n"/>
      <c r="AR815" s="418" t="n"/>
      <c r="AS815" s="418" t="n"/>
      <c r="AT815" s="418" t="n"/>
    </row>
    <row r="816">
      <c r="A816" s="417" t="n">
        <v>807</v>
      </c>
      <c r="B816" s="418" t="inlineStr"/>
      <c r="C816" s="418" t="inlineStr">
        <is>
          <t>អ៊ិចស្ពែឌីធ័រ ខេមបូឌា អិលធីឌី</t>
        </is>
      </c>
      <c r="D816" s="418" t="inlineStr">
        <is>
          <t>L001-100045898</t>
        </is>
      </c>
      <c r="E816" s="418" t="inlineStr">
        <is>
          <t>TI-193543</t>
        </is>
      </c>
      <c r="F816" s="419" t="n">
        <v>44471</v>
      </c>
      <c r="G816" s="420" t="n">
        <v>1167479</v>
      </c>
      <c r="H816" s="418" t="n"/>
      <c r="I816" s="455" t="n">
        <v>1167479</v>
      </c>
      <c r="J816" s="418">
        <f>IF(L816&lt;&gt;"",L816,K816)</f>
        <v/>
      </c>
      <c r="K816" s="418">
        <f>IF(AND(T816=TRUE, U816=TRUE, V816=TRUE), IF(W816&lt;-0.05, "អនុញ្ញាត (អ្នកផ្គត់ផ្គង់ប្រកាសខ្វះ)", "បានប្រកាស (អនុញ្ញាត)"), IF(AND(T816=FALSE, U816=FALSE, V816=FALSE), "ព្យួរទុក (មិនមានទិន្នន័យ)", "ប្រកាសខុស (ព្យួរទុក)"))</f>
        <v/>
      </c>
      <c r="L816" s="418" t="inlineStr"/>
      <c r="M816" s="418" t="inlineStr"/>
      <c r="N816" s="455" t="n"/>
      <c r="O816" s="455">
        <f>IF(W816&lt;0,AI816,I816)</f>
        <v/>
      </c>
      <c r="P816" s="455">
        <f>I816-O816</f>
        <v/>
      </c>
      <c r="Q816" s="418" t="n"/>
      <c r="R816" s="418" t="inlineStr">
        <is>
          <t>TI-193543</t>
        </is>
      </c>
      <c r="S816" s="418" t="inlineStr"/>
      <c r="T816" s="418">
        <f>R816=S816</f>
        <v/>
      </c>
      <c r="U816" s="418">
        <f>AND(MONTH(F816)=MONTH(Y816), YEAR(F816)=YEAR(Y816))</f>
        <v/>
      </c>
      <c r="V816" s="418">
        <f>AND(AC816&lt;&gt;"", 'Company information'!D$4&lt;&gt;"", RIGHT(SUBSTITUTE(AC816,"-",""),9)=RIGHT(SUBSTITUTE('Company information'!D$4,"-",""),9))</f>
        <v/>
      </c>
      <c r="W816" s="418">
        <f>AI816-I816</f>
        <v/>
      </c>
      <c r="X816" s="455" t="n"/>
      <c r="Y816" s="417" t="n"/>
      <c r="Z816" s="418" t="n"/>
      <c r="AA816" s="418" t="n"/>
      <c r="AB816" s="418" t="n"/>
      <c r="AC816" s="418" t="n"/>
      <c r="AD816" s="418" t="n"/>
      <c r="AE816" s="455" t="n"/>
      <c r="AF816" s="455" t="n"/>
      <c r="AG816" s="455" t="n"/>
      <c r="AH816" s="455" t="n"/>
      <c r="AI816" s="455" t="n"/>
      <c r="AJ816" s="455" t="n"/>
      <c r="AK816" s="455" t="n"/>
      <c r="AL816" s="455" t="n"/>
      <c r="AM816" s="455" t="n"/>
      <c r="AN816" s="455" t="n"/>
      <c r="AO816" s="455" t="n"/>
      <c r="AP816" s="455" t="n"/>
      <c r="AQ816" s="455" t="n"/>
      <c r="AR816" s="418" t="n"/>
      <c r="AS816" s="418" t="n"/>
      <c r="AT816" s="418" t="n"/>
    </row>
    <row r="817">
      <c r="A817" s="417" t="n">
        <v>808</v>
      </c>
      <c r="B817" s="418" t="inlineStr"/>
      <c r="C817" s="418" t="inlineStr">
        <is>
          <t>អ៊ិចស្ពែឌីធ័រ ខេមបូឌា អិលធីឌី</t>
        </is>
      </c>
      <c r="D817" s="418" t="inlineStr">
        <is>
          <t>L001-100045898</t>
        </is>
      </c>
      <c r="E817" s="418" t="inlineStr">
        <is>
          <t>TI-0193512</t>
        </is>
      </c>
      <c r="F817" s="419" t="n">
        <v>44471</v>
      </c>
      <c r="G817" s="420" t="n">
        <v>176231</v>
      </c>
      <c r="H817" s="418" t="n"/>
      <c r="I817" s="455" t="n">
        <v>176231</v>
      </c>
      <c r="J817" s="418">
        <f>IF(L817&lt;&gt;"",L817,K817)</f>
        <v/>
      </c>
      <c r="K817" s="418">
        <f>IF(AND(T817=TRUE, U817=TRUE, V817=TRUE), IF(W817&lt;-0.05, "អនុញ្ញាត (អ្នកផ្គត់ផ្គង់ប្រកាសខ្វះ)", "បានប្រកាស (អនុញ្ញាត)"), IF(AND(T817=FALSE, U817=FALSE, V817=FALSE), "ព្យួរទុក (មិនមានទិន្នន័យ)", "ប្រកាសខុស (ព្យួរទុក)"))</f>
        <v/>
      </c>
      <c r="L817" s="418" t="inlineStr"/>
      <c r="M817" s="418" t="inlineStr"/>
      <c r="N817" s="455" t="n"/>
      <c r="O817" s="455">
        <f>IF(W817&lt;0,AI817,I817)</f>
        <v/>
      </c>
      <c r="P817" s="455">
        <f>I817-O817</f>
        <v/>
      </c>
      <c r="Q817" s="418" t="n"/>
      <c r="R817" s="418" t="inlineStr">
        <is>
          <t>TI-0193512</t>
        </is>
      </c>
      <c r="S817" s="418" t="inlineStr"/>
      <c r="T817" s="418">
        <f>R817=S817</f>
        <v/>
      </c>
      <c r="U817" s="418">
        <f>AND(MONTH(F817)=MONTH(Y817), YEAR(F817)=YEAR(Y817))</f>
        <v/>
      </c>
      <c r="V817" s="418">
        <f>AND(AC817&lt;&gt;"", 'Company information'!D$4&lt;&gt;"", RIGHT(SUBSTITUTE(AC817,"-",""),9)=RIGHT(SUBSTITUTE('Company information'!D$4,"-",""),9))</f>
        <v/>
      </c>
      <c r="W817" s="418">
        <f>AI817-I817</f>
        <v/>
      </c>
      <c r="X817" s="455" t="n"/>
      <c r="Y817" s="417" t="n"/>
      <c r="Z817" s="418" t="n"/>
      <c r="AA817" s="418" t="n"/>
      <c r="AB817" s="418" t="n"/>
      <c r="AC817" s="418" t="n"/>
      <c r="AD817" s="418" t="n"/>
      <c r="AE817" s="455" t="n"/>
      <c r="AF817" s="455" t="n"/>
      <c r="AG817" s="455" t="n"/>
      <c r="AH817" s="455" t="n"/>
      <c r="AI817" s="455" t="n"/>
      <c r="AJ817" s="455" t="n"/>
      <c r="AK817" s="455" t="n"/>
      <c r="AL817" s="455" t="n"/>
      <c r="AM817" s="455" t="n"/>
      <c r="AN817" s="455" t="n"/>
      <c r="AO817" s="455" t="n"/>
      <c r="AP817" s="455" t="n"/>
      <c r="AQ817" s="455" t="n"/>
      <c r="AR817" s="418" t="n"/>
      <c r="AS817" s="418" t="n"/>
      <c r="AT817" s="418" t="n"/>
    </row>
    <row r="818">
      <c r="A818" s="417" t="n">
        <v>809</v>
      </c>
      <c r="B818" s="418" t="inlineStr"/>
      <c r="C818" s="418" t="inlineStr">
        <is>
          <t>អ៊ិចស្ពែឌីធ័រ ខេមបូឌា អិលធីឌី</t>
        </is>
      </c>
      <c r="D818" s="418" t="inlineStr">
        <is>
          <t>L001-100045898</t>
        </is>
      </c>
      <c r="E818" s="418" t="inlineStr">
        <is>
          <t>TI0193511</t>
        </is>
      </c>
      <c r="F818" s="419" t="n">
        <v>44471</v>
      </c>
      <c r="G818" s="420" t="n">
        <v>345136</v>
      </c>
      <c r="H818" s="418" t="n"/>
      <c r="I818" s="455" t="n">
        <v>345136</v>
      </c>
      <c r="J818" s="418">
        <f>IF(L818&lt;&gt;"",L818,K818)</f>
        <v/>
      </c>
      <c r="K818" s="418">
        <f>IF(AND(T818=TRUE, U818=TRUE, V818=TRUE), IF(W818&lt;-0.05, "អនុញ្ញាត (អ្នកផ្គត់ផ្គង់ប្រកាសខ្វះ)", "បានប្រកាស (អនុញ្ញាត)"), IF(AND(T818=FALSE, U818=FALSE, V818=FALSE), "ព្យួរទុក (មិនមានទិន្នន័យ)", "ប្រកាសខុស (ព្យួរទុក)"))</f>
        <v/>
      </c>
      <c r="L818" s="418" t="inlineStr"/>
      <c r="M818" s="418" t="inlineStr"/>
      <c r="N818" s="455" t="n"/>
      <c r="O818" s="455">
        <f>IF(W818&lt;0,AI818,I818)</f>
        <v/>
      </c>
      <c r="P818" s="455">
        <f>I818-O818</f>
        <v/>
      </c>
      <c r="Q818" s="418" t="n"/>
      <c r="R818" s="418" t="inlineStr">
        <is>
          <t>TI0193511</t>
        </is>
      </c>
      <c r="S818" s="418" t="inlineStr"/>
      <c r="T818" s="418">
        <f>R818=S818</f>
        <v/>
      </c>
      <c r="U818" s="418">
        <f>AND(MONTH(F818)=MONTH(Y818), YEAR(F818)=YEAR(Y818))</f>
        <v/>
      </c>
      <c r="V818" s="418">
        <f>AND(AC818&lt;&gt;"", 'Company information'!D$4&lt;&gt;"", RIGHT(SUBSTITUTE(AC818,"-",""),9)=RIGHT(SUBSTITUTE('Company information'!D$4,"-",""),9))</f>
        <v/>
      </c>
      <c r="W818" s="418">
        <f>AI818-I818</f>
        <v/>
      </c>
      <c r="X818" s="455" t="n"/>
      <c r="Y818" s="417" t="n"/>
      <c r="Z818" s="418" t="n"/>
      <c r="AA818" s="418" t="n"/>
      <c r="AB818" s="418" t="n"/>
      <c r="AC818" s="418" t="n"/>
      <c r="AD818" s="418" t="n"/>
      <c r="AE818" s="455" t="n"/>
      <c r="AF818" s="455" t="n"/>
      <c r="AG818" s="455" t="n"/>
      <c r="AH818" s="455" t="n"/>
      <c r="AI818" s="455" t="n"/>
      <c r="AJ818" s="455" t="n"/>
      <c r="AK818" s="455" t="n"/>
      <c r="AL818" s="455" t="n"/>
      <c r="AM818" s="455" t="n"/>
      <c r="AN818" s="455" t="n"/>
      <c r="AO818" s="455" t="n"/>
      <c r="AP818" s="455" t="n"/>
      <c r="AQ818" s="455" t="n"/>
      <c r="AR818" s="418" t="n"/>
      <c r="AS818" s="418" t="n"/>
      <c r="AT818" s="418" t="n"/>
    </row>
    <row r="819">
      <c r="A819" s="417" t="n">
        <v>810</v>
      </c>
      <c r="B819" s="418" t="inlineStr"/>
      <c r="C819" s="418" t="inlineStr">
        <is>
          <t>អ៊ិចស្ពែឌីធ័រ ខេមបូឌា អិលធីឌី</t>
        </is>
      </c>
      <c r="D819" s="418" t="inlineStr">
        <is>
          <t>L001-100045898</t>
        </is>
      </c>
      <c r="E819" s="418" t="inlineStr">
        <is>
          <t>TI-0193510</t>
        </is>
      </c>
      <c r="F819" s="419" t="n">
        <v>44471</v>
      </c>
      <c r="G819" s="420" t="n">
        <v>353683</v>
      </c>
      <c r="H819" s="418" t="n"/>
      <c r="I819" s="455" t="n">
        <v>353683</v>
      </c>
      <c r="J819" s="418">
        <f>IF(L819&lt;&gt;"",L819,K819)</f>
        <v/>
      </c>
      <c r="K819" s="418">
        <f>IF(AND(T819=TRUE, U819=TRUE, V819=TRUE), IF(W819&lt;-0.05, "អនុញ្ញាត (អ្នកផ្គត់ផ្គង់ប្រកាសខ្វះ)", "បានប្រកាស (អនុញ្ញាត)"), IF(AND(T819=FALSE, U819=FALSE, V819=FALSE), "ព្យួរទុក (មិនមានទិន្នន័យ)", "ប្រកាសខុស (ព្យួរទុក)"))</f>
        <v/>
      </c>
      <c r="L819" s="418" t="inlineStr"/>
      <c r="M819" s="418" t="inlineStr"/>
      <c r="N819" s="455" t="n"/>
      <c r="O819" s="455">
        <f>IF(W819&lt;0,AI819,I819)</f>
        <v/>
      </c>
      <c r="P819" s="455">
        <f>I819-O819</f>
        <v/>
      </c>
      <c r="Q819" s="418" t="n"/>
      <c r="R819" s="418" t="inlineStr">
        <is>
          <t>TI-0193510</t>
        </is>
      </c>
      <c r="S819" s="418" t="inlineStr"/>
      <c r="T819" s="418">
        <f>R819=S819</f>
        <v/>
      </c>
      <c r="U819" s="418">
        <f>AND(MONTH(F819)=MONTH(Y819), YEAR(F819)=YEAR(Y819))</f>
        <v/>
      </c>
      <c r="V819" s="418">
        <f>AND(AC819&lt;&gt;"", 'Company information'!D$4&lt;&gt;"", RIGHT(SUBSTITUTE(AC819,"-",""),9)=RIGHT(SUBSTITUTE('Company information'!D$4,"-",""),9))</f>
        <v/>
      </c>
      <c r="W819" s="418">
        <f>AI819-I819</f>
        <v/>
      </c>
      <c r="X819" s="455" t="n"/>
      <c r="Y819" s="417" t="n"/>
      <c r="Z819" s="418" t="n"/>
      <c r="AA819" s="418" t="n"/>
      <c r="AB819" s="418" t="n"/>
      <c r="AC819" s="418" t="n"/>
      <c r="AD819" s="418" t="n"/>
      <c r="AE819" s="455" t="n"/>
      <c r="AF819" s="455" t="n"/>
      <c r="AG819" s="455" t="n"/>
      <c r="AH819" s="455" t="n"/>
      <c r="AI819" s="455" t="n"/>
      <c r="AJ819" s="455" t="n"/>
      <c r="AK819" s="455" t="n"/>
      <c r="AL819" s="455" t="n"/>
      <c r="AM819" s="455" t="n"/>
      <c r="AN819" s="455" t="n"/>
      <c r="AO819" s="455" t="n"/>
      <c r="AP819" s="455" t="n"/>
      <c r="AQ819" s="455" t="n"/>
      <c r="AR819" s="418" t="n"/>
      <c r="AS819" s="418" t="n"/>
      <c r="AT819" s="418" t="n"/>
    </row>
    <row r="820">
      <c r="A820" s="417" t="n">
        <v>811</v>
      </c>
      <c r="B820" s="418" t="inlineStr"/>
      <c r="C820" s="418" t="inlineStr">
        <is>
          <t>អ៊ិចស្ពែឌីធ័រ ខេមបូឌា អិលធីឌី</t>
        </is>
      </c>
      <c r="D820" s="418" t="inlineStr">
        <is>
          <t>L001-100045898</t>
        </is>
      </c>
      <c r="E820" s="418" t="inlineStr">
        <is>
          <t>TI-0193509</t>
        </is>
      </c>
      <c r="F820" s="419" t="n">
        <v>44471</v>
      </c>
      <c r="G820" s="420" t="n">
        <v>343101</v>
      </c>
      <c r="H820" s="418" t="n"/>
      <c r="I820" s="455" t="n">
        <v>343101</v>
      </c>
      <c r="J820" s="418">
        <f>IF(L820&lt;&gt;"",L820,K820)</f>
        <v/>
      </c>
      <c r="K820" s="418">
        <f>IF(AND(T820=TRUE, U820=TRUE, V820=TRUE), IF(W820&lt;-0.05, "អនុញ្ញាត (អ្នកផ្គត់ផ្គង់ប្រកាសខ្វះ)", "បានប្រកាស (អនុញ្ញាត)"), IF(AND(T820=FALSE, U820=FALSE, V820=FALSE), "ព្យួរទុក (មិនមានទិន្នន័យ)", "ប្រកាសខុស (ព្យួរទុក)"))</f>
        <v/>
      </c>
      <c r="L820" s="418" t="inlineStr"/>
      <c r="M820" s="418" t="inlineStr"/>
      <c r="N820" s="455" t="n"/>
      <c r="O820" s="455">
        <f>IF(W820&lt;0,AI820,I820)</f>
        <v/>
      </c>
      <c r="P820" s="455">
        <f>I820-O820</f>
        <v/>
      </c>
      <c r="Q820" s="418" t="n"/>
      <c r="R820" s="418" t="inlineStr">
        <is>
          <t>TI-0193509</t>
        </is>
      </c>
      <c r="S820" s="418" t="inlineStr"/>
      <c r="T820" s="418">
        <f>R820=S820</f>
        <v/>
      </c>
      <c r="U820" s="418">
        <f>AND(MONTH(F820)=MONTH(Y820), YEAR(F820)=YEAR(Y820))</f>
        <v/>
      </c>
      <c r="V820" s="418">
        <f>AND(AC820&lt;&gt;"", 'Company information'!D$4&lt;&gt;"", RIGHT(SUBSTITUTE(AC820,"-",""),9)=RIGHT(SUBSTITUTE('Company information'!D$4,"-",""),9))</f>
        <v/>
      </c>
      <c r="W820" s="418">
        <f>AI820-I820</f>
        <v/>
      </c>
      <c r="X820" s="455" t="n"/>
      <c r="Y820" s="417" t="n"/>
      <c r="Z820" s="418" t="n"/>
      <c r="AA820" s="418" t="n"/>
      <c r="AB820" s="418" t="n"/>
      <c r="AC820" s="418" t="n"/>
      <c r="AD820" s="418" t="n"/>
      <c r="AE820" s="455" t="n"/>
      <c r="AF820" s="455" t="n"/>
      <c r="AG820" s="455" t="n"/>
      <c r="AH820" s="455" t="n"/>
      <c r="AI820" s="455" t="n"/>
      <c r="AJ820" s="455" t="n"/>
      <c r="AK820" s="455" t="n"/>
      <c r="AL820" s="455" t="n"/>
      <c r="AM820" s="455" t="n"/>
      <c r="AN820" s="455" t="n"/>
      <c r="AO820" s="455" t="n"/>
      <c r="AP820" s="455" t="n"/>
      <c r="AQ820" s="455" t="n"/>
      <c r="AR820" s="418" t="n"/>
      <c r="AS820" s="418" t="n"/>
      <c r="AT820" s="418" t="n"/>
    </row>
    <row r="821">
      <c r="A821" s="417" t="n">
        <v>812</v>
      </c>
      <c r="B821" s="418" t="inlineStr"/>
      <c r="C821" s="418" t="inlineStr">
        <is>
          <t>អ៊ិចស្ពែឌីធ័រ ខេមបូឌា អិលធីឌី</t>
        </is>
      </c>
      <c r="D821" s="418" t="inlineStr">
        <is>
          <t>L001-100045898</t>
        </is>
      </c>
      <c r="E821" s="418" t="inlineStr">
        <is>
          <t>TI-0193476</t>
        </is>
      </c>
      <c r="F821" s="419" t="n">
        <v>44471</v>
      </c>
      <c r="G821" s="420" t="n">
        <v>459096</v>
      </c>
      <c r="H821" s="418" t="n"/>
      <c r="I821" s="455" t="n">
        <v>459096</v>
      </c>
      <c r="J821" s="418">
        <f>IF(L821&lt;&gt;"",L821,K821)</f>
        <v/>
      </c>
      <c r="K821" s="418">
        <f>IF(AND(T821=TRUE, U821=TRUE, V821=TRUE), IF(W821&lt;-0.05, "អនុញ្ញាត (អ្នកផ្គត់ផ្គង់ប្រកាសខ្វះ)", "បានប្រកាស (អនុញ្ញាត)"), IF(AND(T821=FALSE, U821=FALSE, V821=FALSE), "ព្យួរទុក (មិនមានទិន្នន័យ)", "ប្រកាសខុស (ព្យួរទុក)"))</f>
        <v/>
      </c>
      <c r="L821" s="418" t="inlineStr"/>
      <c r="M821" s="418" t="inlineStr"/>
      <c r="N821" s="455" t="n"/>
      <c r="O821" s="455">
        <f>IF(W821&lt;0,AI821,I821)</f>
        <v/>
      </c>
      <c r="P821" s="455">
        <f>I821-O821</f>
        <v/>
      </c>
      <c r="Q821" s="418" t="n"/>
      <c r="R821" s="418" t="inlineStr">
        <is>
          <t>TI-0193476</t>
        </is>
      </c>
      <c r="S821" s="418" t="inlineStr"/>
      <c r="T821" s="418">
        <f>R821=S821</f>
        <v/>
      </c>
      <c r="U821" s="418">
        <f>AND(MONTH(F821)=MONTH(Y821), YEAR(F821)=YEAR(Y821))</f>
        <v/>
      </c>
      <c r="V821" s="418">
        <f>AND(AC821&lt;&gt;"", 'Company information'!D$4&lt;&gt;"", RIGHT(SUBSTITUTE(AC821,"-",""),9)=RIGHT(SUBSTITUTE('Company information'!D$4,"-",""),9))</f>
        <v/>
      </c>
      <c r="W821" s="418">
        <f>AI821-I821</f>
        <v/>
      </c>
      <c r="X821" s="455" t="n"/>
      <c r="Y821" s="417" t="n"/>
      <c r="Z821" s="418" t="n"/>
      <c r="AA821" s="418" t="n"/>
      <c r="AB821" s="418" t="n"/>
      <c r="AC821" s="418" t="n"/>
      <c r="AD821" s="418" t="n"/>
      <c r="AE821" s="455" t="n"/>
      <c r="AF821" s="455" t="n"/>
      <c r="AG821" s="455" t="n"/>
      <c r="AH821" s="455" t="n"/>
      <c r="AI821" s="455" t="n"/>
      <c r="AJ821" s="455" t="n"/>
      <c r="AK821" s="455" t="n"/>
      <c r="AL821" s="455" t="n"/>
      <c r="AM821" s="455" t="n"/>
      <c r="AN821" s="455" t="n"/>
      <c r="AO821" s="455" t="n"/>
      <c r="AP821" s="455" t="n"/>
      <c r="AQ821" s="455" t="n"/>
      <c r="AR821" s="418" t="n"/>
      <c r="AS821" s="418" t="n"/>
      <c r="AT821" s="418" t="n"/>
    </row>
    <row r="822">
      <c r="A822" s="417" t="n">
        <v>813</v>
      </c>
      <c r="B822" s="418" t="inlineStr"/>
      <c r="C822" s="418" t="inlineStr">
        <is>
          <t>អ៊ិចស្ពែឌីធ័រ ខេមបូឌា អិលធីឌី</t>
        </is>
      </c>
      <c r="D822" s="418" t="inlineStr">
        <is>
          <t>L001-100045898</t>
        </is>
      </c>
      <c r="E822" s="418" t="inlineStr">
        <is>
          <t>TI-0193465</t>
        </is>
      </c>
      <c r="F822" s="419" t="n">
        <v>44471</v>
      </c>
      <c r="G822" s="420" t="n">
        <v>235449</v>
      </c>
      <c r="H822" s="418" t="n"/>
      <c r="I822" s="455" t="n">
        <v>235449</v>
      </c>
      <c r="J822" s="418">
        <f>IF(L822&lt;&gt;"",L822,K822)</f>
        <v/>
      </c>
      <c r="K822" s="418">
        <f>IF(AND(T822=TRUE, U822=TRUE, V822=TRUE), IF(W822&lt;-0.05, "អនុញ្ញាត (អ្នកផ្គត់ផ្គង់ប្រកាសខ្វះ)", "បានប្រកាស (អនុញ្ញាត)"), IF(AND(T822=FALSE, U822=FALSE, V822=FALSE), "ព្យួរទុក (មិនមានទិន្នន័យ)", "ប្រកាសខុស (ព្យួរទុក)"))</f>
        <v/>
      </c>
      <c r="L822" s="418" t="inlineStr"/>
      <c r="M822" s="418" t="inlineStr"/>
      <c r="N822" s="455" t="n"/>
      <c r="O822" s="455">
        <f>IF(W822&lt;0,AI822,I822)</f>
        <v/>
      </c>
      <c r="P822" s="455">
        <f>I822-O822</f>
        <v/>
      </c>
      <c r="Q822" s="418" t="n"/>
      <c r="R822" s="418" t="inlineStr">
        <is>
          <t>TI-0193465</t>
        </is>
      </c>
      <c r="S822" s="418" t="inlineStr"/>
      <c r="T822" s="418">
        <f>R822=S822</f>
        <v/>
      </c>
      <c r="U822" s="418">
        <f>AND(MONTH(F822)=MONTH(Y822), YEAR(F822)=YEAR(Y822))</f>
        <v/>
      </c>
      <c r="V822" s="418">
        <f>AND(AC822&lt;&gt;"", 'Company information'!D$4&lt;&gt;"", RIGHT(SUBSTITUTE(AC822,"-",""),9)=RIGHT(SUBSTITUTE('Company information'!D$4,"-",""),9))</f>
        <v/>
      </c>
      <c r="W822" s="418">
        <f>AI822-I822</f>
        <v/>
      </c>
      <c r="X822" s="455" t="n"/>
      <c r="Y822" s="417" t="n"/>
      <c r="Z822" s="418" t="n"/>
      <c r="AA822" s="418" t="n"/>
      <c r="AB822" s="418" t="n"/>
      <c r="AC822" s="418" t="n"/>
      <c r="AD822" s="418" t="n"/>
      <c r="AE822" s="455" t="n"/>
      <c r="AF822" s="455" t="n"/>
      <c r="AG822" s="455" t="n"/>
      <c r="AH822" s="455" t="n"/>
      <c r="AI822" s="455" t="n"/>
      <c r="AJ822" s="455" t="n"/>
      <c r="AK822" s="455" t="n"/>
      <c r="AL822" s="455" t="n"/>
      <c r="AM822" s="455" t="n"/>
      <c r="AN822" s="455" t="n"/>
      <c r="AO822" s="455" t="n"/>
      <c r="AP822" s="455" t="n"/>
      <c r="AQ822" s="455" t="n"/>
      <c r="AR822" s="418" t="n"/>
      <c r="AS822" s="418" t="n"/>
      <c r="AT822" s="418" t="n"/>
    </row>
    <row r="823">
      <c r="A823" s="417" t="n">
        <v>814</v>
      </c>
      <c r="B823" s="418" t="inlineStr"/>
      <c r="C823" s="418" t="inlineStr">
        <is>
          <t>អ៊ិចស្ពែឌីធ័រ ខេមបូឌា អិលធីឌី</t>
        </is>
      </c>
      <c r="D823" s="418" t="inlineStr">
        <is>
          <t>L001-100045898</t>
        </is>
      </c>
      <c r="E823" s="418" t="inlineStr">
        <is>
          <t>TI-0193464</t>
        </is>
      </c>
      <c r="F823" s="419" t="n">
        <v>44471</v>
      </c>
      <c r="G823" s="420" t="n">
        <v>447496</v>
      </c>
      <c r="H823" s="418" t="n"/>
      <c r="I823" s="455" t="n">
        <v>447496</v>
      </c>
      <c r="J823" s="418">
        <f>IF(L823&lt;&gt;"",L823,K823)</f>
        <v/>
      </c>
      <c r="K823" s="418">
        <f>IF(AND(T823=TRUE, U823=TRUE, V823=TRUE), IF(W823&lt;-0.05, "អនុញ្ញាត (អ្នកផ្គត់ផ្គង់ប្រកាសខ្វះ)", "បានប្រកាស (អនុញ្ញាត)"), IF(AND(T823=FALSE, U823=FALSE, V823=FALSE), "ព្យួរទុក (មិនមានទិន្នន័យ)", "ប្រកាសខុស (ព្យួរទុក)"))</f>
        <v/>
      </c>
      <c r="L823" s="418" t="inlineStr"/>
      <c r="M823" s="418" t="inlineStr"/>
      <c r="N823" s="455" t="n"/>
      <c r="O823" s="455">
        <f>IF(W823&lt;0,AI823,I823)</f>
        <v/>
      </c>
      <c r="P823" s="455">
        <f>I823-O823</f>
        <v/>
      </c>
      <c r="Q823" s="418" t="n"/>
      <c r="R823" s="418" t="inlineStr">
        <is>
          <t>TI-0193464</t>
        </is>
      </c>
      <c r="S823" s="418" t="inlineStr"/>
      <c r="T823" s="418">
        <f>R823=S823</f>
        <v/>
      </c>
      <c r="U823" s="418">
        <f>AND(MONTH(F823)=MONTH(Y823), YEAR(F823)=YEAR(Y823))</f>
        <v/>
      </c>
      <c r="V823" s="418">
        <f>AND(AC823&lt;&gt;"", 'Company information'!D$4&lt;&gt;"", RIGHT(SUBSTITUTE(AC823,"-",""),9)=RIGHT(SUBSTITUTE('Company information'!D$4,"-",""),9))</f>
        <v/>
      </c>
      <c r="W823" s="418">
        <f>AI823-I823</f>
        <v/>
      </c>
      <c r="X823" s="455" t="n"/>
      <c r="Y823" s="417" t="n"/>
      <c r="Z823" s="418" t="n"/>
      <c r="AA823" s="418" t="n"/>
      <c r="AB823" s="418" t="n"/>
      <c r="AC823" s="418" t="n"/>
      <c r="AD823" s="418" t="n"/>
      <c r="AE823" s="455" t="n"/>
      <c r="AF823" s="455" t="n"/>
      <c r="AG823" s="455" t="n"/>
      <c r="AH823" s="455" t="n"/>
      <c r="AI823" s="455" t="n"/>
      <c r="AJ823" s="455" t="n"/>
      <c r="AK823" s="455" t="n"/>
      <c r="AL823" s="455" t="n"/>
      <c r="AM823" s="455" t="n"/>
      <c r="AN823" s="455" t="n"/>
      <c r="AO823" s="455" t="n"/>
      <c r="AP823" s="455" t="n"/>
      <c r="AQ823" s="455" t="n"/>
      <c r="AR823" s="418" t="n"/>
      <c r="AS823" s="418" t="n"/>
      <c r="AT823" s="418" t="n"/>
    </row>
    <row r="824">
      <c r="A824" s="417" t="n">
        <v>815</v>
      </c>
      <c r="B824" s="418" t="inlineStr"/>
      <c r="C824" s="418" t="inlineStr">
        <is>
          <t>អ៊ិចស្ពែឌីធ័រ ខេមបូឌា អិលធីឌី</t>
        </is>
      </c>
      <c r="D824" s="418" t="inlineStr">
        <is>
          <t>L001-100045898</t>
        </is>
      </c>
      <c r="E824" s="418" t="inlineStr">
        <is>
          <t>TI-0193211</t>
        </is>
      </c>
      <c r="F824" s="419" t="n">
        <v>44318</v>
      </c>
      <c r="G824" s="420" t="n">
        <v>493202</v>
      </c>
      <c r="H824" s="418" t="n"/>
      <c r="I824" s="455" t="n">
        <v>493202</v>
      </c>
      <c r="J824" s="418">
        <f>IF(L824&lt;&gt;"",L824,K824)</f>
        <v/>
      </c>
      <c r="K824" s="418">
        <f>IF(AND(T824=TRUE, U824=TRUE, V824=TRUE), IF(W824&lt;-0.05, "អនុញ្ញាត (អ្នកផ្គត់ផ្គង់ប្រកាសខ្វះ)", "បានប្រកាស (អនុញ្ញាត)"), IF(AND(T824=FALSE, U824=FALSE, V824=FALSE), "ព្យួរទុក (មិនមានទិន្នន័យ)", "ប្រកាសខុស (ព្យួរទុក)"))</f>
        <v/>
      </c>
      <c r="L824" s="418" t="inlineStr"/>
      <c r="M824" s="418" t="inlineStr"/>
      <c r="N824" s="455" t="n"/>
      <c r="O824" s="455">
        <f>IF(W824&lt;0,AI824,I824)</f>
        <v/>
      </c>
      <c r="P824" s="455">
        <f>I824-O824</f>
        <v/>
      </c>
      <c r="Q824" s="418" t="n"/>
      <c r="R824" s="418" t="inlineStr">
        <is>
          <t>TI-0193211</t>
        </is>
      </c>
      <c r="S824" s="418" t="inlineStr"/>
      <c r="T824" s="418">
        <f>R824=S824</f>
        <v/>
      </c>
      <c r="U824" s="418">
        <f>AND(MONTH(F824)=MONTH(Y824), YEAR(F824)=YEAR(Y824))</f>
        <v/>
      </c>
      <c r="V824" s="418">
        <f>AND(AC824&lt;&gt;"", 'Company information'!D$4&lt;&gt;"", RIGHT(SUBSTITUTE(AC824,"-",""),9)=RIGHT(SUBSTITUTE('Company information'!D$4,"-",""),9))</f>
        <v/>
      </c>
      <c r="W824" s="418">
        <f>AI824-I824</f>
        <v/>
      </c>
      <c r="X824" s="455" t="n"/>
      <c r="Y824" s="417" t="n"/>
      <c r="Z824" s="418" t="n"/>
      <c r="AA824" s="418" t="n"/>
      <c r="AB824" s="418" t="n"/>
      <c r="AC824" s="418" t="n"/>
      <c r="AD824" s="418" t="n"/>
      <c r="AE824" s="455" t="n"/>
      <c r="AF824" s="455" t="n"/>
      <c r="AG824" s="455" t="n"/>
      <c r="AH824" s="455" t="n"/>
      <c r="AI824" s="455" t="n"/>
      <c r="AJ824" s="455" t="n"/>
      <c r="AK824" s="455" t="n"/>
      <c r="AL824" s="455" t="n"/>
      <c r="AM824" s="455" t="n"/>
      <c r="AN824" s="455" t="n"/>
      <c r="AO824" s="455" t="n"/>
      <c r="AP824" s="455" t="n"/>
      <c r="AQ824" s="455" t="n"/>
      <c r="AR824" s="418" t="n"/>
      <c r="AS824" s="418" t="n"/>
      <c r="AT824" s="418" t="n"/>
    </row>
    <row r="825">
      <c r="A825" s="417" t="n">
        <v>816</v>
      </c>
      <c r="B825" s="418" t="inlineStr"/>
      <c r="C825" s="418" t="inlineStr">
        <is>
          <t>អ៊ិចស្ពែឌីធ័រ ខេមបូឌា អិលធីឌី</t>
        </is>
      </c>
      <c r="D825" s="418" t="inlineStr">
        <is>
          <t>L001-100045898</t>
        </is>
      </c>
      <c r="E825" s="418" t="inlineStr">
        <is>
          <t>TI-0193210</t>
        </is>
      </c>
      <c r="F825" s="419" t="n">
        <v>44318</v>
      </c>
      <c r="G825" s="420" t="n">
        <v>545718</v>
      </c>
      <c r="H825" s="418" t="n"/>
      <c r="I825" s="455" t="n">
        <v>545718</v>
      </c>
      <c r="J825" s="418">
        <f>IF(L825&lt;&gt;"",L825,K825)</f>
        <v/>
      </c>
      <c r="K825" s="418">
        <f>IF(AND(T825=TRUE, U825=TRUE, V825=TRUE), IF(W825&lt;-0.05, "អនុញ្ញាត (អ្នកផ្គត់ផ្គង់ប្រកាសខ្វះ)", "បានប្រកាស (អនុញ្ញាត)"), IF(AND(T825=FALSE, U825=FALSE, V825=FALSE), "ព្យួរទុក (មិនមានទិន្នន័យ)", "ប្រកាសខុស (ព្យួរទុក)"))</f>
        <v/>
      </c>
      <c r="L825" s="418" t="inlineStr"/>
      <c r="M825" s="418" t="inlineStr"/>
      <c r="N825" s="455" t="n"/>
      <c r="O825" s="455">
        <f>IF(W825&lt;0,AI825,I825)</f>
        <v/>
      </c>
      <c r="P825" s="455">
        <f>I825-O825</f>
        <v/>
      </c>
      <c r="Q825" s="418" t="n"/>
      <c r="R825" s="418" t="inlineStr">
        <is>
          <t>TI-0193210</t>
        </is>
      </c>
      <c r="S825" s="418" t="inlineStr"/>
      <c r="T825" s="418">
        <f>R825=S825</f>
        <v/>
      </c>
      <c r="U825" s="418">
        <f>AND(MONTH(F825)=MONTH(Y825), YEAR(F825)=YEAR(Y825))</f>
        <v/>
      </c>
      <c r="V825" s="418">
        <f>AND(AC825&lt;&gt;"", 'Company information'!D$4&lt;&gt;"", RIGHT(SUBSTITUTE(AC825,"-",""),9)=RIGHT(SUBSTITUTE('Company information'!D$4,"-",""),9))</f>
        <v/>
      </c>
      <c r="W825" s="418">
        <f>AI825-I825</f>
        <v/>
      </c>
      <c r="X825" s="455" t="n"/>
      <c r="Y825" s="417" t="n"/>
      <c r="Z825" s="418" t="n"/>
      <c r="AA825" s="418" t="n"/>
      <c r="AB825" s="418" t="n"/>
      <c r="AC825" s="418" t="n"/>
      <c r="AD825" s="418" t="n"/>
      <c r="AE825" s="455" t="n"/>
      <c r="AF825" s="455" t="n"/>
      <c r="AG825" s="455" t="n"/>
      <c r="AH825" s="455" t="n"/>
      <c r="AI825" s="455" t="n"/>
      <c r="AJ825" s="455" t="n"/>
      <c r="AK825" s="455" t="n"/>
      <c r="AL825" s="455" t="n"/>
      <c r="AM825" s="455" t="n"/>
      <c r="AN825" s="455" t="n"/>
      <c r="AO825" s="455" t="n"/>
      <c r="AP825" s="455" t="n"/>
      <c r="AQ825" s="455" t="n"/>
      <c r="AR825" s="418" t="n"/>
      <c r="AS825" s="418" t="n"/>
      <c r="AT825" s="418" t="n"/>
    </row>
    <row r="826">
      <c r="A826" s="417" t="n">
        <v>817</v>
      </c>
      <c r="B826" s="418" t="inlineStr"/>
      <c r="C826" s="418" t="inlineStr">
        <is>
          <t>អ៊ិចស្ពែឌីធ័រ ខេមបូឌា អិលធីឌី</t>
        </is>
      </c>
      <c r="D826" s="418" t="inlineStr">
        <is>
          <t>L001-100045898</t>
        </is>
      </c>
      <c r="E826" s="418" t="inlineStr">
        <is>
          <t>TI-0193209</t>
        </is>
      </c>
      <c r="F826" s="419" t="n">
        <v>44318</v>
      </c>
      <c r="G826" s="420" t="n">
        <v>545718</v>
      </c>
      <c r="H826" s="418" t="n"/>
      <c r="I826" s="455" t="n">
        <v>545718</v>
      </c>
      <c r="J826" s="418">
        <f>IF(L826&lt;&gt;"",L826,K826)</f>
        <v/>
      </c>
      <c r="K826" s="418">
        <f>IF(AND(T826=TRUE, U826=TRUE, V826=TRUE), IF(W826&lt;-0.05, "អនុញ្ញាត (អ្នកផ្គត់ផ្គង់ប្រកាសខ្វះ)", "បានប្រកាស (អនុញ្ញាត)"), IF(AND(T826=FALSE, U826=FALSE, V826=FALSE), "ព្យួរទុក (មិនមានទិន្នន័យ)", "ប្រកាសខុស (ព្យួរទុក)"))</f>
        <v/>
      </c>
      <c r="L826" s="418" t="inlineStr"/>
      <c r="M826" s="418" t="inlineStr"/>
      <c r="N826" s="455" t="n"/>
      <c r="O826" s="455">
        <f>IF(W826&lt;0,AI826,I826)</f>
        <v/>
      </c>
      <c r="P826" s="455">
        <f>I826-O826</f>
        <v/>
      </c>
      <c r="Q826" s="418" t="n"/>
      <c r="R826" s="418" t="inlineStr">
        <is>
          <t>TI-0193209</t>
        </is>
      </c>
      <c r="S826" s="418" t="inlineStr"/>
      <c r="T826" s="418">
        <f>R826=S826</f>
        <v/>
      </c>
      <c r="U826" s="418">
        <f>AND(MONTH(F826)=MONTH(Y826), YEAR(F826)=YEAR(Y826))</f>
        <v/>
      </c>
      <c r="V826" s="418">
        <f>AND(AC826&lt;&gt;"", 'Company information'!D$4&lt;&gt;"", RIGHT(SUBSTITUTE(AC826,"-",""),9)=RIGHT(SUBSTITUTE('Company information'!D$4,"-",""),9))</f>
        <v/>
      </c>
      <c r="W826" s="418">
        <f>AI826-I826</f>
        <v/>
      </c>
      <c r="X826" s="455" t="n"/>
      <c r="Y826" s="417" t="n"/>
      <c r="Z826" s="418" t="n"/>
      <c r="AA826" s="418" t="n"/>
      <c r="AB826" s="418" t="n"/>
      <c r="AC826" s="418" t="n"/>
      <c r="AD826" s="418" t="n"/>
      <c r="AE826" s="455" t="n"/>
      <c r="AF826" s="455" t="n"/>
      <c r="AG826" s="455" t="n"/>
      <c r="AH826" s="455" t="n"/>
      <c r="AI826" s="455" t="n"/>
      <c r="AJ826" s="455" t="n"/>
      <c r="AK826" s="455" t="n"/>
      <c r="AL826" s="455" t="n"/>
      <c r="AM826" s="455" t="n"/>
      <c r="AN826" s="455" t="n"/>
      <c r="AO826" s="455" t="n"/>
      <c r="AP826" s="455" t="n"/>
      <c r="AQ826" s="455" t="n"/>
      <c r="AR826" s="418" t="n"/>
      <c r="AS826" s="418" t="n"/>
      <c r="AT826" s="418" t="n"/>
    </row>
    <row r="827">
      <c r="A827" s="417" t="n">
        <v>818</v>
      </c>
      <c r="B827" s="418" t="inlineStr"/>
      <c r="C827" s="418" t="inlineStr">
        <is>
          <t>អ៊ិចស្ពែឌីធ័រ ខេមបូឌា អិលធីឌី</t>
        </is>
      </c>
      <c r="D827" s="418" t="inlineStr">
        <is>
          <t>L001-100045898</t>
        </is>
      </c>
      <c r="E827" s="418" t="inlineStr">
        <is>
          <t>TI-0193208</t>
        </is>
      </c>
      <c r="F827" s="419" t="n">
        <v>44318</v>
      </c>
      <c r="G827" s="420" t="n">
        <v>422366</v>
      </c>
      <c r="H827" s="418" t="n"/>
      <c r="I827" s="455" t="n">
        <v>422366</v>
      </c>
      <c r="J827" s="418">
        <f>IF(L827&lt;&gt;"",L827,K827)</f>
        <v/>
      </c>
      <c r="K827" s="418">
        <f>IF(AND(T827=TRUE, U827=TRUE, V827=TRUE), IF(W827&lt;-0.05, "អនុញ្ញាត (អ្នកផ្គត់ផ្គង់ប្រកាសខ្វះ)", "បានប្រកាស (អនុញ្ញាត)"), IF(AND(T827=FALSE, U827=FALSE, V827=FALSE), "ព្យួរទុក (មិនមានទិន្នន័យ)", "ប្រកាសខុស (ព្យួរទុក)"))</f>
        <v/>
      </c>
      <c r="L827" s="418" t="inlineStr"/>
      <c r="M827" s="418" t="inlineStr"/>
      <c r="N827" s="455" t="n"/>
      <c r="O827" s="455">
        <f>IF(W827&lt;0,AI827,I827)</f>
        <v/>
      </c>
      <c r="P827" s="455">
        <f>I827-O827</f>
        <v/>
      </c>
      <c r="Q827" s="418" t="n"/>
      <c r="R827" s="418" t="inlineStr">
        <is>
          <t>TI-0193208</t>
        </is>
      </c>
      <c r="S827" s="418" t="inlineStr"/>
      <c r="T827" s="418">
        <f>R827=S827</f>
        <v/>
      </c>
      <c r="U827" s="418">
        <f>AND(MONTH(F827)=MONTH(Y827), YEAR(F827)=YEAR(Y827))</f>
        <v/>
      </c>
      <c r="V827" s="418">
        <f>AND(AC827&lt;&gt;"", 'Company information'!D$4&lt;&gt;"", RIGHT(SUBSTITUTE(AC827,"-",""),9)=RIGHT(SUBSTITUTE('Company information'!D$4,"-",""),9))</f>
        <v/>
      </c>
      <c r="W827" s="418">
        <f>AI827-I827</f>
        <v/>
      </c>
      <c r="X827" s="455" t="n"/>
      <c r="Y827" s="417" t="n"/>
      <c r="Z827" s="418" t="n"/>
      <c r="AA827" s="418" t="n"/>
      <c r="AB827" s="418" t="n"/>
      <c r="AC827" s="418" t="n"/>
      <c r="AD827" s="418" t="n"/>
      <c r="AE827" s="455" t="n"/>
      <c r="AF827" s="455" t="n"/>
      <c r="AG827" s="455" t="n"/>
      <c r="AH827" s="455" t="n"/>
      <c r="AI827" s="455" t="n"/>
      <c r="AJ827" s="455" t="n"/>
      <c r="AK827" s="455" t="n"/>
      <c r="AL827" s="455" t="n"/>
      <c r="AM827" s="455" t="n"/>
      <c r="AN827" s="455" t="n"/>
      <c r="AO827" s="455" t="n"/>
      <c r="AP827" s="455" t="n"/>
      <c r="AQ827" s="455" t="n"/>
      <c r="AR827" s="418" t="n"/>
      <c r="AS827" s="418" t="n"/>
      <c r="AT827" s="418" t="n"/>
    </row>
    <row r="828">
      <c r="A828" s="417" t="n">
        <v>819</v>
      </c>
      <c r="B828" s="418" t="inlineStr"/>
      <c r="C828" s="418" t="inlineStr">
        <is>
          <t>អ៊ិចស្ពែឌីធ័រ ខេមបូឌា អិលធីឌី</t>
        </is>
      </c>
      <c r="D828" s="418" t="inlineStr">
        <is>
          <t>L001-100045898</t>
        </is>
      </c>
      <c r="E828" s="418" t="inlineStr">
        <is>
          <t>TI-0192988</t>
        </is>
      </c>
      <c r="F828" s="419" t="n">
        <v>44229</v>
      </c>
      <c r="G828" s="420" t="n">
        <v>83618</v>
      </c>
      <c r="H828" s="418" t="n"/>
      <c r="I828" s="455" t="n">
        <v>83618</v>
      </c>
      <c r="J828" s="418">
        <f>IF(L828&lt;&gt;"",L828,K828)</f>
        <v/>
      </c>
      <c r="K828" s="418">
        <f>IF(AND(T828=TRUE, U828=TRUE, V828=TRUE), IF(W828&lt;-0.05, "អនុញ្ញាត (អ្នកផ្គត់ផ្គង់ប្រកាសខ្វះ)", "បានប្រកាស (អនុញ្ញាត)"), IF(AND(T828=FALSE, U828=FALSE, V828=FALSE), "ព្យួរទុក (មិនមានទិន្នន័យ)", "ប្រកាសខុស (ព្យួរទុក)"))</f>
        <v/>
      </c>
      <c r="L828" s="418" t="inlineStr"/>
      <c r="M828" s="418" t="inlineStr"/>
      <c r="N828" s="455" t="n"/>
      <c r="O828" s="455">
        <f>IF(W828&lt;0,AI828,I828)</f>
        <v/>
      </c>
      <c r="P828" s="455">
        <f>I828-O828</f>
        <v/>
      </c>
      <c r="Q828" s="418" t="n"/>
      <c r="R828" s="418" t="inlineStr">
        <is>
          <t>TI-0192988</t>
        </is>
      </c>
      <c r="S828" s="418" t="inlineStr"/>
      <c r="T828" s="418">
        <f>R828=S828</f>
        <v/>
      </c>
      <c r="U828" s="418">
        <f>AND(MONTH(F828)=MONTH(Y828), YEAR(F828)=YEAR(Y828))</f>
        <v/>
      </c>
      <c r="V828" s="418">
        <f>AND(AC828&lt;&gt;"", 'Company information'!D$4&lt;&gt;"", RIGHT(SUBSTITUTE(AC828,"-",""),9)=RIGHT(SUBSTITUTE('Company information'!D$4,"-",""),9))</f>
        <v/>
      </c>
      <c r="W828" s="418">
        <f>AI828-I828</f>
        <v/>
      </c>
      <c r="X828" s="455" t="n"/>
      <c r="Y828" s="417" t="n"/>
      <c r="Z828" s="418" t="n"/>
      <c r="AA828" s="418" t="n"/>
      <c r="AB828" s="418" t="n"/>
      <c r="AC828" s="418" t="n"/>
      <c r="AD828" s="418" t="n"/>
      <c r="AE828" s="455" t="n"/>
      <c r="AF828" s="455" t="n"/>
      <c r="AG828" s="455" t="n"/>
      <c r="AH828" s="455" t="n"/>
      <c r="AI828" s="455" t="n"/>
      <c r="AJ828" s="455" t="n"/>
      <c r="AK828" s="455" t="n"/>
      <c r="AL828" s="455" t="n"/>
      <c r="AM828" s="455" t="n"/>
      <c r="AN828" s="455" t="n"/>
      <c r="AO828" s="455" t="n"/>
      <c r="AP828" s="455" t="n"/>
      <c r="AQ828" s="455" t="n"/>
      <c r="AR828" s="418" t="n"/>
      <c r="AS828" s="418" t="n"/>
      <c r="AT828" s="418" t="n"/>
    </row>
    <row r="829">
      <c r="A829" s="417" t="n">
        <v>820</v>
      </c>
      <c r="B829" s="418" t="inlineStr"/>
      <c r="C829" s="418" t="inlineStr">
        <is>
          <t>អ៊ិចស្ពែឌីធ័រ ខេមបូឌា អិលធីឌី</t>
        </is>
      </c>
      <c r="D829" s="418" t="inlineStr">
        <is>
          <t>L001-100045898</t>
        </is>
      </c>
      <c r="E829" s="418" t="inlineStr">
        <is>
          <t>TI-0192987</t>
        </is>
      </c>
      <c r="F829" s="419" t="n">
        <v>44229</v>
      </c>
      <c r="G829" s="420" t="n">
        <v>172119</v>
      </c>
      <c r="H829" s="418" t="n"/>
      <c r="I829" s="455" t="n">
        <v>172119</v>
      </c>
      <c r="J829" s="418">
        <f>IF(L829&lt;&gt;"",L829,K829)</f>
        <v/>
      </c>
      <c r="K829" s="418">
        <f>IF(AND(T829=TRUE, U829=TRUE, V829=TRUE), IF(W829&lt;-0.05, "អនុញ្ញាត (អ្នកផ្គត់ផ្គង់ប្រកាសខ្វះ)", "បានប្រកាស (អនុញ្ញាត)"), IF(AND(T829=FALSE, U829=FALSE, V829=FALSE), "ព្យួរទុក (មិនមានទិន្នន័យ)", "ប្រកាសខុស (ព្យួរទុក)"))</f>
        <v/>
      </c>
      <c r="L829" s="418" t="inlineStr"/>
      <c r="M829" s="418" t="inlineStr"/>
      <c r="N829" s="455" t="n"/>
      <c r="O829" s="455">
        <f>IF(W829&lt;0,AI829,I829)</f>
        <v/>
      </c>
      <c r="P829" s="455">
        <f>I829-O829</f>
        <v/>
      </c>
      <c r="Q829" s="418" t="n"/>
      <c r="R829" s="418" t="inlineStr">
        <is>
          <t>TI-0192987</t>
        </is>
      </c>
      <c r="S829" s="418" t="inlineStr"/>
      <c r="T829" s="418">
        <f>R829=S829</f>
        <v/>
      </c>
      <c r="U829" s="418">
        <f>AND(MONTH(F829)=MONTH(Y829), YEAR(F829)=YEAR(Y829))</f>
        <v/>
      </c>
      <c r="V829" s="418">
        <f>AND(AC829&lt;&gt;"", 'Company information'!D$4&lt;&gt;"", RIGHT(SUBSTITUTE(AC829,"-",""),9)=RIGHT(SUBSTITUTE('Company information'!D$4,"-",""),9))</f>
        <v/>
      </c>
      <c r="W829" s="418">
        <f>AI829-I829</f>
        <v/>
      </c>
      <c r="X829" s="455" t="n"/>
      <c r="Y829" s="417" t="n"/>
      <c r="Z829" s="418" t="n"/>
      <c r="AA829" s="418" t="n"/>
      <c r="AB829" s="418" t="n"/>
      <c r="AC829" s="418" t="n"/>
      <c r="AD829" s="418" t="n"/>
      <c r="AE829" s="455" t="n"/>
      <c r="AF829" s="455" t="n"/>
      <c r="AG829" s="455" t="n"/>
      <c r="AH829" s="455" t="n"/>
      <c r="AI829" s="455" t="n"/>
      <c r="AJ829" s="455" t="n"/>
      <c r="AK829" s="455" t="n"/>
      <c r="AL829" s="455" t="n"/>
      <c r="AM829" s="455" t="n"/>
      <c r="AN829" s="455" t="n"/>
      <c r="AO829" s="455" t="n"/>
      <c r="AP829" s="455" t="n"/>
      <c r="AQ829" s="455" t="n"/>
      <c r="AR829" s="418" t="n"/>
      <c r="AS829" s="418" t="n"/>
      <c r="AT829" s="418" t="n"/>
    </row>
    <row r="830">
      <c r="A830" s="417" t="n">
        <v>821</v>
      </c>
      <c r="B830" s="418" t="inlineStr"/>
      <c r="C830" s="418" t="inlineStr">
        <is>
          <t>អ៊ិចស្ពែឌីធ័រ ខេមបូឌា អិលធីឌី</t>
        </is>
      </c>
      <c r="D830" s="418" t="inlineStr">
        <is>
          <t>L001-100045898</t>
        </is>
      </c>
      <c r="E830" s="418" t="inlineStr">
        <is>
          <t>TI-0192880</t>
        </is>
      </c>
      <c r="F830" s="419" t="n">
        <v>44198</v>
      </c>
      <c r="G830" s="420" t="n">
        <v>9756</v>
      </c>
      <c r="H830" s="418" t="n"/>
      <c r="I830" s="455" t="n">
        <v>9756</v>
      </c>
      <c r="J830" s="418">
        <f>IF(L830&lt;&gt;"",L830,K830)</f>
        <v/>
      </c>
      <c r="K830" s="418">
        <f>IF(AND(T830=TRUE, U830=TRUE, V830=TRUE), IF(W830&lt;-0.05, "អនុញ្ញាត (អ្នកផ្គត់ផ្គង់ប្រកាសខ្វះ)", "បានប្រកាស (អនុញ្ញាត)"), IF(AND(T830=FALSE, U830=FALSE, V830=FALSE), "ព្យួរទុក (មិនមានទិន្នន័យ)", "ប្រកាសខុស (ព្យួរទុក)"))</f>
        <v/>
      </c>
      <c r="L830" s="418" t="inlineStr"/>
      <c r="M830" s="418" t="inlineStr"/>
      <c r="N830" s="455" t="n"/>
      <c r="O830" s="455">
        <f>IF(W830&lt;0,AI830,I830)</f>
        <v/>
      </c>
      <c r="P830" s="455">
        <f>I830-O830</f>
        <v/>
      </c>
      <c r="Q830" s="418" t="n"/>
      <c r="R830" s="418" t="inlineStr">
        <is>
          <t>TI-0192880</t>
        </is>
      </c>
      <c r="S830" s="418" t="inlineStr"/>
      <c r="T830" s="418">
        <f>R830=S830</f>
        <v/>
      </c>
      <c r="U830" s="418">
        <f>AND(MONTH(F830)=MONTH(Y830), YEAR(F830)=YEAR(Y830))</f>
        <v/>
      </c>
      <c r="V830" s="418">
        <f>AND(AC830&lt;&gt;"", 'Company information'!D$4&lt;&gt;"", RIGHT(SUBSTITUTE(AC830,"-",""),9)=RIGHT(SUBSTITUTE('Company information'!D$4,"-",""),9))</f>
        <v/>
      </c>
      <c r="W830" s="418">
        <f>AI830-I830</f>
        <v/>
      </c>
      <c r="X830" s="455" t="n"/>
      <c r="Y830" s="417" t="n"/>
      <c r="Z830" s="418" t="n"/>
      <c r="AA830" s="418" t="n"/>
      <c r="AB830" s="418" t="n"/>
      <c r="AC830" s="418" t="n"/>
      <c r="AD830" s="418" t="n"/>
      <c r="AE830" s="455" t="n"/>
      <c r="AF830" s="455" t="n"/>
      <c r="AG830" s="455" t="n"/>
      <c r="AH830" s="455" t="n"/>
      <c r="AI830" s="455" t="n"/>
      <c r="AJ830" s="455" t="n"/>
      <c r="AK830" s="455" t="n"/>
      <c r="AL830" s="455" t="n"/>
      <c r="AM830" s="455" t="n"/>
      <c r="AN830" s="455" t="n"/>
      <c r="AO830" s="455" t="n"/>
      <c r="AP830" s="455" t="n"/>
      <c r="AQ830" s="455" t="n"/>
      <c r="AR830" s="418" t="n"/>
      <c r="AS830" s="418" t="n"/>
      <c r="AT830" s="418" t="n"/>
    </row>
    <row r="831">
      <c r="A831" s="417" t="n">
        <v>822</v>
      </c>
      <c r="B831" s="418" t="inlineStr"/>
      <c r="C831" s="418" t="inlineStr">
        <is>
          <t>អ៊ិចស្ពែឌីធ័រ ខេមបូឌា អិលធីឌី</t>
        </is>
      </c>
      <c r="D831" s="418" t="inlineStr">
        <is>
          <t>L001-100045898</t>
        </is>
      </c>
      <c r="E831" s="418" t="inlineStr">
        <is>
          <t>TI-0192877</t>
        </is>
      </c>
      <c r="F831" s="419" t="n">
        <v>44198</v>
      </c>
      <c r="G831" s="420" t="n">
        <v>17073</v>
      </c>
      <c r="H831" s="418" t="n"/>
      <c r="I831" s="455" t="n">
        <v>17073</v>
      </c>
      <c r="J831" s="418">
        <f>IF(L831&lt;&gt;"",L831,K831)</f>
        <v/>
      </c>
      <c r="K831" s="418">
        <f>IF(AND(T831=TRUE, U831=TRUE, V831=TRUE), IF(W831&lt;-0.05, "អនុញ្ញាត (អ្នកផ្គត់ផ្គង់ប្រកាសខ្វះ)", "បានប្រកាស (អនុញ្ញាត)"), IF(AND(T831=FALSE, U831=FALSE, V831=FALSE), "ព្យួរទុក (មិនមានទិន្នន័យ)", "ប្រកាសខុស (ព្យួរទុក)"))</f>
        <v/>
      </c>
      <c r="L831" s="418" t="inlineStr"/>
      <c r="M831" s="418" t="inlineStr"/>
      <c r="N831" s="455" t="n"/>
      <c r="O831" s="455">
        <f>IF(W831&lt;0,AI831,I831)</f>
        <v/>
      </c>
      <c r="P831" s="455">
        <f>I831-O831</f>
        <v/>
      </c>
      <c r="Q831" s="418" t="n"/>
      <c r="R831" s="418" t="inlineStr">
        <is>
          <t>TI-0192877</t>
        </is>
      </c>
      <c r="S831" s="418" t="inlineStr"/>
      <c r="T831" s="418">
        <f>R831=S831</f>
        <v/>
      </c>
      <c r="U831" s="418">
        <f>AND(MONTH(F831)=MONTH(Y831), YEAR(F831)=YEAR(Y831))</f>
        <v/>
      </c>
      <c r="V831" s="418">
        <f>AND(AC831&lt;&gt;"", 'Company information'!D$4&lt;&gt;"", RIGHT(SUBSTITUTE(AC831,"-",""),9)=RIGHT(SUBSTITUTE('Company information'!D$4,"-",""),9))</f>
        <v/>
      </c>
      <c r="W831" s="418">
        <f>AI831-I831</f>
        <v/>
      </c>
      <c r="X831" s="455" t="n"/>
      <c r="Y831" s="417" t="n"/>
      <c r="Z831" s="418" t="n"/>
      <c r="AA831" s="418" t="n"/>
      <c r="AB831" s="418" t="n"/>
      <c r="AC831" s="418" t="n"/>
      <c r="AD831" s="418" t="n"/>
      <c r="AE831" s="455" t="n"/>
      <c r="AF831" s="455" t="n"/>
      <c r="AG831" s="455" t="n"/>
      <c r="AH831" s="455" t="n"/>
      <c r="AI831" s="455" t="n"/>
      <c r="AJ831" s="455" t="n"/>
      <c r="AK831" s="455" t="n"/>
      <c r="AL831" s="455" t="n"/>
      <c r="AM831" s="455" t="n"/>
      <c r="AN831" s="455" t="n"/>
      <c r="AO831" s="455" t="n"/>
      <c r="AP831" s="455" t="n"/>
      <c r="AQ831" s="455" t="n"/>
      <c r="AR831" s="418" t="n"/>
      <c r="AS831" s="418" t="n"/>
      <c r="AT831" s="418" t="n"/>
    </row>
    <row r="832">
      <c r="A832" s="417" t="n">
        <v>823</v>
      </c>
      <c r="B832" s="418" t="inlineStr"/>
      <c r="C832" s="418" t="inlineStr">
        <is>
          <t>56ប៊ី-លីង សឹបផ្លាយ ឆេន មេនេចម៉ិន ឯ.ក</t>
        </is>
      </c>
      <c r="D832" s="418" t="inlineStr">
        <is>
          <t>K004-902004795</t>
        </is>
      </c>
      <c r="E832" s="418" t="inlineStr">
        <is>
          <t>IN202102-0155</t>
        </is>
      </c>
      <c r="F832" s="419" t="n">
        <v>44252</v>
      </c>
      <c r="G832" s="420" t="n">
        <v>270722</v>
      </c>
      <c r="H832" s="418" t="n"/>
      <c r="I832" s="455" t="n">
        <v>270722</v>
      </c>
      <c r="J832" s="418">
        <f>IF(L832&lt;&gt;"",L832,K832)</f>
        <v/>
      </c>
      <c r="K832" s="418">
        <f>IF(AND(T832=TRUE, U832=TRUE, V832=TRUE), IF(W832&lt;-0.05, "អនុញ្ញាត (អ្នកផ្គត់ផ្គង់ប្រកាសខ្វះ)", "បានប្រកាស (អនុញ្ញាត)"), IF(AND(T832=FALSE, U832=FALSE, V832=FALSE), "ព្យួរទុក (មិនមានទិន្នន័យ)", "ប្រកាសខុស (ព្យួរទុក)"))</f>
        <v/>
      </c>
      <c r="L832" s="418" t="inlineStr"/>
      <c r="M832" s="418" t="inlineStr"/>
      <c r="N832" s="455" t="n"/>
      <c r="O832" s="455">
        <f>IF(W832&lt;0,AI832,I832)</f>
        <v/>
      </c>
      <c r="P832" s="455">
        <f>I832-O832</f>
        <v/>
      </c>
      <c r="Q832" s="418" t="n"/>
      <c r="R832" s="418" t="inlineStr">
        <is>
          <t>IN202102-0155</t>
        </is>
      </c>
      <c r="S832" s="418" t="inlineStr"/>
      <c r="T832" s="418">
        <f>R832=S832</f>
        <v/>
      </c>
      <c r="U832" s="418">
        <f>AND(MONTH(F832)=MONTH(Y832), YEAR(F832)=YEAR(Y832))</f>
        <v/>
      </c>
      <c r="V832" s="418">
        <f>AND(AC832&lt;&gt;"", 'Company information'!D$4&lt;&gt;"", RIGHT(SUBSTITUTE(AC832,"-",""),9)=RIGHT(SUBSTITUTE('Company information'!D$4,"-",""),9))</f>
        <v/>
      </c>
      <c r="W832" s="418">
        <f>AI832-I832</f>
        <v/>
      </c>
      <c r="X832" s="455" t="n"/>
      <c r="Y832" s="417" t="n"/>
      <c r="Z832" s="418" t="n"/>
      <c r="AA832" s="418" t="n"/>
      <c r="AB832" s="418" t="n"/>
      <c r="AC832" s="418" t="n"/>
      <c r="AD832" s="418" t="n"/>
      <c r="AE832" s="455" t="n"/>
      <c r="AF832" s="455" t="n"/>
      <c r="AG832" s="455" t="n"/>
      <c r="AH832" s="455" t="n"/>
      <c r="AI832" s="455" t="n"/>
      <c r="AJ832" s="455" t="n"/>
      <c r="AK832" s="455" t="n"/>
      <c r="AL832" s="455" t="n"/>
      <c r="AM832" s="455" t="n"/>
      <c r="AN832" s="455" t="n"/>
      <c r="AO832" s="455" t="n"/>
      <c r="AP832" s="455" t="n"/>
      <c r="AQ832" s="455" t="n"/>
      <c r="AR832" s="418" t="n"/>
      <c r="AS832" s="418" t="n"/>
      <c r="AT832" s="418" t="n"/>
    </row>
    <row r="833">
      <c r="A833" s="417" t="n">
        <v>824</v>
      </c>
      <c r="B833" s="418" t="inlineStr"/>
      <c r="C833" s="418" t="inlineStr">
        <is>
          <t>56ប៊ី-លីង សឹបផ្លាយ ឆេន មេនេចម៉ិន ឯ.ក</t>
        </is>
      </c>
      <c r="D833" s="418" t="inlineStr">
        <is>
          <t>K004-902004795</t>
        </is>
      </c>
      <c r="E833" s="418" t="inlineStr">
        <is>
          <t>IN202102-0118</t>
        </is>
      </c>
      <c r="F833" s="419" t="n">
        <v>44252</v>
      </c>
      <c r="G833" s="420" t="n">
        <v>911904</v>
      </c>
      <c r="H833" s="418" t="n"/>
      <c r="I833" s="455" t="n">
        <v>911904</v>
      </c>
      <c r="J833" s="418">
        <f>IF(L833&lt;&gt;"",L833,K833)</f>
        <v/>
      </c>
      <c r="K833" s="418">
        <f>IF(AND(T833=TRUE, U833=TRUE, V833=TRUE), IF(W833&lt;-0.05, "អនុញ្ញាត (អ្នកផ្គត់ផ្គង់ប្រកាសខ្វះ)", "បានប្រកាស (អនុញ្ញាត)"), IF(AND(T833=FALSE, U833=FALSE, V833=FALSE), "ព្យួរទុក (មិនមានទិន្នន័យ)", "ប្រកាសខុស (ព្យួរទុក)"))</f>
        <v/>
      </c>
      <c r="L833" s="418" t="inlineStr"/>
      <c r="M833" s="418" t="inlineStr"/>
      <c r="N833" s="455" t="n"/>
      <c r="O833" s="455">
        <f>IF(W833&lt;0,AI833,I833)</f>
        <v/>
      </c>
      <c r="P833" s="455">
        <f>I833-O833</f>
        <v/>
      </c>
      <c r="Q833" s="418" t="n"/>
      <c r="R833" s="418" t="inlineStr">
        <is>
          <t>IN202102-0118</t>
        </is>
      </c>
      <c r="S833" s="418" t="inlineStr"/>
      <c r="T833" s="418">
        <f>R833=S833</f>
        <v/>
      </c>
      <c r="U833" s="418">
        <f>AND(MONTH(F833)=MONTH(Y833), YEAR(F833)=YEAR(Y833))</f>
        <v/>
      </c>
      <c r="V833" s="418">
        <f>AND(AC833&lt;&gt;"", 'Company information'!D$4&lt;&gt;"", RIGHT(SUBSTITUTE(AC833,"-",""),9)=RIGHT(SUBSTITUTE('Company information'!D$4,"-",""),9))</f>
        <v/>
      </c>
      <c r="W833" s="418">
        <f>AI833-I833</f>
        <v/>
      </c>
      <c r="X833" s="455" t="n"/>
      <c r="Y833" s="417" t="n"/>
      <c r="Z833" s="418" t="n"/>
      <c r="AA833" s="418" t="n"/>
      <c r="AB833" s="418" t="n"/>
      <c r="AC833" s="418" t="n"/>
      <c r="AD833" s="418" t="n"/>
      <c r="AE833" s="455" t="n"/>
      <c r="AF833" s="455" t="n"/>
      <c r="AG833" s="455" t="n"/>
      <c r="AH833" s="455" t="n"/>
      <c r="AI833" s="455" t="n"/>
      <c r="AJ833" s="455" t="n"/>
      <c r="AK833" s="455" t="n"/>
      <c r="AL833" s="455" t="n"/>
      <c r="AM833" s="455" t="n"/>
      <c r="AN833" s="455" t="n"/>
      <c r="AO833" s="455" t="n"/>
      <c r="AP833" s="455" t="n"/>
      <c r="AQ833" s="455" t="n"/>
      <c r="AR833" s="418" t="n"/>
      <c r="AS833" s="418" t="n"/>
      <c r="AT833" s="418" t="n"/>
    </row>
    <row r="834">
      <c r="A834" s="417" t="n">
        <v>825</v>
      </c>
      <c r="B834" s="418" t="inlineStr"/>
      <c r="C834" s="418" t="inlineStr">
        <is>
          <t>56ប៊ី-លីង សឹបផ្លាយ ឆេន មេនេចម៉ិន ឯ.ក</t>
        </is>
      </c>
      <c r="D834" s="418" t="inlineStr">
        <is>
          <t>K004-902004795</t>
        </is>
      </c>
      <c r="E834" s="418" t="inlineStr">
        <is>
          <t>IN202102-0112</t>
        </is>
      </c>
      <c r="F834" s="419" t="n">
        <v>44252</v>
      </c>
      <c r="G834" s="420" t="n">
        <v>225941</v>
      </c>
      <c r="H834" s="418" t="n"/>
      <c r="I834" s="455" t="n">
        <v>225941</v>
      </c>
      <c r="J834" s="418">
        <f>IF(L834&lt;&gt;"",L834,K834)</f>
        <v/>
      </c>
      <c r="K834" s="418">
        <f>IF(AND(T834=TRUE, U834=TRUE, V834=TRUE), IF(W834&lt;-0.05, "អនុញ្ញាត (អ្នកផ្គត់ផ្គង់ប្រកាសខ្វះ)", "បានប្រកាស (អនុញ្ញាត)"), IF(AND(T834=FALSE, U834=FALSE, V834=FALSE), "ព្យួរទុក (មិនមានទិន្នន័យ)", "ប្រកាសខុស (ព្យួរទុក)"))</f>
        <v/>
      </c>
      <c r="L834" s="418" t="inlineStr"/>
      <c r="M834" s="418" t="inlineStr"/>
      <c r="N834" s="455" t="n"/>
      <c r="O834" s="455">
        <f>IF(W834&lt;0,AI834,I834)</f>
        <v/>
      </c>
      <c r="P834" s="455">
        <f>I834-O834</f>
        <v/>
      </c>
      <c r="Q834" s="418" t="n"/>
      <c r="R834" s="418" t="inlineStr">
        <is>
          <t>IN202102-0112</t>
        </is>
      </c>
      <c r="S834" s="418" t="inlineStr"/>
      <c r="T834" s="418">
        <f>R834=S834</f>
        <v/>
      </c>
      <c r="U834" s="418">
        <f>AND(MONTH(F834)=MONTH(Y834), YEAR(F834)=YEAR(Y834))</f>
        <v/>
      </c>
      <c r="V834" s="418">
        <f>AND(AC834&lt;&gt;"", 'Company information'!D$4&lt;&gt;"", RIGHT(SUBSTITUTE(AC834,"-",""),9)=RIGHT(SUBSTITUTE('Company information'!D$4,"-",""),9))</f>
        <v/>
      </c>
      <c r="W834" s="418">
        <f>AI834-I834</f>
        <v/>
      </c>
      <c r="X834" s="455" t="n"/>
      <c r="Y834" s="417" t="n"/>
      <c r="Z834" s="418" t="n"/>
      <c r="AA834" s="418" t="n"/>
      <c r="AB834" s="418" t="n"/>
      <c r="AC834" s="418" t="n"/>
      <c r="AD834" s="418" t="n"/>
      <c r="AE834" s="455" t="n"/>
      <c r="AF834" s="455" t="n"/>
      <c r="AG834" s="455" t="n"/>
      <c r="AH834" s="455" t="n"/>
      <c r="AI834" s="455" t="n"/>
      <c r="AJ834" s="455" t="n"/>
      <c r="AK834" s="455" t="n"/>
      <c r="AL834" s="455" t="n"/>
      <c r="AM834" s="455" t="n"/>
      <c r="AN834" s="455" t="n"/>
      <c r="AO834" s="455" t="n"/>
      <c r="AP834" s="455" t="n"/>
      <c r="AQ834" s="455" t="n"/>
      <c r="AR834" s="418" t="n"/>
      <c r="AS834" s="418" t="n"/>
      <c r="AT834" s="418" t="n"/>
    </row>
    <row r="835">
      <c r="A835" s="417" t="n">
        <v>826</v>
      </c>
      <c r="B835" s="418" t="inlineStr"/>
      <c r="C835" s="418" t="inlineStr">
        <is>
          <t>56ប៊ី-លីង សឹបផ្លាយ ឆេន មេនេចម៉ិន ឯ.ក</t>
        </is>
      </c>
      <c r="D835" s="418" t="inlineStr">
        <is>
          <t>K004-902004795</t>
        </is>
      </c>
      <c r="E835" s="418" t="inlineStr">
        <is>
          <t>IN202102-0111</t>
        </is>
      </c>
      <c r="F835" s="419" t="n">
        <v>44252</v>
      </c>
      <c r="G835" s="420" t="n">
        <v>185231</v>
      </c>
      <c r="H835" s="418" t="n"/>
      <c r="I835" s="455" t="n">
        <v>185231</v>
      </c>
      <c r="J835" s="418">
        <f>IF(L835&lt;&gt;"",L835,K835)</f>
        <v/>
      </c>
      <c r="K835" s="418">
        <f>IF(AND(T835=TRUE, U835=TRUE, V835=TRUE), IF(W835&lt;-0.05, "អនុញ្ញាត (អ្នកផ្គត់ផ្គង់ប្រកាសខ្វះ)", "បានប្រកាស (អនុញ្ញាត)"), IF(AND(T835=FALSE, U835=FALSE, V835=FALSE), "ព្យួរទុក (មិនមានទិន្នន័យ)", "ប្រកាសខុស (ព្យួរទុក)"))</f>
        <v/>
      </c>
      <c r="L835" s="418" t="inlineStr"/>
      <c r="M835" s="418" t="inlineStr"/>
      <c r="N835" s="455" t="n"/>
      <c r="O835" s="455">
        <f>IF(W835&lt;0,AI835,I835)</f>
        <v/>
      </c>
      <c r="P835" s="455">
        <f>I835-O835</f>
        <v/>
      </c>
      <c r="Q835" s="418" t="n"/>
      <c r="R835" s="418" t="inlineStr">
        <is>
          <t>IN202102-0111</t>
        </is>
      </c>
      <c r="S835" s="418" t="inlineStr"/>
      <c r="T835" s="418">
        <f>R835=S835</f>
        <v/>
      </c>
      <c r="U835" s="418">
        <f>AND(MONTH(F835)=MONTH(Y835), YEAR(F835)=YEAR(Y835))</f>
        <v/>
      </c>
      <c r="V835" s="418">
        <f>AND(AC835&lt;&gt;"", 'Company information'!D$4&lt;&gt;"", RIGHT(SUBSTITUTE(AC835,"-",""),9)=RIGHT(SUBSTITUTE('Company information'!D$4,"-",""),9))</f>
        <v/>
      </c>
      <c r="W835" s="418">
        <f>AI835-I835</f>
        <v/>
      </c>
      <c r="X835" s="455" t="n"/>
      <c r="Y835" s="417" t="n"/>
      <c r="Z835" s="418" t="n"/>
      <c r="AA835" s="418" t="n"/>
      <c r="AB835" s="418" t="n"/>
      <c r="AC835" s="418" t="n"/>
      <c r="AD835" s="418" t="n"/>
      <c r="AE835" s="455" t="n"/>
      <c r="AF835" s="455" t="n"/>
      <c r="AG835" s="455" t="n"/>
      <c r="AH835" s="455" t="n"/>
      <c r="AI835" s="455" t="n"/>
      <c r="AJ835" s="455" t="n"/>
      <c r="AK835" s="455" t="n"/>
      <c r="AL835" s="455" t="n"/>
      <c r="AM835" s="455" t="n"/>
      <c r="AN835" s="455" t="n"/>
      <c r="AO835" s="455" t="n"/>
      <c r="AP835" s="455" t="n"/>
      <c r="AQ835" s="455" t="n"/>
      <c r="AR835" s="418" t="n"/>
      <c r="AS835" s="418" t="n"/>
      <c r="AT835" s="418" t="n"/>
    </row>
    <row r="836">
      <c r="A836" s="417" t="n">
        <v>827</v>
      </c>
      <c r="B836" s="418" t="inlineStr"/>
      <c r="C836" s="418" t="inlineStr">
        <is>
          <t>56ប៊ី-លីង សឹបផ្លាយ ឆេន មេនេចម៉ិន ឯ.ក</t>
        </is>
      </c>
      <c r="D836" s="418" t="inlineStr">
        <is>
          <t>K004-902004795</t>
        </is>
      </c>
      <c r="E836" s="418" t="inlineStr">
        <is>
          <t>IN202102-0110</t>
        </is>
      </c>
      <c r="F836" s="419" t="n">
        <v>44252</v>
      </c>
      <c r="G836" s="420" t="n">
        <v>211692</v>
      </c>
      <c r="H836" s="418" t="n"/>
      <c r="I836" s="455" t="n">
        <v>211692</v>
      </c>
      <c r="J836" s="418">
        <f>IF(L836&lt;&gt;"",L836,K836)</f>
        <v/>
      </c>
      <c r="K836" s="418">
        <f>IF(AND(T836=TRUE, U836=TRUE, V836=TRUE), IF(W836&lt;-0.05, "អនុញ្ញាត (អ្នកផ្គត់ផ្គង់ប្រកាសខ្វះ)", "បានប្រកាស (អនុញ្ញាត)"), IF(AND(T836=FALSE, U836=FALSE, V836=FALSE), "ព្យួរទុក (មិនមានទិន្នន័យ)", "ប្រកាសខុស (ព្យួរទុក)"))</f>
        <v/>
      </c>
      <c r="L836" s="418" t="inlineStr"/>
      <c r="M836" s="418" t="inlineStr"/>
      <c r="N836" s="455" t="n"/>
      <c r="O836" s="455">
        <f>IF(W836&lt;0,AI836,I836)</f>
        <v/>
      </c>
      <c r="P836" s="455">
        <f>I836-O836</f>
        <v/>
      </c>
      <c r="Q836" s="418" t="n"/>
      <c r="R836" s="418" t="inlineStr">
        <is>
          <t>IN202102-0110</t>
        </is>
      </c>
      <c r="S836" s="418" t="inlineStr"/>
      <c r="T836" s="418">
        <f>R836=S836</f>
        <v/>
      </c>
      <c r="U836" s="418">
        <f>AND(MONTH(F836)=MONTH(Y836), YEAR(F836)=YEAR(Y836))</f>
        <v/>
      </c>
      <c r="V836" s="418">
        <f>AND(AC836&lt;&gt;"", 'Company information'!D$4&lt;&gt;"", RIGHT(SUBSTITUTE(AC836,"-",""),9)=RIGHT(SUBSTITUTE('Company information'!D$4,"-",""),9))</f>
        <v/>
      </c>
      <c r="W836" s="418">
        <f>AI836-I836</f>
        <v/>
      </c>
      <c r="X836" s="455" t="n"/>
      <c r="Y836" s="417" t="n"/>
      <c r="Z836" s="418" t="n"/>
      <c r="AA836" s="418" t="n"/>
      <c r="AB836" s="418" t="n"/>
      <c r="AC836" s="418" t="n"/>
      <c r="AD836" s="418" t="n"/>
      <c r="AE836" s="455" t="n"/>
      <c r="AF836" s="455" t="n"/>
      <c r="AG836" s="455" t="n"/>
      <c r="AH836" s="455" t="n"/>
      <c r="AI836" s="455" t="n"/>
      <c r="AJ836" s="455" t="n"/>
      <c r="AK836" s="455" t="n"/>
      <c r="AL836" s="455" t="n"/>
      <c r="AM836" s="455" t="n"/>
      <c r="AN836" s="455" t="n"/>
      <c r="AO836" s="455" t="n"/>
      <c r="AP836" s="455" t="n"/>
      <c r="AQ836" s="455" t="n"/>
      <c r="AR836" s="418" t="n"/>
      <c r="AS836" s="418" t="n"/>
      <c r="AT836" s="418" t="n"/>
    </row>
    <row r="837">
      <c r="A837" s="417" t="n">
        <v>828</v>
      </c>
      <c r="B837" s="418" t="inlineStr"/>
      <c r="C837" s="418" t="inlineStr">
        <is>
          <t>56ប៊ី-លីង សឹបផ្លាយ ឆេន មេនេចម៉ិន ឯ.ក</t>
        </is>
      </c>
      <c r="D837" s="418" t="inlineStr">
        <is>
          <t>K004-902004795</t>
        </is>
      </c>
      <c r="E837" s="418" t="inlineStr">
        <is>
          <t>IN202102-0109</t>
        </is>
      </c>
      <c r="F837" s="419" t="n">
        <v>44252</v>
      </c>
      <c r="G837" s="420" t="n">
        <v>201515</v>
      </c>
      <c r="H837" s="418" t="n"/>
      <c r="I837" s="455" t="n">
        <v>201515</v>
      </c>
      <c r="J837" s="418">
        <f>IF(L837&lt;&gt;"",L837,K837)</f>
        <v/>
      </c>
      <c r="K837" s="418">
        <f>IF(AND(T837=TRUE, U837=TRUE, V837=TRUE), IF(W837&lt;-0.05, "អនុញ្ញាត (អ្នកផ្គត់ផ្គង់ប្រកាសខ្វះ)", "បានប្រកាស (អនុញ្ញាត)"), IF(AND(T837=FALSE, U837=FALSE, V837=FALSE), "ព្យួរទុក (មិនមានទិន្នន័យ)", "ប្រកាសខុស (ព្យួរទុក)"))</f>
        <v/>
      </c>
      <c r="L837" s="418" t="inlineStr"/>
      <c r="M837" s="418" t="inlineStr"/>
      <c r="N837" s="455" t="n"/>
      <c r="O837" s="455">
        <f>IF(W837&lt;0,AI837,I837)</f>
        <v/>
      </c>
      <c r="P837" s="455">
        <f>I837-O837</f>
        <v/>
      </c>
      <c r="Q837" s="418" t="n"/>
      <c r="R837" s="418" t="inlineStr">
        <is>
          <t>IN202102-0109</t>
        </is>
      </c>
      <c r="S837" s="418" t="inlineStr"/>
      <c r="T837" s="418">
        <f>R837=S837</f>
        <v/>
      </c>
      <c r="U837" s="418">
        <f>AND(MONTH(F837)=MONTH(Y837), YEAR(F837)=YEAR(Y837))</f>
        <v/>
      </c>
      <c r="V837" s="418">
        <f>AND(AC837&lt;&gt;"", 'Company information'!D$4&lt;&gt;"", RIGHT(SUBSTITUTE(AC837,"-",""),9)=RIGHT(SUBSTITUTE('Company information'!D$4,"-",""),9))</f>
        <v/>
      </c>
      <c r="W837" s="418">
        <f>AI837-I837</f>
        <v/>
      </c>
      <c r="X837" s="455" t="n"/>
      <c r="Y837" s="417" t="n"/>
      <c r="Z837" s="418" t="n"/>
      <c r="AA837" s="418" t="n"/>
      <c r="AB837" s="418" t="n"/>
      <c r="AC837" s="418" t="n"/>
      <c r="AD837" s="418" t="n"/>
      <c r="AE837" s="455" t="n"/>
      <c r="AF837" s="455" t="n"/>
      <c r="AG837" s="455" t="n"/>
      <c r="AH837" s="455" t="n"/>
      <c r="AI837" s="455" t="n"/>
      <c r="AJ837" s="455" t="n"/>
      <c r="AK837" s="455" t="n"/>
      <c r="AL837" s="455" t="n"/>
      <c r="AM837" s="455" t="n"/>
      <c r="AN837" s="455" t="n"/>
      <c r="AO837" s="455" t="n"/>
      <c r="AP837" s="455" t="n"/>
      <c r="AQ837" s="455" t="n"/>
      <c r="AR837" s="418" t="n"/>
      <c r="AS837" s="418" t="n"/>
      <c r="AT837" s="418" t="n"/>
    </row>
    <row r="838">
      <c r="A838" s="417" t="n">
        <v>829</v>
      </c>
      <c r="B838" s="418" t="inlineStr"/>
      <c r="C838" s="418" t="inlineStr">
        <is>
          <t>56ប៊ី-លីង សឹបផ្លាយ ឆេន មេនេចម៉ិន ឯ.ក</t>
        </is>
      </c>
      <c r="D838" s="418" t="inlineStr">
        <is>
          <t>K004-902004795</t>
        </is>
      </c>
      <c r="E838" s="418" t="inlineStr">
        <is>
          <t>IN202102-0108</t>
        </is>
      </c>
      <c r="F838" s="419" t="n">
        <v>44252</v>
      </c>
      <c r="G838" s="420" t="n">
        <v>211692</v>
      </c>
      <c r="H838" s="418" t="n"/>
      <c r="I838" s="455" t="n">
        <v>211692</v>
      </c>
      <c r="J838" s="418">
        <f>IF(L838&lt;&gt;"",L838,K838)</f>
        <v/>
      </c>
      <c r="K838" s="418">
        <f>IF(AND(T838=TRUE, U838=TRUE, V838=TRUE), IF(W838&lt;-0.05, "អនុញ្ញាត (អ្នកផ្គត់ផ្គង់ប្រកាសខ្វះ)", "បានប្រកាស (អនុញ្ញាត)"), IF(AND(T838=FALSE, U838=FALSE, V838=FALSE), "ព្យួរទុក (មិនមានទិន្នន័យ)", "ប្រកាសខុស (ព្យួរទុក)"))</f>
        <v/>
      </c>
      <c r="L838" s="418" t="inlineStr"/>
      <c r="M838" s="418" t="inlineStr"/>
      <c r="N838" s="455" t="n"/>
      <c r="O838" s="455">
        <f>IF(W838&lt;0,AI838,I838)</f>
        <v/>
      </c>
      <c r="P838" s="455">
        <f>I838-O838</f>
        <v/>
      </c>
      <c r="Q838" s="418" t="n"/>
      <c r="R838" s="418" t="inlineStr">
        <is>
          <t>IN202102-0108</t>
        </is>
      </c>
      <c r="S838" s="418" t="inlineStr"/>
      <c r="T838" s="418">
        <f>R838=S838</f>
        <v/>
      </c>
      <c r="U838" s="418">
        <f>AND(MONTH(F838)=MONTH(Y838), YEAR(F838)=YEAR(Y838))</f>
        <v/>
      </c>
      <c r="V838" s="418">
        <f>AND(AC838&lt;&gt;"", 'Company information'!D$4&lt;&gt;"", RIGHT(SUBSTITUTE(AC838,"-",""),9)=RIGHT(SUBSTITUTE('Company information'!D$4,"-",""),9))</f>
        <v/>
      </c>
      <c r="W838" s="418">
        <f>AI838-I838</f>
        <v/>
      </c>
      <c r="X838" s="455" t="n"/>
      <c r="Y838" s="417" t="n"/>
      <c r="Z838" s="418" t="n"/>
      <c r="AA838" s="418" t="n"/>
      <c r="AB838" s="418" t="n"/>
      <c r="AC838" s="418" t="n"/>
      <c r="AD838" s="418" t="n"/>
      <c r="AE838" s="455" t="n"/>
      <c r="AF838" s="455" t="n"/>
      <c r="AG838" s="455" t="n"/>
      <c r="AH838" s="455" t="n"/>
      <c r="AI838" s="455" t="n"/>
      <c r="AJ838" s="455" t="n"/>
      <c r="AK838" s="455" t="n"/>
      <c r="AL838" s="455" t="n"/>
      <c r="AM838" s="455" t="n"/>
      <c r="AN838" s="455" t="n"/>
      <c r="AO838" s="455" t="n"/>
      <c r="AP838" s="455" t="n"/>
      <c r="AQ838" s="455" t="n"/>
      <c r="AR838" s="418" t="n"/>
      <c r="AS838" s="418" t="n"/>
      <c r="AT838" s="418" t="n"/>
    </row>
    <row r="839">
      <c r="A839" s="417" t="n">
        <v>830</v>
      </c>
      <c r="B839" s="418" t="inlineStr"/>
      <c r="C839" s="418" t="inlineStr">
        <is>
          <t>56ប៊ី-លីង សឹបផ្លាយ ឆេន មេនេចម៉ិន ឯ.ក</t>
        </is>
      </c>
      <c r="D839" s="418" t="inlineStr">
        <is>
          <t>K004-902004795</t>
        </is>
      </c>
      <c r="E839" s="418" t="inlineStr">
        <is>
          <t>IN202102-0107</t>
        </is>
      </c>
      <c r="F839" s="419" t="n">
        <v>44252</v>
      </c>
      <c r="G839" s="420" t="n">
        <v>211692</v>
      </c>
      <c r="H839" s="418" t="n"/>
      <c r="I839" s="455" t="n">
        <v>211692</v>
      </c>
      <c r="J839" s="418">
        <f>IF(L839&lt;&gt;"",L839,K839)</f>
        <v/>
      </c>
      <c r="K839" s="418">
        <f>IF(AND(T839=TRUE, U839=TRUE, V839=TRUE), IF(W839&lt;-0.05, "អនុញ្ញាត (អ្នកផ្គត់ផ្គង់ប្រកាសខ្វះ)", "បានប្រកាស (អនុញ្ញាត)"), IF(AND(T839=FALSE, U839=FALSE, V839=FALSE), "ព្យួរទុក (មិនមានទិន្នន័យ)", "ប្រកាសខុស (ព្យួរទុក)"))</f>
        <v/>
      </c>
      <c r="L839" s="418" t="inlineStr"/>
      <c r="M839" s="418" t="inlineStr"/>
      <c r="N839" s="455" t="n"/>
      <c r="O839" s="455">
        <f>IF(W839&lt;0,AI839,I839)</f>
        <v/>
      </c>
      <c r="P839" s="455">
        <f>I839-O839</f>
        <v/>
      </c>
      <c r="Q839" s="418" t="n"/>
      <c r="R839" s="418" t="inlineStr">
        <is>
          <t>IN202102-0107</t>
        </is>
      </c>
      <c r="S839" s="418" t="inlineStr"/>
      <c r="T839" s="418">
        <f>R839=S839</f>
        <v/>
      </c>
      <c r="U839" s="418">
        <f>AND(MONTH(F839)=MONTH(Y839), YEAR(F839)=YEAR(Y839))</f>
        <v/>
      </c>
      <c r="V839" s="418">
        <f>AND(AC839&lt;&gt;"", 'Company information'!D$4&lt;&gt;"", RIGHT(SUBSTITUTE(AC839,"-",""),9)=RIGHT(SUBSTITUTE('Company information'!D$4,"-",""),9))</f>
        <v/>
      </c>
      <c r="W839" s="418">
        <f>AI839-I839</f>
        <v/>
      </c>
      <c r="X839" s="455" t="n"/>
      <c r="Y839" s="417" t="n"/>
      <c r="Z839" s="418" t="n"/>
      <c r="AA839" s="418" t="n"/>
      <c r="AB839" s="418" t="n"/>
      <c r="AC839" s="418" t="n"/>
      <c r="AD839" s="418" t="n"/>
      <c r="AE839" s="455" t="n"/>
      <c r="AF839" s="455" t="n"/>
      <c r="AG839" s="455" t="n"/>
      <c r="AH839" s="455" t="n"/>
      <c r="AI839" s="455" t="n"/>
      <c r="AJ839" s="455" t="n"/>
      <c r="AK839" s="455" t="n"/>
      <c r="AL839" s="455" t="n"/>
      <c r="AM839" s="455" t="n"/>
      <c r="AN839" s="455" t="n"/>
      <c r="AO839" s="455" t="n"/>
      <c r="AP839" s="455" t="n"/>
      <c r="AQ839" s="455" t="n"/>
      <c r="AR839" s="418" t="n"/>
      <c r="AS839" s="418" t="n"/>
      <c r="AT839" s="418" t="n"/>
    </row>
    <row r="840">
      <c r="A840" s="417" t="n">
        <v>831</v>
      </c>
      <c r="B840" s="418" t="inlineStr"/>
      <c r="C840" s="418" t="inlineStr">
        <is>
          <t>56ប៊ី-លីង សឹបផ្លាយ ឆេន មេនេចម៉ិន ឯ.ក</t>
        </is>
      </c>
      <c r="D840" s="418" t="inlineStr">
        <is>
          <t>K004-902004795</t>
        </is>
      </c>
      <c r="E840" s="418" t="inlineStr">
        <is>
          <t>IN202102-0106</t>
        </is>
      </c>
      <c r="F840" s="419" t="n">
        <v>44252</v>
      </c>
      <c r="G840" s="420" t="n">
        <v>211692</v>
      </c>
      <c r="H840" s="418" t="n"/>
      <c r="I840" s="455" t="n">
        <v>211692</v>
      </c>
      <c r="J840" s="418">
        <f>IF(L840&lt;&gt;"",L840,K840)</f>
        <v/>
      </c>
      <c r="K840" s="418">
        <f>IF(AND(T840=TRUE, U840=TRUE, V840=TRUE), IF(W840&lt;-0.05, "អនុញ្ញាត (អ្នកផ្គត់ផ្គង់ប្រកាសខ្វះ)", "បានប្រកាស (អនុញ្ញាត)"), IF(AND(T840=FALSE, U840=FALSE, V840=FALSE), "ព្យួរទុក (មិនមានទិន្នន័យ)", "ប្រកាសខុស (ព្យួរទុក)"))</f>
        <v/>
      </c>
      <c r="L840" s="418" t="inlineStr"/>
      <c r="M840" s="418" t="inlineStr"/>
      <c r="N840" s="455" t="n"/>
      <c r="O840" s="455">
        <f>IF(W840&lt;0,AI840,I840)</f>
        <v/>
      </c>
      <c r="P840" s="455">
        <f>I840-O840</f>
        <v/>
      </c>
      <c r="Q840" s="418" t="n"/>
      <c r="R840" s="418" t="inlineStr">
        <is>
          <t>IN202102-0106</t>
        </is>
      </c>
      <c r="S840" s="418" t="inlineStr"/>
      <c r="T840" s="418">
        <f>R840=S840</f>
        <v/>
      </c>
      <c r="U840" s="418">
        <f>AND(MONTH(F840)=MONTH(Y840), YEAR(F840)=YEAR(Y840))</f>
        <v/>
      </c>
      <c r="V840" s="418">
        <f>AND(AC840&lt;&gt;"", 'Company information'!D$4&lt;&gt;"", RIGHT(SUBSTITUTE(AC840,"-",""),9)=RIGHT(SUBSTITUTE('Company information'!D$4,"-",""),9))</f>
        <v/>
      </c>
      <c r="W840" s="418">
        <f>AI840-I840</f>
        <v/>
      </c>
      <c r="X840" s="455" t="n"/>
      <c r="Y840" s="417" t="n"/>
      <c r="Z840" s="418" t="n"/>
      <c r="AA840" s="418" t="n"/>
      <c r="AB840" s="418" t="n"/>
      <c r="AC840" s="418" t="n"/>
      <c r="AD840" s="418" t="n"/>
      <c r="AE840" s="455" t="n"/>
      <c r="AF840" s="455" t="n"/>
      <c r="AG840" s="455" t="n"/>
      <c r="AH840" s="455" t="n"/>
      <c r="AI840" s="455" t="n"/>
      <c r="AJ840" s="455" t="n"/>
      <c r="AK840" s="455" t="n"/>
      <c r="AL840" s="455" t="n"/>
      <c r="AM840" s="455" t="n"/>
      <c r="AN840" s="455" t="n"/>
      <c r="AO840" s="455" t="n"/>
      <c r="AP840" s="455" t="n"/>
      <c r="AQ840" s="455" t="n"/>
      <c r="AR840" s="418" t="n"/>
      <c r="AS840" s="418" t="n"/>
      <c r="AT840" s="418" t="n"/>
    </row>
    <row r="841">
      <c r="A841" s="417" t="n">
        <v>832</v>
      </c>
      <c r="B841" s="418" t="inlineStr"/>
      <c r="C841" s="418" t="inlineStr">
        <is>
          <t>56ប៊ី-លីង សឹបផ្លាយ ឆេន មេនេចម៉ិន ឯ.ក</t>
        </is>
      </c>
      <c r="D841" s="418" t="inlineStr">
        <is>
          <t>K004-902004795</t>
        </is>
      </c>
      <c r="E841" s="418" t="inlineStr">
        <is>
          <t>IN202102-0105</t>
        </is>
      </c>
      <c r="F841" s="419" t="n">
        <v>44252</v>
      </c>
      <c r="G841" s="420" t="n">
        <v>211692</v>
      </c>
      <c r="H841" s="418" t="n"/>
      <c r="I841" s="455" t="n">
        <v>211692</v>
      </c>
      <c r="J841" s="418">
        <f>IF(L841&lt;&gt;"",L841,K841)</f>
        <v/>
      </c>
      <c r="K841" s="418">
        <f>IF(AND(T841=TRUE, U841=TRUE, V841=TRUE), IF(W841&lt;-0.05, "អនុញ្ញាត (អ្នកផ្គត់ផ្គង់ប្រកាសខ្វះ)", "បានប្រកាស (អនុញ្ញាត)"), IF(AND(T841=FALSE, U841=FALSE, V841=FALSE), "ព្យួរទុក (មិនមានទិន្នន័យ)", "ប្រកាសខុស (ព្យួរទុក)"))</f>
        <v/>
      </c>
      <c r="L841" s="418" t="inlineStr"/>
      <c r="M841" s="418" t="inlineStr"/>
      <c r="N841" s="455" t="n"/>
      <c r="O841" s="455">
        <f>IF(W841&lt;0,AI841,I841)</f>
        <v/>
      </c>
      <c r="P841" s="455">
        <f>I841-O841</f>
        <v/>
      </c>
      <c r="Q841" s="418" t="n"/>
      <c r="R841" s="418" t="inlineStr">
        <is>
          <t>IN202102-0105</t>
        </is>
      </c>
      <c r="S841" s="418" t="inlineStr"/>
      <c r="T841" s="418">
        <f>R841=S841</f>
        <v/>
      </c>
      <c r="U841" s="418">
        <f>AND(MONTH(F841)=MONTH(Y841), YEAR(F841)=YEAR(Y841))</f>
        <v/>
      </c>
      <c r="V841" s="418">
        <f>AND(AC841&lt;&gt;"", 'Company information'!D$4&lt;&gt;"", RIGHT(SUBSTITUTE(AC841,"-",""),9)=RIGHT(SUBSTITUTE('Company information'!D$4,"-",""),9))</f>
        <v/>
      </c>
      <c r="W841" s="418">
        <f>AI841-I841</f>
        <v/>
      </c>
      <c r="X841" s="455" t="n"/>
      <c r="Y841" s="417" t="n"/>
      <c r="Z841" s="418" t="n"/>
      <c r="AA841" s="418" t="n"/>
      <c r="AB841" s="418" t="n"/>
      <c r="AC841" s="418" t="n"/>
      <c r="AD841" s="418" t="n"/>
      <c r="AE841" s="455" t="n"/>
      <c r="AF841" s="455" t="n"/>
      <c r="AG841" s="455" t="n"/>
      <c r="AH841" s="455" t="n"/>
      <c r="AI841" s="455" t="n"/>
      <c r="AJ841" s="455" t="n"/>
      <c r="AK841" s="455" t="n"/>
      <c r="AL841" s="455" t="n"/>
      <c r="AM841" s="455" t="n"/>
      <c r="AN841" s="455" t="n"/>
      <c r="AO841" s="455" t="n"/>
      <c r="AP841" s="455" t="n"/>
      <c r="AQ841" s="455" t="n"/>
      <c r="AR841" s="418" t="n"/>
      <c r="AS841" s="418" t="n"/>
      <c r="AT841" s="418" t="n"/>
    </row>
    <row r="842">
      <c r="A842" s="417" t="n">
        <v>833</v>
      </c>
      <c r="B842" s="418" t="inlineStr"/>
      <c r="C842" s="418" t="inlineStr">
        <is>
          <t>56ប៊ី-លីង សឹបផ្លាយ ឆេន មេនេចម៉ិន ឯ.ក</t>
        </is>
      </c>
      <c r="D842" s="418" t="inlineStr">
        <is>
          <t>K004-902004795</t>
        </is>
      </c>
      <c r="E842" s="418" t="inlineStr">
        <is>
          <t>IN202102-0104</t>
        </is>
      </c>
      <c r="F842" s="419" t="n">
        <v>44252</v>
      </c>
      <c r="G842" s="420" t="n">
        <v>211692</v>
      </c>
      <c r="H842" s="418" t="n"/>
      <c r="I842" s="455" t="n">
        <v>211692</v>
      </c>
      <c r="J842" s="418">
        <f>IF(L842&lt;&gt;"",L842,K842)</f>
        <v/>
      </c>
      <c r="K842" s="418">
        <f>IF(AND(T842=TRUE, U842=TRUE, V842=TRUE), IF(W842&lt;-0.05, "អនុញ្ញាត (អ្នកផ្គត់ផ្គង់ប្រកាសខ្វះ)", "បានប្រកាស (អនុញ្ញាត)"), IF(AND(T842=FALSE, U842=FALSE, V842=FALSE), "ព្យួរទុក (មិនមានទិន្នន័យ)", "ប្រកាសខុស (ព្យួរទុក)"))</f>
        <v/>
      </c>
      <c r="L842" s="418" t="inlineStr"/>
      <c r="M842" s="418" t="inlineStr"/>
      <c r="N842" s="455" t="n"/>
      <c r="O842" s="455">
        <f>IF(W842&lt;0,AI842,I842)</f>
        <v/>
      </c>
      <c r="P842" s="455">
        <f>I842-O842</f>
        <v/>
      </c>
      <c r="Q842" s="418" t="n"/>
      <c r="R842" s="418" t="inlineStr">
        <is>
          <t>IN202102-0104</t>
        </is>
      </c>
      <c r="S842" s="418" t="inlineStr"/>
      <c r="T842" s="418">
        <f>R842=S842</f>
        <v/>
      </c>
      <c r="U842" s="418">
        <f>AND(MONTH(F842)=MONTH(Y842), YEAR(F842)=YEAR(Y842))</f>
        <v/>
      </c>
      <c r="V842" s="418">
        <f>AND(AC842&lt;&gt;"", 'Company information'!D$4&lt;&gt;"", RIGHT(SUBSTITUTE(AC842,"-",""),9)=RIGHT(SUBSTITUTE('Company information'!D$4,"-",""),9))</f>
        <v/>
      </c>
      <c r="W842" s="418">
        <f>AI842-I842</f>
        <v/>
      </c>
      <c r="X842" s="455" t="n"/>
      <c r="Y842" s="417" t="n"/>
      <c r="Z842" s="418" t="n"/>
      <c r="AA842" s="418" t="n"/>
      <c r="AB842" s="418" t="n"/>
      <c r="AC842" s="418" t="n"/>
      <c r="AD842" s="418" t="n"/>
      <c r="AE842" s="455" t="n"/>
      <c r="AF842" s="455" t="n"/>
      <c r="AG842" s="455" t="n"/>
      <c r="AH842" s="455" t="n"/>
      <c r="AI842" s="455" t="n"/>
      <c r="AJ842" s="455" t="n"/>
      <c r="AK842" s="455" t="n"/>
      <c r="AL842" s="455" t="n"/>
      <c r="AM842" s="455" t="n"/>
      <c r="AN842" s="455" t="n"/>
      <c r="AO842" s="455" t="n"/>
      <c r="AP842" s="455" t="n"/>
      <c r="AQ842" s="455" t="n"/>
      <c r="AR842" s="418" t="n"/>
      <c r="AS842" s="418" t="n"/>
      <c r="AT842" s="418" t="n"/>
    </row>
    <row r="843">
      <c r="A843" s="417" t="n">
        <v>834</v>
      </c>
      <c r="B843" s="418" t="inlineStr"/>
      <c r="C843" s="418" t="inlineStr">
        <is>
          <t>56ប៊ី-លីង សឹបផ្លាយ ឆេន មេនេចម៉ិន ឯ.ក</t>
        </is>
      </c>
      <c r="D843" s="418" t="inlineStr">
        <is>
          <t>K004-902004795</t>
        </is>
      </c>
      <c r="E843" s="418" t="inlineStr">
        <is>
          <t>IN202102-0103</t>
        </is>
      </c>
      <c r="F843" s="419" t="n">
        <v>44252</v>
      </c>
      <c r="G843" s="420" t="n">
        <v>211692</v>
      </c>
      <c r="H843" s="418" t="n"/>
      <c r="I843" s="455" t="n">
        <v>211692</v>
      </c>
      <c r="J843" s="418">
        <f>IF(L843&lt;&gt;"",L843,K843)</f>
        <v/>
      </c>
      <c r="K843" s="418">
        <f>IF(AND(T843=TRUE, U843=TRUE, V843=TRUE), IF(W843&lt;-0.05, "អនុញ្ញាត (អ្នកផ្គត់ផ្គង់ប្រកាសខ្វះ)", "បានប្រកាស (អនុញ្ញាត)"), IF(AND(T843=FALSE, U843=FALSE, V843=FALSE), "ព្យួរទុក (មិនមានទិន្នន័យ)", "ប្រកាសខុស (ព្យួរទុក)"))</f>
        <v/>
      </c>
      <c r="L843" s="418" t="inlineStr"/>
      <c r="M843" s="418" t="inlineStr"/>
      <c r="N843" s="455" t="n"/>
      <c r="O843" s="455">
        <f>IF(W843&lt;0,AI843,I843)</f>
        <v/>
      </c>
      <c r="P843" s="455">
        <f>I843-O843</f>
        <v/>
      </c>
      <c r="Q843" s="418" t="n"/>
      <c r="R843" s="418" t="inlineStr">
        <is>
          <t>IN202102-0103</t>
        </is>
      </c>
      <c r="S843" s="418" t="inlineStr"/>
      <c r="T843" s="418">
        <f>R843=S843</f>
        <v/>
      </c>
      <c r="U843" s="418">
        <f>AND(MONTH(F843)=MONTH(Y843), YEAR(F843)=YEAR(Y843))</f>
        <v/>
      </c>
      <c r="V843" s="418">
        <f>AND(AC843&lt;&gt;"", 'Company information'!D$4&lt;&gt;"", RIGHT(SUBSTITUTE(AC843,"-",""),9)=RIGHT(SUBSTITUTE('Company information'!D$4,"-",""),9))</f>
        <v/>
      </c>
      <c r="W843" s="418">
        <f>AI843-I843</f>
        <v/>
      </c>
      <c r="X843" s="455" t="n"/>
      <c r="Y843" s="417" t="n"/>
      <c r="Z843" s="418" t="n"/>
      <c r="AA843" s="418" t="n"/>
      <c r="AB843" s="418" t="n"/>
      <c r="AC843" s="418" t="n"/>
      <c r="AD843" s="418" t="n"/>
      <c r="AE843" s="455" t="n"/>
      <c r="AF843" s="455" t="n"/>
      <c r="AG843" s="455" t="n"/>
      <c r="AH843" s="455" t="n"/>
      <c r="AI843" s="455" t="n"/>
      <c r="AJ843" s="455" t="n"/>
      <c r="AK843" s="455" t="n"/>
      <c r="AL843" s="455" t="n"/>
      <c r="AM843" s="455" t="n"/>
      <c r="AN843" s="455" t="n"/>
      <c r="AO843" s="455" t="n"/>
      <c r="AP843" s="455" t="n"/>
      <c r="AQ843" s="455" t="n"/>
      <c r="AR843" s="418" t="n"/>
      <c r="AS843" s="418" t="n"/>
      <c r="AT843" s="418" t="n"/>
    </row>
    <row r="844">
      <c r="A844" s="417" t="n">
        <v>835</v>
      </c>
      <c r="B844" s="418" t="inlineStr"/>
      <c r="C844" s="418" t="inlineStr">
        <is>
          <t>56ប៊ី-លីង សឹបផ្លាយ ឆេន មេនេចម៉ិន ឯ.ក</t>
        </is>
      </c>
      <c r="D844" s="418" t="inlineStr">
        <is>
          <t>K004-902004795</t>
        </is>
      </c>
      <c r="E844" s="418" t="inlineStr">
        <is>
          <t>IN202102-0102</t>
        </is>
      </c>
      <c r="F844" s="419" t="n">
        <v>44252</v>
      </c>
      <c r="G844" s="420" t="n">
        <v>211692</v>
      </c>
      <c r="H844" s="418" t="n"/>
      <c r="I844" s="455" t="n">
        <v>211692</v>
      </c>
      <c r="J844" s="418">
        <f>IF(L844&lt;&gt;"",L844,K844)</f>
        <v/>
      </c>
      <c r="K844" s="418">
        <f>IF(AND(T844=TRUE, U844=TRUE, V844=TRUE), IF(W844&lt;-0.05, "អនុញ្ញាត (អ្នកផ្គត់ផ្គង់ប្រកាសខ្វះ)", "បានប្រកាស (អនុញ្ញាត)"), IF(AND(T844=FALSE, U844=FALSE, V844=FALSE), "ព្យួរទុក (មិនមានទិន្នន័យ)", "ប្រកាសខុស (ព្យួរទុក)"))</f>
        <v/>
      </c>
      <c r="L844" s="418" t="inlineStr"/>
      <c r="M844" s="418" t="inlineStr"/>
      <c r="N844" s="455" t="n"/>
      <c r="O844" s="455">
        <f>IF(W844&lt;0,AI844,I844)</f>
        <v/>
      </c>
      <c r="P844" s="455">
        <f>I844-O844</f>
        <v/>
      </c>
      <c r="Q844" s="418" t="n"/>
      <c r="R844" s="418" t="inlineStr">
        <is>
          <t>IN202102-0102</t>
        </is>
      </c>
      <c r="S844" s="418" t="inlineStr"/>
      <c r="T844" s="418">
        <f>R844=S844</f>
        <v/>
      </c>
      <c r="U844" s="418">
        <f>AND(MONTH(F844)=MONTH(Y844), YEAR(F844)=YEAR(Y844))</f>
        <v/>
      </c>
      <c r="V844" s="418">
        <f>AND(AC844&lt;&gt;"", 'Company information'!D$4&lt;&gt;"", RIGHT(SUBSTITUTE(AC844,"-",""),9)=RIGHT(SUBSTITUTE('Company information'!D$4,"-",""),9))</f>
        <v/>
      </c>
      <c r="W844" s="418">
        <f>AI844-I844</f>
        <v/>
      </c>
      <c r="X844" s="455" t="n"/>
      <c r="Y844" s="417" t="n"/>
      <c r="Z844" s="418" t="n"/>
      <c r="AA844" s="418" t="n"/>
      <c r="AB844" s="418" t="n"/>
      <c r="AC844" s="418" t="n"/>
      <c r="AD844" s="418" t="n"/>
      <c r="AE844" s="455" t="n"/>
      <c r="AF844" s="455" t="n"/>
      <c r="AG844" s="455" t="n"/>
      <c r="AH844" s="455" t="n"/>
      <c r="AI844" s="455" t="n"/>
      <c r="AJ844" s="455" t="n"/>
      <c r="AK844" s="455" t="n"/>
      <c r="AL844" s="455" t="n"/>
      <c r="AM844" s="455" t="n"/>
      <c r="AN844" s="455" t="n"/>
      <c r="AO844" s="455" t="n"/>
      <c r="AP844" s="455" t="n"/>
      <c r="AQ844" s="455" t="n"/>
      <c r="AR844" s="418" t="n"/>
      <c r="AS844" s="418" t="n"/>
      <c r="AT844" s="418" t="n"/>
    </row>
    <row r="845">
      <c r="A845" s="417" t="n">
        <v>836</v>
      </c>
      <c r="B845" s="418" t="inlineStr"/>
      <c r="C845" s="418" t="inlineStr">
        <is>
          <t>56ប៊ី-លីង សឹបផ្លាយ ឆេន មេនេចម៉ិន ឯ.ក</t>
        </is>
      </c>
      <c r="D845" s="418" t="inlineStr">
        <is>
          <t>K004-902004795</t>
        </is>
      </c>
      <c r="E845" s="418" t="inlineStr">
        <is>
          <t>IN202102-0101</t>
        </is>
      </c>
      <c r="F845" s="419" t="n">
        <v>44252</v>
      </c>
      <c r="G845" s="420" t="n">
        <v>211692</v>
      </c>
      <c r="H845" s="418" t="n"/>
      <c r="I845" s="455" t="n">
        <v>211692</v>
      </c>
      <c r="J845" s="418">
        <f>IF(L845&lt;&gt;"",L845,K845)</f>
        <v/>
      </c>
      <c r="K845" s="418">
        <f>IF(AND(T845=TRUE, U845=TRUE, V845=TRUE), IF(W845&lt;-0.05, "អនុញ្ញាត (អ្នកផ្គត់ផ្គង់ប្រកាសខ្វះ)", "បានប្រកាស (អនុញ្ញាត)"), IF(AND(T845=FALSE, U845=FALSE, V845=FALSE), "ព្យួរទុក (មិនមានទិន្នន័យ)", "ប្រកាសខុស (ព្យួរទុក)"))</f>
        <v/>
      </c>
      <c r="L845" s="418" t="inlineStr"/>
      <c r="M845" s="418" t="inlineStr"/>
      <c r="N845" s="455" t="n"/>
      <c r="O845" s="455">
        <f>IF(W845&lt;0,AI845,I845)</f>
        <v/>
      </c>
      <c r="P845" s="455">
        <f>I845-O845</f>
        <v/>
      </c>
      <c r="Q845" s="418" t="n"/>
      <c r="R845" s="418" t="inlineStr">
        <is>
          <t>IN202102-0101</t>
        </is>
      </c>
      <c r="S845" s="418" t="inlineStr"/>
      <c r="T845" s="418">
        <f>R845=S845</f>
        <v/>
      </c>
      <c r="U845" s="418">
        <f>AND(MONTH(F845)=MONTH(Y845), YEAR(F845)=YEAR(Y845))</f>
        <v/>
      </c>
      <c r="V845" s="418">
        <f>AND(AC845&lt;&gt;"", 'Company information'!D$4&lt;&gt;"", RIGHT(SUBSTITUTE(AC845,"-",""),9)=RIGHT(SUBSTITUTE('Company information'!D$4,"-",""),9))</f>
        <v/>
      </c>
      <c r="W845" s="418">
        <f>AI845-I845</f>
        <v/>
      </c>
      <c r="X845" s="455" t="n"/>
      <c r="Y845" s="417" t="n"/>
      <c r="Z845" s="418" t="n"/>
      <c r="AA845" s="418" t="n"/>
      <c r="AB845" s="418" t="n"/>
      <c r="AC845" s="418" t="n"/>
      <c r="AD845" s="418" t="n"/>
      <c r="AE845" s="455" t="n"/>
      <c r="AF845" s="455" t="n"/>
      <c r="AG845" s="455" t="n"/>
      <c r="AH845" s="455" t="n"/>
      <c r="AI845" s="455" t="n"/>
      <c r="AJ845" s="455" t="n"/>
      <c r="AK845" s="455" t="n"/>
      <c r="AL845" s="455" t="n"/>
      <c r="AM845" s="455" t="n"/>
      <c r="AN845" s="455" t="n"/>
      <c r="AO845" s="455" t="n"/>
      <c r="AP845" s="455" t="n"/>
      <c r="AQ845" s="455" t="n"/>
      <c r="AR845" s="418" t="n"/>
      <c r="AS845" s="418" t="n"/>
      <c r="AT845" s="418" t="n"/>
    </row>
    <row r="846">
      <c r="A846" s="417" t="n">
        <v>837</v>
      </c>
      <c r="B846" s="418" t="inlineStr"/>
      <c r="C846" s="418" t="inlineStr">
        <is>
          <t>56ប៊ី-លីង សឹបផ្លាយ ឆេន មេនេចម៉ិន ឯ.ក</t>
        </is>
      </c>
      <c r="D846" s="418" t="inlineStr">
        <is>
          <t>K004-902004795</t>
        </is>
      </c>
      <c r="E846" s="418" t="inlineStr">
        <is>
          <t>IN202102-0100</t>
        </is>
      </c>
      <c r="F846" s="419" t="n">
        <v>44252</v>
      </c>
      <c r="G846" s="420" t="n">
        <v>537372</v>
      </c>
      <c r="H846" s="418" t="n"/>
      <c r="I846" s="455" t="n">
        <v>537372</v>
      </c>
      <c r="J846" s="418">
        <f>IF(L846&lt;&gt;"",L846,K846)</f>
        <v/>
      </c>
      <c r="K846" s="418">
        <f>IF(AND(T846=TRUE, U846=TRUE, V846=TRUE), IF(W846&lt;-0.05, "អនុញ្ញាត (អ្នកផ្គត់ផ្គង់ប្រកាសខ្វះ)", "បានប្រកាស (អនុញ្ញាត)"), IF(AND(T846=FALSE, U846=FALSE, V846=FALSE), "ព្យួរទុក (មិនមានទិន្នន័យ)", "ប្រកាសខុស (ព្យួរទុក)"))</f>
        <v/>
      </c>
      <c r="L846" s="418" t="inlineStr"/>
      <c r="M846" s="418" t="inlineStr"/>
      <c r="N846" s="455" t="n"/>
      <c r="O846" s="455">
        <f>IF(W846&lt;0,AI846,I846)</f>
        <v/>
      </c>
      <c r="P846" s="455">
        <f>I846-O846</f>
        <v/>
      </c>
      <c r="Q846" s="418" t="n"/>
      <c r="R846" s="418" t="inlineStr">
        <is>
          <t>IN202102-0100</t>
        </is>
      </c>
      <c r="S846" s="418" t="inlineStr"/>
      <c r="T846" s="418">
        <f>R846=S846</f>
        <v/>
      </c>
      <c r="U846" s="418">
        <f>AND(MONTH(F846)=MONTH(Y846), YEAR(F846)=YEAR(Y846))</f>
        <v/>
      </c>
      <c r="V846" s="418">
        <f>AND(AC846&lt;&gt;"", 'Company information'!D$4&lt;&gt;"", RIGHT(SUBSTITUTE(AC846,"-",""),9)=RIGHT(SUBSTITUTE('Company information'!D$4,"-",""),9))</f>
        <v/>
      </c>
      <c r="W846" s="418">
        <f>AI846-I846</f>
        <v/>
      </c>
      <c r="X846" s="455" t="n"/>
      <c r="Y846" s="417" t="n"/>
      <c r="Z846" s="418" t="n"/>
      <c r="AA846" s="418" t="n"/>
      <c r="AB846" s="418" t="n"/>
      <c r="AC846" s="418" t="n"/>
      <c r="AD846" s="418" t="n"/>
      <c r="AE846" s="455" t="n"/>
      <c r="AF846" s="455" t="n"/>
      <c r="AG846" s="455" t="n"/>
      <c r="AH846" s="455" t="n"/>
      <c r="AI846" s="455" t="n"/>
      <c r="AJ846" s="455" t="n"/>
      <c r="AK846" s="455" t="n"/>
      <c r="AL846" s="455" t="n"/>
      <c r="AM846" s="455" t="n"/>
      <c r="AN846" s="455" t="n"/>
      <c r="AO846" s="455" t="n"/>
      <c r="AP846" s="455" t="n"/>
      <c r="AQ846" s="455" t="n"/>
      <c r="AR846" s="418" t="n"/>
      <c r="AS846" s="418" t="n"/>
      <c r="AT846" s="418" t="n"/>
    </row>
    <row r="847">
      <c r="A847" s="417" t="n">
        <v>838</v>
      </c>
      <c r="B847" s="418" t="inlineStr"/>
      <c r="C847" s="418" t="inlineStr">
        <is>
          <t>56ប៊ី-លីង សឹបផ្លាយ ឆេន មេនេចម៉ិន ឯ.ក</t>
        </is>
      </c>
      <c r="D847" s="418" t="inlineStr">
        <is>
          <t>K004-902004795</t>
        </is>
      </c>
      <c r="E847" s="418" t="inlineStr">
        <is>
          <t>IN202102-0099</t>
        </is>
      </c>
      <c r="F847" s="419" t="n">
        <v>44252</v>
      </c>
      <c r="G847" s="420" t="n">
        <v>303290</v>
      </c>
      <c r="H847" s="418" t="n"/>
      <c r="I847" s="455" t="n">
        <v>303290</v>
      </c>
      <c r="J847" s="418">
        <f>IF(L847&lt;&gt;"",L847,K847)</f>
        <v/>
      </c>
      <c r="K847" s="418">
        <f>IF(AND(T847=TRUE, U847=TRUE, V847=TRUE), IF(W847&lt;-0.05, "អនុញ្ញាត (អ្នកផ្គត់ផ្គង់ប្រកាសខ្វះ)", "បានប្រកាស (អនុញ្ញាត)"), IF(AND(T847=FALSE, U847=FALSE, V847=FALSE), "ព្យួរទុក (មិនមានទិន្នន័យ)", "ប្រកាសខុស (ព្យួរទុក)"))</f>
        <v/>
      </c>
      <c r="L847" s="418" t="inlineStr"/>
      <c r="M847" s="418" t="inlineStr"/>
      <c r="N847" s="455" t="n"/>
      <c r="O847" s="455">
        <f>IF(W847&lt;0,AI847,I847)</f>
        <v/>
      </c>
      <c r="P847" s="455">
        <f>I847-O847</f>
        <v/>
      </c>
      <c r="Q847" s="418" t="n"/>
      <c r="R847" s="418" t="inlineStr">
        <is>
          <t>IN202102-0099</t>
        </is>
      </c>
      <c r="S847" s="418" t="inlineStr"/>
      <c r="T847" s="418">
        <f>R847=S847</f>
        <v/>
      </c>
      <c r="U847" s="418">
        <f>AND(MONTH(F847)=MONTH(Y847), YEAR(F847)=YEAR(Y847))</f>
        <v/>
      </c>
      <c r="V847" s="418">
        <f>AND(AC847&lt;&gt;"", 'Company information'!D$4&lt;&gt;"", RIGHT(SUBSTITUTE(AC847,"-",""),9)=RIGHT(SUBSTITUTE('Company information'!D$4,"-",""),9))</f>
        <v/>
      </c>
      <c r="W847" s="418">
        <f>AI847-I847</f>
        <v/>
      </c>
      <c r="X847" s="455" t="n"/>
      <c r="Y847" s="417" t="n"/>
      <c r="Z847" s="418" t="n"/>
      <c r="AA847" s="418" t="n"/>
      <c r="AB847" s="418" t="n"/>
      <c r="AC847" s="418" t="n"/>
      <c r="AD847" s="418" t="n"/>
      <c r="AE847" s="455" t="n"/>
      <c r="AF847" s="455" t="n"/>
      <c r="AG847" s="455" t="n"/>
      <c r="AH847" s="455" t="n"/>
      <c r="AI847" s="455" t="n"/>
      <c r="AJ847" s="455" t="n"/>
      <c r="AK847" s="455" t="n"/>
      <c r="AL847" s="455" t="n"/>
      <c r="AM847" s="455" t="n"/>
      <c r="AN847" s="455" t="n"/>
      <c r="AO847" s="455" t="n"/>
      <c r="AP847" s="455" t="n"/>
      <c r="AQ847" s="455" t="n"/>
      <c r="AR847" s="418" t="n"/>
      <c r="AS847" s="418" t="n"/>
      <c r="AT847" s="418" t="n"/>
    </row>
    <row r="848">
      <c r="A848" s="417" t="n">
        <v>839</v>
      </c>
      <c r="B848" s="418" t="inlineStr"/>
      <c r="C848" s="418" t="inlineStr">
        <is>
          <t>56ប៊ី-លីង សឹបផ្លាយ ឆេន មេនេចម៉ិន ឯ.ក</t>
        </is>
      </c>
      <c r="D848" s="418" t="inlineStr">
        <is>
          <t>K004-902004795</t>
        </is>
      </c>
      <c r="E848" s="418" t="inlineStr">
        <is>
          <t>IN202102-0098</t>
        </is>
      </c>
      <c r="F848" s="419" t="n">
        <v>44252</v>
      </c>
      <c r="G848" s="420" t="n">
        <v>201515</v>
      </c>
      <c r="H848" s="418" t="n"/>
      <c r="I848" s="455" t="n">
        <v>201515</v>
      </c>
      <c r="J848" s="418">
        <f>IF(L848&lt;&gt;"",L848,K848)</f>
        <v/>
      </c>
      <c r="K848" s="418">
        <f>IF(AND(T848=TRUE, U848=TRUE, V848=TRUE), IF(W848&lt;-0.05, "អនុញ្ញាត (អ្នកផ្គត់ផ្គង់ប្រកាសខ្វះ)", "បានប្រកាស (អនុញ្ញាត)"), IF(AND(T848=FALSE, U848=FALSE, V848=FALSE), "ព្យួរទុក (មិនមានទិន្នន័យ)", "ប្រកាសខុស (ព្យួរទុក)"))</f>
        <v/>
      </c>
      <c r="L848" s="418" t="inlineStr"/>
      <c r="M848" s="418" t="inlineStr"/>
      <c r="N848" s="455" t="n"/>
      <c r="O848" s="455">
        <f>IF(W848&lt;0,AI848,I848)</f>
        <v/>
      </c>
      <c r="P848" s="455">
        <f>I848-O848</f>
        <v/>
      </c>
      <c r="Q848" s="418" t="n"/>
      <c r="R848" s="418" t="inlineStr">
        <is>
          <t>IN202102-0098</t>
        </is>
      </c>
      <c r="S848" s="418" t="inlineStr"/>
      <c r="T848" s="418">
        <f>R848=S848</f>
        <v/>
      </c>
      <c r="U848" s="418">
        <f>AND(MONTH(F848)=MONTH(Y848), YEAR(F848)=YEAR(Y848))</f>
        <v/>
      </c>
      <c r="V848" s="418">
        <f>AND(AC848&lt;&gt;"", 'Company information'!D$4&lt;&gt;"", RIGHT(SUBSTITUTE(AC848,"-",""),9)=RIGHT(SUBSTITUTE('Company information'!D$4,"-",""),9))</f>
        <v/>
      </c>
      <c r="W848" s="418">
        <f>AI848-I848</f>
        <v/>
      </c>
      <c r="X848" s="455" t="n"/>
      <c r="Y848" s="417" t="n"/>
      <c r="Z848" s="418" t="n"/>
      <c r="AA848" s="418" t="n"/>
      <c r="AB848" s="418" t="n"/>
      <c r="AC848" s="418" t="n"/>
      <c r="AD848" s="418" t="n"/>
      <c r="AE848" s="455" t="n"/>
      <c r="AF848" s="455" t="n"/>
      <c r="AG848" s="455" t="n"/>
      <c r="AH848" s="455" t="n"/>
      <c r="AI848" s="455" t="n"/>
      <c r="AJ848" s="455" t="n"/>
      <c r="AK848" s="455" t="n"/>
      <c r="AL848" s="455" t="n"/>
      <c r="AM848" s="455" t="n"/>
      <c r="AN848" s="455" t="n"/>
      <c r="AO848" s="455" t="n"/>
      <c r="AP848" s="455" t="n"/>
      <c r="AQ848" s="455" t="n"/>
      <c r="AR848" s="418" t="n"/>
      <c r="AS848" s="418" t="n"/>
      <c r="AT848" s="418" t="n"/>
    </row>
    <row r="849">
      <c r="A849" s="417" t="n">
        <v>840</v>
      </c>
      <c r="B849" s="418" t="inlineStr"/>
      <c r="C849" s="418" t="inlineStr">
        <is>
          <t>56ប៊ី-លីង សឹបផ្លាយ ឆេន មេនេចម៉ិន ឯ.ក</t>
        </is>
      </c>
      <c r="D849" s="418" t="inlineStr">
        <is>
          <t>K004-902004795</t>
        </is>
      </c>
      <c r="E849" s="418" t="inlineStr">
        <is>
          <t>IN202102-0096</t>
        </is>
      </c>
      <c r="F849" s="419" t="n">
        <v>44252</v>
      </c>
      <c r="G849" s="420" t="n">
        <v>270722</v>
      </c>
      <c r="H849" s="418" t="n"/>
      <c r="I849" s="455" t="n">
        <v>270722</v>
      </c>
      <c r="J849" s="418">
        <f>IF(L849&lt;&gt;"",L849,K849)</f>
        <v/>
      </c>
      <c r="K849" s="418">
        <f>IF(AND(T849=TRUE, U849=TRUE, V849=TRUE), IF(W849&lt;-0.05, "អនុញ្ញាត (អ្នកផ្គត់ផ្គង់ប្រកាសខ្វះ)", "បានប្រកាស (អនុញ្ញាត)"), IF(AND(T849=FALSE, U849=FALSE, V849=FALSE), "ព្យួរទុក (មិនមានទិន្នន័យ)", "ប្រកាសខុស (ព្យួរទុក)"))</f>
        <v/>
      </c>
      <c r="L849" s="418" t="inlineStr"/>
      <c r="M849" s="418" t="inlineStr"/>
      <c r="N849" s="455" t="n"/>
      <c r="O849" s="455">
        <f>IF(W849&lt;0,AI849,I849)</f>
        <v/>
      </c>
      <c r="P849" s="455">
        <f>I849-O849</f>
        <v/>
      </c>
      <c r="Q849" s="418" t="n"/>
      <c r="R849" s="418" t="inlineStr">
        <is>
          <t>IN202102-0096</t>
        </is>
      </c>
      <c r="S849" s="418" t="inlineStr"/>
      <c r="T849" s="418">
        <f>R849=S849</f>
        <v/>
      </c>
      <c r="U849" s="418">
        <f>AND(MONTH(F849)=MONTH(Y849), YEAR(F849)=YEAR(Y849))</f>
        <v/>
      </c>
      <c r="V849" s="418">
        <f>AND(AC849&lt;&gt;"", 'Company information'!D$4&lt;&gt;"", RIGHT(SUBSTITUTE(AC849,"-",""),9)=RIGHT(SUBSTITUTE('Company information'!D$4,"-",""),9))</f>
        <v/>
      </c>
      <c r="W849" s="418">
        <f>AI849-I849</f>
        <v/>
      </c>
      <c r="X849" s="455" t="n"/>
      <c r="Y849" s="417" t="n"/>
      <c r="Z849" s="418" t="n"/>
      <c r="AA849" s="418" t="n"/>
      <c r="AB849" s="418" t="n"/>
      <c r="AC849" s="418" t="n"/>
      <c r="AD849" s="418" t="n"/>
      <c r="AE849" s="455" t="n"/>
      <c r="AF849" s="455" t="n"/>
      <c r="AG849" s="455" t="n"/>
      <c r="AH849" s="455" t="n"/>
      <c r="AI849" s="455" t="n"/>
      <c r="AJ849" s="455" t="n"/>
      <c r="AK849" s="455" t="n"/>
      <c r="AL849" s="455" t="n"/>
      <c r="AM849" s="455" t="n"/>
      <c r="AN849" s="455" t="n"/>
      <c r="AO849" s="455" t="n"/>
      <c r="AP849" s="455" t="n"/>
      <c r="AQ849" s="455" t="n"/>
      <c r="AR849" s="418" t="n"/>
      <c r="AS849" s="418" t="n"/>
      <c r="AT849" s="418" t="n"/>
    </row>
    <row r="850">
      <c r="A850" s="417" t="n">
        <v>841</v>
      </c>
      <c r="B850" s="418" t="inlineStr"/>
      <c r="C850" s="418" t="inlineStr">
        <is>
          <t>56ប៊ី-លីង សឹបផ្លាយ ឆេន មេនេចម៉ិន ឯ.ក</t>
        </is>
      </c>
      <c r="D850" s="418" t="inlineStr">
        <is>
          <t>K004-902004795</t>
        </is>
      </c>
      <c r="E850" s="418" t="inlineStr">
        <is>
          <t>IN202102-0095</t>
        </is>
      </c>
      <c r="F850" s="419" t="n">
        <v>44252</v>
      </c>
      <c r="G850" s="420" t="n">
        <v>185231</v>
      </c>
      <c r="H850" s="418" t="n"/>
      <c r="I850" s="455" t="n">
        <v>185231</v>
      </c>
      <c r="J850" s="418">
        <f>IF(L850&lt;&gt;"",L850,K850)</f>
        <v/>
      </c>
      <c r="K850" s="418">
        <f>IF(AND(T850=TRUE, U850=TRUE, V850=TRUE), IF(W850&lt;-0.05, "អនុញ្ញាត (អ្នកផ្គត់ផ្គង់ប្រកាសខ្វះ)", "បានប្រកាស (អនុញ្ញាត)"), IF(AND(T850=FALSE, U850=FALSE, V850=FALSE), "ព្យួរទុក (មិនមានទិន្នន័យ)", "ប្រកាសខុស (ព្យួរទុក)"))</f>
        <v/>
      </c>
      <c r="L850" s="418" t="inlineStr"/>
      <c r="M850" s="418" t="inlineStr"/>
      <c r="N850" s="455" t="n"/>
      <c r="O850" s="455">
        <f>IF(W850&lt;0,AI850,I850)</f>
        <v/>
      </c>
      <c r="P850" s="455">
        <f>I850-O850</f>
        <v/>
      </c>
      <c r="Q850" s="418" t="n"/>
      <c r="R850" s="418" t="inlineStr">
        <is>
          <t>IN202102-0095</t>
        </is>
      </c>
      <c r="S850" s="418" t="inlineStr"/>
      <c r="T850" s="418">
        <f>R850=S850</f>
        <v/>
      </c>
      <c r="U850" s="418">
        <f>AND(MONTH(F850)=MONTH(Y850), YEAR(F850)=YEAR(Y850))</f>
        <v/>
      </c>
      <c r="V850" s="418">
        <f>AND(AC850&lt;&gt;"", 'Company information'!D$4&lt;&gt;"", RIGHT(SUBSTITUTE(AC850,"-",""),9)=RIGHT(SUBSTITUTE('Company information'!D$4,"-",""),9))</f>
        <v/>
      </c>
      <c r="W850" s="418">
        <f>AI850-I850</f>
        <v/>
      </c>
      <c r="X850" s="455" t="n"/>
      <c r="Y850" s="417" t="n"/>
      <c r="Z850" s="418" t="n"/>
      <c r="AA850" s="418" t="n"/>
      <c r="AB850" s="418" t="n"/>
      <c r="AC850" s="418" t="n"/>
      <c r="AD850" s="418" t="n"/>
      <c r="AE850" s="455" t="n"/>
      <c r="AF850" s="455" t="n"/>
      <c r="AG850" s="455" t="n"/>
      <c r="AH850" s="455" t="n"/>
      <c r="AI850" s="455" t="n"/>
      <c r="AJ850" s="455" t="n"/>
      <c r="AK850" s="455" t="n"/>
      <c r="AL850" s="455" t="n"/>
      <c r="AM850" s="455" t="n"/>
      <c r="AN850" s="455" t="n"/>
      <c r="AO850" s="455" t="n"/>
      <c r="AP850" s="455" t="n"/>
      <c r="AQ850" s="455" t="n"/>
      <c r="AR850" s="418" t="n"/>
      <c r="AS850" s="418" t="n"/>
      <c r="AT850" s="418" t="n"/>
    </row>
    <row r="851">
      <c r="A851" s="417" t="n">
        <v>842</v>
      </c>
      <c r="B851" s="418" t="inlineStr"/>
      <c r="C851" s="418" t="inlineStr">
        <is>
          <t>56ប៊ី-លីង សឹបផ្លាយ ឆេន មេនេចម៉ិន ឯ.ក</t>
        </is>
      </c>
      <c r="D851" s="418" t="inlineStr">
        <is>
          <t>K004-902004795</t>
        </is>
      </c>
      <c r="E851" s="418" t="inlineStr">
        <is>
          <t>IN202102-0094</t>
        </is>
      </c>
      <c r="F851" s="419" t="n">
        <v>44252</v>
      </c>
      <c r="G851" s="420" t="n">
        <v>270722</v>
      </c>
      <c r="H851" s="418" t="n"/>
      <c r="I851" s="455" t="n">
        <v>270722</v>
      </c>
      <c r="J851" s="418">
        <f>IF(L851&lt;&gt;"",L851,K851)</f>
        <v/>
      </c>
      <c r="K851" s="418">
        <f>IF(AND(T851=TRUE, U851=TRUE, V851=TRUE), IF(W851&lt;-0.05, "អនុញ្ញាត (អ្នកផ្គត់ផ្គង់ប្រកាសខ្វះ)", "បានប្រកាស (អនុញ្ញាត)"), IF(AND(T851=FALSE, U851=FALSE, V851=FALSE), "ព្យួរទុក (មិនមានទិន្នន័យ)", "ប្រកាសខុស (ព្យួរទុក)"))</f>
        <v/>
      </c>
      <c r="L851" s="418" t="inlineStr"/>
      <c r="M851" s="418" t="inlineStr"/>
      <c r="N851" s="455" t="n"/>
      <c r="O851" s="455">
        <f>IF(W851&lt;0,AI851,I851)</f>
        <v/>
      </c>
      <c r="P851" s="455">
        <f>I851-O851</f>
        <v/>
      </c>
      <c r="Q851" s="418" t="n"/>
      <c r="R851" s="418" t="inlineStr">
        <is>
          <t>IN202102-0094</t>
        </is>
      </c>
      <c r="S851" s="418" t="inlineStr"/>
      <c r="T851" s="418">
        <f>R851=S851</f>
        <v/>
      </c>
      <c r="U851" s="418">
        <f>AND(MONTH(F851)=MONTH(Y851), YEAR(F851)=YEAR(Y851))</f>
        <v/>
      </c>
      <c r="V851" s="418">
        <f>AND(AC851&lt;&gt;"", 'Company information'!D$4&lt;&gt;"", RIGHT(SUBSTITUTE(AC851,"-",""),9)=RIGHT(SUBSTITUTE('Company information'!D$4,"-",""),9))</f>
        <v/>
      </c>
      <c r="W851" s="418">
        <f>AI851-I851</f>
        <v/>
      </c>
      <c r="X851" s="455" t="n"/>
      <c r="Y851" s="417" t="n"/>
      <c r="Z851" s="418" t="n"/>
      <c r="AA851" s="418" t="n"/>
      <c r="AB851" s="418" t="n"/>
      <c r="AC851" s="418" t="n"/>
      <c r="AD851" s="418" t="n"/>
      <c r="AE851" s="455" t="n"/>
      <c r="AF851" s="455" t="n"/>
      <c r="AG851" s="455" t="n"/>
      <c r="AH851" s="455" t="n"/>
      <c r="AI851" s="455" t="n"/>
      <c r="AJ851" s="455" t="n"/>
      <c r="AK851" s="455" t="n"/>
      <c r="AL851" s="455" t="n"/>
      <c r="AM851" s="455" t="n"/>
      <c r="AN851" s="455" t="n"/>
      <c r="AO851" s="455" t="n"/>
      <c r="AP851" s="455" t="n"/>
      <c r="AQ851" s="455" t="n"/>
      <c r="AR851" s="418" t="n"/>
      <c r="AS851" s="418" t="n"/>
      <c r="AT851" s="418" t="n"/>
    </row>
    <row r="852">
      <c r="A852" s="417" t="n">
        <v>843</v>
      </c>
      <c r="B852" s="418" t="inlineStr"/>
      <c r="C852" s="418" t="inlineStr">
        <is>
          <t>56ប៊ី-លីង សឹបផ្លាយ ឆេន មេនេចម៉ិន ឯ.ក</t>
        </is>
      </c>
      <c r="D852" s="418" t="inlineStr">
        <is>
          <t>K004-902004795</t>
        </is>
      </c>
      <c r="E852" s="418" t="inlineStr">
        <is>
          <t>IN202102-0093</t>
        </is>
      </c>
      <c r="F852" s="419" t="n">
        <v>44252</v>
      </c>
      <c r="G852" s="420" t="n">
        <v>484449</v>
      </c>
      <c r="H852" s="418" t="n"/>
      <c r="I852" s="455" t="n">
        <v>484449</v>
      </c>
      <c r="J852" s="418">
        <f>IF(L852&lt;&gt;"",L852,K852)</f>
        <v/>
      </c>
      <c r="K852" s="418">
        <f>IF(AND(T852=TRUE, U852=TRUE, V852=TRUE), IF(W852&lt;-0.05, "អនុញ្ញាត (អ្នកផ្គត់ផ្គង់ប្រកាសខ្វះ)", "បានប្រកាស (អនុញ្ញាត)"), IF(AND(T852=FALSE, U852=FALSE, V852=FALSE), "ព្យួរទុក (មិនមានទិន្នន័យ)", "ប្រកាសខុស (ព្យួរទុក)"))</f>
        <v/>
      </c>
      <c r="L852" s="418" t="inlineStr"/>
      <c r="M852" s="418" t="inlineStr"/>
      <c r="N852" s="455" t="n"/>
      <c r="O852" s="455">
        <f>IF(W852&lt;0,AI852,I852)</f>
        <v/>
      </c>
      <c r="P852" s="455">
        <f>I852-O852</f>
        <v/>
      </c>
      <c r="Q852" s="418" t="n"/>
      <c r="R852" s="418" t="inlineStr">
        <is>
          <t>IN202102-0093</t>
        </is>
      </c>
      <c r="S852" s="418" t="inlineStr"/>
      <c r="T852" s="418">
        <f>R852=S852</f>
        <v/>
      </c>
      <c r="U852" s="418">
        <f>AND(MONTH(F852)=MONTH(Y852), YEAR(F852)=YEAR(Y852))</f>
        <v/>
      </c>
      <c r="V852" s="418">
        <f>AND(AC852&lt;&gt;"", 'Company information'!D$4&lt;&gt;"", RIGHT(SUBSTITUTE(AC852,"-",""),9)=RIGHT(SUBSTITUTE('Company information'!D$4,"-",""),9))</f>
        <v/>
      </c>
      <c r="W852" s="418">
        <f>AI852-I852</f>
        <v/>
      </c>
      <c r="X852" s="455" t="n"/>
      <c r="Y852" s="417" t="n"/>
      <c r="Z852" s="418" t="n"/>
      <c r="AA852" s="418" t="n"/>
      <c r="AB852" s="418" t="n"/>
      <c r="AC852" s="418" t="n"/>
      <c r="AD852" s="418" t="n"/>
      <c r="AE852" s="455" t="n"/>
      <c r="AF852" s="455" t="n"/>
      <c r="AG852" s="455" t="n"/>
      <c r="AH852" s="455" t="n"/>
      <c r="AI852" s="455" t="n"/>
      <c r="AJ852" s="455" t="n"/>
      <c r="AK852" s="455" t="n"/>
      <c r="AL852" s="455" t="n"/>
      <c r="AM852" s="455" t="n"/>
      <c r="AN852" s="455" t="n"/>
      <c r="AO852" s="455" t="n"/>
      <c r="AP852" s="455" t="n"/>
      <c r="AQ852" s="455" t="n"/>
      <c r="AR852" s="418" t="n"/>
      <c r="AS852" s="418" t="n"/>
      <c r="AT852" s="418" t="n"/>
    </row>
    <row r="853">
      <c r="A853" s="417" t="n">
        <v>844</v>
      </c>
      <c r="B853" s="418" t="inlineStr"/>
      <c r="C853" s="418" t="inlineStr">
        <is>
          <t>56ប៊ី-លីង សឹបផ្លាយ ឆេន មេនេចម៉ិន ឯ.ក</t>
        </is>
      </c>
      <c r="D853" s="418" t="inlineStr">
        <is>
          <t>K004-902004795</t>
        </is>
      </c>
      <c r="E853" s="418" t="inlineStr">
        <is>
          <t>IN202102-0092</t>
        </is>
      </c>
      <c r="F853" s="419" t="n">
        <v>44252</v>
      </c>
      <c r="G853" s="420" t="n">
        <v>258509</v>
      </c>
      <c r="H853" s="418" t="n"/>
      <c r="I853" s="455" t="n">
        <v>258509</v>
      </c>
      <c r="J853" s="418">
        <f>IF(L853&lt;&gt;"",L853,K853)</f>
        <v/>
      </c>
      <c r="K853" s="418">
        <f>IF(AND(T853=TRUE, U853=TRUE, V853=TRUE), IF(W853&lt;-0.05, "អនុញ្ញាត (អ្នកផ្គត់ផ្គង់ប្រកាសខ្វះ)", "បានប្រកាស (អនុញ្ញាត)"), IF(AND(T853=FALSE, U853=FALSE, V853=FALSE), "ព្យួរទុក (មិនមានទិន្នន័យ)", "ប្រកាសខុស (ព្យួរទុក)"))</f>
        <v/>
      </c>
      <c r="L853" s="418" t="inlineStr"/>
      <c r="M853" s="418" t="inlineStr"/>
      <c r="N853" s="455" t="n"/>
      <c r="O853" s="455">
        <f>IF(W853&lt;0,AI853,I853)</f>
        <v/>
      </c>
      <c r="P853" s="455">
        <f>I853-O853</f>
        <v/>
      </c>
      <c r="Q853" s="418" t="n"/>
      <c r="R853" s="418" t="inlineStr">
        <is>
          <t>IN202102-0092</t>
        </is>
      </c>
      <c r="S853" s="418" t="inlineStr"/>
      <c r="T853" s="418">
        <f>R853=S853</f>
        <v/>
      </c>
      <c r="U853" s="418">
        <f>AND(MONTH(F853)=MONTH(Y853), YEAR(F853)=YEAR(Y853))</f>
        <v/>
      </c>
      <c r="V853" s="418">
        <f>AND(AC853&lt;&gt;"", 'Company information'!D$4&lt;&gt;"", RIGHT(SUBSTITUTE(AC853,"-",""),9)=RIGHT(SUBSTITUTE('Company information'!D$4,"-",""),9))</f>
        <v/>
      </c>
      <c r="W853" s="418">
        <f>AI853-I853</f>
        <v/>
      </c>
      <c r="X853" s="455" t="n"/>
      <c r="Y853" s="417" t="n"/>
      <c r="Z853" s="418" t="n"/>
      <c r="AA853" s="418" t="n"/>
      <c r="AB853" s="418" t="n"/>
      <c r="AC853" s="418" t="n"/>
      <c r="AD853" s="418" t="n"/>
      <c r="AE853" s="455" t="n"/>
      <c r="AF853" s="455" t="n"/>
      <c r="AG853" s="455" t="n"/>
      <c r="AH853" s="455" t="n"/>
      <c r="AI853" s="455" t="n"/>
      <c r="AJ853" s="455" t="n"/>
      <c r="AK853" s="455" t="n"/>
      <c r="AL853" s="455" t="n"/>
      <c r="AM853" s="455" t="n"/>
      <c r="AN853" s="455" t="n"/>
      <c r="AO853" s="455" t="n"/>
      <c r="AP853" s="455" t="n"/>
      <c r="AQ853" s="455" t="n"/>
      <c r="AR853" s="418" t="n"/>
      <c r="AS853" s="418" t="n"/>
      <c r="AT853" s="418" t="n"/>
    </row>
    <row r="854">
      <c r="A854" s="417" t="n">
        <v>845</v>
      </c>
      <c r="B854" s="418" t="inlineStr"/>
      <c r="C854" s="418" t="inlineStr">
        <is>
          <t>56ប៊ី-លីង សឹបផ្លាយ ឆេន មេនេចម៉ិន ឯ.ក</t>
        </is>
      </c>
      <c r="D854" s="418" t="inlineStr">
        <is>
          <t>K004-902004795</t>
        </is>
      </c>
      <c r="E854" s="418" t="inlineStr">
        <is>
          <t>IN202102-0091</t>
        </is>
      </c>
      <c r="F854" s="419" t="n">
        <v>44252</v>
      </c>
      <c r="G854" s="420" t="n">
        <v>262580</v>
      </c>
      <c r="H854" s="418" t="n"/>
      <c r="I854" s="455" t="n">
        <v>262580</v>
      </c>
      <c r="J854" s="418">
        <f>IF(L854&lt;&gt;"",L854,K854)</f>
        <v/>
      </c>
      <c r="K854" s="418">
        <f>IF(AND(T854=TRUE, U854=TRUE, V854=TRUE), IF(W854&lt;-0.05, "អនុញ្ញាត (អ្នកផ្គត់ផ្គង់ប្រកាសខ្វះ)", "បានប្រកាស (អនុញ្ញាត)"), IF(AND(T854=FALSE, U854=FALSE, V854=FALSE), "ព្យួរទុក (មិនមានទិន្នន័យ)", "ប្រកាសខុស (ព្យួរទុក)"))</f>
        <v/>
      </c>
      <c r="L854" s="418" t="inlineStr"/>
      <c r="M854" s="418" t="inlineStr"/>
      <c r="N854" s="455" t="n"/>
      <c r="O854" s="455">
        <f>IF(W854&lt;0,AI854,I854)</f>
        <v/>
      </c>
      <c r="P854" s="455">
        <f>I854-O854</f>
        <v/>
      </c>
      <c r="Q854" s="418" t="n"/>
      <c r="R854" s="418" t="inlineStr">
        <is>
          <t>IN202102-0091</t>
        </is>
      </c>
      <c r="S854" s="418" t="inlineStr"/>
      <c r="T854" s="418">
        <f>R854=S854</f>
        <v/>
      </c>
      <c r="U854" s="418">
        <f>AND(MONTH(F854)=MONTH(Y854), YEAR(F854)=YEAR(Y854))</f>
        <v/>
      </c>
      <c r="V854" s="418">
        <f>AND(AC854&lt;&gt;"", 'Company information'!D$4&lt;&gt;"", RIGHT(SUBSTITUTE(AC854,"-",""),9)=RIGHT(SUBSTITUTE('Company information'!D$4,"-",""),9))</f>
        <v/>
      </c>
      <c r="W854" s="418">
        <f>AI854-I854</f>
        <v/>
      </c>
      <c r="X854" s="455" t="n"/>
      <c r="Y854" s="417" t="n"/>
      <c r="Z854" s="418" t="n"/>
      <c r="AA854" s="418" t="n"/>
      <c r="AB854" s="418" t="n"/>
      <c r="AC854" s="418" t="n"/>
      <c r="AD854" s="418" t="n"/>
      <c r="AE854" s="455" t="n"/>
      <c r="AF854" s="455" t="n"/>
      <c r="AG854" s="455" t="n"/>
      <c r="AH854" s="455" t="n"/>
      <c r="AI854" s="455" t="n"/>
      <c r="AJ854" s="455" t="n"/>
      <c r="AK854" s="455" t="n"/>
      <c r="AL854" s="455" t="n"/>
      <c r="AM854" s="455" t="n"/>
      <c r="AN854" s="455" t="n"/>
      <c r="AO854" s="455" t="n"/>
      <c r="AP854" s="455" t="n"/>
      <c r="AQ854" s="455" t="n"/>
      <c r="AR854" s="418" t="n"/>
      <c r="AS854" s="418" t="n"/>
      <c r="AT854" s="418" t="n"/>
    </row>
    <row r="855">
      <c r="A855" s="417" t="n">
        <v>846</v>
      </c>
      <c r="B855" s="418" t="inlineStr"/>
      <c r="C855" s="418" t="inlineStr">
        <is>
          <t>56ប៊ី-លីង សឹបផ្លាយ ឆេន មេនេចម៉ិន ឯ.ក</t>
        </is>
      </c>
      <c r="D855" s="418" t="inlineStr">
        <is>
          <t>K004-902004795</t>
        </is>
      </c>
      <c r="E855" s="418" t="inlineStr">
        <is>
          <t>IN202102-0090</t>
        </is>
      </c>
      <c r="F855" s="419" t="n">
        <v>44252</v>
      </c>
      <c r="G855" s="420" t="n">
        <v>270722</v>
      </c>
      <c r="H855" s="418" t="n"/>
      <c r="I855" s="455" t="n">
        <v>270722</v>
      </c>
      <c r="J855" s="418">
        <f>IF(L855&lt;&gt;"",L855,K855)</f>
        <v/>
      </c>
      <c r="K855" s="418">
        <f>IF(AND(T855=TRUE, U855=TRUE, V855=TRUE), IF(W855&lt;-0.05, "អនុញ្ញាត (អ្នកផ្គត់ផ្គង់ប្រកាសខ្វះ)", "បានប្រកាស (អនុញ្ញាត)"), IF(AND(T855=FALSE, U855=FALSE, V855=FALSE), "ព្យួរទុក (មិនមានទិន្នន័យ)", "ប្រកាសខុស (ព្យួរទុក)"))</f>
        <v/>
      </c>
      <c r="L855" s="418" t="inlineStr"/>
      <c r="M855" s="418" t="inlineStr"/>
      <c r="N855" s="455" t="n"/>
      <c r="O855" s="455">
        <f>IF(W855&lt;0,AI855,I855)</f>
        <v/>
      </c>
      <c r="P855" s="455">
        <f>I855-O855</f>
        <v/>
      </c>
      <c r="Q855" s="418" t="n"/>
      <c r="R855" s="418" t="inlineStr">
        <is>
          <t>IN202102-0090</t>
        </is>
      </c>
      <c r="S855" s="418" t="inlineStr"/>
      <c r="T855" s="418">
        <f>R855=S855</f>
        <v/>
      </c>
      <c r="U855" s="418">
        <f>AND(MONTH(F855)=MONTH(Y855), YEAR(F855)=YEAR(Y855))</f>
        <v/>
      </c>
      <c r="V855" s="418">
        <f>AND(AC855&lt;&gt;"", 'Company information'!D$4&lt;&gt;"", RIGHT(SUBSTITUTE(AC855,"-",""),9)=RIGHT(SUBSTITUTE('Company information'!D$4,"-",""),9))</f>
        <v/>
      </c>
      <c r="W855" s="418">
        <f>AI855-I855</f>
        <v/>
      </c>
      <c r="X855" s="455" t="n"/>
      <c r="Y855" s="417" t="n"/>
      <c r="Z855" s="418" t="n"/>
      <c r="AA855" s="418" t="n"/>
      <c r="AB855" s="418" t="n"/>
      <c r="AC855" s="418" t="n"/>
      <c r="AD855" s="418" t="n"/>
      <c r="AE855" s="455" t="n"/>
      <c r="AF855" s="455" t="n"/>
      <c r="AG855" s="455" t="n"/>
      <c r="AH855" s="455" t="n"/>
      <c r="AI855" s="455" t="n"/>
      <c r="AJ855" s="455" t="n"/>
      <c r="AK855" s="455" t="n"/>
      <c r="AL855" s="455" t="n"/>
      <c r="AM855" s="455" t="n"/>
      <c r="AN855" s="455" t="n"/>
      <c r="AO855" s="455" t="n"/>
      <c r="AP855" s="455" t="n"/>
      <c r="AQ855" s="455" t="n"/>
      <c r="AR855" s="418" t="n"/>
      <c r="AS855" s="418" t="n"/>
      <c r="AT855" s="418" t="n"/>
    </row>
    <row r="856">
      <c r="A856" s="417" t="n">
        <v>847</v>
      </c>
      <c r="B856" s="418" t="inlineStr"/>
      <c r="C856" s="418" t="inlineStr">
        <is>
          <t>56ប៊ី-លីង សឹបផ្លាយ ឆេន មេនេចម៉ិន ឯ.ក</t>
        </is>
      </c>
      <c r="D856" s="418" t="inlineStr">
        <is>
          <t>K004-902004795</t>
        </is>
      </c>
      <c r="E856" s="418" t="inlineStr">
        <is>
          <t>IN202102-0089</t>
        </is>
      </c>
      <c r="F856" s="419" t="n">
        <v>44252</v>
      </c>
      <c r="G856" s="420" t="n">
        <v>484449</v>
      </c>
      <c r="H856" s="418" t="n"/>
      <c r="I856" s="455" t="n">
        <v>484449</v>
      </c>
      <c r="J856" s="418">
        <f>IF(L856&lt;&gt;"",L856,K856)</f>
        <v/>
      </c>
      <c r="K856" s="418">
        <f>IF(AND(T856=TRUE, U856=TRUE, V856=TRUE), IF(W856&lt;-0.05, "អនុញ្ញាត (អ្នកផ្គត់ផ្គង់ប្រកាសខ្វះ)", "បានប្រកាស (អនុញ្ញាត)"), IF(AND(T856=FALSE, U856=FALSE, V856=FALSE), "ព្យួរទុក (មិនមានទិន្នន័យ)", "ប្រកាសខុស (ព្យួរទុក)"))</f>
        <v/>
      </c>
      <c r="L856" s="418" t="inlineStr"/>
      <c r="M856" s="418" t="inlineStr"/>
      <c r="N856" s="455" t="n"/>
      <c r="O856" s="455">
        <f>IF(W856&lt;0,AI856,I856)</f>
        <v/>
      </c>
      <c r="P856" s="455">
        <f>I856-O856</f>
        <v/>
      </c>
      <c r="Q856" s="418" t="n"/>
      <c r="R856" s="418" t="inlineStr">
        <is>
          <t>IN202102-0089</t>
        </is>
      </c>
      <c r="S856" s="418" t="inlineStr"/>
      <c r="T856" s="418">
        <f>R856=S856</f>
        <v/>
      </c>
      <c r="U856" s="418">
        <f>AND(MONTH(F856)=MONTH(Y856), YEAR(F856)=YEAR(Y856))</f>
        <v/>
      </c>
      <c r="V856" s="418">
        <f>AND(AC856&lt;&gt;"", 'Company information'!D$4&lt;&gt;"", RIGHT(SUBSTITUTE(AC856,"-",""),9)=RIGHT(SUBSTITUTE('Company information'!D$4,"-",""),9))</f>
        <v/>
      </c>
      <c r="W856" s="418">
        <f>AI856-I856</f>
        <v/>
      </c>
      <c r="X856" s="455" t="n"/>
      <c r="Y856" s="417" t="n"/>
      <c r="Z856" s="418" t="n"/>
      <c r="AA856" s="418" t="n"/>
      <c r="AB856" s="418" t="n"/>
      <c r="AC856" s="418" t="n"/>
      <c r="AD856" s="418" t="n"/>
      <c r="AE856" s="455" t="n"/>
      <c r="AF856" s="455" t="n"/>
      <c r="AG856" s="455" t="n"/>
      <c r="AH856" s="455" t="n"/>
      <c r="AI856" s="455" t="n"/>
      <c r="AJ856" s="455" t="n"/>
      <c r="AK856" s="455" t="n"/>
      <c r="AL856" s="455" t="n"/>
      <c r="AM856" s="455" t="n"/>
      <c r="AN856" s="455" t="n"/>
      <c r="AO856" s="455" t="n"/>
      <c r="AP856" s="455" t="n"/>
      <c r="AQ856" s="455" t="n"/>
      <c r="AR856" s="418" t="n"/>
      <c r="AS856" s="418" t="n"/>
      <c r="AT856" s="418" t="n"/>
    </row>
    <row r="857">
      <c r="A857" s="417" t="n">
        <v>848</v>
      </c>
      <c r="B857" s="418" t="inlineStr"/>
      <c r="C857" s="418" t="inlineStr">
        <is>
          <t>56ប៊ី-លីង សឹបផ្លាយ ឆេន មេនេចម៉ិន ឯ.ក</t>
        </is>
      </c>
      <c r="D857" s="418" t="inlineStr">
        <is>
          <t>K004-902004795</t>
        </is>
      </c>
      <c r="E857" s="418" t="inlineStr">
        <is>
          <t>IN202102-0088</t>
        </is>
      </c>
      <c r="F857" s="419" t="n">
        <v>44252</v>
      </c>
      <c r="G857" s="420" t="n">
        <v>270722</v>
      </c>
      <c r="H857" s="418" t="n"/>
      <c r="I857" s="455" t="n">
        <v>270722</v>
      </c>
      <c r="J857" s="418">
        <f>IF(L857&lt;&gt;"",L857,K857)</f>
        <v/>
      </c>
      <c r="K857" s="418">
        <f>IF(AND(T857=TRUE, U857=TRUE, V857=TRUE), IF(W857&lt;-0.05, "អនុញ្ញាត (អ្នកផ្គត់ផ្គង់ប្រកាសខ្វះ)", "បានប្រកាស (អនុញ្ញាត)"), IF(AND(T857=FALSE, U857=FALSE, V857=FALSE), "ព្យួរទុក (មិនមានទិន្នន័យ)", "ប្រកាសខុស (ព្យួរទុក)"))</f>
        <v/>
      </c>
      <c r="L857" s="418" t="inlineStr"/>
      <c r="M857" s="418" t="inlineStr"/>
      <c r="N857" s="455" t="n"/>
      <c r="O857" s="455">
        <f>IF(W857&lt;0,AI857,I857)</f>
        <v/>
      </c>
      <c r="P857" s="455">
        <f>I857-O857</f>
        <v/>
      </c>
      <c r="Q857" s="418" t="n"/>
      <c r="R857" s="418" t="inlineStr">
        <is>
          <t>IN202102-0088</t>
        </is>
      </c>
      <c r="S857" s="418" t="inlineStr"/>
      <c r="T857" s="418">
        <f>R857=S857</f>
        <v/>
      </c>
      <c r="U857" s="418">
        <f>AND(MONTH(F857)=MONTH(Y857), YEAR(F857)=YEAR(Y857))</f>
        <v/>
      </c>
      <c r="V857" s="418">
        <f>AND(AC857&lt;&gt;"", 'Company information'!D$4&lt;&gt;"", RIGHT(SUBSTITUTE(AC857,"-",""),9)=RIGHT(SUBSTITUTE('Company information'!D$4,"-",""),9))</f>
        <v/>
      </c>
      <c r="W857" s="418">
        <f>AI857-I857</f>
        <v/>
      </c>
      <c r="X857" s="455" t="n"/>
      <c r="Y857" s="417" t="n"/>
      <c r="Z857" s="418" t="n"/>
      <c r="AA857" s="418" t="n"/>
      <c r="AB857" s="418" t="n"/>
      <c r="AC857" s="418" t="n"/>
      <c r="AD857" s="418" t="n"/>
      <c r="AE857" s="455" t="n"/>
      <c r="AF857" s="455" t="n"/>
      <c r="AG857" s="455" t="n"/>
      <c r="AH857" s="455" t="n"/>
      <c r="AI857" s="455" t="n"/>
      <c r="AJ857" s="455" t="n"/>
      <c r="AK857" s="455" t="n"/>
      <c r="AL857" s="455" t="n"/>
      <c r="AM857" s="455" t="n"/>
      <c r="AN857" s="455" t="n"/>
      <c r="AO857" s="455" t="n"/>
      <c r="AP857" s="455" t="n"/>
      <c r="AQ857" s="455" t="n"/>
      <c r="AR857" s="418" t="n"/>
      <c r="AS857" s="418" t="n"/>
      <c r="AT857" s="418" t="n"/>
    </row>
    <row r="858">
      <c r="A858" s="417" t="n">
        <v>849</v>
      </c>
      <c r="B858" s="418" t="inlineStr"/>
      <c r="C858" s="418" t="inlineStr">
        <is>
          <t>56ប៊ី-លីង សឹបផ្លាយ ឆេន មេនេចម៉ិន ឯ.ក</t>
        </is>
      </c>
      <c r="D858" s="418" t="inlineStr">
        <is>
          <t>K004-902004795</t>
        </is>
      </c>
      <c r="E858" s="418" t="inlineStr">
        <is>
          <t>IN202102-0087</t>
        </is>
      </c>
      <c r="F858" s="419" t="n">
        <v>44252</v>
      </c>
      <c r="G858" s="420" t="n">
        <v>472236</v>
      </c>
      <c r="H858" s="418" t="n"/>
      <c r="I858" s="455" t="n">
        <v>472236</v>
      </c>
      <c r="J858" s="418">
        <f>IF(L858&lt;&gt;"",L858,K858)</f>
        <v/>
      </c>
      <c r="K858" s="418">
        <f>IF(AND(T858=TRUE, U858=TRUE, V858=TRUE), IF(W858&lt;-0.05, "អនុញ្ញាត (អ្នកផ្គត់ផ្គង់ប្រកាសខ្វះ)", "បានប្រកាស (អនុញ្ញាត)"), IF(AND(T858=FALSE, U858=FALSE, V858=FALSE), "ព្យួរទុក (មិនមានទិន្នន័យ)", "ប្រកាសខុស (ព្យួរទុក)"))</f>
        <v/>
      </c>
      <c r="L858" s="418" t="inlineStr"/>
      <c r="M858" s="418" t="inlineStr"/>
      <c r="N858" s="455" t="n"/>
      <c r="O858" s="455">
        <f>IF(W858&lt;0,AI858,I858)</f>
        <v/>
      </c>
      <c r="P858" s="455">
        <f>I858-O858</f>
        <v/>
      </c>
      <c r="Q858" s="418" t="n"/>
      <c r="R858" s="418" t="inlineStr">
        <is>
          <t>IN202102-0087</t>
        </is>
      </c>
      <c r="S858" s="418" t="inlineStr"/>
      <c r="T858" s="418">
        <f>R858=S858</f>
        <v/>
      </c>
      <c r="U858" s="418">
        <f>AND(MONTH(F858)=MONTH(Y858), YEAR(F858)=YEAR(Y858))</f>
        <v/>
      </c>
      <c r="V858" s="418">
        <f>AND(AC858&lt;&gt;"", 'Company information'!D$4&lt;&gt;"", RIGHT(SUBSTITUTE(AC858,"-",""),9)=RIGHT(SUBSTITUTE('Company information'!D$4,"-",""),9))</f>
        <v/>
      </c>
      <c r="W858" s="418">
        <f>AI858-I858</f>
        <v/>
      </c>
      <c r="X858" s="455" t="n"/>
      <c r="Y858" s="417" t="n"/>
      <c r="Z858" s="418" t="n"/>
      <c r="AA858" s="418" t="n"/>
      <c r="AB858" s="418" t="n"/>
      <c r="AC858" s="418" t="n"/>
      <c r="AD858" s="418" t="n"/>
      <c r="AE858" s="455" t="n"/>
      <c r="AF858" s="455" t="n"/>
      <c r="AG858" s="455" t="n"/>
      <c r="AH858" s="455" t="n"/>
      <c r="AI858" s="455" t="n"/>
      <c r="AJ858" s="455" t="n"/>
      <c r="AK858" s="455" t="n"/>
      <c r="AL858" s="455" t="n"/>
      <c r="AM858" s="455" t="n"/>
      <c r="AN858" s="455" t="n"/>
      <c r="AO858" s="455" t="n"/>
      <c r="AP858" s="455" t="n"/>
      <c r="AQ858" s="455" t="n"/>
      <c r="AR858" s="418" t="n"/>
      <c r="AS858" s="418" t="n"/>
      <c r="AT858" s="418" t="n"/>
    </row>
    <row r="859">
      <c r="A859" s="417" t="n">
        <v>850</v>
      </c>
      <c r="B859" s="418" t="inlineStr"/>
      <c r="C859" s="418" t="inlineStr">
        <is>
          <t>56ប៊ី-លីង សឹបផ្លាយ ឆេន មេនេចម៉ិន ឯ.ក</t>
        </is>
      </c>
      <c r="D859" s="418" t="inlineStr">
        <is>
          <t>K004-902004795</t>
        </is>
      </c>
      <c r="E859" s="418" t="inlineStr">
        <is>
          <t>IN202102-0086</t>
        </is>
      </c>
      <c r="F859" s="419" t="n">
        <v>44252</v>
      </c>
      <c r="G859" s="420" t="n">
        <v>484449</v>
      </c>
      <c r="H859" s="418" t="n"/>
      <c r="I859" s="455" t="n">
        <v>484449</v>
      </c>
      <c r="J859" s="418">
        <f>IF(L859&lt;&gt;"",L859,K859)</f>
        <v/>
      </c>
      <c r="K859" s="418">
        <f>IF(AND(T859=TRUE, U859=TRUE, V859=TRUE), IF(W859&lt;-0.05, "អនុញ្ញាត (អ្នកផ្គត់ផ្គង់ប្រកាសខ្វះ)", "បានប្រកាស (អនុញ្ញាត)"), IF(AND(T859=FALSE, U859=FALSE, V859=FALSE), "ព្យួរទុក (មិនមានទិន្នន័យ)", "ប្រកាសខុស (ព្យួរទុក)"))</f>
        <v/>
      </c>
      <c r="L859" s="418" t="inlineStr"/>
      <c r="M859" s="418" t="inlineStr"/>
      <c r="N859" s="455" t="n"/>
      <c r="O859" s="455">
        <f>IF(W859&lt;0,AI859,I859)</f>
        <v/>
      </c>
      <c r="P859" s="455">
        <f>I859-O859</f>
        <v/>
      </c>
      <c r="Q859" s="418" t="n"/>
      <c r="R859" s="418" t="inlineStr">
        <is>
          <t>IN202102-0086</t>
        </is>
      </c>
      <c r="S859" s="418" t="inlineStr"/>
      <c r="T859" s="418">
        <f>R859=S859</f>
        <v/>
      </c>
      <c r="U859" s="418">
        <f>AND(MONTH(F859)=MONTH(Y859), YEAR(F859)=YEAR(Y859))</f>
        <v/>
      </c>
      <c r="V859" s="418">
        <f>AND(AC859&lt;&gt;"", 'Company information'!D$4&lt;&gt;"", RIGHT(SUBSTITUTE(AC859,"-",""),9)=RIGHT(SUBSTITUTE('Company information'!D$4,"-",""),9))</f>
        <v/>
      </c>
      <c r="W859" s="418">
        <f>AI859-I859</f>
        <v/>
      </c>
      <c r="X859" s="455" t="n"/>
      <c r="Y859" s="417" t="n"/>
      <c r="Z859" s="418" t="n"/>
      <c r="AA859" s="418" t="n"/>
      <c r="AB859" s="418" t="n"/>
      <c r="AC859" s="418" t="n"/>
      <c r="AD859" s="418" t="n"/>
      <c r="AE859" s="455" t="n"/>
      <c r="AF859" s="455" t="n"/>
      <c r="AG859" s="455" t="n"/>
      <c r="AH859" s="455" t="n"/>
      <c r="AI859" s="455" t="n"/>
      <c r="AJ859" s="455" t="n"/>
      <c r="AK859" s="455" t="n"/>
      <c r="AL859" s="455" t="n"/>
      <c r="AM859" s="455" t="n"/>
      <c r="AN859" s="455" t="n"/>
      <c r="AO859" s="455" t="n"/>
      <c r="AP859" s="455" t="n"/>
      <c r="AQ859" s="455" t="n"/>
      <c r="AR859" s="418" t="n"/>
      <c r="AS859" s="418" t="n"/>
      <c r="AT859" s="418" t="n"/>
    </row>
    <row r="860">
      <c r="A860" s="417" t="n">
        <v>851</v>
      </c>
      <c r="B860" s="418" t="inlineStr"/>
      <c r="C860" s="418" t="inlineStr">
        <is>
          <t>56ប៊ី-លីង សឹបផ្លាយ ឆេន មេនេចម៉ិន ឯ.ក</t>
        </is>
      </c>
      <c r="D860" s="418" t="inlineStr">
        <is>
          <t>K004-902004795</t>
        </is>
      </c>
      <c r="E860" s="418" t="inlineStr">
        <is>
          <t>IN202102-0085</t>
        </is>
      </c>
      <c r="F860" s="419" t="n">
        <v>44252</v>
      </c>
      <c r="G860" s="420" t="n">
        <v>211692</v>
      </c>
      <c r="H860" s="418" t="n"/>
      <c r="I860" s="455" t="n">
        <v>211692</v>
      </c>
      <c r="J860" s="418">
        <f>IF(L860&lt;&gt;"",L860,K860)</f>
        <v/>
      </c>
      <c r="K860" s="418">
        <f>IF(AND(T860=TRUE, U860=TRUE, V860=TRUE), IF(W860&lt;-0.05, "អនុញ្ញាត (អ្នកផ្គត់ផ្គង់ប្រកាសខ្វះ)", "បានប្រកាស (អនុញ្ញាត)"), IF(AND(T860=FALSE, U860=FALSE, V860=FALSE), "ព្យួរទុក (មិនមានទិន្នន័យ)", "ប្រកាសខុស (ព្យួរទុក)"))</f>
        <v/>
      </c>
      <c r="L860" s="418" t="inlineStr"/>
      <c r="M860" s="418" t="inlineStr"/>
      <c r="N860" s="455" t="n"/>
      <c r="O860" s="455">
        <f>IF(W860&lt;0,AI860,I860)</f>
        <v/>
      </c>
      <c r="P860" s="455">
        <f>I860-O860</f>
        <v/>
      </c>
      <c r="Q860" s="418" t="n"/>
      <c r="R860" s="418" t="inlineStr">
        <is>
          <t>IN202102-0085</t>
        </is>
      </c>
      <c r="S860" s="418" t="inlineStr"/>
      <c r="T860" s="418">
        <f>R860=S860</f>
        <v/>
      </c>
      <c r="U860" s="418">
        <f>AND(MONTH(F860)=MONTH(Y860), YEAR(F860)=YEAR(Y860))</f>
        <v/>
      </c>
      <c r="V860" s="418">
        <f>AND(AC860&lt;&gt;"", 'Company information'!D$4&lt;&gt;"", RIGHT(SUBSTITUTE(AC860,"-",""),9)=RIGHT(SUBSTITUTE('Company information'!D$4,"-",""),9))</f>
        <v/>
      </c>
      <c r="W860" s="418">
        <f>AI860-I860</f>
        <v/>
      </c>
      <c r="X860" s="455" t="n"/>
      <c r="Y860" s="417" t="n"/>
      <c r="Z860" s="418" t="n"/>
      <c r="AA860" s="418" t="n"/>
      <c r="AB860" s="418" t="n"/>
      <c r="AC860" s="418" t="n"/>
      <c r="AD860" s="418" t="n"/>
      <c r="AE860" s="455" t="n"/>
      <c r="AF860" s="455" t="n"/>
      <c r="AG860" s="455" t="n"/>
      <c r="AH860" s="455" t="n"/>
      <c r="AI860" s="455" t="n"/>
      <c r="AJ860" s="455" t="n"/>
      <c r="AK860" s="455" t="n"/>
      <c r="AL860" s="455" t="n"/>
      <c r="AM860" s="455" t="n"/>
      <c r="AN860" s="455" t="n"/>
      <c r="AO860" s="455" t="n"/>
      <c r="AP860" s="455" t="n"/>
      <c r="AQ860" s="455" t="n"/>
      <c r="AR860" s="418" t="n"/>
      <c r="AS860" s="418" t="n"/>
      <c r="AT860" s="418" t="n"/>
    </row>
    <row r="861">
      <c r="A861" s="417" t="n">
        <v>852</v>
      </c>
      <c r="B861" s="418" t="inlineStr"/>
      <c r="C861" s="418" t="inlineStr">
        <is>
          <t>56ប៊ី-លីង សឹបផ្លាយ ឆេន មេនេចម៉ិន ឯ.ក</t>
        </is>
      </c>
      <c r="D861" s="418" t="inlineStr">
        <is>
          <t>K004-902004795</t>
        </is>
      </c>
      <c r="E861" s="418" t="inlineStr">
        <is>
          <t>IN202102-0084</t>
        </is>
      </c>
      <c r="F861" s="419" t="n">
        <v>44252</v>
      </c>
      <c r="G861" s="420" t="n">
        <v>270722</v>
      </c>
      <c r="H861" s="418" t="n"/>
      <c r="I861" s="455" t="n">
        <v>270722</v>
      </c>
      <c r="J861" s="418">
        <f>IF(L861&lt;&gt;"",L861,K861)</f>
        <v/>
      </c>
      <c r="K861" s="418">
        <f>IF(AND(T861=TRUE, U861=TRUE, V861=TRUE), IF(W861&lt;-0.05, "អនុញ្ញាត (អ្នកផ្គត់ផ្គង់ប្រកាសខ្វះ)", "បានប្រកាស (អនុញ្ញាត)"), IF(AND(T861=FALSE, U861=FALSE, V861=FALSE), "ព្យួរទុក (មិនមានទិន្នន័យ)", "ប្រកាសខុស (ព្យួរទុក)"))</f>
        <v/>
      </c>
      <c r="L861" s="418" t="inlineStr"/>
      <c r="M861" s="418" t="inlineStr"/>
      <c r="N861" s="455" t="n"/>
      <c r="O861" s="455">
        <f>IF(W861&lt;0,AI861,I861)</f>
        <v/>
      </c>
      <c r="P861" s="455">
        <f>I861-O861</f>
        <v/>
      </c>
      <c r="Q861" s="418" t="n"/>
      <c r="R861" s="418" t="inlineStr">
        <is>
          <t>IN202102-0084</t>
        </is>
      </c>
      <c r="S861" s="418" t="inlineStr"/>
      <c r="T861" s="418">
        <f>R861=S861</f>
        <v/>
      </c>
      <c r="U861" s="418">
        <f>AND(MONTH(F861)=MONTH(Y861), YEAR(F861)=YEAR(Y861))</f>
        <v/>
      </c>
      <c r="V861" s="418">
        <f>AND(AC861&lt;&gt;"", 'Company information'!D$4&lt;&gt;"", RIGHT(SUBSTITUTE(AC861,"-",""),9)=RIGHT(SUBSTITUTE('Company information'!D$4,"-",""),9))</f>
        <v/>
      </c>
      <c r="W861" s="418">
        <f>AI861-I861</f>
        <v/>
      </c>
      <c r="X861" s="455" t="n"/>
      <c r="Y861" s="417" t="n"/>
      <c r="Z861" s="418" t="n"/>
      <c r="AA861" s="418" t="n"/>
      <c r="AB861" s="418" t="n"/>
      <c r="AC861" s="418" t="n"/>
      <c r="AD861" s="418" t="n"/>
      <c r="AE861" s="455" t="n"/>
      <c r="AF861" s="455" t="n"/>
      <c r="AG861" s="455" t="n"/>
      <c r="AH861" s="455" t="n"/>
      <c r="AI861" s="455" t="n"/>
      <c r="AJ861" s="455" t="n"/>
      <c r="AK861" s="455" t="n"/>
      <c r="AL861" s="455" t="n"/>
      <c r="AM861" s="455" t="n"/>
      <c r="AN861" s="455" t="n"/>
      <c r="AO861" s="455" t="n"/>
      <c r="AP861" s="455" t="n"/>
      <c r="AQ861" s="455" t="n"/>
      <c r="AR861" s="418" t="n"/>
      <c r="AS861" s="418" t="n"/>
      <c r="AT861" s="418" t="n"/>
    </row>
    <row r="862">
      <c r="A862" s="417" t="n">
        <v>853</v>
      </c>
      <c r="B862" s="418" t="inlineStr"/>
      <c r="C862" s="418" t="inlineStr">
        <is>
          <t>ភីស៊ីអាយ សឺវីស</t>
        </is>
      </c>
      <c r="D862" s="418" t="inlineStr">
        <is>
          <t>K010-901639639</t>
        </is>
      </c>
      <c r="E862" s="418" t="inlineStr">
        <is>
          <t>2021-0038</t>
        </is>
      </c>
      <c r="F862" s="419" t="n">
        <v>44252</v>
      </c>
      <c r="G862" s="420" t="n">
        <v>81380</v>
      </c>
      <c r="H862" s="418" t="n"/>
      <c r="I862" s="455" t="n">
        <v>81380</v>
      </c>
      <c r="J862" s="418">
        <f>IF(L862&lt;&gt;"",L862,K862)</f>
        <v/>
      </c>
      <c r="K862" s="418">
        <f>IF(AND(T862=TRUE, U862=TRUE, V862=TRUE), IF(W862&lt;-0.05, "អនុញ្ញាត (អ្នកផ្គត់ផ្គង់ប្រកាសខ្វះ)", "បានប្រកាស (អនុញ្ញាត)"), IF(AND(T862=FALSE, U862=FALSE, V862=FALSE), "ព្យួរទុក (មិនមានទិន្នន័យ)", "ប្រកាសខុស (ព្យួរទុក)"))</f>
        <v/>
      </c>
      <c r="L862" s="418" t="inlineStr"/>
      <c r="M862" s="418" t="inlineStr"/>
      <c r="N862" s="455" t="n"/>
      <c r="O862" s="455">
        <f>IF(W862&lt;0,AI862,I862)</f>
        <v/>
      </c>
      <c r="P862" s="455">
        <f>I862-O862</f>
        <v/>
      </c>
      <c r="Q862" s="418" t="n"/>
      <c r="R862" s="418" t="inlineStr">
        <is>
          <t>2021-0038</t>
        </is>
      </c>
      <c r="S862" s="418" t="inlineStr"/>
      <c r="T862" s="418">
        <f>R862=S862</f>
        <v/>
      </c>
      <c r="U862" s="418">
        <f>AND(MONTH(F862)=MONTH(Y862), YEAR(F862)=YEAR(Y862))</f>
        <v/>
      </c>
      <c r="V862" s="418">
        <f>AND(AC862&lt;&gt;"", 'Company information'!D$4&lt;&gt;"", RIGHT(SUBSTITUTE(AC862,"-",""),9)=RIGHT(SUBSTITUTE('Company information'!D$4,"-",""),9))</f>
        <v/>
      </c>
      <c r="W862" s="418">
        <f>AI862-I862</f>
        <v/>
      </c>
      <c r="X862" s="455" t="n"/>
      <c r="Y862" s="417" t="n"/>
      <c r="Z862" s="418" t="n"/>
      <c r="AA862" s="418" t="n"/>
      <c r="AB862" s="418" t="n"/>
      <c r="AC862" s="418" t="n"/>
      <c r="AD862" s="418" t="n"/>
      <c r="AE862" s="455" t="n"/>
      <c r="AF862" s="455" t="n"/>
      <c r="AG862" s="455" t="n"/>
      <c r="AH862" s="455" t="n"/>
      <c r="AI862" s="455" t="n"/>
      <c r="AJ862" s="455" t="n"/>
      <c r="AK862" s="455" t="n"/>
      <c r="AL862" s="455" t="n"/>
      <c r="AM862" s="455" t="n"/>
      <c r="AN862" s="455" t="n"/>
      <c r="AO862" s="455" t="n"/>
      <c r="AP862" s="455" t="n"/>
      <c r="AQ862" s="455" t="n"/>
      <c r="AR862" s="418" t="n"/>
      <c r="AS862" s="418" t="n"/>
      <c r="AT862" s="418" t="n"/>
    </row>
    <row r="863">
      <c r="A863" s="417" t="n">
        <v>854</v>
      </c>
      <c r="B863" s="418" t="inlineStr">
        <is>
          <t>Telecom service usage charge</t>
        </is>
      </c>
      <c r="C863" s="418" t="inlineStr">
        <is>
          <t>វៀតធេល (ខេមបូឌា)</t>
        </is>
      </c>
      <c r="D863" s="418" t="inlineStr">
        <is>
          <t>L001-100121845</t>
        </is>
      </c>
      <c r="E863" s="418" t="inlineStr">
        <is>
          <t>MC/2022-0045232</t>
        </is>
      </c>
      <c r="F863" s="419" t="n">
        <v>44744</v>
      </c>
      <c r="G863" s="420" t="n">
        <v>101650</v>
      </c>
      <c r="H863" s="418" t="n"/>
      <c r="I863" s="455" t="n">
        <v>101650</v>
      </c>
      <c r="J863" s="418">
        <f>IF(L863&lt;&gt;"",L863,K863)</f>
        <v/>
      </c>
      <c r="K863" s="418">
        <f>IF(AND(T863=TRUE, U863=TRUE, V863=TRUE), IF(W863&lt;-0.05, "អនុញ្ញាត (អ្នកផ្គត់ផ្គង់ប្រកាសខ្វះ)", "បានប្រកាស (អនុញ្ញាត)"), IF(AND(T863=FALSE, U863=FALSE, V863=FALSE), "ព្យួរទុក (មិនមានទិន្នន័យ)", "ប្រកាសខុស (ព្យួរទុក)"))</f>
        <v/>
      </c>
      <c r="L863" s="418" t="inlineStr"/>
      <c r="M863" s="418" t="inlineStr"/>
      <c r="N863" s="455" t="n"/>
      <c r="O863" s="455">
        <f>IF(W863&lt;0,AI863,I863)</f>
        <v/>
      </c>
      <c r="P863" s="455">
        <f>I863-O863</f>
        <v/>
      </c>
      <c r="Q863" s="418" t="n"/>
      <c r="R863" s="418" t="inlineStr">
        <is>
          <t>MC/2022-0045232</t>
        </is>
      </c>
      <c r="S863" s="418" t="inlineStr"/>
      <c r="T863" s="418">
        <f>R863=S863</f>
        <v/>
      </c>
      <c r="U863" s="418">
        <f>AND(MONTH(F863)=MONTH(Y863), YEAR(F863)=YEAR(Y863))</f>
        <v/>
      </c>
      <c r="V863" s="418">
        <f>AND(AC863&lt;&gt;"", 'Company information'!D$4&lt;&gt;"", RIGHT(SUBSTITUTE(AC863,"-",""),9)=RIGHT(SUBSTITUTE('Company information'!D$4,"-",""),9))</f>
        <v/>
      </c>
      <c r="W863" s="418">
        <f>AI863-I863</f>
        <v/>
      </c>
      <c r="X863" s="455" t="n"/>
      <c r="Y863" s="417" t="n"/>
      <c r="Z863" s="418" t="n"/>
      <c r="AA863" s="418" t="n"/>
      <c r="AB863" s="418" t="n"/>
      <c r="AC863" s="418" t="n"/>
      <c r="AD863" s="418" t="n"/>
      <c r="AE863" s="455" t="n"/>
      <c r="AF863" s="455" t="n"/>
      <c r="AG863" s="455" t="n"/>
      <c r="AH863" s="455" t="n"/>
      <c r="AI863" s="455" t="n"/>
      <c r="AJ863" s="455" t="n"/>
      <c r="AK863" s="455" t="n"/>
      <c r="AL863" s="455" t="n"/>
      <c r="AM863" s="455" t="n"/>
      <c r="AN863" s="455" t="n"/>
      <c r="AO863" s="455" t="n"/>
      <c r="AP863" s="455" t="n"/>
      <c r="AQ863" s="455" t="n"/>
      <c r="AR863" s="418" t="n"/>
      <c r="AS863" s="418" t="n"/>
      <c r="AT863" s="418" t="n"/>
    </row>
    <row r="864">
      <c r="A864" s="417" t="n">
        <v>855</v>
      </c>
      <c r="B864" s="418" t="inlineStr">
        <is>
          <t>Factory expense</t>
        </is>
      </c>
      <c r="C864" s="418" t="inlineStr">
        <is>
          <t>គ្លូប៊ល ហៅស៍ (ខេមបូឌា) ឯ.ក</t>
        </is>
      </c>
      <c r="D864" s="418" t="inlineStr">
        <is>
          <t>L001-901802873</t>
        </is>
      </c>
      <c r="E864" s="418" t="inlineStr">
        <is>
          <t>PN1CA007CA-220204-0026</t>
        </is>
      </c>
      <c r="F864" s="419" t="n">
        <v>44653</v>
      </c>
      <c r="G864" s="420" t="n">
        <v>6821</v>
      </c>
      <c r="H864" s="418" t="n"/>
      <c r="I864" s="455" t="n">
        <v>6821</v>
      </c>
      <c r="J864" s="418">
        <f>IF(L864&lt;&gt;"",L864,K864)</f>
        <v/>
      </c>
      <c r="K864" s="418">
        <f>IF(AND(T864=TRUE, U864=TRUE, V864=TRUE), IF(W864&lt;-0.05, "អនុញ្ញាត (អ្នកផ្គត់ផ្គង់ប្រកាសខ្វះ)", "បានប្រកាស (អនុញ្ញាត)"), IF(AND(T864=FALSE, U864=FALSE, V864=FALSE), "ព្យួរទុក (មិនមានទិន្នន័យ)", "ប្រកាសខុស (ព្យួរទុក)"))</f>
        <v/>
      </c>
      <c r="L864" s="418" t="inlineStr"/>
      <c r="M864" s="418" t="inlineStr"/>
      <c r="N864" s="455" t="n"/>
      <c r="O864" s="455">
        <f>IF(W864&lt;0,AI864,I864)</f>
        <v/>
      </c>
      <c r="P864" s="455">
        <f>I864-O864</f>
        <v/>
      </c>
      <c r="Q864" s="418" t="n"/>
      <c r="R864" s="418" t="inlineStr">
        <is>
          <t>PN1CA007CA-220204-0026</t>
        </is>
      </c>
      <c r="S864" s="418" t="inlineStr"/>
      <c r="T864" s="418">
        <f>R864=S864</f>
        <v/>
      </c>
      <c r="U864" s="418">
        <f>AND(MONTH(F864)=MONTH(Y864), YEAR(F864)=YEAR(Y864))</f>
        <v/>
      </c>
      <c r="V864" s="418">
        <f>AND(AC864&lt;&gt;"", 'Company information'!D$4&lt;&gt;"", RIGHT(SUBSTITUTE(AC864,"-",""),9)=RIGHT(SUBSTITUTE('Company information'!D$4,"-",""),9))</f>
        <v/>
      </c>
      <c r="W864" s="418">
        <f>AI864-I864</f>
        <v/>
      </c>
      <c r="X864" s="455" t="n"/>
      <c r="Y864" s="417" t="n"/>
      <c r="Z864" s="418" t="n"/>
      <c r="AA864" s="418" t="n"/>
      <c r="AB864" s="418" t="n"/>
      <c r="AC864" s="418" t="n"/>
      <c r="AD864" s="418" t="n"/>
      <c r="AE864" s="455" t="n"/>
      <c r="AF864" s="455" t="n"/>
      <c r="AG864" s="455" t="n"/>
      <c r="AH864" s="455" t="n"/>
      <c r="AI864" s="455" t="n"/>
      <c r="AJ864" s="455" t="n"/>
      <c r="AK864" s="455" t="n"/>
      <c r="AL864" s="455" t="n"/>
      <c r="AM864" s="455" t="n"/>
      <c r="AN864" s="455" t="n"/>
      <c r="AO864" s="455" t="n"/>
      <c r="AP864" s="455" t="n"/>
      <c r="AQ864" s="455" t="n"/>
      <c r="AR864" s="418" t="n"/>
      <c r="AS864" s="418" t="n"/>
      <c r="AT864" s="418" t="n"/>
    </row>
    <row r="865">
      <c r="A865" s="417" t="n">
        <v>856</v>
      </c>
      <c r="B865" s="418" t="inlineStr">
        <is>
          <t>Factory expense</t>
        </is>
      </c>
      <c r="C865" s="418" t="inlineStr">
        <is>
          <t>គ្លូប៊ល ហៅស៍ (ខេមបូឌា) ឯ.ក</t>
        </is>
      </c>
      <c r="D865" s="418" t="inlineStr">
        <is>
          <t>L001-901802873</t>
        </is>
      </c>
      <c r="E865" s="418" t="inlineStr">
        <is>
          <t>PN1CA007CA-220205-0060</t>
        </is>
      </c>
      <c r="F865" s="419" t="n">
        <v>44683</v>
      </c>
      <c r="G865" s="420" t="n">
        <v>5554</v>
      </c>
      <c r="H865" s="418" t="n"/>
      <c r="I865" s="455" t="n">
        <v>5554</v>
      </c>
      <c r="J865" s="418">
        <f>IF(L865&lt;&gt;"",L865,K865)</f>
        <v/>
      </c>
      <c r="K865" s="418">
        <f>IF(AND(T865=TRUE, U865=TRUE, V865=TRUE), IF(W865&lt;-0.05, "អនុញ្ញាត (អ្នកផ្គត់ផ្គង់ប្រកាសខ្វះ)", "បានប្រកាស (អនុញ្ញាត)"), IF(AND(T865=FALSE, U865=FALSE, V865=FALSE), "ព្យួរទុក (មិនមានទិន្នន័យ)", "ប្រកាសខុស (ព្យួរទុក)"))</f>
        <v/>
      </c>
      <c r="L865" s="418" t="inlineStr"/>
      <c r="M865" s="418" t="inlineStr"/>
      <c r="N865" s="455" t="n"/>
      <c r="O865" s="455">
        <f>IF(W865&lt;0,AI865,I865)</f>
        <v/>
      </c>
      <c r="P865" s="455">
        <f>I865-O865</f>
        <v/>
      </c>
      <c r="Q865" s="418" t="n"/>
      <c r="R865" s="418" t="inlineStr">
        <is>
          <t>PN1CA007CA-220205-0060</t>
        </is>
      </c>
      <c r="S865" s="418" t="inlineStr"/>
      <c r="T865" s="418">
        <f>R865=S865</f>
        <v/>
      </c>
      <c r="U865" s="418">
        <f>AND(MONTH(F865)=MONTH(Y865), YEAR(F865)=YEAR(Y865))</f>
        <v/>
      </c>
      <c r="V865" s="418">
        <f>AND(AC865&lt;&gt;"", 'Company information'!D$4&lt;&gt;"", RIGHT(SUBSTITUTE(AC865,"-",""),9)=RIGHT(SUBSTITUTE('Company information'!D$4,"-",""),9))</f>
        <v/>
      </c>
      <c r="W865" s="418">
        <f>AI865-I865</f>
        <v/>
      </c>
      <c r="X865" s="455" t="n"/>
      <c r="Y865" s="417" t="n"/>
      <c r="Z865" s="418" t="n"/>
      <c r="AA865" s="418" t="n"/>
      <c r="AB865" s="418" t="n"/>
      <c r="AC865" s="418" t="n"/>
      <c r="AD865" s="418" t="n"/>
      <c r="AE865" s="455" t="n"/>
      <c r="AF865" s="455" t="n"/>
      <c r="AG865" s="455" t="n"/>
      <c r="AH865" s="455" t="n"/>
      <c r="AI865" s="455" t="n"/>
      <c r="AJ865" s="455" t="n"/>
      <c r="AK865" s="455" t="n"/>
      <c r="AL865" s="455" t="n"/>
      <c r="AM865" s="455" t="n"/>
      <c r="AN865" s="455" t="n"/>
      <c r="AO865" s="455" t="n"/>
      <c r="AP865" s="455" t="n"/>
      <c r="AQ865" s="455" t="n"/>
      <c r="AR865" s="418" t="n"/>
      <c r="AS865" s="418" t="n"/>
      <c r="AT865" s="418" t="n"/>
    </row>
    <row r="866">
      <c r="A866" s="417" t="n">
        <v>857</v>
      </c>
      <c r="B866" s="418" t="inlineStr">
        <is>
          <t>Rental Machine</t>
        </is>
      </c>
      <c r="C866" s="418" t="inlineStr">
        <is>
          <t>អិនធីអិល តិចណូឡូជី</t>
        </is>
      </c>
      <c r="D866" s="418" t="inlineStr">
        <is>
          <t>K005-901900283</t>
        </is>
      </c>
      <c r="E866" s="418" t="inlineStr">
        <is>
          <t>22-000251</t>
        </is>
      </c>
      <c r="F866" s="419" t="n">
        <v>44563</v>
      </c>
      <c r="G866" s="420" t="n">
        <v>28309</v>
      </c>
      <c r="H866" s="418" t="n"/>
      <c r="I866" s="455" t="n">
        <v>28309</v>
      </c>
      <c r="J866" s="418">
        <f>IF(L866&lt;&gt;"",L866,K866)</f>
        <v/>
      </c>
      <c r="K866" s="418">
        <f>IF(AND(T866=TRUE, U866=TRUE, V866=TRUE), IF(W866&lt;-0.05, "អនុញ្ញាត (អ្នកផ្គត់ផ្គង់ប្រកាសខ្វះ)", "បានប្រកាស (អនុញ្ញាត)"), IF(AND(T866=FALSE, U866=FALSE, V866=FALSE), "ព្យួរទុក (មិនមានទិន្នន័យ)", "ប្រកាសខុស (ព្យួរទុក)"))</f>
        <v/>
      </c>
      <c r="L866" s="418" t="inlineStr"/>
      <c r="M866" s="418" t="inlineStr"/>
      <c r="N866" s="455" t="n"/>
      <c r="O866" s="455">
        <f>IF(W866&lt;0,AI866,I866)</f>
        <v/>
      </c>
      <c r="P866" s="455">
        <f>I866-O866</f>
        <v/>
      </c>
      <c r="Q866" s="418" t="n"/>
      <c r="R866" s="418" t="inlineStr">
        <is>
          <t>22-000251</t>
        </is>
      </c>
      <c r="S866" s="418" t="inlineStr"/>
      <c r="T866" s="418">
        <f>R866=S866</f>
        <v/>
      </c>
      <c r="U866" s="418">
        <f>AND(MONTH(F866)=MONTH(Y866), YEAR(F866)=YEAR(Y866))</f>
        <v/>
      </c>
      <c r="V866" s="418">
        <f>AND(AC866&lt;&gt;"", 'Company information'!D$4&lt;&gt;"", RIGHT(SUBSTITUTE(AC866,"-",""),9)=RIGHT(SUBSTITUTE('Company information'!D$4,"-",""),9))</f>
        <v/>
      </c>
      <c r="W866" s="418">
        <f>AI866-I866</f>
        <v/>
      </c>
      <c r="X866" s="455" t="n"/>
      <c r="Y866" s="417" t="n"/>
      <c r="Z866" s="418" t="n"/>
      <c r="AA866" s="418" t="n"/>
      <c r="AB866" s="418" t="n"/>
      <c r="AC866" s="418" t="n"/>
      <c r="AD866" s="418" t="n"/>
      <c r="AE866" s="455" t="n"/>
      <c r="AF866" s="455" t="n"/>
      <c r="AG866" s="455" t="n"/>
      <c r="AH866" s="455" t="n"/>
      <c r="AI866" s="455" t="n"/>
      <c r="AJ866" s="455" t="n"/>
      <c r="AK866" s="455" t="n"/>
      <c r="AL866" s="455" t="n"/>
      <c r="AM866" s="455" t="n"/>
      <c r="AN866" s="455" t="n"/>
      <c r="AO866" s="455" t="n"/>
      <c r="AP866" s="455" t="n"/>
      <c r="AQ866" s="455" t="n"/>
      <c r="AR866" s="418" t="n"/>
      <c r="AS866" s="418" t="n"/>
      <c r="AT866" s="418" t="n"/>
    </row>
    <row r="867">
      <c r="A867" s="417" t="n">
        <v>858</v>
      </c>
      <c r="B867" s="418" t="inlineStr">
        <is>
          <t>Monthly tax declaration for Feb 2022 service</t>
        </is>
      </c>
      <c r="C867" s="418" t="inlineStr">
        <is>
          <t>យីងកឺ ខេម ថេក អ៊ែតវ៉ាយហ្សឺរី ឯ.ក</t>
        </is>
      </c>
      <c r="D867" s="418" t="inlineStr">
        <is>
          <t>K003-902005313</t>
        </is>
      </c>
      <c r="E867" s="418" t="inlineStr">
        <is>
          <t>YKT22-031</t>
        </is>
      </c>
      <c r="F867" s="419" t="n">
        <v>44563</v>
      </c>
      <c r="G867" s="420" t="n">
        <v>569240</v>
      </c>
      <c r="H867" s="418" t="n"/>
      <c r="I867" s="455" t="n">
        <v>569240</v>
      </c>
      <c r="J867" s="418">
        <f>IF(L867&lt;&gt;"",L867,K867)</f>
        <v/>
      </c>
      <c r="K867" s="418">
        <f>IF(AND(T867=TRUE, U867=TRUE, V867=TRUE), IF(W867&lt;-0.05, "អនុញ្ញាត (អ្នកផ្គត់ផ្គង់ប្រកាសខ្វះ)", "បានប្រកាស (អនុញ្ញាត)"), IF(AND(T867=FALSE, U867=FALSE, V867=FALSE), "ព្យួរទុក (មិនមានទិន្នន័យ)", "ប្រកាសខុស (ព្យួរទុក)"))</f>
        <v/>
      </c>
      <c r="L867" s="418" t="inlineStr"/>
      <c r="M867" s="418" t="inlineStr"/>
      <c r="N867" s="455" t="n"/>
      <c r="O867" s="455">
        <f>IF(W867&lt;0,AI867,I867)</f>
        <v/>
      </c>
      <c r="P867" s="455">
        <f>I867-O867</f>
        <v/>
      </c>
      <c r="Q867" s="418" t="n"/>
      <c r="R867" s="418" t="inlineStr">
        <is>
          <t>YKT22-031</t>
        </is>
      </c>
      <c r="S867" s="418" t="inlineStr"/>
      <c r="T867" s="418">
        <f>R867=S867</f>
        <v/>
      </c>
      <c r="U867" s="418">
        <f>AND(MONTH(F867)=MONTH(Y867), YEAR(F867)=YEAR(Y867))</f>
        <v/>
      </c>
      <c r="V867" s="418">
        <f>AND(AC867&lt;&gt;"", 'Company information'!D$4&lt;&gt;"", RIGHT(SUBSTITUTE(AC867,"-",""),9)=RIGHT(SUBSTITUTE('Company information'!D$4,"-",""),9))</f>
        <v/>
      </c>
      <c r="W867" s="418">
        <f>AI867-I867</f>
        <v/>
      </c>
      <c r="X867" s="455" t="n"/>
      <c r="Y867" s="417" t="n"/>
      <c r="Z867" s="418" t="n"/>
      <c r="AA867" s="418" t="n"/>
      <c r="AB867" s="418" t="n"/>
      <c r="AC867" s="418" t="n"/>
      <c r="AD867" s="418" t="n"/>
      <c r="AE867" s="455" t="n"/>
      <c r="AF867" s="455" t="n"/>
      <c r="AG867" s="455" t="n"/>
      <c r="AH867" s="455" t="n"/>
      <c r="AI867" s="455" t="n"/>
      <c r="AJ867" s="455" t="n"/>
      <c r="AK867" s="455" t="n"/>
      <c r="AL867" s="455" t="n"/>
      <c r="AM867" s="455" t="n"/>
      <c r="AN867" s="455" t="n"/>
      <c r="AO867" s="455" t="n"/>
      <c r="AP867" s="455" t="n"/>
      <c r="AQ867" s="455" t="n"/>
      <c r="AR867" s="418" t="n"/>
      <c r="AS867" s="418" t="n"/>
      <c r="AT867" s="418" t="n"/>
    </row>
    <row r="868">
      <c r="A868" s="417" t="n">
        <v>859</v>
      </c>
      <c r="B868" s="418" t="inlineStr">
        <is>
          <t>Express Fee</t>
        </is>
      </c>
      <c r="C868" s="418" t="inlineStr">
        <is>
          <t>ឌី អេច អិល អិចប្រេស (ខេមបូឌា)</t>
        </is>
      </c>
      <c r="D868" s="418" t="inlineStr">
        <is>
          <t>L001-100045197</t>
        </is>
      </c>
      <c r="E868" s="418" t="inlineStr">
        <is>
          <t>PNHR000412991</t>
        </is>
      </c>
      <c r="F868" s="419" t="n">
        <v>44616</v>
      </c>
      <c r="G868" s="420" t="n">
        <v>10132</v>
      </c>
      <c r="H868" s="418" t="n"/>
      <c r="I868" s="455" t="n">
        <v>10132</v>
      </c>
      <c r="J868" s="418">
        <f>IF(L868&lt;&gt;"",L868,K868)</f>
        <v/>
      </c>
      <c r="K868" s="418">
        <f>IF(AND(T868=TRUE, U868=TRUE, V868=TRUE), IF(W868&lt;-0.05, "អនុញ្ញាត (អ្នកផ្គត់ផ្គង់ប្រកាសខ្វះ)", "បានប្រកាស (អនុញ្ញាត)"), IF(AND(T868=FALSE, U868=FALSE, V868=FALSE), "ព្យួរទុក (មិនមានទិន្នន័យ)", "ប្រកាសខុស (ព្យួរទុក)"))</f>
        <v/>
      </c>
      <c r="L868" s="418" t="inlineStr"/>
      <c r="M868" s="418" t="inlineStr"/>
      <c r="N868" s="455" t="n"/>
      <c r="O868" s="455">
        <f>IF(W868&lt;0,AI868,I868)</f>
        <v/>
      </c>
      <c r="P868" s="455">
        <f>I868-O868</f>
        <v/>
      </c>
      <c r="Q868" s="418" t="n"/>
      <c r="R868" s="418" t="inlineStr">
        <is>
          <t>PNHR000412991</t>
        </is>
      </c>
      <c r="S868" s="418" t="inlineStr"/>
      <c r="T868" s="418">
        <f>R868=S868</f>
        <v/>
      </c>
      <c r="U868" s="418">
        <f>AND(MONTH(F868)=MONTH(Y868), YEAR(F868)=YEAR(Y868))</f>
        <v/>
      </c>
      <c r="V868" s="418">
        <f>AND(AC868&lt;&gt;"", 'Company information'!D$4&lt;&gt;"", RIGHT(SUBSTITUTE(AC868,"-",""),9)=RIGHT(SUBSTITUTE('Company information'!D$4,"-",""),9))</f>
        <v/>
      </c>
      <c r="W868" s="418">
        <f>AI868-I868</f>
        <v/>
      </c>
      <c r="X868" s="455" t="n"/>
      <c r="Y868" s="417" t="n"/>
      <c r="Z868" s="418" t="n"/>
      <c r="AA868" s="418" t="n"/>
      <c r="AB868" s="418" t="n"/>
      <c r="AC868" s="418" t="n"/>
      <c r="AD868" s="418" t="n"/>
      <c r="AE868" s="455" t="n"/>
      <c r="AF868" s="455" t="n"/>
      <c r="AG868" s="455" t="n"/>
      <c r="AH868" s="455" t="n"/>
      <c r="AI868" s="455" t="n"/>
      <c r="AJ868" s="455" t="n"/>
      <c r="AK868" s="455" t="n"/>
      <c r="AL868" s="455" t="n"/>
      <c r="AM868" s="455" t="n"/>
      <c r="AN868" s="455" t="n"/>
      <c r="AO868" s="455" t="n"/>
      <c r="AP868" s="455" t="n"/>
      <c r="AQ868" s="455" t="n"/>
      <c r="AR868" s="418" t="n"/>
      <c r="AS868" s="418" t="n"/>
      <c r="AT868" s="418" t="n"/>
    </row>
    <row r="869">
      <c r="A869" s="417" t="n">
        <v>860</v>
      </c>
      <c r="B869" s="418" t="inlineStr">
        <is>
          <t>Express Fee</t>
        </is>
      </c>
      <c r="C869" s="418" t="inlineStr">
        <is>
          <t>ឌី អេច អិល អិចប្រេស (ខេមបូឌា)</t>
        </is>
      </c>
      <c r="D869" s="418" t="inlineStr">
        <is>
          <t>L001-100045197</t>
        </is>
      </c>
      <c r="E869" s="418" t="inlineStr">
        <is>
          <t>PNHR000412218</t>
        </is>
      </c>
      <c r="F869" s="419" t="n">
        <v>44609</v>
      </c>
      <c r="G869" s="420" t="n">
        <v>14771</v>
      </c>
      <c r="H869" s="418" t="n"/>
      <c r="I869" s="455" t="n">
        <v>14771</v>
      </c>
      <c r="J869" s="418">
        <f>IF(L869&lt;&gt;"",L869,K869)</f>
        <v/>
      </c>
      <c r="K869" s="418">
        <f>IF(AND(T869=TRUE, U869=TRUE, V869=TRUE), IF(W869&lt;-0.05, "អនុញ្ញាត (អ្នកផ្គត់ផ្គង់ប្រកាសខ្វះ)", "បានប្រកាស (អនុញ្ញាត)"), IF(AND(T869=FALSE, U869=FALSE, V869=FALSE), "ព្យួរទុក (មិនមានទិន្នន័យ)", "ប្រកាសខុស (ព្យួរទុក)"))</f>
        <v/>
      </c>
      <c r="L869" s="418" t="inlineStr"/>
      <c r="M869" s="418" t="inlineStr"/>
      <c r="N869" s="455" t="n"/>
      <c r="O869" s="455">
        <f>IF(W869&lt;0,AI869,I869)</f>
        <v/>
      </c>
      <c r="P869" s="455">
        <f>I869-O869</f>
        <v/>
      </c>
      <c r="Q869" s="418" t="n"/>
      <c r="R869" s="418" t="inlineStr">
        <is>
          <t>PNHR000412218</t>
        </is>
      </c>
      <c r="S869" s="418" t="inlineStr"/>
      <c r="T869" s="418">
        <f>R869=S869</f>
        <v/>
      </c>
      <c r="U869" s="418">
        <f>AND(MONTH(F869)=MONTH(Y869), YEAR(F869)=YEAR(Y869))</f>
        <v/>
      </c>
      <c r="V869" s="418">
        <f>AND(AC869&lt;&gt;"", 'Company information'!D$4&lt;&gt;"", RIGHT(SUBSTITUTE(AC869,"-",""),9)=RIGHT(SUBSTITUTE('Company information'!D$4,"-",""),9))</f>
        <v/>
      </c>
      <c r="W869" s="418">
        <f>AI869-I869</f>
        <v/>
      </c>
      <c r="X869" s="455" t="n"/>
      <c r="Y869" s="417" t="n"/>
      <c r="Z869" s="418" t="n"/>
      <c r="AA869" s="418" t="n"/>
      <c r="AB869" s="418" t="n"/>
      <c r="AC869" s="418" t="n"/>
      <c r="AD869" s="418" t="n"/>
      <c r="AE869" s="455" t="n"/>
      <c r="AF869" s="455" t="n"/>
      <c r="AG869" s="455" t="n"/>
      <c r="AH869" s="455" t="n"/>
      <c r="AI869" s="455" t="n"/>
      <c r="AJ869" s="455" t="n"/>
      <c r="AK869" s="455" t="n"/>
      <c r="AL869" s="455" t="n"/>
      <c r="AM869" s="455" t="n"/>
      <c r="AN869" s="455" t="n"/>
      <c r="AO869" s="455" t="n"/>
      <c r="AP869" s="455" t="n"/>
      <c r="AQ869" s="455" t="n"/>
      <c r="AR869" s="418" t="n"/>
      <c r="AS869" s="418" t="n"/>
      <c r="AT869" s="418" t="n"/>
    </row>
    <row r="870">
      <c r="A870" s="417" t="n">
        <v>861</v>
      </c>
      <c r="B870" s="418" t="inlineStr">
        <is>
          <t>Express Fee</t>
        </is>
      </c>
      <c r="C870" s="418" t="inlineStr">
        <is>
          <t>ឌី អេច អិល អិចប្រេស (ខេមបូឌា)</t>
        </is>
      </c>
      <c r="D870" s="418" t="inlineStr">
        <is>
          <t>L001-100045197</t>
        </is>
      </c>
      <c r="E870" s="418" t="inlineStr">
        <is>
          <t>PNHR000411375</t>
        </is>
      </c>
      <c r="F870" s="419" t="n">
        <v>44836</v>
      </c>
      <c r="G870" s="420" t="n">
        <v>22734</v>
      </c>
      <c r="H870" s="418" t="n"/>
      <c r="I870" s="455" t="n">
        <v>22734</v>
      </c>
      <c r="J870" s="418">
        <f>IF(L870&lt;&gt;"",L870,K870)</f>
        <v/>
      </c>
      <c r="K870" s="418">
        <f>IF(AND(T870=TRUE, U870=TRUE, V870=TRUE), IF(W870&lt;-0.05, "អនុញ្ញាត (អ្នកផ្គត់ផ្គង់ប្រកាសខ្វះ)", "បានប្រកាស (អនុញ្ញាត)"), IF(AND(T870=FALSE, U870=FALSE, V870=FALSE), "ព្យួរទុក (មិនមានទិន្នន័យ)", "ប្រកាសខុស (ព្យួរទុក)"))</f>
        <v/>
      </c>
      <c r="L870" s="418" t="inlineStr"/>
      <c r="M870" s="418" t="inlineStr"/>
      <c r="N870" s="455" t="n"/>
      <c r="O870" s="455">
        <f>IF(W870&lt;0,AI870,I870)</f>
        <v/>
      </c>
      <c r="P870" s="455">
        <f>I870-O870</f>
        <v/>
      </c>
      <c r="Q870" s="418" t="n"/>
      <c r="R870" s="418" t="inlineStr">
        <is>
          <t>PNHR000411375</t>
        </is>
      </c>
      <c r="S870" s="418" t="inlineStr"/>
      <c r="T870" s="418">
        <f>R870=S870</f>
        <v/>
      </c>
      <c r="U870" s="418">
        <f>AND(MONTH(F870)=MONTH(Y870), YEAR(F870)=YEAR(Y870))</f>
        <v/>
      </c>
      <c r="V870" s="418">
        <f>AND(AC870&lt;&gt;"", 'Company information'!D$4&lt;&gt;"", RIGHT(SUBSTITUTE(AC870,"-",""),9)=RIGHT(SUBSTITUTE('Company information'!D$4,"-",""),9))</f>
        <v/>
      </c>
      <c r="W870" s="418">
        <f>AI870-I870</f>
        <v/>
      </c>
      <c r="X870" s="455" t="n"/>
      <c r="Y870" s="417" t="n"/>
      <c r="Z870" s="418" t="n"/>
      <c r="AA870" s="418" t="n"/>
      <c r="AB870" s="418" t="n"/>
      <c r="AC870" s="418" t="n"/>
      <c r="AD870" s="418" t="n"/>
      <c r="AE870" s="455" t="n"/>
      <c r="AF870" s="455" t="n"/>
      <c r="AG870" s="455" t="n"/>
      <c r="AH870" s="455" t="n"/>
      <c r="AI870" s="455" t="n"/>
      <c r="AJ870" s="455" t="n"/>
      <c r="AK870" s="455" t="n"/>
      <c r="AL870" s="455" t="n"/>
      <c r="AM870" s="455" t="n"/>
      <c r="AN870" s="455" t="n"/>
      <c r="AO870" s="455" t="n"/>
      <c r="AP870" s="455" t="n"/>
      <c r="AQ870" s="455" t="n"/>
      <c r="AR870" s="418" t="n"/>
      <c r="AS870" s="418" t="n"/>
      <c r="AT870" s="418" t="n"/>
    </row>
    <row r="871">
      <c r="A871" s="417" t="n">
        <v>862</v>
      </c>
      <c r="B871" s="418" t="inlineStr">
        <is>
          <t>Express Fee</t>
        </is>
      </c>
      <c r="C871" s="418" t="inlineStr">
        <is>
          <t>ឌី អេច អិល អិចប្រេស (ខេមបូឌា)</t>
        </is>
      </c>
      <c r="D871" s="418" t="inlineStr">
        <is>
          <t>L001-100045197</t>
        </is>
      </c>
      <c r="E871" s="418" t="inlineStr">
        <is>
          <t>PNHR000409976</t>
        </is>
      </c>
      <c r="F871" s="419" t="n">
        <v>44563</v>
      </c>
      <c r="G871" s="420" t="n">
        <v>6209</v>
      </c>
      <c r="H871" s="418" t="n"/>
      <c r="I871" s="455" t="n">
        <v>6209</v>
      </c>
      <c r="J871" s="418">
        <f>IF(L871&lt;&gt;"",L871,K871)</f>
        <v/>
      </c>
      <c r="K871" s="418">
        <f>IF(AND(T871=TRUE, U871=TRUE, V871=TRUE), IF(W871&lt;-0.05, "អនុញ្ញាត (អ្នកផ្គត់ផ្គង់ប្រកាសខ្វះ)", "បានប្រកាស (អនុញ្ញាត)"), IF(AND(T871=FALSE, U871=FALSE, V871=FALSE), "ព្យួរទុក (មិនមានទិន្នន័យ)", "ប្រកាសខុស (ព្យួរទុក)"))</f>
        <v/>
      </c>
      <c r="L871" s="418" t="inlineStr"/>
      <c r="M871" s="418" t="inlineStr"/>
      <c r="N871" s="455" t="n"/>
      <c r="O871" s="455">
        <f>IF(W871&lt;0,AI871,I871)</f>
        <v/>
      </c>
      <c r="P871" s="455">
        <f>I871-O871</f>
        <v/>
      </c>
      <c r="Q871" s="418" t="n"/>
      <c r="R871" s="418" t="inlineStr">
        <is>
          <t>PNHR000409976</t>
        </is>
      </c>
      <c r="S871" s="418" t="inlineStr"/>
      <c r="T871" s="418">
        <f>R871=S871</f>
        <v/>
      </c>
      <c r="U871" s="418">
        <f>AND(MONTH(F871)=MONTH(Y871), YEAR(F871)=YEAR(Y871))</f>
        <v/>
      </c>
      <c r="V871" s="418">
        <f>AND(AC871&lt;&gt;"", 'Company information'!D$4&lt;&gt;"", RIGHT(SUBSTITUTE(AC871,"-",""),9)=RIGHT(SUBSTITUTE('Company information'!D$4,"-",""),9))</f>
        <v/>
      </c>
      <c r="W871" s="418">
        <f>AI871-I871</f>
        <v/>
      </c>
      <c r="X871" s="455" t="n"/>
      <c r="Y871" s="417" t="n"/>
      <c r="Z871" s="418" t="n"/>
      <c r="AA871" s="418" t="n"/>
      <c r="AB871" s="418" t="n"/>
      <c r="AC871" s="418" t="n"/>
      <c r="AD871" s="418" t="n"/>
      <c r="AE871" s="455" t="n"/>
      <c r="AF871" s="455" t="n"/>
      <c r="AG871" s="455" t="n"/>
      <c r="AH871" s="455" t="n"/>
      <c r="AI871" s="455" t="n"/>
      <c r="AJ871" s="455" t="n"/>
      <c r="AK871" s="455" t="n"/>
      <c r="AL871" s="455" t="n"/>
      <c r="AM871" s="455" t="n"/>
      <c r="AN871" s="455" t="n"/>
      <c r="AO871" s="455" t="n"/>
      <c r="AP871" s="455" t="n"/>
      <c r="AQ871" s="455" t="n"/>
      <c r="AR871" s="418" t="n"/>
      <c r="AS871" s="418" t="n"/>
      <c r="AT871" s="418" t="n"/>
    </row>
    <row r="872">
      <c r="A872" s="417" t="n">
        <v>863</v>
      </c>
      <c r="B872" s="418" t="inlineStr">
        <is>
          <t>General pest control service on Feb 2022</t>
        </is>
      </c>
      <c r="C872" s="418" t="inlineStr">
        <is>
          <t>ភីស៊ីអាយ សឺវីស</t>
        </is>
      </c>
      <c r="D872" s="418" t="inlineStr">
        <is>
          <t>K010-901639639</t>
        </is>
      </c>
      <c r="E872" s="418" t="inlineStr">
        <is>
          <t>2022-0210</t>
        </is>
      </c>
      <c r="F872" s="419" t="n">
        <v>44612</v>
      </c>
      <c r="G872" s="420" t="n">
        <v>80960</v>
      </c>
      <c r="H872" s="418" t="n"/>
      <c r="I872" s="455" t="n">
        <v>80960</v>
      </c>
      <c r="J872" s="418">
        <f>IF(L872&lt;&gt;"",L872,K872)</f>
        <v/>
      </c>
      <c r="K872" s="418">
        <f>IF(AND(T872=TRUE, U872=TRUE, V872=TRUE), IF(W872&lt;-0.05, "អនុញ្ញាត (អ្នកផ្គត់ផ្គង់ប្រកាសខ្វះ)", "បានប្រកាស (អនុញ្ញាត)"), IF(AND(T872=FALSE, U872=FALSE, V872=FALSE), "ព្យួរទុក (មិនមានទិន្នន័យ)", "ប្រកាសខុស (ព្យួរទុក)"))</f>
        <v/>
      </c>
      <c r="L872" s="418" t="inlineStr"/>
      <c r="M872" s="418" t="inlineStr"/>
      <c r="N872" s="455" t="n"/>
      <c r="O872" s="455">
        <f>IF(W872&lt;0,AI872,I872)</f>
        <v/>
      </c>
      <c r="P872" s="455">
        <f>I872-O872</f>
        <v/>
      </c>
      <c r="Q872" s="418" t="n"/>
      <c r="R872" s="418" t="inlineStr">
        <is>
          <t>2022-0210</t>
        </is>
      </c>
      <c r="S872" s="418" t="inlineStr">
        <is>
          <t>2022-0210</t>
        </is>
      </c>
      <c r="T872" s="418">
        <f>R872=S872</f>
        <v/>
      </c>
      <c r="U872" s="418">
        <f>AND(MONTH(F872)=MONTH(Y872), YEAR(F872)=YEAR(Y872))</f>
        <v/>
      </c>
      <c r="V872" s="418">
        <f>AND(AC872&lt;&gt;"", 'Company information'!D$4&lt;&gt;"", RIGHT(SUBSTITUTE(AC872,"-",""),9)=RIGHT(SUBSTITUTE('Company information'!D$4,"-",""),9))</f>
        <v/>
      </c>
      <c r="W872" s="418">
        <f>AI872-I872</f>
        <v/>
      </c>
      <c r="X872" s="455" t="n"/>
      <c r="Y872" s="419" t="n">
        <v>44922</v>
      </c>
      <c r="Z872" s="418" t="inlineStr">
        <is>
          <t>2022-0210</t>
        </is>
      </c>
      <c r="AA872" s="418" t="inlineStr"/>
      <c r="AB872" s="418" t="inlineStr">
        <is>
          <t>បុគ្គលជាប់អាករ</t>
        </is>
      </c>
      <c r="AC872" s="418" t="inlineStr">
        <is>
          <t>L001-100191908</t>
        </is>
      </c>
      <c r="AD872" s="418" t="inlineStr">
        <is>
          <t>ប៉ុនតឺស ហ្វ៊ូតវែរ អិលធីឌី</t>
        </is>
      </c>
      <c r="AE872" s="455" t="n">
        <v>226270</v>
      </c>
      <c r="AF872" s="455" t="n">
        <v>205700</v>
      </c>
      <c r="AG872" s="455" t="n">
        <v>0</v>
      </c>
      <c r="AH872" s="455" t="n">
        <v>0</v>
      </c>
      <c r="AI872" s="455" t="n">
        <v>20570</v>
      </c>
      <c r="AJ872" s="455" t="n">
        <v>0</v>
      </c>
      <c r="AK872" s="455" t="n">
        <v>0</v>
      </c>
      <c r="AL872" s="455" t="n">
        <v>0</v>
      </c>
      <c r="AM872" s="455" t="n">
        <v>0</v>
      </c>
      <c r="AN872" s="455" t="n">
        <v>0</v>
      </c>
      <c r="AO872" s="455" t="n">
        <v>0</v>
      </c>
      <c r="AP872" s="455" t="n">
        <v>0</v>
      </c>
      <c r="AQ872" s="455" t="n">
        <v>0</v>
      </c>
      <c r="AR872" s="418" t="inlineStr"/>
      <c r="AS872" s="418" t="inlineStr">
        <is>
          <t>CUSTOMER DOCMENT FEE</t>
        </is>
      </c>
      <c r="AT872" s="418" t="inlineStr">
        <is>
          <t>បានប្រកាសពន្ធ</t>
        </is>
      </c>
    </row>
    <row r="873">
      <c r="A873" s="417" t="n">
        <v>864</v>
      </c>
      <c r="B873" s="418" t="inlineStr">
        <is>
          <t>Security servicee fee</t>
        </is>
      </c>
      <c r="C873" s="418" t="inlineStr">
        <is>
          <t>ភី.អិល (ខេមបូឌា) ស៊ីឃ្យួរឹធី</t>
        </is>
      </c>
      <c r="D873" s="418" t="inlineStr">
        <is>
          <t>K010-901502809</t>
        </is>
      </c>
      <c r="E873" s="418" t="inlineStr">
        <is>
          <t>PL000932</t>
        </is>
      </c>
      <c r="F873" s="419" t="n">
        <v>44620</v>
      </c>
      <c r="G873" s="420" t="n">
        <v>203300</v>
      </c>
      <c r="H873" s="418" t="n"/>
      <c r="I873" s="455" t="n">
        <v>203300</v>
      </c>
      <c r="J873" s="418">
        <f>IF(L873&lt;&gt;"",L873,K873)</f>
        <v/>
      </c>
      <c r="K873" s="418">
        <f>IF(AND(T873=TRUE, U873=TRUE, V873=TRUE), IF(W873&lt;-0.05, "អនុញ្ញាត (អ្នកផ្គត់ផ្គង់ប្រកាសខ្វះ)", "បានប្រកាស (អនុញ្ញាត)"), IF(AND(T873=FALSE, U873=FALSE, V873=FALSE), "ព្យួរទុក (មិនមានទិន្នន័យ)", "ប្រកាសខុស (ព្យួរទុក)"))</f>
        <v/>
      </c>
      <c r="L873" s="418" t="inlineStr"/>
      <c r="M873" s="418" t="inlineStr"/>
      <c r="N873" s="455" t="n"/>
      <c r="O873" s="455">
        <f>IF(W873&lt;0,AI873,I873)</f>
        <v/>
      </c>
      <c r="P873" s="455">
        <f>I873-O873</f>
        <v/>
      </c>
      <c r="Q873" s="418" t="n"/>
      <c r="R873" s="418" t="inlineStr">
        <is>
          <t>PL000932</t>
        </is>
      </c>
      <c r="S873" s="418" t="inlineStr"/>
      <c r="T873" s="418">
        <f>R873=S873</f>
        <v/>
      </c>
      <c r="U873" s="418">
        <f>AND(MONTH(F873)=MONTH(Y873), YEAR(F873)=YEAR(Y873))</f>
        <v/>
      </c>
      <c r="V873" s="418">
        <f>AND(AC873&lt;&gt;"", 'Company information'!D$4&lt;&gt;"", RIGHT(SUBSTITUTE(AC873,"-",""),9)=RIGHT(SUBSTITUTE('Company information'!D$4,"-",""),9))</f>
        <v/>
      </c>
      <c r="W873" s="418">
        <f>AI873-I873</f>
        <v/>
      </c>
      <c r="X873" s="455" t="n"/>
      <c r="Y873" s="417" t="n"/>
      <c r="Z873" s="418" t="n"/>
      <c r="AA873" s="418" t="n"/>
      <c r="AB873" s="418" t="n"/>
      <c r="AC873" s="418" t="n"/>
      <c r="AD873" s="418" t="n"/>
      <c r="AE873" s="455" t="n"/>
      <c r="AF873" s="455" t="n"/>
      <c r="AG873" s="455" t="n"/>
      <c r="AH873" s="455" t="n"/>
      <c r="AI873" s="455" t="n"/>
      <c r="AJ873" s="455" t="n"/>
      <c r="AK873" s="455" t="n"/>
      <c r="AL873" s="455" t="n"/>
      <c r="AM873" s="455" t="n"/>
      <c r="AN873" s="455" t="n"/>
      <c r="AO873" s="455" t="n"/>
      <c r="AP873" s="455" t="n"/>
      <c r="AQ873" s="455" t="n"/>
      <c r="AR873" s="418" t="n"/>
      <c r="AS873" s="418" t="n"/>
      <c r="AT873" s="418" t="n"/>
    </row>
    <row r="874">
      <c r="A874" s="417" t="n">
        <v>865</v>
      </c>
      <c r="B874" s="418" t="inlineStr">
        <is>
          <t>Building rental charge for Feb 2022</t>
        </is>
      </c>
      <c r="C874" s="418" t="inlineStr">
        <is>
          <t>មេហ្គា លេបឹល &amp; ស្ទីកឃើរ (ខេមបូឌា)</t>
        </is>
      </c>
      <c r="D874" s="418" t="inlineStr">
        <is>
          <t>L001-100185983</t>
        </is>
      </c>
      <c r="E874" s="418" t="inlineStr">
        <is>
          <t>INV20220204</t>
        </is>
      </c>
      <c r="F874" s="419" t="n">
        <v>44653</v>
      </c>
      <c r="G874" s="420" t="n">
        <v>4539511</v>
      </c>
      <c r="H874" s="418" t="n"/>
      <c r="I874" s="455" t="n">
        <v>4539511</v>
      </c>
      <c r="J874" s="418">
        <f>IF(L874&lt;&gt;"",L874,K874)</f>
        <v/>
      </c>
      <c r="K874" s="418">
        <f>IF(AND(T874=TRUE, U874=TRUE, V874=TRUE), IF(W874&lt;-0.05, "អនុញ្ញាត (អ្នកផ្គត់ផ្គង់ប្រកាសខ្វះ)", "បានប្រកាស (អនុញ្ញាត)"), IF(AND(T874=FALSE, U874=FALSE, V874=FALSE), "ព្យួរទុក (មិនមានទិន្នន័យ)", "ប្រកាសខុស (ព្យួរទុក)"))</f>
        <v/>
      </c>
      <c r="L874" s="418" t="inlineStr"/>
      <c r="M874" s="418" t="inlineStr"/>
      <c r="N874" s="455" t="n"/>
      <c r="O874" s="455">
        <f>IF(W874&lt;0,AI874,I874)</f>
        <v/>
      </c>
      <c r="P874" s="455">
        <f>I874-O874</f>
        <v/>
      </c>
      <c r="Q874" s="418" t="n"/>
      <c r="R874" s="418" t="inlineStr">
        <is>
          <t>INV20220204</t>
        </is>
      </c>
      <c r="S874" s="418" t="inlineStr"/>
      <c r="T874" s="418">
        <f>R874=S874</f>
        <v/>
      </c>
      <c r="U874" s="418">
        <f>AND(MONTH(F874)=MONTH(Y874), YEAR(F874)=YEAR(Y874))</f>
        <v/>
      </c>
      <c r="V874" s="418">
        <f>AND(AC874&lt;&gt;"", 'Company information'!D$4&lt;&gt;"", RIGHT(SUBSTITUTE(AC874,"-",""),9)=RIGHT(SUBSTITUTE('Company information'!D$4,"-",""),9))</f>
        <v/>
      </c>
      <c r="W874" s="418">
        <f>AI874-I874</f>
        <v/>
      </c>
      <c r="X874" s="455" t="n"/>
      <c r="Y874" s="417" t="n"/>
      <c r="Z874" s="418" t="n"/>
      <c r="AA874" s="418" t="n"/>
      <c r="AB874" s="418" t="n"/>
      <c r="AC874" s="418" t="n"/>
      <c r="AD874" s="418" t="n"/>
      <c r="AE874" s="455" t="n"/>
      <c r="AF874" s="455" t="n"/>
      <c r="AG874" s="455" t="n"/>
      <c r="AH874" s="455" t="n"/>
      <c r="AI874" s="455" t="n"/>
      <c r="AJ874" s="455" t="n"/>
      <c r="AK874" s="455" t="n"/>
      <c r="AL874" s="455" t="n"/>
      <c r="AM874" s="455" t="n"/>
      <c r="AN874" s="455" t="n"/>
      <c r="AO874" s="455" t="n"/>
      <c r="AP874" s="455" t="n"/>
      <c r="AQ874" s="455" t="n"/>
      <c r="AR874" s="418" t="n"/>
      <c r="AS874" s="418" t="n"/>
      <c r="AT874" s="418" t="n"/>
    </row>
    <row r="875">
      <c r="A875" s="417" t="n">
        <v>866</v>
      </c>
      <c r="B875" s="418" t="inlineStr">
        <is>
          <t>Infrastructure maintenance fee for Feb 2022</t>
        </is>
      </c>
      <c r="C875" s="418" t="inlineStr">
        <is>
          <t>ភ្នំពេញ អេសអ៊ីហ្សិត ភីអិលស៊ី</t>
        </is>
      </c>
      <c r="D875" s="418" t="inlineStr">
        <is>
          <t>L001-100046592</t>
        </is>
      </c>
      <c r="E875" s="418" t="inlineStr">
        <is>
          <t>2022-00694</t>
        </is>
      </c>
      <c r="F875" s="419" t="n">
        <v>44609</v>
      </c>
      <c r="G875" s="420" t="n">
        <v>200488</v>
      </c>
      <c r="H875" s="418" t="n"/>
      <c r="I875" s="455" t="n">
        <v>200488</v>
      </c>
      <c r="J875" s="418">
        <f>IF(L875&lt;&gt;"",L875,K875)</f>
        <v/>
      </c>
      <c r="K875" s="418">
        <f>IF(AND(T875=TRUE, U875=TRUE, V875=TRUE), IF(W875&lt;-0.05, "អនុញ្ញាត (អ្នកផ្គត់ផ្គង់ប្រកាសខ្វះ)", "បានប្រកាស (អនុញ្ញាត)"), IF(AND(T875=FALSE, U875=FALSE, V875=FALSE), "ព្យួរទុក (មិនមានទិន្នន័យ)", "ប្រកាសខុស (ព្យួរទុក)"))</f>
        <v/>
      </c>
      <c r="L875" s="418" t="inlineStr"/>
      <c r="M875" s="418" t="inlineStr"/>
      <c r="N875" s="455" t="n"/>
      <c r="O875" s="455">
        <f>IF(W875&lt;0,AI875,I875)</f>
        <v/>
      </c>
      <c r="P875" s="455">
        <f>I875-O875</f>
        <v/>
      </c>
      <c r="Q875" s="418" t="n"/>
      <c r="R875" s="418" t="inlineStr">
        <is>
          <t>2022-00694</t>
        </is>
      </c>
      <c r="S875" s="418" t="inlineStr"/>
      <c r="T875" s="418">
        <f>R875=S875</f>
        <v/>
      </c>
      <c r="U875" s="418">
        <f>AND(MONTH(F875)=MONTH(Y875), YEAR(F875)=YEAR(Y875))</f>
        <v/>
      </c>
      <c r="V875" s="418">
        <f>AND(AC875&lt;&gt;"", 'Company information'!D$4&lt;&gt;"", RIGHT(SUBSTITUTE(AC875,"-",""),9)=RIGHT(SUBSTITUTE('Company information'!D$4,"-",""),9))</f>
        <v/>
      </c>
      <c r="W875" s="418">
        <f>AI875-I875</f>
        <v/>
      </c>
      <c r="X875" s="455" t="n"/>
      <c r="Y875" s="417" t="n"/>
      <c r="Z875" s="418" t="n"/>
      <c r="AA875" s="418" t="n"/>
      <c r="AB875" s="418" t="n"/>
      <c r="AC875" s="418" t="n"/>
      <c r="AD875" s="418" t="n"/>
      <c r="AE875" s="455" t="n"/>
      <c r="AF875" s="455" t="n"/>
      <c r="AG875" s="455" t="n"/>
      <c r="AH875" s="455" t="n"/>
      <c r="AI875" s="455" t="n"/>
      <c r="AJ875" s="455" t="n"/>
      <c r="AK875" s="455" t="n"/>
      <c r="AL875" s="455" t="n"/>
      <c r="AM875" s="455" t="n"/>
      <c r="AN875" s="455" t="n"/>
      <c r="AO875" s="455" t="n"/>
      <c r="AP875" s="455" t="n"/>
      <c r="AQ875" s="455" t="n"/>
      <c r="AR875" s="418" t="n"/>
      <c r="AS875" s="418" t="n"/>
      <c r="AT875" s="418" t="n"/>
    </row>
    <row r="876">
      <c r="A876" s="417" t="n">
        <v>867</v>
      </c>
      <c r="B876" s="418" t="inlineStr">
        <is>
          <t>Infrastructure maintenance fee for Feb 2022</t>
        </is>
      </c>
      <c r="C876" s="418" t="inlineStr">
        <is>
          <t>ភ្នំពេញ អេសអ៊ីហ្សិត ភីអិលស៊ី</t>
        </is>
      </c>
      <c r="D876" s="418" t="inlineStr">
        <is>
          <t>L001-100046592</t>
        </is>
      </c>
      <c r="E876" s="418" t="inlineStr">
        <is>
          <t>2022-00703</t>
        </is>
      </c>
      <c r="F876" s="419" t="n">
        <v>44609</v>
      </c>
      <c r="G876" s="420" t="n">
        <v>164665</v>
      </c>
      <c r="H876" s="418" t="n"/>
      <c r="I876" s="455" t="n">
        <v>164665</v>
      </c>
      <c r="J876" s="418">
        <f>IF(L876&lt;&gt;"",L876,K876)</f>
        <v/>
      </c>
      <c r="K876" s="418">
        <f>IF(AND(T876=TRUE, U876=TRUE, V876=TRUE), IF(W876&lt;-0.05, "អនុញ្ញាត (អ្នកផ្គត់ផ្គង់ប្រកាសខ្វះ)", "បានប្រកាស (អនុញ្ញាត)"), IF(AND(T876=FALSE, U876=FALSE, V876=FALSE), "ព្យួរទុក (មិនមានទិន្នន័យ)", "ប្រកាសខុស (ព្យួរទុក)"))</f>
        <v/>
      </c>
      <c r="L876" s="418" t="inlineStr"/>
      <c r="M876" s="418" t="inlineStr"/>
      <c r="N876" s="455" t="n"/>
      <c r="O876" s="455">
        <f>IF(W876&lt;0,AI876,I876)</f>
        <v/>
      </c>
      <c r="P876" s="455">
        <f>I876-O876</f>
        <v/>
      </c>
      <c r="Q876" s="418" t="n"/>
      <c r="R876" s="418" t="inlineStr">
        <is>
          <t>2022-00703</t>
        </is>
      </c>
      <c r="S876" s="418" t="inlineStr"/>
      <c r="T876" s="418">
        <f>R876=S876</f>
        <v/>
      </c>
      <c r="U876" s="418">
        <f>AND(MONTH(F876)=MONTH(Y876), YEAR(F876)=YEAR(Y876))</f>
        <v/>
      </c>
      <c r="V876" s="418">
        <f>AND(AC876&lt;&gt;"", 'Company information'!D$4&lt;&gt;"", RIGHT(SUBSTITUTE(AC876,"-",""),9)=RIGHT(SUBSTITUTE('Company information'!D$4,"-",""),9))</f>
        <v/>
      </c>
      <c r="W876" s="418">
        <f>AI876-I876</f>
        <v/>
      </c>
      <c r="X876" s="455" t="n"/>
      <c r="Y876" s="417" t="n"/>
      <c r="Z876" s="418" t="n"/>
      <c r="AA876" s="418" t="n"/>
      <c r="AB876" s="418" t="n"/>
      <c r="AC876" s="418" t="n"/>
      <c r="AD876" s="418" t="n"/>
      <c r="AE876" s="455" t="n"/>
      <c r="AF876" s="455" t="n"/>
      <c r="AG876" s="455" t="n"/>
      <c r="AH876" s="455" t="n"/>
      <c r="AI876" s="455" t="n"/>
      <c r="AJ876" s="455" t="n"/>
      <c r="AK876" s="455" t="n"/>
      <c r="AL876" s="455" t="n"/>
      <c r="AM876" s="455" t="n"/>
      <c r="AN876" s="455" t="n"/>
      <c r="AO876" s="455" t="n"/>
      <c r="AP876" s="455" t="n"/>
      <c r="AQ876" s="455" t="n"/>
      <c r="AR876" s="418" t="n"/>
      <c r="AS876" s="418" t="n"/>
      <c r="AT876" s="418" t="n"/>
    </row>
    <row r="877">
      <c r="A877" s="417" t="n">
        <v>868</v>
      </c>
      <c r="B877" s="418" t="inlineStr">
        <is>
          <t>Security servicee fee</t>
        </is>
      </c>
      <c r="C877" s="418" t="inlineStr">
        <is>
          <t>ភី.អិល (ខេមបូឌា) ស៊ីឃ្យួរឹធី</t>
        </is>
      </c>
      <c r="D877" s="418" t="inlineStr">
        <is>
          <t>K010-901502809</t>
        </is>
      </c>
      <c r="E877" s="418" t="inlineStr">
        <is>
          <t>PL000905</t>
        </is>
      </c>
      <c r="F877" s="419" t="n">
        <v>44563</v>
      </c>
      <c r="G877" s="420" t="n">
        <v>203300</v>
      </c>
      <c r="H877" s="418" t="n"/>
      <c r="I877" s="455" t="n">
        <v>203300</v>
      </c>
      <c r="J877" s="418">
        <f>IF(L877&lt;&gt;"",L877,K877)</f>
        <v/>
      </c>
      <c r="K877" s="418">
        <f>IF(AND(T877=TRUE, U877=TRUE, V877=TRUE), IF(W877&lt;-0.05, "អនុញ្ញាត (អ្នកផ្គត់ផ្គង់ប្រកាសខ្វះ)", "បានប្រកាស (អនុញ្ញាត)"), IF(AND(T877=FALSE, U877=FALSE, V877=FALSE), "ព្យួរទុក (មិនមានទិន្នន័យ)", "ប្រកាសខុស (ព្យួរទុក)"))</f>
        <v/>
      </c>
      <c r="L877" s="418" t="inlineStr"/>
      <c r="M877" s="418" t="inlineStr"/>
      <c r="N877" s="455" t="n"/>
      <c r="O877" s="455">
        <f>IF(W877&lt;0,AI877,I877)</f>
        <v/>
      </c>
      <c r="P877" s="455">
        <f>I877-O877</f>
        <v/>
      </c>
      <c r="Q877" s="418" t="n"/>
      <c r="R877" s="418" t="inlineStr">
        <is>
          <t>PL000905</t>
        </is>
      </c>
      <c r="S877" s="418" t="inlineStr"/>
      <c r="T877" s="418">
        <f>R877=S877</f>
        <v/>
      </c>
      <c r="U877" s="418">
        <f>AND(MONTH(F877)=MONTH(Y877), YEAR(F877)=YEAR(Y877))</f>
        <v/>
      </c>
      <c r="V877" s="418">
        <f>AND(AC877&lt;&gt;"", 'Company information'!D$4&lt;&gt;"", RIGHT(SUBSTITUTE(AC877,"-",""),9)=RIGHT(SUBSTITUTE('Company information'!D$4,"-",""),9))</f>
        <v/>
      </c>
      <c r="W877" s="418">
        <f>AI877-I877</f>
        <v/>
      </c>
      <c r="X877" s="455" t="n"/>
      <c r="Y877" s="417" t="n"/>
      <c r="Z877" s="418" t="n"/>
      <c r="AA877" s="418" t="n"/>
      <c r="AB877" s="418" t="n"/>
      <c r="AC877" s="418" t="n"/>
      <c r="AD877" s="418" t="n"/>
      <c r="AE877" s="455" t="n"/>
      <c r="AF877" s="455" t="n"/>
      <c r="AG877" s="455" t="n"/>
      <c r="AH877" s="455" t="n"/>
      <c r="AI877" s="455" t="n"/>
      <c r="AJ877" s="455" t="n"/>
      <c r="AK877" s="455" t="n"/>
      <c r="AL877" s="455" t="n"/>
      <c r="AM877" s="455" t="n"/>
      <c r="AN877" s="455" t="n"/>
      <c r="AO877" s="455" t="n"/>
      <c r="AP877" s="455" t="n"/>
      <c r="AQ877" s="455" t="n"/>
      <c r="AR877" s="418" t="n"/>
      <c r="AS877" s="418" t="n"/>
      <c r="AT877" s="418" t="n"/>
    </row>
    <row r="878">
      <c r="A878" s="417" t="n">
        <v>869</v>
      </c>
      <c r="B878" s="418" t="inlineStr">
        <is>
          <t>Express Fee</t>
        </is>
      </c>
      <c r="C878" s="418" t="inlineStr">
        <is>
          <t>ឌី អេច អិល អិចប្រេស (ខេមបូឌា)</t>
        </is>
      </c>
      <c r="D878" s="418" t="inlineStr">
        <is>
          <t>L001-100045197</t>
        </is>
      </c>
      <c r="E878" s="418" t="inlineStr">
        <is>
          <t>PNHR000410599</t>
        </is>
      </c>
      <c r="F878" s="419" t="n">
        <v>44563</v>
      </c>
      <c r="G878" s="420" t="n">
        <v>20110</v>
      </c>
      <c r="H878" s="418" t="n"/>
      <c r="I878" s="455" t="n">
        <v>20110</v>
      </c>
      <c r="J878" s="418">
        <f>IF(L878&lt;&gt;"",L878,K878)</f>
        <v/>
      </c>
      <c r="K878" s="418">
        <f>IF(AND(T878=TRUE, U878=TRUE, V878=TRUE), IF(W878&lt;-0.05, "អនុញ្ញាត (អ្នកផ្គត់ផ្គង់ប្រកាសខ្វះ)", "បានប្រកាស (អនុញ្ញាត)"), IF(AND(T878=FALSE, U878=FALSE, V878=FALSE), "ព្យួរទុក (មិនមានទិន្នន័យ)", "ប្រកាសខុស (ព្យួរទុក)"))</f>
        <v/>
      </c>
      <c r="L878" s="418" t="inlineStr"/>
      <c r="M878" s="418" t="inlineStr"/>
      <c r="N878" s="455" t="n"/>
      <c r="O878" s="455">
        <f>IF(W878&lt;0,AI878,I878)</f>
        <v/>
      </c>
      <c r="P878" s="455">
        <f>I878-O878</f>
        <v/>
      </c>
      <c r="Q878" s="418" t="n"/>
      <c r="R878" s="418" t="inlineStr">
        <is>
          <t>PNHR000410599</t>
        </is>
      </c>
      <c r="S878" s="418" t="inlineStr"/>
      <c r="T878" s="418">
        <f>R878=S878</f>
        <v/>
      </c>
      <c r="U878" s="418">
        <f>AND(MONTH(F878)=MONTH(Y878), YEAR(F878)=YEAR(Y878))</f>
        <v/>
      </c>
      <c r="V878" s="418">
        <f>AND(AC878&lt;&gt;"", 'Company information'!D$4&lt;&gt;"", RIGHT(SUBSTITUTE(AC878,"-",""),9)=RIGHT(SUBSTITUTE('Company information'!D$4,"-",""),9))</f>
        <v/>
      </c>
      <c r="W878" s="418">
        <f>AI878-I878</f>
        <v/>
      </c>
      <c r="X878" s="455" t="n"/>
      <c r="Y878" s="417" t="n"/>
      <c r="Z878" s="418" t="n"/>
      <c r="AA878" s="418" t="n"/>
      <c r="AB878" s="418" t="n"/>
      <c r="AC878" s="418" t="n"/>
      <c r="AD878" s="418" t="n"/>
      <c r="AE878" s="455" t="n"/>
      <c r="AF878" s="455" t="n"/>
      <c r="AG878" s="455" t="n"/>
      <c r="AH878" s="455" t="n"/>
      <c r="AI878" s="455" t="n"/>
      <c r="AJ878" s="455" t="n"/>
      <c r="AK878" s="455" t="n"/>
      <c r="AL878" s="455" t="n"/>
      <c r="AM878" s="455" t="n"/>
      <c r="AN878" s="455" t="n"/>
      <c r="AO878" s="455" t="n"/>
      <c r="AP878" s="455" t="n"/>
      <c r="AQ878" s="455" t="n"/>
      <c r="AR878" s="418" t="n"/>
      <c r="AS878" s="418" t="n"/>
      <c r="AT878" s="418" t="n"/>
    </row>
    <row r="879">
      <c r="A879" s="417" t="n">
        <v>870</v>
      </c>
      <c r="B879" s="418" t="inlineStr">
        <is>
          <t>Handling Charge</t>
        </is>
      </c>
      <c r="C879" s="418" t="inlineStr">
        <is>
          <t>56ប៊ី-លីង សឹបផ្លាយ ឆេន មេនេចម៉ិន ឯ.ក</t>
        </is>
      </c>
      <c r="D879" s="418" t="inlineStr">
        <is>
          <t>K004-902004795</t>
        </is>
      </c>
      <c r="E879" s="418" t="inlineStr">
        <is>
          <t>TI2022-0228</t>
        </is>
      </c>
      <c r="F879" s="419" t="n">
        <v>44620</v>
      </c>
      <c r="G879" s="420" t="n">
        <v>195168</v>
      </c>
      <c r="H879" s="418" t="n"/>
      <c r="I879" s="455" t="n">
        <v>195168</v>
      </c>
      <c r="J879" s="418">
        <f>IF(L879&lt;&gt;"",L879,K879)</f>
        <v/>
      </c>
      <c r="K879" s="418">
        <f>IF(AND(T879=TRUE, U879=TRUE, V879=TRUE), IF(W879&lt;-0.05, "អនុញ្ញាត (អ្នកផ្គត់ផ្គង់ប្រកាសខ្វះ)", "បានប្រកាស (អនុញ្ញាត)"), IF(AND(T879=FALSE, U879=FALSE, V879=FALSE), "ព្យួរទុក (មិនមានទិន្នន័យ)", "ប្រកាសខុស (ព្យួរទុក)"))</f>
        <v/>
      </c>
      <c r="L879" s="418" t="inlineStr"/>
      <c r="M879" s="418" t="inlineStr"/>
      <c r="N879" s="455" t="n"/>
      <c r="O879" s="455">
        <f>IF(W879&lt;0,AI879,I879)</f>
        <v/>
      </c>
      <c r="P879" s="455">
        <f>I879-O879</f>
        <v/>
      </c>
      <c r="Q879" s="418" t="n"/>
      <c r="R879" s="418" t="inlineStr">
        <is>
          <t>TI2022-0228</t>
        </is>
      </c>
      <c r="S879" s="418" t="inlineStr"/>
      <c r="T879" s="418">
        <f>R879=S879</f>
        <v/>
      </c>
      <c r="U879" s="418">
        <f>AND(MONTH(F879)=MONTH(Y879), YEAR(F879)=YEAR(Y879))</f>
        <v/>
      </c>
      <c r="V879" s="418">
        <f>AND(AC879&lt;&gt;"", 'Company information'!D$4&lt;&gt;"", RIGHT(SUBSTITUTE(AC879,"-",""),9)=RIGHT(SUBSTITUTE('Company information'!D$4,"-",""),9))</f>
        <v/>
      </c>
      <c r="W879" s="418">
        <f>AI879-I879</f>
        <v/>
      </c>
      <c r="X879" s="455" t="n"/>
      <c r="Y879" s="417" t="n"/>
      <c r="Z879" s="418" t="n"/>
      <c r="AA879" s="418" t="n"/>
      <c r="AB879" s="418" t="n"/>
      <c r="AC879" s="418" t="n"/>
      <c r="AD879" s="418" t="n"/>
      <c r="AE879" s="455" t="n"/>
      <c r="AF879" s="455" t="n"/>
      <c r="AG879" s="455" t="n"/>
      <c r="AH879" s="455" t="n"/>
      <c r="AI879" s="455" t="n"/>
      <c r="AJ879" s="455" t="n"/>
      <c r="AK879" s="455" t="n"/>
      <c r="AL879" s="455" t="n"/>
      <c r="AM879" s="455" t="n"/>
      <c r="AN879" s="455" t="n"/>
      <c r="AO879" s="455" t="n"/>
      <c r="AP879" s="455" t="n"/>
      <c r="AQ879" s="455" t="n"/>
      <c r="AR879" s="418" t="n"/>
      <c r="AS879" s="418" t="n"/>
      <c r="AT879" s="418" t="n"/>
    </row>
    <row r="880">
      <c r="A880" s="417" t="n">
        <v>871</v>
      </c>
      <c r="B880" s="418" t="inlineStr">
        <is>
          <t>Handling Charge</t>
        </is>
      </c>
      <c r="C880" s="418" t="inlineStr">
        <is>
          <t>56ប៊ី-លីង សឹបផ្លាយ ឆេន មេនេចម៉ិន ឯ.ក</t>
        </is>
      </c>
      <c r="D880" s="418" t="inlineStr">
        <is>
          <t>K004-902004795</t>
        </is>
      </c>
      <c r="E880" s="418" t="inlineStr">
        <is>
          <t>TI2022-0227</t>
        </is>
      </c>
      <c r="F880" s="419" t="n">
        <v>44563</v>
      </c>
      <c r="G880" s="420" t="n">
        <v>304950</v>
      </c>
      <c r="H880" s="418" t="n"/>
      <c r="I880" s="455" t="n">
        <v>304950</v>
      </c>
      <c r="J880" s="418">
        <f>IF(L880&lt;&gt;"",L880,K880)</f>
        <v/>
      </c>
      <c r="K880" s="418">
        <f>IF(AND(T880=TRUE, U880=TRUE, V880=TRUE), IF(W880&lt;-0.05, "អនុញ្ញាត (អ្នកផ្គត់ផ្គង់ប្រកាសខ្វះ)", "បានប្រកាស (អនុញ្ញាត)"), IF(AND(T880=FALSE, U880=FALSE, V880=FALSE), "ព្យួរទុក (មិនមានទិន្នន័យ)", "ប្រកាសខុស (ព្យួរទុក)"))</f>
        <v/>
      </c>
      <c r="L880" s="418" t="inlineStr"/>
      <c r="M880" s="418" t="inlineStr"/>
      <c r="N880" s="455" t="n"/>
      <c r="O880" s="455">
        <f>IF(W880&lt;0,AI880,I880)</f>
        <v/>
      </c>
      <c r="P880" s="455">
        <f>I880-O880</f>
        <v/>
      </c>
      <c r="Q880" s="418" t="n"/>
      <c r="R880" s="418" t="inlineStr">
        <is>
          <t>TI2022-0227</t>
        </is>
      </c>
      <c r="S880" s="418" t="inlineStr"/>
      <c r="T880" s="418">
        <f>R880=S880</f>
        <v/>
      </c>
      <c r="U880" s="418">
        <f>AND(MONTH(F880)=MONTH(Y880), YEAR(F880)=YEAR(Y880))</f>
        <v/>
      </c>
      <c r="V880" s="418">
        <f>AND(AC880&lt;&gt;"", 'Company information'!D$4&lt;&gt;"", RIGHT(SUBSTITUTE(AC880,"-",""),9)=RIGHT(SUBSTITUTE('Company information'!D$4,"-",""),9))</f>
        <v/>
      </c>
      <c r="W880" s="418">
        <f>AI880-I880</f>
        <v/>
      </c>
      <c r="X880" s="455" t="n"/>
      <c r="Y880" s="417" t="n"/>
      <c r="Z880" s="418" t="n"/>
      <c r="AA880" s="418" t="n"/>
      <c r="AB880" s="418" t="n"/>
      <c r="AC880" s="418" t="n"/>
      <c r="AD880" s="418" t="n"/>
      <c r="AE880" s="455" t="n"/>
      <c r="AF880" s="455" t="n"/>
      <c r="AG880" s="455" t="n"/>
      <c r="AH880" s="455" t="n"/>
      <c r="AI880" s="455" t="n"/>
      <c r="AJ880" s="455" t="n"/>
      <c r="AK880" s="455" t="n"/>
      <c r="AL880" s="455" t="n"/>
      <c r="AM880" s="455" t="n"/>
      <c r="AN880" s="455" t="n"/>
      <c r="AO880" s="455" t="n"/>
      <c r="AP880" s="455" t="n"/>
      <c r="AQ880" s="455" t="n"/>
      <c r="AR880" s="418" t="n"/>
      <c r="AS880" s="418" t="n"/>
      <c r="AT880" s="418" t="n"/>
    </row>
    <row r="881">
      <c r="A881" s="417" t="n">
        <v>872</v>
      </c>
      <c r="B881" s="418" t="inlineStr">
        <is>
          <t>Handling Charge</t>
        </is>
      </c>
      <c r="C881" s="418" t="inlineStr">
        <is>
          <t>56ប៊ី-លីង សឹបផ្លាយ ឆេន មេនេចម៉ិន ឯ.ក</t>
        </is>
      </c>
      <c r="D881" s="418" t="inlineStr">
        <is>
          <t>K004-902004795</t>
        </is>
      </c>
      <c r="E881" s="418" t="inlineStr">
        <is>
          <t>TI2022-0226</t>
        </is>
      </c>
      <c r="F881" s="419" t="n">
        <v>44620</v>
      </c>
      <c r="G881" s="420" t="n">
        <v>304950</v>
      </c>
      <c r="H881" s="418" t="n"/>
      <c r="I881" s="455" t="n">
        <v>304950</v>
      </c>
      <c r="J881" s="418">
        <f>IF(L881&lt;&gt;"",L881,K881)</f>
        <v/>
      </c>
      <c r="K881" s="418">
        <f>IF(AND(T881=TRUE, U881=TRUE, V881=TRUE), IF(W881&lt;-0.05, "អនុញ្ញាត (អ្នកផ្គត់ផ្គង់ប្រកាសខ្វះ)", "បានប្រកាស (អនុញ្ញាត)"), IF(AND(T881=FALSE, U881=FALSE, V881=FALSE), "ព្យួរទុក (មិនមានទិន្នន័យ)", "ប្រកាសខុស (ព្យួរទុក)"))</f>
        <v/>
      </c>
      <c r="L881" s="418" t="inlineStr"/>
      <c r="M881" s="418" t="inlineStr"/>
      <c r="N881" s="455" t="n"/>
      <c r="O881" s="455">
        <f>IF(W881&lt;0,AI881,I881)</f>
        <v/>
      </c>
      <c r="P881" s="455">
        <f>I881-O881</f>
        <v/>
      </c>
      <c r="Q881" s="418" t="n"/>
      <c r="R881" s="418" t="inlineStr">
        <is>
          <t>TI2022-0226</t>
        </is>
      </c>
      <c r="S881" s="418" t="inlineStr"/>
      <c r="T881" s="418">
        <f>R881=S881</f>
        <v/>
      </c>
      <c r="U881" s="418">
        <f>AND(MONTH(F881)=MONTH(Y881), YEAR(F881)=YEAR(Y881))</f>
        <v/>
      </c>
      <c r="V881" s="418">
        <f>AND(AC881&lt;&gt;"", 'Company information'!D$4&lt;&gt;"", RIGHT(SUBSTITUTE(AC881,"-",""),9)=RIGHT(SUBSTITUTE('Company information'!D$4,"-",""),9))</f>
        <v/>
      </c>
      <c r="W881" s="418">
        <f>AI881-I881</f>
        <v/>
      </c>
      <c r="X881" s="455" t="n"/>
      <c r="Y881" s="417" t="n"/>
      <c r="Z881" s="418" t="n"/>
      <c r="AA881" s="418" t="n"/>
      <c r="AB881" s="418" t="n"/>
      <c r="AC881" s="418" t="n"/>
      <c r="AD881" s="418" t="n"/>
      <c r="AE881" s="455" t="n"/>
      <c r="AF881" s="455" t="n"/>
      <c r="AG881" s="455" t="n"/>
      <c r="AH881" s="455" t="n"/>
      <c r="AI881" s="455" t="n"/>
      <c r="AJ881" s="455" t="n"/>
      <c r="AK881" s="455" t="n"/>
      <c r="AL881" s="455" t="n"/>
      <c r="AM881" s="455" t="n"/>
      <c r="AN881" s="455" t="n"/>
      <c r="AO881" s="455" t="n"/>
      <c r="AP881" s="455" t="n"/>
      <c r="AQ881" s="455" t="n"/>
      <c r="AR881" s="418" t="n"/>
      <c r="AS881" s="418" t="n"/>
      <c r="AT881" s="418" t="n"/>
    </row>
    <row r="882">
      <c r="A882" s="417" t="n">
        <v>873</v>
      </c>
      <c r="B882" s="418" t="inlineStr">
        <is>
          <t>Handling Charge</t>
        </is>
      </c>
      <c r="C882" s="418" t="inlineStr">
        <is>
          <t>56ប៊ី-លីង សឹបផ្លាយ ឆេន មេនេចម៉ិន ឯ.ក</t>
        </is>
      </c>
      <c r="D882" s="418" t="inlineStr">
        <is>
          <t>K004-902004795</t>
        </is>
      </c>
      <c r="E882" s="418" t="inlineStr">
        <is>
          <t>TI2022-0225</t>
        </is>
      </c>
      <c r="F882" s="419" t="n">
        <v>44620</v>
      </c>
      <c r="G882" s="420" t="n">
        <v>304950</v>
      </c>
      <c r="H882" s="418" t="n"/>
      <c r="I882" s="455" t="n">
        <v>304950</v>
      </c>
      <c r="J882" s="418">
        <f>IF(L882&lt;&gt;"",L882,K882)</f>
        <v/>
      </c>
      <c r="K882" s="418">
        <f>IF(AND(T882=TRUE, U882=TRUE, V882=TRUE), IF(W882&lt;-0.05, "អនុញ្ញាត (អ្នកផ្គត់ផ្គង់ប្រកាសខ្វះ)", "បានប្រកាស (អនុញ្ញាត)"), IF(AND(T882=FALSE, U882=FALSE, V882=FALSE), "ព្យួរទុក (មិនមានទិន្នន័យ)", "ប្រកាសខុស (ព្យួរទុក)"))</f>
        <v/>
      </c>
      <c r="L882" s="418" t="inlineStr"/>
      <c r="M882" s="418" t="inlineStr"/>
      <c r="N882" s="455" t="n"/>
      <c r="O882" s="455">
        <f>IF(W882&lt;0,AI882,I882)</f>
        <v/>
      </c>
      <c r="P882" s="455">
        <f>I882-O882</f>
        <v/>
      </c>
      <c r="Q882" s="418" t="n"/>
      <c r="R882" s="418" t="inlineStr">
        <is>
          <t>TI2022-0225</t>
        </is>
      </c>
      <c r="S882" s="418" t="inlineStr"/>
      <c r="T882" s="418">
        <f>R882=S882</f>
        <v/>
      </c>
      <c r="U882" s="418">
        <f>AND(MONTH(F882)=MONTH(Y882), YEAR(F882)=YEAR(Y882))</f>
        <v/>
      </c>
      <c r="V882" s="418">
        <f>AND(AC882&lt;&gt;"", 'Company information'!D$4&lt;&gt;"", RIGHT(SUBSTITUTE(AC882,"-",""),9)=RIGHT(SUBSTITUTE('Company information'!D$4,"-",""),9))</f>
        <v/>
      </c>
      <c r="W882" s="418">
        <f>AI882-I882</f>
        <v/>
      </c>
      <c r="X882" s="455" t="n"/>
      <c r="Y882" s="417" t="n"/>
      <c r="Z882" s="418" t="n"/>
      <c r="AA882" s="418" t="n"/>
      <c r="AB882" s="418" t="n"/>
      <c r="AC882" s="418" t="n"/>
      <c r="AD882" s="418" t="n"/>
      <c r="AE882" s="455" t="n"/>
      <c r="AF882" s="455" t="n"/>
      <c r="AG882" s="455" t="n"/>
      <c r="AH882" s="455" t="n"/>
      <c r="AI882" s="455" t="n"/>
      <c r="AJ882" s="455" t="n"/>
      <c r="AK882" s="455" t="n"/>
      <c r="AL882" s="455" t="n"/>
      <c r="AM882" s="455" t="n"/>
      <c r="AN882" s="455" t="n"/>
      <c r="AO882" s="455" t="n"/>
      <c r="AP882" s="455" t="n"/>
      <c r="AQ882" s="455" t="n"/>
      <c r="AR882" s="418" t="n"/>
      <c r="AS882" s="418" t="n"/>
      <c r="AT882" s="418" t="n"/>
    </row>
    <row r="883">
      <c r="A883" s="417" t="n">
        <v>874</v>
      </c>
      <c r="B883" s="418" t="inlineStr">
        <is>
          <t>Documentation and Terminal handing service</t>
        </is>
      </c>
      <c r="C883" s="418" t="inlineStr">
        <is>
          <t>យូសេន ឡូជីស្ទីក (ខេមបូឌា) ខូ អិលធីឌី</t>
        </is>
      </c>
      <c r="D883" s="418" t="inlineStr">
        <is>
          <t>L001-104015799</t>
        </is>
      </c>
      <c r="E883" s="418" t="inlineStr">
        <is>
          <t>PNHTI0031828</t>
        </is>
      </c>
      <c r="F883" s="419" t="n">
        <v>44836</v>
      </c>
      <c r="G883" s="420" t="n">
        <v>217692</v>
      </c>
      <c r="H883" s="418" t="n"/>
      <c r="I883" s="455" t="n">
        <v>217692</v>
      </c>
      <c r="J883" s="418">
        <f>IF(L883&lt;&gt;"",L883,K883)</f>
        <v/>
      </c>
      <c r="K883" s="418">
        <f>IF(AND(T883=TRUE, U883=TRUE, V883=TRUE), IF(W883&lt;-0.05, "អនុញ្ញាត (អ្នកផ្គត់ផ្គង់ប្រកាសខ្វះ)", "បានប្រកាស (អនុញ្ញាត)"), IF(AND(T883=FALSE, U883=FALSE, V883=FALSE), "ព្យួរទុក (មិនមានទិន្នន័យ)", "ប្រកាសខុស (ព្យួរទុក)"))</f>
        <v/>
      </c>
      <c r="L883" s="418" t="inlineStr"/>
      <c r="M883" s="418" t="inlineStr"/>
      <c r="N883" s="455" t="n"/>
      <c r="O883" s="455">
        <f>IF(W883&lt;0,AI883,I883)</f>
        <v/>
      </c>
      <c r="P883" s="455">
        <f>I883-O883</f>
        <v/>
      </c>
      <c r="Q883" s="418" t="n"/>
      <c r="R883" s="418" t="inlineStr">
        <is>
          <t>PNHTI0031828</t>
        </is>
      </c>
      <c r="S883" s="418" t="inlineStr"/>
      <c r="T883" s="418">
        <f>R883=S883</f>
        <v/>
      </c>
      <c r="U883" s="418">
        <f>AND(MONTH(F883)=MONTH(Y883), YEAR(F883)=YEAR(Y883))</f>
        <v/>
      </c>
      <c r="V883" s="418">
        <f>AND(AC883&lt;&gt;"", 'Company information'!D$4&lt;&gt;"", RIGHT(SUBSTITUTE(AC883,"-",""),9)=RIGHT(SUBSTITUTE('Company information'!D$4,"-",""),9))</f>
        <v/>
      </c>
      <c r="W883" s="418">
        <f>AI883-I883</f>
        <v/>
      </c>
      <c r="X883" s="455" t="n"/>
      <c r="Y883" s="417" t="n"/>
      <c r="Z883" s="418" t="n"/>
      <c r="AA883" s="418" t="n"/>
      <c r="AB883" s="418" t="n"/>
      <c r="AC883" s="418" t="n"/>
      <c r="AD883" s="418" t="n"/>
      <c r="AE883" s="455" t="n"/>
      <c r="AF883" s="455" t="n"/>
      <c r="AG883" s="455" t="n"/>
      <c r="AH883" s="455" t="n"/>
      <c r="AI883" s="455" t="n"/>
      <c r="AJ883" s="455" t="n"/>
      <c r="AK883" s="455" t="n"/>
      <c r="AL883" s="455" t="n"/>
      <c r="AM883" s="455" t="n"/>
      <c r="AN883" s="455" t="n"/>
      <c r="AO883" s="455" t="n"/>
      <c r="AP883" s="455" t="n"/>
      <c r="AQ883" s="455" t="n"/>
      <c r="AR883" s="418" t="n"/>
      <c r="AS883" s="418" t="n"/>
      <c r="AT883" s="418" t="n"/>
    </row>
    <row r="884">
      <c r="A884" s="417" t="n">
        <v>875</v>
      </c>
      <c r="B884" s="418" t="inlineStr">
        <is>
          <t>THC</t>
        </is>
      </c>
      <c r="C884" s="418" t="inlineStr">
        <is>
          <t>អិម &amp; វ៉ាយ អ៊ិនធើណេសិនណល ឡូជីស្ទីក (ខេមបូឌា)</t>
        </is>
      </c>
      <c r="D884" s="418" t="inlineStr">
        <is>
          <t>K003-103013059</t>
        </is>
      </c>
      <c r="E884" s="418" t="inlineStr">
        <is>
          <t>E-22000555</t>
        </is>
      </c>
      <c r="F884" s="419" t="n">
        <v>44617</v>
      </c>
      <c r="G884" s="420" t="n">
        <v>295192</v>
      </c>
      <c r="H884" s="418" t="n"/>
      <c r="I884" s="455" t="n">
        <v>295192</v>
      </c>
      <c r="J884" s="418">
        <f>IF(L884&lt;&gt;"",L884,K884)</f>
        <v/>
      </c>
      <c r="K884" s="418">
        <f>IF(AND(T884=TRUE, U884=TRUE, V884=TRUE), IF(W884&lt;-0.05, "អនុញ្ញាត (អ្នកផ្គត់ផ្គង់ប្រកាសខ្វះ)", "បានប្រកាស (អនុញ្ញាត)"), IF(AND(T884=FALSE, U884=FALSE, V884=FALSE), "ព្យួរទុក (មិនមានទិន្នន័យ)", "ប្រកាសខុស (ព្យួរទុក)"))</f>
        <v/>
      </c>
      <c r="L884" s="418" t="inlineStr"/>
      <c r="M884" s="418" t="inlineStr"/>
      <c r="N884" s="455" t="n"/>
      <c r="O884" s="455">
        <f>IF(W884&lt;0,AI884,I884)</f>
        <v/>
      </c>
      <c r="P884" s="455">
        <f>I884-O884</f>
        <v/>
      </c>
      <c r="Q884" s="418" t="n"/>
      <c r="R884" s="418" t="inlineStr">
        <is>
          <t>E-22000555</t>
        </is>
      </c>
      <c r="S884" s="418" t="inlineStr"/>
      <c r="T884" s="418">
        <f>R884=S884</f>
        <v/>
      </c>
      <c r="U884" s="418">
        <f>AND(MONTH(F884)=MONTH(Y884), YEAR(F884)=YEAR(Y884))</f>
        <v/>
      </c>
      <c r="V884" s="418">
        <f>AND(AC884&lt;&gt;"", 'Company information'!D$4&lt;&gt;"", RIGHT(SUBSTITUTE(AC884,"-",""),9)=RIGHT(SUBSTITUTE('Company information'!D$4,"-",""),9))</f>
        <v/>
      </c>
      <c r="W884" s="418">
        <f>AI884-I884</f>
        <v/>
      </c>
      <c r="X884" s="455" t="n"/>
      <c r="Y884" s="417" t="n"/>
      <c r="Z884" s="418" t="n"/>
      <c r="AA884" s="418" t="n"/>
      <c r="AB884" s="418" t="n"/>
      <c r="AC884" s="418" t="n"/>
      <c r="AD884" s="418" t="n"/>
      <c r="AE884" s="455" t="n"/>
      <c r="AF884" s="455" t="n"/>
      <c r="AG884" s="455" t="n"/>
      <c r="AH884" s="455" t="n"/>
      <c r="AI884" s="455" t="n"/>
      <c r="AJ884" s="455" t="n"/>
      <c r="AK884" s="455" t="n"/>
      <c r="AL884" s="455" t="n"/>
      <c r="AM884" s="455" t="n"/>
      <c r="AN884" s="455" t="n"/>
      <c r="AO884" s="455" t="n"/>
      <c r="AP884" s="455" t="n"/>
      <c r="AQ884" s="455" t="n"/>
      <c r="AR884" s="418" t="n"/>
      <c r="AS884" s="418" t="n"/>
      <c r="AT884" s="418" t="n"/>
    </row>
    <row r="885">
      <c r="A885" s="417" t="n">
        <v>876</v>
      </c>
      <c r="B885" s="418" t="inlineStr">
        <is>
          <t>THC</t>
        </is>
      </c>
      <c r="C885" s="418" t="inlineStr">
        <is>
          <t>អិម &amp; វ៉ាយ អ៊ិនធើណេសិនណល ឡូជីស្ទីក (ខេមបូឌា)</t>
        </is>
      </c>
      <c r="D885" s="418" t="inlineStr">
        <is>
          <t>K003-103013059</t>
        </is>
      </c>
      <c r="E885" s="418" t="inlineStr">
        <is>
          <t>E-22000485</t>
        </is>
      </c>
      <c r="F885" s="419" t="n">
        <v>44683</v>
      </c>
      <c r="G885" s="420" t="n">
        <v>377418</v>
      </c>
      <c r="H885" s="418" t="n"/>
      <c r="I885" s="455" t="n">
        <v>377418</v>
      </c>
      <c r="J885" s="418">
        <f>IF(L885&lt;&gt;"",L885,K885)</f>
        <v/>
      </c>
      <c r="K885" s="418">
        <f>IF(AND(T885=TRUE, U885=TRUE, V885=TRUE), IF(W885&lt;-0.05, "អនុញ្ញាត (អ្នកផ្គត់ផ្គង់ប្រកាសខ្វះ)", "បានប្រកាស (អនុញ្ញាត)"), IF(AND(T885=FALSE, U885=FALSE, V885=FALSE), "ព្យួរទុក (មិនមានទិន្នន័យ)", "ប្រកាសខុស (ព្យួរទុក)"))</f>
        <v/>
      </c>
      <c r="L885" s="418" t="inlineStr"/>
      <c r="M885" s="418" t="inlineStr"/>
      <c r="N885" s="455" t="n"/>
      <c r="O885" s="455">
        <f>IF(W885&lt;0,AI885,I885)</f>
        <v/>
      </c>
      <c r="P885" s="455">
        <f>I885-O885</f>
        <v/>
      </c>
      <c r="Q885" s="418" t="n"/>
      <c r="R885" s="418" t="inlineStr">
        <is>
          <t>E-22000485</t>
        </is>
      </c>
      <c r="S885" s="418" t="inlineStr"/>
      <c r="T885" s="418">
        <f>R885=S885</f>
        <v/>
      </c>
      <c r="U885" s="418">
        <f>AND(MONTH(F885)=MONTH(Y885), YEAR(F885)=YEAR(Y885))</f>
        <v/>
      </c>
      <c r="V885" s="418">
        <f>AND(AC885&lt;&gt;"", 'Company information'!D$4&lt;&gt;"", RIGHT(SUBSTITUTE(AC885,"-",""),9)=RIGHT(SUBSTITUTE('Company information'!D$4,"-",""),9))</f>
        <v/>
      </c>
      <c r="W885" s="418">
        <f>AI885-I885</f>
        <v/>
      </c>
      <c r="X885" s="455" t="n"/>
      <c r="Y885" s="417" t="n"/>
      <c r="Z885" s="418" t="n"/>
      <c r="AA885" s="418" t="n"/>
      <c r="AB885" s="418" t="n"/>
      <c r="AC885" s="418" t="n"/>
      <c r="AD885" s="418" t="n"/>
      <c r="AE885" s="455" t="n"/>
      <c r="AF885" s="455" t="n"/>
      <c r="AG885" s="455" t="n"/>
      <c r="AH885" s="455" t="n"/>
      <c r="AI885" s="455" t="n"/>
      <c r="AJ885" s="455" t="n"/>
      <c r="AK885" s="455" t="n"/>
      <c r="AL885" s="455" t="n"/>
      <c r="AM885" s="455" t="n"/>
      <c r="AN885" s="455" t="n"/>
      <c r="AO885" s="455" t="n"/>
      <c r="AP885" s="455" t="n"/>
      <c r="AQ885" s="455" t="n"/>
      <c r="AR885" s="418" t="n"/>
      <c r="AS885" s="418" t="n"/>
      <c r="AT885" s="418" t="n"/>
    </row>
    <row r="886">
      <c r="A886" s="417" t="n">
        <v>877</v>
      </c>
      <c r="B886" s="418" t="inlineStr">
        <is>
          <t>THC</t>
        </is>
      </c>
      <c r="C886" s="418" t="inlineStr">
        <is>
          <t>អិម &amp; វ៉ាយ អ៊ិនធើណេសិនណល ឡូជីស្ទីក (ខេមបូឌា)</t>
        </is>
      </c>
      <c r="D886" s="418" t="inlineStr">
        <is>
          <t>K003-103013059</t>
        </is>
      </c>
      <c r="E886" s="418" t="inlineStr">
        <is>
          <t>E-22000406</t>
        </is>
      </c>
      <c r="F886" s="419" t="n">
        <v>44594</v>
      </c>
      <c r="G886" s="420" t="n">
        <v>287201</v>
      </c>
      <c r="H886" s="418" t="n"/>
      <c r="I886" s="455" t="n">
        <v>287201</v>
      </c>
      <c r="J886" s="418">
        <f>IF(L886&lt;&gt;"",L886,K886)</f>
        <v/>
      </c>
      <c r="K886" s="418">
        <f>IF(AND(T886=TRUE, U886=TRUE, V886=TRUE), IF(W886&lt;-0.05, "អនុញ្ញាត (អ្នកផ្គត់ផ្គង់ប្រកាសខ្វះ)", "បានប្រកាស (អនុញ្ញាត)"), IF(AND(T886=FALSE, U886=FALSE, V886=FALSE), "ព្យួរទុក (មិនមានទិន្នន័យ)", "ប្រកាសខុស (ព្យួរទុក)"))</f>
        <v/>
      </c>
      <c r="L886" s="418" t="inlineStr"/>
      <c r="M886" s="418" t="inlineStr"/>
      <c r="N886" s="455" t="n"/>
      <c r="O886" s="455">
        <f>IF(W886&lt;0,AI886,I886)</f>
        <v/>
      </c>
      <c r="P886" s="455">
        <f>I886-O886</f>
        <v/>
      </c>
      <c r="Q886" s="418" t="n"/>
      <c r="R886" s="418" t="inlineStr">
        <is>
          <t>E-22000406</t>
        </is>
      </c>
      <c r="S886" s="418" t="inlineStr"/>
      <c r="T886" s="418">
        <f>R886=S886</f>
        <v/>
      </c>
      <c r="U886" s="418">
        <f>AND(MONTH(F886)=MONTH(Y886), YEAR(F886)=YEAR(Y886))</f>
        <v/>
      </c>
      <c r="V886" s="418">
        <f>AND(AC886&lt;&gt;"", 'Company information'!D$4&lt;&gt;"", RIGHT(SUBSTITUTE(AC886,"-",""),9)=RIGHT(SUBSTITUTE('Company information'!D$4,"-",""),9))</f>
        <v/>
      </c>
      <c r="W886" s="418">
        <f>AI886-I886</f>
        <v/>
      </c>
      <c r="X886" s="455" t="n"/>
      <c r="Y886" s="417" t="n"/>
      <c r="Z886" s="418" t="n"/>
      <c r="AA886" s="418" t="n"/>
      <c r="AB886" s="418" t="n"/>
      <c r="AC886" s="418" t="n"/>
      <c r="AD886" s="418" t="n"/>
      <c r="AE886" s="455" t="n"/>
      <c r="AF886" s="455" t="n"/>
      <c r="AG886" s="455" t="n"/>
      <c r="AH886" s="455" t="n"/>
      <c r="AI886" s="455" t="n"/>
      <c r="AJ886" s="455" t="n"/>
      <c r="AK886" s="455" t="n"/>
      <c r="AL886" s="455" t="n"/>
      <c r="AM886" s="455" t="n"/>
      <c r="AN886" s="455" t="n"/>
      <c r="AO886" s="455" t="n"/>
      <c r="AP886" s="455" t="n"/>
      <c r="AQ886" s="455" t="n"/>
      <c r="AR886" s="418" t="n"/>
      <c r="AS886" s="418" t="n"/>
      <c r="AT886" s="418" t="n"/>
    </row>
    <row r="887">
      <c r="A887" s="417" t="n">
        <v>878</v>
      </c>
      <c r="B887" s="418" t="inlineStr">
        <is>
          <t>Handling Charge</t>
        </is>
      </c>
      <c r="C887" s="418" t="inlineStr">
        <is>
          <t>អាយធីអាយ អ៊ិនធើណេសិនណល ត្រេនស័្ពរថេសិន (ខេមបូឌា) ឯ.ក</t>
        </is>
      </c>
      <c r="D887" s="418" t="inlineStr">
        <is>
          <t>K002-901800477</t>
        </is>
      </c>
      <c r="E887" s="418" t="inlineStr">
        <is>
          <t>CAM220365</t>
        </is>
      </c>
      <c r="F887" s="419" t="n">
        <v>44683</v>
      </c>
      <c r="G887" s="420" t="n">
        <v>371724</v>
      </c>
      <c r="H887" s="418" t="n"/>
      <c r="I887" s="455" t="n">
        <v>371724</v>
      </c>
      <c r="J887" s="418">
        <f>IF(L887&lt;&gt;"",L887,K887)</f>
        <v/>
      </c>
      <c r="K887" s="418">
        <f>IF(AND(T887=TRUE, U887=TRUE, V887=TRUE), IF(W887&lt;-0.05, "អនុញ្ញាត (អ្នកផ្គត់ផ្គង់ប្រកាសខ្វះ)", "បានប្រកាស (អនុញ្ញាត)"), IF(AND(T887=FALSE, U887=FALSE, V887=FALSE), "ព្យួរទុក (មិនមានទិន្នន័យ)", "ប្រកាសខុស (ព្យួរទុក)"))</f>
        <v/>
      </c>
      <c r="L887" s="418" t="inlineStr"/>
      <c r="M887" s="418" t="inlineStr"/>
      <c r="N887" s="455" t="n"/>
      <c r="O887" s="455">
        <f>IF(W887&lt;0,AI887,I887)</f>
        <v/>
      </c>
      <c r="P887" s="455">
        <f>I887-O887</f>
        <v/>
      </c>
      <c r="Q887" s="418" t="n"/>
      <c r="R887" s="418" t="inlineStr">
        <is>
          <t>CAM220365</t>
        </is>
      </c>
      <c r="S887" s="418" t="inlineStr"/>
      <c r="T887" s="418">
        <f>R887=S887</f>
        <v/>
      </c>
      <c r="U887" s="418">
        <f>AND(MONTH(F887)=MONTH(Y887), YEAR(F887)=YEAR(Y887))</f>
        <v/>
      </c>
      <c r="V887" s="418">
        <f>AND(AC887&lt;&gt;"", 'Company information'!D$4&lt;&gt;"", RIGHT(SUBSTITUTE(AC887,"-",""),9)=RIGHT(SUBSTITUTE('Company information'!D$4,"-",""),9))</f>
        <v/>
      </c>
      <c r="W887" s="418">
        <f>AI887-I887</f>
        <v/>
      </c>
      <c r="X887" s="455" t="n"/>
      <c r="Y887" s="417" t="n"/>
      <c r="Z887" s="418" t="n"/>
      <c r="AA887" s="418" t="n"/>
      <c r="AB887" s="418" t="n"/>
      <c r="AC887" s="418" t="n"/>
      <c r="AD887" s="418" t="n"/>
      <c r="AE887" s="455" t="n"/>
      <c r="AF887" s="455" t="n"/>
      <c r="AG887" s="455" t="n"/>
      <c r="AH887" s="455" t="n"/>
      <c r="AI887" s="455" t="n"/>
      <c r="AJ887" s="455" t="n"/>
      <c r="AK887" s="455" t="n"/>
      <c r="AL887" s="455" t="n"/>
      <c r="AM887" s="455" t="n"/>
      <c r="AN887" s="455" t="n"/>
      <c r="AO887" s="455" t="n"/>
      <c r="AP887" s="455" t="n"/>
      <c r="AQ887" s="455" t="n"/>
      <c r="AR887" s="418" t="n"/>
      <c r="AS887" s="418" t="n"/>
      <c r="AT887" s="418" t="n"/>
    </row>
    <row r="888">
      <c r="A888" s="417" t="n">
        <v>879</v>
      </c>
      <c r="B888" s="418" t="inlineStr">
        <is>
          <t>Documentation and Terminal handing service</t>
        </is>
      </c>
      <c r="C888" s="418" t="inlineStr">
        <is>
          <t>មើស្គ (ខេមបូឌា)</t>
        </is>
      </c>
      <c r="D888" s="418" t="inlineStr">
        <is>
          <t>L001-100045200</t>
        </is>
      </c>
      <c r="E888" s="418" t="inlineStr">
        <is>
          <t>5995886457</t>
        </is>
      </c>
      <c r="F888" s="419" t="n">
        <v>44563</v>
      </c>
      <c r="G888" s="420" t="n">
        <v>218366</v>
      </c>
      <c r="H888" s="418" t="n"/>
      <c r="I888" s="455" t="n">
        <v>218366</v>
      </c>
      <c r="J888" s="418">
        <f>IF(L888&lt;&gt;"",L888,K888)</f>
        <v/>
      </c>
      <c r="K888" s="418">
        <f>IF(AND(T888=TRUE, U888=TRUE, V888=TRUE), IF(W888&lt;-0.05, "អនុញ្ញាត (អ្នកផ្គត់ផ្គង់ប្រកាសខ្វះ)", "បានប្រកាស (អនុញ្ញាត)"), IF(AND(T888=FALSE, U888=FALSE, V888=FALSE), "ព្យួរទុក (មិនមានទិន្នន័យ)", "ប្រកាសខុស (ព្យួរទុក)"))</f>
        <v/>
      </c>
      <c r="L888" s="418" t="inlineStr"/>
      <c r="M888" s="418" t="inlineStr"/>
      <c r="N888" s="455" t="n"/>
      <c r="O888" s="455">
        <f>IF(W888&lt;0,AI888,I888)</f>
        <v/>
      </c>
      <c r="P888" s="455">
        <f>I888-O888</f>
        <v/>
      </c>
      <c r="Q888" s="418" t="n"/>
      <c r="R888" s="418" t="inlineStr">
        <is>
          <t>5995886457</t>
        </is>
      </c>
      <c r="S888" s="418" t="inlineStr"/>
      <c r="T888" s="418">
        <f>R888=S888</f>
        <v/>
      </c>
      <c r="U888" s="418">
        <f>AND(MONTH(F888)=MONTH(Y888), YEAR(F888)=YEAR(Y888))</f>
        <v/>
      </c>
      <c r="V888" s="418">
        <f>AND(AC888&lt;&gt;"", 'Company information'!D$4&lt;&gt;"", RIGHT(SUBSTITUTE(AC888,"-",""),9)=RIGHT(SUBSTITUTE('Company information'!D$4,"-",""),9))</f>
        <v/>
      </c>
      <c r="W888" s="418">
        <f>AI888-I888</f>
        <v/>
      </c>
      <c r="X888" s="455" t="n"/>
      <c r="Y888" s="417" t="n"/>
      <c r="Z888" s="418" t="n"/>
      <c r="AA888" s="418" t="n"/>
      <c r="AB888" s="418" t="n"/>
      <c r="AC888" s="418" t="n"/>
      <c r="AD888" s="418" t="n"/>
      <c r="AE888" s="455" t="n"/>
      <c r="AF888" s="455" t="n"/>
      <c r="AG888" s="455" t="n"/>
      <c r="AH888" s="455" t="n"/>
      <c r="AI888" s="455" t="n"/>
      <c r="AJ888" s="455" t="n"/>
      <c r="AK888" s="455" t="n"/>
      <c r="AL888" s="455" t="n"/>
      <c r="AM888" s="455" t="n"/>
      <c r="AN888" s="455" t="n"/>
      <c r="AO888" s="455" t="n"/>
      <c r="AP888" s="455" t="n"/>
      <c r="AQ888" s="455" t="n"/>
      <c r="AR888" s="418" t="n"/>
      <c r="AS888" s="418" t="n"/>
      <c r="AT888" s="418" t="n"/>
    </row>
    <row r="889">
      <c r="A889" s="417" t="n">
        <v>880</v>
      </c>
      <c r="B889" s="418" t="inlineStr">
        <is>
          <t>Lift-On &amp; Lift-Off</t>
        </is>
      </c>
      <c r="C889" s="418" t="inlineStr">
        <is>
          <t>កំពង់ផែស្វយ័តក្រុងព្រះសីហនុ</t>
        </is>
      </c>
      <c r="D889" s="418" t="inlineStr">
        <is>
          <t>L001-100044638</t>
        </is>
      </c>
      <c r="E889" s="418" t="inlineStr">
        <is>
          <t>012826</t>
        </is>
      </c>
      <c r="F889" s="419" t="n">
        <v>44563</v>
      </c>
      <c r="G889" s="420" t="n">
        <v>70853</v>
      </c>
      <c r="H889" s="418" t="n"/>
      <c r="I889" s="455" t="n">
        <v>70853</v>
      </c>
      <c r="J889" s="418">
        <f>IF(L889&lt;&gt;"",L889,K889)</f>
        <v/>
      </c>
      <c r="K889" s="418">
        <f>IF(AND(T889=TRUE, U889=TRUE, V889=TRUE), IF(W889&lt;-0.05, "អនុញ្ញាត (អ្នកផ្គត់ផ្គង់ប្រកាសខ្វះ)", "បានប្រកាស (អនុញ្ញាត)"), IF(AND(T889=FALSE, U889=FALSE, V889=FALSE), "ព្យួរទុក (មិនមានទិន្នន័យ)", "ប្រកាសខុស (ព្យួរទុក)"))</f>
        <v/>
      </c>
      <c r="L889" s="418" t="inlineStr"/>
      <c r="M889" s="418" t="inlineStr"/>
      <c r="N889" s="455" t="n"/>
      <c r="O889" s="455">
        <f>IF(W889&lt;0,AI889,I889)</f>
        <v/>
      </c>
      <c r="P889" s="455">
        <f>I889-O889</f>
        <v/>
      </c>
      <c r="Q889" s="418" t="n"/>
      <c r="R889" s="418" t="inlineStr">
        <is>
          <t>012826</t>
        </is>
      </c>
      <c r="S889" s="418" t="inlineStr"/>
      <c r="T889" s="418">
        <f>R889=S889</f>
        <v/>
      </c>
      <c r="U889" s="418">
        <f>AND(MONTH(F889)=MONTH(Y889), YEAR(F889)=YEAR(Y889))</f>
        <v/>
      </c>
      <c r="V889" s="418">
        <f>AND(AC889&lt;&gt;"", 'Company information'!D$4&lt;&gt;"", RIGHT(SUBSTITUTE(AC889,"-",""),9)=RIGHT(SUBSTITUTE('Company information'!D$4,"-",""),9))</f>
        <v/>
      </c>
      <c r="W889" s="418">
        <f>AI889-I889</f>
        <v/>
      </c>
      <c r="X889" s="455" t="n"/>
      <c r="Y889" s="417" t="n"/>
      <c r="Z889" s="418" t="n"/>
      <c r="AA889" s="418" t="n"/>
      <c r="AB889" s="418" t="n"/>
      <c r="AC889" s="418" t="n"/>
      <c r="AD889" s="418" t="n"/>
      <c r="AE889" s="455" t="n"/>
      <c r="AF889" s="455" t="n"/>
      <c r="AG889" s="455" t="n"/>
      <c r="AH889" s="455" t="n"/>
      <c r="AI889" s="455" t="n"/>
      <c r="AJ889" s="455" t="n"/>
      <c r="AK889" s="455" t="n"/>
      <c r="AL889" s="455" t="n"/>
      <c r="AM889" s="455" t="n"/>
      <c r="AN889" s="455" t="n"/>
      <c r="AO889" s="455" t="n"/>
      <c r="AP889" s="455" t="n"/>
      <c r="AQ889" s="455" t="n"/>
      <c r="AR889" s="418" t="n"/>
      <c r="AS889" s="418" t="n"/>
      <c r="AT889" s="418" t="n"/>
    </row>
    <row r="890">
      <c r="A890" s="417" t="n">
        <v>881</v>
      </c>
      <c r="B890" s="418" t="inlineStr">
        <is>
          <t>Trucking Import 40'</t>
        </is>
      </c>
      <c r="C890" s="418" t="inlineStr">
        <is>
          <t>ហុង តុង អ៊ិនធើណេសិនណល ឡូជីស្ទីក ឯ.ក</t>
        </is>
      </c>
      <c r="D890" s="418" t="inlineStr">
        <is>
          <t>K003-902006166</t>
        </is>
      </c>
      <c r="E890" s="418" t="inlineStr">
        <is>
          <t>HT220026</t>
        </is>
      </c>
      <c r="F890" s="419" t="n">
        <v>44612</v>
      </c>
      <c r="G890" s="420" t="n">
        <v>496174</v>
      </c>
      <c r="H890" s="418" t="n"/>
      <c r="I890" s="455" t="n">
        <v>496174</v>
      </c>
      <c r="J890" s="418">
        <f>IF(L890&lt;&gt;"",L890,K890)</f>
        <v/>
      </c>
      <c r="K890" s="418">
        <f>IF(AND(T890=TRUE, U890=TRUE, V890=TRUE), IF(W890&lt;-0.05, "អនុញ្ញាត (អ្នកផ្គត់ផ្គង់ប្រកាសខ្វះ)", "បានប្រកាស (អនុញ្ញាត)"), IF(AND(T890=FALSE, U890=FALSE, V890=FALSE), "ព្យួរទុក (មិនមានទិន្នន័យ)", "ប្រកាសខុស (ព្យួរទុក)"))</f>
        <v/>
      </c>
      <c r="L890" s="418" t="inlineStr"/>
      <c r="M890" s="418" t="inlineStr"/>
      <c r="N890" s="455" t="n"/>
      <c r="O890" s="455">
        <f>IF(W890&lt;0,AI890,I890)</f>
        <v/>
      </c>
      <c r="P890" s="455">
        <f>I890-O890</f>
        <v/>
      </c>
      <c r="Q890" s="418" t="n"/>
      <c r="R890" s="418" t="inlineStr">
        <is>
          <t>HT220026</t>
        </is>
      </c>
      <c r="S890" s="418" t="inlineStr"/>
      <c r="T890" s="418">
        <f>R890=S890</f>
        <v/>
      </c>
      <c r="U890" s="418">
        <f>AND(MONTH(F890)=MONTH(Y890), YEAR(F890)=YEAR(Y890))</f>
        <v/>
      </c>
      <c r="V890" s="418">
        <f>AND(AC890&lt;&gt;"", 'Company information'!D$4&lt;&gt;"", RIGHT(SUBSTITUTE(AC890,"-",""),9)=RIGHT(SUBSTITUTE('Company information'!D$4,"-",""),9))</f>
        <v/>
      </c>
      <c r="W890" s="418">
        <f>AI890-I890</f>
        <v/>
      </c>
      <c r="X890" s="455" t="n"/>
      <c r="Y890" s="417" t="n"/>
      <c r="Z890" s="418" t="n"/>
      <c r="AA890" s="418" t="n"/>
      <c r="AB890" s="418" t="n"/>
      <c r="AC890" s="418" t="n"/>
      <c r="AD890" s="418" t="n"/>
      <c r="AE890" s="455" t="n"/>
      <c r="AF890" s="455" t="n"/>
      <c r="AG890" s="455" t="n"/>
      <c r="AH890" s="455" t="n"/>
      <c r="AI890" s="455" t="n"/>
      <c r="AJ890" s="455" t="n"/>
      <c r="AK890" s="455" t="n"/>
      <c r="AL890" s="455" t="n"/>
      <c r="AM890" s="455" t="n"/>
      <c r="AN890" s="455" t="n"/>
      <c r="AO890" s="455" t="n"/>
      <c r="AP890" s="455" t="n"/>
      <c r="AQ890" s="455" t="n"/>
      <c r="AR890" s="418" t="n"/>
      <c r="AS890" s="418" t="n"/>
      <c r="AT890" s="418" t="n"/>
    </row>
    <row r="891">
      <c r="A891" s="417" t="n">
        <v>882</v>
      </c>
      <c r="B891" s="418" t="inlineStr">
        <is>
          <t>CONTAINER IMBALANCE CHRG</t>
        </is>
      </c>
      <c r="C891" s="418" t="inlineStr">
        <is>
          <t>អ៊ែរ៉ូ ស៊ីបភីង អេជេនស៊ី</t>
        </is>
      </c>
      <c r="D891" s="418" t="inlineStr">
        <is>
          <t>K004-901635903</t>
        </is>
      </c>
      <c r="E891" s="418" t="inlineStr">
        <is>
          <t>IKPSA2022501344</t>
        </is>
      </c>
      <c r="F891" s="419" t="n">
        <v>44563</v>
      </c>
      <c r="G891" s="420" t="n">
        <v>203700</v>
      </c>
      <c r="H891" s="418" t="n"/>
      <c r="I891" s="455" t="n">
        <v>203700</v>
      </c>
      <c r="J891" s="418">
        <f>IF(L891&lt;&gt;"",L891,K891)</f>
        <v/>
      </c>
      <c r="K891" s="418">
        <f>IF(AND(T891=TRUE, U891=TRUE, V891=TRUE), IF(W891&lt;-0.05, "អនុញ្ញាត (អ្នកផ្គត់ផ្គង់ប្រកាសខ្វះ)", "បានប្រកាស (អនុញ្ញាត)"), IF(AND(T891=FALSE, U891=FALSE, V891=FALSE), "ព្យួរទុក (មិនមានទិន្នន័យ)", "ប្រកាសខុស (ព្យួរទុក)"))</f>
        <v/>
      </c>
      <c r="L891" s="418" t="inlineStr"/>
      <c r="M891" s="418" t="inlineStr"/>
      <c r="N891" s="455" t="n"/>
      <c r="O891" s="455">
        <f>IF(W891&lt;0,AI891,I891)</f>
        <v/>
      </c>
      <c r="P891" s="455">
        <f>I891-O891</f>
        <v/>
      </c>
      <c r="Q891" s="418" t="n"/>
      <c r="R891" s="418" t="inlineStr">
        <is>
          <t>IKPSA2022501344</t>
        </is>
      </c>
      <c r="S891" s="418" t="inlineStr"/>
      <c r="T891" s="418">
        <f>R891=S891</f>
        <v/>
      </c>
      <c r="U891" s="418">
        <f>AND(MONTH(F891)=MONTH(Y891), YEAR(F891)=YEAR(Y891))</f>
        <v/>
      </c>
      <c r="V891" s="418">
        <f>AND(AC891&lt;&gt;"", 'Company information'!D$4&lt;&gt;"", RIGHT(SUBSTITUTE(AC891,"-",""),9)=RIGHT(SUBSTITUTE('Company information'!D$4,"-",""),9))</f>
        <v/>
      </c>
      <c r="W891" s="418">
        <f>AI891-I891</f>
        <v/>
      </c>
      <c r="X891" s="455" t="n"/>
      <c r="Y891" s="417" t="n"/>
      <c r="Z891" s="418" t="n"/>
      <c r="AA891" s="418" t="n"/>
      <c r="AB891" s="418" t="n"/>
      <c r="AC891" s="418" t="n"/>
      <c r="AD891" s="418" t="n"/>
      <c r="AE891" s="455" t="n"/>
      <c r="AF891" s="455" t="n"/>
      <c r="AG891" s="455" t="n"/>
      <c r="AH891" s="455" t="n"/>
      <c r="AI891" s="455" t="n"/>
      <c r="AJ891" s="455" t="n"/>
      <c r="AK891" s="455" t="n"/>
      <c r="AL891" s="455" t="n"/>
      <c r="AM891" s="455" t="n"/>
      <c r="AN891" s="455" t="n"/>
      <c r="AO891" s="455" t="n"/>
      <c r="AP891" s="455" t="n"/>
      <c r="AQ891" s="455" t="n"/>
      <c r="AR891" s="418" t="n"/>
      <c r="AS891" s="418" t="n"/>
      <c r="AT891" s="418" t="n"/>
    </row>
    <row r="892">
      <c r="A892" s="417" t="n">
        <v>883</v>
      </c>
      <c r="B892" s="418" t="inlineStr">
        <is>
          <t>CONTAINER IMBALANCE CHRG</t>
        </is>
      </c>
      <c r="C892" s="418" t="inlineStr">
        <is>
          <t>អ៊ែរ៉ូ ស៊ីបភីង អេជេនស៊ី</t>
        </is>
      </c>
      <c r="D892" s="418" t="inlineStr">
        <is>
          <t>K004-901635903</t>
        </is>
      </c>
      <c r="E892" s="418" t="inlineStr">
        <is>
          <t>IKPSA2022501343</t>
        </is>
      </c>
      <c r="F892" s="419" t="n">
        <v>44563</v>
      </c>
      <c r="G892" s="420" t="n">
        <v>195552</v>
      </c>
      <c r="H892" s="418" t="n"/>
      <c r="I892" s="455" t="n">
        <v>195552</v>
      </c>
      <c r="J892" s="418">
        <f>IF(L892&lt;&gt;"",L892,K892)</f>
        <v/>
      </c>
      <c r="K892" s="418">
        <f>IF(AND(T892=TRUE, U892=TRUE, V892=TRUE), IF(W892&lt;-0.05, "អនុញ្ញាត (អ្នកផ្គត់ផ្គង់ប្រកាសខ្វះ)", "បានប្រកាស (អនុញ្ញាត)"), IF(AND(T892=FALSE, U892=FALSE, V892=FALSE), "ព្យួរទុក (មិនមានទិន្នន័យ)", "ប្រកាសខុស (ព្យួរទុក)"))</f>
        <v/>
      </c>
      <c r="L892" s="418" t="inlineStr"/>
      <c r="M892" s="418" t="inlineStr"/>
      <c r="N892" s="455" t="n"/>
      <c r="O892" s="455">
        <f>IF(W892&lt;0,AI892,I892)</f>
        <v/>
      </c>
      <c r="P892" s="455">
        <f>I892-O892</f>
        <v/>
      </c>
      <c r="Q892" s="418" t="n"/>
      <c r="R892" s="418" t="inlineStr">
        <is>
          <t>IKPSA2022501343</t>
        </is>
      </c>
      <c r="S892" s="418" t="inlineStr"/>
      <c r="T892" s="418">
        <f>R892=S892</f>
        <v/>
      </c>
      <c r="U892" s="418">
        <f>AND(MONTH(F892)=MONTH(Y892), YEAR(F892)=YEAR(Y892))</f>
        <v/>
      </c>
      <c r="V892" s="418">
        <f>AND(AC892&lt;&gt;"", 'Company information'!D$4&lt;&gt;"", RIGHT(SUBSTITUTE(AC892,"-",""),9)=RIGHT(SUBSTITUTE('Company information'!D$4,"-",""),9))</f>
        <v/>
      </c>
      <c r="W892" s="418">
        <f>AI892-I892</f>
        <v/>
      </c>
      <c r="X892" s="455" t="n"/>
      <c r="Y892" s="417" t="n"/>
      <c r="Z892" s="418" t="n"/>
      <c r="AA892" s="418" t="n"/>
      <c r="AB892" s="418" t="n"/>
      <c r="AC892" s="418" t="n"/>
      <c r="AD892" s="418" t="n"/>
      <c r="AE892" s="455" t="n"/>
      <c r="AF892" s="455" t="n"/>
      <c r="AG892" s="455" t="n"/>
      <c r="AH892" s="455" t="n"/>
      <c r="AI892" s="455" t="n"/>
      <c r="AJ892" s="455" t="n"/>
      <c r="AK892" s="455" t="n"/>
      <c r="AL892" s="455" t="n"/>
      <c r="AM892" s="455" t="n"/>
      <c r="AN892" s="455" t="n"/>
      <c r="AO892" s="455" t="n"/>
      <c r="AP892" s="455" t="n"/>
      <c r="AQ892" s="455" t="n"/>
      <c r="AR892" s="418" t="n"/>
      <c r="AS892" s="418" t="n"/>
      <c r="AT892" s="418" t="n"/>
    </row>
    <row r="893">
      <c r="A893" s="417" t="n">
        <v>884</v>
      </c>
      <c r="B893" s="418" t="inlineStr">
        <is>
          <t>CONTAINER IMBALANCE CHRG</t>
        </is>
      </c>
      <c r="C893" s="418" t="inlineStr">
        <is>
          <t>អ៊ែរ៉ូ ស៊ីបភីង អេជេនស៊ី</t>
        </is>
      </c>
      <c r="D893" s="418" t="inlineStr">
        <is>
          <t>K004-901635903</t>
        </is>
      </c>
      <c r="E893" s="418" t="inlineStr">
        <is>
          <t>IKPSA2022501342</t>
        </is>
      </c>
      <c r="F893" s="419" t="n">
        <v>44563</v>
      </c>
      <c r="G893" s="420" t="n">
        <v>3704</v>
      </c>
      <c r="H893" s="418" t="n"/>
      <c r="I893" s="455" t="n">
        <v>3704</v>
      </c>
      <c r="J893" s="418">
        <f>IF(L893&lt;&gt;"",L893,K893)</f>
        <v/>
      </c>
      <c r="K893" s="418">
        <f>IF(AND(T893=TRUE, U893=TRUE, V893=TRUE), IF(W893&lt;-0.05, "អនុញ្ញាត (អ្នកផ្គត់ផ្គង់ប្រកាសខ្វះ)", "បានប្រកាស (អនុញ្ញាត)"), IF(AND(T893=FALSE, U893=FALSE, V893=FALSE), "ព្យួរទុក (មិនមានទិន្នន័យ)", "ប្រកាសខុស (ព្យួរទុក)"))</f>
        <v/>
      </c>
      <c r="L893" s="418" t="inlineStr"/>
      <c r="M893" s="418" t="inlineStr"/>
      <c r="N893" s="455" t="n"/>
      <c r="O893" s="455">
        <f>IF(W893&lt;0,AI893,I893)</f>
        <v/>
      </c>
      <c r="P893" s="455">
        <f>I893-O893</f>
        <v/>
      </c>
      <c r="Q893" s="418" t="n"/>
      <c r="R893" s="418" t="inlineStr">
        <is>
          <t>IKPSA2022501342</t>
        </is>
      </c>
      <c r="S893" s="418" t="inlineStr"/>
      <c r="T893" s="418">
        <f>R893=S893</f>
        <v/>
      </c>
      <c r="U893" s="418">
        <f>AND(MONTH(F893)=MONTH(Y893), YEAR(F893)=YEAR(Y893))</f>
        <v/>
      </c>
      <c r="V893" s="418">
        <f>AND(AC893&lt;&gt;"", 'Company information'!D$4&lt;&gt;"", RIGHT(SUBSTITUTE(AC893,"-",""),9)=RIGHT(SUBSTITUTE('Company information'!D$4,"-",""),9))</f>
        <v/>
      </c>
      <c r="W893" s="418">
        <f>AI893-I893</f>
        <v/>
      </c>
      <c r="X893" s="455" t="n"/>
      <c r="Y893" s="417" t="n"/>
      <c r="Z893" s="418" t="n"/>
      <c r="AA893" s="418" t="n"/>
      <c r="AB893" s="418" t="n"/>
      <c r="AC893" s="418" t="n"/>
      <c r="AD893" s="418" t="n"/>
      <c r="AE893" s="455" t="n"/>
      <c r="AF893" s="455" t="n"/>
      <c r="AG893" s="455" t="n"/>
      <c r="AH893" s="455" t="n"/>
      <c r="AI893" s="455" t="n"/>
      <c r="AJ893" s="455" t="n"/>
      <c r="AK893" s="455" t="n"/>
      <c r="AL893" s="455" t="n"/>
      <c r="AM893" s="455" t="n"/>
      <c r="AN893" s="455" t="n"/>
      <c r="AO893" s="455" t="n"/>
      <c r="AP893" s="455" t="n"/>
      <c r="AQ893" s="455" t="n"/>
      <c r="AR893" s="418" t="n"/>
      <c r="AS893" s="418" t="n"/>
      <c r="AT893" s="418" t="n"/>
    </row>
    <row r="894">
      <c r="A894" s="417" t="n">
        <v>885</v>
      </c>
      <c r="B894" s="418" t="inlineStr">
        <is>
          <t>Lift-On &amp; Lift-Off</t>
        </is>
      </c>
      <c r="C894" s="418" t="inlineStr">
        <is>
          <t>កំពង់ផែស្វយ័តក្រុងព្រះសីហនុ</t>
        </is>
      </c>
      <c r="D894" s="418" t="inlineStr">
        <is>
          <t>L001-100044638</t>
        </is>
      </c>
      <c r="E894" s="418" t="inlineStr">
        <is>
          <t>00010905</t>
        </is>
      </c>
      <c r="F894" s="419" t="n">
        <v>44563</v>
      </c>
      <c r="G894" s="420" t="n">
        <v>70870</v>
      </c>
      <c r="H894" s="418" t="n"/>
      <c r="I894" s="455" t="n">
        <v>70870</v>
      </c>
      <c r="J894" s="418">
        <f>IF(L894&lt;&gt;"",L894,K894)</f>
        <v/>
      </c>
      <c r="K894" s="418">
        <f>IF(AND(T894=TRUE, U894=TRUE, V894=TRUE), IF(W894&lt;-0.05, "អនុញ្ញាត (អ្នកផ្គត់ផ្គង់ប្រកាសខ្វះ)", "បានប្រកាស (អនុញ្ញាត)"), IF(AND(T894=FALSE, U894=FALSE, V894=FALSE), "ព្យួរទុក (មិនមានទិន្នន័យ)", "ប្រកាសខុស (ព្យួរទុក)"))</f>
        <v/>
      </c>
      <c r="L894" s="418" t="inlineStr"/>
      <c r="M894" s="418" t="inlineStr"/>
      <c r="N894" s="455" t="n"/>
      <c r="O894" s="455">
        <f>IF(W894&lt;0,AI894,I894)</f>
        <v/>
      </c>
      <c r="P894" s="455">
        <f>I894-O894</f>
        <v/>
      </c>
      <c r="Q894" s="418" t="n"/>
      <c r="R894" s="418" t="inlineStr">
        <is>
          <t>00010905</t>
        </is>
      </c>
      <c r="S894" s="418" t="inlineStr"/>
      <c r="T894" s="418">
        <f>R894=S894</f>
        <v/>
      </c>
      <c r="U894" s="418">
        <f>AND(MONTH(F894)=MONTH(Y894), YEAR(F894)=YEAR(Y894))</f>
        <v/>
      </c>
      <c r="V894" s="418">
        <f>AND(AC894&lt;&gt;"", 'Company information'!D$4&lt;&gt;"", RIGHT(SUBSTITUTE(AC894,"-",""),9)=RIGHT(SUBSTITUTE('Company information'!D$4,"-",""),9))</f>
        <v/>
      </c>
      <c r="W894" s="418">
        <f>AI894-I894</f>
        <v/>
      </c>
      <c r="X894" s="455" t="n"/>
      <c r="Y894" s="417" t="n"/>
      <c r="Z894" s="418" t="n"/>
      <c r="AA894" s="418" t="n"/>
      <c r="AB894" s="418" t="n"/>
      <c r="AC894" s="418" t="n"/>
      <c r="AD894" s="418" t="n"/>
      <c r="AE894" s="455" t="n"/>
      <c r="AF894" s="455" t="n"/>
      <c r="AG894" s="455" t="n"/>
      <c r="AH894" s="455" t="n"/>
      <c r="AI894" s="455" t="n"/>
      <c r="AJ894" s="455" t="n"/>
      <c r="AK894" s="455" t="n"/>
      <c r="AL894" s="455" t="n"/>
      <c r="AM894" s="455" t="n"/>
      <c r="AN894" s="455" t="n"/>
      <c r="AO894" s="455" t="n"/>
      <c r="AP894" s="455" t="n"/>
      <c r="AQ894" s="455" t="n"/>
      <c r="AR894" s="418" t="n"/>
      <c r="AS894" s="418" t="n"/>
      <c r="AT894" s="418" t="n"/>
    </row>
    <row r="895">
      <c r="A895" s="417" t="n">
        <v>886</v>
      </c>
      <c r="B895" s="418" t="inlineStr">
        <is>
          <t>Trucking Import 40'</t>
        </is>
      </c>
      <c r="C895" s="418" t="inlineStr">
        <is>
          <t>ហុង តុង អ៊ិនធើណេសិនណល ឡូជីស្ទីក ឯ.ក</t>
        </is>
      </c>
      <c r="D895" s="418" t="inlineStr">
        <is>
          <t>K003-902006166</t>
        </is>
      </c>
      <c r="E895" s="418" t="inlineStr">
        <is>
          <t>HT220025</t>
        </is>
      </c>
      <c r="F895" s="419" t="n">
        <v>44612</v>
      </c>
      <c r="G895" s="420" t="n">
        <v>496174</v>
      </c>
      <c r="H895" s="418" t="n"/>
      <c r="I895" s="455" t="n">
        <v>496174</v>
      </c>
      <c r="J895" s="418">
        <f>IF(L895&lt;&gt;"",L895,K895)</f>
        <v/>
      </c>
      <c r="K895" s="418">
        <f>IF(AND(T895=TRUE, U895=TRUE, V895=TRUE), IF(W895&lt;-0.05, "អនុញ្ញាត (អ្នកផ្គត់ផ្គង់ប្រកាសខ្វះ)", "បានប្រកាស (អនុញ្ញាត)"), IF(AND(T895=FALSE, U895=FALSE, V895=FALSE), "ព្យួរទុក (មិនមានទិន្នន័យ)", "ប្រកាសខុស (ព្យួរទុក)"))</f>
        <v/>
      </c>
      <c r="L895" s="418" t="inlineStr"/>
      <c r="M895" s="418" t="inlineStr"/>
      <c r="N895" s="455" t="n"/>
      <c r="O895" s="455">
        <f>IF(W895&lt;0,AI895,I895)</f>
        <v/>
      </c>
      <c r="P895" s="455">
        <f>I895-O895</f>
        <v/>
      </c>
      <c r="Q895" s="418" t="n"/>
      <c r="R895" s="418" t="inlineStr">
        <is>
          <t>HT220025</t>
        </is>
      </c>
      <c r="S895" s="418" t="inlineStr"/>
      <c r="T895" s="418">
        <f>R895=S895</f>
        <v/>
      </c>
      <c r="U895" s="418">
        <f>AND(MONTH(F895)=MONTH(Y895), YEAR(F895)=YEAR(Y895))</f>
        <v/>
      </c>
      <c r="V895" s="418">
        <f>AND(AC895&lt;&gt;"", 'Company information'!D$4&lt;&gt;"", RIGHT(SUBSTITUTE(AC895,"-",""),9)=RIGHT(SUBSTITUTE('Company information'!D$4,"-",""),9))</f>
        <v/>
      </c>
      <c r="W895" s="418">
        <f>AI895-I895</f>
        <v/>
      </c>
      <c r="X895" s="455" t="n"/>
      <c r="Y895" s="417" t="n"/>
      <c r="Z895" s="418" t="n"/>
      <c r="AA895" s="418" t="n"/>
      <c r="AB895" s="418" t="n"/>
      <c r="AC895" s="418" t="n"/>
      <c r="AD895" s="418" t="n"/>
      <c r="AE895" s="455" t="n"/>
      <c r="AF895" s="455" t="n"/>
      <c r="AG895" s="455" t="n"/>
      <c r="AH895" s="455" t="n"/>
      <c r="AI895" s="455" t="n"/>
      <c r="AJ895" s="455" t="n"/>
      <c r="AK895" s="455" t="n"/>
      <c r="AL895" s="455" t="n"/>
      <c r="AM895" s="455" t="n"/>
      <c r="AN895" s="455" t="n"/>
      <c r="AO895" s="455" t="n"/>
      <c r="AP895" s="455" t="n"/>
      <c r="AQ895" s="455" t="n"/>
      <c r="AR895" s="418" t="n"/>
      <c r="AS895" s="418" t="n"/>
      <c r="AT895" s="418" t="n"/>
    </row>
    <row r="896">
      <c r="A896" s="417" t="n">
        <v>887</v>
      </c>
      <c r="B896" s="418" t="inlineStr">
        <is>
          <t>LOW SULPHUR FUEL SURCHARGE</t>
        </is>
      </c>
      <c r="C896" s="418" t="inlineStr">
        <is>
          <t>អេសអាយធីស៊ី ខិនថេនើរ ឡាញ (ខេមបូឌា)</t>
        </is>
      </c>
      <c r="D896" s="418" t="inlineStr">
        <is>
          <t>L001-107035863</t>
        </is>
      </c>
      <c r="E896" s="418" t="inlineStr">
        <is>
          <t>SITC2022-002098</t>
        </is>
      </c>
      <c r="F896" s="419" t="n">
        <v>44653</v>
      </c>
      <c r="G896" s="420" t="n">
        <v>140553</v>
      </c>
      <c r="H896" s="418" t="n"/>
      <c r="I896" s="455" t="n">
        <v>140553</v>
      </c>
      <c r="J896" s="418">
        <f>IF(L896&lt;&gt;"",L896,K896)</f>
        <v/>
      </c>
      <c r="K896" s="418">
        <f>IF(AND(T896=TRUE, U896=TRUE, V896=TRUE), IF(W896&lt;-0.05, "អនុញ្ញាត (អ្នកផ្គត់ផ្គង់ប្រកាសខ្វះ)", "បានប្រកាស (អនុញ្ញាត)"), IF(AND(T896=FALSE, U896=FALSE, V896=FALSE), "ព្យួរទុក (មិនមានទិន្នន័យ)", "ប្រកាសខុស (ព្យួរទុក)"))</f>
        <v/>
      </c>
      <c r="L896" s="418" t="inlineStr"/>
      <c r="M896" s="418" t="inlineStr"/>
      <c r="N896" s="455" t="n"/>
      <c r="O896" s="455">
        <f>IF(W896&lt;0,AI896,I896)</f>
        <v/>
      </c>
      <c r="P896" s="455">
        <f>I896-O896</f>
        <v/>
      </c>
      <c r="Q896" s="418" t="n"/>
      <c r="R896" s="418" t="inlineStr">
        <is>
          <t>SITC2022-002098</t>
        </is>
      </c>
      <c r="S896" s="418" t="inlineStr"/>
      <c r="T896" s="418">
        <f>R896=S896</f>
        <v/>
      </c>
      <c r="U896" s="418">
        <f>AND(MONTH(F896)=MONTH(Y896), YEAR(F896)=YEAR(Y896))</f>
        <v/>
      </c>
      <c r="V896" s="418">
        <f>AND(AC896&lt;&gt;"", 'Company information'!D$4&lt;&gt;"", RIGHT(SUBSTITUTE(AC896,"-",""),9)=RIGHT(SUBSTITUTE('Company information'!D$4,"-",""),9))</f>
        <v/>
      </c>
      <c r="W896" s="418">
        <f>AI896-I896</f>
        <v/>
      </c>
      <c r="X896" s="455" t="n"/>
      <c r="Y896" s="417" t="n"/>
      <c r="Z896" s="418" t="n"/>
      <c r="AA896" s="418" t="n"/>
      <c r="AB896" s="418" t="n"/>
      <c r="AC896" s="418" t="n"/>
      <c r="AD896" s="418" t="n"/>
      <c r="AE896" s="455" t="n"/>
      <c r="AF896" s="455" t="n"/>
      <c r="AG896" s="455" t="n"/>
      <c r="AH896" s="455" t="n"/>
      <c r="AI896" s="455" t="n"/>
      <c r="AJ896" s="455" t="n"/>
      <c r="AK896" s="455" t="n"/>
      <c r="AL896" s="455" t="n"/>
      <c r="AM896" s="455" t="n"/>
      <c r="AN896" s="455" t="n"/>
      <c r="AO896" s="455" t="n"/>
      <c r="AP896" s="455" t="n"/>
      <c r="AQ896" s="455" t="n"/>
      <c r="AR896" s="418" t="n"/>
      <c r="AS896" s="418" t="n"/>
      <c r="AT896" s="418" t="n"/>
    </row>
    <row r="897">
      <c r="A897" s="417" t="n">
        <v>888</v>
      </c>
      <c r="B897" s="418" t="inlineStr">
        <is>
          <t>Lift-On &amp; Lift-Off</t>
        </is>
      </c>
      <c r="C897" s="418" t="inlineStr">
        <is>
          <t>កំពង់ផែស្វយ័តក្រុងព្រះសីហនុ</t>
        </is>
      </c>
      <c r="D897" s="418" t="inlineStr">
        <is>
          <t>L001-100044638</t>
        </is>
      </c>
      <c r="E897" s="418" t="inlineStr">
        <is>
          <t>011828</t>
        </is>
      </c>
      <c r="F897" s="419" t="n">
        <v>44563</v>
      </c>
      <c r="G897" s="420" t="n">
        <v>23210</v>
      </c>
      <c r="H897" s="418" t="n"/>
      <c r="I897" s="455" t="n">
        <v>23210</v>
      </c>
      <c r="J897" s="418">
        <f>IF(L897&lt;&gt;"",L897,K897)</f>
        <v/>
      </c>
      <c r="K897" s="418">
        <f>IF(AND(T897=TRUE, U897=TRUE, V897=TRUE), IF(W897&lt;-0.05, "អនុញ្ញាត (អ្នកផ្គត់ផ្គង់ប្រកាសខ្វះ)", "បានប្រកាស (អនុញ្ញាត)"), IF(AND(T897=FALSE, U897=FALSE, V897=FALSE), "ព្យួរទុក (មិនមានទិន្នន័យ)", "ប្រកាសខុស (ព្យួរទុក)"))</f>
        <v/>
      </c>
      <c r="L897" s="418" t="inlineStr"/>
      <c r="M897" s="418" t="inlineStr"/>
      <c r="N897" s="455" t="n"/>
      <c r="O897" s="455">
        <f>IF(W897&lt;0,AI897,I897)</f>
        <v/>
      </c>
      <c r="P897" s="455">
        <f>I897-O897</f>
        <v/>
      </c>
      <c r="Q897" s="418" t="n"/>
      <c r="R897" s="418" t="inlineStr">
        <is>
          <t>011828</t>
        </is>
      </c>
      <c r="S897" s="418" t="inlineStr"/>
      <c r="T897" s="418">
        <f>R897=S897</f>
        <v/>
      </c>
      <c r="U897" s="418">
        <f>AND(MONTH(F897)=MONTH(Y897), YEAR(F897)=YEAR(Y897))</f>
        <v/>
      </c>
      <c r="V897" s="418">
        <f>AND(AC897&lt;&gt;"", 'Company information'!D$4&lt;&gt;"", RIGHT(SUBSTITUTE(AC897,"-",""),9)=RIGHT(SUBSTITUTE('Company information'!D$4,"-",""),9))</f>
        <v/>
      </c>
      <c r="W897" s="418">
        <f>AI897-I897</f>
        <v/>
      </c>
      <c r="X897" s="455" t="n"/>
      <c r="Y897" s="417" t="n"/>
      <c r="Z897" s="418" t="n"/>
      <c r="AA897" s="418" t="n"/>
      <c r="AB897" s="418" t="n"/>
      <c r="AC897" s="418" t="n"/>
      <c r="AD897" s="418" t="n"/>
      <c r="AE897" s="455" t="n"/>
      <c r="AF897" s="455" t="n"/>
      <c r="AG897" s="455" t="n"/>
      <c r="AH897" s="455" t="n"/>
      <c r="AI897" s="455" t="n"/>
      <c r="AJ897" s="455" t="n"/>
      <c r="AK897" s="455" t="n"/>
      <c r="AL897" s="455" t="n"/>
      <c r="AM897" s="455" t="n"/>
      <c r="AN897" s="455" t="n"/>
      <c r="AO897" s="455" t="n"/>
      <c r="AP897" s="455" t="n"/>
      <c r="AQ897" s="455" t="n"/>
      <c r="AR897" s="418" t="n"/>
      <c r="AS897" s="418" t="n"/>
      <c r="AT897" s="418" t="n"/>
    </row>
    <row r="898">
      <c r="A898" s="417" t="n">
        <v>889</v>
      </c>
      <c r="B898" s="418" t="inlineStr">
        <is>
          <t>Trucking Import 40'</t>
        </is>
      </c>
      <c r="C898" s="418" t="inlineStr">
        <is>
          <t>ហុង តុង អ៊ិនធើណេសិនណល ឡូជីស្ទីក ឯ.ក</t>
        </is>
      </c>
      <c r="D898" s="418" t="inlineStr">
        <is>
          <t>K003-902006166</t>
        </is>
      </c>
      <c r="E898" s="418" t="inlineStr">
        <is>
          <t>HT220024</t>
        </is>
      </c>
      <c r="F898" s="419" t="n">
        <v>44612</v>
      </c>
      <c r="G898" s="420" t="n">
        <v>239953</v>
      </c>
      <c r="H898" s="418" t="n"/>
      <c r="I898" s="455" t="n">
        <v>239953</v>
      </c>
      <c r="J898" s="418">
        <f>IF(L898&lt;&gt;"",L898,K898)</f>
        <v/>
      </c>
      <c r="K898" s="418">
        <f>IF(AND(T898=TRUE, U898=TRUE, V898=TRUE), IF(W898&lt;-0.05, "អនុញ្ញាត (អ្នកផ្គត់ផ្គង់ប្រកាសខ្វះ)", "បានប្រកាស (អនុញ្ញាត)"), IF(AND(T898=FALSE, U898=FALSE, V898=FALSE), "ព្យួរទុក (មិនមានទិន្នន័យ)", "ប្រកាសខុស (ព្យួរទុក)"))</f>
        <v/>
      </c>
      <c r="L898" s="418" t="inlineStr"/>
      <c r="M898" s="418" t="inlineStr"/>
      <c r="N898" s="455" t="n"/>
      <c r="O898" s="455">
        <f>IF(W898&lt;0,AI898,I898)</f>
        <v/>
      </c>
      <c r="P898" s="455">
        <f>I898-O898</f>
        <v/>
      </c>
      <c r="Q898" s="418" t="n"/>
      <c r="R898" s="418" t="inlineStr">
        <is>
          <t>HT220024</t>
        </is>
      </c>
      <c r="S898" s="418" t="inlineStr"/>
      <c r="T898" s="418">
        <f>R898=S898</f>
        <v/>
      </c>
      <c r="U898" s="418">
        <f>AND(MONTH(F898)=MONTH(Y898), YEAR(F898)=YEAR(Y898))</f>
        <v/>
      </c>
      <c r="V898" s="418">
        <f>AND(AC898&lt;&gt;"", 'Company information'!D$4&lt;&gt;"", RIGHT(SUBSTITUTE(AC898,"-",""),9)=RIGHT(SUBSTITUTE('Company information'!D$4,"-",""),9))</f>
        <v/>
      </c>
      <c r="W898" s="418">
        <f>AI898-I898</f>
        <v/>
      </c>
      <c r="X898" s="455" t="n"/>
      <c r="Y898" s="417" t="n"/>
      <c r="Z898" s="418" t="n"/>
      <c r="AA898" s="418" t="n"/>
      <c r="AB898" s="418" t="n"/>
      <c r="AC898" s="418" t="n"/>
      <c r="AD898" s="418" t="n"/>
      <c r="AE898" s="455" t="n"/>
      <c r="AF898" s="455" t="n"/>
      <c r="AG898" s="455" t="n"/>
      <c r="AH898" s="455" t="n"/>
      <c r="AI898" s="455" t="n"/>
      <c r="AJ898" s="455" t="n"/>
      <c r="AK898" s="455" t="n"/>
      <c r="AL898" s="455" t="n"/>
      <c r="AM898" s="455" t="n"/>
      <c r="AN898" s="455" t="n"/>
      <c r="AO898" s="455" t="n"/>
      <c r="AP898" s="455" t="n"/>
      <c r="AQ898" s="455" t="n"/>
      <c r="AR898" s="418" t="n"/>
      <c r="AS898" s="418" t="n"/>
      <c r="AT898" s="418" t="n"/>
    </row>
    <row r="899">
      <c r="A899" s="417" t="n">
        <v>890</v>
      </c>
      <c r="B899" s="418" t="inlineStr">
        <is>
          <t>KH THC</t>
        </is>
      </c>
      <c r="C899" s="418" t="inlineStr">
        <is>
          <t>អេសអាយធីស៊ី ខិនថេនើរ ឡាញ (ខេមបូឌា)</t>
        </is>
      </c>
      <c r="D899" s="418" t="inlineStr">
        <is>
          <t>L001-107035863</t>
        </is>
      </c>
      <c r="E899" s="418" t="inlineStr">
        <is>
          <t>SITC2022-000418</t>
        </is>
      </c>
      <c r="F899" s="419" t="n">
        <v>44563</v>
      </c>
      <c r="G899" s="420" t="n">
        <v>225663</v>
      </c>
      <c r="H899" s="418" t="n"/>
      <c r="I899" s="455" t="n">
        <v>225663</v>
      </c>
      <c r="J899" s="418">
        <f>IF(L899&lt;&gt;"",L899,K899)</f>
        <v/>
      </c>
      <c r="K899" s="418">
        <f>IF(AND(T899=TRUE, U899=TRUE, V899=TRUE), IF(W899&lt;-0.05, "អនុញ្ញាត (អ្នកផ្គត់ផ្គង់ប្រកាសខ្វះ)", "បានប្រកាស (អនុញ្ញាត)"), IF(AND(T899=FALSE, U899=FALSE, V899=FALSE), "ព្យួរទុក (មិនមានទិន្នន័យ)", "ប្រកាសខុស (ព្យួរទុក)"))</f>
        <v/>
      </c>
      <c r="L899" s="418" t="inlineStr"/>
      <c r="M899" s="418" t="inlineStr"/>
      <c r="N899" s="455" t="n"/>
      <c r="O899" s="455">
        <f>IF(W899&lt;0,AI899,I899)</f>
        <v/>
      </c>
      <c r="P899" s="455">
        <f>I899-O899</f>
        <v/>
      </c>
      <c r="Q899" s="418" t="n"/>
      <c r="R899" s="418" t="inlineStr">
        <is>
          <t>SITC2022-000418</t>
        </is>
      </c>
      <c r="S899" s="418" t="inlineStr"/>
      <c r="T899" s="418">
        <f>R899=S899</f>
        <v/>
      </c>
      <c r="U899" s="418">
        <f>AND(MONTH(F899)=MONTH(Y899), YEAR(F899)=YEAR(Y899))</f>
        <v/>
      </c>
      <c r="V899" s="418">
        <f>AND(AC899&lt;&gt;"", 'Company information'!D$4&lt;&gt;"", RIGHT(SUBSTITUTE(AC899,"-",""),9)=RIGHT(SUBSTITUTE('Company information'!D$4,"-",""),9))</f>
        <v/>
      </c>
      <c r="W899" s="418">
        <f>AI899-I899</f>
        <v/>
      </c>
      <c r="X899" s="455" t="n"/>
      <c r="Y899" s="417" t="n"/>
      <c r="Z899" s="418" t="n"/>
      <c r="AA899" s="418" t="n"/>
      <c r="AB899" s="418" t="n"/>
      <c r="AC899" s="418" t="n"/>
      <c r="AD899" s="418" t="n"/>
      <c r="AE899" s="455" t="n"/>
      <c r="AF899" s="455" t="n"/>
      <c r="AG899" s="455" t="n"/>
      <c r="AH899" s="455" t="n"/>
      <c r="AI899" s="455" t="n"/>
      <c r="AJ899" s="455" t="n"/>
      <c r="AK899" s="455" t="n"/>
      <c r="AL899" s="455" t="n"/>
      <c r="AM899" s="455" t="n"/>
      <c r="AN899" s="455" t="n"/>
      <c r="AO899" s="455" t="n"/>
      <c r="AP899" s="455" t="n"/>
      <c r="AQ899" s="455" t="n"/>
      <c r="AR899" s="418" t="n"/>
      <c r="AS899" s="418" t="n"/>
      <c r="AT899" s="418" t="n"/>
    </row>
    <row r="900">
      <c r="A900" s="417" t="n">
        <v>891</v>
      </c>
      <c r="B900" s="418" t="inlineStr">
        <is>
          <t>Lift-On &amp; Lift-Off</t>
        </is>
      </c>
      <c r="C900" s="418" t="inlineStr">
        <is>
          <t>កំពង់ផែស្វយ័តក្រុងព្រះសីហនុ</t>
        </is>
      </c>
      <c r="D900" s="418" t="inlineStr">
        <is>
          <t>L001-100044638</t>
        </is>
      </c>
      <c r="E900" s="418" t="inlineStr">
        <is>
          <t>002205</t>
        </is>
      </c>
      <c r="F900" s="419" t="n">
        <v>44563</v>
      </c>
      <c r="G900" s="420" t="n">
        <v>35453</v>
      </c>
      <c r="H900" s="418" t="n"/>
      <c r="I900" s="455" t="n">
        <v>35453</v>
      </c>
      <c r="J900" s="418">
        <f>IF(L900&lt;&gt;"",L900,K900)</f>
        <v/>
      </c>
      <c r="K900" s="418">
        <f>IF(AND(T900=TRUE, U900=TRUE, V900=TRUE), IF(W900&lt;-0.05, "អនុញ្ញាត (អ្នកផ្គត់ផ្គង់ប្រកាសខ្វះ)", "បានប្រកាស (អនុញ្ញាត)"), IF(AND(T900=FALSE, U900=FALSE, V900=FALSE), "ព្យួរទុក (មិនមានទិន្នន័យ)", "ប្រកាសខុស (ព្យួរទុក)"))</f>
        <v/>
      </c>
      <c r="L900" s="418" t="inlineStr"/>
      <c r="M900" s="418" t="inlineStr"/>
      <c r="N900" s="455" t="n"/>
      <c r="O900" s="455">
        <f>IF(W900&lt;0,AI900,I900)</f>
        <v/>
      </c>
      <c r="P900" s="455">
        <f>I900-O900</f>
        <v/>
      </c>
      <c r="Q900" s="418" t="n"/>
      <c r="R900" s="418" t="inlineStr">
        <is>
          <t>002205</t>
        </is>
      </c>
      <c r="S900" s="418" t="inlineStr">
        <is>
          <t>002205</t>
        </is>
      </c>
      <c r="T900" s="418">
        <f>R900=S900</f>
        <v/>
      </c>
      <c r="U900" s="418">
        <f>AND(MONTH(F900)=MONTH(Y900), YEAR(F900)=YEAR(Y900))</f>
        <v/>
      </c>
      <c r="V900" s="418">
        <f>AND(AC900&lt;&gt;"", 'Company information'!D$4&lt;&gt;"", RIGHT(SUBSTITUTE(AC900,"-",""),9)=RIGHT(SUBSTITUTE('Company information'!D$4,"-",""),9))</f>
        <v/>
      </c>
      <c r="W900" s="418">
        <f>AI900-I900</f>
        <v/>
      </c>
      <c r="X900" s="455" t="n"/>
      <c r="Y900" s="419" t="n">
        <v>44820</v>
      </c>
      <c r="Z900" s="418" t="inlineStr">
        <is>
          <t>002205</t>
        </is>
      </c>
      <c r="AA900" s="418" t="inlineStr"/>
      <c r="AB900" s="418" t="inlineStr">
        <is>
          <t>បុគ្គលជាប់អាករ</t>
        </is>
      </c>
      <c r="AC900" s="418" t="inlineStr">
        <is>
          <t>L001-901501399</t>
        </is>
      </c>
      <c r="AD900" s="418" t="inlineStr">
        <is>
          <t>អេផិច អ៊ិនធើណេសិនណល (ខេមបូឌា) អិលធីឌី</t>
        </is>
      </c>
      <c r="AE900" s="455" t="n">
        <v>2968460</v>
      </c>
      <c r="AF900" s="455" t="n">
        <v>2698600</v>
      </c>
      <c r="AG900" s="455" t="n">
        <v>0</v>
      </c>
      <c r="AH900" s="455" t="n">
        <v>0</v>
      </c>
      <c r="AI900" s="455" t="n">
        <v>269860</v>
      </c>
      <c r="AJ900" s="455" t="n">
        <v>0</v>
      </c>
      <c r="AK900" s="455" t="n">
        <v>0</v>
      </c>
      <c r="AL900" s="455" t="n">
        <v>0</v>
      </c>
      <c r="AM900" s="455" t="n">
        <v>0</v>
      </c>
      <c r="AN900" s="455" t="n">
        <v>0</v>
      </c>
      <c r="AO900" s="455" t="n">
        <v>0</v>
      </c>
      <c r="AP900" s="455" t="n">
        <v>0</v>
      </c>
      <c r="AQ900" s="455" t="n">
        <v>0</v>
      </c>
      <c r="AR900" s="418" t="inlineStr"/>
      <c r="AS900" s="418" t="inlineStr">
        <is>
          <t>Trucking</t>
        </is>
      </c>
      <c r="AT900" s="418" t="inlineStr">
        <is>
          <t>បានប្រកាសពន្ធ</t>
        </is>
      </c>
    </row>
    <row r="901">
      <c r="A901" s="417" t="n">
        <v>892</v>
      </c>
      <c r="B901" s="418" t="inlineStr">
        <is>
          <t>Trucking Import 40'</t>
        </is>
      </c>
      <c r="C901" s="418" t="inlineStr">
        <is>
          <t>ហុង តុង អ៊ិនធើណេសិនណល ឡូជីស្ទីក ឯ.ក</t>
        </is>
      </c>
      <c r="D901" s="418" t="inlineStr">
        <is>
          <t>K003-902006166</t>
        </is>
      </c>
      <c r="E901" s="418" t="inlineStr">
        <is>
          <t>HT220023</t>
        </is>
      </c>
      <c r="F901" s="419" t="n">
        <v>44563</v>
      </c>
      <c r="G901" s="420" t="n">
        <v>248087</v>
      </c>
      <c r="H901" s="418" t="n"/>
      <c r="I901" s="455" t="n">
        <v>248087</v>
      </c>
      <c r="J901" s="418">
        <f>IF(L901&lt;&gt;"",L901,K901)</f>
        <v/>
      </c>
      <c r="K901" s="418">
        <f>IF(AND(T901=TRUE, U901=TRUE, V901=TRUE), IF(W901&lt;-0.05, "អនុញ្ញាត (អ្នកផ្គត់ផ្គង់ប្រកាសខ្វះ)", "បានប្រកាស (អនុញ្ញាត)"), IF(AND(T901=FALSE, U901=FALSE, V901=FALSE), "ព្យួរទុក (មិនមានទិន្នន័យ)", "ប្រកាសខុស (ព្យួរទុក)"))</f>
        <v/>
      </c>
      <c r="L901" s="418" t="inlineStr"/>
      <c r="M901" s="418" t="inlineStr"/>
      <c r="N901" s="455" t="n"/>
      <c r="O901" s="455">
        <f>IF(W901&lt;0,AI901,I901)</f>
        <v/>
      </c>
      <c r="P901" s="455">
        <f>I901-O901</f>
        <v/>
      </c>
      <c r="Q901" s="418" t="n"/>
      <c r="R901" s="418" t="inlineStr">
        <is>
          <t>HT220023</t>
        </is>
      </c>
      <c r="S901" s="418" t="inlineStr"/>
      <c r="T901" s="418">
        <f>R901=S901</f>
        <v/>
      </c>
      <c r="U901" s="418">
        <f>AND(MONTH(F901)=MONTH(Y901), YEAR(F901)=YEAR(Y901))</f>
        <v/>
      </c>
      <c r="V901" s="418">
        <f>AND(AC901&lt;&gt;"", 'Company information'!D$4&lt;&gt;"", RIGHT(SUBSTITUTE(AC901,"-",""),9)=RIGHT(SUBSTITUTE('Company information'!D$4,"-",""),9))</f>
        <v/>
      </c>
      <c r="W901" s="418">
        <f>AI901-I901</f>
        <v/>
      </c>
      <c r="X901" s="455" t="n"/>
      <c r="Y901" s="417" t="n"/>
      <c r="Z901" s="418" t="n"/>
      <c r="AA901" s="418" t="n"/>
      <c r="AB901" s="418" t="n"/>
      <c r="AC901" s="418" t="n"/>
      <c r="AD901" s="418" t="n"/>
      <c r="AE901" s="455" t="n"/>
      <c r="AF901" s="455" t="n"/>
      <c r="AG901" s="455" t="n"/>
      <c r="AH901" s="455" t="n"/>
      <c r="AI901" s="455" t="n"/>
      <c r="AJ901" s="455" t="n"/>
      <c r="AK901" s="455" t="n"/>
      <c r="AL901" s="455" t="n"/>
      <c r="AM901" s="455" t="n"/>
      <c r="AN901" s="455" t="n"/>
      <c r="AO901" s="455" t="n"/>
      <c r="AP901" s="455" t="n"/>
      <c r="AQ901" s="455" t="n"/>
      <c r="AR901" s="418" t="n"/>
      <c r="AS901" s="418" t="n"/>
      <c r="AT901" s="418" t="n"/>
    </row>
    <row r="902">
      <c r="A902" s="417" t="n">
        <v>893</v>
      </c>
      <c r="B902" s="418" t="inlineStr">
        <is>
          <t>Lift-On &amp; Lift-Off</t>
        </is>
      </c>
      <c r="C902" s="418" t="inlineStr">
        <is>
          <t>កំពង់ផែស្វយ័តក្រុងព្រះសីហនុ</t>
        </is>
      </c>
      <c r="D902" s="418" t="inlineStr">
        <is>
          <t>L001-100044638</t>
        </is>
      </c>
      <c r="E902" s="418" t="inlineStr">
        <is>
          <t>000484</t>
        </is>
      </c>
      <c r="F902" s="419" t="n">
        <v>44563</v>
      </c>
      <c r="G902" s="420" t="n">
        <v>141810</v>
      </c>
      <c r="H902" s="418" t="n"/>
      <c r="I902" s="455" t="n">
        <v>141810</v>
      </c>
      <c r="J902" s="418">
        <f>IF(L902&lt;&gt;"",L902,K902)</f>
        <v/>
      </c>
      <c r="K902" s="418">
        <f>IF(AND(T902=TRUE, U902=TRUE, V902=TRUE), IF(W902&lt;-0.05, "អនុញ្ញាត (អ្នកផ្គត់ផ្គង់ប្រកាសខ្វះ)", "បានប្រកាស (អនុញ្ញាត)"), IF(AND(T902=FALSE, U902=FALSE, V902=FALSE), "ព្យួរទុក (មិនមានទិន្នន័យ)", "ប្រកាសខុស (ព្យួរទុក)"))</f>
        <v/>
      </c>
      <c r="L902" s="418" t="inlineStr"/>
      <c r="M902" s="418" t="inlineStr"/>
      <c r="N902" s="455" t="n"/>
      <c r="O902" s="455">
        <f>IF(W902&lt;0,AI902,I902)</f>
        <v/>
      </c>
      <c r="P902" s="455">
        <f>I902-O902</f>
        <v/>
      </c>
      <c r="Q902" s="418" t="n"/>
      <c r="R902" s="418" t="inlineStr">
        <is>
          <t>000484</t>
        </is>
      </c>
      <c r="S902" s="418" t="inlineStr"/>
      <c r="T902" s="418">
        <f>R902=S902</f>
        <v/>
      </c>
      <c r="U902" s="418">
        <f>AND(MONTH(F902)=MONTH(Y902), YEAR(F902)=YEAR(Y902))</f>
        <v/>
      </c>
      <c r="V902" s="418">
        <f>AND(AC902&lt;&gt;"", 'Company information'!D$4&lt;&gt;"", RIGHT(SUBSTITUTE(AC902,"-",""),9)=RIGHT(SUBSTITUTE('Company information'!D$4,"-",""),9))</f>
        <v/>
      </c>
      <c r="W902" s="418">
        <f>AI902-I902</f>
        <v/>
      </c>
      <c r="X902" s="455" t="n"/>
      <c r="Y902" s="417" t="n"/>
      <c r="Z902" s="418" t="n"/>
      <c r="AA902" s="418" t="n"/>
      <c r="AB902" s="418" t="n"/>
      <c r="AC902" s="418" t="n"/>
      <c r="AD902" s="418" t="n"/>
      <c r="AE902" s="455" t="n"/>
      <c r="AF902" s="455" t="n"/>
      <c r="AG902" s="455" t="n"/>
      <c r="AH902" s="455" t="n"/>
      <c r="AI902" s="455" t="n"/>
      <c r="AJ902" s="455" t="n"/>
      <c r="AK902" s="455" t="n"/>
      <c r="AL902" s="455" t="n"/>
      <c r="AM902" s="455" t="n"/>
      <c r="AN902" s="455" t="n"/>
      <c r="AO902" s="455" t="n"/>
      <c r="AP902" s="455" t="n"/>
      <c r="AQ902" s="455" t="n"/>
      <c r="AR902" s="418" t="n"/>
      <c r="AS902" s="418" t="n"/>
      <c r="AT902" s="418" t="n"/>
    </row>
    <row r="903">
      <c r="A903" s="417" t="n">
        <v>894</v>
      </c>
      <c r="B903" s="418" t="inlineStr">
        <is>
          <t>Trucking Import 40'</t>
        </is>
      </c>
      <c r="C903" s="418" t="inlineStr">
        <is>
          <t>ហុង តុង អ៊ិនធើណេសិនណល ឡូជីស្ទីក ឯ.ក</t>
        </is>
      </c>
      <c r="D903" s="418" t="inlineStr">
        <is>
          <t>K003-902006166</t>
        </is>
      </c>
      <c r="E903" s="418" t="inlineStr">
        <is>
          <t>HT220022</t>
        </is>
      </c>
      <c r="F903" s="419" t="n">
        <v>44612</v>
      </c>
      <c r="G903" s="420" t="n">
        <v>992348</v>
      </c>
      <c r="H903" s="418" t="n"/>
      <c r="I903" s="455" t="n">
        <v>992348</v>
      </c>
      <c r="J903" s="418">
        <f>IF(L903&lt;&gt;"",L903,K903)</f>
        <v/>
      </c>
      <c r="K903" s="418">
        <f>IF(AND(T903=TRUE, U903=TRUE, V903=TRUE), IF(W903&lt;-0.05, "អនុញ្ញាត (អ្នកផ្គត់ផ្គង់ប្រកាសខ្វះ)", "បានប្រកាស (អនុញ្ញាត)"), IF(AND(T903=FALSE, U903=FALSE, V903=FALSE), "ព្យួរទុក (មិនមានទិន្នន័យ)", "ប្រកាសខុស (ព្យួរទុក)"))</f>
        <v/>
      </c>
      <c r="L903" s="418" t="inlineStr"/>
      <c r="M903" s="418" t="inlineStr"/>
      <c r="N903" s="455" t="n"/>
      <c r="O903" s="455">
        <f>IF(W903&lt;0,AI903,I903)</f>
        <v/>
      </c>
      <c r="P903" s="455">
        <f>I903-O903</f>
        <v/>
      </c>
      <c r="Q903" s="418" t="n"/>
      <c r="R903" s="418" t="inlineStr">
        <is>
          <t>HT220022</t>
        </is>
      </c>
      <c r="S903" s="418" t="inlineStr"/>
      <c r="T903" s="418">
        <f>R903=S903</f>
        <v/>
      </c>
      <c r="U903" s="418">
        <f>AND(MONTH(F903)=MONTH(Y903), YEAR(F903)=YEAR(Y903))</f>
        <v/>
      </c>
      <c r="V903" s="418">
        <f>AND(AC903&lt;&gt;"", 'Company information'!D$4&lt;&gt;"", RIGHT(SUBSTITUTE(AC903,"-",""),9)=RIGHT(SUBSTITUTE('Company information'!D$4,"-",""),9))</f>
        <v/>
      </c>
      <c r="W903" s="418">
        <f>AI903-I903</f>
        <v/>
      </c>
      <c r="X903" s="455" t="n"/>
      <c r="Y903" s="417" t="n"/>
      <c r="Z903" s="418" t="n"/>
      <c r="AA903" s="418" t="n"/>
      <c r="AB903" s="418" t="n"/>
      <c r="AC903" s="418" t="n"/>
      <c r="AD903" s="418" t="n"/>
      <c r="AE903" s="455" t="n"/>
      <c r="AF903" s="455" t="n"/>
      <c r="AG903" s="455" t="n"/>
      <c r="AH903" s="455" t="n"/>
      <c r="AI903" s="455" t="n"/>
      <c r="AJ903" s="455" t="n"/>
      <c r="AK903" s="455" t="n"/>
      <c r="AL903" s="455" t="n"/>
      <c r="AM903" s="455" t="n"/>
      <c r="AN903" s="455" t="n"/>
      <c r="AO903" s="455" t="n"/>
      <c r="AP903" s="455" t="n"/>
      <c r="AQ903" s="455" t="n"/>
      <c r="AR903" s="418" t="n"/>
      <c r="AS903" s="418" t="n"/>
      <c r="AT903" s="418" t="n"/>
    </row>
    <row r="904">
      <c r="A904" s="417" t="n">
        <v>895</v>
      </c>
      <c r="B904" s="418" t="inlineStr">
        <is>
          <t>KH THC</t>
        </is>
      </c>
      <c r="C904" s="418" t="inlineStr">
        <is>
          <t>អេសអាយធីស៊ី ខិនថេនើរ ឡាញ (ខេមបូឌា)</t>
        </is>
      </c>
      <c r="D904" s="418" t="inlineStr">
        <is>
          <t>L001-107035863</t>
        </is>
      </c>
      <c r="E904" s="418" t="inlineStr">
        <is>
          <t>SITC2022-000484</t>
        </is>
      </c>
      <c r="F904" s="419" t="n">
        <v>44563</v>
      </c>
      <c r="G904" s="420" t="n">
        <v>140277</v>
      </c>
      <c r="H904" s="418" t="n"/>
      <c r="I904" s="455" t="n">
        <v>140277</v>
      </c>
      <c r="J904" s="418">
        <f>IF(L904&lt;&gt;"",L904,K904)</f>
        <v/>
      </c>
      <c r="K904" s="418">
        <f>IF(AND(T904=TRUE, U904=TRUE, V904=TRUE), IF(W904&lt;-0.05, "អនុញ្ញាត (អ្នកផ្គត់ផ្គង់ប្រកាសខ្វះ)", "បានប្រកាស (អនុញ្ញាត)"), IF(AND(T904=FALSE, U904=FALSE, V904=FALSE), "ព្យួរទុក (មិនមានទិន្នន័យ)", "ប្រកាសខុស (ព្យួរទុក)"))</f>
        <v/>
      </c>
      <c r="L904" s="418" t="inlineStr"/>
      <c r="M904" s="418" t="inlineStr"/>
      <c r="N904" s="455" t="n"/>
      <c r="O904" s="455">
        <f>IF(W904&lt;0,AI904,I904)</f>
        <v/>
      </c>
      <c r="P904" s="455">
        <f>I904-O904</f>
        <v/>
      </c>
      <c r="Q904" s="418" t="n"/>
      <c r="R904" s="418" t="inlineStr">
        <is>
          <t>SITC2022-000484</t>
        </is>
      </c>
      <c r="S904" s="418" t="inlineStr"/>
      <c r="T904" s="418">
        <f>R904=S904</f>
        <v/>
      </c>
      <c r="U904" s="418">
        <f>AND(MONTH(F904)=MONTH(Y904), YEAR(F904)=YEAR(Y904))</f>
        <v/>
      </c>
      <c r="V904" s="418">
        <f>AND(AC904&lt;&gt;"", 'Company information'!D$4&lt;&gt;"", RIGHT(SUBSTITUTE(AC904,"-",""),9)=RIGHT(SUBSTITUTE('Company information'!D$4,"-",""),9))</f>
        <v/>
      </c>
      <c r="W904" s="418">
        <f>AI904-I904</f>
        <v/>
      </c>
      <c r="X904" s="455" t="n"/>
      <c r="Y904" s="417" t="n"/>
      <c r="Z904" s="418" t="n"/>
      <c r="AA904" s="418" t="n"/>
      <c r="AB904" s="418" t="n"/>
      <c r="AC904" s="418" t="n"/>
      <c r="AD904" s="418" t="n"/>
      <c r="AE904" s="455" t="n"/>
      <c r="AF904" s="455" t="n"/>
      <c r="AG904" s="455" t="n"/>
      <c r="AH904" s="455" t="n"/>
      <c r="AI904" s="455" t="n"/>
      <c r="AJ904" s="455" t="n"/>
      <c r="AK904" s="455" t="n"/>
      <c r="AL904" s="455" t="n"/>
      <c r="AM904" s="455" t="n"/>
      <c r="AN904" s="455" t="n"/>
      <c r="AO904" s="455" t="n"/>
      <c r="AP904" s="455" t="n"/>
      <c r="AQ904" s="455" t="n"/>
      <c r="AR904" s="418" t="n"/>
      <c r="AS904" s="418" t="n"/>
      <c r="AT904" s="418" t="n"/>
    </row>
    <row r="905">
      <c r="A905" s="417" t="n">
        <v>896</v>
      </c>
      <c r="B905" s="418" t="inlineStr">
        <is>
          <t>Lift-On &amp; Lift-Off</t>
        </is>
      </c>
      <c r="C905" s="418" t="inlineStr">
        <is>
          <t>កំពង់ផែស្វយ័តក្រុងព្រះសីហនុ</t>
        </is>
      </c>
      <c r="D905" s="418" t="inlineStr">
        <is>
          <t>L001-100044638</t>
        </is>
      </c>
      <c r="E905" s="418" t="inlineStr">
        <is>
          <t>002198</t>
        </is>
      </c>
      <c r="F905" s="419" t="n">
        <v>44606</v>
      </c>
      <c r="G905" s="420" t="n">
        <v>23227</v>
      </c>
      <c r="H905" s="418" t="n"/>
      <c r="I905" s="455" t="n">
        <v>23227</v>
      </c>
      <c r="J905" s="418">
        <f>IF(L905&lt;&gt;"",L905,K905)</f>
        <v/>
      </c>
      <c r="K905" s="418">
        <f>IF(AND(T905=TRUE, U905=TRUE, V905=TRUE), IF(W905&lt;-0.05, "អនុញ្ញាត (អ្នកផ្គត់ផ្គង់ប្រកាសខ្វះ)", "បានប្រកាស (អនុញ្ញាត)"), IF(AND(T905=FALSE, U905=FALSE, V905=FALSE), "ព្យួរទុក (មិនមានទិន្នន័យ)", "ប្រកាសខុស (ព្យួរទុក)"))</f>
        <v/>
      </c>
      <c r="L905" s="418" t="inlineStr"/>
      <c r="M905" s="418" t="inlineStr"/>
      <c r="N905" s="455" t="n"/>
      <c r="O905" s="455">
        <f>IF(W905&lt;0,AI905,I905)</f>
        <v/>
      </c>
      <c r="P905" s="455">
        <f>I905-O905</f>
        <v/>
      </c>
      <c r="Q905" s="418" t="n"/>
      <c r="R905" s="418" t="inlineStr">
        <is>
          <t>002198</t>
        </is>
      </c>
      <c r="S905" s="418" t="inlineStr">
        <is>
          <t>002198</t>
        </is>
      </c>
      <c r="T905" s="418">
        <f>R905=S905</f>
        <v/>
      </c>
      <c r="U905" s="418">
        <f>AND(MONTH(F905)=MONTH(Y905), YEAR(F905)=YEAR(Y905))</f>
        <v/>
      </c>
      <c r="V905" s="418">
        <f>AND(AC905&lt;&gt;"", 'Company information'!D$4&lt;&gt;"", RIGHT(SUBSTITUTE(AC905,"-",""),9)=RIGHT(SUBSTITUTE('Company information'!D$4,"-",""),9))</f>
        <v/>
      </c>
      <c r="W905" s="418">
        <f>AI905-I905</f>
        <v/>
      </c>
      <c r="X905" s="455" t="n"/>
      <c r="Y905" s="419" t="n">
        <v>44820</v>
      </c>
      <c r="Z905" s="418" t="inlineStr">
        <is>
          <t>002198</t>
        </is>
      </c>
      <c r="AA905" s="418" t="inlineStr"/>
      <c r="AB905" s="418" t="inlineStr">
        <is>
          <t>បុគ្គលជាប់អាករ</t>
        </is>
      </c>
      <c r="AC905" s="418" t="inlineStr">
        <is>
          <t>L001-100191762</t>
        </is>
      </c>
      <c r="AD905" s="418" t="inlineStr">
        <is>
          <t>ស៊ីដាប់បែលយូខេអេជ ហ្គាមេន (ខេមបូឌា) លីមីធីត</t>
        </is>
      </c>
      <c r="AE905" s="455" t="n">
        <v>1042360</v>
      </c>
      <c r="AF905" s="455" t="n">
        <v>947600</v>
      </c>
      <c r="AG905" s="455" t="n">
        <v>0</v>
      </c>
      <c r="AH905" s="455" t="n">
        <v>0</v>
      </c>
      <c r="AI905" s="455" t="n">
        <v>94760</v>
      </c>
      <c r="AJ905" s="455" t="n">
        <v>0</v>
      </c>
      <c r="AK905" s="455" t="n">
        <v>0</v>
      </c>
      <c r="AL905" s="455" t="n">
        <v>0</v>
      </c>
      <c r="AM905" s="455" t="n">
        <v>0</v>
      </c>
      <c r="AN905" s="455" t="n">
        <v>0</v>
      </c>
      <c r="AO905" s="455" t="n">
        <v>0</v>
      </c>
      <c r="AP905" s="455" t="n">
        <v>0</v>
      </c>
      <c r="AQ905" s="455" t="n">
        <v>0</v>
      </c>
      <c r="AR905" s="418" t="inlineStr"/>
      <c r="AS905" s="418" t="inlineStr">
        <is>
          <t>Trucking</t>
        </is>
      </c>
      <c r="AT905" s="418" t="inlineStr">
        <is>
          <t>បានប្រកាសពន្ធ</t>
        </is>
      </c>
    </row>
    <row r="906">
      <c r="A906" s="417" t="n">
        <v>897</v>
      </c>
      <c r="B906" s="418" t="inlineStr">
        <is>
          <t>Trucking Import 40'</t>
        </is>
      </c>
      <c r="C906" s="418" t="inlineStr">
        <is>
          <t>ហុង តុង អ៊ិនធើណេសិនណល ឡូជីស្ទីក ឯ.ក</t>
        </is>
      </c>
      <c r="D906" s="418" t="inlineStr">
        <is>
          <t>K003-902006166</t>
        </is>
      </c>
      <c r="E906" s="418" t="inlineStr">
        <is>
          <t>HT220021</t>
        </is>
      </c>
      <c r="F906" s="419" t="n">
        <v>44606</v>
      </c>
      <c r="G906" s="420" t="n">
        <v>239953</v>
      </c>
      <c r="H906" s="418" t="n"/>
      <c r="I906" s="455" t="n">
        <v>239953</v>
      </c>
      <c r="J906" s="418">
        <f>IF(L906&lt;&gt;"",L906,K906)</f>
        <v/>
      </c>
      <c r="K906" s="418">
        <f>IF(AND(T906=TRUE, U906=TRUE, V906=TRUE), IF(W906&lt;-0.05, "អនុញ្ញាត (អ្នកផ្គត់ផ្គង់ប្រកាសខ្វះ)", "បានប្រកាស (អនុញ្ញាត)"), IF(AND(T906=FALSE, U906=FALSE, V906=FALSE), "ព្យួរទុក (មិនមានទិន្នន័យ)", "ប្រកាសខុស (ព្យួរទុក)"))</f>
        <v/>
      </c>
      <c r="L906" s="418" t="inlineStr"/>
      <c r="M906" s="418" t="inlineStr"/>
      <c r="N906" s="455" t="n"/>
      <c r="O906" s="455">
        <f>IF(W906&lt;0,AI906,I906)</f>
        <v/>
      </c>
      <c r="P906" s="455">
        <f>I906-O906</f>
        <v/>
      </c>
      <c r="Q906" s="418" t="n"/>
      <c r="R906" s="418" t="inlineStr">
        <is>
          <t>HT220021</t>
        </is>
      </c>
      <c r="S906" s="418" t="inlineStr"/>
      <c r="T906" s="418">
        <f>R906=S906</f>
        <v/>
      </c>
      <c r="U906" s="418">
        <f>AND(MONTH(F906)=MONTH(Y906), YEAR(F906)=YEAR(Y906))</f>
        <v/>
      </c>
      <c r="V906" s="418">
        <f>AND(AC906&lt;&gt;"", 'Company information'!D$4&lt;&gt;"", RIGHT(SUBSTITUTE(AC906,"-",""),9)=RIGHT(SUBSTITUTE('Company information'!D$4,"-",""),9))</f>
        <v/>
      </c>
      <c r="W906" s="418">
        <f>AI906-I906</f>
        <v/>
      </c>
      <c r="X906" s="455" t="n"/>
      <c r="Y906" s="417" t="n"/>
      <c r="Z906" s="418" t="n"/>
      <c r="AA906" s="418" t="n"/>
      <c r="AB906" s="418" t="n"/>
      <c r="AC906" s="418" t="n"/>
      <c r="AD906" s="418" t="n"/>
      <c r="AE906" s="455" t="n"/>
      <c r="AF906" s="455" t="n"/>
      <c r="AG906" s="455" t="n"/>
      <c r="AH906" s="455" t="n"/>
      <c r="AI906" s="455" t="n"/>
      <c r="AJ906" s="455" t="n"/>
      <c r="AK906" s="455" t="n"/>
      <c r="AL906" s="455" t="n"/>
      <c r="AM906" s="455" t="n"/>
      <c r="AN906" s="455" t="n"/>
      <c r="AO906" s="455" t="n"/>
      <c r="AP906" s="455" t="n"/>
      <c r="AQ906" s="455" t="n"/>
      <c r="AR906" s="418" t="n"/>
      <c r="AS906" s="418" t="n"/>
      <c r="AT906" s="418" t="n"/>
    </row>
    <row r="907">
      <c r="A907" s="417" t="n">
        <v>898</v>
      </c>
      <c r="B907" s="418" t="inlineStr">
        <is>
          <t>Documentation and Terminal handing service</t>
        </is>
      </c>
      <c r="C907" s="418" t="inlineStr">
        <is>
          <t>មើស្គ (ខេមបូឌា)</t>
        </is>
      </c>
      <c r="D907" s="418" t="inlineStr">
        <is>
          <t>L001-100045200</t>
        </is>
      </c>
      <c r="E907" s="418" t="inlineStr">
        <is>
          <t>5995885486</t>
        </is>
      </c>
      <c r="F907" s="419" t="n">
        <v>44563</v>
      </c>
      <c r="G907" s="420" t="n">
        <v>218259</v>
      </c>
      <c r="H907" s="418" t="n"/>
      <c r="I907" s="455" t="n">
        <v>218259</v>
      </c>
      <c r="J907" s="418">
        <f>IF(L907&lt;&gt;"",L907,K907)</f>
        <v/>
      </c>
      <c r="K907" s="418">
        <f>IF(AND(T907=TRUE, U907=TRUE, V907=TRUE), IF(W907&lt;-0.05, "អនុញ្ញាត (អ្នកផ្គត់ផ្គង់ប្រកាសខ្វះ)", "បានប្រកាស (អនុញ្ញាត)"), IF(AND(T907=FALSE, U907=FALSE, V907=FALSE), "ព្យួរទុក (មិនមានទិន្នន័យ)", "ប្រកាសខុស (ព្យួរទុក)"))</f>
        <v/>
      </c>
      <c r="L907" s="418" t="inlineStr"/>
      <c r="M907" s="418" t="inlineStr"/>
      <c r="N907" s="455" t="n"/>
      <c r="O907" s="455">
        <f>IF(W907&lt;0,AI907,I907)</f>
        <v/>
      </c>
      <c r="P907" s="455">
        <f>I907-O907</f>
        <v/>
      </c>
      <c r="Q907" s="418" t="n"/>
      <c r="R907" s="418" t="inlineStr">
        <is>
          <t>5995885486</t>
        </is>
      </c>
      <c r="S907" s="418" t="inlineStr"/>
      <c r="T907" s="418">
        <f>R907=S907</f>
        <v/>
      </c>
      <c r="U907" s="418">
        <f>AND(MONTH(F907)=MONTH(Y907), YEAR(F907)=YEAR(Y907))</f>
        <v/>
      </c>
      <c r="V907" s="418">
        <f>AND(AC907&lt;&gt;"", 'Company information'!D$4&lt;&gt;"", RIGHT(SUBSTITUTE(AC907,"-",""),9)=RIGHT(SUBSTITUTE('Company information'!D$4,"-",""),9))</f>
        <v/>
      </c>
      <c r="W907" s="418">
        <f>AI907-I907</f>
        <v/>
      </c>
      <c r="X907" s="455" t="n"/>
      <c r="Y907" s="417" t="n"/>
      <c r="Z907" s="418" t="n"/>
      <c r="AA907" s="418" t="n"/>
      <c r="AB907" s="418" t="n"/>
      <c r="AC907" s="418" t="n"/>
      <c r="AD907" s="418" t="n"/>
      <c r="AE907" s="455" t="n"/>
      <c r="AF907" s="455" t="n"/>
      <c r="AG907" s="455" t="n"/>
      <c r="AH907" s="455" t="n"/>
      <c r="AI907" s="455" t="n"/>
      <c r="AJ907" s="455" t="n"/>
      <c r="AK907" s="455" t="n"/>
      <c r="AL907" s="455" t="n"/>
      <c r="AM907" s="455" t="n"/>
      <c r="AN907" s="455" t="n"/>
      <c r="AO907" s="455" t="n"/>
      <c r="AP907" s="455" t="n"/>
      <c r="AQ907" s="455" t="n"/>
      <c r="AR907" s="418" t="n"/>
      <c r="AS907" s="418" t="n"/>
      <c r="AT907" s="418" t="n"/>
    </row>
    <row r="908">
      <c r="A908" s="417" t="n">
        <v>899</v>
      </c>
      <c r="B908" s="418" t="inlineStr">
        <is>
          <t>Lift-On &amp; Lift-Off</t>
        </is>
      </c>
      <c r="C908" s="418" t="inlineStr">
        <is>
          <t>កំពង់ផែស្វយ័តក្រុងព្រះសីហនុ</t>
        </is>
      </c>
      <c r="D908" s="418" t="inlineStr">
        <is>
          <t>L001-100044638</t>
        </is>
      </c>
      <c r="E908" s="418" t="inlineStr">
        <is>
          <t>003408</t>
        </is>
      </c>
      <c r="F908" s="419" t="n">
        <v>44563</v>
      </c>
      <c r="G908" s="420" t="n">
        <v>70905</v>
      </c>
      <c r="H908" s="418" t="n"/>
      <c r="I908" s="455" t="n">
        <v>70905</v>
      </c>
      <c r="J908" s="418">
        <f>IF(L908&lt;&gt;"",L908,K908)</f>
        <v/>
      </c>
      <c r="K908" s="418">
        <f>IF(AND(T908=TRUE, U908=TRUE, V908=TRUE), IF(W908&lt;-0.05, "អនុញ្ញាត (អ្នកផ្គត់ផ្គង់ប្រកាសខ្វះ)", "បានប្រកាស (អនុញ្ញាត)"), IF(AND(T908=FALSE, U908=FALSE, V908=FALSE), "ព្យួរទុក (មិនមានទិន្នន័យ)", "ប្រកាសខុស (ព្យួរទុក)"))</f>
        <v/>
      </c>
      <c r="L908" s="418" t="inlineStr"/>
      <c r="M908" s="418" t="inlineStr"/>
      <c r="N908" s="455" t="n"/>
      <c r="O908" s="455">
        <f>IF(W908&lt;0,AI908,I908)</f>
        <v/>
      </c>
      <c r="P908" s="455">
        <f>I908-O908</f>
        <v/>
      </c>
      <c r="Q908" s="418" t="n"/>
      <c r="R908" s="418" t="inlineStr">
        <is>
          <t>003408</t>
        </is>
      </c>
      <c r="S908" s="418" t="inlineStr"/>
      <c r="T908" s="418">
        <f>R908=S908</f>
        <v/>
      </c>
      <c r="U908" s="418">
        <f>AND(MONTH(F908)=MONTH(Y908), YEAR(F908)=YEAR(Y908))</f>
        <v/>
      </c>
      <c r="V908" s="418">
        <f>AND(AC908&lt;&gt;"", 'Company information'!D$4&lt;&gt;"", RIGHT(SUBSTITUTE(AC908,"-",""),9)=RIGHT(SUBSTITUTE('Company information'!D$4,"-",""),9))</f>
        <v/>
      </c>
      <c r="W908" s="418">
        <f>AI908-I908</f>
        <v/>
      </c>
      <c r="X908" s="455" t="n"/>
      <c r="Y908" s="417" t="n"/>
      <c r="Z908" s="418" t="n"/>
      <c r="AA908" s="418" t="n"/>
      <c r="AB908" s="418" t="n"/>
      <c r="AC908" s="418" t="n"/>
      <c r="AD908" s="418" t="n"/>
      <c r="AE908" s="455" t="n"/>
      <c r="AF908" s="455" t="n"/>
      <c r="AG908" s="455" t="n"/>
      <c r="AH908" s="455" t="n"/>
      <c r="AI908" s="455" t="n"/>
      <c r="AJ908" s="455" t="n"/>
      <c r="AK908" s="455" t="n"/>
      <c r="AL908" s="455" t="n"/>
      <c r="AM908" s="455" t="n"/>
      <c r="AN908" s="455" t="n"/>
      <c r="AO908" s="455" t="n"/>
      <c r="AP908" s="455" t="n"/>
      <c r="AQ908" s="455" t="n"/>
      <c r="AR908" s="418" t="n"/>
      <c r="AS908" s="418" t="n"/>
      <c r="AT908" s="418" t="n"/>
    </row>
    <row r="909">
      <c r="A909" s="417" t="n">
        <v>900</v>
      </c>
      <c r="B909" s="418" t="inlineStr">
        <is>
          <t>Trucking Import 40'</t>
        </is>
      </c>
      <c r="C909" s="418" t="inlineStr">
        <is>
          <t>ហុង តុង អ៊ិនធើណេសិនណល ឡូជីស្ទីក ឯ.ក</t>
        </is>
      </c>
      <c r="D909" s="418" t="inlineStr">
        <is>
          <t>K003-902006166</t>
        </is>
      </c>
      <c r="E909" s="418" t="inlineStr">
        <is>
          <t>HT220020</t>
        </is>
      </c>
      <c r="F909" s="419" t="n">
        <v>44606</v>
      </c>
      <c r="G909" s="420" t="n">
        <v>496174</v>
      </c>
      <c r="H909" s="418" t="n"/>
      <c r="I909" s="455" t="n">
        <v>496174</v>
      </c>
      <c r="J909" s="418">
        <f>IF(L909&lt;&gt;"",L909,K909)</f>
        <v/>
      </c>
      <c r="K909" s="418">
        <f>IF(AND(T909=TRUE, U909=TRUE, V909=TRUE), IF(W909&lt;-0.05, "អនុញ្ញាត (អ្នកផ្គត់ផ្គង់ប្រកាសខ្វះ)", "បានប្រកាស (អនុញ្ញាត)"), IF(AND(T909=FALSE, U909=FALSE, V909=FALSE), "ព្យួរទុក (មិនមានទិន្នន័យ)", "ប្រកាសខុស (ព្យួរទុក)"))</f>
        <v/>
      </c>
      <c r="L909" s="418" t="inlineStr"/>
      <c r="M909" s="418" t="inlineStr"/>
      <c r="N909" s="455" t="n"/>
      <c r="O909" s="455">
        <f>IF(W909&lt;0,AI909,I909)</f>
        <v/>
      </c>
      <c r="P909" s="455">
        <f>I909-O909</f>
        <v/>
      </c>
      <c r="Q909" s="418" t="n"/>
      <c r="R909" s="418" t="inlineStr">
        <is>
          <t>HT220020</t>
        </is>
      </c>
      <c r="S909" s="418" t="inlineStr"/>
      <c r="T909" s="418">
        <f>R909=S909</f>
        <v/>
      </c>
      <c r="U909" s="418">
        <f>AND(MONTH(F909)=MONTH(Y909), YEAR(F909)=YEAR(Y909))</f>
        <v/>
      </c>
      <c r="V909" s="418">
        <f>AND(AC909&lt;&gt;"", 'Company information'!D$4&lt;&gt;"", RIGHT(SUBSTITUTE(AC909,"-",""),9)=RIGHT(SUBSTITUTE('Company information'!D$4,"-",""),9))</f>
        <v/>
      </c>
      <c r="W909" s="418">
        <f>AI909-I909</f>
        <v/>
      </c>
      <c r="X909" s="455" t="n"/>
      <c r="Y909" s="417" t="n"/>
      <c r="Z909" s="418" t="n"/>
      <c r="AA909" s="418" t="n"/>
      <c r="AB909" s="418" t="n"/>
      <c r="AC909" s="418" t="n"/>
      <c r="AD909" s="418" t="n"/>
      <c r="AE909" s="455" t="n"/>
      <c r="AF909" s="455" t="n"/>
      <c r="AG909" s="455" t="n"/>
      <c r="AH909" s="455" t="n"/>
      <c r="AI909" s="455" t="n"/>
      <c r="AJ909" s="455" t="n"/>
      <c r="AK909" s="455" t="n"/>
      <c r="AL909" s="455" t="n"/>
      <c r="AM909" s="455" t="n"/>
      <c r="AN909" s="455" t="n"/>
      <c r="AO909" s="455" t="n"/>
      <c r="AP909" s="455" t="n"/>
      <c r="AQ909" s="455" t="n"/>
      <c r="AR909" s="418" t="n"/>
      <c r="AS909" s="418" t="n"/>
      <c r="AT909" s="418" t="n"/>
    </row>
    <row r="910">
      <c r="A910" s="417" t="n">
        <v>901</v>
      </c>
      <c r="B910" s="418" t="inlineStr">
        <is>
          <t>Lift-On &amp; Lift-Off</t>
        </is>
      </c>
      <c r="C910" s="418" t="inlineStr">
        <is>
          <t>កំពង់ផែស្វយ័តក្រុងព្រះសីហនុ</t>
        </is>
      </c>
      <c r="D910" s="418" t="inlineStr">
        <is>
          <t>L001-100044638</t>
        </is>
      </c>
      <c r="E910" s="418" t="inlineStr">
        <is>
          <t>007603</t>
        </is>
      </c>
      <c r="F910" s="419" t="n">
        <v>44563</v>
      </c>
      <c r="G910" s="420" t="n">
        <v>6926</v>
      </c>
      <c r="H910" s="418" t="n"/>
      <c r="I910" s="455" t="n">
        <v>6926</v>
      </c>
      <c r="J910" s="418">
        <f>IF(L910&lt;&gt;"",L910,K910)</f>
        <v/>
      </c>
      <c r="K910" s="418">
        <f>IF(AND(T910=TRUE, U910=TRUE, V910=TRUE), IF(W910&lt;-0.05, "អនុញ្ញាត (អ្នកផ្គត់ផ្គង់ប្រកាសខ្វះ)", "បានប្រកាស (អនុញ្ញាត)"), IF(AND(T910=FALSE, U910=FALSE, V910=FALSE), "ព្យួរទុក (មិនមានទិន្នន័យ)", "ប្រកាសខុស (ព្យួរទុក)"))</f>
        <v/>
      </c>
      <c r="L910" s="418" t="inlineStr"/>
      <c r="M910" s="418" t="inlineStr"/>
      <c r="N910" s="455" t="n"/>
      <c r="O910" s="455">
        <f>IF(W910&lt;0,AI910,I910)</f>
        <v/>
      </c>
      <c r="P910" s="455">
        <f>I910-O910</f>
        <v/>
      </c>
      <c r="Q910" s="418" t="n"/>
      <c r="R910" s="418" t="inlineStr">
        <is>
          <t>007603</t>
        </is>
      </c>
      <c r="S910" s="418" t="inlineStr"/>
      <c r="T910" s="418">
        <f>R910=S910</f>
        <v/>
      </c>
      <c r="U910" s="418">
        <f>AND(MONTH(F910)=MONTH(Y910), YEAR(F910)=YEAR(Y910))</f>
        <v/>
      </c>
      <c r="V910" s="418">
        <f>AND(AC910&lt;&gt;"", 'Company information'!D$4&lt;&gt;"", RIGHT(SUBSTITUTE(AC910,"-",""),9)=RIGHT(SUBSTITUTE('Company information'!D$4,"-",""),9))</f>
        <v/>
      </c>
      <c r="W910" s="418">
        <f>AI910-I910</f>
        <v/>
      </c>
      <c r="X910" s="455" t="n"/>
      <c r="Y910" s="417" t="n"/>
      <c r="Z910" s="418" t="n"/>
      <c r="AA910" s="418" t="n"/>
      <c r="AB910" s="418" t="n"/>
      <c r="AC910" s="418" t="n"/>
      <c r="AD910" s="418" t="n"/>
      <c r="AE910" s="455" t="n"/>
      <c r="AF910" s="455" t="n"/>
      <c r="AG910" s="455" t="n"/>
      <c r="AH910" s="455" t="n"/>
      <c r="AI910" s="455" t="n"/>
      <c r="AJ910" s="455" t="n"/>
      <c r="AK910" s="455" t="n"/>
      <c r="AL910" s="455" t="n"/>
      <c r="AM910" s="455" t="n"/>
      <c r="AN910" s="455" t="n"/>
      <c r="AO910" s="455" t="n"/>
      <c r="AP910" s="455" t="n"/>
      <c r="AQ910" s="455" t="n"/>
      <c r="AR910" s="418" t="n"/>
      <c r="AS910" s="418" t="n"/>
      <c r="AT910" s="418" t="n"/>
    </row>
    <row r="911">
      <c r="A911" s="417" t="n">
        <v>902</v>
      </c>
      <c r="B911" s="418" t="inlineStr">
        <is>
          <t>Export Customs Clearance</t>
        </is>
      </c>
      <c r="C911" s="418" t="inlineStr">
        <is>
          <t>ហាតឆ៍ អេស៊ា ឡូជីស្ទីក ឯ.ក</t>
        </is>
      </c>
      <c r="D911" s="418" t="inlineStr">
        <is>
          <t>K009-902102511</t>
        </is>
      </c>
      <c r="E911" s="418" t="inlineStr">
        <is>
          <t>VI01132022-07</t>
        </is>
      </c>
      <c r="F911" s="419" t="n">
        <v>44616</v>
      </c>
      <c r="G911" s="420" t="n">
        <v>522481</v>
      </c>
      <c r="H911" s="418" t="n"/>
      <c r="I911" s="455" t="n">
        <v>522481</v>
      </c>
      <c r="J911" s="418">
        <f>IF(L911&lt;&gt;"",L911,K911)</f>
        <v/>
      </c>
      <c r="K911" s="418">
        <f>IF(AND(T911=TRUE, U911=TRUE, V911=TRUE), IF(W911&lt;-0.05, "អនុញ្ញាត (អ្នកផ្គត់ផ្គង់ប្រកាសខ្វះ)", "បានប្រកាស (អនុញ្ញាត)"), IF(AND(T911=FALSE, U911=FALSE, V911=FALSE), "ព្យួរទុក (មិនមានទិន្នន័យ)", "ប្រកាសខុស (ព្យួរទុក)"))</f>
        <v/>
      </c>
      <c r="L911" s="418" t="inlineStr"/>
      <c r="M911" s="418" t="inlineStr"/>
      <c r="N911" s="455" t="n"/>
      <c r="O911" s="455">
        <f>IF(W911&lt;0,AI911,I911)</f>
        <v/>
      </c>
      <c r="P911" s="455">
        <f>I911-O911</f>
        <v/>
      </c>
      <c r="Q911" s="418" t="n"/>
      <c r="R911" s="418" t="inlineStr">
        <is>
          <t>VI01132022-07</t>
        </is>
      </c>
      <c r="S911" s="418" t="inlineStr"/>
      <c r="T911" s="418">
        <f>R911=S911</f>
        <v/>
      </c>
      <c r="U911" s="418">
        <f>AND(MONTH(F911)=MONTH(Y911), YEAR(F911)=YEAR(Y911))</f>
        <v/>
      </c>
      <c r="V911" s="418">
        <f>AND(AC911&lt;&gt;"", 'Company information'!D$4&lt;&gt;"", RIGHT(SUBSTITUTE(AC911,"-",""),9)=RIGHT(SUBSTITUTE('Company information'!D$4,"-",""),9))</f>
        <v/>
      </c>
      <c r="W911" s="418">
        <f>AI911-I911</f>
        <v/>
      </c>
      <c r="X911" s="455" t="n"/>
      <c r="Y911" s="417" t="n"/>
      <c r="Z911" s="418" t="n"/>
      <c r="AA911" s="418" t="n"/>
      <c r="AB911" s="418" t="n"/>
      <c r="AC911" s="418" t="n"/>
      <c r="AD911" s="418" t="n"/>
      <c r="AE911" s="455" t="n"/>
      <c r="AF911" s="455" t="n"/>
      <c r="AG911" s="455" t="n"/>
      <c r="AH911" s="455" t="n"/>
      <c r="AI911" s="455" t="n"/>
      <c r="AJ911" s="455" t="n"/>
      <c r="AK911" s="455" t="n"/>
      <c r="AL911" s="455" t="n"/>
      <c r="AM911" s="455" t="n"/>
      <c r="AN911" s="455" t="n"/>
      <c r="AO911" s="455" t="n"/>
      <c r="AP911" s="455" t="n"/>
      <c r="AQ911" s="455" t="n"/>
      <c r="AR911" s="418" t="n"/>
      <c r="AS911" s="418" t="n"/>
      <c r="AT911" s="418" t="n"/>
    </row>
    <row r="912">
      <c r="A912" s="417" t="n">
        <v>903</v>
      </c>
      <c r="B912" s="418" t="inlineStr">
        <is>
          <t>Lift-Off Charge,Gate Fee Charge</t>
        </is>
      </c>
      <c r="C912" s="418" t="inlineStr">
        <is>
          <t>កំពង់ផែស្វយ័តភ្នំពេញ "ក.ស.ភ"</t>
        </is>
      </c>
      <c r="D912" s="418" t="inlineStr">
        <is>
          <t>L001-100044999</t>
        </is>
      </c>
      <c r="E912" s="418" t="inlineStr">
        <is>
          <t>INV20220102370</t>
        </is>
      </c>
      <c r="F912" s="419" t="n">
        <v>44563</v>
      </c>
      <c r="G912" s="420" t="n">
        <v>29340</v>
      </c>
      <c r="H912" s="418" t="n"/>
      <c r="I912" s="455" t="n">
        <v>29340</v>
      </c>
      <c r="J912" s="418">
        <f>IF(L912&lt;&gt;"",L912,K912)</f>
        <v/>
      </c>
      <c r="K912" s="418">
        <f>IF(AND(T912=TRUE, U912=TRUE, V912=TRUE), IF(W912&lt;-0.05, "អនុញ្ញាត (អ្នកផ្គត់ផ្គង់ប្រកាសខ្វះ)", "បានប្រកាស (អនុញ្ញាត)"), IF(AND(T912=FALSE, U912=FALSE, V912=FALSE), "ព្យួរទុក (មិនមានទិន្នន័យ)", "ប្រកាសខុស (ព្យួរទុក)"))</f>
        <v/>
      </c>
      <c r="L912" s="418" t="inlineStr"/>
      <c r="M912" s="418" t="inlineStr"/>
      <c r="N912" s="455" t="n"/>
      <c r="O912" s="455">
        <f>IF(W912&lt;0,AI912,I912)</f>
        <v/>
      </c>
      <c r="P912" s="455">
        <f>I912-O912</f>
        <v/>
      </c>
      <c r="Q912" s="418" t="n"/>
      <c r="R912" s="418" t="inlineStr">
        <is>
          <t>INV20220102370</t>
        </is>
      </c>
      <c r="S912" s="418" t="inlineStr"/>
      <c r="T912" s="418">
        <f>R912=S912</f>
        <v/>
      </c>
      <c r="U912" s="418">
        <f>AND(MONTH(F912)=MONTH(Y912), YEAR(F912)=YEAR(Y912))</f>
        <v/>
      </c>
      <c r="V912" s="418">
        <f>AND(AC912&lt;&gt;"", 'Company information'!D$4&lt;&gt;"", RIGHT(SUBSTITUTE(AC912,"-",""),9)=RIGHT(SUBSTITUTE('Company information'!D$4,"-",""),9))</f>
        <v/>
      </c>
      <c r="W912" s="418">
        <f>AI912-I912</f>
        <v/>
      </c>
      <c r="X912" s="455" t="n"/>
      <c r="Y912" s="417" t="n"/>
      <c r="Z912" s="418" t="n"/>
      <c r="AA912" s="418" t="n"/>
      <c r="AB912" s="418" t="n"/>
      <c r="AC912" s="418" t="n"/>
      <c r="AD912" s="418" t="n"/>
      <c r="AE912" s="455" t="n"/>
      <c r="AF912" s="455" t="n"/>
      <c r="AG912" s="455" t="n"/>
      <c r="AH912" s="455" t="n"/>
      <c r="AI912" s="455" t="n"/>
      <c r="AJ912" s="455" t="n"/>
      <c r="AK912" s="455" t="n"/>
      <c r="AL912" s="455" t="n"/>
      <c r="AM912" s="455" t="n"/>
      <c r="AN912" s="455" t="n"/>
      <c r="AO912" s="455" t="n"/>
      <c r="AP912" s="455" t="n"/>
      <c r="AQ912" s="455" t="n"/>
      <c r="AR912" s="418" t="n"/>
      <c r="AS912" s="418" t="n"/>
      <c r="AT912" s="418" t="n"/>
    </row>
    <row r="913">
      <c r="A913" s="417" t="n">
        <v>904</v>
      </c>
      <c r="B913" s="418" t="inlineStr">
        <is>
          <t>Export Customs Clearance</t>
        </is>
      </c>
      <c r="C913" s="418" t="inlineStr">
        <is>
          <t>ហាតឆ៍ អេស៊ា ឡូជីស្ទីក ឯ.ក</t>
        </is>
      </c>
      <c r="D913" s="418" t="inlineStr">
        <is>
          <t>K009-902102511</t>
        </is>
      </c>
      <c r="E913" s="418" t="inlineStr">
        <is>
          <t>VI01132022-06</t>
        </is>
      </c>
      <c r="F913" s="419" t="n">
        <v>44616</v>
      </c>
      <c r="G913" s="420" t="n">
        <v>433029</v>
      </c>
      <c r="H913" s="418" t="n"/>
      <c r="I913" s="455" t="n">
        <v>433029</v>
      </c>
      <c r="J913" s="418">
        <f>IF(L913&lt;&gt;"",L913,K913)</f>
        <v/>
      </c>
      <c r="K913" s="418">
        <f>IF(AND(T913=TRUE, U913=TRUE, V913=TRUE), IF(W913&lt;-0.05, "អនុញ្ញាត (អ្នកផ្គត់ផ្គង់ប្រកាសខ្វះ)", "បានប្រកាស (អនុញ្ញាត)"), IF(AND(T913=FALSE, U913=FALSE, V913=FALSE), "ព្យួរទុក (មិនមានទិន្នន័យ)", "ប្រកាសខុស (ព្យួរទុក)"))</f>
        <v/>
      </c>
      <c r="L913" s="418" t="inlineStr"/>
      <c r="M913" s="418" t="inlineStr"/>
      <c r="N913" s="455" t="n"/>
      <c r="O913" s="455">
        <f>IF(W913&lt;0,AI913,I913)</f>
        <v/>
      </c>
      <c r="P913" s="455">
        <f>I913-O913</f>
        <v/>
      </c>
      <c r="Q913" s="418" t="n"/>
      <c r="R913" s="418" t="inlineStr">
        <is>
          <t>VI01132022-06</t>
        </is>
      </c>
      <c r="S913" s="418" t="inlineStr"/>
      <c r="T913" s="418">
        <f>R913=S913</f>
        <v/>
      </c>
      <c r="U913" s="418">
        <f>AND(MONTH(F913)=MONTH(Y913), YEAR(F913)=YEAR(Y913))</f>
        <v/>
      </c>
      <c r="V913" s="418">
        <f>AND(AC913&lt;&gt;"", 'Company information'!D$4&lt;&gt;"", RIGHT(SUBSTITUTE(AC913,"-",""),9)=RIGHT(SUBSTITUTE('Company information'!D$4,"-",""),9))</f>
        <v/>
      </c>
      <c r="W913" s="418">
        <f>AI913-I913</f>
        <v/>
      </c>
      <c r="X913" s="455" t="n"/>
      <c r="Y913" s="417" t="n"/>
      <c r="Z913" s="418" t="n"/>
      <c r="AA913" s="418" t="n"/>
      <c r="AB913" s="418" t="n"/>
      <c r="AC913" s="418" t="n"/>
      <c r="AD913" s="418" t="n"/>
      <c r="AE913" s="455" t="n"/>
      <c r="AF913" s="455" t="n"/>
      <c r="AG913" s="455" t="n"/>
      <c r="AH913" s="455" t="n"/>
      <c r="AI913" s="455" t="n"/>
      <c r="AJ913" s="455" t="n"/>
      <c r="AK913" s="455" t="n"/>
      <c r="AL913" s="455" t="n"/>
      <c r="AM913" s="455" t="n"/>
      <c r="AN913" s="455" t="n"/>
      <c r="AO913" s="455" t="n"/>
      <c r="AP913" s="455" t="n"/>
      <c r="AQ913" s="455" t="n"/>
      <c r="AR913" s="418" t="n"/>
      <c r="AS913" s="418" t="n"/>
      <c r="AT913" s="418" t="n"/>
    </row>
    <row r="914">
      <c r="A914" s="417" t="n">
        <v>905</v>
      </c>
      <c r="B914" s="418" t="inlineStr">
        <is>
          <t>Lift-Off Charge,Gate Fee Charge</t>
        </is>
      </c>
      <c r="C914" s="418" t="inlineStr">
        <is>
          <t>កំពង់ផែស្វយ័តភ្នំពេញ "ក.ស.ភ"</t>
        </is>
      </c>
      <c r="D914" s="418" t="inlineStr">
        <is>
          <t>L001-100044999</t>
        </is>
      </c>
      <c r="E914" s="418" t="inlineStr">
        <is>
          <t>INV20220209395</t>
        </is>
      </c>
      <c r="F914" s="419" t="n">
        <v>44594</v>
      </c>
      <c r="G914" s="420" t="n">
        <v>9761</v>
      </c>
      <c r="H914" s="418" t="n"/>
      <c r="I914" s="455" t="n">
        <v>9761</v>
      </c>
      <c r="J914" s="418">
        <f>IF(L914&lt;&gt;"",L914,K914)</f>
        <v/>
      </c>
      <c r="K914" s="418">
        <f>IF(AND(T914=TRUE, U914=TRUE, V914=TRUE), IF(W914&lt;-0.05, "អនុញ្ញាត (អ្នកផ្គត់ផ្គង់ប្រកាសខ្វះ)", "បានប្រកាស (អនុញ្ញាត)"), IF(AND(T914=FALSE, U914=FALSE, V914=FALSE), "ព្យួរទុក (មិនមានទិន្នន័យ)", "ប្រកាសខុស (ព្យួរទុក)"))</f>
        <v/>
      </c>
      <c r="L914" s="418" t="inlineStr"/>
      <c r="M914" s="418" t="inlineStr"/>
      <c r="N914" s="455" t="n"/>
      <c r="O914" s="455">
        <f>IF(W914&lt;0,AI914,I914)</f>
        <v/>
      </c>
      <c r="P914" s="455">
        <f>I914-O914</f>
        <v/>
      </c>
      <c r="Q914" s="418" t="n"/>
      <c r="R914" s="418" t="inlineStr">
        <is>
          <t>INV20220209395</t>
        </is>
      </c>
      <c r="S914" s="418" t="inlineStr"/>
      <c r="T914" s="418">
        <f>R914=S914</f>
        <v/>
      </c>
      <c r="U914" s="418">
        <f>AND(MONTH(F914)=MONTH(Y914), YEAR(F914)=YEAR(Y914))</f>
        <v/>
      </c>
      <c r="V914" s="418">
        <f>AND(AC914&lt;&gt;"", 'Company information'!D$4&lt;&gt;"", RIGHT(SUBSTITUTE(AC914,"-",""),9)=RIGHT(SUBSTITUTE('Company information'!D$4,"-",""),9))</f>
        <v/>
      </c>
      <c r="W914" s="418">
        <f>AI914-I914</f>
        <v/>
      </c>
      <c r="X914" s="455" t="n"/>
      <c r="Y914" s="417" t="n"/>
      <c r="Z914" s="418" t="n"/>
      <c r="AA914" s="418" t="n"/>
      <c r="AB914" s="418" t="n"/>
      <c r="AC914" s="418" t="n"/>
      <c r="AD914" s="418" t="n"/>
      <c r="AE914" s="455" t="n"/>
      <c r="AF914" s="455" t="n"/>
      <c r="AG914" s="455" t="n"/>
      <c r="AH914" s="455" t="n"/>
      <c r="AI914" s="455" t="n"/>
      <c r="AJ914" s="455" t="n"/>
      <c r="AK914" s="455" t="n"/>
      <c r="AL914" s="455" t="n"/>
      <c r="AM914" s="455" t="n"/>
      <c r="AN914" s="455" t="n"/>
      <c r="AO914" s="455" t="n"/>
      <c r="AP914" s="455" t="n"/>
      <c r="AQ914" s="455" t="n"/>
      <c r="AR914" s="418" t="n"/>
      <c r="AS914" s="418" t="n"/>
      <c r="AT914" s="418" t="n"/>
    </row>
    <row r="915">
      <c r="A915" s="417" t="n">
        <v>906</v>
      </c>
      <c r="B915" s="418" t="inlineStr">
        <is>
          <t>Export Customs Clearance</t>
        </is>
      </c>
      <c r="C915" s="418" t="inlineStr">
        <is>
          <t>ហាតឆ៍ អេស៊ា ឡូជីស្ទីក ឯ.ក</t>
        </is>
      </c>
      <c r="D915" s="418" t="inlineStr">
        <is>
          <t>K009-902102511</t>
        </is>
      </c>
      <c r="E915" s="418" t="inlineStr">
        <is>
          <t>VI01132022-05</t>
        </is>
      </c>
      <c r="F915" s="419" t="n">
        <v>44616</v>
      </c>
      <c r="G915" s="420" t="n">
        <v>422864</v>
      </c>
      <c r="H915" s="418" t="n"/>
      <c r="I915" s="455" t="n">
        <v>422864</v>
      </c>
      <c r="J915" s="418">
        <f>IF(L915&lt;&gt;"",L915,K915)</f>
        <v/>
      </c>
      <c r="K915" s="418">
        <f>IF(AND(T915=TRUE, U915=TRUE, V915=TRUE), IF(W915&lt;-0.05, "អនុញ្ញាត (អ្នកផ្គត់ផ្គង់ប្រកាសខ្វះ)", "បានប្រកាស (អនុញ្ញាត)"), IF(AND(T915=FALSE, U915=FALSE, V915=FALSE), "ព្យួរទុក (មិនមានទិន្នន័យ)", "ប្រកាសខុស (ព្យួរទុក)"))</f>
        <v/>
      </c>
      <c r="L915" s="418" t="inlineStr"/>
      <c r="M915" s="418" t="inlineStr"/>
      <c r="N915" s="455" t="n"/>
      <c r="O915" s="455">
        <f>IF(W915&lt;0,AI915,I915)</f>
        <v/>
      </c>
      <c r="P915" s="455">
        <f>I915-O915</f>
        <v/>
      </c>
      <c r="Q915" s="418" t="n"/>
      <c r="R915" s="418" t="inlineStr">
        <is>
          <t>VI01132022-05</t>
        </is>
      </c>
      <c r="S915" s="418" t="inlineStr"/>
      <c r="T915" s="418">
        <f>R915=S915</f>
        <v/>
      </c>
      <c r="U915" s="418">
        <f>AND(MONTH(F915)=MONTH(Y915), YEAR(F915)=YEAR(Y915))</f>
        <v/>
      </c>
      <c r="V915" s="418">
        <f>AND(AC915&lt;&gt;"", 'Company information'!D$4&lt;&gt;"", RIGHT(SUBSTITUTE(AC915,"-",""),9)=RIGHT(SUBSTITUTE('Company information'!D$4,"-",""),9))</f>
        <v/>
      </c>
      <c r="W915" s="418">
        <f>AI915-I915</f>
        <v/>
      </c>
      <c r="X915" s="455" t="n"/>
      <c r="Y915" s="417" t="n"/>
      <c r="Z915" s="418" t="n"/>
      <c r="AA915" s="418" t="n"/>
      <c r="AB915" s="418" t="n"/>
      <c r="AC915" s="418" t="n"/>
      <c r="AD915" s="418" t="n"/>
      <c r="AE915" s="455" t="n"/>
      <c r="AF915" s="455" t="n"/>
      <c r="AG915" s="455" t="n"/>
      <c r="AH915" s="455" t="n"/>
      <c r="AI915" s="455" t="n"/>
      <c r="AJ915" s="455" t="n"/>
      <c r="AK915" s="455" t="n"/>
      <c r="AL915" s="455" t="n"/>
      <c r="AM915" s="455" t="n"/>
      <c r="AN915" s="455" t="n"/>
      <c r="AO915" s="455" t="n"/>
      <c r="AP915" s="455" t="n"/>
      <c r="AQ915" s="455" t="n"/>
      <c r="AR915" s="418" t="n"/>
      <c r="AS915" s="418" t="n"/>
      <c r="AT915" s="418" t="n"/>
    </row>
    <row r="916">
      <c r="A916" s="417" t="n">
        <v>907</v>
      </c>
      <c r="B916" s="418" t="inlineStr">
        <is>
          <t>Lift-Off Charge,Gate Fee Charge</t>
        </is>
      </c>
      <c r="C916" s="418" t="inlineStr">
        <is>
          <t>កំពង់ផែស្វយ័តភ្នំពេញ "ក.ស.ភ"</t>
        </is>
      </c>
      <c r="D916" s="418" t="inlineStr">
        <is>
          <t>L001-100044999</t>
        </is>
      </c>
      <c r="E916" s="418" t="inlineStr">
        <is>
          <t>INV20220102369</t>
        </is>
      </c>
      <c r="F916" s="419" t="n">
        <v>44563</v>
      </c>
      <c r="G916" s="420" t="n">
        <v>29340</v>
      </c>
      <c r="H916" s="418" t="n"/>
      <c r="I916" s="455" t="n">
        <v>29340</v>
      </c>
      <c r="J916" s="418">
        <f>IF(L916&lt;&gt;"",L916,K916)</f>
        <v/>
      </c>
      <c r="K916" s="418">
        <f>IF(AND(T916=TRUE, U916=TRUE, V916=TRUE), IF(W916&lt;-0.05, "អនុញ្ញាត (អ្នកផ្គត់ផ្គង់ប្រកាសខ្វះ)", "បានប្រកាស (អនុញ្ញាត)"), IF(AND(T916=FALSE, U916=FALSE, V916=FALSE), "ព្យួរទុក (មិនមានទិន្នន័យ)", "ប្រកាសខុស (ព្យួរទុក)"))</f>
        <v/>
      </c>
      <c r="L916" s="418" t="inlineStr"/>
      <c r="M916" s="418" t="inlineStr"/>
      <c r="N916" s="455" t="n"/>
      <c r="O916" s="455">
        <f>IF(W916&lt;0,AI916,I916)</f>
        <v/>
      </c>
      <c r="P916" s="455">
        <f>I916-O916</f>
        <v/>
      </c>
      <c r="Q916" s="418" t="n"/>
      <c r="R916" s="418" t="inlineStr">
        <is>
          <t>INV20220102369</t>
        </is>
      </c>
      <c r="S916" s="418" t="inlineStr"/>
      <c r="T916" s="418">
        <f>R916=S916</f>
        <v/>
      </c>
      <c r="U916" s="418">
        <f>AND(MONTH(F916)=MONTH(Y916), YEAR(F916)=YEAR(Y916))</f>
        <v/>
      </c>
      <c r="V916" s="418">
        <f>AND(AC916&lt;&gt;"", 'Company information'!D$4&lt;&gt;"", RIGHT(SUBSTITUTE(AC916,"-",""),9)=RIGHT(SUBSTITUTE('Company information'!D$4,"-",""),9))</f>
        <v/>
      </c>
      <c r="W916" s="418">
        <f>AI916-I916</f>
        <v/>
      </c>
      <c r="X916" s="455" t="n"/>
      <c r="Y916" s="417" t="n"/>
      <c r="Z916" s="418" t="n"/>
      <c r="AA916" s="418" t="n"/>
      <c r="AB916" s="418" t="n"/>
      <c r="AC916" s="418" t="n"/>
      <c r="AD916" s="418" t="n"/>
      <c r="AE916" s="455" t="n"/>
      <c r="AF916" s="455" t="n"/>
      <c r="AG916" s="455" t="n"/>
      <c r="AH916" s="455" t="n"/>
      <c r="AI916" s="455" t="n"/>
      <c r="AJ916" s="455" t="n"/>
      <c r="AK916" s="455" t="n"/>
      <c r="AL916" s="455" t="n"/>
      <c r="AM916" s="455" t="n"/>
      <c r="AN916" s="455" t="n"/>
      <c r="AO916" s="455" t="n"/>
      <c r="AP916" s="455" t="n"/>
      <c r="AQ916" s="455" t="n"/>
      <c r="AR916" s="418" t="n"/>
      <c r="AS916" s="418" t="n"/>
      <c r="AT916" s="418" t="n"/>
    </row>
    <row r="917">
      <c r="A917" s="417" t="n">
        <v>908</v>
      </c>
      <c r="B917" s="418" t="inlineStr">
        <is>
          <t>Handling Charge</t>
        </is>
      </c>
      <c r="C917" s="418" t="inlineStr">
        <is>
          <t>ហាតឆ៍ អេស៊ា ឡូជីស្ទីក ឯ.ក</t>
        </is>
      </c>
      <c r="D917" s="418" t="inlineStr">
        <is>
          <t>K009-902102511</t>
        </is>
      </c>
      <c r="E917" s="418" t="inlineStr">
        <is>
          <t>VI01132022-04</t>
        </is>
      </c>
      <c r="F917" s="419" t="n">
        <v>44616</v>
      </c>
      <c r="G917" s="420" t="n">
        <v>424897</v>
      </c>
      <c r="H917" s="418" t="n"/>
      <c r="I917" s="455" t="n">
        <v>424897</v>
      </c>
      <c r="J917" s="418">
        <f>IF(L917&lt;&gt;"",L917,K917)</f>
        <v/>
      </c>
      <c r="K917" s="418">
        <f>IF(AND(T917=TRUE, U917=TRUE, V917=TRUE), IF(W917&lt;-0.05, "អនុញ្ញាត (អ្នកផ្គត់ផ្គង់ប្រកាសខ្វះ)", "បានប្រកាស (អនុញ្ញាត)"), IF(AND(T917=FALSE, U917=FALSE, V917=FALSE), "ព្យួរទុក (មិនមានទិន្នន័យ)", "ប្រកាសខុស (ព្យួរទុក)"))</f>
        <v/>
      </c>
      <c r="L917" s="418" t="inlineStr"/>
      <c r="M917" s="418" t="inlineStr"/>
      <c r="N917" s="455" t="n"/>
      <c r="O917" s="455">
        <f>IF(W917&lt;0,AI917,I917)</f>
        <v/>
      </c>
      <c r="P917" s="455">
        <f>I917-O917</f>
        <v/>
      </c>
      <c r="Q917" s="418" t="n"/>
      <c r="R917" s="418" t="inlineStr">
        <is>
          <t>VI01132022-04</t>
        </is>
      </c>
      <c r="S917" s="418" t="inlineStr"/>
      <c r="T917" s="418">
        <f>R917=S917</f>
        <v/>
      </c>
      <c r="U917" s="418">
        <f>AND(MONTH(F917)=MONTH(Y917), YEAR(F917)=YEAR(Y917))</f>
        <v/>
      </c>
      <c r="V917" s="418">
        <f>AND(AC917&lt;&gt;"", 'Company information'!D$4&lt;&gt;"", RIGHT(SUBSTITUTE(AC917,"-",""),9)=RIGHT(SUBSTITUTE('Company information'!D$4,"-",""),9))</f>
        <v/>
      </c>
      <c r="W917" s="418">
        <f>AI917-I917</f>
        <v/>
      </c>
      <c r="X917" s="455" t="n"/>
      <c r="Y917" s="417" t="n"/>
      <c r="Z917" s="418" t="n"/>
      <c r="AA917" s="418" t="n"/>
      <c r="AB917" s="418" t="n"/>
      <c r="AC917" s="418" t="n"/>
      <c r="AD917" s="418" t="n"/>
      <c r="AE917" s="455" t="n"/>
      <c r="AF917" s="455" t="n"/>
      <c r="AG917" s="455" t="n"/>
      <c r="AH917" s="455" t="n"/>
      <c r="AI917" s="455" t="n"/>
      <c r="AJ917" s="455" t="n"/>
      <c r="AK917" s="455" t="n"/>
      <c r="AL917" s="455" t="n"/>
      <c r="AM917" s="455" t="n"/>
      <c r="AN917" s="455" t="n"/>
      <c r="AO917" s="455" t="n"/>
      <c r="AP917" s="455" t="n"/>
      <c r="AQ917" s="455" t="n"/>
      <c r="AR917" s="418" t="n"/>
      <c r="AS917" s="418" t="n"/>
      <c r="AT917" s="418" t="n"/>
    </row>
    <row r="918">
      <c r="A918" s="417" t="n">
        <v>909</v>
      </c>
      <c r="B918" s="418" t="inlineStr">
        <is>
          <t>Handling Charge</t>
        </is>
      </c>
      <c r="C918" s="418" t="inlineStr">
        <is>
          <t>ហាតឆ៍ អេស៊ា ឡូជីស្ទីក ឯ.ក</t>
        </is>
      </c>
      <c r="D918" s="418" t="inlineStr">
        <is>
          <t>K009-902102511</t>
        </is>
      </c>
      <c r="E918" s="418" t="inlineStr">
        <is>
          <t>VI01132022-03</t>
        </is>
      </c>
      <c r="F918" s="419" t="n">
        <v>44616</v>
      </c>
      <c r="G918" s="420" t="n">
        <v>411073</v>
      </c>
      <c r="H918" s="418" t="n"/>
      <c r="I918" s="455" t="n">
        <v>411073</v>
      </c>
      <c r="J918" s="418">
        <f>IF(L918&lt;&gt;"",L918,K918)</f>
        <v/>
      </c>
      <c r="K918" s="418">
        <f>IF(AND(T918=TRUE, U918=TRUE, V918=TRUE), IF(W918&lt;-0.05, "អនុញ្ញាត (អ្នកផ្គត់ផ្គង់ប្រកាសខ្វះ)", "បានប្រកាស (អនុញ្ញាត)"), IF(AND(T918=FALSE, U918=FALSE, V918=FALSE), "ព្យួរទុក (មិនមានទិន្នន័យ)", "ប្រកាសខុស (ព្យួរទុក)"))</f>
        <v/>
      </c>
      <c r="L918" s="418" t="inlineStr"/>
      <c r="M918" s="418" t="inlineStr"/>
      <c r="N918" s="455" t="n"/>
      <c r="O918" s="455">
        <f>IF(W918&lt;0,AI918,I918)</f>
        <v/>
      </c>
      <c r="P918" s="455">
        <f>I918-O918</f>
        <v/>
      </c>
      <c r="Q918" s="418" t="n"/>
      <c r="R918" s="418" t="inlineStr">
        <is>
          <t>VI01132022-03</t>
        </is>
      </c>
      <c r="S918" s="418" t="inlineStr"/>
      <c r="T918" s="418">
        <f>R918=S918</f>
        <v/>
      </c>
      <c r="U918" s="418">
        <f>AND(MONTH(F918)=MONTH(Y918), YEAR(F918)=YEAR(Y918))</f>
        <v/>
      </c>
      <c r="V918" s="418">
        <f>AND(AC918&lt;&gt;"", 'Company information'!D$4&lt;&gt;"", RIGHT(SUBSTITUTE(AC918,"-",""),9)=RIGHT(SUBSTITUTE('Company information'!D$4,"-",""),9))</f>
        <v/>
      </c>
      <c r="W918" s="418">
        <f>AI918-I918</f>
        <v/>
      </c>
      <c r="X918" s="455" t="n"/>
      <c r="Y918" s="417" t="n"/>
      <c r="Z918" s="418" t="n"/>
      <c r="AA918" s="418" t="n"/>
      <c r="AB918" s="418" t="n"/>
      <c r="AC918" s="418" t="n"/>
      <c r="AD918" s="418" t="n"/>
      <c r="AE918" s="455" t="n"/>
      <c r="AF918" s="455" t="n"/>
      <c r="AG918" s="455" t="n"/>
      <c r="AH918" s="455" t="n"/>
      <c r="AI918" s="455" t="n"/>
      <c r="AJ918" s="455" t="n"/>
      <c r="AK918" s="455" t="n"/>
      <c r="AL918" s="455" t="n"/>
      <c r="AM918" s="455" t="n"/>
      <c r="AN918" s="455" t="n"/>
      <c r="AO918" s="455" t="n"/>
      <c r="AP918" s="455" t="n"/>
      <c r="AQ918" s="455" t="n"/>
      <c r="AR918" s="418" t="n"/>
      <c r="AS918" s="418" t="n"/>
      <c r="AT918" s="418" t="n"/>
    </row>
    <row r="919">
      <c r="A919" s="417" t="n">
        <v>910</v>
      </c>
      <c r="B919" s="418" t="inlineStr">
        <is>
          <t>Handling Charge</t>
        </is>
      </c>
      <c r="C919" s="418" t="inlineStr">
        <is>
          <t>ហាតឆ៍ អេស៊ា ឡូជីស្ទីក ឯ.ក</t>
        </is>
      </c>
      <c r="D919" s="418" t="inlineStr">
        <is>
          <t>K009-902102511</t>
        </is>
      </c>
      <c r="E919" s="418" t="inlineStr">
        <is>
          <t>VI01132022-02</t>
        </is>
      </c>
      <c r="F919" s="419" t="n">
        <v>44616</v>
      </c>
      <c r="G919" s="420" t="n">
        <v>148694</v>
      </c>
      <c r="H919" s="418" t="n"/>
      <c r="I919" s="455" t="n">
        <v>148694</v>
      </c>
      <c r="J919" s="418">
        <f>IF(L919&lt;&gt;"",L919,K919)</f>
        <v/>
      </c>
      <c r="K919" s="418">
        <f>IF(AND(T919=TRUE, U919=TRUE, V919=TRUE), IF(W919&lt;-0.05, "អនុញ្ញាត (អ្នកផ្គត់ផ្គង់ប្រកាសខ្វះ)", "បានប្រកាស (អនុញ្ញាត)"), IF(AND(T919=FALSE, U919=FALSE, V919=FALSE), "ព្យួរទុក (មិនមានទិន្នន័យ)", "ប្រកាសខុស (ព្យួរទុក)"))</f>
        <v/>
      </c>
      <c r="L919" s="418" t="inlineStr"/>
      <c r="M919" s="418" t="inlineStr"/>
      <c r="N919" s="455" t="n"/>
      <c r="O919" s="455">
        <f>IF(W919&lt;0,AI919,I919)</f>
        <v/>
      </c>
      <c r="P919" s="455">
        <f>I919-O919</f>
        <v/>
      </c>
      <c r="Q919" s="418" t="n"/>
      <c r="R919" s="418" t="inlineStr">
        <is>
          <t>VI01132022-02</t>
        </is>
      </c>
      <c r="S919" s="418" t="inlineStr"/>
      <c r="T919" s="418">
        <f>R919=S919</f>
        <v/>
      </c>
      <c r="U919" s="418">
        <f>AND(MONTH(F919)=MONTH(Y919), YEAR(F919)=YEAR(Y919))</f>
        <v/>
      </c>
      <c r="V919" s="418">
        <f>AND(AC919&lt;&gt;"", 'Company information'!D$4&lt;&gt;"", RIGHT(SUBSTITUTE(AC919,"-",""),9)=RIGHT(SUBSTITUTE('Company information'!D$4,"-",""),9))</f>
        <v/>
      </c>
      <c r="W919" s="418">
        <f>AI919-I919</f>
        <v/>
      </c>
      <c r="X919" s="455" t="n"/>
      <c r="Y919" s="417" t="n"/>
      <c r="Z919" s="418" t="n"/>
      <c r="AA919" s="418" t="n"/>
      <c r="AB919" s="418" t="n"/>
      <c r="AC919" s="418" t="n"/>
      <c r="AD919" s="418" t="n"/>
      <c r="AE919" s="455" t="n"/>
      <c r="AF919" s="455" t="n"/>
      <c r="AG919" s="455" t="n"/>
      <c r="AH919" s="455" t="n"/>
      <c r="AI919" s="455" t="n"/>
      <c r="AJ919" s="455" t="n"/>
      <c r="AK919" s="455" t="n"/>
      <c r="AL919" s="455" t="n"/>
      <c r="AM919" s="455" t="n"/>
      <c r="AN919" s="455" t="n"/>
      <c r="AO919" s="455" t="n"/>
      <c r="AP919" s="455" t="n"/>
      <c r="AQ919" s="455" t="n"/>
      <c r="AR919" s="418" t="n"/>
      <c r="AS919" s="418" t="n"/>
      <c r="AT919" s="418" t="n"/>
    </row>
    <row r="920">
      <c r="A920" s="417" t="n">
        <v>911</v>
      </c>
      <c r="B920" s="418" t="inlineStr">
        <is>
          <t>Lift-Off Charge,Gate Fee Charge</t>
        </is>
      </c>
      <c r="C920" s="418" t="inlineStr">
        <is>
          <t>កំពង់ផែស្វយ័តភ្នំពេញ "ក.ស.ភ"</t>
        </is>
      </c>
      <c r="D920" s="418" t="inlineStr">
        <is>
          <t>L001-100044999</t>
        </is>
      </c>
      <c r="E920" s="418" t="inlineStr">
        <is>
          <t>INV20220101058</t>
        </is>
      </c>
      <c r="F920" s="419" t="n">
        <v>44563</v>
      </c>
      <c r="G920" s="420" t="n">
        <v>29340</v>
      </c>
      <c r="H920" s="418" t="n"/>
      <c r="I920" s="455" t="n">
        <v>29340</v>
      </c>
      <c r="J920" s="418">
        <f>IF(L920&lt;&gt;"",L920,K920)</f>
        <v/>
      </c>
      <c r="K920" s="418">
        <f>IF(AND(T920=TRUE, U920=TRUE, V920=TRUE), IF(W920&lt;-0.05, "អនុញ្ញាត (អ្នកផ្គត់ផ្គង់ប្រកាសខ្វះ)", "បានប្រកាស (អនុញ្ញាត)"), IF(AND(T920=FALSE, U920=FALSE, V920=FALSE), "ព្យួរទុក (មិនមានទិន្នន័យ)", "ប្រកាសខុស (ព្យួរទុក)"))</f>
        <v/>
      </c>
      <c r="L920" s="418" t="inlineStr"/>
      <c r="M920" s="418" t="inlineStr"/>
      <c r="N920" s="455" t="n"/>
      <c r="O920" s="455">
        <f>IF(W920&lt;0,AI920,I920)</f>
        <v/>
      </c>
      <c r="P920" s="455">
        <f>I920-O920</f>
        <v/>
      </c>
      <c r="Q920" s="418" t="n"/>
      <c r="R920" s="418" t="inlineStr">
        <is>
          <t>INV20220101058</t>
        </is>
      </c>
      <c r="S920" s="418" t="inlineStr"/>
      <c r="T920" s="418">
        <f>R920=S920</f>
        <v/>
      </c>
      <c r="U920" s="418">
        <f>AND(MONTH(F920)=MONTH(Y920), YEAR(F920)=YEAR(Y920))</f>
        <v/>
      </c>
      <c r="V920" s="418">
        <f>AND(AC920&lt;&gt;"", 'Company information'!D$4&lt;&gt;"", RIGHT(SUBSTITUTE(AC920,"-",""),9)=RIGHT(SUBSTITUTE('Company information'!D$4,"-",""),9))</f>
        <v/>
      </c>
      <c r="W920" s="418">
        <f>AI920-I920</f>
        <v/>
      </c>
      <c r="X920" s="455" t="n"/>
      <c r="Y920" s="417" t="n"/>
      <c r="Z920" s="418" t="n"/>
      <c r="AA920" s="418" t="n"/>
      <c r="AB920" s="418" t="n"/>
      <c r="AC920" s="418" t="n"/>
      <c r="AD920" s="418" t="n"/>
      <c r="AE920" s="455" t="n"/>
      <c r="AF920" s="455" t="n"/>
      <c r="AG920" s="455" t="n"/>
      <c r="AH920" s="455" t="n"/>
      <c r="AI920" s="455" t="n"/>
      <c r="AJ920" s="455" t="n"/>
      <c r="AK920" s="455" t="n"/>
      <c r="AL920" s="455" t="n"/>
      <c r="AM920" s="455" t="n"/>
      <c r="AN920" s="455" t="n"/>
      <c r="AO920" s="455" t="n"/>
      <c r="AP920" s="455" t="n"/>
      <c r="AQ920" s="455" t="n"/>
      <c r="AR920" s="418" t="n"/>
      <c r="AS920" s="418" t="n"/>
      <c r="AT920" s="418" t="n"/>
    </row>
    <row r="921">
      <c r="A921" s="417" t="n">
        <v>912</v>
      </c>
      <c r="B921" s="418" t="inlineStr">
        <is>
          <t>Lift-Off Charge,Gate Fee Charge</t>
        </is>
      </c>
      <c r="C921" s="418" t="inlineStr">
        <is>
          <t>កំពង់ផែស្វយ័តភ្នំពេញ "ក.ស.ភ"</t>
        </is>
      </c>
      <c r="D921" s="418" t="inlineStr">
        <is>
          <t>L001-100044999</t>
        </is>
      </c>
      <c r="E921" s="418" t="inlineStr">
        <is>
          <t>INV20220103267</t>
        </is>
      </c>
      <c r="F921" s="419" t="n">
        <v>44563</v>
      </c>
      <c r="G921" s="420" t="n">
        <v>2444</v>
      </c>
      <c r="H921" s="418" t="n"/>
      <c r="I921" s="455" t="n">
        <v>2444</v>
      </c>
      <c r="J921" s="418">
        <f>IF(L921&lt;&gt;"",L921,K921)</f>
        <v/>
      </c>
      <c r="K921" s="418">
        <f>IF(AND(T921=TRUE, U921=TRUE, V921=TRUE), IF(W921&lt;-0.05, "អនុញ្ញាត (អ្នកផ្គត់ផ្គង់ប្រកាសខ្វះ)", "បានប្រកាស (អនុញ្ញាត)"), IF(AND(T921=FALSE, U921=FALSE, V921=FALSE), "ព្យួរទុក (មិនមានទិន្នន័យ)", "ប្រកាសខុស (ព្យួរទុក)"))</f>
        <v/>
      </c>
      <c r="L921" s="418" t="inlineStr"/>
      <c r="M921" s="418" t="inlineStr"/>
      <c r="N921" s="455" t="n"/>
      <c r="O921" s="455">
        <f>IF(W921&lt;0,AI921,I921)</f>
        <v/>
      </c>
      <c r="P921" s="455">
        <f>I921-O921</f>
        <v/>
      </c>
      <c r="Q921" s="418" t="n"/>
      <c r="R921" s="418" t="inlineStr">
        <is>
          <t>INV20220103267</t>
        </is>
      </c>
      <c r="S921" s="418" t="inlineStr"/>
      <c r="T921" s="418">
        <f>R921=S921</f>
        <v/>
      </c>
      <c r="U921" s="418">
        <f>AND(MONTH(F921)=MONTH(Y921), YEAR(F921)=YEAR(Y921))</f>
        <v/>
      </c>
      <c r="V921" s="418">
        <f>AND(AC921&lt;&gt;"", 'Company information'!D$4&lt;&gt;"", RIGHT(SUBSTITUTE(AC921,"-",""),9)=RIGHT(SUBSTITUTE('Company information'!D$4,"-",""),9))</f>
        <v/>
      </c>
      <c r="W921" s="418">
        <f>AI921-I921</f>
        <v/>
      </c>
      <c r="X921" s="455" t="n"/>
      <c r="Y921" s="417" t="n"/>
      <c r="Z921" s="418" t="n"/>
      <c r="AA921" s="418" t="n"/>
      <c r="AB921" s="418" t="n"/>
      <c r="AC921" s="418" t="n"/>
      <c r="AD921" s="418" t="n"/>
      <c r="AE921" s="455" t="n"/>
      <c r="AF921" s="455" t="n"/>
      <c r="AG921" s="455" t="n"/>
      <c r="AH921" s="455" t="n"/>
      <c r="AI921" s="455" t="n"/>
      <c r="AJ921" s="455" t="n"/>
      <c r="AK921" s="455" t="n"/>
      <c r="AL921" s="455" t="n"/>
      <c r="AM921" s="455" t="n"/>
      <c r="AN921" s="455" t="n"/>
      <c r="AO921" s="455" t="n"/>
      <c r="AP921" s="455" t="n"/>
      <c r="AQ921" s="455" t="n"/>
      <c r="AR921" s="418" t="n"/>
      <c r="AS921" s="418" t="n"/>
      <c r="AT921" s="418" t="n"/>
    </row>
    <row r="922">
      <c r="A922" s="417" t="n">
        <v>913</v>
      </c>
      <c r="B922" s="418" t="inlineStr">
        <is>
          <t>Export Customs Clearance</t>
        </is>
      </c>
      <c r="C922" s="418" t="inlineStr">
        <is>
          <t>ហាតឆ៍ អេស៊ា ឡូជីស្ទីក ឯ.ក</t>
        </is>
      </c>
      <c r="D922" s="418" t="inlineStr">
        <is>
          <t>K009-902102511</t>
        </is>
      </c>
      <c r="E922" s="418" t="inlineStr">
        <is>
          <t>VI01132022-01</t>
        </is>
      </c>
      <c r="F922" s="419" t="n">
        <v>44616</v>
      </c>
      <c r="G922" s="420" t="n">
        <v>424897</v>
      </c>
      <c r="H922" s="418" t="n"/>
      <c r="I922" s="455" t="n">
        <v>424897</v>
      </c>
      <c r="J922" s="418">
        <f>IF(L922&lt;&gt;"",L922,K922)</f>
        <v/>
      </c>
      <c r="K922" s="418">
        <f>IF(AND(T922=TRUE, U922=TRUE, V922=TRUE), IF(W922&lt;-0.05, "អនុញ្ញាត (អ្នកផ្គត់ផ្គង់ប្រកាសខ្វះ)", "បានប្រកាស (អនុញ្ញាត)"), IF(AND(T922=FALSE, U922=FALSE, V922=FALSE), "ព្យួរទុក (មិនមានទិន្នន័យ)", "ប្រកាសខុស (ព្យួរទុក)"))</f>
        <v/>
      </c>
      <c r="L922" s="418" t="inlineStr"/>
      <c r="M922" s="418" t="inlineStr"/>
      <c r="N922" s="455" t="n"/>
      <c r="O922" s="455">
        <f>IF(W922&lt;0,AI922,I922)</f>
        <v/>
      </c>
      <c r="P922" s="455">
        <f>I922-O922</f>
        <v/>
      </c>
      <c r="Q922" s="418" t="n"/>
      <c r="R922" s="418" t="inlineStr">
        <is>
          <t>VI01132022-01</t>
        </is>
      </c>
      <c r="S922" s="418" t="inlineStr"/>
      <c r="T922" s="418">
        <f>R922=S922</f>
        <v/>
      </c>
      <c r="U922" s="418">
        <f>AND(MONTH(F922)=MONTH(Y922), YEAR(F922)=YEAR(Y922))</f>
        <v/>
      </c>
      <c r="V922" s="418">
        <f>AND(AC922&lt;&gt;"", 'Company information'!D$4&lt;&gt;"", RIGHT(SUBSTITUTE(AC922,"-",""),9)=RIGHT(SUBSTITUTE('Company information'!D$4,"-",""),9))</f>
        <v/>
      </c>
      <c r="W922" s="418">
        <f>AI922-I922</f>
        <v/>
      </c>
      <c r="X922" s="455" t="n"/>
      <c r="Y922" s="417" t="n"/>
      <c r="Z922" s="418" t="n"/>
      <c r="AA922" s="418" t="n"/>
      <c r="AB922" s="418" t="n"/>
      <c r="AC922" s="418" t="n"/>
      <c r="AD922" s="418" t="n"/>
      <c r="AE922" s="455" t="n"/>
      <c r="AF922" s="455" t="n"/>
      <c r="AG922" s="455" t="n"/>
      <c r="AH922" s="455" t="n"/>
      <c r="AI922" s="455" t="n"/>
      <c r="AJ922" s="455" t="n"/>
      <c r="AK922" s="455" t="n"/>
      <c r="AL922" s="455" t="n"/>
      <c r="AM922" s="455" t="n"/>
      <c r="AN922" s="455" t="n"/>
      <c r="AO922" s="455" t="n"/>
      <c r="AP922" s="455" t="n"/>
      <c r="AQ922" s="455" t="n"/>
      <c r="AR922" s="418" t="n"/>
      <c r="AS922" s="418" t="n"/>
      <c r="AT922" s="418" t="n"/>
    </row>
    <row r="923">
      <c r="A923" s="417" t="n">
        <v>914</v>
      </c>
      <c r="B923" s="418" t="inlineStr">
        <is>
          <t>THC Fee</t>
        </is>
      </c>
      <c r="C923" s="418" t="inlineStr">
        <is>
          <t>អ៊ិចស្ពែឌីធ័រ ខេមបូឌា អិលធីឌី</t>
        </is>
      </c>
      <c r="D923" s="418" t="inlineStr">
        <is>
          <t>L001-100045898</t>
        </is>
      </c>
      <c r="E923" s="418" t="inlineStr">
        <is>
          <t>TI-0222011</t>
        </is>
      </c>
      <c r="F923" s="419" t="n">
        <v>44608</v>
      </c>
      <c r="G923" s="420" t="n">
        <v>160240</v>
      </c>
      <c r="H923" s="418" t="n"/>
      <c r="I923" s="455" t="n">
        <v>160240</v>
      </c>
      <c r="J923" s="418">
        <f>IF(L923&lt;&gt;"",L923,K923)</f>
        <v/>
      </c>
      <c r="K923" s="418">
        <f>IF(AND(T923=TRUE, U923=TRUE, V923=TRUE), IF(W923&lt;-0.05, "អនុញ្ញាត (អ្នកផ្គត់ផ្គង់ប្រកាសខ្វះ)", "បានប្រកាស (អនុញ្ញាត)"), IF(AND(T923=FALSE, U923=FALSE, V923=FALSE), "ព្យួរទុក (មិនមានទិន្នន័យ)", "ប្រកាសខុស (ព្យួរទុក)"))</f>
        <v/>
      </c>
      <c r="L923" s="418" t="inlineStr"/>
      <c r="M923" s="418" t="inlineStr"/>
      <c r="N923" s="455" t="n"/>
      <c r="O923" s="455">
        <f>IF(W923&lt;0,AI923,I923)</f>
        <v/>
      </c>
      <c r="P923" s="455">
        <f>I923-O923</f>
        <v/>
      </c>
      <c r="Q923" s="418" t="n"/>
      <c r="R923" s="418" t="inlineStr">
        <is>
          <t>TI-0222011</t>
        </is>
      </c>
      <c r="S923" s="418" t="inlineStr"/>
      <c r="T923" s="418">
        <f>R923=S923</f>
        <v/>
      </c>
      <c r="U923" s="418">
        <f>AND(MONTH(F923)=MONTH(Y923), YEAR(F923)=YEAR(Y923))</f>
        <v/>
      </c>
      <c r="V923" s="418">
        <f>AND(AC923&lt;&gt;"", 'Company information'!D$4&lt;&gt;"", RIGHT(SUBSTITUTE(AC923,"-",""),9)=RIGHT(SUBSTITUTE('Company information'!D$4,"-",""),9))</f>
        <v/>
      </c>
      <c r="W923" s="418">
        <f>AI923-I923</f>
        <v/>
      </c>
      <c r="X923" s="455" t="n"/>
      <c r="Y923" s="417" t="n"/>
      <c r="Z923" s="418" t="n"/>
      <c r="AA923" s="418" t="n"/>
      <c r="AB923" s="418" t="n"/>
      <c r="AC923" s="418" t="n"/>
      <c r="AD923" s="418" t="n"/>
      <c r="AE923" s="455" t="n"/>
      <c r="AF923" s="455" t="n"/>
      <c r="AG923" s="455" t="n"/>
      <c r="AH923" s="455" t="n"/>
      <c r="AI923" s="455" t="n"/>
      <c r="AJ923" s="455" t="n"/>
      <c r="AK923" s="455" t="n"/>
      <c r="AL923" s="455" t="n"/>
      <c r="AM923" s="455" t="n"/>
      <c r="AN923" s="455" t="n"/>
      <c r="AO923" s="455" t="n"/>
      <c r="AP923" s="455" t="n"/>
      <c r="AQ923" s="455" t="n"/>
      <c r="AR923" s="418" t="n"/>
      <c r="AS923" s="418" t="n"/>
      <c r="AT923" s="418" t="n"/>
    </row>
    <row r="924">
      <c r="A924" s="417" t="n">
        <v>915</v>
      </c>
      <c r="B924" s="418" t="inlineStr">
        <is>
          <t>THC Fee</t>
        </is>
      </c>
      <c r="C924" s="418" t="inlineStr">
        <is>
          <t>អ៊ិចស្ពែឌីធ័រ ខេមបូឌា អិលធីឌី</t>
        </is>
      </c>
      <c r="D924" s="418" t="inlineStr">
        <is>
          <t>L001-100045898</t>
        </is>
      </c>
      <c r="E924" s="418" t="inlineStr">
        <is>
          <t>TI-0222010</t>
        </is>
      </c>
      <c r="F924" s="419" t="n">
        <v>44608</v>
      </c>
      <c r="G924" s="420" t="n">
        <v>225108</v>
      </c>
      <c r="H924" s="418" t="n"/>
      <c r="I924" s="455" t="n">
        <v>225108</v>
      </c>
      <c r="J924" s="418">
        <f>IF(L924&lt;&gt;"",L924,K924)</f>
        <v/>
      </c>
      <c r="K924" s="418">
        <f>IF(AND(T924=TRUE, U924=TRUE, V924=TRUE), IF(W924&lt;-0.05, "អនុញ្ញាត (អ្នកផ្គត់ផ្គង់ប្រកាសខ្វះ)", "បានប្រកាស (អនុញ្ញាត)"), IF(AND(T924=FALSE, U924=FALSE, V924=FALSE), "ព្យួរទុក (មិនមានទិន្នន័យ)", "ប្រកាសខុស (ព្យួរទុក)"))</f>
        <v/>
      </c>
      <c r="L924" s="418" t="inlineStr"/>
      <c r="M924" s="418" t="inlineStr"/>
      <c r="N924" s="455" t="n"/>
      <c r="O924" s="455">
        <f>IF(W924&lt;0,AI924,I924)</f>
        <v/>
      </c>
      <c r="P924" s="455">
        <f>I924-O924</f>
        <v/>
      </c>
      <c r="Q924" s="418" t="n"/>
      <c r="R924" s="418" t="inlineStr">
        <is>
          <t>TI-0222010</t>
        </is>
      </c>
      <c r="S924" s="418" t="inlineStr"/>
      <c r="T924" s="418">
        <f>R924=S924</f>
        <v/>
      </c>
      <c r="U924" s="418">
        <f>AND(MONTH(F924)=MONTH(Y924), YEAR(F924)=YEAR(Y924))</f>
        <v/>
      </c>
      <c r="V924" s="418">
        <f>AND(AC924&lt;&gt;"", 'Company information'!D$4&lt;&gt;"", RIGHT(SUBSTITUTE(AC924,"-",""),9)=RIGHT(SUBSTITUTE('Company information'!D$4,"-",""),9))</f>
        <v/>
      </c>
      <c r="W924" s="418">
        <f>AI924-I924</f>
        <v/>
      </c>
      <c r="X924" s="455" t="n"/>
      <c r="Y924" s="417" t="n"/>
      <c r="Z924" s="418" t="n"/>
      <c r="AA924" s="418" t="n"/>
      <c r="AB924" s="418" t="n"/>
      <c r="AC924" s="418" t="n"/>
      <c r="AD924" s="418" t="n"/>
      <c r="AE924" s="455" t="n"/>
      <c r="AF924" s="455" t="n"/>
      <c r="AG924" s="455" t="n"/>
      <c r="AH924" s="455" t="n"/>
      <c r="AI924" s="455" t="n"/>
      <c r="AJ924" s="455" t="n"/>
      <c r="AK924" s="455" t="n"/>
      <c r="AL924" s="455" t="n"/>
      <c r="AM924" s="455" t="n"/>
      <c r="AN924" s="455" t="n"/>
      <c r="AO924" s="455" t="n"/>
      <c r="AP924" s="455" t="n"/>
      <c r="AQ924" s="455" t="n"/>
      <c r="AR924" s="418" t="n"/>
      <c r="AS924" s="418" t="n"/>
      <c r="AT924" s="418" t="n"/>
    </row>
    <row r="925">
      <c r="A925" s="417" t="n">
        <v>916</v>
      </c>
      <c r="B925" s="418" t="inlineStr">
        <is>
          <t>THC Fee</t>
        </is>
      </c>
      <c r="C925" s="418" t="inlineStr">
        <is>
          <t>អ៊ិចស្ពែឌីធ័រ ខេមបូឌា អិលធីឌី</t>
        </is>
      </c>
      <c r="D925" s="418" t="inlineStr">
        <is>
          <t>L001-100045898</t>
        </is>
      </c>
      <c r="E925" s="418" t="inlineStr">
        <is>
          <t>TI-0221463</t>
        </is>
      </c>
      <c r="F925" s="419" t="n">
        <v>44775</v>
      </c>
      <c r="G925" s="420" t="n">
        <v>771293</v>
      </c>
      <c r="H925" s="418" t="n"/>
      <c r="I925" s="455" t="n">
        <v>771293</v>
      </c>
      <c r="J925" s="418">
        <f>IF(L925&lt;&gt;"",L925,K925)</f>
        <v/>
      </c>
      <c r="K925" s="418">
        <f>IF(AND(T925=TRUE, U925=TRUE, V925=TRUE), IF(W925&lt;-0.05, "អនុញ្ញាត (អ្នកផ្គត់ផ្គង់ប្រកាសខ្វះ)", "បានប្រកាស (អនុញ្ញាត)"), IF(AND(T925=FALSE, U925=FALSE, V925=FALSE), "ព្យួរទុក (មិនមានទិន្នន័យ)", "ប្រកាសខុស (ព្យួរទុក)"))</f>
        <v/>
      </c>
      <c r="L925" s="418" t="inlineStr"/>
      <c r="M925" s="418" t="inlineStr"/>
      <c r="N925" s="455" t="n"/>
      <c r="O925" s="455">
        <f>IF(W925&lt;0,AI925,I925)</f>
        <v/>
      </c>
      <c r="P925" s="455">
        <f>I925-O925</f>
        <v/>
      </c>
      <c r="Q925" s="418" t="n"/>
      <c r="R925" s="418" t="inlineStr">
        <is>
          <t>TI-0221463</t>
        </is>
      </c>
      <c r="S925" s="418" t="inlineStr"/>
      <c r="T925" s="418">
        <f>R925=S925</f>
        <v/>
      </c>
      <c r="U925" s="418">
        <f>AND(MONTH(F925)=MONTH(Y925), YEAR(F925)=YEAR(Y925))</f>
        <v/>
      </c>
      <c r="V925" s="418">
        <f>AND(AC925&lt;&gt;"", 'Company information'!D$4&lt;&gt;"", RIGHT(SUBSTITUTE(AC925,"-",""),9)=RIGHT(SUBSTITUTE('Company information'!D$4,"-",""),9))</f>
        <v/>
      </c>
      <c r="W925" s="418">
        <f>AI925-I925</f>
        <v/>
      </c>
      <c r="X925" s="455" t="n"/>
      <c r="Y925" s="417" t="n"/>
      <c r="Z925" s="418" t="n"/>
      <c r="AA925" s="418" t="n"/>
      <c r="AB925" s="418" t="n"/>
      <c r="AC925" s="418" t="n"/>
      <c r="AD925" s="418" t="n"/>
      <c r="AE925" s="455" t="n"/>
      <c r="AF925" s="455" t="n"/>
      <c r="AG925" s="455" t="n"/>
      <c r="AH925" s="455" t="n"/>
      <c r="AI925" s="455" t="n"/>
      <c r="AJ925" s="455" t="n"/>
      <c r="AK925" s="455" t="n"/>
      <c r="AL925" s="455" t="n"/>
      <c r="AM925" s="455" t="n"/>
      <c r="AN925" s="455" t="n"/>
      <c r="AO925" s="455" t="n"/>
      <c r="AP925" s="455" t="n"/>
      <c r="AQ925" s="455" t="n"/>
      <c r="AR925" s="418" t="n"/>
      <c r="AS925" s="418" t="n"/>
      <c r="AT925" s="418" t="n"/>
    </row>
    <row r="926">
      <c r="A926" s="417" t="n">
        <v>917</v>
      </c>
      <c r="B926" s="418" t="inlineStr">
        <is>
          <t>THC Fee</t>
        </is>
      </c>
      <c r="C926" s="418" t="inlineStr">
        <is>
          <t>អ៊ិចស្ពែឌីធ័រ ខេមបូឌា អិលធីឌី</t>
        </is>
      </c>
      <c r="D926" s="418" t="inlineStr">
        <is>
          <t>L001-100045898</t>
        </is>
      </c>
      <c r="E926" s="418" t="inlineStr">
        <is>
          <t>TI-0221462</t>
        </is>
      </c>
      <c r="F926" s="419" t="n">
        <v>44775</v>
      </c>
      <c r="G926" s="420" t="n">
        <v>1502719</v>
      </c>
      <c r="H926" s="418" t="n"/>
      <c r="I926" s="455" t="n">
        <v>1502719</v>
      </c>
      <c r="J926" s="418">
        <f>IF(L926&lt;&gt;"",L926,K926)</f>
        <v/>
      </c>
      <c r="K926" s="418">
        <f>IF(AND(T926=TRUE, U926=TRUE, V926=TRUE), IF(W926&lt;-0.05, "អនុញ្ញាត (អ្នកផ្គត់ផ្គង់ប្រកាសខ្វះ)", "បានប្រកាស (អនុញ្ញាត)"), IF(AND(T926=FALSE, U926=FALSE, V926=FALSE), "ព្យួរទុក (មិនមានទិន្នន័យ)", "ប្រកាសខុស (ព្យួរទុក)"))</f>
        <v/>
      </c>
      <c r="L926" s="418" t="inlineStr"/>
      <c r="M926" s="418" t="inlineStr"/>
      <c r="N926" s="455" t="n"/>
      <c r="O926" s="455">
        <f>IF(W926&lt;0,AI926,I926)</f>
        <v/>
      </c>
      <c r="P926" s="455">
        <f>I926-O926</f>
        <v/>
      </c>
      <c r="Q926" s="418" t="n"/>
      <c r="R926" s="418" t="inlineStr">
        <is>
          <t>TI-0221462</t>
        </is>
      </c>
      <c r="S926" s="418" t="inlineStr"/>
      <c r="T926" s="418">
        <f>R926=S926</f>
        <v/>
      </c>
      <c r="U926" s="418">
        <f>AND(MONTH(F926)=MONTH(Y926), YEAR(F926)=YEAR(Y926))</f>
        <v/>
      </c>
      <c r="V926" s="418">
        <f>AND(AC926&lt;&gt;"", 'Company information'!D$4&lt;&gt;"", RIGHT(SUBSTITUTE(AC926,"-",""),9)=RIGHT(SUBSTITUTE('Company information'!D$4,"-",""),9))</f>
        <v/>
      </c>
      <c r="W926" s="418">
        <f>AI926-I926</f>
        <v/>
      </c>
      <c r="X926" s="455" t="n"/>
      <c r="Y926" s="417" t="n"/>
      <c r="Z926" s="418" t="n"/>
      <c r="AA926" s="418" t="n"/>
      <c r="AB926" s="418" t="n"/>
      <c r="AC926" s="418" t="n"/>
      <c r="AD926" s="418" t="n"/>
      <c r="AE926" s="455" t="n"/>
      <c r="AF926" s="455" t="n"/>
      <c r="AG926" s="455" t="n"/>
      <c r="AH926" s="455" t="n"/>
      <c r="AI926" s="455" t="n"/>
      <c r="AJ926" s="455" t="n"/>
      <c r="AK926" s="455" t="n"/>
      <c r="AL926" s="455" t="n"/>
      <c r="AM926" s="455" t="n"/>
      <c r="AN926" s="455" t="n"/>
      <c r="AO926" s="455" t="n"/>
      <c r="AP926" s="455" t="n"/>
      <c r="AQ926" s="455" t="n"/>
      <c r="AR926" s="418" t="n"/>
      <c r="AS926" s="418" t="n"/>
      <c r="AT926" s="418" t="n"/>
    </row>
    <row r="927">
      <c r="A927" s="417" t="n">
        <v>918</v>
      </c>
      <c r="B927" s="418" t="inlineStr">
        <is>
          <t>THC Fee</t>
        </is>
      </c>
      <c r="C927" s="418" t="inlineStr">
        <is>
          <t>អ៊ិចស្ពែឌីធ័រ ខេមបូឌា អិលធីឌី</t>
        </is>
      </c>
      <c r="D927" s="418" t="inlineStr">
        <is>
          <t>L001-100045898</t>
        </is>
      </c>
      <c r="E927" s="418" t="inlineStr">
        <is>
          <t>TI-0221461</t>
        </is>
      </c>
      <c r="F927" s="419" t="n">
        <v>44775</v>
      </c>
      <c r="G927" s="420" t="n">
        <v>350662</v>
      </c>
      <c r="H927" s="418" t="n"/>
      <c r="I927" s="455" t="n">
        <v>350662</v>
      </c>
      <c r="J927" s="418">
        <f>IF(L927&lt;&gt;"",L927,K927)</f>
        <v/>
      </c>
      <c r="K927" s="418">
        <f>IF(AND(T927=TRUE, U927=TRUE, V927=TRUE), IF(W927&lt;-0.05, "អនុញ្ញាត (អ្នកផ្គត់ផ្គង់ប្រកាសខ្វះ)", "បានប្រកាស (អនុញ្ញាត)"), IF(AND(T927=FALSE, U927=FALSE, V927=FALSE), "ព្យួរទុក (មិនមានទិន្នន័យ)", "ប្រកាសខុស (ព្យួរទុក)"))</f>
        <v/>
      </c>
      <c r="L927" s="418" t="inlineStr"/>
      <c r="M927" s="418" t="inlineStr"/>
      <c r="N927" s="455" t="n"/>
      <c r="O927" s="455">
        <f>IF(W927&lt;0,AI927,I927)</f>
        <v/>
      </c>
      <c r="P927" s="455">
        <f>I927-O927</f>
        <v/>
      </c>
      <c r="Q927" s="418" t="n"/>
      <c r="R927" s="418" t="inlineStr">
        <is>
          <t>TI-0221461</t>
        </is>
      </c>
      <c r="S927" s="418" t="inlineStr"/>
      <c r="T927" s="418">
        <f>R927=S927</f>
        <v/>
      </c>
      <c r="U927" s="418">
        <f>AND(MONTH(F927)=MONTH(Y927), YEAR(F927)=YEAR(Y927))</f>
        <v/>
      </c>
      <c r="V927" s="418">
        <f>AND(AC927&lt;&gt;"", 'Company information'!D$4&lt;&gt;"", RIGHT(SUBSTITUTE(AC927,"-",""),9)=RIGHT(SUBSTITUTE('Company information'!D$4,"-",""),9))</f>
        <v/>
      </c>
      <c r="W927" s="418">
        <f>AI927-I927</f>
        <v/>
      </c>
      <c r="X927" s="455" t="n"/>
      <c r="Y927" s="417" t="n"/>
      <c r="Z927" s="418" t="n"/>
      <c r="AA927" s="418" t="n"/>
      <c r="AB927" s="418" t="n"/>
      <c r="AC927" s="418" t="n"/>
      <c r="AD927" s="418" t="n"/>
      <c r="AE927" s="455" t="n"/>
      <c r="AF927" s="455" t="n"/>
      <c r="AG927" s="455" t="n"/>
      <c r="AH927" s="455" t="n"/>
      <c r="AI927" s="455" t="n"/>
      <c r="AJ927" s="455" t="n"/>
      <c r="AK927" s="455" t="n"/>
      <c r="AL927" s="455" t="n"/>
      <c r="AM927" s="455" t="n"/>
      <c r="AN927" s="455" t="n"/>
      <c r="AO927" s="455" t="n"/>
      <c r="AP927" s="455" t="n"/>
      <c r="AQ927" s="455" t="n"/>
      <c r="AR927" s="418" t="n"/>
      <c r="AS927" s="418" t="n"/>
      <c r="AT927" s="418" t="n"/>
    </row>
    <row r="928">
      <c r="A928" s="417" t="n">
        <v>919</v>
      </c>
      <c r="B928" s="418" t="inlineStr">
        <is>
          <t>THC Fee</t>
        </is>
      </c>
      <c r="C928" s="418" t="inlineStr">
        <is>
          <t>អ៊ិចស្ពែឌីធ័រ ខេមបូឌា អិលធីឌី</t>
        </is>
      </c>
      <c r="D928" s="418" t="inlineStr">
        <is>
          <t>L001-100045898</t>
        </is>
      </c>
      <c r="E928" s="418" t="inlineStr">
        <is>
          <t>TI-0221460</t>
        </is>
      </c>
      <c r="F928" s="419" t="n">
        <v>44775</v>
      </c>
      <c r="G928" s="420" t="n">
        <v>782683</v>
      </c>
      <c r="H928" s="418" t="n"/>
      <c r="I928" s="455" t="n">
        <v>782683</v>
      </c>
      <c r="J928" s="418">
        <f>IF(L928&lt;&gt;"",L928,K928)</f>
        <v/>
      </c>
      <c r="K928" s="418">
        <f>IF(AND(T928=TRUE, U928=TRUE, V928=TRUE), IF(W928&lt;-0.05, "អនុញ្ញាត (អ្នកផ្គត់ផ្គង់ប្រកាសខ្វះ)", "បានប្រកាស (អនុញ្ញាត)"), IF(AND(T928=FALSE, U928=FALSE, V928=FALSE), "ព្យួរទុក (មិនមានទិន្នន័យ)", "ប្រកាសខុស (ព្យួរទុក)"))</f>
        <v/>
      </c>
      <c r="L928" s="418" t="inlineStr"/>
      <c r="M928" s="418" t="inlineStr"/>
      <c r="N928" s="455" t="n"/>
      <c r="O928" s="455">
        <f>IF(W928&lt;0,AI928,I928)</f>
        <v/>
      </c>
      <c r="P928" s="455">
        <f>I928-O928</f>
        <v/>
      </c>
      <c r="Q928" s="418" t="n"/>
      <c r="R928" s="418" t="inlineStr">
        <is>
          <t>TI-0221460</t>
        </is>
      </c>
      <c r="S928" s="418" t="inlineStr"/>
      <c r="T928" s="418">
        <f>R928=S928</f>
        <v/>
      </c>
      <c r="U928" s="418">
        <f>AND(MONTH(F928)=MONTH(Y928), YEAR(F928)=YEAR(Y928))</f>
        <v/>
      </c>
      <c r="V928" s="418">
        <f>AND(AC928&lt;&gt;"", 'Company information'!D$4&lt;&gt;"", RIGHT(SUBSTITUTE(AC928,"-",""),9)=RIGHT(SUBSTITUTE('Company information'!D$4,"-",""),9))</f>
        <v/>
      </c>
      <c r="W928" s="418">
        <f>AI928-I928</f>
        <v/>
      </c>
      <c r="X928" s="455" t="n"/>
      <c r="Y928" s="417" t="n"/>
      <c r="Z928" s="418" t="n"/>
      <c r="AA928" s="418" t="n"/>
      <c r="AB928" s="418" t="n"/>
      <c r="AC928" s="418" t="n"/>
      <c r="AD928" s="418" t="n"/>
      <c r="AE928" s="455" t="n"/>
      <c r="AF928" s="455" t="n"/>
      <c r="AG928" s="455" t="n"/>
      <c r="AH928" s="455" t="n"/>
      <c r="AI928" s="455" t="n"/>
      <c r="AJ928" s="455" t="n"/>
      <c r="AK928" s="455" t="n"/>
      <c r="AL928" s="455" t="n"/>
      <c r="AM928" s="455" t="n"/>
      <c r="AN928" s="455" t="n"/>
      <c r="AO928" s="455" t="n"/>
      <c r="AP928" s="455" t="n"/>
      <c r="AQ928" s="455" t="n"/>
      <c r="AR928" s="418" t="n"/>
      <c r="AS928" s="418" t="n"/>
      <c r="AT928" s="418" t="n"/>
    </row>
    <row r="929">
      <c r="A929" s="417" t="n">
        <v>920</v>
      </c>
      <c r="B929" s="418" t="inlineStr">
        <is>
          <t>THC Fee</t>
        </is>
      </c>
      <c r="C929" s="418" t="inlineStr">
        <is>
          <t>អ៊ិចស្ពែឌីធ័រ ខេមបូឌា អិលធីឌី</t>
        </is>
      </c>
      <c r="D929" s="418" t="inlineStr">
        <is>
          <t>L001-100045898</t>
        </is>
      </c>
      <c r="E929" s="418" t="inlineStr">
        <is>
          <t>TI-0221459</t>
        </is>
      </c>
      <c r="F929" s="419" t="n">
        <v>44775</v>
      </c>
      <c r="G929" s="420" t="n">
        <v>769259</v>
      </c>
      <c r="H929" s="418" t="n"/>
      <c r="I929" s="455" t="n">
        <v>769259</v>
      </c>
      <c r="J929" s="418">
        <f>IF(L929&lt;&gt;"",L929,K929)</f>
        <v/>
      </c>
      <c r="K929" s="418">
        <f>IF(AND(T929=TRUE, U929=TRUE, V929=TRUE), IF(W929&lt;-0.05, "អនុញ្ញាត (អ្នកផ្គត់ផ្គង់ប្រកាសខ្វះ)", "បានប្រកាស (អនុញ្ញាត)"), IF(AND(T929=FALSE, U929=FALSE, V929=FALSE), "ព្យួរទុក (មិនមានទិន្នន័យ)", "ប្រកាសខុស (ព្យួរទុក)"))</f>
        <v/>
      </c>
      <c r="L929" s="418" t="inlineStr"/>
      <c r="M929" s="418" t="inlineStr"/>
      <c r="N929" s="455" t="n"/>
      <c r="O929" s="455">
        <f>IF(W929&lt;0,AI929,I929)</f>
        <v/>
      </c>
      <c r="P929" s="455">
        <f>I929-O929</f>
        <v/>
      </c>
      <c r="Q929" s="418" t="n"/>
      <c r="R929" s="418" t="inlineStr">
        <is>
          <t>TI-0221459</t>
        </is>
      </c>
      <c r="S929" s="418" t="inlineStr"/>
      <c r="T929" s="418">
        <f>R929=S929</f>
        <v/>
      </c>
      <c r="U929" s="418">
        <f>AND(MONTH(F929)=MONTH(Y929), YEAR(F929)=YEAR(Y929))</f>
        <v/>
      </c>
      <c r="V929" s="418">
        <f>AND(AC929&lt;&gt;"", 'Company information'!D$4&lt;&gt;"", RIGHT(SUBSTITUTE(AC929,"-",""),9)=RIGHT(SUBSTITUTE('Company information'!D$4,"-",""),9))</f>
        <v/>
      </c>
      <c r="W929" s="418">
        <f>AI929-I929</f>
        <v/>
      </c>
      <c r="X929" s="455" t="n"/>
      <c r="Y929" s="417" t="n"/>
      <c r="Z929" s="418" t="n"/>
      <c r="AA929" s="418" t="n"/>
      <c r="AB929" s="418" t="n"/>
      <c r="AC929" s="418" t="n"/>
      <c r="AD929" s="418" t="n"/>
      <c r="AE929" s="455" t="n"/>
      <c r="AF929" s="455" t="n"/>
      <c r="AG929" s="455" t="n"/>
      <c r="AH929" s="455" t="n"/>
      <c r="AI929" s="455" t="n"/>
      <c r="AJ929" s="455" t="n"/>
      <c r="AK929" s="455" t="n"/>
      <c r="AL929" s="455" t="n"/>
      <c r="AM929" s="455" t="n"/>
      <c r="AN929" s="455" t="n"/>
      <c r="AO929" s="455" t="n"/>
      <c r="AP929" s="455" t="n"/>
      <c r="AQ929" s="455" t="n"/>
      <c r="AR929" s="418" t="n"/>
      <c r="AS929" s="418" t="n"/>
      <c r="AT929" s="418" t="n"/>
    </row>
    <row r="930">
      <c r="A930" s="417" t="n">
        <v>921</v>
      </c>
      <c r="B930" s="418" t="inlineStr">
        <is>
          <t>THC Fee</t>
        </is>
      </c>
      <c r="C930" s="418" t="inlineStr">
        <is>
          <t>អ៊ិចស្ពែឌីធ័រ ខេមបូឌា អិលធីឌី</t>
        </is>
      </c>
      <c r="D930" s="418" t="inlineStr">
        <is>
          <t>L001-100045898</t>
        </is>
      </c>
      <c r="E930" s="418" t="inlineStr">
        <is>
          <t>TI-0221458</t>
        </is>
      </c>
      <c r="F930" s="419" t="n">
        <v>44775</v>
      </c>
      <c r="G930" s="420" t="n">
        <v>320558</v>
      </c>
      <c r="H930" s="418" t="n"/>
      <c r="I930" s="455" t="n">
        <v>320558</v>
      </c>
      <c r="J930" s="418">
        <f>IF(L930&lt;&gt;"",L930,K930)</f>
        <v/>
      </c>
      <c r="K930" s="418">
        <f>IF(AND(T930=TRUE, U930=TRUE, V930=TRUE), IF(W930&lt;-0.05, "អនុញ្ញាត (អ្នកផ្គត់ផ្គង់ប្រកាសខ្វះ)", "បានប្រកាស (អនុញ្ញាត)"), IF(AND(T930=FALSE, U930=FALSE, V930=FALSE), "ព្យួរទុក (មិនមានទិន្នន័យ)", "ប្រកាសខុស (ព្យួរទុក)"))</f>
        <v/>
      </c>
      <c r="L930" s="418" t="inlineStr"/>
      <c r="M930" s="418" t="inlineStr"/>
      <c r="N930" s="455" t="n"/>
      <c r="O930" s="455">
        <f>IF(W930&lt;0,AI930,I930)</f>
        <v/>
      </c>
      <c r="P930" s="455">
        <f>I930-O930</f>
        <v/>
      </c>
      <c r="Q930" s="418" t="n"/>
      <c r="R930" s="418" t="inlineStr">
        <is>
          <t>TI-0221458</t>
        </is>
      </c>
      <c r="S930" s="418" t="inlineStr"/>
      <c r="T930" s="418">
        <f>R930=S930</f>
        <v/>
      </c>
      <c r="U930" s="418">
        <f>AND(MONTH(F930)=MONTH(Y930), YEAR(F930)=YEAR(Y930))</f>
        <v/>
      </c>
      <c r="V930" s="418">
        <f>AND(AC930&lt;&gt;"", 'Company information'!D$4&lt;&gt;"", RIGHT(SUBSTITUTE(AC930,"-",""),9)=RIGHT(SUBSTITUTE('Company information'!D$4,"-",""),9))</f>
        <v/>
      </c>
      <c r="W930" s="418">
        <f>AI930-I930</f>
        <v/>
      </c>
      <c r="X930" s="455" t="n"/>
      <c r="Y930" s="417" t="n"/>
      <c r="Z930" s="418" t="n"/>
      <c r="AA930" s="418" t="n"/>
      <c r="AB930" s="418" t="n"/>
      <c r="AC930" s="418" t="n"/>
      <c r="AD930" s="418" t="n"/>
      <c r="AE930" s="455" t="n"/>
      <c r="AF930" s="455" t="n"/>
      <c r="AG930" s="455" t="n"/>
      <c r="AH930" s="455" t="n"/>
      <c r="AI930" s="455" t="n"/>
      <c r="AJ930" s="455" t="n"/>
      <c r="AK930" s="455" t="n"/>
      <c r="AL930" s="455" t="n"/>
      <c r="AM930" s="455" t="n"/>
      <c r="AN930" s="455" t="n"/>
      <c r="AO930" s="455" t="n"/>
      <c r="AP930" s="455" t="n"/>
      <c r="AQ930" s="455" t="n"/>
      <c r="AR930" s="418" t="n"/>
      <c r="AS930" s="418" t="n"/>
      <c r="AT930" s="418" t="n"/>
    </row>
    <row r="931">
      <c r="A931" s="417" t="n">
        <v>922</v>
      </c>
      <c r="B931" s="418" t="inlineStr">
        <is>
          <t>THC Fee</t>
        </is>
      </c>
      <c r="C931" s="418" t="inlineStr">
        <is>
          <t>អ៊ិចស្ពែឌីធ័រ ខេមបូឌា អិលធីឌី</t>
        </is>
      </c>
      <c r="D931" s="418" t="inlineStr">
        <is>
          <t>L001-100045898</t>
        </is>
      </c>
      <c r="E931" s="418" t="inlineStr">
        <is>
          <t>TI-0221457</t>
        </is>
      </c>
      <c r="F931" s="419" t="n">
        <v>44775</v>
      </c>
      <c r="G931" s="420" t="n">
        <v>1283454</v>
      </c>
      <c r="H931" s="418" t="n"/>
      <c r="I931" s="455" t="n">
        <v>1283454</v>
      </c>
      <c r="J931" s="418">
        <f>IF(L931&lt;&gt;"",L931,K931)</f>
        <v/>
      </c>
      <c r="K931" s="418">
        <f>IF(AND(T931=TRUE, U931=TRUE, V931=TRUE), IF(W931&lt;-0.05, "អនុញ្ញាត (អ្នកផ្គត់ផ្គង់ប្រកាសខ្វះ)", "បានប្រកាស (អនុញ្ញាត)"), IF(AND(T931=FALSE, U931=FALSE, V931=FALSE), "ព្យួរទុក (មិនមានទិន្នន័យ)", "ប្រកាសខុស (ព្យួរទុក)"))</f>
        <v/>
      </c>
      <c r="L931" s="418" t="inlineStr"/>
      <c r="M931" s="418" t="inlineStr"/>
      <c r="N931" s="455" t="n"/>
      <c r="O931" s="455">
        <f>IF(W931&lt;0,AI931,I931)</f>
        <v/>
      </c>
      <c r="P931" s="455">
        <f>I931-O931</f>
        <v/>
      </c>
      <c r="Q931" s="418" t="n"/>
      <c r="R931" s="418" t="inlineStr">
        <is>
          <t>TI-0221457</t>
        </is>
      </c>
      <c r="S931" s="418" t="inlineStr"/>
      <c r="T931" s="418">
        <f>R931=S931</f>
        <v/>
      </c>
      <c r="U931" s="418">
        <f>AND(MONTH(F931)=MONTH(Y931), YEAR(F931)=YEAR(Y931))</f>
        <v/>
      </c>
      <c r="V931" s="418">
        <f>AND(AC931&lt;&gt;"", 'Company information'!D$4&lt;&gt;"", RIGHT(SUBSTITUTE(AC931,"-",""),9)=RIGHT(SUBSTITUTE('Company information'!D$4,"-",""),9))</f>
        <v/>
      </c>
      <c r="W931" s="418">
        <f>AI931-I931</f>
        <v/>
      </c>
      <c r="X931" s="455" t="n"/>
      <c r="Y931" s="417" t="n"/>
      <c r="Z931" s="418" t="n"/>
      <c r="AA931" s="418" t="n"/>
      <c r="AB931" s="418" t="n"/>
      <c r="AC931" s="418" t="n"/>
      <c r="AD931" s="418" t="n"/>
      <c r="AE931" s="455" t="n"/>
      <c r="AF931" s="455" t="n"/>
      <c r="AG931" s="455" t="n"/>
      <c r="AH931" s="455" t="n"/>
      <c r="AI931" s="455" t="n"/>
      <c r="AJ931" s="455" t="n"/>
      <c r="AK931" s="455" t="n"/>
      <c r="AL931" s="455" t="n"/>
      <c r="AM931" s="455" t="n"/>
      <c r="AN931" s="455" t="n"/>
      <c r="AO931" s="455" t="n"/>
      <c r="AP931" s="455" t="n"/>
      <c r="AQ931" s="455" t="n"/>
      <c r="AR931" s="418" t="n"/>
      <c r="AS931" s="418" t="n"/>
      <c r="AT931" s="418" t="n"/>
    </row>
    <row r="932">
      <c r="A932" s="417" t="n">
        <v>923</v>
      </c>
      <c r="B932" s="418" t="inlineStr">
        <is>
          <t>Carton Paper</t>
        </is>
      </c>
      <c r="C932" s="418" t="inlineStr">
        <is>
          <t>យី មីង ភែកឃីជីង ឯ.ក</t>
        </is>
      </c>
      <c r="D932" s="418" t="inlineStr">
        <is>
          <t>B108-902101335</t>
        </is>
      </c>
      <c r="E932" s="418" t="inlineStr">
        <is>
          <t>YM-0004</t>
        </is>
      </c>
      <c r="F932" s="419" t="n">
        <v>44620</v>
      </c>
      <c r="G932" s="420" t="n">
        <v>5162759</v>
      </c>
      <c r="H932" s="418" t="n"/>
      <c r="I932" s="455" t="n">
        <v>5162759</v>
      </c>
      <c r="J932" s="418">
        <f>IF(L932&lt;&gt;"",L932,K932)</f>
        <v/>
      </c>
      <c r="K932" s="418">
        <f>IF(AND(T932=TRUE, U932=TRUE, V932=TRUE), IF(W932&lt;-0.05, "អនុញ្ញាត (អ្នកផ្គត់ផ្គង់ប្រកាសខ្វះ)", "បានប្រកាស (អនុញ្ញាត)"), IF(AND(T932=FALSE, U932=FALSE, V932=FALSE), "ព្យួរទុក (មិនមានទិន្នន័យ)", "ប្រកាសខុស (ព្យួរទុក)"))</f>
        <v/>
      </c>
      <c r="L932" s="418" t="inlineStr"/>
      <c r="M932" s="418" t="inlineStr"/>
      <c r="N932" s="455" t="n"/>
      <c r="O932" s="455">
        <f>IF(W932&lt;0,AI932,I932)</f>
        <v/>
      </c>
      <c r="P932" s="455">
        <f>I932-O932</f>
        <v/>
      </c>
      <c r="Q932" s="418" t="n"/>
      <c r="R932" s="418" t="inlineStr">
        <is>
          <t>YM-0004</t>
        </is>
      </c>
      <c r="S932" s="418" t="inlineStr"/>
      <c r="T932" s="418">
        <f>R932=S932</f>
        <v/>
      </c>
      <c r="U932" s="418">
        <f>AND(MONTH(F932)=MONTH(Y932), YEAR(F932)=YEAR(Y932))</f>
        <v/>
      </c>
      <c r="V932" s="418">
        <f>AND(AC932&lt;&gt;"", 'Company information'!D$4&lt;&gt;"", RIGHT(SUBSTITUTE(AC932,"-",""),9)=RIGHT(SUBSTITUTE('Company information'!D$4,"-",""),9))</f>
        <v/>
      </c>
      <c r="W932" s="418">
        <f>AI932-I932</f>
        <v/>
      </c>
      <c r="X932" s="455" t="n"/>
      <c r="Y932" s="417" t="n"/>
      <c r="Z932" s="418" t="n"/>
      <c r="AA932" s="418" t="n"/>
      <c r="AB932" s="418" t="n"/>
      <c r="AC932" s="418" t="n"/>
      <c r="AD932" s="418" t="n"/>
      <c r="AE932" s="455" t="n"/>
      <c r="AF932" s="455" t="n"/>
      <c r="AG932" s="455" t="n"/>
      <c r="AH932" s="455" t="n"/>
      <c r="AI932" s="455" t="n"/>
      <c r="AJ932" s="455" t="n"/>
      <c r="AK932" s="455" t="n"/>
      <c r="AL932" s="455" t="n"/>
      <c r="AM932" s="455" t="n"/>
      <c r="AN932" s="455" t="n"/>
      <c r="AO932" s="455" t="n"/>
      <c r="AP932" s="455" t="n"/>
      <c r="AQ932" s="455" t="n"/>
      <c r="AR932" s="418" t="n"/>
      <c r="AS932" s="418" t="n"/>
      <c r="AT932" s="418" t="n"/>
    </row>
    <row r="933">
      <c r="A933" s="417" t="n">
        <v>924</v>
      </c>
      <c r="B933" s="418" t="inlineStr">
        <is>
          <t>Paper Label</t>
        </is>
      </c>
      <c r="C933" s="418" t="inlineStr">
        <is>
          <t>ស៊ីន ហ្វី យ៉ាង ព្រីនធីង &amp; អិកសេសសឺរី ឯ.ក</t>
        </is>
      </c>
      <c r="D933" s="418" t="inlineStr">
        <is>
          <t>K010-901906822</t>
        </is>
      </c>
      <c r="E933" s="418" t="inlineStr">
        <is>
          <t>XFY-YD20220036</t>
        </is>
      </c>
      <c r="F933" s="419" t="n">
        <v>44620</v>
      </c>
      <c r="G933" s="420" t="n">
        <v>1794143</v>
      </c>
      <c r="H933" s="418" t="n"/>
      <c r="I933" s="455" t="n">
        <v>1794143</v>
      </c>
      <c r="J933" s="418">
        <f>IF(L933&lt;&gt;"",L933,K933)</f>
        <v/>
      </c>
      <c r="K933" s="418">
        <f>IF(AND(T933=TRUE, U933=TRUE, V933=TRUE), IF(W933&lt;-0.05, "អនុញ្ញាត (អ្នកផ្គត់ផ្គង់ប្រកាសខ្វះ)", "បានប្រកាស (អនុញ្ញាត)"), IF(AND(T933=FALSE, U933=FALSE, V933=FALSE), "ព្យួរទុក (មិនមានទិន្នន័យ)", "ប្រកាសខុស (ព្យួរទុក)"))</f>
        <v/>
      </c>
      <c r="L933" s="418" t="inlineStr"/>
      <c r="M933" s="418" t="inlineStr"/>
      <c r="N933" s="455" t="n"/>
      <c r="O933" s="455">
        <f>IF(W933&lt;0,AI933,I933)</f>
        <v/>
      </c>
      <c r="P933" s="455">
        <f>I933-O933</f>
        <v/>
      </c>
      <c r="Q933" s="418" t="n"/>
      <c r="R933" s="418" t="inlineStr">
        <is>
          <t>XFY-YD20220036</t>
        </is>
      </c>
      <c r="S933" s="418" t="inlineStr"/>
      <c r="T933" s="418">
        <f>R933=S933</f>
        <v/>
      </c>
      <c r="U933" s="418">
        <f>AND(MONTH(F933)=MONTH(Y933), YEAR(F933)=YEAR(Y933))</f>
        <v/>
      </c>
      <c r="V933" s="418">
        <f>AND(AC933&lt;&gt;"", 'Company information'!D$4&lt;&gt;"", RIGHT(SUBSTITUTE(AC933,"-",""),9)=RIGHT(SUBSTITUTE('Company information'!D$4,"-",""),9))</f>
        <v/>
      </c>
      <c r="W933" s="418">
        <f>AI933-I933</f>
        <v/>
      </c>
      <c r="X933" s="455" t="n"/>
      <c r="Y933" s="417" t="n"/>
      <c r="Z933" s="418" t="n"/>
      <c r="AA933" s="418" t="n"/>
      <c r="AB933" s="418" t="n"/>
      <c r="AC933" s="418" t="n"/>
      <c r="AD933" s="418" t="n"/>
      <c r="AE933" s="455" t="n"/>
      <c r="AF933" s="455" t="n"/>
      <c r="AG933" s="455" t="n"/>
      <c r="AH933" s="455" t="n"/>
      <c r="AI933" s="455" t="n"/>
      <c r="AJ933" s="455" t="n"/>
      <c r="AK933" s="455" t="n"/>
      <c r="AL933" s="455" t="n"/>
      <c r="AM933" s="455" t="n"/>
      <c r="AN933" s="455" t="n"/>
      <c r="AO933" s="455" t="n"/>
      <c r="AP933" s="455" t="n"/>
      <c r="AQ933" s="455" t="n"/>
      <c r="AR933" s="418" t="n"/>
      <c r="AS933" s="418" t="n"/>
      <c r="AT933" s="418" t="n"/>
    </row>
    <row r="934">
      <c r="A934" s="417" t="n">
        <v>925</v>
      </c>
      <c r="B934" s="418" t="inlineStr">
        <is>
          <t>Stretch Film (ថង់ប្លាស្ទិចរំ</t>
        </is>
      </c>
      <c r="C934" s="418" t="inlineStr">
        <is>
          <t>ស៊ីន ឌីងយ័ន ស៊ូ មេធៀរៀល ឯ.ក</t>
        </is>
      </c>
      <c r="D934" s="418" t="inlineStr">
        <is>
          <t>K010-902100418</t>
        </is>
      </c>
      <c r="E934" s="418" t="inlineStr">
        <is>
          <t>0000012</t>
        </is>
      </c>
      <c r="F934" s="419" t="n">
        <v>44615</v>
      </c>
      <c r="G934" s="420" t="n">
        <v>968218</v>
      </c>
      <c r="H934" s="418" t="n"/>
      <c r="I934" s="455" t="n">
        <v>968218</v>
      </c>
      <c r="J934" s="418">
        <f>IF(L934&lt;&gt;"",L934,K934)</f>
        <v/>
      </c>
      <c r="K934" s="418">
        <f>IF(AND(T934=TRUE, U934=TRUE, V934=TRUE), IF(W934&lt;-0.05, "អនុញ្ញាត (អ្នកផ្គត់ផ្គង់ប្រកាសខ្វះ)", "បានប្រកាស (អនុញ្ញាត)"), IF(AND(T934=FALSE, U934=FALSE, V934=FALSE), "ព្យួរទុក (មិនមានទិន្នន័យ)", "ប្រកាសខុស (ព្យួរទុក)"))</f>
        <v/>
      </c>
      <c r="L934" s="418" t="inlineStr"/>
      <c r="M934" s="418" t="inlineStr"/>
      <c r="N934" s="455" t="n"/>
      <c r="O934" s="455">
        <f>IF(W934&lt;0,AI934,I934)</f>
        <v/>
      </c>
      <c r="P934" s="455">
        <f>I934-O934</f>
        <v/>
      </c>
      <c r="Q934" s="418" t="n"/>
      <c r="R934" s="418" t="inlineStr">
        <is>
          <t>0000012</t>
        </is>
      </c>
      <c r="S934" s="418" t="inlineStr"/>
      <c r="T934" s="418">
        <f>R934=S934</f>
        <v/>
      </c>
      <c r="U934" s="418">
        <f>AND(MONTH(F934)=MONTH(Y934), YEAR(F934)=YEAR(Y934))</f>
        <v/>
      </c>
      <c r="V934" s="418">
        <f>AND(AC934&lt;&gt;"", 'Company information'!D$4&lt;&gt;"", RIGHT(SUBSTITUTE(AC934,"-",""),9)=RIGHT(SUBSTITUTE('Company information'!D$4,"-",""),9))</f>
        <v/>
      </c>
      <c r="W934" s="418">
        <f>AI934-I934</f>
        <v/>
      </c>
      <c r="X934" s="455" t="n"/>
      <c r="Y934" s="417" t="n"/>
      <c r="Z934" s="418" t="n"/>
      <c r="AA934" s="418" t="n"/>
      <c r="AB934" s="418" t="n"/>
      <c r="AC934" s="418" t="n"/>
      <c r="AD934" s="418" t="n"/>
      <c r="AE934" s="455" t="n"/>
      <c r="AF934" s="455" t="n"/>
      <c r="AG934" s="455" t="n"/>
      <c r="AH934" s="455" t="n"/>
      <c r="AI934" s="455" t="n"/>
      <c r="AJ934" s="455" t="n"/>
      <c r="AK934" s="455" t="n"/>
      <c r="AL934" s="455" t="n"/>
      <c r="AM934" s="455" t="n"/>
      <c r="AN934" s="455" t="n"/>
      <c r="AO934" s="455" t="n"/>
      <c r="AP934" s="455" t="n"/>
      <c r="AQ934" s="455" t="n"/>
      <c r="AR934" s="418" t="n"/>
      <c r="AS934" s="418" t="n"/>
      <c r="AT934" s="418" t="n"/>
    </row>
    <row r="935">
      <c r="A935" s="417" t="n">
        <v>926</v>
      </c>
      <c r="B935" s="418" t="inlineStr">
        <is>
          <t>Paper Card</t>
        </is>
      </c>
      <c r="C935" s="418" t="inlineStr">
        <is>
          <t>វីង ចេង ភែកឃីជីង ឯ.ក</t>
        </is>
      </c>
      <c r="D935" s="418" t="inlineStr">
        <is>
          <t>L001-902102915</t>
        </is>
      </c>
      <c r="E935" s="418" t="inlineStr">
        <is>
          <t>TI0070</t>
        </is>
      </c>
      <c r="F935" s="419" t="n">
        <v>44620</v>
      </c>
      <c r="G935" s="420" t="n">
        <v>24611267</v>
      </c>
      <c r="H935" s="418" t="n"/>
      <c r="I935" s="455" t="n">
        <v>24611267</v>
      </c>
      <c r="J935" s="418">
        <f>IF(L935&lt;&gt;"",L935,K935)</f>
        <v/>
      </c>
      <c r="K935" s="418">
        <f>IF(AND(T935=TRUE, U935=TRUE, V935=TRUE), IF(W935&lt;-0.05, "អនុញ្ញាត (អ្នកផ្គត់ផ្គង់ប្រកាសខ្វះ)", "បានប្រកាស (អនុញ្ញាត)"), IF(AND(T935=FALSE, U935=FALSE, V935=FALSE), "ព្យួរទុក (មិនមានទិន្នន័យ)", "ប្រកាសខុស (ព្យួរទុក)"))</f>
        <v/>
      </c>
      <c r="L935" s="418" t="inlineStr"/>
      <c r="M935" s="418" t="inlineStr"/>
      <c r="N935" s="455" t="n"/>
      <c r="O935" s="455">
        <f>IF(W935&lt;0,AI935,I935)</f>
        <v/>
      </c>
      <c r="P935" s="455">
        <f>I935-O935</f>
        <v/>
      </c>
      <c r="Q935" s="418" t="n"/>
      <c r="R935" s="418" t="inlineStr">
        <is>
          <t>TI0070</t>
        </is>
      </c>
      <c r="S935" s="418" t="inlineStr"/>
      <c r="T935" s="418">
        <f>R935=S935</f>
        <v/>
      </c>
      <c r="U935" s="418">
        <f>AND(MONTH(F935)=MONTH(Y935), YEAR(F935)=YEAR(Y935))</f>
        <v/>
      </c>
      <c r="V935" s="418">
        <f>AND(AC935&lt;&gt;"", 'Company information'!D$4&lt;&gt;"", RIGHT(SUBSTITUTE(AC935,"-",""),9)=RIGHT(SUBSTITUTE('Company information'!D$4,"-",""),9))</f>
        <v/>
      </c>
      <c r="W935" s="418">
        <f>AI935-I935</f>
        <v/>
      </c>
      <c r="X935" s="455" t="n"/>
      <c r="Y935" s="417" t="n"/>
      <c r="Z935" s="418" t="n"/>
      <c r="AA935" s="418" t="n"/>
      <c r="AB935" s="418" t="n"/>
      <c r="AC935" s="418" t="n"/>
      <c r="AD935" s="418" t="n"/>
      <c r="AE935" s="455" t="n"/>
      <c r="AF935" s="455" t="n"/>
      <c r="AG935" s="455" t="n"/>
      <c r="AH935" s="455" t="n"/>
      <c r="AI935" s="455" t="n"/>
      <c r="AJ935" s="455" t="n"/>
      <c r="AK935" s="455" t="n"/>
      <c r="AL935" s="455" t="n"/>
      <c r="AM935" s="455" t="n"/>
      <c r="AN935" s="455" t="n"/>
      <c r="AO935" s="455" t="n"/>
      <c r="AP935" s="455" t="n"/>
      <c r="AQ935" s="455" t="n"/>
      <c r="AR935" s="418" t="n"/>
      <c r="AS935" s="418" t="n"/>
      <c r="AT935" s="418" t="n"/>
    </row>
    <row r="936">
      <c r="A936" s="417" t="n">
        <v>927</v>
      </c>
      <c r="B936" s="418" t="inlineStr">
        <is>
          <t>Plastic</t>
        </is>
      </c>
      <c r="C936" s="418" t="inlineStr">
        <is>
          <t>ឌើ សឹង ហ្វា ភែកឃីជីង អ៊ិនដាសស្រ្ទៀល ឯ.ក</t>
        </is>
      </c>
      <c r="D936" s="418" t="inlineStr">
        <is>
          <t>L001-901638065</t>
        </is>
      </c>
      <c r="E936" s="418" t="inlineStr">
        <is>
          <t>DSF202200041</t>
        </is>
      </c>
      <c r="F936" s="419" t="n">
        <v>44615</v>
      </c>
      <c r="G936" s="420" t="n">
        <v>252092</v>
      </c>
      <c r="H936" s="418" t="n"/>
      <c r="I936" s="455" t="n">
        <v>252092</v>
      </c>
      <c r="J936" s="418">
        <f>IF(L936&lt;&gt;"",L936,K936)</f>
        <v/>
      </c>
      <c r="K936" s="418">
        <f>IF(AND(T936=TRUE, U936=TRUE, V936=TRUE), IF(W936&lt;-0.05, "អនុញ្ញាត (អ្នកផ្គត់ផ្គង់ប្រកាសខ្វះ)", "បានប្រកាស (អនុញ្ញាត)"), IF(AND(T936=FALSE, U936=FALSE, V936=FALSE), "ព្យួរទុក (មិនមានទិន្នន័យ)", "ប្រកាសខុស (ព្យួរទុក)"))</f>
        <v/>
      </c>
      <c r="L936" s="418" t="inlineStr"/>
      <c r="M936" s="418" t="inlineStr"/>
      <c r="N936" s="455" t="n"/>
      <c r="O936" s="455">
        <f>IF(W936&lt;0,AI936,I936)</f>
        <v/>
      </c>
      <c r="P936" s="455">
        <f>I936-O936</f>
        <v/>
      </c>
      <c r="Q936" s="418" t="n"/>
      <c r="R936" s="418" t="inlineStr">
        <is>
          <t>DSF202200041</t>
        </is>
      </c>
      <c r="S936" s="418" t="inlineStr"/>
      <c r="T936" s="418">
        <f>R936=S936</f>
        <v/>
      </c>
      <c r="U936" s="418">
        <f>AND(MONTH(F936)=MONTH(Y936), YEAR(F936)=YEAR(Y936))</f>
        <v/>
      </c>
      <c r="V936" s="418">
        <f>AND(AC936&lt;&gt;"", 'Company information'!D$4&lt;&gt;"", RIGHT(SUBSTITUTE(AC936,"-",""),9)=RIGHT(SUBSTITUTE('Company information'!D$4,"-",""),9))</f>
        <v/>
      </c>
      <c r="W936" s="418">
        <f>AI936-I936</f>
        <v/>
      </c>
      <c r="X936" s="455" t="n"/>
      <c r="Y936" s="417" t="n"/>
      <c r="Z936" s="418" t="n"/>
      <c r="AA936" s="418" t="n"/>
      <c r="AB936" s="418" t="n"/>
      <c r="AC936" s="418" t="n"/>
      <c r="AD936" s="418" t="n"/>
      <c r="AE936" s="455" t="n"/>
      <c r="AF936" s="455" t="n"/>
      <c r="AG936" s="455" t="n"/>
      <c r="AH936" s="455" t="n"/>
      <c r="AI936" s="455" t="n"/>
      <c r="AJ936" s="455" t="n"/>
      <c r="AK936" s="455" t="n"/>
      <c r="AL936" s="455" t="n"/>
      <c r="AM936" s="455" t="n"/>
      <c r="AN936" s="455" t="n"/>
      <c r="AO936" s="455" t="n"/>
      <c r="AP936" s="455" t="n"/>
      <c r="AQ936" s="455" t="n"/>
      <c r="AR936" s="418" t="n"/>
      <c r="AS936" s="418" t="n"/>
      <c r="AT936" s="418" t="n"/>
    </row>
    <row r="937">
      <c r="A937" s="417" t="n">
        <v>928</v>
      </c>
      <c r="B937" s="418" t="inlineStr">
        <is>
          <t>Plastic Material (ABS Black  Color)</t>
        </is>
      </c>
      <c r="C937" s="418" t="inlineStr">
        <is>
          <t>ស៊ីអិន ប៉ាវ តាវ ហ្រ្គីន ខនស្ត្រាក់សិន មេធៀរៀល ឯ.ក</t>
        </is>
      </c>
      <c r="D937" s="418" t="inlineStr">
        <is>
          <t>K007-902101486</t>
        </is>
      </c>
      <c r="E937" s="418" t="inlineStr">
        <is>
          <t>0056</t>
        </is>
      </c>
      <c r="F937" s="419" t="n">
        <v>44744</v>
      </c>
      <c r="G937" s="420" t="n">
        <v>3384576</v>
      </c>
      <c r="H937" s="418" t="n"/>
      <c r="I937" s="455" t="n">
        <v>3384576</v>
      </c>
      <c r="J937" s="418">
        <f>IF(L937&lt;&gt;"",L937,K937)</f>
        <v/>
      </c>
      <c r="K937" s="418">
        <f>IF(AND(T937=TRUE, U937=TRUE, V937=TRUE), IF(W937&lt;-0.05, "អនុញ្ញាត (អ្នកផ្គត់ផ្គង់ប្រកាសខ្វះ)", "បានប្រកាស (អនុញ្ញាត)"), IF(AND(T937=FALSE, U937=FALSE, V937=FALSE), "ព្យួរទុក (មិនមានទិន្នន័យ)", "ប្រកាសខុស (ព្យួរទុក)"))</f>
        <v/>
      </c>
      <c r="L937" s="418" t="inlineStr"/>
      <c r="M937" s="418" t="inlineStr"/>
      <c r="N937" s="455" t="n"/>
      <c r="O937" s="455">
        <f>IF(W937&lt;0,AI937,I937)</f>
        <v/>
      </c>
      <c r="P937" s="455">
        <f>I937-O937</f>
        <v/>
      </c>
      <c r="Q937" s="418" t="n"/>
      <c r="R937" s="418" t="inlineStr">
        <is>
          <t>0056</t>
        </is>
      </c>
      <c r="S937" s="418" t="inlineStr"/>
      <c r="T937" s="418">
        <f>R937=S937</f>
        <v/>
      </c>
      <c r="U937" s="418">
        <f>AND(MONTH(F937)=MONTH(Y937), YEAR(F937)=YEAR(Y937))</f>
        <v/>
      </c>
      <c r="V937" s="418">
        <f>AND(AC937&lt;&gt;"", 'Company information'!D$4&lt;&gt;"", RIGHT(SUBSTITUTE(AC937,"-",""),9)=RIGHT(SUBSTITUTE('Company information'!D$4,"-",""),9))</f>
        <v/>
      </c>
      <c r="W937" s="418">
        <f>AI937-I937</f>
        <v/>
      </c>
      <c r="X937" s="455" t="n"/>
      <c r="Y937" s="417" t="n"/>
      <c r="Z937" s="418" t="n"/>
      <c r="AA937" s="418" t="n"/>
      <c r="AB937" s="418" t="n"/>
      <c r="AC937" s="418" t="n"/>
      <c r="AD937" s="418" t="n"/>
      <c r="AE937" s="455" t="n"/>
      <c r="AF937" s="455" t="n"/>
      <c r="AG937" s="455" t="n"/>
      <c r="AH937" s="455" t="n"/>
      <c r="AI937" s="455" t="n"/>
      <c r="AJ937" s="455" t="n"/>
      <c r="AK937" s="455" t="n"/>
      <c r="AL937" s="455" t="n"/>
      <c r="AM937" s="455" t="n"/>
      <c r="AN937" s="455" t="n"/>
      <c r="AO937" s="455" t="n"/>
      <c r="AP937" s="455" t="n"/>
      <c r="AQ937" s="455" t="n"/>
      <c r="AR937" s="418" t="n"/>
      <c r="AS937" s="418" t="n"/>
      <c r="AT937" s="418" t="n"/>
    </row>
    <row r="938">
      <c r="A938" s="417" t="n">
        <v>929</v>
      </c>
      <c r="B938" s="418" t="inlineStr">
        <is>
          <t>Plastic Material (ABS Black  Color)</t>
        </is>
      </c>
      <c r="C938" s="418" t="inlineStr">
        <is>
          <t>ស៊ីអិន ប៉ាវ តាវ ហ្រ្គីន ខនស្ត្រាក់សិន មេធៀរៀល ឯ.ក</t>
        </is>
      </c>
      <c r="D938" s="418" t="inlineStr">
        <is>
          <t>K007-902101486</t>
        </is>
      </c>
      <c r="E938" s="418" t="inlineStr">
        <is>
          <t>0046</t>
        </is>
      </c>
      <c r="F938" s="419" t="n">
        <v>44563</v>
      </c>
      <c r="G938" s="420" t="n">
        <v>3382912</v>
      </c>
      <c r="H938" s="418" t="n"/>
      <c r="I938" s="455" t="n">
        <v>3382912</v>
      </c>
      <c r="J938" s="418">
        <f>IF(L938&lt;&gt;"",L938,K938)</f>
        <v/>
      </c>
      <c r="K938" s="418">
        <f>IF(AND(T938=TRUE, U938=TRUE, V938=TRUE), IF(W938&lt;-0.05, "អនុញ្ញាត (អ្នកផ្គត់ផ្គង់ប្រកាសខ្វះ)", "បានប្រកាស (អនុញ្ញាត)"), IF(AND(T938=FALSE, U938=FALSE, V938=FALSE), "ព្យួរទុក (មិនមានទិន្នន័យ)", "ប្រកាសខុស (ព្យួរទុក)"))</f>
        <v/>
      </c>
      <c r="L938" s="418" t="inlineStr"/>
      <c r="M938" s="418" t="inlineStr"/>
      <c r="N938" s="455" t="n"/>
      <c r="O938" s="455">
        <f>IF(W938&lt;0,AI938,I938)</f>
        <v/>
      </c>
      <c r="P938" s="455">
        <f>I938-O938</f>
        <v/>
      </c>
      <c r="Q938" s="418" t="n"/>
      <c r="R938" s="418" t="inlineStr">
        <is>
          <t>0046</t>
        </is>
      </c>
      <c r="S938" s="418" t="inlineStr"/>
      <c r="T938" s="418">
        <f>R938=S938</f>
        <v/>
      </c>
      <c r="U938" s="418">
        <f>AND(MONTH(F938)=MONTH(Y938), YEAR(F938)=YEAR(Y938))</f>
        <v/>
      </c>
      <c r="V938" s="418">
        <f>AND(AC938&lt;&gt;"", 'Company information'!D$4&lt;&gt;"", RIGHT(SUBSTITUTE(AC938,"-",""),9)=RIGHT(SUBSTITUTE('Company information'!D$4,"-",""),9))</f>
        <v/>
      </c>
      <c r="W938" s="418">
        <f>AI938-I938</f>
        <v/>
      </c>
      <c r="X938" s="455" t="n"/>
      <c r="Y938" s="417" t="n"/>
      <c r="Z938" s="418" t="n"/>
      <c r="AA938" s="418" t="n"/>
      <c r="AB938" s="418" t="n"/>
      <c r="AC938" s="418" t="n"/>
      <c r="AD938" s="418" t="n"/>
      <c r="AE938" s="455" t="n"/>
      <c r="AF938" s="455" t="n"/>
      <c r="AG938" s="455" t="n"/>
      <c r="AH938" s="455" t="n"/>
      <c r="AI938" s="455" t="n"/>
      <c r="AJ938" s="455" t="n"/>
      <c r="AK938" s="455" t="n"/>
      <c r="AL938" s="455" t="n"/>
      <c r="AM938" s="455" t="n"/>
      <c r="AN938" s="455" t="n"/>
      <c r="AO938" s="455" t="n"/>
      <c r="AP938" s="455" t="n"/>
      <c r="AQ938" s="455" t="n"/>
      <c r="AR938" s="418" t="n"/>
      <c r="AS938" s="418" t="n"/>
      <c r="AT938" s="418" t="n"/>
    </row>
    <row r="939">
      <c r="A939" s="417" t="n">
        <v>930</v>
      </c>
      <c r="B939" s="418" t="inlineStr">
        <is>
          <t>Inspection Service Fee</t>
        </is>
      </c>
      <c r="C939" s="418" t="inlineStr">
        <is>
          <t>ប្យួរ៉ូ វេរីតាស (ខេមបូឌា) លីមីធីត</t>
        </is>
      </c>
      <c r="D939" s="418" t="inlineStr">
        <is>
          <t>L001-107024462</t>
        </is>
      </c>
      <c r="E939" s="418" t="inlineStr">
        <is>
          <t>59011772</t>
        </is>
      </c>
      <c r="F939" s="419" t="n">
        <v>44836</v>
      </c>
      <c r="G939" s="420" t="n">
        <v>110229</v>
      </c>
      <c r="H939" s="418" t="n"/>
      <c r="I939" s="455" t="n">
        <v>110229</v>
      </c>
      <c r="J939" s="418">
        <f>IF(L939&lt;&gt;"",L939,K939)</f>
        <v/>
      </c>
      <c r="K939" s="418">
        <f>IF(AND(T939=TRUE, U939=TRUE, V939=TRUE), IF(W939&lt;-0.05, "អនុញ្ញាត (អ្នកផ្គត់ផ្គង់ប្រកាសខ្វះ)", "បានប្រកាស (អនុញ្ញាត)"), IF(AND(T939=FALSE, U939=FALSE, V939=FALSE), "ព្យួរទុក (មិនមានទិន្នន័យ)", "ប្រកាសខុស (ព្យួរទុក)"))</f>
        <v/>
      </c>
      <c r="L939" s="418" t="inlineStr"/>
      <c r="M939" s="418" t="inlineStr"/>
      <c r="N939" s="455" t="n"/>
      <c r="O939" s="455">
        <f>IF(W939&lt;0,AI939,I939)</f>
        <v/>
      </c>
      <c r="P939" s="455">
        <f>I939-O939</f>
        <v/>
      </c>
      <c r="Q939" s="418" t="n"/>
      <c r="R939" s="418" t="inlineStr">
        <is>
          <t>59011772</t>
        </is>
      </c>
      <c r="S939" s="418" t="inlineStr"/>
      <c r="T939" s="418">
        <f>R939=S939</f>
        <v/>
      </c>
      <c r="U939" s="418">
        <f>AND(MONTH(F939)=MONTH(Y939), YEAR(F939)=YEAR(Y939))</f>
        <v/>
      </c>
      <c r="V939" s="418">
        <f>AND(AC939&lt;&gt;"", 'Company information'!D$4&lt;&gt;"", RIGHT(SUBSTITUTE(AC939,"-",""),9)=RIGHT(SUBSTITUTE('Company information'!D$4,"-",""),9))</f>
        <v/>
      </c>
      <c r="W939" s="418">
        <f>AI939-I939</f>
        <v/>
      </c>
      <c r="X939" s="455" t="n"/>
      <c r="Y939" s="417" t="n"/>
      <c r="Z939" s="418" t="n"/>
      <c r="AA939" s="418" t="n"/>
      <c r="AB939" s="418" t="n"/>
      <c r="AC939" s="418" t="n"/>
      <c r="AD939" s="418" t="n"/>
      <c r="AE939" s="455" t="n"/>
      <c r="AF939" s="455" t="n"/>
      <c r="AG939" s="455" t="n"/>
      <c r="AH939" s="455" t="n"/>
      <c r="AI939" s="455" t="n"/>
      <c r="AJ939" s="455" t="n"/>
      <c r="AK939" s="455" t="n"/>
      <c r="AL939" s="455" t="n"/>
      <c r="AM939" s="455" t="n"/>
      <c r="AN939" s="455" t="n"/>
      <c r="AO939" s="455" t="n"/>
      <c r="AP939" s="455" t="n"/>
      <c r="AQ939" s="455" t="n"/>
      <c r="AR939" s="418" t="n"/>
      <c r="AS939" s="418" t="n"/>
      <c r="AT939" s="418" t="n"/>
    </row>
    <row r="940">
      <c r="A940" s="417" t="n">
        <v>931</v>
      </c>
      <c r="B940" s="418" t="inlineStr">
        <is>
          <t>Inspection Service Fee</t>
        </is>
      </c>
      <c r="C940" s="418" t="inlineStr">
        <is>
          <t>ប្យួរ៉ូ វេរីតាស (ខេមបូឌា) លីមីធីត</t>
        </is>
      </c>
      <c r="D940" s="418" t="inlineStr">
        <is>
          <t>L001-107024462</t>
        </is>
      </c>
      <c r="E940" s="418" t="inlineStr">
        <is>
          <t>59011820</t>
        </is>
      </c>
      <c r="F940" s="419" t="n">
        <v>44610</v>
      </c>
      <c r="G940" s="420" t="n">
        <v>55089</v>
      </c>
      <c r="H940" s="418" t="n"/>
      <c r="I940" s="455" t="n">
        <v>55089</v>
      </c>
      <c r="J940" s="418">
        <f>IF(L940&lt;&gt;"",L940,K940)</f>
        <v/>
      </c>
      <c r="K940" s="418">
        <f>IF(AND(T940=TRUE, U940=TRUE, V940=TRUE), IF(W940&lt;-0.05, "អនុញ្ញាត (អ្នកផ្គត់ផ្គង់ប្រកាសខ្វះ)", "បានប្រកាស (អនុញ្ញាត)"), IF(AND(T940=FALSE, U940=FALSE, V940=FALSE), "ព្យួរទុក (មិនមានទិន្នន័យ)", "ប្រកាសខុស (ព្យួរទុក)"))</f>
        <v/>
      </c>
      <c r="L940" s="418" t="inlineStr"/>
      <c r="M940" s="418" t="inlineStr"/>
      <c r="N940" s="455" t="n"/>
      <c r="O940" s="455">
        <f>IF(W940&lt;0,AI940,I940)</f>
        <v/>
      </c>
      <c r="P940" s="455">
        <f>I940-O940</f>
        <v/>
      </c>
      <c r="Q940" s="418" t="n"/>
      <c r="R940" s="418" t="inlineStr">
        <is>
          <t>59011820</t>
        </is>
      </c>
      <c r="S940" s="418" t="inlineStr"/>
      <c r="T940" s="418">
        <f>R940=S940</f>
        <v/>
      </c>
      <c r="U940" s="418">
        <f>AND(MONTH(F940)=MONTH(Y940), YEAR(F940)=YEAR(Y940))</f>
        <v/>
      </c>
      <c r="V940" s="418">
        <f>AND(AC940&lt;&gt;"", 'Company information'!D$4&lt;&gt;"", RIGHT(SUBSTITUTE(AC940,"-",""),9)=RIGHT(SUBSTITUTE('Company information'!D$4,"-",""),9))</f>
        <v/>
      </c>
      <c r="W940" s="418">
        <f>AI940-I940</f>
        <v/>
      </c>
      <c r="X940" s="455" t="n"/>
      <c r="Y940" s="417" t="n"/>
      <c r="Z940" s="418" t="n"/>
      <c r="AA940" s="418" t="n"/>
      <c r="AB940" s="418" t="n"/>
      <c r="AC940" s="418" t="n"/>
      <c r="AD940" s="418" t="n"/>
      <c r="AE940" s="455" t="n"/>
      <c r="AF940" s="455" t="n"/>
      <c r="AG940" s="455" t="n"/>
      <c r="AH940" s="455" t="n"/>
      <c r="AI940" s="455" t="n"/>
      <c r="AJ940" s="455" t="n"/>
      <c r="AK940" s="455" t="n"/>
      <c r="AL940" s="455" t="n"/>
      <c r="AM940" s="455" t="n"/>
      <c r="AN940" s="455" t="n"/>
      <c r="AO940" s="455" t="n"/>
      <c r="AP940" s="455" t="n"/>
      <c r="AQ940" s="455" t="n"/>
      <c r="AR940" s="418" t="n"/>
      <c r="AS940" s="418" t="n"/>
      <c r="AT940" s="418" t="n"/>
    </row>
    <row r="941">
      <c r="A941" s="417" t="n">
        <v>932</v>
      </c>
      <c r="B941" s="418" t="inlineStr">
        <is>
          <t>Inspection Service Fee</t>
        </is>
      </c>
      <c r="C941" s="418" t="inlineStr">
        <is>
          <t>ប្យួរ៉ូ វេរីតាស (ខេមបូឌា) លីមីធីត</t>
        </is>
      </c>
      <c r="D941" s="418" t="inlineStr">
        <is>
          <t>L001-107024462</t>
        </is>
      </c>
      <c r="E941" s="418" t="inlineStr">
        <is>
          <t>59011848</t>
        </is>
      </c>
      <c r="F941" s="419" t="n">
        <v>44616</v>
      </c>
      <c r="G941" s="420" t="n">
        <v>165224</v>
      </c>
      <c r="H941" s="418" t="n"/>
      <c r="I941" s="455" t="n">
        <v>165224</v>
      </c>
      <c r="J941" s="418">
        <f>IF(L941&lt;&gt;"",L941,K941)</f>
        <v/>
      </c>
      <c r="K941" s="418">
        <f>IF(AND(T941=TRUE, U941=TRUE, V941=TRUE), IF(W941&lt;-0.05, "អនុញ្ញាត (អ្នកផ្គត់ផ្គង់ប្រកាសខ្វះ)", "បានប្រកាស (អនុញ្ញាត)"), IF(AND(T941=FALSE, U941=FALSE, V941=FALSE), "ព្យួរទុក (មិនមានទិន្នន័យ)", "ប្រកាសខុស (ព្យួរទុក)"))</f>
        <v/>
      </c>
      <c r="L941" s="418" t="inlineStr"/>
      <c r="M941" s="418" t="inlineStr"/>
      <c r="N941" s="455" t="n"/>
      <c r="O941" s="455">
        <f>IF(W941&lt;0,AI941,I941)</f>
        <v/>
      </c>
      <c r="P941" s="455">
        <f>I941-O941</f>
        <v/>
      </c>
      <c r="Q941" s="418" t="n"/>
      <c r="R941" s="418" t="inlineStr">
        <is>
          <t>59011848</t>
        </is>
      </c>
      <c r="S941" s="418" t="inlineStr"/>
      <c r="T941" s="418">
        <f>R941=S941</f>
        <v/>
      </c>
      <c r="U941" s="418">
        <f>AND(MONTH(F941)=MONTH(Y941), YEAR(F941)=YEAR(Y941))</f>
        <v/>
      </c>
      <c r="V941" s="418">
        <f>AND(AC941&lt;&gt;"", 'Company information'!D$4&lt;&gt;"", RIGHT(SUBSTITUTE(AC941,"-",""),9)=RIGHT(SUBSTITUTE('Company information'!D$4,"-",""),9))</f>
        <v/>
      </c>
      <c r="W941" s="418">
        <f>AI941-I941</f>
        <v/>
      </c>
      <c r="X941" s="455" t="n"/>
      <c r="Y941" s="417" t="n"/>
      <c r="Z941" s="418" t="n"/>
      <c r="AA941" s="418" t="n"/>
      <c r="AB941" s="418" t="n"/>
      <c r="AC941" s="418" t="n"/>
      <c r="AD941" s="418" t="n"/>
      <c r="AE941" s="455" t="n"/>
      <c r="AF941" s="455" t="n"/>
      <c r="AG941" s="455" t="n"/>
      <c r="AH941" s="455" t="n"/>
      <c r="AI941" s="455" t="n"/>
      <c r="AJ941" s="455" t="n"/>
      <c r="AK941" s="455" t="n"/>
      <c r="AL941" s="455" t="n"/>
      <c r="AM941" s="455" t="n"/>
      <c r="AN941" s="455" t="n"/>
      <c r="AO941" s="455" t="n"/>
      <c r="AP941" s="455" t="n"/>
      <c r="AQ941" s="455" t="n"/>
      <c r="AR941" s="418" t="n"/>
      <c r="AS941" s="418" t="n"/>
      <c r="AT941" s="418" t="n"/>
    </row>
    <row r="942">
      <c r="A942" s="417" t="n">
        <v>933</v>
      </c>
      <c r="B942" s="418" t="inlineStr">
        <is>
          <t>Inspection Service Fee</t>
        </is>
      </c>
      <c r="C942" s="418" t="inlineStr">
        <is>
          <t>ប្យួរ៉ូ វេរីតាស (ខេមបូឌា) លីមីធីត</t>
        </is>
      </c>
      <c r="D942" s="418" t="inlineStr">
        <is>
          <t>L001-107024462</t>
        </is>
      </c>
      <c r="E942" s="418" t="inlineStr">
        <is>
          <t>59011856</t>
        </is>
      </c>
      <c r="F942" s="419" t="n">
        <v>44617</v>
      </c>
      <c r="G942" s="420" t="n">
        <v>165224</v>
      </c>
      <c r="H942" s="418" t="n"/>
      <c r="I942" s="455" t="n">
        <v>165224</v>
      </c>
      <c r="J942" s="418">
        <f>IF(L942&lt;&gt;"",L942,K942)</f>
        <v/>
      </c>
      <c r="K942" s="418">
        <f>IF(AND(T942=TRUE, U942=TRUE, V942=TRUE), IF(W942&lt;-0.05, "អនុញ្ញាត (អ្នកផ្គត់ផ្គង់ប្រកាសខ្វះ)", "បានប្រកាស (អនុញ្ញាត)"), IF(AND(T942=FALSE, U942=FALSE, V942=FALSE), "ព្យួរទុក (មិនមានទិន្នន័យ)", "ប្រកាសខុស (ព្យួរទុក)"))</f>
        <v/>
      </c>
      <c r="L942" s="418" t="inlineStr"/>
      <c r="M942" s="418" t="inlineStr"/>
      <c r="N942" s="455" t="n"/>
      <c r="O942" s="455">
        <f>IF(W942&lt;0,AI942,I942)</f>
        <v/>
      </c>
      <c r="P942" s="455">
        <f>I942-O942</f>
        <v/>
      </c>
      <c r="Q942" s="418" t="n"/>
      <c r="R942" s="418" t="inlineStr">
        <is>
          <t>59011856</t>
        </is>
      </c>
      <c r="S942" s="418" t="inlineStr"/>
      <c r="T942" s="418">
        <f>R942=S942</f>
        <v/>
      </c>
      <c r="U942" s="418">
        <f>AND(MONTH(F942)=MONTH(Y942), YEAR(F942)=YEAR(Y942))</f>
        <v/>
      </c>
      <c r="V942" s="418">
        <f>AND(AC942&lt;&gt;"", 'Company information'!D$4&lt;&gt;"", RIGHT(SUBSTITUTE(AC942,"-",""),9)=RIGHT(SUBSTITUTE('Company information'!D$4,"-",""),9))</f>
        <v/>
      </c>
      <c r="W942" s="418">
        <f>AI942-I942</f>
        <v/>
      </c>
      <c r="X942" s="455" t="n"/>
      <c r="Y942" s="417" t="n"/>
      <c r="Z942" s="418" t="n"/>
      <c r="AA942" s="418" t="n"/>
      <c r="AB942" s="418" t="n"/>
      <c r="AC942" s="418" t="n"/>
      <c r="AD942" s="418" t="n"/>
      <c r="AE942" s="455" t="n"/>
      <c r="AF942" s="455" t="n"/>
      <c r="AG942" s="455" t="n"/>
      <c r="AH942" s="455" t="n"/>
      <c r="AI942" s="455" t="n"/>
      <c r="AJ942" s="455" t="n"/>
      <c r="AK942" s="455" t="n"/>
      <c r="AL942" s="455" t="n"/>
      <c r="AM942" s="455" t="n"/>
      <c r="AN942" s="455" t="n"/>
      <c r="AO942" s="455" t="n"/>
      <c r="AP942" s="455" t="n"/>
      <c r="AQ942" s="455" t="n"/>
      <c r="AR942" s="418" t="n"/>
      <c r="AS942" s="418" t="n"/>
      <c r="AT942" s="418" t="n"/>
    </row>
    <row r="943">
      <c r="A943" s="417" t="n">
        <v>934</v>
      </c>
      <c r="B943" s="418" t="inlineStr">
        <is>
          <t>Inspection Service Fee</t>
        </is>
      </c>
      <c r="C943" s="418" t="inlineStr">
        <is>
          <t>ប្យួរ៉ូ វេរីតាស (ខេមបូឌា) លីមីធីត</t>
        </is>
      </c>
      <c r="D943" s="418" t="inlineStr">
        <is>
          <t>L001-107024462</t>
        </is>
      </c>
      <c r="E943" s="418" t="inlineStr">
        <is>
          <t>59011755</t>
        </is>
      </c>
      <c r="F943" s="419" t="n">
        <v>44806</v>
      </c>
      <c r="G943" s="420" t="n">
        <v>110229</v>
      </c>
      <c r="H943" s="418" t="n"/>
      <c r="I943" s="455" t="n">
        <v>110229</v>
      </c>
      <c r="J943" s="418">
        <f>IF(L943&lt;&gt;"",L943,K943)</f>
        <v/>
      </c>
      <c r="K943" s="418">
        <f>IF(AND(T943=TRUE, U943=TRUE, V943=TRUE), IF(W943&lt;-0.05, "អនុញ្ញាត (អ្នកផ្គត់ផ្គង់ប្រកាសខ្វះ)", "បានប្រកាស (អនុញ្ញាត)"), IF(AND(T943=FALSE, U943=FALSE, V943=FALSE), "ព្យួរទុក (មិនមានទិន្នន័យ)", "ប្រកាសខុស (ព្យួរទុក)"))</f>
        <v/>
      </c>
      <c r="L943" s="418" t="inlineStr"/>
      <c r="M943" s="418" t="inlineStr"/>
      <c r="N943" s="455" t="n"/>
      <c r="O943" s="455">
        <f>IF(W943&lt;0,AI943,I943)</f>
        <v/>
      </c>
      <c r="P943" s="455">
        <f>I943-O943</f>
        <v/>
      </c>
      <c r="Q943" s="418" t="n"/>
      <c r="R943" s="418" t="inlineStr">
        <is>
          <t>59011755</t>
        </is>
      </c>
      <c r="S943" s="418" t="inlineStr"/>
      <c r="T943" s="418">
        <f>R943=S943</f>
        <v/>
      </c>
      <c r="U943" s="418">
        <f>AND(MONTH(F943)=MONTH(Y943), YEAR(F943)=YEAR(Y943))</f>
        <v/>
      </c>
      <c r="V943" s="418">
        <f>AND(AC943&lt;&gt;"", 'Company information'!D$4&lt;&gt;"", RIGHT(SUBSTITUTE(AC943,"-",""),9)=RIGHT(SUBSTITUTE('Company information'!D$4,"-",""),9))</f>
        <v/>
      </c>
      <c r="W943" s="418">
        <f>AI943-I943</f>
        <v/>
      </c>
      <c r="X943" s="455" t="n"/>
      <c r="Y943" s="417" t="n"/>
      <c r="Z943" s="418" t="n"/>
      <c r="AA943" s="418" t="n"/>
      <c r="AB943" s="418" t="n"/>
      <c r="AC943" s="418" t="n"/>
      <c r="AD943" s="418" t="n"/>
      <c r="AE943" s="455" t="n"/>
      <c r="AF943" s="455" t="n"/>
      <c r="AG943" s="455" t="n"/>
      <c r="AH943" s="455" t="n"/>
      <c r="AI943" s="455" t="n"/>
      <c r="AJ943" s="455" t="n"/>
      <c r="AK943" s="455" t="n"/>
      <c r="AL943" s="455" t="n"/>
      <c r="AM943" s="455" t="n"/>
      <c r="AN943" s="455" t="n"/>
      <c r="AO943" s="455" t="n"/>
      <c r="AP943" s="455" t="n"/>
      <c r="AQ943" s="455" t="n"/>
      <c r="AR943" s="418" t="n"/>
      <c r="AS943" s="418" t="n"/>
      <c r="AT943" s="418" t="n"/>
    </row>
    <row r="944">
      <c r="A944" s="417" t="n">
        <v>935</v>
      </c>
      <c r="B944" s="418" t="inlineStr">
        <is>
          <t>Inspection Service Fee</t>
        </is>
      </c>
      <c r="C944" s="418" t="inlineStr">
        <is>
          <t>ប្យួរ៉ូ វេរីតាស (ខេមបូឌា) លីមីធីត</t>
        </is>
      </c>
      <c r="D944" s="418" t="inlineStr">
        <is>
          <t>L001-107024462</t>
        </is>
      </c>
      <c r="E944" s="418" t="inlineStr">
        <is>
          <t>59011878</t>
        </is>
      </c>
      <c r="F944" s="419" t="n">
        <v>44620</v>
      </c>
      <c r="G944" s="420" t="n">
        <v>55076</v>
      </c>
      <c r="H944" s="418" t="n"/>
      <c r="I944" s="455" t="n">
        <v>55076</v>
      </c>
      <c r="J944" s="418">
        <f>IF(L944&lt;&gt;"",L944,K944)</f>
        <v/>
      </c>
      <c r="K944" s="418">
        <f>IF(AND(T944=TRUE, U944=TRUE, V944=TRUE), IF(W944&lt;-0.05, "អនុញ្ញាត (អ្នកផ្គត់ផ្គង់ប្រកាសខ្វះ)", "បានប្រកាស (អនុញ្ញាត)"), IF(AND(T944=FALSE, U944=FALSE, V944=FALSE), "ព្យួរទុក (មិនមានទិន្នន័យ)", "ប្រកាសខុស (ព្យួរទុក)"))</f>
        <v/>
      </c>
      <c r="L944" s="418" t="inlineStr"/>
      <c r="M944" s="418" t="inlineStr"/>
      <c r="N944" s="455" t="n"/>
      <c r="O944" s="455">
        <f>IF(W944&lt;0,AI944,I944)</f>
        <v/>
      </c>
      <c r="P944" s="455">
        <f>I944-O944</f>
        <v/>
      </c>
      <c r="Q944" s="418" t="n"/>
      <c r="R944" s="418" t="inlineStr">
        <is>
          <t>59011878</t>
        </is>
      </c>
      <c r="S944" s="418" t="inlineStr"/>
      <c r="T944" s="418">
        <f>R944=S944</f>
        <v/>
      </c>
      <c r="U944" s="418">
        <f>AND(MONTH(F944)=MONTH(Y944), YEAR(F944)=YEAR(Y944))</f>
        <v/>
      </c>
      <c r="V944" s="418">
        <f>AND(AC944&lt;&gt;"", 'Company information'!D$4&lt;&gt;"", RIGHT(SUBSTITUTE(AC944,"-",""),9)=RIGHT(SUBSTITUTE('Company information'!D$4,"-",""),9))</f>
        <v/>
      </c>
      <c r="W944" s="418">
        <f>AI944-I944</f>
        <v/>
      </c>
      <c r="X944" s="455" t="n"/>
      <c r="Y944" s="417" t="n"/>
      <c r="Z944" s="418" t="n"/>
      <c r="AA944" s="418" t="n"/>
      <c r="AB944" s="418" t="n"/>
      <c r="AC944" s="418" t="n"/>
      <c r="AD944" s="418" t="n"/>
      <c r="AE944" s="455" t="n"/>
      <c r="AF944" s="455" t="n"/>
      <c r="AG944" s="455" t="n"/>
      <c r="AH944" s="455" t="n"/>
      <c r="AI944" s="455" t="n"/>
      <c r="AJ944" s="455" t="n"/>
      <c r="AK944" s="455" t="n"/>
      <c r="AL944" s="455" t="n"/>
      <c r="AM944" s="455" t="n"/>
      <c r="AN944" s="455" t="n"/>
      <c r="AO944" s="455" t="n"/>
      <c r="AP944" s="455" t="n"/>
      <c r="AQ944" s="455" t="n"/>
      <c r="AR944" s="418" t="n"/>
      <c r="AS944" s="418" t="n"/>
      <c r="AT944" s="418" t="n"/>
    </row>
    <row r="945">
      <c r="A945" s="417" t="n">
        <v>936</v>
      </c>
      <c r="B945" s="418" t="inlineStr">
        <is>
          <t>Lift-Off Charge,Gate Fee Charge</t>
        </is>
      </c>
      <c r="C945" s="418" t="inlineStr">
        <is>
          <t>កំពង់ផែស្វយ័តភ្នំពេញ "ក.ស.ភ"</t>
        </is>
      </c>
      <c r="D945" s="418" t="inlineStr">
        <is>
          <t>L001-100044999</t>
        </is>
      </c>
      <c r="E945" s="418" t="inlineStr">
        <is>
          <t>INV20220215304</t>
        </is>
      </c>
      <c r="F945" s="419" t="n">
        <v>44618</v>
      </c>
      <c r="G945" s="420" t="n">
        <v>87826</v>
      </c>
      <c r="H945" s="418" t="n"/>
      <c r="I945" s="455" t="n">
        <v>87826</v>
      </c>
      <c r="J945" s="418">
        <f>IF(L945&lt;&gt;"",L945,K945)</f>
        <v/>
      </c>
      <c r="K945" s="418">
        <f>IF(AND(T945=TRUE, U945=TRUE, V945=TRUE), IF(W945&lt;-0.05, "អនុញ្ញាត (អ្នកផ្គត់ផ្គង់ប្រកាសខ្វះ)", "បានប្រកាស (អនុញ្ញាត)"), IF(AND(T945=FALSE, U945=FALSE, V945=FALSE), "ព្យួរទុក (មិនមានទិន្នន័យ)", "ប្រកាសខុស (ព្យួរទុក)"))</f>
        <v/>
      </c>
      <c r="L945" s="418" t="inlineStr"/>
      <c r="M945" s="418" t="inlineStr"/>
      <c r="N945" s="455" t="n"/>
      <c r="O945" s="455">
        <f>IF(W945&lt;0,AI945,I945)</f>
        <v/>
      </c>
      <c r="P945" s="455">
        <f>I945-O945</f>
        <v/>
      </c>
      <c r="Q945" s="418" t="n"/>
      <c r="R945" s="418" t="inlineStr">
        <is>
          <t>INV20220215304</t>
        </is>
      </c>
      <c r="S945" s="418" t="inlineStr"/>
      <c r="T945" s="418">
        <f>R945=S945</f>
        <v/>
      </c>
      <c r="U945" s="418">
        <f>AND(MONTH(F945)=MONTH(Y945), YEAR(F945)=YEAR(Y945))</f>
        <v/>
      </c>
      <c r="V945" s="418">
        <f>AND(AC945&lt;&gt;"", 'Company information'!D$4&lt;&gt;"", RIGHT(SUBSTITUTE(AC945,"-",""),9)=RIGHT(SUBSTITUTE('Company information'!D$4,"-",""),9))</f>
        <v/>
      </c>
      <c r="W945" s="418">
        <f>AI945-I945</f>
        <v/>
      </c>
      <c r="X945" s="455" t="n"/>
      <c r="Y945" s="417" t="n"/>
      <c r="Z945" s="418" t="n"/>
      <c r="AA945" s="418" t="n"/>
      <c r="AB945" s="418" t="n"/>
      <c r="AC945" s="418" t="n"/>
      <c r="AD945" s="418" t="n"/>
      <c r="AE945" s="455" t="n"/>
      <c r="AF945" s="455" t="n"/>
      <c r="AG945" s="455" t="n"/>
      <c r="AH945" s="455" t="n"/>
      <c r="AI945" s="455" t="n"/>
      <c r="AJ945" s="455" t="n"/>
      <c r="AK945" s="455" t="n"/>
      <c r="AL945" s="455" t="n"/>
      <c r="AM945" s="455" t="n"/>
      <c r="AN945" s="455" t="n"/>
      <c r="AO945" s="455" t="n"/>
      <c r="AP945" s="455" t="n"/>
      <c r="AQ945" s="455" t="n"/>
      <c r="AR945" s="418" t="n"/>
      <c r="AS945" s="418" t="n"/>
      <c r="AT945" s="418" t="n"/>
    </row>
    <row r="946">
      <c r="A946" s="417" t="n">
        <v>937</v>
      </c>
      <c r="B946" s="418" t="inlineStr">
        <is>
          <t>Lift-Off Charge,Gate Fee Charge</t>
        </is>
      </c>
      <c r="C946" s="418" t="inlineStr">
        <is>
          <t>កំពង់ផែស្វយ័តភ្នំពេញ "ក.ស.ភ"</t>
        </is>
      </c>
      <c r="D946" s="418" t="inlineStr">
        <is>
          <t>L001-100044999</t>
        </is>
      </c>
      <c r="E946" s="418" t="inlineStr">
        <is>
          <t>INV20220215323</t>
        </is>
      </c>
      <c r="F946" s="419" t="n">
        <v>44618</v>
      </c>
      <c r="G946" s="420" t="n">
        <v>48792</v>
      </c>
      <c r="H946" s="418" t="n"/>
      <c r="I946" s="455" t="n">
        <v>48792</v>
      </c>
      <c r="J946" s="418">
        <f>IF(L946&lt;&gt;"",L946,K946)</f>
        <v/>
      </c>
      <c r="K946" s="418">
        <f>IF(AND(T946=TRUE, U946=TRUE, V946=TRUE), IF(W946&lt;-0.05, "អនុញ្ញាត (អ្នកផ្គត់ផ្គង់ប្រកាសខ្វះ)", "បានប្រកាស (អនុញ្ញាត)"), IF(AND(T946=FALSE, U946=FALSE, V946=FALSE), "ព្យួរទុក (មិនមានទិន្នន័យ)", "ប្រកាសខុស (ព្យួរទុក)"))</f>
        <v/>
      </c>
      <c r="L946" s="418" t="inlineStr"/>
      <c r="M946" s="418" t="inlineStr"/>
      <c r="N946" s="455" t="n"/>
      <c r="O946" s="455">
        <f>IF(W946&lt;0,AI946,I946)</f>
        <v/>
      </c>
      <c r="P946" s="455">
        <f>I946-O946</f>
        <v/>
      </c>
      <c r="Q946" s="418" t="n"/>
      <c r="R946" s="418" t="inlineStr">
        <is>
          <t>INV20220215323</t>
        </is>
      </c>
      <c r="S946" s="418" t="inlineStr"/>
      <c r="T946" s="418">
        <f>R946=S946</f>
        <v/>
      </c>
      <c r="U946" s="418">
        <f>AND(MONTH(F946)=MONTH(Y946), YEAR(F946)=YEAR(Y946))</f>
        <v/>
      </c>
      <c r="V946" s="418">
        <f>AND(AC946&lt;&gt;"", 'Company information'!D$4&lt;&gt;"", RIGHT(SUBSTITUTE(AC946,"-",""),9)=RIGHT(SUBSTITUTE('Company information'!D$4,"-",""),9))</f>
        <v/>
      </c>
      <c r="W946" s="418">
        <f>AI946-I946</f>
        <v/>
      </c>
      <c r="X946" s="455" t="n"/>
      <c r="Y946" s="417" t="n"/>
      <c r="Z946" s="418" t="n"/>
      <c r="AA946" s="418" t="n"/>
      <c r="AB946" s="418" t="n"/>
      <c r="AC946" s="418" t="n"/>
      <c r="AD946" s="418" t="n"/>
      <c r="AE946" s="455" t="n"/>
      <c r="AF946" s="455" t="n"/>
      <c r="AG946" s="455" t="n"/>
      <c r="AH946" s="455" t="n"/>
      <c r="AI946" s="455" t="n"/>
      <c r="AJ946" s="455" t="n"/>
      <c r="AK946" s="455" t="n"/>
      <c r="AL946" s="455" t="n"/>
      <c r="AM946" s="455" t="n"/>
      <c r="AN946" s="455" t="n"/>
      <c r="AO946" s="455" t="n"/>
      <c r="AP946" s="455" t="n"/>
      <c r="AQ946" s="455" t="n"/>
      <c r="AR946" s="418" t="n"/>
      <c r="AS946" s="418" t="n"/>
      <c r="AT946" s="418" t="n"/>
    </row>
    <row r="947">
      <c r="A947" s="417" t="n">
        <v>938</v>
      </c>
      <c r="B947" s="418" t="inlineStr">
        <is>
          <t>TRUCKING FEE</t>
        </is>
      </c>
      <c r="C947" s="418" t="inlineStr">
        <is>
          <t>56ប៊ី-លីង សឹបផ្លាយ ឆេន មេនេចម៉ិន ឯ.ក</t>
        </is>
      </c>
      <c r="D947" s="418" t="inlineStr">
        <is>
          <t>K004-902004795</t>
        </is>
      </c>
      <c r="E947" s="418" t="inlineStr">
        <is>
          <t>TI2022-0220</t>
        </is>
      </c>
      <c r="F947" s="419" t="n">
        <v>44620</v>
      </c>
      <c r="G947" s="420" t="n">
        <v>471656</v>
      </c>
      <c r="H947" s="418" t="n"/>
      <c r="I947" s="455" t="n">
        <v>471656</v>
      </c>
      <c r="J947" s="418">
        <f>IF(L947&lt;&gt;"",L947,K947)</f>
        <v/>
      </c>
      <c r="K947" s="418">
        <f>IF(AND(T947=TRUE, U947=TRUE, V947=TRUE), IF(W947&lt;-0.05, "អនុញ្ញាត (អ្នកផ្គត់ផ្គង់ប្រកាសខ្វះ)", "បានប្រកាស (អនុញ្ញាត)"), IF(AND(T947=FALSE, U947=FALSE, V947=FALSE), "ព្យួរទុក (មិនមានទិន្នន័យ)", "ប្រកាសខុស (ព្យួរទុក)"))</f>
        <v/>
      </c>
      <c r="L947" s="418" t="inlineStr"/>
      <c r="M947" s="418" t="inlineStr"/>
      <c r="N947" s="455" t="n"/>
      <c r="O947" s="455">
        <f>IF(W947&lt;0,AI947,I947)</f>
        <v/>
      </c>
      <c r="P947" s="455">
        <f>I947-O947</f>
        <v/>
      </c>
      <c r="Q947" s="418" t="n"/>
      <c r="R947" s="418" t="inlineStr">
        <is>
          <t>TI2022-0220</t>
        </is>
      </c>
      <c r="S947" s="418" t="inlineStr"/>
      <c r="T947" s="418">
        <f>R947=S947</f>
        <v/>
      </c>
      <c r="U947" s="418">
        <f>AND(MONTH(F947)=MONTH(Y947), YEAR(F947)=YEAR(Y947))</f>
        <v/>
      </c>
      <c r="V947" s="418">
        <f>AND(AC947&lt;&gt;"", 'Company information'!D$4&lt;&gt;"", RIGHT(SUBSTITUTE(AC947,"-",""),9)=RIGHT(SUBSTITUTE('Company information'!D$4,"-",""),9))</f>
        <v/>
      </c>
      <c r="W947" s="418">
        <f>AI947-I947</f>
        <v/>
      </c>
      <c r="X947" s="455" t="n"/>
      <c r="Y947" s="417" t="n"/>
      <c r="Z947" s="418" t="n"/>
      <c r="AA947" s="418" t="n"/>
      <c r="AB947" s="418" t="n"/>
      <c r="AC947" s="418" t="n"/>
      <c r="AD947" s="418" t="n"/>
      <c r="AE947" s="455" t="n"/>
      <c r="AF947" s="455" t="n"/>
      <c r="AG947" s="455" t="n"/>
      <c r="AH947" s="455" t="n"/>
      <c r="AI947" s="455" t="n"/>
      <c r="AJ947" s="455" t="n"/>
      <c r="AK947" s="455" t="n"/>
      <c r="AL947" s="455" t="n"/>
      <c r="AM947" s="455" t="n"/>
      <c r="AN947" s="455" t="n"/>
      <c r="AO947" s="455" t="n"/>
      <c r="AP947" s="455" t="n"/>
      <c r="AQ947" s="455" t="n"/>
      <c r="AR947" s="418" t="n"/>
      <c r="AS947" s="418" t="n"/>
      <c r="AT947" s="418" t="n"/>
    </row>
    <row r="948">
      <c r="A948" s="417" t="n">
        <v>939</v>
      </c>
      <c r="B948" s="418" t="inlineStr">
        <is>
          <t>Lift-Off Charge,Gate Fee Charge</t>
        </is>
      </c>
      <c r="C948" s="418" t="inlineStr">
        <is>
          <t>កំពង់ផែស្វយ័តភ្នំពេញ "ក.ស.ភ"</t>
        </is>
      </c>
      <c r="D948" s="418" t="inlineStr">
        <is>
          <t>L001-100044999</t>
        </is>
      </c>
      <c r="E948" s="418" t="inlineStr">
        <is>
          <t>INV20220215301</t>
        </is>
      </c>
      <c r="F948" s="419" t="n">
        <v>44618</v>
      </c>
      <c r="G948" s="420" t="n">
        <v>146376</v>
      </c>
      <c r="H948" s="418" t="n"/>
      <c r="I948" s="455" t="n">
        <v>146376</v>
      </c>
      <c r="J948" s="418">
        <f>IF(L948&lt;&gt;"",L948,K948)</f>
        <v/>
      </c>
      <c r="K948" s="418">
        <f>IF(AND(T948=TRUE, U948=TRUE, V948=TRUE), IF(W948&lt;-0.05, "អនុញ្ញាត (អ្នកផ្គត់ផ្គង់ប្រកាសខ្វះ)", "បានប្រកាស (អនុញ្ញាត)"), IF(AND(T948=FALSE, U948=FALSE, V948=FALSE), "ព្យួរទុក (មិនមានទិន្នន័យ)", "ប្រកាសខុស (ព្យួរទុក)"))</f>
        <v/>
      </c>
      <c r="L948" s="418" t="inlineStr"/>
      <c r="M948" s="418" t="inlineStr"/>
      <c r="N948" s="455" t="n"/>
      <c r="O948" s="455">
        <f>IF(W948&lt;0,AI948,I948)</f>
        <v/>
      </c>
      <c r="P948" s="455">
        <f>I948-O948</f>
        <v/>
      </c>
      <c r="Q948" s="418" t="n"/>
      <c r="R948" s="418" t="inlineStr">
        <is>
          <t>INV20220215301</t>
        </is>
      </c>
      <c r="S948" s="418" t="inlineStr"/>
      <c r="T948" s="418">
        <f>R948=S948</f>
        <v/>
      </c>
      <c r="U948" s="418">
        <f>AND(MONTH(F948)=MONTH(Y948), YEAR(F948)=YEAR(Y948))</f>
        <v/>
      </c>
      <c r="V948" s="418">
        <f>AND(AC948&lt;&gt;"", 'Company information'!D$4&lt;&gt;"", RIGHT(SUBSTITUTE(AC948,"-",""),9)=RIGHT(SUBSTITUTE('Company information'!D$4,"-",""),9))</f>
        <v/>
      </c>
      <c r="W948" s="418">
        <f>AI948-I948</f>
        <v/>
      </c>
      <c r="X948" s="455" t="n"/>
      <c r="Y948" s="417" t="n"/>
      <c r="Z948" s="418" t="n"/>
      <c r="AA948" s="418" t="n"/>
      <c r="AB948" s="418" t="n"/>
      <c r="AC948" s="418" t="n"/>
      <c r="AD948" s="418" t="n"/>
      <c r="AE948" s="455" t="n"/>
      <c r="AF948" s="455" t="n"/>
      <c r="AG948" s="455" t="n"/>
      <c r="AH948" s="455" t="n"/>
      <c r="AI948" s="455" t="n"/>
      <c r="AJ948" s="455" t="n"/>
      <c r="AK948" s="455" t="n"/>
      <c r="AL948" s="455" t="n"/>
      <c r="AM948" s="455" t="n"/>
      <c r="AN948" s="455" t="n"/>
      <c r="AO948" s="455" t="n"/>
      <c r="AP948" s="455" t="n"/>
      <c r="AQ948" s="455" t="n"/>
      <c r="AR948" s="418" t="n"/>
      <c r="AS948" s="418" t="n"/>
      <c r="AT948" s="418" t="n"/>
    </row>
    <row r="949">
      <c r="A949" s="417" t="n">
        <v>940</v>
      </c>
      <c r="B949" s="418" t="inlineStr">
        <is>
          <t>TRUCKING FEE</t>
        </is>
      </c>
      <c r="C949" s="418" t="inlineStr">
        <is>
          <t>56ប៊ី-លីង សឹបផ្លាយ ឆេន មេនេចម៉ិន ឯ.ក</t>
        </is>
      </c>
      <c r="D949" s="418" t="inlineStr">
        <is>
          <t>K004-902004795</t>
        </is>
      </c>
      <c r="E949" s="418" t="inlineStr">
        <is>
          <t>TI2022-0224</t>
        </is>
      </c>
      <c r="F949" s="419" t="n">
        <v>44620</v>
      </c>
      <c r="G949" s="420" t="n">
        <v>1124249</v>
      </c>
      <c r="H949" s="418" t="n"/>
      <c r="I949" s="455" t="n">
        <v>1124249</v>
      </c>
      <c r="J949" s="418">
        <f>IF(L949&lt;&gt;"",L949,K949)</f>
        <v/>
      </c>
      <c r="K949" s="418">
        <f>IF(AND(T949=TRUE, U949=TRUE, V949=TRUE), IF(W949&lt;-0.05, "អនុញ្ញាត (អ្នកផ្គត់ផ្គង់ប្រកាសខ្វះ)", "បានប្រកាស (អនុញ្ញាត)"), IF(AND(T949=FALSE, U949=FALSE, V949=FALSE), "ព្យួរទុក (មិនមានទិន្នន័យ)", "ប្រកាសខុស (ព្យួរទុក)"))</f>
        <v/>
      </c>
      <c r="L949" s="418" t="inlineStr"/>
      <c r="M949" s="418" t="inlineStr"/>
      <c r="N949" s="455" t="n"/>
      <c r="O949" s="455">
        <f>IF(W949&lt;0,AI949,I949)</f>
        <v/>
      </c>
      <c r="P949" s="455">
        <f>I949-O949</f>
        <v/>
      </c>
      <c r="Q949" s="418" t="n"/>
      <c r="R949" s="418" t="inlineStr">
        <is>
          <t>TI2022-0224</t>
        </is>
      </c>
      <c r="S949" s="418" t="inlineStr"/>
      <c r="T949" s="418">
        <f>R949=S949</f>
        <v/>
      </c>
      <c r="U949" s="418">
        <f>AND(MONTH(F949)=MONTH(Y949), YEAR(F949)=YEAR(Y949))</f>
        <v/>
      </c>
      <c r="V949" s="418">
        <f>AND(AC949&lt;&gt;"", 'Company information'!D$4&lt;&gt;"", RIGHT(SUBSTITUTE(AC949,"-",""),9)=RIGHT(SUBSTITUTE('Company information'!D$4,"-",""),9))</f>
        <v/>
      </c>
      <c r="W949" s="418">
        <f>AI949-I949</f>
        <v/>
      </c>
      <c r="X949" s="455" t="n"/>
      <c r="Y949" s="417" t="n"/>
      <c r="Z949" s="418" t="n"/>
      <c r="AA949" s="418" t="n"/>
      <c r="AB949" s="418" t="n"/>
      <c r="AC949" s="418" t="n"/>
      <c r="AD949" s="418" t="n"/>
      <c r="AE949" s="455" t="n"/>
      <c r="AF949" s="455" t="n"/>
      <c r="AG949" s="455" t="n"/>
      <c r="AH949" s="455" t="n"/>
      <c r="AI949" s="455" t="n"/>
      <c r="AJ949" s="455" t="n"/>
      <c r="AK949" s="455" t="n"/>
      <c r="AL949" s="455" t="n"/>
      <c r="AM949" s="455" t="n"/>
      <c r="AN949" s="455" t="n"/>
      <c r="AO949" s="455" t="n"/>
      <c r="AP949" s="455" t="n"/>
      <c r="AQ949" s="455" t="n"/>
      <c r="AR949" s="418" t="n"/>
      <c r="AS949" s="418" t="n"/>
      <c r="AT949" s="418" t="n"/>
    </row>
    <row r="950">
      <c r="A950" s="417" t="n">
        <v>941</v>
      </c>
      <c r="B950" s="418" t="inlineStr">
        <is>
          <t>Lift-Off Charge,Gate Fee Charge</t>
        </is>
      </c>
      <c r="C950" s="418" t="inlineStr">
        <is>
          <t>កំពង់ផែស្វយ័តភ្នំពេញ "ក.ស.ភ"</t>
        </is>
      </c>
      <c r="D950" s="418" t="inlineStr">
        <is>
          <t>L001-100044999</t>
        </is>
      </c>
      <c r="E950" s="418" t="inlineStr">
        <is>
          <t>INV20220215285</t>
        </is>
      </c>
      <c r="F950" s="419" t="n">
        <v>44618</v>
      </c>
      <c r="G950" s="420" t="n">
        <v>58550</v>
      </c>
      <c r="H950" s="418" t="n"/>
      <c r="I950" s="455" t="n">
        <v>58550</v>
      </c>
      <c r="J950" s="418">
        <f>IF(L950&lt;&gt;"",L950,K950)</f>
        <v/>
      </c>
      <c r="K950" s="418">
        <f>IF(AND(T950=TRUE, U950=TRUE, V950=TRUE), IF(W950&lt;-0.05, "អនុញ្ញាត (អ្នកផ្គត់ផ្គង់ប្រកាសខ្វះ)", "បានប្រកាស (អនុញ្ញាត)"), IF(AND(T950=FALSE, U950=FALSE, V950=FALSE), "ព្យួរទុក (មិនមានទិន្នន័យ)", "ប្រកាសខុស (ព្យួរទុក)"))</f>
        <v/>
      </c>
      <c r="L950" s="418" t="inlineStr"/>
      <c r="M950" s="418" t="inlineStr"/>
      <c r="N950" s="455" t="n"/>
      <c r="O950" s="455">
        <f>IF(W950&lt;0,AI950,I950)</f>
        <v/>
      </c>
      <c r="P950" s="455">
        <f>I950-O950</f>
        <v/>
      </c>
      <c r="Q950" s="418" t="n"/>
      <c r="R950" s="418" t="inlineStr">
        <is>
          <t>INV20220215285</t>
        </is>
      </c>
      <c r="S950" s="418" t="inlineStr"/>
      <c r="T950" s="418">
        <f>R950=S950</f>
        <v/>
      </c>
      <c r="U950" s="418">
        <f>AND(MONTH(F950)=MONTH(Y950), YEAR(F950)=YEAR(Y950))</f>
        <v/>
      </c>
      <c r="V950" s="418">
        <f>AND(AC950&lt;&gt;"", 'Company information'!D$4&lt;&gt;"", RIGHT(SUBSTITUTE(AC950,"-",""),9)=RIGHT(SUBSTITUTE('Company information'!D$4,"-",""),9))</f>
        <v/>
      </c>
      <c r="W950" s="418">
        <f>AI950-I950</f>
        <v/>
      </c>
      <c r="X950" s="455" t="n"/>
      <c r="Y950" s="417" t="n"/>
      <c r="Z950" s="418" t="n"/>
      <c r="AA950" s="418" t="n"/>
      <c r="AB950" s="418" t="n"/>
      <c r="AC950" s="418" t="n"/>
      <c r="AD950" s="418" t="n"/>
      <c r="AE950" s="455" t="n"/>
      <c r="AF950" s="455" t="n"/>
      <c r="AG950" s="455" t="n"/>
      <c r="AH950" s="455" t="n"/>
      <c r="AI950" s="455" t="n"/>
      <c r="AJ950" s="455" t="n"/>
      <c r="AK950" s="455" t="n"/>
      <c r="AL950" s="455" t="n"/>
      <c r="AM950" s="455" t="n"/>
      <c r="AN950" s="455" t="n"/>
      <c r="AO950" s="455" t="n"/>
      <c r="AP950" s="455" t="n"/>
      <c r="AQ950" s="455" t="n"/>
      <c r="AR950" s="418" t="n"/>
      <c r="AS950" s="418" t="n"/>
      <c r="AT950" s="418" t="n"/>
    </row>
    <row r="951">
      <c r="A951" s="417" t="n">
        <v>942</v>
      </c>
      <c r="B951" s="418" t="inlineStr">
        <is>
          <t>TRUCKING FEE</t>
        </is>
      </c>
      <c r="C951" s="418" t="inlineStr">
        <is>
          <t>56ប៊ី-លីង សឹបផ្លាយ ឆេន មេនេចម៉ិន ឯ.ក</t>
        </is>
      </c>
      <c r="D951" s="418" t="inlineStr">
        <is>
          <t>K004-902004795</t>
        </is>
      </c>
      <c r="E951" s="418" t="inlineStr">
        <is>
          <t>TI2022-0223</t>
        </is>
      </c>
      <c r="F951" s="419" t="n">
        <v>44620</v>
      </c>
      <c r="G951" s="420" t="n">
        <v>483854</v>
      </c>
      <c r="H951" s="418" t="n"/>
      <c r="I951" s="455" t="n">
        <v>483854</v>
      </c>
      <c r="J951" s="418">
        <f>IF(L951&lt;&gt;"",L951,K951)</f>
        <v/>
      </c>
      <c r="K951" s="418">
        <f>IF(AND(T951=TRUE, U951=TRUE, V951=TRUE), IF(W951&lt;-0.05, "អនុញ្ញាត (អ្នកផ្គត់ផ្គង់ប្រកាសខ្វះ)", "បានប្រកាស (អនុញ្ញាត)"), IF(AND(T951=FALSE, U951=FALSE, V951=FALSE), "ព្យួរទុក (មិនមានទិន្នន័យ)", "ប្រកាសខុស (ព្យួរទុក)"))</f>
        <v/>
      </c>
      <c r="L951" s="418" t="inlineStr"/>
      <c r="M951" s="418" t="inlineStr"/>
      <c r="N951" s="455" t="n"/>
      <c r="O951" s="455">
        <f>IF(W951&lt;0,AI951,I951)</f>
        <v/>
      </c>
      <c r="P951" s="455">
        <f>I951-O951</f>
        <v/>
      </c>
      <c r="Q951" s="418" t="n"/>
      <c r="R951" s="418" t="inlineStr">
        <is>
          <t>TI2022-0223</t>
        </is>
      </c>
      <c r="S951" s="418" t="inlineStr"/>
      <c r="T951" s="418">
        <f>R951=S951</f>
        <v/>
      </c>
      <c r="U951" s="418">
        <f>AND(MONTH(F951)=MONTH(Y951), YEAR(F951)=YEAR(Y951))</f>
        <v/>
      </c>
      <c r="V951" s="418">
        <f>AND(AC951&lt;&gt;"", 'Company information'!D$4&lt;&gt;"", RIGHT(SUBSTITUTE(AC951,"-",""),9)=RIGHT(SUBSTITUTE('Company information'!D$4,"-",""),9))</f>
        <v/>
      </c>
      <c r="W951" s="418">
        <f>AI951-I951</f>
        <v/>
      </c>
      <c r="X951" s="455" t="n"/>
      <c r="Y951" s="417" t="n"/>
      <c r="Z951" s="418" t="n"/>
      <c r="AA951" s="418" t="n"/>
      <c r="AB951" s="418" t="n"/>
      <c r="AC951" s="418" t="n"/>
      <c r="AD951" s="418" t="n"/>
      <c r="AE951" s="455" t="n"/>
      <c r="AF951" s="455" t="n"/>
      <c r="AG951" s="455" t="n"/>
      <c r="AH951" s="455" t="n"/>
      <c r="AI951" s="455" t="n"/>
      <c r="AJ951" s="455" t="n"/>
      <c r="AK951" s="455" t="n"/>
      <c r="AL951" s="455" t="n"/>
      <c r="AM951" s="455" t="n"/>
      <c r="AN951" s="455" t="n"/>
      <c r="AO951" s="455" t="n"/>
      <c r="AP951" s="455" t="n"/>
      <c r="AQ951" s="455" t="n"/>
      <c r="AR951" s="418" t="n"/>
      <c r="AS951" s="418" t="n"/>
      <c r="AT951" s="418" t="n"/>
    </row>
    <row r="952">
      <c r="A952" s="417" t="n">
        <v>943</v>
      </c>
      <c r="B952" s="418" t="inlineStr">
        <is>
          <t>Lift-Off Charge,Gate Fee Charge</t>
        </is>
      </c>
      <c r="C952" s="418" t="inlineStr">
        <is>
          <t>កំពង់ផែស្វយ័តភ្នំពេញ "ក.ស.ភ"</t>
        </is>
      </c>
      <c r="D952" s="418" t="inlineStr">
        <is>
          <t>L001-100044999</t>
        </is>
      </c>
      <c r="E952" s="418" t="inlineStr">
        <is>
          <t>INV20220215288</t>
        </is>
      </c>
      <c r="F952" s="419" t="n">
        <v>44618</v>
      </c>
      <c r="G952" s="420" t="n">
        <v>175651</v>
      </c>
      <c r="H952" s="418" t="n"/>
      <c r="I952" s="455" t="n">
        <v>175651</v>
      </c>
      <c r="J952" s="418">
        <f>IF(L952&lt;&gt;"",L952,K952)</f>
        <v/>
      </c>
      <c r="K952" s="418">
        <f>IF(AND(T952=TRUE, U952=TRUE, V952=TRUE), IF(W952&lt;-0.05, "អនុញ្ញាត (អ្នកផ្គត់ផ្គង់ប្រកាសខ្វះ)", "បានប្រកាស (អនុញ្ញាត)"), IF(AND(T952=FALSE, U952=FALSE, V952=FALSE), "ព្យួរទុក (មិនមានទិន្នន័យ)", "ប្រកាសខុស (ព្យួរទុក)"))</f>
        <v/>
      </c>
      <c r="L952" s="418" t="inlineStr"/>
      <c r="M952" s="418" t="inlineStr"/>
      <c r="N952" s="455" t="n"/>
      <c r="O952" s="455">
        <f>IF(W952&lt;0,AI952,I952)</f>
        <v/>
      </c>
      <c r="P952" s="455">
        <f>I952-O952</f>
        <v/>
      </c>
      <c r="Q952" s="418" t="n"/>
      <c r="R952" s="418" t="inlineStr">
        <is>
          <t>INV20220215288</t>
        </is>
      </c>
      <c r="S952" s="418" t="inlineStr"/>
      <c r="T952" s="418">
        <f>R952=S952</f>
        <v/>
      </c>
      <c r="U952" s="418">
        <f>AND(MONTH(F952)=MONTH(Y952), YEAR(F952)=YEAR(Y952))</f>
        <v/>
      </c>
      <c r="V952" s="418">
        <f>AND(AC952&lt;&gt;"", 'Company information'!D$4&lt;&gt;"", RIGHT(SUBSTITUTE(AC952,"-",""),9)=RIGHT(SUBSTITUTE('Company information'!D$4,"-",""),9))</f>
        <v/>
      </c>
      <c r="W952" s="418">
        <f>AI952-I952</f>
        <v/>
      </c>
      <c r="X952" s="455" t="n"/>
      <c r="Y952" s="417" t="n"/>
      <c r="Z952" s="418" t="n"/>
      <c r="AA952" s="418" t="n"/>
      <c r="AB952" s="418" t="n"/>
      <c r="AC952" s="418" t="n"/>
      <c r="AD952" s="418" t="n"/>
      <c r="AE952" s="455" t="n"/>
      <c r="AF952" s="455" t="n"/>
      <c r="AG952" s="455" t="n"/>
      <c r="AH952" s="455" t="n"/>
      <c r="AI952" s="455" t="n"/>
      <c r="AJ952" s="455" t="n"/>
      <c r="AK952" s="455" t="n"/>
      <c r="AL952" s="455" t="n"/>
      <c r="AM952" s="455" t="n"/>
      <c r="AN952" s="455" t="n"/>
      <c r="AO952" s="455" t="n"/>
      <c r="AP952" s="455" t="n"/>
      <c r="AQ952" s="455" t="n"/>
      <c r="AR952" s="418" t="n"/>
      <c r="AS952" s="418" t="n"/>
      <c r="AT952" s="418" t="n"/>
    </row>
    <row r="953">
      <c r="A953" s="417" t="n">
        <v>944</v>
      </c>
      <c r="B953" s="418" t="inlineStr">
        <is>
          <t>TRUCKING FEE</t>
        </is>
      </c>
      <c r="C953" s="418" t="inlineStr">
        <is>
          <t>56ប៊ី-លីង សឹបផ្លាយ ឆេន មេនេចម៉ិន ឯ.ក</t>
        </is>
      </c>
      <c r="D953" s="418" t="inlineStr">
        <is>
          <t>K004-902004795</t>
        </is>
      </c>
      <c r="E953" s="418" t="inlineStr">
        <is>
          <t>TI2022-0222</t>
        </is>
      </c>
      <c r="F953" s="419" t="n">
        <v>44620</v>
      </c>
      <c r="G953" s="420" t="n">
        <v>1337714</v>
      </c>
      <c r="H953" s="418" t="n"/>
      <c r="I953" s="455" t="n">
        <v>1337714</v>
      </c>
      <c r="J953" s="418">
        <f>IF(L953&lt;&gt;"",L953,K953)</f>
        <v/>
      </c>
      <c r="K953" s="418">
        <f>IF(AND(T953=TRUE, U953=TRUE, V953=TRUE), IF(W953&lt;-0.05, "អនុញ្ញាត (អ្នកផ្គត់ផ្គង់ប្រកាសខ្វះ)", "បានប្រកាស (អនុញ្ញាត)"), IF(AND(T953=FALSE, U953=FALSE, V953=FALSE), "ព្យួរទុក (មិនមានទិន្នន័យ)", "ប្រកាសខុស (ព្យួរទុក)"))</f>
        <v/>
      </c>
      <c r="L953" s="418" t="inlineStr"/>
      <c r="M953" s="418" t="inlineStr"/>
      <c r="N953" s="455" t="n"/>
      <c r="O953" s="455">
        <f>IF(W953&lt;0,AI953,I953)</f>
        <v/>
      </c>
      <c r="P953" s="455">
        <f>I953-O953</f>
        <v/>
      </c>
      <c r="Q953" s="418" t="n"/>
      <c r="R953" s="418" t="inlineStr">
        <is>
          <t>TI2022-0222</t>
        </is>
      </c>
      <c r="S953" s="418" t="inlineStr"/>
      <c r="T953" s="418">
        <f>R953=S953</f>
        <v/>
      </c>
      <c r="U953" s="418">
        <f>AND(MONTH(F953)=MONTH(Y953), YEAR(F953)=YEAR(Y953))</f>
        <v/>
      </c>
      <c r="V953" s="418">
        <f>AND(AC953&lt;&gt;"", 'Company information'!D$4&lt;&gt;"", RIGHT(SUBSTITUTE(AC953,"-",""),9)=RIGHT(SUBSTITUTE('Company information'!D$4,"-",""),9))</f>
        <v/>
      </c>
      <c r="W953" s="418">
        <f>AI953-I953</f>
        <v/>
      </c>
      <c r="X953" s="455" t="n"/>
      <c r="Y953" s="417" t="n"/>
      <c r="Z953" s="418" t="n"/>
      <c r="AA953" s="418" t="n"/>
      <c r="AB953" s="418" t="n"/>
      <c r="AC953" s="418" t="n"/>
      <c r="AD953" s="418" t="n"/>
      <c r="AE953" s="455" t="n"/>
      <c r="AF953" s="455" t="n"/>
      <c r="AG953" s="455" t="n"/>
      <c r="AH953" s="455" t="n"/>
      <c r="AI953" s="455" t="n"/>
      <c r="AJ953" s="455" t="n"/>
      <c r="AK953" s="455" t="n"/>
      <c r="AL953" s="455" t="n"/>
      <c r="AM953" s="455" t="n"/>
      <c r="AN953" s="455" t="n"/>
      <c r="AO953" s="455" t="n"/>
      <c r="AP953" s="455" t="n"/>
      <c r="AQ953" s="455" t="n"/>
      <c r="AR953" s="418" t="n"/>
      <c r="AS953" s="418" t="n"/>
      <c r="AT953" s="418" t="n"/>
    </row>
    <row r="954">
      <c r="A954" s="417" t="n">
        <v>945</v>
      </c>
      <c r="B954" s="418" t="inlineStr">
        <is>
          <t>Lift-Off Charge,Gate Fee Charge</t>
        </is>
      </c>
      <c r="C954" s="418" t="inlineStr">
        <is>
          <t>កំពង់ផែស្វយ័តភ្នំពេញ "ក.ស.ភ"</t>
        </is>
      </c>
      <c r="D954" s="418" t="inlineStr">
        <is>
          <t>L001-100044999</t>
        </is>
      </c>
      <c r="E954" s="418" t="inlineStr">
        <is>
          <t>INV20220215309</t>
        </is>
      </c>
      <c r="F954" s="419" t="n">
        <v>44618</v>
      </c>
      <c r="G954" s="420" t="n">
        <v>58550</v>
      </c>
      <c r="H954" s="418" t="n"/>
      <c r="I954" s="455" t="n">
        <v>58550</v>
      </c>
      <c r="J954" s="418">
        <f>IF(L954&lt;&gt;"",L954,K954)</f>
        <v/>
      </c>
      <c r="K954" s="418">
        <f>IF(AND(T954=TRUE, U954=TRUE, V954=TRUE), IF(W954&lt;-0.05, "អនុញ្ញាត (អ្នកផ្គត់ផ្គង់ប្រកាសខ្វះ)", "បានប្រកាស (អនុញ្ញាត)"), IF(AND(T954=FALSE, U954=FALSE, V954=FALSE), "ព្យួរទុក (មិនមានទិន្នន័យ)", "ប្រកាសខុស (ព្យួរទុក)"))</f>
        <v/>
      </c>
      <c r="L954" s="418" t="inlineStr"/>
      <c r="M954" s="418" t="inlineStr"/>
      <c r="N954" s="455" t="n"/>
      <c r="O954" s="455">
        <f>IF(W954&lt;0,AI954,I954)</f>
        <v/>
      </c>
      <c r="P954" s="455">
        <f>I954-O954</f>
        <v/>
      </c>
      <c r="Q954" s="418" t="n"/>
      <c r="R954" s="418" t="inlineStr">
        <is>
          <t>INV20220215309</t>
        </is>
      </c>
      <c r="S954" s="418" t="inlineStr"/>
      <c r="T954" s="418">
        <f>R954=S954</f>
        <v/>
      </c>
      <c r="U954" s="418">
        <f>AND(MONTH(F954)=MONTH(Y954), YEAR(F954)=YEAR(Y954))</f>
        <v/>
      </c>
      <c r="V954" s="418">
        <f>AND(AC954&lt;&gt;"", 'Company information'!D$4&lt;&gt;"", RIGHT(SUBSTITUTE(AC954,"-",""),9)=RIGHT(SUBSTITUTE('Company information'!D$4,"-",""),9))</f>
        <v/>
      </c>
      <c r="W954" s="418">
        <f>AI954-I954</f>
        <v/>
      </c>
      <c r="X954" s="455" t="n"/>
      <c r="Y954" s="417" t="n"/>
      <c r="Z954" s="418" t="n"/>
      <c r="AA954" s="418" t="n"/>
      <c r="AB954" s="418" t="n"/>
      <c r="AC954" s="418" t="n"/>
      <c r="AD954" s="418" t="n"/>
      <c r="AE954" s="455" t="n"/>
      <c r="AF954" s="455" t="n"/>
      <c r="AG954" s="455" t="n"/>
      <c r="AH954" s="455" t="n"/>
      <c r="AI954" s="455" t="n"/>
      <c r="AJ954" s="455" t="n"/>
      <c r="AK954" s="455" t="n"/>
      <c r="AL954" s="455" t="n"/>
      <c r="AM954" s="455" t="n"/>
      <c r="AN954" s="455" t="n"/>
      <c r="AO954" s="455" t="n"/>
      <c r="AP954" s="455" t="n"/>
      <c r="AQ954" s="455" t="n"/>
      <c r="AR954" s="418" t="n"/>
      <c r="AS954" s="418" t="n"/>
      <c r="AT954" s="418" t="n"/>
    </row>
    <row r="955">
      <c r="A955" s="417" t="n">
        <v>946</v>
      </c>
      <c r="B955" s="418" t="inlineStr">
        <is>
          <t>TRUCKING FEE</t>
        </is>
      </c>
      <c r="C955" s="418" t="inlineStr">
        <is>
          <t>56ប៊ី-លីង សឹបផ្លាយ ឆេន មេនេចម៉ិន ឯ.ក</t>
        </is>
      </c>
      <c r="D955" s="418" t="inlineStr">
        <is>
          <t>K004-902004795</t>
        </is>
      </c>
      <c r="E955" s="418" t="inlineStr">
        <is>
          <t>TI2022-0221</t>
        </is>
      </c>
      <c r="F955" s="419" t="n">
        <v>44620</v>
      </c>
      <c r="G955" s="420" t="n">
        <v>483854</v>
      </c>
      <c r="H955" s="418" t="n"/>
      <c r="I955" s="455" t="n">
        <v>483854</v>
      </c>
      <c r="J955" s="418">
        <f>IF(L955&lt;&gt;"",L955,K955)</f>
        <v/>
      </c>
      <c r="K955" s="418">
        <f>IF(AND(T955=TRUE, U955=TRUE, V955=TRUE), IF(W955&lt;-0.05, "អនុញ្ញាត (អ្នកផ្គត់ផ្គង់ប្រកាសខ្វះ)", "បានប្រកាស (អនុញ្ញាត)"), IF(AND(T955=FALSE, U955=FALSE, V955=FALSE), "ព្យួរទុក (មិនមានទិន្នន័យ)", "ប្រកាសខុស (ព្យួរទុក)"))</f>
        <v/>
      </c>
      <c r="L955" s="418" t="inlineStr"/>
      <c r="M955" s="418" t="inlineStr"/>
      <c r="N955" s="455" t="n"/>
      <c r="O955" s="455">
        <f>IF(W955&lt;0,AI955,I955)</f>
        <v/>
      </c>
      <c r="P955" s="455">
        <f>I955-O955</f>
        <v/>
      </c>
      <c r="Q955" s="418" t="n"/>
      <c r="R955" s="418" t="inlineStr">
        <is>
          <t>TI2022-0221</t>
        </is>
      </c>
      <c r="S955" s="418" t="inlineStr"/>
      <c r="T955" s="418">
        <f>R955=S955</f>
        <v/>
      </c>
      <c r="U955" s="418">
        <f>AND(MONTH(F955)=MONTH(Y955), YEAR(F955)=YEAR(Y955))</f>
        <v/>
      </c>
      <c r="V955" s="418">
        <f>AND(AC955&lt;&gt;"", 'Company information'!D$4&lt;&gt;"", RIGHT(SUBSTITUTE(AC955,"-",""),9)=RIGHT(SUBSTITUTE('Company information'!D$4,"-",""),9))</f>
        <v/>
      </c>
      <c r="W955" s="418">
        <f>AI955-I955</f>
        <v/>
      </c>
      <c r="X955" s="455" t="n"/>
      <c r="Y955" s="417" t="n"/>
      <c r="Z955" s="418" t="n"/>
      <c r="AA955" s="418" t="n"/>
      <c r="AB955" s="418" t="n"/>
      <c r="AC955" s="418" t="n"/>
      <c r="AD955" s="418" t="n"/>
      <c r="AE955" s="455" t="n"/>
      <c r="AF955" s="455" t="n"/>
      <c r="AG955" s="455" t="n"/>
      <c r="AH955" s="455" t="n"/>
      <c r="AI955" s="455" t="n"/>
      <c r="AJ955" s="455" t="n"/>
      <c r="AK955" s="455" t="n"/>
      <c r="AL955" s="455" t="n"/>
      <c r="AM955" s="455" t="n"/>
      <c r="AN955" s="455" t="n"/>
      <c r="AO955" s="455" t="n"/>
      <c r="AP955" s="455" t="n"/>
      <c r="AQ955" s="455" t="n"/>
      <c r="AR955" s="418" t="n"/>
      <c r="AS955" s="418" t="n"/>
      <c r="AT955" s="418" t="n"/>
    </row>
    <row r="956">
      <c r="A956" s="417" t="n">
        <v>947</v>
      </c>
      <c r="B956" s="418" t="inlineStr">
        <is>
          <t>TRUCKING FEE</t>
        </is>
      </c>
      <c r="C956" s="418" t="inlineStr">
        <is>
          <t>56ប៊ី-លីង សឹបផ្លាយ ឆេន មេនេចម៉ិន ឯ.ក</t>
        </is>
      </c>
      <c r="D956" s="418" t="inlineStr">
        <is>
          <t>K004-902004795</t>
        </is>
      </c>
      <c r="E956" s="418" t="inlineStr">
        <is>
          <t>TI2022-0219</t>
        </is>
      </c>
      <c r="F956" s="419" t="n">
        <v>44620</v>
      </c>
      <c r="G956" s="420" t="n">
        <v>697319</v>
      </c>
      <c r="H956" s="418" t="n"/>
      <c r="I956" s="455" t="n">
        <v>697319</v>
      </c>
      <c r="J956" s="418">
        <f>IF(L956&lt;&gt;"",L956,K956)</f>
        <v/>
      </c>
      <c r="K956" s="418">
        <f>IF(AND(T956=TRUE, U956=TRUE, V956=TRUE), IF(W956&lt;-0.05, "អនុញ្ញាត (អ្នកផ្គត់ផ្គង់ប្រកាសខ្វះ)", "បានប្រកាស (អនុញ្ញាត)"), IF(AND(T956=FALSE, U956=FALSE, V956=FALSE), "ព្យួរទុក (មិនមានទិន្នន័យ)", "ប្រកាសខុស (ព្យួរទុក)"))</f>
        <v/>
      </c>
      <c r="L956" s="418" t="inlineStr"/>
      <c r="M956" s="418" t="inlineStr"/>
      <c r="N956" s="455" t="n"/>
      <c r="O956" s="455">
        <f>IF(W956&lt;0,AI956,I956)</f>
        <v/>
      </c>
      <c r="P956" s="455">
        <f>I956-O956</f>
        <v/>
      </c>
      <c r="Q956" s="418" t="n"/>
      <c r="R956" s="418" t="inlineStr">
        <is>
          <t>TI2022-0219</t>
        </is>
      </c>
      <c r="S956" s="418" t="inlineStr"/>
      <c r="T956" s="418">
        <f>R956=S956</f>
        <v/>
      </c>
      <c r="U956" s="418">
        <f>AND(MONTH(F956)=MONTH(Y956), YEAR(F956)=YEAR(Y956))</f>
        <v/>
      </c>
      <c r="V956" s="418">
        <f>AND(AC956&lt;&gt;"", 'Company information'!D$4&lt;&gt;"", RIGHT(SUBSTITUTE(AC956,"-",""),9)=RIGHT(SUBSTITUTE('Company information'!D$4,"-",""),9))</f>
        <v/>
      </c>
      <c r="W956" s="418">
        <f>AI956-I956</f>
        <v/>
      </c>
      <c r="X956" s="455" t="n"/>
      <c r="Y956" s="417" t="n"/>
      <c r="Z956" s="418" t="n"/>
      <c r="AA956" s="418" t="n"/>
      <c r="AB956" s="418" t="n"/>
      <c r="AC956" s="418" t="n"/>
      <c r="AD956" s="418" t="n"/>
      <c r="AE956" s="455" t="n"/>
      <c r="AF956" s="455" t="n"/>
      <c r="AG956" s="455" t="n"/>
      <c r="AH956" s="455" t="n"/>
      <c r="AI956" s="455" t="n"/>
      <c r="AJ956" s="455" t="n"/>
      <c r="AK956" s="455" t="n"/>
      <c r="AL956" s="455" t="n"/>
      <c r="AM956" s="455" t="n"/>
      <c r="AN956" s="455" t="n"/>
      <c r="AO956" s="455" t="n"/>
      <c r="AP956" s="455" t="n"/>
      <c r="AQ956" s="455" t="n"/>
      <c r="AR956" s="418" t="n"/>
      <c r="AS956" s="418" t="n"/>
      <c r="AT956" s="418" t="n"/>
    </row>
    <row r="957">
      <c r="A957" s="417" t="n">
        <v>948</v>
      </c>
      <c r="B957" s="418" t="inlineStr">
        <is>
          <t>Lift-Off Charge,Gate Fee Charge</t>
        </is>
      </c>
      <c r="C957" s="418" t="inlineStr">
        <is>
          <t>កំពង់ផែស្វយ័តភ្នំពេញ "ក.ស.ភ"</t>
        </is>
      </c>
      <c r="D957" s="418" t="inlineStr">
        <is>
          <t>L001-100044999</t>
        </is>
      </c>
      <c r="E957" s="418" t="inlineStr">
        <is>
          <t>INV20220215298</t>
        </is>
      </c>
      <c r="F957" s="419" t="n">
        <v>44618</v>
      </c>
      <c r="G957" s="420" t="n">
        <v>19517</v>
      </c>
      <c r="H957" s="418" t="n"/>
      <c r="I957" s="455" t="n">
        <v>19517</v>
      </c>
      <c r="J957" s="418">
        <f>IF(L957&lt;&gt;"",L957,K957)</f>
        <v/>
      </c>
      <c r="K957" s="418">
        <f>IF(AND(T957=TRUE, U957=TRUE, V957=TRUE), IF(W957&lt;-0.05, "អនុញ្ញាត (អ្នកផ្គត់ផ្គង់ប្រកាសខ្វះ)", "បានប្រកាស (អនុញ្ញាត)"), IF(AND(T957=FALSE, U957=FALSE, V957=FALSE), "ព្យួរទុក (មិនមានទិន្នន័យ)", "ប្រកាសខុស (ព្យួរទុក)"))</f>
        <v/>
      </c>
      <c r="L957" s="418" t="inlineStr"/>
      <c r="M957" s="418" t="inlineStr"/>
      <c r="N957" s="455" t="n"/>
      <c r="O957" s="455">
        <f>IF(W957&lt;0,AI957,I957)</f>
        <v/>
      </c>
      <c r="P957" s="455">
        <f>I957-O957</f>
        <v/>
      </c>
      <c r="Q957" s="418" t="n"/>
      <c r="R957" s="418" t="inlineStr">
        <is>
          <t>INV20220215298</t>
        </is>
      </c>
      <c r="S957" s="418" t="inlineStr"/>
      <c r="T957" s="418">
        <f>R957=S957</f>
        <v/>
      </c>
      <c r="U957" s="418">
        <f>AND(MONTH(F957)=MONTH(Y957), YEAR(F957)=YEAR(Y957))</f>
        <v/>
      </c>
      <c r="V957" s="418">
        <f>AND(AC957&lt;&gt;"", 'Company information'!D$4&lt;&gt;"", RIGHT(SUBSTITUTE(AC957,"-",""),9)=RIGHT(SUBSTITUTE('Company information'!D$4,"-",""),9))</f>
        <v/>
      </c>
      <c r="W957" s="418">
        <f>AI957-I957</f>
        <v/>
      </c>
      <c r="X957" s="455" t="n"/>
      <c r="Y957" s="417" t="n"/>
      <c r="Z957" s="418" t="n"/>
      <c r="AA957" s="418" t="n"/>
      <c r="AB957" s="418" t="n"/>
      <c r="AC957" s="418" t="n"/>
      <c r="AD957" s="418" t="n"/>
      <c r="AE957" s="455" t="n"/>
      <c r="AF957" s="455" t="n"/>
      <c r="AG957" s="455" t="n"/>
      <c r="AH957" s="455" t="n"/>
      <c r="AI957" s="455" t="n"/>
      <c r="AJ957" s="455" t="n"/>
      <c r="AK957" s="455" t="n"/>
      <c r="AL957" s="455" t="n"/>
      <c r="AM957" s="455" t="n"/>
      <c r="AN957" s="455" t="n"/>
      <c r="AO957" s="455" t="n"/>
      <c r="AP957" s="455" t="n"/>
      <c r="AQ957" s="455" t="n"/>
      <c r="AR957" s="418" t="n"/>
      <c r="AS957" s="418" t="n"/>
      <c r="AT957" s="418" t="n"/>
    </row>
    <row r="958">
      <c r="A958" s="417" t="n">
        <v>949</v>
      </c>
      <c r="B958" s="418" t="inlineStr">
        <is>
          <t>TRUCKING FEE</t>
        </is>
      </c>
      <c r="C958" s="418" t="inlineStr">
        <is>
          <t>56ប៊ី-លីង សឹបផ្លាយ ឆេន មេនេចម៉ិន ឯ.ក</t>
        </is>
      </c>
      <c r="D958" s="418" t="inlineStr">
        <is>
          <t>K004-902004795</t>
        </is>
      </c>
      <c r="E958" s="418" t="inlineStr">
        <is>
          <t>TI2022-0218</t>
        </is>
      </c>
      <c r="F958" s="419" t="n">
        <v>44620</v>
      </c>
      <c r="G958" s="420" t="n">
        <v>258191</v>
      </c>
      <c r="H958" s="418" t="n"/>
      <c r="I958" s="455" t="n">
        <v>258191</v>
      </c>
      <c r="J958" s="418">
        <f>IF(L958&lt;&gt;"",L958,K958)</f>
        <v/>
      </c>
      <c r="K958" s="418">
        <f>IF(AND(T958=TRUE, U958=TRUE, V958=TRUE), IF(W958&lt;-0.05, "អនុញ្ញាត (អ្នកផ្គត់ផ្គង់ប្រកាសខ្វះ)", "បានប្រកាស (អនុញ្ញាត)"), IF(AND(T958=FALSE, U958=FALSE, V958=FALSE), "ព្យួរទុក (មិនមានទិន្នន័យ)", "ប្រកាសខុស (ព្យួរទុក)"))</f>
        <v/>
      </c>
      <c r="L958" s="418" t="inlineStr"/>
      <c r="M958" s="418" t="inlineStr"/>
      <c r="N958" s="455" t="n"/>
      <c r="O958" s="455">
        <f>IF(W958&lt;0,AI958,I958)</f>
        <v/>
      </c>
      <c r="P958" s="455">
        <f>I958-O958</f>
        <v/>
      </c>
      <c r="Q958" s="418" t="n"/>
      <c r="R958" s="418" t="inlineStr">
        <is>
          <t>TI2022-0218</t>
        </is>
      </c>
      <c r="S958" s="418" t="inlineStr"/>
      <c r="T958" s="418">
        <f>R958=S958</f>
        <v/>
      </c>
      <c r="U958" s="418">
        <f>AND(MONTH(F958)=MONTH(Y958), YEAR(F958)=YEAR(Y958))</f>
        <v/>
      </c>
      <c r="V958" s="418">
        <f>AND(AC958&lt;&gt;"", 'Company information'!D$4&lt;&gt;"", RIGHT(SUBSTITUTE(AC958,"-",""),9)=RIGHT(SUBSTITUTE('Company information'!D$4,"-",""),9))</f>
        <v/>
      </c>
      <c r="W958" s="418">
        <f>AI958-I958</f>
        <v/>
      </c>
      <c r="X958" s="455" t="n"/>
      <c r="Y958" s="417" t="n"/>
      <c r="Z958" s="418" t="n"/>
      <c r="AA958" s="418" t="n"/>
      <c r="AB958" s="418" t="n"/>
      <c r="AC958" s="418" t="n"/>
      <c r="AD958" s="418" t="n"/>
      <c r="AE958" s="455" t="n"/>
      <c r="AF958" s="455" t="n"/>
      <c r="AG958" s="455" t="n"/>
      <c r="AH958" s="455" t="n"/>
      <c r="AI958" s="455" t="n"/>
      <c r="AJ958" s="455" t="n"/>
      <c r="AK958" s="455" t="n"/>
      <c r="AL958" s="455" t="n"/>
      <c r="AM958" s="455" t="n"/>
      <c r="AN958" s="455" t="n"/>
      <c r="AO958" s="455" t="n"/>
      <c r="AP958" s="455" t="n"/>
      <c r="AQ958" s="455" t="n"/>
      <c r="AR958" s="418" t="n"/>
      <c r="AS958" s="418" t="n"/>
      <c r="AT958" s="418" t="n"/>
    </row>
    <row r="959">
      <c r="A959" s="417" t="n">
        <v>950</v>
      </c>
      <c r="B959" s="418" t="inlineStr">
        <is>
          <t>Lift-Off Charge,Gate Fee Charge</t>
        </is>
      </c>
      <c r="C959" s="418" t="inlineStr">
        <is>
          <t>កំពង់ផែស្វយ័តភ្នំពេញ "ក.ស.ភ"</t>
        </is>
      </c>
      <c r="D959" s="418" t="inlineStr">
        <is>
          <t>L001-100044999</t>
        </is>
      </c>
      <c r="E959" s="418" t="inlineStr">
        <is>
          <t>INV20220215295</t>
        </is>
      </c>
      <c r="F959" s="419" t="n">
        <v>44618</v>
      </c>
      <c r="G959" s="420" t="n">
        <v>29275</v>
      </c>
      <c r="H959" s="418" t="n"/>
      <c r="I959" s="455" t="n">
        <v>29275</v>
      </c>
      <c r="J959" s="418">
        <f>IF(L959&lt;&gt;"",L959,K959)</f>
        <v/>
      </c>
      <c r="K959" s="418">
        <f>IF(AND(T959=TRUE, U959=TRUE, V959=TRUE), IF(W959&lt;-0.05, "អនុញ្ញាត (អ្នកផ្គត់ផ្គង់ប្រកាសខ្វះ)", "បានប្រកាស (អនុញ្ញាត)"), IF(AND(T959=FALSE, U959=FALSE, V959=FALSE), "ព្យួរទុក (មិនមានទិន្នន័យ)", "ប្រកាសខុស (ព្យួរទុក)"))</f>
        <v/>
      </c>
      <c r="L959" s="418" t="inlineStr"/>
      <c r="M959" s="418" t="inlineStr"/>
      <c r="N959" s="455" t="n"/>
      <c r="O959" s="455">
        <f>IF(W959&lt;0,AI959,I959)</f>
        <v/>
      </c>
      <c r="P959" s="455">
        <f>I959-O959</f>
        <v/>
      </c>
      <c r="Q959" s="418" t="n"/>
      <c r="R959" s="418" t="inlineStr">
        <is>
          <t>INV20220215295</t>
        </is>
      </c>
      <c r="S959" s="418" t="inlineStr"/>
      <c r="T959" s="418">
        <f>R959=S959</f>
        <v/>
      </c>
      <c r="U959" s="418">
        <f>AND(MONTH(F959)=MONTH(Y959), YEAR(F959)=YEAR(Y959))</f>
        <v/>
      </c>
      <c r="V959" s="418">
        <f>AND(AC959&lt;&gt;"", 'Company information'!D$4&lt;&gt;"", RIGHT(SUBSTITUTE(AC959,"-",""),9)=RIGHT(SUBSTITUTE('Company information'!D$4,"-",""),9))</f>
        <v/>
      </c>
      <c r="W959" s="418">
        <f>AI959-I959</f>
        <v/>
      </c>
      <c r="X959" s="455" t="n"/>
      <c r="Y959" s="417" t="n"/>
      <c r="Z959" s="418" t="n"/>
      <c r="AA959" s="418" t="n"/>
      <c r="AB959" s="418" t="n"/>
      <c r="AC959" s="418" t="n"/>
      <c r="AD959" s="418" t="n"/>
      <c r="AE959" s="455" t="n"/>
      <c r="AF959" s="455" t="n"/>
      <c r="AG959" s="455" t="n"/>
      <c r="AH959" s="455" t="n"/>
      <c r="AI959" s="455" t="n"/>
      <c r="AJ959" s="455" t="n"/>
      <c r="AK959" s="455" t="n"/>
      <c r="AL959" s="455" t="n"/>
      <c r="AM959" s="455" t="n"/>
      <c r="AN959" s="455" t="n"/>
      <c r="AO959" s="455" t="n"/>
      <c r="AP959" s="455" t="n"/>
      <c r="AQ959" s="455" t="n"/>
      <c r="AR959" s="418" t="n"/>
      <c r="AS959" s="418" t="n"/>
      <c r="AT959" s="418" t="n"/>
    </row>
    <row r="960">
      <c r="A960" s="417" t="n">
        <v>951</v>
      </c>
      <c r="B960" s="418" t="inlineStr">
        <is>
          <t>TRUCKING FEE</t>
        </is>
      </c>
      <c r="C960" s="418" t="inlineStr">
        <is>
          <t>56ប៊ី-លីង សឹបផ្លាយ ឆេន មេនេចម៉ិន ឯ.ក</t>
        </is>
      </c>
      <c r="D960" s="418" t="inlineStr">
        <is>
          <t>K004-902004795</t>
        </is>
      </c>
      <c r="E960" s="418" t="inlineStr">
        <is>
          <t>TI2022-0217</t>
        </is>
      </c>
      <c r="F960" s="419" t="n">
        <v>44620</v>
      </c>
      <c r="G960" s="420" t="n">
        <v>270389</v>
      </c>
      <c r="H960" s="418" t="n"/>
      <c r="I960" s="455" t="n">
        <v>270389</v>
      </c>
      <c r="J960" s="418">
        <f>IF(L960&lt;&gt;"",L960,K960)</f>
        <v/>
      </c>
      <c r="K960" s="418">
        <f>IF(AND(T960=TRUE, U960=TRUE, V960=TRUE), IF(W960&lt;-0.05, "អនុញ្ញាត (អ្នកផ្គត់ផ្គង់ប្រកាសខ្វះ)", "បានប្រកាស (អនុញ្ញាត)"), IF(AND(T960=FALSE, U960=FALSE, V960=FALSE), "ព្យួរទុក (មិនមានទិន្នន័យ)", "ប្រកាសខុស (ព្យួរទុក)"))</f>
        <v/>
      </c>
      <c r="L960" s="418" t="inlineStr"/>
      <c r="M960" s="418" t="inlineStr"/>
      <c r="N960" s="455" t="n"/>
      <c r="O960" s="455">
        <f>IF(W960&lt;0,AI960,I960)</f>
        <v/>
      </c>
      <c r="P960" s="455">
        <f>I960-O960</f>
        <v/>
      </c>
      <c r="Q960" s="418" t="n"/>
      <c r="R960" s="418" t="inlineStr">
        <is>
          <t>TI2022-0217</t>
        </is>
      </c>
      <c r="S960" s="418" t="inlineStr"/>
      <c r="T960" s="418">
        <f>R960=S960</f>
        <v/>
      </c>
      <c r="U960" s="418">
        <f>AND(MONTH(F960)=MONTH(Y960), YEAR(F960)=YEAR(Y960))</f>
        <v/>
      </c>
      <c r="V960" s="418">
        <f>AND(AC960&lt;&gt;"", 'Company information'!D$4&lt;&gt;"", RIGHT(SUBSTITUTE(AC960,"-",""),9)=RIGHT(SUBSTITUTE('Company information'!D$4,"-",""),9))</f>
        <v/>
      </c>
      <c r="W960" s="418">
        <f>AI960-I960</f>
        <v/>
      </c>
      <c r="X960" s="455" t="n"/>
      <c r="Y960" s="417" t="n"/>
      <c r="Z960" s="418" t="n"/>
      <c r="AA960" s="418" t="n"/>
      <c r="AB960" s="418" t="n"/>
      <c r="AC960" s="418" t="n"/>
      <c r="AD960" s="418" t="n"/>
      <c r="AE960" s="455" t="n"/>
      <c r="AF960" s="455" t="n"/>
      <c r="AG960" s="455" t="n"/>
      <c r="AH960" s="455" t="n"/>
      <c r="AI960" s="455" t="n"/>
      <c r="AJ960" s="455" t="n"/>
      <c r="AK960" s="455" t="n"/>
      <c r="AL960" s="455" t="n"/>
      <c r="AM960" s="455" t="n"/>
      <c r="AN960" s="455" t="n"/>
      <c r="AO960" s="455" t="n"/>
      <c r="AP960" s="455" t="n"/>
      <c r="AQ960" s="455" t="n"/>
      <c r="AR960" s="418" t="n"/>
      <c r="AS960" s="418" t="n"/>
      <c r="AT960" s="418" t="n"/>
    </row>
    <row r="961">
      <c r="A961" s="417" t="n">
        <v>952</v>
      </c>
      <c r="B961" s="418" t="inlineStr">
        <is>
          <t>Lift-Off Charge,Gate Fee Charge</t>
        </is>
      </c>
      <c r="C961" s="418" t="inlineStr">
        <is>
          <t>កំពង់ផែស្វយ័តភ្នំពេញ "ក.ស.ភ"</t>
        </is>
      </c>
      <c r="D961" s="418" t="inlineStr">
        <is>
          <t>L001-100044999</t>
        </is>
      </c>
      <c r="E961" s="418" t="inlineStr">
        <is>
          <t>INV20220215306</t>
        </is>
      </c>
      <c r="F961" s="419" t="n">
        <v>44618</v>
      </c>
      <c r="G961" s="420" t="n">
        <v>58550</v>
      </c>
      <c r="H961" s="418" t="n"/>
      <c r="I961" s="455" t="n">
        <v>58550</v>
      </c>
      <c r="J961" s="418">
        <f>IF(L961&lt;&gt;"",L961,K961)</f>
        <v/>
      </c>
      <c r="K961" s="418">
        <f>IF(AND(T961=TRUE, U961=TRUE, V961=TRUE), IF(W961&lt;-0.05, "អនុញ្ញាត (អ្នកផ្គត់ផ្គង់ប្រកាសខ្វះ)", "បានប្រកាស (អនុញ្ញាត)"), IF(AND(T961=FALSE, U961=FALSE, V961=FALSE), "ព្យួរទុក (មិនមានទិន្នន័យ)", "ប្រកាសខុស (ព្យួរទុក)"))</f>
        <v/>
      </c>
      <c r="L961" s="418" t="inlineStr"/>
      <c r="M961" s="418" t="inlineStr"/>
      <c r="N961" s="455" t="n"/>
      <c r="O961" s="455">
        <f>IF(W961&lt;0,AI961,I961)</f>
        <v/>
      </c>
      <c r="P961" s="455">
        <f>I961-O961</f>
        <v/>
      </c>
      <c r="Q961" s="418" t="n"/>
      <c r="R961" s="418" t="inlineStr">
        <is>
          <t>INV20220215306</t>
        </is>
      </c>
      <c r="S961" s="418" t="inlineStr"/>
      <c r="T961" s="418">
        <f>R961=S961</f>
        <v/>
      </c>
      <c r="U961" s="418">
        <f>AND(MONTH(F961)=MONTH(Y961), YEAR(F961)=YEAR(Y961))</f>
        <v/>
      </c>
      <c r="V961" s="418">
        <f>AND(AC961&lt;&gt;"", 'Company information'!D$4&lt;&gt;"", RIGHT(SUBSTITUTE(AC961,"-",""),9)=RIGHT(SUBSTITUTE('Company information'!D$4,"-",""),9))</f>
        <v/>
      </c>
      <c r="W961" s="418">
        <f>AI961-I961</f>
        <v/>
      </c>
      <c r="X961" s="455" t="n"/>
      <c r="Y961" s="417" t="n"/>
      <c r="Z961" s="418" t="n"/>
      <c r="AA961" s="418" t="n"/>
      <c r="AB961" s="418" t="n"/>
      <c r="AC961" s="418" t="n"/>
      <c r="AD961" s="418" t="n"/>
      <c r="AE961" s="455" t="n"/>
      <c r="AF961" s="455" t="n"/>
      <c r="AG961" s="455" t="n"/>
      <c r="AH961" s="455" t="n"/>
      <c r="AI961" s="455" t="n"/>
      <c r="AJ961" s="455" t="n"/>
      <c r="AK961" s="455" t="n"/>
      <c r="AL961" s="455" t="n"/>
      <c r="AM961" s="455" t="n"/>
      <c r="AN961" s="455" t="n"/>
      <c r="AO961" s="455" t="n"/>
      <c r="AP961" s="455" t="n"/>
      <c r="AQ961" s="455" t="n"/>
      <c r="AR961" s="418" t="n"/>
      <c r="AS961" s="418" t="n"/>
      <c r="AT961" s="418" t="n"/>
    </row>
    <row r="962">
      <c r="A962" s="417" t="n">
        <v>953</v>
      </c>
      <c r="B962" s="418" t="inlineStr">
        <is>
          <t>TRUCKING FEE</t>
        </is>
      </c>
      <c r="C962" s="418" t="inlineStr">
        <is>
          <t>56ប៊ី-លីង សឹបផ្លាយ ឆេន មេនេចម៉ិន ឯ.ក</t>
        </is>
      </c>
      <c r="D962" s="418" t="inlineStr">
        <is>
          <t>K004-902004795</t>
        </is>
      </c>
      <c r="E962" s="418" t="inlineStr">
        <is>
          <t>TI2022-0202</t>
        </is>
      </c>
      <c r="F962" s="419" t="n">
        <v>44620</v>
      </c>
      <c r="G962" s="420" t="n">
        <v>483854</v>
      </c>
      <c r="H962" s="418" t="n"/>
      <c r="I962" s="455" t="n">
        <v>483854</v>
      </c>
      <c r="J962" s="418">
        <f>IF(L962&lt;&gt;"",L962,K962)</f>
        <v/>
      </c>
      <c r="K962" s="418">
        <f>IF(AND(T962=TRUE, U962=TRUE, V962=TRUE), IF(W962&lt;-0.05, "អនុញ្ញាត (អ្នកផ្គត់ផ្គង់ប្រកាសខ្វះ)", "បានប្រកាស (អនុញ្ញាត)"), IF(AND(T962=FALSE, U962=FALSE, V962=FALSE), "ព្យួរទុក (មិនមានទិន្នន័យ)", "ប្រកាសខុស (ព្យួរទុក)"))</f>
        <v/>
      </c>
      <c r="L962" s="418" t="inlineStr"/>
      <c r="M962" s="418" t="inlineStr"/>
      <c r="N962" s="455" t="n"/>
      <c r="O962" s="455">
        <f>IF(W962&lt;0,AI962,I962)</f>
        <v/>
      </c>
      <c r="P962" s="455">
        <f>I962-O962</f>
        <v/>
      </c>
      <c r="Q962" s="418" t="n"/>
      <c r="R962" s="418" t="inlineStr">
        <is>
          <t>TI2022-0202</t>
        </is>
      </c>
      <c r="S962" s="418" t="inlineStr"/>
      <c r="T962" s="418">
        <f>R962=S962</f>
        <v/>
      </c>
      <c r="U962" s="418">
        <f>AND(MONTH(F962)=MONTH(Y962), YEAR(F962)=YEAR(Y962))</f>
        <v/>
      </c>
      <c r="V962" s="418">
        <f>AND(AC962&lt;&gt;"", 'Company information'!D$4&lt;&gt;"", RIGHT(SUBSTITUTE(AC962,"-",""),9)=RIGHT(SUBSTITUTE('Company information'!D$4,"-",""),9))</f>
        <v/>
      </c>
      <c r="W962" s="418">
        <f>AI962-I962</f>
        <v/>
      </c>
      <c r="X962" s="455" t="n"/>
      <c r="Y962" s="417" t="n"/>
      <c r="Z962" s="418" t="n"/>
      <c r="AA962" s="418" t="n"/>
      <c r="AB962" s="418" t="n"/>
      <c r="AC962" s="418" t="n"/>
      <c r="AD962" s="418" t="n"/>
      <c r="AE962" s="455" t="n"/>
      <c r="AF962" s="455" t="n"/>
      <c r="AG962" s="455" t="n"/>
      <c r="AH962" s="455" t="n"/>
      <c r="AI962" s="455" t="n"/>
      <c r="AJ962" s="455" t="n"/>
      <c r="AK962" s="455" t="n"/>
      <c r="AL962" s="455" t="n"/>
      <c r="AM962" s="455" t="n"/>
      <c r="AN962" s="455" t="n"/>
      <c r="AO962" s="455" t="n"/>
      <c r="AP962" s="455" t="n"/>
      <c r="AQ962" s="455" t="n"/>
      <c r="AR962" s="418" t="n"/>
      <c r="AS962" s="418" t="n"/>
      <c r="AT962" s="418" t="n"/>
    </row>
    <row r="963">
      <c r="A963" s="417" t="n">
        <v>954</v>
      </c>
      <c r="B963" s="418" t="inlineStr">
        <is>
          <t>Lift-Off Charge,Gate Fee Charge</t>
        </is>
      </c>
      <c r="C963" s="418" t="inlineStr">
        <is>
          <t>កំពង់ផែស្វយ័តភ្នំពេញ "ក.ស.ភ"</t>
        </is>
      </c>
      <c r="D963" s="418" t="inlineStr">
        <is>
          <t>L001-100044999</t>
        </is>
      </c>
      <c r="E963" s="418" t="inlineStr">
        <is>
          <t>INV20220215307</t>
        </is>
      </c>
      <c r="F963" s="419" t="n">
        <v>44617</v>
      </c>
      <c r="G963" s="420" t="n">
        <v>58550</v>
      </c>
      <c r="H963" s="418" t="n"/>
      <c r="I963" s="455" t="n">
        <v>58550</v>
      </c>
      <c r="J963" s="418">
        <f>IF(L963&lt;&gt;"",L963,K963)</f>
        <v/>
      </c>
      <c r="K963" s="418">
        <f>IF(AND(T963=TRUE, U963=TRUE, V963=TRUE), IF(W963&lt;-0.05, "អនុញ្ញាត (អ្នកផ្គត់ផ្គង់ប្រកាសខ្វះ)", "បានប្រកាស (អនុញ្ញាត)"), IF(AND(T963=FALSE, U963=FALSE, V963=FALSE), "ព្យួរទុក (មិនមានទិន្នន័យ)", "ប្រកាសខុស (ព្យួរទុក)"))</f>
        <v/>
      </c>
      <c r="L963" s="418" t="inlineStr"/>
      <c r="M963" s="418" t="inlineStr"/>
      <c r="N963" s="455" t="n"/>
      <c r="O963" s="455">
        <f>IF(W963&lt;0,AI963,I963)</f>
        <v/>
      </c>
      <c r="P963" s="455">
        <f>I963-O963</f>
        <v/>
      </c>
      <c r="Q963" s="418" t="n"/>
      <c r="R963" s="418" t="inlineStr">
        <is>
          <t>INV20220215307</t>
        </is>
      </c>
      <c r="S963" s="418" t="inlineStr"/>
      <c r="T963" s="418">
        <f>R963=S963</f>
        <v/>
      </c>
      <c r="U963" s="418">
        <f>AND(MONTH(F963)=MONTH(Y963), YEAR(F963)=YEAR(Y963))</f>
        <v/>
      </c>
      <c r="V963" s="418">
        <f>AND(AC963&lt;&gt;"", 'Company information'!D$4&lt;&gt;"", RIGHT(SUBSTITUTE(AC963,"-",""),9)=RIGHT(SUBSTITUTE('Company information'!D$4,"-",""),9))</f>
        <v/>
      </c>
      <c r="W963" s="418">
        <f>AI963-I963</f>
        <v/>
      </c>
      <c r="X963" s="455" t="n"/>
      <c r="Y963" s="417" t="n"/>
      <c r="Z963" s="418" t="n"/>
      <c r="AA963" s="418" t="n"/>
      <c r="AB963" s="418" t="n"/>
      <c r="AC963" s="418" t="n"/>
      <c r="AD963" s="418" t="n"/>
      <c r="AE963" s="455" t="n"/>
      <c r="AF963" s="455" t="n"/>
      <c r="AG963" s="455" t="n"/>
      <c r="AH963" s="455" t="n"/>
      <c r="AI963" s="455" t="n"/>
      <c r="AJ963" s="455" t="n"/>
      <c r="AK963" s="455" t="n"/>
      <c r="AL963" s="455" t="n"/>
      <c r="AM963" s="455" t="n"/>
      <c r="AN963" s="455" t="n"/>
      <c r="AO963" s="455" t="n"/>
      <c r="AP963" s="455" t="n"/>
      <c r="AQ963" s="455" t="n"/>
      <c r="AR963" s="418" t="n"/>
      <c r="AS963" s="418" t="n"/>
      <c r="AT963" s="418" t="n"/>
    </row>
    <row r="964">
      <c r="A964" s="417" t="n">
        <v>955</v>
      </c>
      <c r="B964" s="418" t="inlineStr">
        <is>
          <t>TRUCKING FEE</t>
        </is>
      </c>
      <c r="C964" s="418" t="inlineStr">
        <is>
          <t>56ប៊ី-លីង សឹបផ្លាយ ឆេន មេនេចម៉ិន ឯ.ក</t>
        </is>
      </c>
      <c r="D964" s="418" t="inlineStr">
        <is>
          <t>K004-902004795</t>
        </is>
      </c>
      <c r="E964" s="418" t="inlineStr">
        <is>
          <t>TI2022-0201</t>
        </is>
      </c>
      <c r="F964" s="419" t="n">
        <v>44620</v>
      </c>
      <c r="G964" s="420" t="n">
        <v>483854</v>
      </c>
      <c r="H964" s="418" t="n"/>
      <c r="I964" s="455" t="n">
        <v>483854</v>
      </c>
      <c r="J964" s="418">
        <f>IF(L964&lt;&gt;"",L964,K964)</f>
        <v/>
      </c>
      <c r="K964" s="418">
        <f>IF(AND(T964=TRUE, U964=TRUE, V964=TRUE), IF(W964&lt;-0.05, "អនុញ្ញាត (អ្នកផ្គត់ផ្គង់ប្រកាសខ្វះ)", "បានប្រកាស (អនុញ្ញាត)"), IF(AND(T964=FALSE, U964=FALSE, V964=FALSE), "ព្យួរទុក (មិនមានទិន្នន័យ)", "ប្រកាសខុស (ព្យួរទុក)"))</f>
        <v/>
      </c>
      <c r="L964" s="418" t="inlineStr"/>
      <c r="M964" s="418" t="inlineStr"/>
      <c r="N964" s="455" t="n"/>
      <c r="O964" s="455">
        <f>IF(W964&lt;0,AI964,I964)</f>
        <v/>
      </c>
      <c r="P964" s="455">
        <f>I964-O964</f>
        <v/>
      </c>
      <c r="Q964" s="418" t="n"/>
      <c r="R964" s="418" t="inlineStr">
        <is>
          <t>TI2022-0201</t>
        </is>
      </c>
      <c r="S964" s="418" t="inlineStr"/>
      <c r="T964" s="418">
        <f>R964=S964</f>
        <v/>
      </c>
      <c r="U964" s="418">
        <f>AND(MONTH(F964)=MONTH(Y964), YEAR(F964)=YEAR(Y964))</f>
        <v/>
      </c>
      <c r="V964" s="418">
        <f>AND(AC964&lt;&gt;"", 'Company information'!D$4&lt;&gt;"", RIGHT(SUBSTITUTE(AC964,"-",""),9)=RIGHT(SUBSTITUTE('Company information'!D$4,"-",""),9))</f>
        <v/>
      </c>
      <c r="W964" s="418">
        <f>AI964-I964</f>
        <v/>
      </c>
      <c r="X964" s="455" t="n"/>
      <c r="Y964" s="417" t="n"/>
      <c r="Z964" s="418" t="n"/>
      <c r="AA964" s="418" t="n"/>
      <c r="AB964" s="418" t="n"/>
      <c r="AC964" s="418" t="n"/>
      <c r="AD964" s="418" t="n"/>
      <c r="AE964" s="455" t="n"/>
      <c r="AF964" s="455" t="n"/>
      <c r="AG964" s="455" t="n"/>
      <c r="AH964" s="455" t="n"/>
      <c r="AI964" s="455" t="n"/>
      <c r="AJ964" s="455" t="n"/>
      <c r="AK964" s="455" t="n"/>
      <c r="AL964" s="455" t="n"/>
      <c r="AM964" s="455" t="n"/>
      <c r="AN964" s="455" t="n"/>
      <c r="AO964" s="455" t="n"/>
      <c r="AP964" s="455" t="n"/>
      <c r="AQ964" s="455" t="n"/>
      <c r="AR964" s="418" t="n"/>
      <c r="AS964" s="418" t="n"/>
      <c r="AT964" s="418" t="n"/>
    </row>
    <row r="965">
      <c r="A965" s="417" t="n">
        <v>956</v>
      </c>
      <c r="B965" s="418" t="inlineStr">
        <is>
          <t>Lift-On &amp; Lift-Off</t>
        </is>
      </c>
      <c r="C965" s="418" t="inlineStr">
        <is>
          <t>កំពង់ផែស្វយ័តក្រុងព្រះសីហនុ</t>
        </is>
      </c>
      <c r="D965" s="418" t="inlineStr">
        <is>
          <t>L001-100044638</t>
        </is>
      </c>
      <c r="E965" s="418" t="inlineStr">
        <is>
          <t>033141</t>
        </is>
      </c>
      <c r="F965" s="419" t="n">
        <v>44610</v>
      </c>
      <c r="G965" s="420" t="n">
        <v>55311</v>
      </c>
      <c r="H965" s="418" t="n"/>
      <c r="I965" s="455" t="n">
        <v>55311</v>
      </c>
      <c r="J965" s="418">
        <f>IF(L965&lt;&gt;"",L965,K965)</f>
        <v/>
      </c>
      <c r="K965" s="418">
        <f>IF(AND(T965=TRUE, U965=TRUE, V965=TRUE), IF(W965&lt;-0.05, "អនុញ្ញាត (អ្នកផ្គត់ផ្គង់ប្រកាសខ្វះ)", "បានប្រកាស (អនុញ្ញាត)"), IF(AND(T965=FALSE, U965=FALSE, V965=FALSE), "ព្យួរទុក (មិនមានទិន្នន័យ)", "ប្រកាសខុស (ព្យួរទុក)"))</f>
        <v/>
      </c>
      <c r="L965" s="418" t="inlineStr"/>
      <c r="M965" s="418" t="inlineStr"/>
      <c r="N965" s="455" t="n"/>
      <c r="O965" s="455">
        <f>IF(W965&lt;0,AI965,I965)</f>
        <v/>
      </c>
      <c r="P965" s="455">
        <f>I965-O965</f>
        <v/>
      </c>
      <c r="Q965" s="418" t="n"/>
      <c r="R965" s="418" t="inlineStr">
        <is>
          <t>033141</t>
        </is>
      </c>
      <c r="S965" s="418" t="inlineStr"/>
      <c r="T965" s="418">
        <f>R965=S965</f>
        <v/>
      </c>
      <c r="U965" s="418">
        <f>AND(MONTH(F965)=MONTH(Y965), YEAR(F965)=YEAR(Y965))</f>
        <v/>
      </c>
      <c r="V965" s="418">
        <f>AND(AC965&lt;&gt;"", 'Company information'!D$4&lt;&gt;"", RIGHT(SUBSTITUTE(AC965,"-",""),9)=RIGHT(SUBSTITUTE('Company information'!D$4,"-",""),9))</f>
        <v/>
      </c>
      <c r="W965" s="418">
        <f>AI965-I965</f>
        <v/>
      </c>
      <c r="X965" s="455" t="n"/>
      <c r="Y965" s="417" t="n"/>
      <c r="Z965" s="418" t="n"/>
      <c r="AA965" s="418" t="n"/>
      <c r="AB965" s="418" t="n"/>
      <c r="AC965" s="418" t="n"/>
      <c r="AD965" s="418" t="n"/>
      <c r="AE965" s="455" t="n"/>
      <c r="AF965" s="455" t="n"/>
      <c r="AG965" s="455" t="n"/>
      <c r="AH965" s="455" t="n"/>
      <c r="AI965" s="455" t="n"/>
      <c r="AJ965" s="455" t="n"/>
      <c r="AK965" s="455" t="n"/>
      <c r="AL965" s="455" t="n"/>
      <c r="AM965" s="455" t="n"/>
      <c r="AN965" s="455" t="n"/>
      <c r="AO965" s="455" t="n"/>
      <c r="AP965" s="455" t="n"/>
      <c r="AQ965" s="455" t="n"/>
      <c r="AR965" s="418" t="n"/>
      <c r="AS965" s="418" t="n"/>
      <c r="AT965" s="418" t="n"/>
    </row>
    <row r="966">
      <c r="A966" s="417" t="n">
        <v>957</v>
      </c>
      <c r="B966" s="418" t="inlineStr">
        <is>
          <t>TRUCKING FEE</t>
        </is>
      </c>
      <c r="C966" s="418" t="inlineStr">
        <is>
          <t>56ប៊ី-លីង សឹបផ្លាយ ឆេន មេនេចម៉ិន ឯ.ក</t>
        </is>
      </c>
      <c r="D966" s="418" t="inlineStr">
        <is>
          <t>K004-902004795</t>
        </is>
      </c>
      <c r="E966" s="418" t="inlineStr">
        <is>
          <t>TI2022-0177</t>
        </is>
      </c>
      <c r="F966" s="419" t="n">
        <v>44614</v>
      </c>
      <c r="G966" s="420" t="n">
        <v>1508486</v>
      </c>
      <c r="H966" s="418" t="n"/>
      <c r="I966" s="455" t="n">
        <v>1508486</v>
      </c>
      <c r="J966" s="418">
        <f>IF(L966&lt;&gt;"",L966,K966)</f>
        <v/>
      </c>
      <c r="K966" s="418">
        <f>IF(AND(T966=TRUE, U966=TRUE, V966=TRUE), IF(W966&lt;-0.05, "អនុញ្ញាត (អ្នកផ្គត់ផ្គង់ប្រកាសខ្វះ)", "បានប្រកាស (អនុញ្ញាត)"), IF(AND(T966=FALSE, U966=FALSE, V966=FALSE), "ព្យួរទុក (មិនមានទិន្នន័យ)", "ប្រកាសខុស (ព្យួរទុក)"))</f>
        <v/>
      </c>
      <c r="L966" s="418" t="inlineStr"/>
      <c r="M966" s="418" t="inlineStr"/>
      <c r="N966" s="455" t="n"/>
      <c r="O966" s="455">
        <f>IF(W966&lt;0,AI966,I966)</f>
        <v/>
      </c>
      <c r="P966" s="455">
        <f>I966-O966</f>
        <v/>
      </c>
      <c r="Q966" s="418" t="n"/>
      <c r="R966" s="418" t="inlineStr">
        <is>
          <t>TI2022-0177</t>
        </is>
      </c>
      <c r="S966" s="418" t="inlineStr"/>
      <c r="T966" s="418">
        <f>R966=S966</f>
        <v/>
      </c>
      <c r="U966" s="418">
        <f>AND(MONTH(F966)=MONTH(Y966), YEAR(F966)=YEAR(Y966))</f>
        <v/>
      </c>
      <c r="V966" s="418">
        <f>AND(AC966&lt;&gt;"", 'Company information'!D$4&lt;&gt;"", RIGHT(SUBSTITUTE(AC966,"-",""),9)=RIGHT(SUBSTITUTE('Company information'!D$4,"-",""),9))</f>
        <v/>
      </c>
      <c r="W966" s="418">
        <f>AI966-I966</f>
        <v/>
      </c>
      <c r="X966" s="455" t="n"/>
      <c r="Y966" s="417" t="n"/>
      <c r="Z966" s="418" t="n"/>
      <c r="AA966" s="418" t="n"/>
      <c r="AB966" s="418" t="n"/>
      <c r="AC966" s="418" t="n"/>
      <c r="AD966" s="418" t="n"/>
      <c r="AE966" s="455" t="n"/>
      <c r="AF966" s="455" t="n"/>
      <c r="AG966" s="455" t="n"/>
      <c r="AH966" s="455" t="n"/>
      <c r="AI966" s="455" t="n"/>
      <c r="AJ966" s="455" t="n"/>
      <c r="AK966" s="455" t="n"/>
      <c r="AL966" s="455" t="n"/>
      <c r="AM966" s="455" t="n"/>
      <c r="AN966" s="455" t="n"/>
      <c r="AO966" s="455" t="n"/>
      <c r="AP966" s="455" t="n"/>
      <c r="AQ966" s="455" t="n"/>
      <c r="AR966" s="418" t="n"/>
      <c r="AS966" s="418" t="n"/>
      <c r="AT966" s="418" t="n"/>
    </row>
    <row r="967">
      <c r="A967" s="417" t="n">
        <v>958</v>
      </c>
      <c r="B967" s="418" t="inlineStr">
        <is>
          <t>Lift-On &amp; Lift-Off</t>
        </is>
      </c>
      <c r="C967" s="418" t="inlineStr">
        <is>
          <t>កំពង់ផែស្វយ័តក្រុងព្រះសីហនុ</t>
        </is>
      </c>
      <c r="D967" s="418" t="inlineStr">
        <is>
          <t>L001-100044638</t>
        </is>
      </c>
      <c r="E967" s="418" t="inlineStr">
        <is>
          <t>033132</t>
        </is>
      </c>
      <c r="F967" s="419" t="n">
        <v>44610</v>
      </c>
      <c r="G967" s="420" t="n">
        <v>41483</v>
      </c>
      <c r="H967" s="418" t="n"/>
      <c r="I967" s="455" t="n">
        <v>41483</v>
      </c>
      <c r="J967" s="418">
        <f>IF(L967&lt;&gt;"",L967,K967)</f>
        <v/>
      </c>
      <c r="K967" s="418">
        <f>IF(AND(T967=TRUE, U967=TRUE, V967=TRUE), IF(W967&lt;-0.05, "អនុញ្ញាត (អ្នកផ្គត់ផ្គង់ប្រកាសខ្វះ)", "បានប្រកាស (អនុញ្ញាត)"), IF(AND(T967=FALSE, U967=FALSE, V967=FALSE), "ព្យួរទុក (មិនមានទិន្នន័យ)", "ប្រកាសខុស (ព្យួរទុក)"))</f>
        <v/>
      </c>
      <c r="L967" s="418" t="inlineStr"/>
      <c r="M967" s="418" t="inlineStr"/>
      <c r="N967" s="455" t="n"/>
      <c r="O967" s="455">
        <f>IF(W967&lt;0,AI967,I967)</f>
        <v/>
      </c>
      <c r="P967" s="455">
        <f>I967-O967</f>
        <v/>
      </c>
      <c r="Q967" s="418" t="n"/>
      <c r="R967" s="418" t="inlineStr">
        <is>
          <t>033132</t>
        </is>
      </c>
      <c r="S967" s="418" t="inlineStr"/>
      <c r="T967" s="418">
        <f>R967=S967</f>
        <v/>
      </c>
      <c r="U967" s="418">
        <f>AND(MONTH(F967)=MONTH(Y967), YEAR(F967)=YEAR(Y967))</f>
        <v/>
      </c>
      <c r="V967" s="418">
        <f>AND(AC967&lt;&gt;"", 'Company information'!D$4&lt;&gt;"", RIGHT(SUBSTITUTE(AC967,"-",""),9)=RIGHT(SUBSTITUTE('Company information'!D$4,"-",""),9))</f>
        <v/>
      </c>
      <c r="W967" s="418">
        <f>AI967-I967</f>
        <v/>
      </c>
      <c r="X967" s="455" t="n"/>
      <c r="Y967" s="417" t="n"/>
      <c r="Z967" s="418" t="n"/>
      <c r="AA967" s="418" t="n"/>
      <c r="AB967" s="418" t="n"/>
      <c r="AC967" s="418" t="n"/>
      <c r="AD967" s="418" t="n"/>
      <c r="AE967" s="455" t="n"/>
      <c r="AF967" s="455" t="n"/>
      <c r="AG967" s="455" t="n"/>
      <c r="AH967" s="455" t="n"/>
      <c r="AI967" s="455" t="n"/>
      <c r="AJ967" s="455" t="n"/>
      <c r="AK967" s="455" t="n"/>
      <c r="AL967" s="455" t="n"/>
      <c r="AM967" s="455" t="n"/>
      <c r="AN967" s="455" t="n"/>
      <c r="AO967" s="455" t="n"/>
      <c r="AP967" s="455" t="n"/>
      <c r="AQ967" s="455" t="n"/>
      <c r="AR967" s="418" t="n"/>
      <c r="AS967" s="418" t="n"/>
      <c r="AT967" s="418" t="n"/>
    </row>
    <row r="968">
      <c r="A968" s="417" t="n">
        <v>959</v>
      </c>
      <c r="B968" s="418" t="inlineStr">
        <is>
          <t>TRUCKING FEE</t>
        </is>
      </c>
      <c r="C968" s="418" t="inlineStr">
        <is>
          <t>56ប៊ី-លីង សឹបផ្លាយ ឆេន មេនេចម៉ិន ឯ.ក</t>
        </is>
      </c>
      <c r="D968" s="418" t="inlineStr">
        <is>
          <t>K004-902004795</t>
        </is>
      </c>
      <c r="E968" s="418" t="inlineStr">
        <is>
          <t>TI2022-0176</t>
        </is>
      </c>
      <c r="F968" s="419" t="n">
        <v>44614</v>
      </c>
      <c r="G968" s="420" t="n">
        <v>1024632</v>
      </c>
      <c r="H968" s="418" t="n"/>
      <c r="I968" s="455" t="n">
        <v>1024632</v>
      </c>
      <c r="J968" s="418">
        <f>IF(L968&lt;&gt;"",L968,K968)</f>
        <v/>
      </c>
      <c r="K968" s="418">
        <f>IF(AND(T968=TRUE, U968=TRUE, V968=TRUE), IF(W968&lt;-0.05, "អនុញ្ញាត (អ្នកផ្គត់ផ្គង់ប្រកាសខ្វះ)", "បានប្រកាស (អនុញ្ញាត)"), IF(AND(T968=FALSE, U968=FALSE, V968=FALSE), "ព្យួរទុក (មិនមានទិន្នន័យ)", "ប្រកាសខុស (ព្យួរទុក)"))</f>
        <v/>
      </c>
      <c r="L968" s="418" t="inlineStr"/>
      <c r="M968" s="418" t="inlineStr"/>
      <c r="N968" s="455" t="n"/>
      <c r="O968" s="455">
        <f>IF(W968&lt;0,AI968,I968)</f>
        <v/>
      </c>
      <c r="P968" s="455">
        <f>I968-O968</f>
        <v/>
      </c>
      <c r="Q968" s="418" t="n"/>
      <c r="R968" s="418" t="inlineStr">
        <is>
          <t>TI2022-0176</t>
        </is>
      </c>
      <c r="S968" s="418" t="inlineStr"/>
      <c r="T968" s="418">
        <f>R968=S968</f>
        <v/>
      </c>
      <c r="U968" s="418">
        <f>AND(MONTH(F968)=MONTH(Y968), YEAR(F968)=YEAR(Y968))</f>
        <v/>
      </c>
      <c r="V968" s="418">
        <f>AND(AC968&lt;&gt;"", 'Company information'!D$4&lt;&gt;"", RIGHT(SUBSTITUTE(AC968,"-",""),9)=RIGHT(SUBSTITUTE('Company information'!D$4,"-",""),9))</f>
        <v/>
      </c>
      <c r="W968" s="418">
        <f>AI968-I968</f>
        <v/>
      </c>
      <c r="X968" s="455" t="n"/>
      <c r="Y968" s="417" t="n"/>
      <c r="Z968" s="418" t="n"/>
      <c r="AA968" s="418" t="n"/>
      <c r="AB968" s="418" t="n"/>
      <c r="AC968" s="418" t="n"/>
      <c r="AD968" s="418" t="n"/>
      <c r="AE968" s="455" t="n"/>
      <c r="AF968" s="455" t="n"/>
      <c r="AG968" s="455" t="n"/>
      <c r="AH968" s="455" t="n"/>
      <c r="AI968" s="455" t="n"/>
      <c r="AJ968" s="455" t="n"/>
      <c r="AK968" s="455" t="n"/>
      <c r="AL968" s="455" t="n"/>
      <c r="AM968" s="455" t="n"/>
      <c r="AN968" s="455" t="n"/>
      <c r="AO968" s="455" t="n"/>
      <c r="AP968" s="455" t="n"/>
      <c r="AQ968" s="455" t="n"/>
      <c r="AR968" s="418" t="n"/>
      <c r="AS968" s="418" t="n"/>
      <c r="AT968" s="418" t="n"/>
    </row>
    <row r="969">
      <c r="A969" s="417" t="n">
        <v>960</v>
      </c>
      <c r="B969" s="418" t="inlineStr">
        <is>
          <t>Lift-Off Charge,Gate Fee Charge</t>
        </is>
      </c>
      <c r="C969" s="418" t="inlineStr">
        <is>
          <t>កំពង់ផែស្វយ័តភ្នំពេញ "ក.ស.ភ"</t>
        </is>
      </c>
      <c r="D969" s="418" t="inlineStr">
        <is>
          <t>L001-100044999</t>
        </is>
      </c>
      <c r="E969" s="418" t="inlineStr">
        <is>
          <t>INV20220213247</t>
        </is>
      </c>
      <c r="F969" s="419" t="n">
        <v>44611</v>
      </c>
      <c r="G969" s="420" t="n">
        <v>58565</v>
      </c>
      <c r="H969" s="418" t="n"/>
      <c r="I969" s="455" t="n">
        <v>58565</v>
      </c>
      <c r="J969" s="418">
        <f>IF(L969&lt;&gt;"",L969,K969)</f>
        <v/>
      </c>
      <c r="K969" s="418">
        <f>IF(AND(T969=TRUE, U969=TRUE, V969=TRUE), IF(W969&lt;-0.05, "អនុញ្ញាត (អ្នកផ្គត់ផ្គង់ប្រកាសខ្វះ)", "បានប្រកាស (អនុញ្ញាត)"), IF(AND(T969=FALSE, U969=FALSE, V969=FALSE), "ព្យួរទុក (មិនមានទិន្នន័យ)", "ប្រកាសខុស (ព្យួរទុក)"))</f>
        <v/>
      </c>
      <c r="L969" s="418" t="inlineStr"/>
      <c r="M969" s="418" t="inlineStr"/>
      <c r="N969" s="455" t="n"/>
      <c r="O969" s="455">
        <f>IF(W969&lt;0,AI969,I969)</f>
        <v/>
      </c>
      <c r="P969" s="455">
        <f>I969-O969</f>
        <v/>
      </c>
      <c r="Q969" s="418" t="n"/>
      <c r="R969" s="418" t="inlineStr">
        <is>
          <t>INV20220213247</t>
        </is>
      </c>
      <c r="S969" s="418" t="inlineStr"/>
      <c r="T969" s="418">
        <f>R969=S969</f>
        <v/>
      </c>
      <c r="U969" s="418">
        <f>AND(MONTH(F969)=MONTH(Y969), YEAR(F969)=YEAR(Y969))</f>
        <v/>
      </c>
      <c r="V969" s="418">
        <f>AND(AC969&lt;&gt;"", 'Company information'!D$4&lt;&gt;"", RIGHT(SUBSTITUTE(AC969,"-",""),9)=RIGHT(SUBSTITUTE('Company information'!D$4,"-",""),9))</f>
        <v/>
      </c>
      <c r="W969" s="418">
        <f>AI969-I969</f>
        <v/>
      </c>
      <c r="X969" s="455" t="n"/>
      <c r="Y969" s="417" t="n"/>
      <c r="Z969" s="418" t="n"/>
      <c r="AA969" s="418" t="n"/>
      <c r="AB969" s="418" t="n"/>
      <c r="AC969" s="418" t="n"/>
      <c r="AD969" s="418" t="n"/>
      <c r="AE969" s="455" t="n"/>
      <c r="AF969" s="455" t="n"/>
      <c r="AG969" s="455" t="n"/>
      <c r="AH969" s="455" t="n"/>
      <c r="AI969" s="455" t="n"/>
      <c r="AJ969" s="455" t="n"/>
      <c r="AK969" s="455" t="n"/>
      <c r="AL969" s="455" t="n"/>
      <c r="AM969" s="455" t="n"/>
      <c r="AN969" s="455" t="n"/>
      <c r="AO969" s="455" t="n"/>
      <c r="AP969" s="455" t="n"/>
      <c r="AQ969" s="455" t="n"/>
      <c r="AR969" s="418" t="n"/>
      <c r="AS969" s="418" t="n"/>
      <c r="AT969" s="418" t="n"/>
    </row>
    <row r="970">
      <c r="A970" s="417" t="n">
        <v>961</v>
      </c>
      <c r="B970" s="418" t="inlineStr">
        <is>
          <t>TRUCKING FEE</t>
        </is>
      </c>
      <c r="C970" s="418" t="inlineStr">
        <is>
          <t>56ប៊ី-លីង សឹបផ្លាយ ឆេន មេនេចម៉ិន ឯ.ក</t>
        </is>
      </c>
      <c r="D970" s="418" t="inlineStr">
        <is>
          <t>K004-902004795</t>
        </is>
      </c>
      <c r="E970" s="418" t="inlineStr">
        <is>
          <t>TI2022-0175</t>
        </is>
      </c>
      <c r="F970" s="419" t="n">
        <v>44614</v>
      </c>
      <c r="G970" s="420" t="n">
        <v>483854</v>
      </c>
      <c r="H970" s="418" t="n"/>
      <c r="I970" s="455" t="n">
        <v>483854</v>
      </c>
      <c r="J970" s="418">
        <f>IF(L970&lt;&gt;"",L970,K970)</f>
        <v/>
      </c>
      <c r="K970" s="418">
        <f>IF(AND(T970=TRUE, U970=TRUE, V970=TRUE), IF(W970&lt;-0.05, "អនុញ្ញាត (អ្នកផ្គត់ផ្គង់ប្រកាសខ្វះ)", "បានប្រកាស (អនុញ្ញាត)"), IF(AND(T970=FALSE, U970=FALSE, V970=FALSE), "ព្យួរទុក (មិនមានទិន្នន័យ)", "ប្រកាសខុស (ព្យួរទុក)"))</f>
        <v/>
      </c>
      <c r="L970" s="418" t="inlineStr"/>
      <c r="M970" s="418" t="inlineStr"/>
      <c r="N970" s="455" t="n"/>
      <c r="O970" s="455">
        <f>IF(W970&lt;0,AI970,I970)</f>
        <v/>
      </c>
      <c r="P970" s="455">
        <f>I970-O970</f>
        <v/>
      </c>
      <c r="Q970" s="418" t="n"/>
      <c r="R970" s="418" t="inlineStr">
        <is>
          <t>TI2022-0175</t>
        </is>
      </c>
      <c r="S970" s="418" t="inlineStr"/>
      <c r="T970" s="418">
        <f>R970=S970</f>
        <v/>
      </c>
      <c r="U970" s="418">
        <f>AND(MONTH(F970)=MONTH(Y970), YEAR(F970)=YEAR(Y970))</f>
        <v/>
      </c>
      <c r="V970" s="418">
        <f>AND(AC970&lt;&gt;"", 'Company information'!D$4&lt;&gt;"", RIGHT(SUBSTITUTE(AC970,"-",""),9)=RIGHT(SUBSTITUTE('Company information'!D$4,"-",""),9))</f>
        <v/>
      </c>
      <c r="W970" s="418">
        <f>AI970-I970</f>
        <v/>
      </c>
      <c r="X970" s="455" t="n"/>
      <c r="Y970" s="417" t="n"/>
      <c r="Z970" s="418" t="n"/>
      <c r="AA970" s="418" t="n"/>
      <c r="AB970" s="418" t="n"/>
      <c r="AC970" s="418" t="n"/>
      <c r="AD970" s="418" t="n"/>
      <c r="AE970" s="455" t="n"/>
      <c r="AF970" s="455" t="n"/>
      <c r="AG970" s="455" t="n"/>
      <c r="AH970" s="455" t="n"/>
      <c r="AI970" s="455" t="n"/>
      <c r="AJ970" s="455" t="n"/>
      <c r="AK970" s="455" t="n"/>
      <c r="AL970" s="455" t="n"/>
      <c r="AM970" s="455" t="n"/>
      <c r="AN970" s="455" t="n"/>
      <c r="AO970" s="455" t="n"/>
      <c r="AP970" s="455" t="n"/>
      <c r="AQ970" s="455" t="n"/>
      <c r="AR970" s="418" t="n"/>
      <c r="AS970" s="418" t="n"/>
      <c r="AT970" s="418" t="n"/>
    </row>
    <row r="971">
      <c r="A971" s="417" t="n">
        <v>962</v>
      </c>
      <c r="B971" s="418" t="inlineStr">
        <is>
          <t>Lift-Off Charge,Gate Fee Charge</t>
        </is>
      </c>
      <c r="C971" s="418" t="inlineStr">
        <is>
          <t>កំពង់ផែស្វយ័តភ្នំពេញ "ក.ស.ភ"</t>
        </is>
      </c>
      <c r="D971" s="418" t="inlineStr">
        <is>
          <t>L001-100044999</t>
        </is>
      </c>
      <c r="E971" s="418" t="inlineStr">
        <is>
          <t>INV20220213248</t>
        </is>
      </c>
      <c r="F971" s="419" t="n">
        <v>44611</v>
      </c>
      <c r="G971" s="420" t="n">
        <v>29282</v>
      </c>
      <c r="H971" s="418" t="n"/>
      <c r="I971" s="455" t="n">
        <v>29282</v>
      </c>
      <c r="J971" s="418">
        <f>IF(L971&lt;&gt;"",L971,K971)</f>
        <v/>
      </c>
      <c r="K971" s="418">
        <f>IF(AND(T971=TRUE, U971=TRUE, V971=TRUE), IF(W971&lt;-0.05, "អនុញ្ញាត (អ្នកផ្គត់ផ្គង់ប្រកាសខ្វះ)", "បានប្រកាស (អនុញ្ញាត)"), IF(AND(T971=FALSE, U971=FALSE, V971=FALSE), "ព្យួរទុក (មិនមានទិន្នន័យ)", "ប្រកាសខុស (ព្យួរទុក)"))</f>
        <v/>
      </c>
      <c r="L971" s="418" t="inlineStr"/>
      <c r="M971" s="418" t="inlineStr"/>
      <c r="N971" s="455" t="n"/>
      <c r="O971" s="455">
        <f>IF(W971&lt;0,AI971,I971)</f>
        <v/>
      </c>
      <c r="P971" s="455">
        <f>I971-O971</f>
        <v/>
      </c>
      <c r="Q971" s="418" t="n"/>
      <c r="R971" s="418" t="inlineStr">
        <is>
          <t>INV20220213248</t>
        </is>
      </c>
      <c r="S971" s="418" t="inlineStr"/>
      <c r="T971" s="418">
        <f>R971=S971</f>
        <v/>
      </c>
      <c r="U971" s="418">
        <f>AND(MONTH(F971)=MONTH(Y971), YEAR(F971)=YEAR(Y971))</f>
        <v/>
      </c>
      <c r="V971" s="418">
        <f>AND(AC971&lt;&gt;"", 'Company information'!D$4&lt;&gt;"", RIGHT(SUBSTITUTE(AC971,"-",""),9)=RIGHT(SUBSTITUTE('Company information'!D$4,"-",""),9))</f>
        <v/>
      </c>
      <c r="W971" s="418">
        <f>AI971-I971</f>
        <v/>
      </c>
      <c r="X971" s="455" t="n"/>
      <c r="Y971" s="417" t="n"/>
      <c r="Z971" s="418" t="n"/>
      <c r="AA971" s="418" t="n"/>
      <c r="AB971" s="418" t="n"/>
      <c r="AC971" s="418" t="n"/>
      <c r="AD971" s="418" t="n"/>
      <c r="AE971" s="455" t="n"/>
      <c r="AF971" s="455" t="n"/>
      <c r="AG971" s="455" t="n"/>
      <c r="AH971" s="455" t="n"/>
      <c r="AI971" s="455" t="n"/>
      <c r="AJ971" s="455" t="n"/>
      <c r="AK971" s="455" t="n"/>
      <c r="AL971" s="455" t="n"/>
      <c r="AM971" s="455" t="n"/>
      <c r="AN971" s="455" t="n"/>
      <c r="AO971" s="455" t="n"/>
      <c r="AP971" s="455" t="n"/>
      <c r="AQ971" s="455" t="n"/>
      <c r="AR971" s="418" t="n"/>
      <c r="AS971" s="418" t="n"/>
      <c r="AT971" s="418" t="n"/>
    </row>
    <row r="972">
      <c r="A972" s="417" t="n">
        <v>963</v>
      </c>
      <c r="B972" s="418" t="inlineStr">
        <is>
          <t>TRUCKING FEE</t>
        </is>
      </c>
      <c r="C972" s="418" t="inlineStr">
        <is>
          <t>56ប៊ី-លីង សឹបផ្លាយ ឆេន មេនេចម៉ិន ឯ.ក</t>
        </is>
      </c>
      <c r="D972" s="418" t="inlineStr">
        <is>
          <t>K004-902004795</t>
        </is>
      </c>
      <c r="E972" s="418" t="inlineStr">
        <is>
          <t>TI2022-0174</t>
        </is>
      </c>
      <c r="F972" s="419" t="n">
        <v>44614</v>
      </c>
      <c r="G972" s="420" t="n">
        <v>270389</v>
      </c>
      <c r="H972" s="418" t="n"/>
      <c r="I972" s="455" t="n">
        <v>270389</v>
      </c>
      <c r="J972" s="418">
        <f>IF(L972&lt;&gt;"",L972,K972)</f>
        <v/>
      </c>
      <c r="K972" s="418">
        <f>IF(AND(T972=TRUE, U972=TRUE, V972=TRUE), IF(W972&lt;-0.05, "អនុញ្ញាត (អ្នកផ្គត់ផ្គង់ប្រកាសខ្វះ)", "បានប្រកាស (អនុញ្ញាត)"), IF(AND(T972=FALSE, U972=FALSE, V972=FALSE), "ព្យួរទុក (មិនមានទិន្នន័យ)", "ប្រកាសខុស (ព្យួរទុក)"))</f>
        <v/>
      </c>
      <c r="L972" s="418" t="inlineStr"/>
      <c r="M972" s="418" t="inlineStr"/>
      <c r="N972" s="455" t="n"/>
      <c r="O972" s="455">
        <f>IF(W972&lt;0,AI972,I972)</f>
        <v/>
      </c>
      <c r="P972" s="455">
        <f>I972-O972</f>
        <v/>
      </c>
      <c r="Q972" s="418" t="n"/>
      <c r="R972" s="418" t="inlineStr">
        <is>
          <t>TI2022-0174</t>
        </is>
      </c>
      <c r="S972" s="418" t="inlineStr"/>
      <c r="T972" s="418">
        <f>R972=S972</f>
        <v/>
      </c>
      <c r="U972" s="418">
        <f>AND(MONTH(F972)=MONTH(Y972), YEAR(F972)=YEAR(Y972))</f>
        <v/>
      </c>
      <c r="V972" s="418">
        <f>AND(AC972&lt;&gt;"", 'Company information'!D$4&lt;&gt;"", RIGHT(SUBSTITUTE(AC972,"-",""),9)=RIGHT(SUBSTITUTE('Company information'!D$4,"-",""),9))</f>
        <v/>
      </c>
      <c r="W972" s="418">
        <f>AI972-I972</f>
        <v/>
      </c>
      <c r="X972" s="455" t="n"/>
      <c r="Y972" s="417" t="n"/>
      <c r="Z972" s="418" t="n"/>
      <c r="AA972" s="418" t="n"/>
      <c r="AB972" s="418" t="n"/>
      <c r="AC972" s="418" t="n"/>
      <c r="AD972" s="418" t="n"/>
      <c r="AE972" s="455" t="n"/>
      <c r="AF972" s="455" t="n"/>
      <c r="AG972" s="455" t="n"/>
      <c r="AH972" s="455" t="n"/>
      <c r="AI972" s="455" t="n"/>
      <c r="AJ972" s="455" t="n"/>
      <c r="AK972" s="455" t="n"/>
      <c r="AL972" s="455" t="n"/>
      <c r="AM972" s="455" t="n"/>
      <c r="AN972" s="455" t="n"/>
      <c r="AO972" s="455" t="n"/>
      <c r="AP972" s="455" t="n"/>
      <c r="AQ972" s="455" t="n"/>
      <c r="AR972" s="418" t="n"/>
      <c r="AS972" s="418" t="n"/>
      <c r="AT972" s="418" t="n"/>
    </row>
    <row r="973">
      <c r="A973" s="417" t="n">
        <v>964</v>
      </c>
      <c r="B973" s="418" t="inlineStr">
        <is>
          <t>Lift-On &amp; Lift-Off</t>
        </is>
      </c>
      <c r="C973" s="418" t="inlineStr">
        <is>
          <t>កំពង់ផែស្វយ័តក្រុងព្រះសីហនុ</t>
        </is>
      </c>
      <c r="D973" s="418" t="inlineStr">
        <is>
          <t>L001-100044638</t>
        </is>
      </c>
      <c r="E973" s="418" t="inlineStr">
        <is>
          <t>027733</t>
        </is>
      </c>
      <c r="F973" s="419" t="n">
        <v>44836</v>
      </c>
      <c r="G973" s="420" t="n">
        <v>20752</v>
      </c>
      <c r="H973" s="418" t="n"/>
      <c r="I973" s="455" t="n">
        <v>20752</v>
      </c>
      <c r="J973" s="418">
        <f>IF(L973&lt;&gt;"",L973,K973)</f>
        <v/>
      </c>
      <c r="K973" s="418">
        <f>IF(AND(T973=TRUE, U973=TRUE, V973=TRUE), IF(W973&lt;-0.05, "អនុញ្ញាត (អ្នកផ្គត់ផ្គង់ប្រកាសខ្វះ)", "បានប្រកាស (អនុញ្ញាត)"), IF(AND(T973=FALSE, U973=FALSE, V973=FALSE), "ព្យួរទុក (មិនមានទិន្នន័យ)", "ប្រកាសខុស (ព្យួរទុក)"))</f>
        <v/>
      </c>
      <c r="L973" s="418" t="inlineStr"/>
      <c r="M973" s="418" t="inlineStr"/>
      <c r="N973" s="455" t="n"/>
      <c r="O973" s="455">
        <f>IF(W973&lt;0,AI973,I973)</f>
        <v/>
      </c>
      <c r="P973" s="455">
        <f>I973-O973</f>
        <v/>
      </c>
      <c r="Q973" s="418" t="n"/>
      <c r="R973" s="418" t="inlineStr">
        <is>
          <t>027733</t>
        </is>
      </c>
      <c r="S973" s="418" t="inlineStr"/>
      <c r="T973" s="418">
        <f>R973=S973</f>
        <v/>
      </c>
      <c r="U973" s="418">
        <f>AND(MONTH(F973)=MONTH(Y973), YEAR(F973)=YEAR(Y973))</f>
        <v/>
      </c>
      <c r="V973" s="418">
        <f>AND(AC973&lt;&gt;"", 'Company information'!D$4&lt;&gt;"", RIGHT(SUBSTITUTE(AC973,"-",""),9)=RIGHT(SUBSTITUTE('Company information'!D$4,"-",""),9))</f>
        <v/>
      </c>
      <c r="W973" s="418">
        <f>AI973-I973</f>
        <v/>
      </c>
      <c r="X973" s="455" t="n"/>
      <c r="Y973" s="417" t="n"/>
      <c r="Z973" s="418" t="n"/>
      <c r="AA973" s="418" t="n"/>
      <c r="AB973" s="418" t="n"/>
      <c r="AC973" s="418" t="n"/>
      <c r="AD973" s="418" t="n"/>
      <c r="AE973" s="455" t="n"/>
      <c r="AF973" s="455" t="n"/>
      <c r="AG973" s="455" t="n"/>
      <c r="AH973" s="455" t="n"/>
      <c r="AI973" s="455" t="n"/>
      <c r="AJ973" s="455" t="n"/>
      <c r="AK973" s="455" t="n"/>
      <c r="AL973" s="455" t="n"/>
      <c r="AM973" s="455" t="n"/>
      <c r="AN973" s="455" t="n"/>
      <c r="AO973" s="455" t="n"/>
      <c r="AP973" s="455" t="n"/>
      <c r="AQ973" s="455" t="n"/>
      <c r="AR973" s="418" t="n"/>
      <c r="AS973" s="418" t="n"/>
      <c r="AT973" s="418" t="n"/>
    </row>
    <row r="974">
      <c r="A974" s="417" t="n">
        <v>965</v>
      </c>
      <c r="B974" s="418" t="inlineStr">
        <is>
          <t>TRUCKING FEE</t>
        </is>
      </c>
      <c r="C974" s="418" t="inlineStr">
        <is>
          <t>56ប៊ី-លីង សឹបផ្លាយ ឆេន មេនេចម៉ិន ឯ.ក</t>
        </is>
      </c>
      <c r="D974" s="418" t="inlineStr">
        <is>
          <t>K004-902004795</t>
        </is>
      </c>
      <c r="E974" s="418" t="inlineStr">
        <is>
          <t>TI2022-0170</t>
        </is>
      </c>
      <c r="F974" s="419" t="n">
        <v>44614</v>
      </c>
      <c r="G974" s="420" t="n">
        <v>298851</v>
      </c>
      <c r="H974" s="418" t="n"/>
      <c r="I974" s="455" t="n">
        <v>298851</v>
      </c>
      <c r="J974" s="418">
        <f>IF(L974&lt;&gt;"",L974,K974)</f>
        <v/>
      </c>
      <c r="K974" s="418">
        <f>IF(AND(T974=TRUE, U974=TRUE, V974=TRUE), IF(W974&lt;-0.05, "អនុញ្ញាត (អ្នកផ្គត់ផ្គង់ប្រកាសខ្វះ)", "បានប្រកាស (អនុញ្ញាត)"), IF(AND(T974=FALSE, U974=FALSE, V974=FALSE), "ព្យួរទុក (មិនមានទិន្នន័យ)", "ប្រកាសខុស (ព្យួរទុក)"))</f>
        <v/>
      </c>
      <c r="L974" s="418" t="inlineStr"/>
      <c r="M974" s="418" t="inlineStr"/>
      <c r="N974" s="455" t="n"/>
      <c r="O974" s="455">
        <f>IF(W974&lt;0,AI974,I974)</f>
        <v/>
      </c>
      <c r="P974" s="455">
        <f>I974-O974</f>
        <v/>
      </c>
      <c r="Q974" s="418" t="n"/>
      <c r="R974" s="418" t="inlineStr">
        <is>
          <t>TI2022-0170</t>
        </is>
      </c>
      <c r="S974" s="418" t="inlineStr"/>
      <c r="T974" s="418">
        <f>R974=S974</f>
        <v/>
      </c>
      <c r="U974" s="418">
        <f>AND(MONTH(F974)=MONTH(Y974), YEAR(F974)=YEAR(Y974))</f>
        <v/>
      </c>
      <c r="V974" s="418">
        <f>AND(AC974&lt;&gt;"", 'Company information'!D$4&lt;&gt;"", RIGHT(SUBSTITUTE(AC974,"-",""),9)=RIGHT(SUBSTITUTE('Company information'!D$4,"-",""),9))</f>
        <v/>
      </c>
      <c r="W974" s="418">
        <f>AI974-I974</f>
        <v/>
      </c>
      <c r="X974" s="455" t="n"/>
      <c r="Y974" s="417" t="n"/>
      <c r="Z974" s="418" t="n"/>
      <c r="AA974" s="418" t="n"/>
      <c r="AB974" s="418" t="n"/>
      <c r="AC974" s="418" t="n"/>
      <c r="AD974" s="418" t="n"/>
      <c r="AE974" s="455" t="n"/>
      <c r="AF974" s="455" t="n"/>
      <c r="AG974" s="455" t="n"/>
      <c r="AH974" s="455" t="n"/>
      <c r="AI974" s="455" t="n"/>
      <c r="AJ974" s="455" t="n"/>
      <c r="AK974" s="455" t="n"/>
      <c r="AL974" s="455" t="n"/>
      <c r="AM974" s="455" t="n"/>
      <c r="AN974" s="455" t="n"/>
      <c r="AO974" s="455" t="n"/>
      <c r="AP974" s="455" t="n"/>
      <c r="AQ974" s="455" t="n"/>
      <c r="AR974" s="418" t="n"/>
      <c r="AS974" s="418" t="n"/>
      <c r="AT974" s="418" t="n"/>
    </row>
    <row r="975">
      <c r="A975" s="417" t="n">
        <v>966</v>
      </c>
      <c r="B975" s="418" t="inlineStr">
        <is>
          <t>Lift-Off Charge,Gate Fee Charge</t>
        </is>
      </c>
      <c r="C975" s="418" t="inlineStr">
        <is>
          <t>កំពង់ផែស្វយ័តភ្នំពេញ "ក.ស.ភ"</t>
        </is>
      </c>
      <c r="D975" s="418" t="inlineStr">
        <is>
          <t>L001-100044999</t>
        </is>
      </c>
      <c r="E975" s="418" t="inlineStr">
        <is>
          <t>INV2022021859</t>
        </is>
      </c>
      <c r="F975" s="419" t="n">
        <v>44606</v>
      </c>
      <c r="G975" s="420" t="n">
        <v>29282</v>
      </c>
      <c r="H975" s="418" t="n"/>
      <c r="I975" s="455" t="n">
        <v>29282</v>
      </c>
      <c r="J975" s="418">
        <f>IF(L975&lt;&gt;"",L975,K975)</f>
        <v/>
      </c>
      <c r="K975" s="418">
        <f>IF(AND(T975=TRUE, U975=TRUE, V975=TRUE), IF(W975&lt;-0.05, "អនុញ្ញាត (អ្នកផ្គត់ផ្គង់ប្រកាសខ្វះ)", "បានប្រកាស (អនុញ្ញាត)"), IF(AND(T975=FALSE, U975=FALSE, V975=FALSE), "ព្យួរទុក (មិនមានទិន្នន័យ)", "ប្រកាសខុស (ព្យួរទុក)"))</f>
        <v/>
      </c>
      <c r="L975" s="418" t="inlineStr"/>
      <c r="M975" s="418" t="inlineStr"/>
      <c r="N975" s="455" t="n"/>
      <c r="O975" s="455">
        <f>IF(W975&lt;0,AI975,I975)</f>
        <v/>
      </c>
      <c r="P975" s="455">
        <f>I975-O975</f>
        <v/>
      </c>
      <c r="Q975" s="418" t="n"/>
      <c r="R975" s="418" t="inlineStr">
        <is>
          <t>INV2022021859</t>
        </is>
      </c>
      <c r="S975" s="418" t="inlineStr"/>
      <c r="T975" s="418">
        <f>R975=S975</f>
        <v/>
      </c>
      <c r="U975" s="418">
        <f>AND(MONTH(F975)=MONTH(Y975), YEAR(F975)=YEAR(Y975))</f>
        <v/>
      </c>
      <c r="V975" s="418">
        <f>AND(AC975&lt;&gt;"", 'Company information'!D$4&lt;&gt;"", RIGHT(SUBSTITUTE(AC975,"-",""),9)=RIGHT(SUBSTITUTE('Company information'!D$4,"-",""),9))</f>
        <v/>
      </c>
      <c r="W975" s="418">
        <f>AI975-I975</f>
        <v/>
      </c>
      <c r="X975" s="455" t="n"/>
      <c r="Y975" s="417" t="n"/>
      <c r="Z975" s="418" t="n"/>
      <c r="AA975" s="418" t="n"/>
      <c r="AB975" s="418" t="n"/>
      <c r="AC975" s="418" t="n"/>
      <c r="AD975" s="418" t="n"/>
      <c r="AE975" s="455" t="n"/>
      <c r="AF975" s="455" t="n"/>
      <c r="AG975" s="455" t="n"/>
      <c r="AH975" s="455" t="n"/>
      <c r="AI975" s="455" t="n"/>
      <c r="AJ975" s="455" t="n"/>
      <c r="AK975" s="455" t="n"/>
      <c r="AL975" s="455" t="n"/>
      <c r="AM975" s="455" t="n"/>
      <c r="AN975" s="455" t="n"/>
      <c r="AO975" s="455" t="n"/>
      <c r="AP975" s="455" t="n"/>
      <c r="AQ975" s="455" t="n"/>
      <c r="AR975" s="418" t="n"/>
      <c r="AS975" s="418" t="n"/>
      <c r="AT975" s="418" t="n"/>
    </row>
    <row r="976">
      <c r="A976" s="417" t="n">
        <v>967</v>
      </c>
      <c r="B976" s="418" t="inlineStr">
        <is>
          <t>TRUCKING FEE</t>
        </is>
      </c>
      <c r="C976" s="418" t="inlineStr">
        <is>
          <t>56ប៊ី-លីង សឹបផ្លាយ ឆេន មេនេចម៉ិន ឯ.ក</t>
        </is>
      </c>
      <c r="D976" s="418" t="inlineStr">
        <is>
          <t>K004-902004795</t>
        </is>
      </c>
      <c r="E976" s="418" t="inlineStr">
        <is>
          <t>TI2022-0169</t>
        </is>
      </c>
      <c r="F976" s="419" t="n">
        <v>44614</v>
      </c>
      <c r="G976" s="420" t="n">
        <v>270389</v>
      </c>
      <c r="H976" s="418" t="n"/>
      <c r="I976" s="455" t="n">
        <v>270389</v>
      </c>
      <c r="J976" s="418">
        <f>IF(L976&lt;&gt;"",L976,K976)</f>
        <v/>
      </c>
      <c r="K976" s="418">
        <f>IF(AND(T976=TRUE, U976=TRUE, V976=TRUE), IF(W976&lt;-0.05, "អនុញ្ញាត (អ្នកផ្គត់ផ្គង់ប្រកាសខ្វះ)", "បានប្រកាស (អនុញ្ញាត)"), IF(AND(T976=FALSE, U976=FALSE, V976=FALSE), "ព្យួរទុក (មិនមានទិន្នន័យ)", "ប្រកាសខុស (ព្យួរទុក)"))</f>
        <v/>
      </c>
      <c r="L976" s="418" t="inlineStr"/>
      <c r="M976" s="418" t="inlineStr"/>
      <c r="N976" s="455" t="n"/>
      <c r="O976" s="455">
        <f>IF(W976&lt;0,AI976,I976)</f>
        <v/>
      </c>
      <c r="P976" s="455">
        <f>I976-O976</f>
        <v/>
      </c>
      <c r="Q976" s="418" t="n"/>
      <c r="R976" s="418" t="inlineStr">
        <is>
          <t>TI2022-0169</t>
        </is>
      </c>
      <c r="S976" s="418" t="inlineStr"/>
      <c r="T976" s="418">
        <f>R976=S976</f>
        <v/>
      </c>
      <c r="U976" s="418">
        <f>AND(MONTH(F976)=MONTH(Y976), YEAR(F976)=YEAR(Y976))</f>
        <v/>
      </c>
      <c r="V976" s="418">
        <f>AND(AC976&lt;&gt;"", 'Company information'!D$4&lt;&gt;"", RIGHT(SUBSTITUTE(AC976,"-",""),9)=RIGHT(SUBSTITUTE('Company information'!D$4,"-",""),9))</f>
        <v/>
      </c>
      <c r="W976" s="418">
        <f>AI976-I976</f>
        <v/>
      </c>
      <c r="X976" s="455" t="n"/>
      <c r="Y976" s="417" t="n"/>
      <c r="Z976" s="418" t="n"/>
      <c r="AA976" s="418" t="n"/>
      <c r="AB976" s="418" t="n"/>
      <c r="AC976" s="418" t="n"/>
      <c r="AD976" s="418" t="n"/>
      <c r="AE976" s="455" t="n"/>
      <c r="AF976" s="455" t="n"/>
      <c r="AG976" s="455" t="n"/>
      <c r="AH976" s="455" t="n"/>
      <c r="AI976" s="455" t="n"/>
      <c r="AJ976" s="455" t="n"/>
      <c r="AK976" s="455" t="n"/>
      <c r="AL976" s="455" t="n"/>
      <c r="AM976" s="455" t="n"/>
      <c r="AN976" s="455" t="n"/>
      <c r="AO976" s="455" t="n"/>
      <c r="AP976" s="455" t="n"/>
      <c r="AQ976" s="455" t="n"/>
      <c r="AR976" s="418" t="n"/>
      <c r="AS976" s="418" t="n"/>
      <c r="AT976" s="418" t="n"/>
    </row>
    <row r="977">
      <c r="A977" s="417" t="n">
        <v>968</v>
      </c>
      <c r="B977" s="418" t="inlineStr">
        <is>
          <t>Lift-Off Charge,Gate Fee Charge</t>
        </is>
      </c>
      <c r="C977" s="418" t="inlineStr">
        <is>
          <t>កំពង់ផែស្វយ័តភ្នំពេញ "ក.ស.ភ"</t>
        </is>
      </c>
      <c r="D977" s="418" t="inlineStr">
        <is>
          <t>L001-100044999</t>
        </is>
      </c>
      <c r="E977" s="418" t="inlineStr">
        <is>
          <t>INV2022021857</t>
        </is>
      </c>
      <c r="F977" s="419" t="n">
        <v>44606</v>
      </c>
      <c r="G977" s="420" t="n">
        <v>117130</v>
      </c>
      <c r="H977" s="418" t="n"/>
      <c r="I977" s="455" t="n">
        <v>117130</v>
      </c>
      <c r="J977" s="418">
        <f>IF(L977&lt;&gt;"",L977,K977)</f>
        <v/>
      </c>
      <c r="K977" s="418">
        <f>IF(AND(T977=TRUE, U977=TRUE, V977=TRUE), IF(W977&lt;-0.05, "អនុញ្ញាត (អ្នកផ្គត់ផ្គង់ប្រកាសខ្វះ)", "បានប្រកាស (អនុញ្ញាត)"), IF(AND(T977=FALSE, U977=FALSE, V977=FALSE), "ព្យួរទុក (មិនមានទិន្នន័យ)", "ប្រកាសខុស (ព្យួរទុក)"))</f>
        <v/>
      </c>
      <c r="L977" s="418" t="inlineStr"/>
      <c r="M977" s="418" t="inlineStr"/>
      <c r="N977" s="455" t="n"/>
      <c r="O977" s="455">
        <f>IF(W977&lt;0,AI977,I977)</f>
        <v/>
      </c>
      <c r="P977" s="455">
        <f>I977-O977</f>
        <v/>
      </c>
      <c r="Q977" s="418" t="n"/>
      <c r="R977" s="418" t="inlineStr">
        <is>
          <t>INV2022021857</t>
        </is>
      </c>
      <c r="S977" s="418" t="inlineStr"/>
      <c r="T977" s="418">
        <f>R977=S977</f>
        <v/>
      </c>
      <c r="U977" s="418">
        <f>AND(MONTH(F977)=MONTH(Y977), YEAR(F977)=YEAR(Y977))</f>
        <v/>
      </c>
      <c r="V977" s="418">
        <f>AND(AC977&lt;&gt;"", 'Company information'!D$4&lt;&gt;"", RIGHT(SUBSTITUTE(AC977,"-",""),9)=RIGHT(SUBSTITUTE('Company information'!D$4,"-",""),9))</f>
        <v/>
      </c>
      <c r="W977" s="418">
        <f>AI977-I977</f>
        <v/>
      </c>
      <c r="X977" s="455" t="n"/>
      <c r="Y977" s="417" t="n"/>
      <c r="Z977" s="418" t="n"/>
      <c r="AA977" s="418" t="n"/>
      <c r="AB977" s="418" t="n"/>
      <c r="AC977" s="418" t="n"/>
      <c r="AD977" s="418" t="n"/>
      <c r="AE977" s="455" t="n"/>
      <c r="AF977" s="455" t="n"/>
      <c r="AG977" s="455" t="n"/>
      <c r="AH977" s="455" t="n"/>
      <c r="AI977" s="455" t="n"/>
      <c r="AJ977" s="455" t="n"/>
      <c r="AK977" s="455" t="n"/>
      <c r="AL977" s="455" t="n"/>
      <c r="AM977" s="455" t="n"/>
      <c r="AN977" s="455" t="n"/>
      <c r="AO977" s="455" t="n"/>
      <c r="AP977" s="455" t="n"/>
      <c r="AQ977" s="455" t="n"/>
      <c r="AR977" s="418" t="n"/>
      <c r="AS977" s="418" t="n"/>
      <c r="AT977" s="418" t="n"/>
    </row>
    <row r="978">
      <c r="A978" s="417" t="n">
        <v>969</v>
      </c>
      <c r="B978" s="418" t="inlineStr">
        <is>
          <t>TRUCKING FEE</t>
        </is>
      </c>
      <c r="C978" s="418" t="inlineStr">
        <is>
          <t>56ប៊ី-លីង សឹបផ្លាយ ឆេន មេនេចម៉ិន ឯ.ក</t>
        </is>
      </c>
      <c r="D978" s="418" t="inlineStr">
        <is>
          <t>K004-902004795</t>
        </is>
      </c>
      <c r="E978" s="418" t="inlineStr">
        <is>
          <t>TI2022-0168</t>
        </is>
      </c>
      <c r="F978" s="419" t="n">
        <v>44614</v>
      </c>
      <c r="G978" s="420" t="n">
        <v>910784</v>
      </c>
      <c r="H978" s="418" t="n"/>
      <c r="I978" s="455" t="n">
        <v>910784</v>
      </c>
      <c r="J978" s="418">
        <f>IF(L978&lt;&gt;"",L978,K978)</f>
        <v/>
      </c>
      <c r="K978" s="418">
        <f>IF(AND(T978=TRUE, U978=TRUE, V978=TRUE), IF(W978&lt;-0.05, "អនុញ្ញាត (អ្នកផ្គត់ផ្គង់ប្រកាសខ្វះ)", "បានប្រកាស (អនុញ្ញាត)"), IF(AND(T978=FALSE, U978=FALSE, V978=FALSE), "ព្យួរទុក (មិនមានទិន្នន័យ)", "ប្រកាសខុស (ព្យួរទុក)"))</f>
        <v/>
      </c>
      <c r="L978" s="418" t="inlineStr"/>
      <c r="M978" s="418" t="inlineStr"/>
      <c r="N978" s="455" t="n"/>
      <c r="O978" s="455">
        <f>IF(W978&lt;0,AI978,I978)</f>
        <v/>
      </c>
      <c r="P978" s="455">
        <f>I978-O978</f>
        <v/>
      </c>
      <c r="Q978" s="418" t="n"/>
      <c r="R978" s="418" t="inlineStr">
        <is>
          <t>TI2022-0168</t>
        </is>
      </c>
      <c r="S978" s="418" t="inlineStr"/>
      <c r="T978" s="418">
        <f>R978=S978</f>
        <v/>
      </c>
      <c r="U978" s="418">
        <f>AND(MONTH(F978)=MONTH(Y978), YEAR(F978)=YEAR(Y978))</f>
        <v/>
      </c>
      <c r="V978" s="418">
        <f>AND(AC978&lt;&gt;"", 'Company information'!D$4&lt;&gt;"", RIGHT(SUBSTITUTE(AC978,"-",""),9)=RIGHT(SUBSTITUTE('Company information'!D$4,"-",""),9))</f>
        <v/>
      </c>
      <c r="W978" s="418">
        <f>AI978-I978</f>
        <v/>
      </c>
      <c r="X978" s="455" t="n"/>
      <c r="Y978" s="417" t="n"/>
      <c r="Z978" s="418" t="n"/>
      <c r="AA978" s="418" t="n"/>
      <c r="AB978" s="418" t="n"/>
      <c r="AC978" s="418" t="n"/>
      <c r="AD978" s="418" t="n"/>
      <c r="AE978" s="455" t="n"/>
      <c r="AF978" s="455" t="n"/>
      <c r="AG978" s="455" t="n"/>
      <c r="AH978" s="455" t="n"/>
      <c r="AI978" s="455" t="n"/>
      <c r="AJ978" s="455" t="n"/>
      <c r="AK978" s="455" t="n"/>
      <c r="AL978" s="455" t="n"/>
      <c r="AM978" s="455" t="n"/>
      <c r="AN978" s="455" t="n"/>
      <c r="AO978" s="455" t="n"/>
      <c r="AP978" s="455" t="n"/>
      <c r="AQ978" s="455" t="n"/>
      <c r="AR978" s="418" t="n"/>
      <c r="AS978" s="418" t="n"/>
      <c r="AT978" s="418" t="n"/>
    </row>
    <row r="979">
      <c r="A979" s="417" t="n">
        <v>970</v>
      </c>
      <c r="B979" s="418" t="inlineStr">
        <is>
          <t>Lift-Off Charge,Gate Fee Charge</t>
        </is>
      </c>
      <c r="C979" s="418" t="inlineStr">
        <is>
          <t>កំពង់ផែស្វយ័តភ្នំពេញ "ក.ស.ភ"</t>
        </is>
      </c>
      <c r="D979" s="418" t="inlineStr">
        <is>
          <t>L001-100044999</t>
        </is>
      </c>
      <c r="E979" s="418" t="inlineStr">
        <is>
          <t>INV20220211860</t>
        </is>
      </c>
      <c r="F979" s="419" t="n">
        <v>44606</v>
      </c>
      <c r="G979" s="420" t="n">
        <v>29282</v>
      </c>
      <c r="H979" s="418" t="n"/>
      <c r="I979" s="455" t="n">
        <v>29282</v>
      </c>
      <c r="J979" s="418">
        <f>IF(L979&lt;&gt;"",L979,K979)</f>
        <v/>
      </c>
      <c r="K979" s="418">
        <f>IF(AND(T979=TRUE, U979=TRUE, V979=TRUE), IF(W979&lt;-0.05, "អនុញ្ញាត (អ្នកផ្គត់ផ្គង់ប្រកាសខ្វះ)", "បានប្រកាស (អនុញ្ញាត)"), IF(AND(T979=FALSE, U979=FALSE, V979=FALSE), "ព្យួរទុក (មិនមានទិន្នន័យ)", "ប្រកាសខុស (ព្យួរទុក)"))</f>
        <v/>
      </c>
      <c r="L979" s="418" t="inlineStr"/>
      <c r="M979" s="418" t="inlineStr"/>
      <c r="N979" s="455" t="n"/>
      <c r="O979" s="455">
        <f>IF(W979&lt;0,AI979,I979)</f>
        <v/>
      </c>
      <c r="P979" s="455">
        <f>I979-O979</f>
        <v/>
      </c>
      <c r="Q979" s="418" t="n"/>
      <c r="R979" s="418" t="inlineStr">
        <is>
          <t>INV20220211860</t>
        </is>
      </c>
      <c r="S979" s="418" t="inlineStr"/>
      <c r="T979" s="418">
        <f>R979=S979</f>
        <v/>
      </c>
      <c r="U979" s="418">
        <f>AND(MONTH(F979)=MONTH(Y979), YEAR(F979)=YEAR(Y979))</f>
        <v/>
      </c>
      <c r="V979" s="418">
        <f>AND(AC979&lt;&gt;"", 'Company information'!D$4&lt;&gt;"", RIGHT(SUBSTITUTE(AC979,"-",""),9)=RIGHT(SUBSTITUTE('Company information'!D$4,"-",""),9))</f>
        <v/>
      </c>
      <c r="W979" s="418">
        <f>AI979-I979</f>
        <v/>
      </c>
      <c r="X979" s="455" t="n"/>
      <c r="Y979" s="417" t="n"/>
      <c r="Z979" s="418" t="n"/>
      <c r="AA979" s="418" t="n"/>
      <c r="AB979" s="418" t="n"/>
      <c r="AC979" s="418" t="n"/>
      <c r="AD979" s="418" t="n"/>
      <c r="AE979" s="455" t="n"/>
      <c r="AF979" s="455" t="n"/>
      <c r="AG979" s="455" t="n"/>
      <c r="AH979" s="455" t="n"/>
      <c r="AI979" s="455" t="n"/>
      <c r="AJ979" s="455" t="n"/>
      <c r="AK979" s="455" t="n"/>
      <c r="AL979" s="455" t="n"/>
      <c r="AM979" s="455" t="n"/>
      <c r="AN979" s="455" t="n"/>
      <c r="AO979" s="455" t="n"/>
      <c r="AP979" s="455" t="n"/>
      <c r="AQ979" s="455" t="n"/>
      <c r="AR979" s="418" t="n"/>
      <c r="AS979" s="418" t="n"/>
      <c r="AT979" s="418" t="n"/>
    </row>
    <row r="980">
      <c r="A980" s="417" t="n">
        <v>971</v>
      </c>
      <c r="B980" s="418" t="inlineStr">
        <is>
          <t>TRUCKING FEE</t>
        </is>
      </c>
      <c r="C980" s="418" t="inlineStr">
        <is>
          <t>56ប៊ី-លីង សឹបផ្លាយ ឆេន មេនេចម៉ិន ឯ.ក</t>
        </is>
      </c>
      <c r="D980" s="418" t="inlineStr">
        <is>
          <t>K004-902004795</t>
        </is>
      </c>
      <c r="E980" s="418" t="inlineStr">
        <is>
          <t>TI2022-0167</t>
        </is>
      </c>
      <c r="F980" s="419" t="n">
        <v>44614</v>
      </c>
      <c r="G980" s="420" t="n">
        <v>270389</v>
      </c>
      <c r="H980" s="418" t="n"/>
      <c r="I980" s="455" t="n">
        <v>270389</v>
      </c>
      <c r="J980" s="418">
        <f>IF(L980&lt;&gt;"",L980,K980)</f>
        <v/>
      </c>
      <c r="K980" s="418">
        <f>IF(AND(T980=TRUE, U980=TRUE, V980=TRUE), IF(W980&lt;-0.05, "អនុញ្ញាត (អ្នកផ្គត់ផ្គង់ប្រកាសខ្វះ)", "បានប្រកាស (អនុញ្ញាត)"), IF(AND(T980=FALSE, U980=FALSE, V980=FALSE), "ព្យួរទុក (មិនមានទិន្នន័យ)", "ប្រកាសខុស (ព្យួរទុក)"))</f>
        <v/>
      </c>
      <c r="L980" s="418" t="inlineStr"/>
      <c r="M980" s="418" t="inlineStr"/>
      <c r="N980" s="455" t="n"/>
      <c r="O980" s="455">
        <f>IF(W980&lt;0,AI980,I980)</f>
        <v/>
      </c>
      <c r="P980" s="455">
        <f>I980-O980</f>
        <v/>
      </c>
      <c r="Q980" s="418" t="n"/>
      <c r="R980" s="418" t="inlineStr">
        <is>
          <t>TI2022-0167</t>
        </is>
      </c>
      <c r="S980" s="418" t="inlineStr"/>
      <c r="T980" s="418">
        <f>R980=S980</f>
        <v/>
      </c>
      <c r="U980" s="418">
        <f>AND(MONTH(F980)=MONTH(Y980), YEAR(F980)=YEAR(Y980))</f>
        <v/>
      </c>
      <c r="V980" s="418">
        <f>AND(AC980&lt;&gt;"", 'Company information'!D$4&lt;&gt;"", RIGHT(SUBSTITUTE(AC980,"-",""),9)=RIGHT(SUBSTITUTE('Company information'!D$4,"-",""),9))</f>
        <v/>
      </c>
      <c r="W980" s="418">
        <f>AI980-I980</f>
        <v/>
      </c>
      <c r="X980" s="455" t="n"/>
      <c r="Y980" s="417" t="n"/>
      <c r="Z980" s="418" t="n"/>
      <c r="AA980" s="418" t="n"/>
      <c r="AB980" s="418" t="n"/>
      <c r="AC980" s="418" t="n"/>
      <c r="AD980" s="418" t="n"/>
      <c r="AE980" s="455" t="n"/>
      <c r="AF980" s="455" t="n"/>
      <c r="AG980" s="455" t="n"/>
      <c r="AH980" s="455" t="n"/>
      <c r="AI980" s="455" t="n"/>
      <c r="AJ980" s="455" t="n"/>
      <c r="AK980" s="455" t="n"/>
      <c r="AL980" s="455" t="n"/>
      <c r="AM980" s="455" t="n"/>
      <c r="AN980" s="455" t="n"/>
      <c r="AO980" s="455" t="n"/>
      <c r="AP980" s="455" t="n"/>
      <c r="AQ980" s="455" t="n"/>
      <c r="AR980" s="418" t="n"/>
      <c r="AS980" s="418" t="n"/>
      <c r="AT980" s="418" t="n"/>
    </row>
    <row r="981">
      <c r="A981" s="417" t="n">
        <v>972</v>
      </c>
      <c r="B981" s="418" t="inlineStr">
        <is>
          <t>TRUCKING FEE</t>
        </is>
      </c>
      <c r="C981" s="418" t="inlineStr">
        <is>
          <t>56ប៊ី-លីង សឹបផ្លាយ ឆេន មេនេចម៉ិន ឯ.ក</t>
        </is>
      </c>
      <c r="D981" s="418" t="inlineStr">
        <is>
          <t>K004-902004795</t>
        </is>
      </c>
      <c r="E981" s="418" t="inlineStr">
        <is>
          <t>TI2022-0166</t>
        </is>
      </c>
      <c r="F981" s="419" t="n">
        <v>44614</v>
      </c>
      <c r="G981" s="420" t="n">
        <v>697319</v>
      </c>
      <c r="H981" s="418" t="n"/>
      <c r="I981" s="455" t="n">
        <v>697319</v>
      </c>
      <c r="J981" s="418">
        <f>IF(L981&lt;&gt;"",L981,K981)</f>
        <v/>
      </c>
      <c r="K981" s="418">
        <f>IF(AND(T981=TRUE, U981=TRUE, V981=TRUE), IF(W981&lt;-0.05, "អនុញ្ញាត (អ្នកផ្គត់ផ្គង់ប្រកាសខ្វះ)", "បានប្រកាស (អនុញ្ញាត)"), IF(AND(T981=FALSE, U981=FALSE, V981=FALSE), "ព្យួរទុក (មិនមានទិន្នន័យ)", "ប្រកាសខុស (ព្យួរទុក)"))</f>
        <v/>
      </c>
      <c r="L981" s="418" t="inlineStr"/>
      <c r="M981" s="418" t="inlineStr"/>
      <c r="N981" s="455" t="n"/>
      <c r="O981" s="455">
        <f>IF(W981&lt;0,AI981,I981)</f>
        <v/>
      </c>
      <c r="P981" s="455">
        <f>I981-O981</f>
        <v/>
      </c>
      <c r="Q981" s="418" t="n"/>
      <c r="R981" s="418" t="inlineStr">
        <is>
          <t>TI2022-0166</t>
        </is>
      </c>
      <c r="S981" s="418" t="inlineStr"/>
      <c r="T981" s="418">
        <f>R981=S981</f>
        <v/>
      </c>
      <c r="U981" s="418">
        <f>AND(MONTH(F981)=MONTH(Y981), YEAR(F981)=YEAR(Y981))</f>
        <v/>
      </c>
      <c r="V981" s="418">
        <f>AND(AC981&lt;&gt;"", 'Company information'!D$4&lt;&gt;"", RIGHT(SUBSTITUTE(AC981,"-",""),9)=RIGHT(SUBSTITUTE('Company information'!D$4,"-",""),9))</f>
        <v/>
      </c>
      <c r="W981" s="418">
        <f>AI981-I981</f>
        <v/>
      </c>
      <c r="X981" s="455" t="n"/>
      <c r="Y981" s="417" t="n"/>
      <c r="Z981" s="418" t="n"/>
      <c r="AA981" s="418" t="n"/>
      <c r="AB981" s="418" t="n"/>
      <c r="AC981" s="418" t="n"/>
      <c r="AD981" s="418" t="n"/>
      <c r="AE981" s="455" t="n"/>
      <c r="AF981" s="455" t="n"/>
      <c r="AG981" s="455" t="n"/>
      <c r="AH981" s="455" t="n"/>
      <c r="AI981" s="455" t="n"/>
      <c r="AJ981" s="455" t="n"/>
      <c r="AK981" s="455" t="n"/>
      <c r="AL981" s="455" t="n"/>
      <c r="AM981" s="455" t="n"/>
      <c r="AN981" s="455" t="n"/>
      <c r="AO981" s="455" t="n"/>
      <c r="AP981" s="455" t="n"/>
      <c r="AQ981" s="455" t="n"/>
      <c r="AR981" s="418" t="n"/>
      <c r="AS981" s="418" t="n"/>
      <c r="AT981" s="418" t="n"/>
    </row>
    <row r="982">
      <c r="A982" s="417" t="n">
        <v>973</v>
      </c>
      <c r="B982" s="418" t="inlineStr">
        <is>
          <t>Lift-On &amp; Lift-Off</t>
        </is>
      </c>
      <c r="C982" s="418" t="inlineStr">
        <is>
          <t>កំពង់ផែស្វយ័តក្រុងព្រះសីហនុ</t>
        </is>
      </c>
      <c r="D982" s="418" t="inlineStr">
        <is>
          <t>L001-100044638</t>
        </is>
      </c>
      <c r="E982" s="418" t="inlineStr">
        <is>
          <t>023578</t>
        </is>
      </c>
      <c r="F982" s="419" t="n">
        <v>44653</v>
      </c>
      <c r="G982" s="420" t="n">
        <v>13828</v>
      </c>
      <c r="H982" s="418" t="n"/>
      <c r="I982" s="455" t="n">
        <v>13828</v>
      </c>
      <c r="J982" s="418">
        <f>IF(L982&lt;&gt;"",L982,K982)</f>
        <v/>
      </c>
      <c r="K982" s="418">
        <f>IF(AND(T982=TRUE, U982=TRUE, V982=TRUE), IF(W982&lt;-0.05, "អនុញ្ញាត (អ្នកផ្គត់ផ្គង់ប្រកាសខ្វះ)", "បានប្រកាស (អនុញ្ញាត)"), IF(AND(T982=FALSE, U982=FALSE, V982=FALSE), "ព្យួរទុក (មិនមានទិន្នន័យ)", "ប្រកាសខុស (ព្យួរទុក)"))</f>
        <v/>
      </c>
      <c r="L982" s="418" t="inlineStr"/>
      <c r="M982" s="418" t="inlineStr"/>
      <c r="N982" s="455" t="n"/>
      <c r="O982" s="455">
        <f>IF(W982&lt;0,AI982,I982)</f>
        <v/>
      </c>
      <c r="P982" s="455">
        <f>I982-O982</f>
        <v/>
      </c>
      <c r="Q982" s="418" t="n"/>
      <c r="R982" s="418" t="inlineStr">
        <is>
          <t>023578</t>
        </is>
      </c>
      <c r="S982" s="418" t="inlineStr"/>
      <c r="T982" s="418">
        <f>R982=S982</f>
        <v/>
      </c>
      <c r="U982" s="418">
        <f>AND(MONTH(F982)=MONTH(Y982), YEAR(F982)=YEAR(Y982))</f>
        <v/>
      </c>
      <c r="V982" s="418">
        <f>AND(AC982&lt;&gt;"", 'Company information'!D$4&lt;&gt;"", RIGHT(SUBSTITUTE(AC982,"-",""),9)=RIGHT(SUBSTITUTE('Company information'!D$4,"-",""),9))</f>
        <v/>
      </c>
      <c r="W982" s="418">
        <f>AI982-I982</f>
        <v/>
      </c>
      <c r="X982" s="455" t="n"/>
      <c r="Y982" s="417" t="n"/>
      <c r="Z982" s="418" t="n"/>
      <c r="AA982" s="418" t="n"/>
      <c r="AB982" s="418" t="n"/>
      <c r="AC982" s="418" t="n"/>
      <c r="AD982" s="418" t="n"/>
      <c r="AE982" s="455" t="n"/>
      <c r="AF982" s="455" t="n"/>
      <c r="AG982" s="455" t="n"/>
      <c r="AH982" s="455" t="n"/>
      <c r="AI982" s="455" t="n"/>
      <c r="AJ982" s="455" t="n"/>
      <c r="AK982" s="455" t="n"/>
      <c r="AL982" s="455" t="n"/>
      <c r="AM982" s="455" t="n"/>
      <c r="AN982" s="455" t="n"/>
      <c r="AO982" s="455" t="n"/>
      <c r="AP982" s="455" t="n"/>
      <c r="AQ982" s="455" t="n"/>
      <c r="AR982" s="418" t="n"/>
      <c r="AS982" s="418" t="n"/>
      <c r="AT982" s="418" t="n"/>
    </row>
    <row r="983">
      <c r="A983" s="417" t="n">
        <v>974</v>
      </c>
      <c r="B983" s="418" t="inlineStr">
        <is>
          <t>TRUCKING FEE</t>
        </is>
      </c>
      <c r="C983" s="418" t="inlineStr">
        <is>
          <t>56ប៊ី-លីង សឹបផ្លាយ ឆេន មេនេចម៉ិន ឯ.ក</t>
        </is>
      </c>
      <c r="D983" s="418" t="inlineStr">
        <is>
          <t>K004-902004795</t>
        </is>
      </c>
      <c r="E983" s="418" t="inlineStr">
        <is>
          <t>TI2022-0128</t>
        </is>
      </c>
      <c r="F983" s="419" t="n">
        <v>44836</v>
      </c>
      <c r="G983" s="420" t="n">
        <v>541177</v>
      </c>
      <c r="H983" s="418" t="n"/>
      <c r="I983" s="455" t="n">
        <v>541177</v>
      </c>
      <c r="J983" s="418">
        <f>IF(L983&lt;&gt;"",L983,K983)</f>
        <v/>
      </c>
      <c r="K983" s="418">
        <f>IF(AND(T983=TRUE, U983=TRUE, V983=TRUE), IF(W983&lt;-0.05, "អនុញ្ញាត (អ្នកផ្គត់ផ្គង់ប្រកាសខ្វះ)", "បានប្រកាស (អនុញ្ញាត)"), IF(AND(T983=FALSE, U983=FALSE, V983=FALSE), "ព្យួរទុក (មិនមានទិន្នន័យ)", "ប្រកាសខុស (ព្យួរទុក)"))</f>
        <v/>
      </c>
      <c r="L983" s="418" t="inlineStr"/>
      <c r="M983" s="418" t="inlineStr"/>
      <c r="N983" s="455" t="n"/>
      <c r="O983" s="455">
        <f>IF(W983&lt;0,AI983,I983)</f>
        <v/>
      </c>
      <c r="P983" s="455">
        <f>I983-O983</f>
        <v/>
      </c>
      <c r="Q983" s="418" t="n"/>
      <c r="R983" s="418" t="inlineStr">
        <is>
          <t>TI2022-0128</t>
        </is>
      </c>
      <c r="S983" s="418" t="inlineStr"/>
      <c r="T983" s="418">
        <f>R983=S983</f>
        <v/>
      </c>
      <c r="U983" s="418">
        <f>AND(MONTH(F983)=MONTH(Y983), YEAR(F983)=YEAR(Y983))</f>
        <v/>
      </c>
      <c r="V983" s="418">
        <f>AND(AC983&lt;&gt;"", 'Company information'!D$4&lt;&gt;"", RIGHT(SUBSTITUTE(AC983,"-",""),9)=RIGHT(SUBSTITUTE('Company information'!D$4,"-",""),9))</f>
        <v/>
      </c>
      <c r="W983" s="418">
        <f>AI983-I983</f>
        <v/>
      </c>
      <c r="X983" s="455" t="n"/>
      <c r="Y983" s="417" t="n"/>
      <c r="Z983" s="418" t="n"/>
      <c r="AA983" s="418" t="n"/>
      <c r="AB983" s="418" t="n"/>
      <c r="AC983" s="418" t="n"/>
      <c r="AD983" s="418" t="n"/>
      <c r="AE983" s="455" t="n"/>
      <c r="AF983" s="455" t="n"/>
      <c r="AG983" s="455" t="n"/>
      <c r="AH983" s="455" t="n"/>
      <c r="AI983" s="455" t="n"/>
      <c r="AJ983" s="455" t="n"/>
      <c r="AK983" s="455" t="n"/>
      <c r="AL983" s="455" t="n"/>
      <c r="AM983" s="455" t="n"/>
      <c r="AN983" s="455" t="n"/>
      <c r="AO983" s="455" t="n"/>
      <c r="AP983" s="455" t="n"/>
      <c r="AQ983" s="455" t="n"/>
      <c r="AR983" s="418" t="n"/>
      <c r="AS983" s="418" t="n"/>
      <c r="AT983" s="418" t="n"/>
    </row>
    <row r="984">
      <c r="A984" s="417" t="n">
        <v>975</v>
      </c>
      <c r="B984" s="418" t="inlineStr">
        <is>
          <t>Lift-Off Charge,Gate Fee Charge</t>
        </is>
      </c>
      <c r="C984" s="418" t="inlineStr">
        <is>
          <t>កំពង់ផែស្វយ័តភ្នំពេញ "ក.ស.ភ"</t>
        </is>
      </c>
      <c r="D984" s="418" t="inlineStr">
        <is>
          <t>L001-100044999</t>
        </is>
      </c>
      <c r="E984" s="418" t="inlineStr">
        <is>
          <t>INV20220209974</t>
        </is>
      </c>
      <c r="F984" s="419" t="n">
        <v>44594</v>
      </c>
      <c r="G984" s="420" t="n">
        <v>58579</v>
      </c>
      <c r="H984" s="418" t="n"/>
      <c r="I984" s="455" t="n">
        <v>58579</v>
      </c>
      <c r="J984" s="418">
        <f>IF(L984&lt;&gt;"",L984,K984)</f>
        <v/>
      </c>
      <c r="K984" s="418">
        <f>IF(AND(T984=TRUE, U984=TRUE, V984=TRUE), IF(W984&lt;-0.05, "អនុញ្ញាត (អ្នកផ្គត់ផ្គង់ប្រកាសខ្វះ)", "បានប្រកាស (អនុញ្ញាត)"), IF(AND(T984=FALSE, U984=FALSE, V984=FALSE), "ព្យួរទុក (មិនមានទិន្នន័យ)", "ប្រកាសខុស (ព្យួរទុក)"))</f>
        <v/>
      </c>
      <c r="L984" s="418" t="inlineStr"/>
      <c r="M984" s="418" t="inlineStr"/>
      <c r="N984" s="455" t="n"/>
      <c r="O984" s="455">
        <f>IF(W984&lt;0,AI984,I984)</f>
        <v/>
      </c>
      <c r="P984" s="455">
        <f>I984-O984</f>
        <v/>
      </c>
      <c r="Q984" s="418" t="n"/>
      <c r="R984" s="418" t="inlineStr">
        <is>
          <t>INV20220209974</t>
        </is>
      </c>
      <c r="S984" s="418" t="inlineStr"/>
      <c r="T984" s="418">
        <f>R984=S984</f>
        <v/>
      </c>
      <c r="U984" s="418">
        <f>AND(MONTH(F984)=MONTH(Y984), YEAR(F984)=YEAR(Y984))</f>
        <v/>
      </c>
      <c r="V984" s="418">
        <f>AND(AC984&lt;&gt;"", 'Company information'!D$4&lt;&gt;"", RIGHT(SUBSTITUTE(AC984,"-",""),9)=RIGHT(SUBSTITUTE('Company information'!D$4,"-",""),9))</f>
        <v/>
      </c>
      <c r="W984" s="418">
        <f>AI984-I984</f>
        <v/>
      </c>
      <c r="X984" s="455" t="n"/>
      <c r="Y984" s="417" t="n"/>
      <c r="Z984" s="418" t="n"/>
      <c r="AA984" s="418" t="n"/>
      <c r="AB984" s="418" t="n"/>
      <c r="AC984" s="418" t="n"/>
      <c r="AD984" s="418" t="n"/>
      <c r="AE984" s="455" t="n"/>
      <c r="AF984" s="455" t="n"/>
      <c r="AG984" s="455" t="n"/>
      <c r="AH984" s="455" t="n"/>
      <c r="AI984" s="455" t="n"/>
      <c r="AJ984" s="455" t="n"/>
      <c r="AK984" s="455" t="n"/>
      <c r="AL984" s="455" t="n"/>
      <c r="AM984" s="455" t="n"/>
      <c r="AN984" s="455" t="n"/>
      <c r="AO984" s="455" t="n"/>
      <c r="AP984" s="455" t="n"/>
      <c r="AQ984" s="455" t="n"/>
      <c r="AR984" s="418" t="n"/>
      <c r="AS984" s="418" t="n"/>
      <c r="AT984" s="418" t="n"/>
    </row>
    <row r="985">
      <c r="A985" s="417" t="n">
        <v>976</v>
      </c>
      <c r="B985" s="418" t="inlineStr">
        <is>
          <t>TRUCKING FEE</t>
        </is>
      </c>
      <c r="C985" s="418" t="inlineStr">
        <is>
          <t>56ប៊ី-លីង សឹបផ្លាយ ឆេន មេនេចម៉ិន ឯ.ក</t>
        </is>
      </c>
      <c r="D985" s="418" t="inlineStr">
        <is>
          <t>K004-902004795</t>
        </is>
      </c>
      <c r="E985" s="418" t="inlineStr">
        <is>
          <t>TI2022-0127</t>
        </is>
      </c>
      <c r="F985" s="419" t="n">
        <v>44836</v>
      </c>
      <c r="G985" s="420" t="n">
        <v>484211</v>
      </c>
      <c r="H985" s="418" t="n"/>
      <c r="I985" s="455" t="n">
        <v>484211</v>
      </c>
      <c r="J985" s="418">
        <f>IF(L985&lt;&gt;"",L985,K985)</f>
        <v/>
      </c>
      <c r="K985" s="418">
        <f>IF(AND(T985=TRUE, U985=TRUE, V985=TRUE), IF(W985&lt;-0.05, "អនុញ្ញាត (អ្នកផ្គត់ផ្គង់ប្រកាសខ្វះ)", "បានប្រកាស (អនុញ្ញាត)"), IF(AND(T985=FALSE, U985=FALSE, V985=FALSE), "ព្យួរទុក (មិនមានទិន្នន័យ)", "ប្រកាសខុស (ព្យួរទុក)"))</f>
        <v/>
      </c>
      <c r="L985" s="418" t="inlineStr"/>
      <c r="M985" s="418" t="inlineStr"/>
      <c r="N985" s="455" t="n"/>
      <c r="O985" s="455">
        <f>IF(W985&lt;0,AI985,I985)</f>
        <v/>
      </c>
      <c r="P985" s="455">
        <f>I985-O985</f>
        <v/>
      </c>
      <c r="Q985" s="418" t="n"/>
      <c r="R985" s="418" t="inlineStr">
        <is>
          <t>TI2022-0127</t>
        </is>
      </c>
      <c r="S985" s="418" t="inlineStr"/>
      <c r="T985" s="418">
        <f>R985=S985</f>
        <v/>
      </c>
      <c r="U985" s="418">
        <f>AND(MONTH(F985)=MONTH(Y985), YEAR(F985)=YEAR(Y985))</f>
        <v/>
      </c>
      <c r="V985" s="418">
        <f>AND(AC985&lt;&gt;"", 'Company information'!D$4&lt;&gt;"", RIGHT(SUBSTITUTE(AC985,"-",""),9)=RIGHT(SUBSTITUTE('Company information'!D$4,"-",""),9))</f>
        <v/>
      </c>
      <c r="W985" s="418">
        <f>AI985-I985</f>
        <v/>
      </c>
      <c r="X985" s="455" t="n"/>
      <c r="Y985" s="417" t="n"/>
      <c r="Z985" s="418" t="n"/>
      <c r="AA985" s="418" t="n"/>
      <c r="AB985" s="418" t="n"/>
      <c r="AC985" s="418" t="n"/>
      <c r="AD985" s="418" t="n"/>
      <c r="AE985" s="455" t="n"/>
      <c r="AF985" s="455" t="n"/>
      <c r="AG985" s="455" t="n"/>
      <c r="AH985" s="455" t="n"/>
      <c r="AI985" s="455" t="n"/>
      <c r="AJ985" s="455" t="n"/>
      <c r="AK985" s="455" t="n"/>
      <c r="AL985" s="455" t="n"/>
      <c r="AM985" s="455" t="n"/>
      <c r="AN985" s="455" t="n"/>
      <c r="AO985" s="455" t="n"/>
      <c r="AP985" s="455" t="n"/>
      <c r="AQ985" s="455" t="n"/>
      <c r="AR985" s="418" t="n"/>
      <c r="AS985" s="418" t="n"/>
      <c r="AT985" s="418" t="n"/>
    </row>
    <row r="986">
      <c r="A986" s="417" t="n">
        <v>977</v>
      </c>
      <c r="B986" s="418" t="inlineStr">
        <is>
          <t>Lift-Off Charge,Gate Fee Charge</t>
        </is>
      </c>
      <c r="C986" s="418" t="inlineStr">
        <is>
          <t>កំពង់ផែស្វយ័តភ្នំពេញ "ក.ស.ភ"</t>
        </is>
      </c>
      <c r="D986" s="418" t="inlineStr">
        <is>
          <t>L001-100044999</t>
        </is>
      </c>
      <c r="E986" s="418" t="inlineStr">
        <is>
          <t>INV20220209968</t>
        </is>
      </c>
      <c r="F986" s="419" t="n">
        <v>44594</v>
      </c>
      <c r="G986" s="420" t="n">
        <v>146448</v>
      </c>
      <c r="H986" s="418" t="n"/>
      <c r="I986" s="455" t="n">
        <v>146448</v>
      </c>
      <c r="J986" s="418">
        <f>IF(L986&lt;&gt;"",L986,K986)</f>
        <v/>
      </c>
      <c r="K986" s="418">
        <f>IF(AND(T986=TRUE, U986=TRUE, V986=TRUE), IF(W986&lt;-0.05, "អនុញ្ញាត (អ្នកផ្គត់ផ្គង់ប្រកាសខ្វះ)", "បានប្រកាស (អនុញ្ញាត)"), IF(AND(T986=FALSE, U986=FALSE, V986=FALSE), "ព្យួរទុក (មិនមានទិន្នន័យ)", "ប្រកាសខុស (ព្យួរទុក)"))</f>
        <v/>
      </c>
      <c r="L986" s="418" t="inlineStr"/>
      <c r="M986" s="418" t="inlineStr"/>
      <c r="N986" s="455" t="n"/>
      <c r="O986" s="455">
        <f>IF(W986&lt;0,AI986,I986)</f>
        <v/>
      </c>
      <c r="P986" s="455">
        <f>I986-O986</f>
        <v/>
      </c>
      <c r="Q986" s="418" t="n"/>
      <c r="R986" s="418" t="inlineStr">
        <is>
          <t>INV20220209968</t>
        </is>
      </c>
      <c r="S986" s="418" t="inlineStr"/>
      <c r="T986" s="418">
        <f>R986=S986</f>
        <v/>
      </c>
      <c r="U986" s="418">
        <f>AND(MONTH(F986)=MONTH(Y986), YEAR(F986)=YEAR(Y986))</f>
        <v/>
      </c>
      <c r="V986" s="418">
        <f>AND(AC986&lt;&gt;"", 'Company information'!D$4&lt;&gt;"", RIGHT(SUBSTITUTE(AC986,"-",""),9)=RIGHT(SUBSTITUTE('Company information'!D$4,"-",""),9))</f>
        <v/>
      </c>
      <c r="W986" s="418">
        <f>AI986-I986</f>
        <v/>
      </c>
      <c r="X986" s="455" t="n"/>
      <c r="Y986" s="417" t="n"/>
      <c r="Z986" s="418" t="n"/>
      <c r="AA986" s="418" t="n"/>
      <c r="AB986" s="418" t="n"/>
      <c r="AC986" s="418" t="n"/>
      <c r="AD986" s="418" t="n"/>
      <c r="AE986" s="455" t="n"/>
      <c r="AF986" s="455" t="n"/>
      <c r="AG986" s="455" t="n"/>
      <c r="AH986" s="455" t="n"/>
      <c r="AI986" s="455" t="n"/>
      <c r="AJ986" s="455" t="n"/>
      <c r="AK986" s="455" t="n"/>
      <c r="AL986" s="455" t="n"/>
      <c r="AM986" s="455" t="n"/>
      <c r="AN986" s="455" t="n"/>
      <c r="AO986" s="455" t="n"/>
      <c r="AP986" s="455" t="n"/>
      <c r="AQ986" s="455" t="n"/>
      <c r="AR986" s="418" t="n"/>
      <c r="AS986" s="418" t="n"/>
      <c r="AT986" s="418" t="n"/>
    </row>
    <row r="987">
      <c r="A987" s="417" t="n">
        <v>978</v>
      </c>
      <c r="B987" s="418" t="inlineStr">
        <is>
          <t>TRUCKING FEE</t>
        </is>
      </c>
      <c r="C987" s="418" t="inlineStr">
        <is>
          <t>56ប៊ី-លីង សឹបផ្លាយ ឆេន មេនេចម៉ិន ឯ.ក</t>
        </is>
      </c>
      <c r="D987" s="418" t="inlineStr">
        <is>
          <t>K004-902004795</t>
        </is>
      </c>
      <c r="E987" s="418" t="inlineStr">
        <is>
          <t>TI2022-0126</t>
        </is>
      </c>
      <c r="F987" s="419" t="n">
        <v>44836</v>
      </c>
      <c r="G987" s="420" t="n">
        <v>1125079</v>
      </c>
      <c r="H987" s="418" t="n"/>
      <c r="I987" s="455" t="n">
        <v>1125079</v>
      </c>
      <c r="J987" s="418">
        <f>IF(L987&lt;&gt;"",L987,K987)</f>
        <v/>
      </c>
      <c r="K987" s="418">
        <f>IF(AND(T987=TRUE, U987=TRUE, V987=TRUE), IF(W987&lt;-0.05, "អនុញ្ញាត (អ្នកផ្គត់ផ្គង់ប្រកាសខ្វះ)", "បានប្រកាស (អនុញ្ញាត)"), IF(AND(T987=FALSE, U987=FALSE, V987=FALSE), "ព្យួរទុក (មិនមានទិន្នន័យ)", "ប្រកាសខុស (ព្យួរទុក)"))</f>
        <v/>
      </c>
      <c r="L987" s="418" t="inlineStr"/>
      <c r="M987" s="418" t="inlineStr"/>
      <c r="N987" s="455" t="n"/>
      <c r="O987" s="455">
        <f>IF(W987&lt;0,AI987,I987)</f>
        <v/>
      </c>
      <c r="P987" s="455">
        <f>I987-O987</f>
        <v/>
      </c>
      <c r="Q987" s="418" t="n"/>
      <c r="R987" s="418" t="inlineStr">
        <is>
          <t>TI2022-0126</t>
        </is>
      </c>
      <c r="S987" s="418" t="inlineStr"/>
      <c r="T987" s="418">
        <f>R987=S987</f>
        <v/>
      </c>
      <c r="U987" s="418">
        <f>AND(MONTH(F987)=MONTH(Y987), YEAR(F987)=YEAR(Y987))</f>
        <v/>
      </c>
      <c r="V987" s="418">
        <f>AND(AC987&lt;&gt;"", 'Company information'!D$4&lt;&gt;"", RIGHT(SUBSTITUTE(AC987,"-",""),9)=RIGHT(SUBSTITUTE('Company information'!D$4,"-",""),9))</f>
        <v/>
      </c>
      <c r="W987" s="418">
        <f>AI987-I987</f>
        <v/>
      </c>
      <c r="X987" s="455" t="n"/>
      <c r="Y987" s="417" t="n"/>
      <c r="Z987" s="418" t="n"/>
      <c r="AA987" s="418" t="n"/>
      <c r="AB987" s="418" t="n"/>
      <c r="AC987" s="418" t="n"/>
      <c r="AD987" s="418" t="n"/>
      <c r="AE987" s="455" t="n"/>
      <c r="AF987" s="455" t="n"/>
      <c r="AG987" s="455" t="n"/>
      <c r="AH987" s="455" t="n"/>
      <c r="AI987" s="455" t="n"/>
      <c r="AJ987" s="455" t="n"/>
      <c r="AK987" s="455" t="n"/>
      <c r="AL987" s="455" t="n"/>
      <c r="AM987" s="455" t="n"/>
      <c r="AN987" s="455" t="n"/>
      <c r="AO987" s="455" t="n"/>
      <c r="AP987" s="455" t="n"/>
      <c r="AQ987" s="455" t="n"/>
      <c r="AR987" s="418" t="n"/>
      <c r="AS987" s="418" t="n"/>
      <c r="AT987" s="418" t="n"/>
    </row>
    <row r="988">
      <c r="A988" s="417" t="n">
        <v>979</v>
      </c>
      <c r="B988" s="418" t="inlineStr">
        <is>
          <t>Lift-Off Charge,Gate Fee Charge</t>
        </is>
      </c>
      <c r="C988" s="418" t="inlineStr">
        <is>
          <t>កំពង់ផែស្វយ័តភ្នំពេញ "ក.ស.ភ"</t>
        </is>
      </c>
      <c r="D988" s="418" t="inlineStr">
        <is>
          <t>L001-100044999</t>
        </is>
      </c>
      <c r="E988" s="418" t="inlineStr">
        <is>
          <t>INV20220209973</t>
        </is>
      </c>
      <c r="F988" s="419" t="n">
        <v>44744</v>
      </c>
      <c r="G988" s="420" t="n">
        <v>263606</v>
      </c>
      <c r="H988" s="418" t="n"/>
      <c r="I988" s="455" t="n">
        <v>263606</v>
      </c>
      <c r="J988" s="418">
        <f>IF(L988&lt;&gt;"",L988,K988)</f>
        <v/>
      </c>
      <c r="K988" s="418">
        <f>IF(AND(T988=TRUE, U988=TRUE, V988=TRUE), IF(W988&lt;-0.05, "អនុញ្ញាត (អ្នកផ្គត់ផ្គង់ប្រកាសខ្វះ)", "បានប្រកាស (អនុញ្ញាត)"), IF(AND(T988=FALSE, U988=FALSE, V988=FALSE), "ព្យួរទុក (មិនមានទិន្នន័យ)", "ប្រកាសខុស (ព្យួរទុក)"))</f>
        <v/>
      </c>
      <c r="L988" s="418" t="inlineStr"/>
      <c r="M988" s="418" t="inlineStr"/>
      <c r="N988" s="455" t="n"/>
      <c r="O988" s="455">
        <f>IF(W988&lt;0,AI988,I988)</f>
        <v/>
      </c>
      <c r="P988" s="455">
        <f>I988-O988</f>
        <v/>
      </c>
      <c r="Q988" s="418" t="n"/>
      <c r="R988" s="418" t="inlineStr">
        <is>
          <t>INV20220209973</t>
        </is>
      </c>
      <c r="S988" s="418" t="inlineStr"/>
      <c r="T988" s="418">
        <f>R988=S988</f>
        <v/>
      </c>
      <c r="U988" s="418">
        <f>AND(MONTH(F988)=MONTH(Y988), YEAR(F988)=YEAR(Y988))</f>
        <v/>
      </c>
      <c r="V988" s="418">
        <f>AND(AC988&lt;&gt;"", 'Company information'!D$4&lt;&gt;"", RIGHT(SUBSTITUTE(AC988,"-",""),9)=RIGHT(SUBSTITUTE('Company information'!D$4,"-",""),9))</f>
        <v/>
      </c>
      <c r="W988" s="418">
        <f>AI988-I988</f>
        <v/>
      </c>
      <c r="X988" s="455" t="n"/>
      <c r="Y988" s="417" t="n"/>
      <c r="Z988" s="418" t="n"/>
      <c r="AA988" s="418" t="n"/>
      <c r="AB988" s="418" t="n"/>
      <c r="AC988" s="418" t="n"/>
      <c r="AD988" s="418" t="n"/>
      <c r="AE988" s="455" t="n"/>
      <c r="AF988" s="455" t="n"/>
      <c r="AG988" s="455" t="n"/>
      <c r="AH988" s="455" t="n"/>
      <c r="AI988" s="455" t="n"/>
      <c r="AJ988" s="455" t="n"/>
      <c r="AK988" s="455" t="n"/>
      <c r="AL988" s="455" t="n"/>
      <c r="AM988" s="455" t="n"/>
      <c r="AN988" s="455" t="n"/>
      <c r="AO988" s="455" t="n"/>
      <c r="AP988" s="455" t="n"/>
      <c r="AQ988" s="455" t="n"/>
      <c r="AR988" s="418" t="n"/>
      <c r="AS988" s="418" t="n"/>
      <c r="AT988" s="418" t="n"/>
    </row>
    <row r="989">
      <c r="A989" s="417" t="n">
        <v>980</v>
      </c>
      <c r="B989" s="418" t="inlineStr">
        <is>
          <t>TRUCKING FEE</t>
        </is>
      </c>
      <c r="C989" s="418" t="inlineStr">
        <is>
          <t>56ប៊ី-លីង សឹបផ្លាយ ឆេន មេនេចម៉ិន ឯ.ក</t>
        </is>
      </c>
      <c r="D989" s="418" t="inlineStr">
        <is>
          <t>K004-902004795</t>
        </is>
      </c>
      <c r="E989" s="418" t="inlineStr">
        <is>
          <t>TI2022-0125</t>
        </is>
      </c>
      <c r="F989" s="419" t="n">
        <v>44744</v>
      </c>
      <c r="G989" s="420" t="n">
        <v>1979569</v>
      </c>
      <c r="H989" s="418" t="n"/>
      <c r="I989" s="455" t="n">
        <v>1979569</v>
      </c>
      <c r="J989" s="418">
        <f>IF(L989&lt;&gt;"",L989,K989)</f>
        <v/>
      </c>
      <c r="K989" s="418">
        <f>IF(AND(T989=TRUE, U989=TRUE, V989=TRUE), IF(W989&lt;-0.05, "អនុញ្ញាត (អ្នកផ្គត់ផ្គង់ប្រកាសខ្វះ)", "បានប្រកាស (អនុញ្ញាត)"), IF(AND(T989=FALSE, U989=FALSE, V989=FALSE), "ព្យួរទុក (មិនមានទិន្នន័យ)", "ប្រកាសខុស (ព្យួរទុក)"))</f>
        <v/>
      </c>
      <c r="L989" s="418" t="inlineStr"/>
      <c r="M989" s="418" t="inlineStr"/>
      <c r="N989" s="455" t="n"/>
      <c r="O989" s="455">
        <f>IF(W989&lt;0,AI989,I989)</f>
        <v/>
      </c>
      <c r="P989" s="455">
        <f>I989-O989</f>
        <v/>
      </c>
      <c r="Q989" s="418" t="n"/>
      <c r="R989" s="418" t="inlineStr">
        <is>
          <t>TI2022-0125</t>
        </is>
      </c>
      <c r="S989" s="418" t="inlineStr"/>
      <c r="T989" s="418">
        <f>R989=S989</f>
        <v/>
      </c>
      <c r="U989" s="418">
        <f>AND(MONTH(F989)=MONTH(Y989), YEAR(F989)=YEAR(Y989))</f>
        <v/>
      </c>
      <c r="V989" s="418">
        <f>AND(AC989&lt;&gt;"", 'Company information'!D$4&lt;&gt;"", RIGHT(SUBSTITUTE(AC989,"-",""),9)=RIGHT(SUBSTITUTE('Company information'!D$4,"-",""),9))</f>
        <v/>
      </c>
      <c r="W989" s="418">
        <f>AI989-I989</f>
        <v/>
      </c>
      <c r="X989" s="455" t="n"/>
      <c r="Y989" s="417" t="n"/>
      <c r="Z989" s="418" t="n"/>
      <c r="AA989" s="418" t="n"/>
      <c r="AB989" s="418" t="n"/>
      <c r="AC989" s="418" t="n"/>
      <c r="AD989" s="418" t="n"/>
      <c r="AE989" s="455" t="n"/>
      <c r="AF989" s="455" t="n"/>
      <c r="AG989" s="455" t="n"/>
      <c r="AH989" s="455" t="n"/>
      <c r="AI989" s="455" t="n"/>
      <c r="AJ989" s="455" t="n"/>
      <c r="AK989" s="455" t="n"/>
      <c r="AL989" s="455" t="n"/>
      <c r="AM989" s="455" t="n"/>
      <c r="AN989" s="455" t="n"/>
      <c r="AO989" s="455" t="n"/>
      <c r="AP989" s="455" t="n"/>
      <c r="AQ989" s="455" t="n"/>
      <c r="AR989" s="418" t="n"/>
      <c r="AS989" s="418" t="n"/>
      <c r="AT989" s="418" t="n"/>
    </row>
    <row r="990">
      <c r="A990" s="417" t="n">
        <v>981</v>
      </c>
      <c r="B990" s="418" t="inlineStr">
        <is>
          <t>Lift-Off Charge,Gate Fee Charge</t>
        </is>
      </c>
      <c r="C990" s="418" t="inlineStr">
        <is>
          <t>កំពង់ផែស្វយ័តភ្នំពេញ "ក.ស.ភ"</t>
        </is>
      </c>
      <c r="D990" s="418" t="inlineStr">
        <is>
          <t>L001-100044999</t>
        </is>
      </c>
      <c r="E990" s="418" t="inlineStr">
        <is>
          <t>INV20220209975</t>
        </is>
      </c>
      <c r="F990" s="419" t="n">
        <v>44744</v>
      </c>
      <c r="G990" s="420" t="n">
        <v>224554</v>
      </c>
      <c r="H990" s="418" t="n"/>
      <c r="I990" s="455" t="n">
        <v>224554</v>
      </c>
      <c r="J990" s="418">
        <f>IF(L990&lt;&gt;"",L990,K990)</f>
        <v/>
      </c>
      <c r="K990" s="418">
        <f>IF(AND(T990=TRUE, U990=TRUE, V990=TRUE), IF(W990&lt;-0.05, "អនុញ្ញាត (អ្នកផ្គត់ផ្គង់ប្រកាសខ្វះ)", "បានប្រកាស (អនុញ្ញាត)"), IF(AND(T990=FALSE, U990=FALSE, V990=FALSE), "ព្យួរទុក (មិនមានទិន្នន័យ)", "ប្រកាសខុស (ព្យួរទុក)"))</f>
        <v/>
      </c>
      <c r="L990" s="418" t="inlineStr"/>
      <c r="M990" s="418" t="inlineStr"/>
      <c r="N990" s="455" t="n"/>
      <c r="O990" s="455">
        <f>IF(W990&lt;0,AI990,I990)</f>
        <v/>
      </c>
      <c r="P990" s="455">
        <f>I990-O990</f>
        <v/>
      </c>
      <c r="Q990" s="418" t="n"/>
      <c r="R990" s="418" t="inlineStr">
        <is>
          <t>INV20220209975</t>
        </is>
      </c>
      <c r="S990" s="418" t="inlineStr"/>
      <c r="T990" s="418">
        <f>R990=S990</f>
        <v/>
      </c>
      <c r="U990" s="418">
        <f>AND(MONTH(F990)=MONTH(Y990), YEAR(F990)=YEAR(Y990))</f>
        <v/>
      </c>
      <c r="V990" s="418">
        <f>AND(AC990&lt;&gt;"", 'Company information'!D$4&lt;&gt;"", RIGHT(SUBSTITUTE(AC990,"-",""),9)=RIGHT(SUBSTITUTE('Company information'!D$4,"-",""),9))</f>
        <v/>
      </c>
      <c r="W990" s="418">
        <f>AI990-I990</f>
        <v/>
      </c>
      <c r="X990" s="455" t="n"/>
      <c r="Y990" s="417" t="n"/>
      <c r="Z990" s="418" t="n"/>
      <c r="AA990" s="418" t="n"/>
      <c r="AB990" s="418" t="n"/>
      <c r="AC990" s="418" t="n"/>
      <c r="AD990" s="418" t="n"/>
      <c r="AE990" s="455" t="n"/>
      <c r="AF990" s="455" t="n"/>
      <c r="AG990" s="455" t="n"/>
      <c r="AH990" s="455" t="n"/>
      <c r="AI990" s="455" t="n"/>
      <c r="AJ990" s="455" t="n"/>
      <c r="AK990" s="455" t="n"/>
      <c r="AL990" s="455" t="n"/>
      <c r="AM990" s="455" t="n"/>
      <c r="AN990" s="455" t="n"/>
      <c r="AO990" s="455" t="n"/>
      <c r="AP990" s="455" t="n"/>
      <c r="AQ990" s="455" t="n"/>
      <c r="AR990" s="418" t="n"/>
      <c r="AS990" s="418" t="n"/>
      <c r="AT990" s="418" t="n"/>
    </row>
    <row r="991">
      <c r="A991" s="417" t="n">
        <v>982</v>
      </c>
      <c r="B991" s="418" t="inlineStr">
        <is>
          <t>TRUCKING FEE</t>
        </is>
      </c>
      <c r="C991" s="418" t="inlineStr">
        <is>
          <t>56ប៊ី-លីង សឹបផ្លាយ ឆេន មេនេចម៉ិន ឯ.ក</t>
        </is>
      </c>
      <c r="D991" s="418" t="inlineStr">
        <is>
          <t>K004-902004795</t>
        </is>
      </c>
      <c r="E991" s="418" t="inlineStr">
        <is>
          <t>TI2022-0124</t>
        </is>
      </c>
      <c r="F991" s="419" t="n">
        <v>44836</v>
      </c>
      <c r="G991" s="420" t="n">
        <v>1753739</v>
      </c>
      <c r="H991" s="418" t="n"/>
      <c r="I991" s="455" t="n">
        <v>1753739</v>
      </c>
      <c r="J991" s="418">
        <f>IF(L991&lt;&gt;"",L991,K991)</f>
        <v/>
      </c>
      <c r="K991" s="418">
        <f>IF(AND(T991=TRUE, U991=TRUE, V991=TRUE), IF(W991&lt;-0.05, "អនុញ្ញាត (អ្នកផ្គត់ផ្គង់ប្រកាសខ្វះ)", "បានប្រកាស (អនុញ្ញាត)"), IF(AND(T991=FALSE, U991=FALSE, V991=FALSE), "ព្យួរទុក (មិនមានទិន្នន័យ)", "ប្រកាសខុស (ព្យួរទុក)"))</f>
        <v/>
      </c>
      <c r="L991" s="418" t="inlineStr"/>
      <c r="M991" s="418" t="inlineStr"/>
      <c r="N991" s="455" t="n"/>
      <c r="O991" s="455">
        <f>IF(W991&lt;0,AI991,I991)</f>
        <v/>
      </c>
      <c r="P991" s="455">
        <f>I991-O991</f>
        <v/>
      </c>
      <c r="Q991" s="418" t="n"/>
      <c r="R991" s="418" t="inlineStr">
        <is>
          <t>TI2022-0124</t>
        </is>
      </c>
      <c r="S991" s="418" t="inlineStr"/>
      <c r="T991" s="418">
        <f>R991=S991</f>
        <v/>
      </c>
      <c r="U991" s="418">
        <f>AND(MONTH(F991)=MONTH(Y991), YEAR(F991)=YEAR(Y991))</f>
        <v/>
      </c>
      <c r="V991" s="418">
        <f>AND(AC991&lt;&gt;"", 'Company information'!D$4&lt;&gt;"", RIGHT(SUBSTITUTE(AC991,"-",""),9)=RIGHT(SUBSTITUTE('Company information'!D$4,"-",""),9))</f>
        <v/>
      </c>
      <c r="W991" s="418">
        <f>AI991-I991</f>
        <v/>
      </c>
      <c r="X991" s="455" t="n"/>
      <c r="Y991" s="417" t="n"/>
      <c r="Z991" s="418" t="n"/>
      <c r="AA991" s="418" t="n"/>
      <c r="AB991" s="418" t="n"/>
      <c r="AC991" s="418" t="n"/>
      <c r="AD991" s="418" t="n"/>
      <c r="AE991" s="455" t="n"/>
      <c r="AF991" s="455" t="n"/>
      <c r="AG991" s="455" t="n"/>
      <c r="AH991" s="455" t="n"/>
      <c r="AI991" s="455" t="n"/>
      <c r="AJ991" s="455" t="n"/>
      <c r="AK991" s="455" t="n"/>
      <c r="AL991" s="455" t="n"/>
      <c r="AM991" s="455" t="n"/>
      <c r="AN991" s="455" t="n"/>
      <c r="AO991" s="455" t="n"/>
      <c r="AP991" s="455" t="n"/>
      <c r="AQ991" s="455" t="n"/>
      <c r="AR991" s="418" t="n"/>
      <c r="AS991" s="418" t="n"/>
      <c r="AT991" s="418" t="n"/>
    </row>
    <row r="992">
      <c r="A992" s="417" t="n">
        <v>983</v>
      </c>
      <c r="B992" s="418" t="inlineStr">
        <is>
          <t>Lift-Off Charge,Gate Fee Charge</t>
        </is>
      </c>
      <c r="C992" s="418" t="inlineStr">
        <is>
          <t>កំពង់ផែស្វយ័តភ្នំពេញ "ក.ស.ភ"</t>
        </is>
      </c>
      <c r="D992" s="418" t="inlineStr">
        <is>
          <t>L001-100044999</t>
        </is>
      </c>
      <c r="E992" s="418" t="inlineStr">
        <is>
          <t>INV20220209969</t>
        </is>
      </c>
      <c r="F992" s="419" t="n">
        <v>44744</v>
      </c>
      <c r="G992" s="420" t="n">
        <v>87869</v>
      </c>
      <c r="H992" s="418" t="n"/>
      <c r="I992" s="455" t="n">
        <v>87869</v>
      </c>
      <c r="J992" s="418">
        <f>IF(L992&lt;&gt;"",L992,K992)</f>
        <v/>
      </c>
      <c r="K992" s="418">
        <f>IF(AND(T992=TRUE, U992=TRUE, V992=TRUE), IF(W992&lt;-0.05, "អនុញ្ញាត (អ្នកផ្គត់ផ្គង់ប្រកាសខ្វះ)", "បានប្រកាស (អនុញ្ញាត)"), IF(AND(T992=FALSE, U992=FALSE, V992=FALSE), "ព្យួរទុក (មិនមានទិន្នន័យ)", "ប្រកាសខុស (ព្យួរទុក)"))</f>
        <v/>
      </c>
      <c r="L992" s="418" t="inlineStr"/>
      <c r="M992" s="418" t="inlineStr"/>
      <c r="N992" s="455" t="n"/>
      <c r="O992" s="455">
        <f>IF(W992&lt;0,AI992,I992)</f>
        <v/>
      </c>
      <c r="P992" s="455">
        <f>I992-O992</f>
        <v/>
      </c>
      <c r="Q992" s="418" t="n"/>
      <c r="R992" s="418" t="inlineStr">
        <is>
          <t>INV20220209969</t>
        </is>
      </c>
      <c r="S992" s="418" t="inlineStr"/>
      <c r="T992" s="418">
        <f>R992=S992</f>
        <v/>
      </c>
      <c r="U992" s="418">
        <f>AND(MONTH(F992)=MONTH(Y992), YEAR(F992)=YEAR(Y992))</f>
        <v/>
      </c>
      <c r="V992" s="418">
        <f>AND(AC992&lt;&gt;"", 'Company information'!D$4&lt;&gt;"", RIGHT(SUBSTITUTE(AC992,"-",""),9)=RIGHT(SUBSTITUTE('Company information'!D$4,"-",""),9))</f>
        <v/>
      </c>
      <c r="W992" s="418">
        <f>AI992-I992</f>
        <v/>
      </c>
      <c r="X992" s="455" t="n"/>
      <c r="Y992" s="417" t="n"/>
      <c r="Z992" s="418" t="n"/>
      <c r="AA992" s="418" t="n"/>
      <c r="AB992" s="418" t="n"/>
      <c r="AC992" s="418" t="n"/>
      <c r="AD992" s="418" t="n"/>
      <c r="AE992" s="455" t="n"/>
      <c r="AF992" s="455" t="n"/>
      <c r="AG992" s="455" t="n"/>
      <c r="AH992" s="455" t="n"/>
      <c r="AI992" s="455" t="n"/>
      <c r="AJ992" s="455" t="n"/>
      <c r="AK992" s="455" t="n"/>
      <c r="AL992" s="455" t="n"/>
      <c r="AM992" s="455" t="n"/>
      <c r="AN992" s="455" t="n"/>
      <c r="AO992" s="455" t="n"/>
      <c r="AP992" s="455" t="n"/>
      <c r="AQ992" s="455" t="n"/>
      <c r="AR992" s="418" t="n"/>
      <c r="AS992" s="418" t="n"/>
      <c r="AT992" s="418" t="n"/>
    </row>
    <row r="993">
      <c r="A993" s="417" t="n">
        <v>984</v>
      </c>
      <c r="B993" s="418" t="inlineStr">
        <is>
          <t>TRUCKING FEE</t>
        </is>
      </c>
      <c r="C993" s="418" t="inlineStr">
        <is>
          <t>56ប៊ី-លីង សឹបផ្លាយ ឆេន មេនេចម៉ិន ឯ.ក</t>
        </is>
      </c>
      <c r="D993" s="418" t="inlineStr">
        <is>
          <t>K004-902004795</t>
        </is>
      </c>
      <c r="E993" s="418" t="inlineStr">
        <is>
          <t>TI2022-0123</t>
        </is>
      </c>
      <c r="F993" s="419" t="n">
        <v>44836</v>
      </c>
      <c r="G993" s="420" t="n">
        <v>697834</v>
      </c>
      <c r="H993" s="418" t="n"/>
      <c r="I993" s="455" t="n">
        <v>697834</v>
      </c>
      <c r="J993" s="418">
        <f>IF(L993&lt;&gt;"",L993,K993)</f>
        <v/>
      </c>
      <c r="K993" s="418">
        <f>IF(AND(T993=TRUE, U993=TRUE, V993=TRUE), IF(W993&lt;-0.05, "អនុញ្ញាត (អ្នកផ្គត់ផ្គង់ប្រកាសខ្វះ)", "បានប្រកាស (អនុញ្ញាត)"), IF(AND(T993=FALSE, U993=FALSE, V993=FALSE), "ព្យួរទុក (មិនមានទិន្នន័យ)", "ប្រកាសខុស (ព្យួរទុក)"))</f>
        <v/>
      </c>
      <c r="L993" s="418" t="inlineStr"/>
      <c r="M993" s="418" t="inlineStr"/>
      <c r="N993" s="455" t="n"/>
      <c r="O993" s="455">
        <f>IF(W993&lt;0,AI993,I993)</f>
        <v/>
      </c>
      <c r="P993" s="455">
        <f>I993-O993</f>
        <v/>
      </c>
      <c r="Q993" s="418" t="n"/>
      <c r="R993" s="418" t="inlineStr">
        <is>
          <t>TI2022-0123</t>
        </is>
      </c>
      <c r="S993" s="418" t="inlineStr"/>
      <c r="T993" s="418">
        <f>R993=S993</f>
        <v/>
      </c>
      <c r="U993" s="418">
        <f>AND(MONTH(F993)=MONTH(Y993), YEAR(F993)=YEAR(Y993))</f>
        <v/>
      </c>
      <c r="V993" s="418">
        <f>AND(AC993&lt;&gt;"", 'Company information'!D$4&lt;&gt;"", RIGHT(SUBSTITUTE(AC993,"-",""),9)=RIGHT(SUBSTITUTE('Company information'!D$4,"-",""),9))</f>
        <v/>
      </c>
      <c r="W993" s="418">
        <f>AI993-I993</f>
        <v/>
      </c>
      <c r="X993" s="455" t="n"/>
      <c r="Y993" s="417" t="n"/>
      <c r="Z993" s="418" t="n"/>
      <c r="AA993" s="418" t="n"/>
      <c r="AB993" s="418" t="n"/>
      <c r="AC993" s="418" t="n"/>
      <c r="AD993" s="418" t="n"/>
      <c r="AE993" s="455" t="n"/>
      <c r="AF993" s="455" t="n"/>
      <c r="AG993" s="455" t="n"/>
      <c r="AH993" s="455" t="n"/>
      <c r="AI993" s="455" t="n"/>
      <c r="AJ993" s="455" t="n"/>
      <c r="AK993" s="455" t="n"/>
      <c r="AL993" s="455" t="n"/>
      <c r="AM993" s="455" t="n"/>
      <c r="AN993" s="455" t="n"/>
      <c r="AO993" s="455" t="n"/>
      <c r="AP993" s="455" t="n"/>
      <c r="AQ993" s="455" t="n"/>
      <c r="AR993" s="418" t="n"/>
      <c r="AS993" s="418" t="n"/>
      <c r="AT993" s="418" t="n"/>
    </row>
    <row r="994">
      <c r="A994" s="417" t="n">
        <v>985</v>
      </c>
      <c r="B994" s="418" t="inlineStr">
        <is>
          <t>Lift-Off Charge,Gate Fee Charge</t>
        </is>
      </c>
      <c r="C994" s="418" t="inlineStr">
        <is>
          <t>កំពង់ផែស្វយ័តភ្នំពេញ "ក.ស.ភ"</t>
        </is>
      </c>
      <c r="D994" s="418" t="inlineStr">
        <is>
          <t>L001-100044999</t>
        </is>
      </c>
      <c r="E994" s="418" t="inlineStr">
        <is>
          <t>INV20220209970</t>
        </is>
      </c>
      <c r="F994" s="419" t="n">
        <v>44744</v>
      </c>
      <c r="G994" s="420" t="n">
        <v>29290</v>
      </c>
      <c r="H994" s="418" t="n"/>
      <c r="I994" s="455" t="n">
        <v>29290</v>
      </c>
      <c r="J994" s="418">
        <f>IF(L994&lt;&gt;"",L994,K994)</f>
        <v/>
      </c>
      <c r="K994" s="418">
        <f>IF(AND(T994=TRUE, U994=TRUE, V994=TRUE), IF(W994&lt;-0.05, "អនុញ្ញាត (អ្នកផ្គត់ផ្គង់ប្រកាសខ្វះ)", "បានប្រកាស (អនុញ្ញាត)"), IF(AND(T994=FALSE, U994=FALSE, V994=FALSE), "ព្យួរទុក (មិនមានទិន្នន័យ)", "ប្រកាសខុស (ព្យួរទុក)"))</f>
        <v/>
      </c>
      <c r="L994" s="418" t="inlineStr"/>
      <c r="M994" s="418" t="inlineStr"/>
      <c r="N994" s="455" t="n"/>
      <c r="O994" s="455">
        <f>IF(W994&lt;0,AI994,I994)</f>
        <v/>
      </c>
      <c r="P994" s="455">
        <f>I994-O994</f>
        <v/>
      </c>
      <c r="Q994" s="418" t="n"/>
      <c r="R994" s="418" t="inlineStr">
        <is>
          <t>INV20220209970</t>
        </is>
      </c>
      <c r="S994" s="418" t="inlineStr"/>
      <c r="T994" s="418">
        <f>R994=S994</f>
        <v/>
      </c>
      <c r="U994" s="418">
        <f>AND(MONTH(F994)=MONTH(Y994), YEAR(F994)=YEAR(Y994))</f>
        <v/>
      </c>
      <c r="V994" s="418">
        <f>AND(AC994&lt;&gt;"", 'Company information'!D$4&lt;&gt;"", RIGHT(SUBSTITUTE(AC994,"-",""),9)=RIGHT(SUBSTITUTE('Company information'!D$4,"-",""),9))</f>
        <v/>
      </c>
      <c r="W994" s="418">
        <f>AI994-I994</f>
        <v/>
      </c>
      <c r="X994" s="455" t="n"/>
      <c r="Y994" s="417" t="n"/>
      <c r="Z994" s="418" t="n"/>
      <c r="AA994" s="418" t="n"/>
      <c r="AB994" s="418" t="n"/>
      <c r="AC994" s="418" t="n"/>
      <c r="AD994" s="418" t="n"/>
      <c r="AE994" s="455" t="n"/>
      <c r="AF994" s="455" t="n"/>
      <c r="AG994" s="455" t="n"/>
      <c r="AH994" s="455" t="n"/>
      <c r="AI994" s="455" t="n"/>
      <c r="AJ994" s="455" t="n"/>
      <c r="AK994" s="455" t="n"/>
      <c r="AL994" s="455" t="n"/>
      <c r="AM994" s="455" t="n"/>
      <c r="AN994" s="455" t="n"/>
      <c r="AO994" s="455" t="n"/>
      <c r="AP994" s="455" t="n"/>
      <c r="AQ994" s="455" t="n"/>
      <c r="AR994" s="418" t="n"/>
      <c r="AS994" s="418" t="n"/>
      <c r="AT994" s="418" t="n"/>
    </row>
    <row r="995">
      <c r="A995" s="417" t="n">
        <v>986</v>
      </c>
      <c r="B995" s="418" t="inlineStr">
        <is>
          <t>TRUCKING FEE</t>
        </is>
      </c>
      <c r="C995" s="418" t="inlineStr">
        <is>
          <t>56ប៊ី-លីង សឹបផ្លាយ ឆេន មេនេចម៉ិន ឯ.ក</t>
        </is>
      </c>
      <c r="D995" s="418" t="inlineStr">
        <is>
          <t>K004-902004795</t>
        </is>
      </c>
      <c r="E995" s="418" t="inlineStr">
        <is>
          <t>TI2022-0122</t>
        </is>
      </c>
      <c r="F995" s="419" t="n">
        <v>44836</v>
      </c>
      <c r="G995" s="420" t="n">
        <v>783283</v>
      </c>
      <c r="H995" s="418" t="n"/>
      <c r="I995" s="455" t="n">
        <v>783283</v>
      </c>
      <c r="J995" s="418">
        <f>IF(L995&lt;&gt;"",L995,K995)</f>
        <v/>
      </c>
      <c r="K995" s="418">
        <f>IF(AND(T995=TRUE, U995=TRUE, V995=TRUE), IF(W995&lt;-0.05, "អនុញ្ញាត (អ្នកផ្គត់ផ្គង់ប្រកាសខ្វះ)", "បានប្រកាស (អនុញ្ញាត)"), IF(AND(T995=FALSE, U995=FALSE, V995=FALSE), "ព្យួរទុក (មិនមានទិន្នន័យ)", "ប្រកាសខុស (ព្យួរទុក)"))</f>
        <v/>
      </c>
      <c r="L995" s="418" t="inlineStr"/>
      <c r="M995" s="418" t="inlineStr"/>
      <c r="N995" s="455" t="n"/>
      <c r="O995" s="455">
        <f>IF(W995&lt;0,AI995,I995)</f>
        <v/>
      </c>
      <c r="P995" s="455">
        <f>I995-O995</f>
        <v/>
      </c>
      <c r="Q995" s="418" t="n"/>
      <c r="R995" s="418" t="inlineStr">
        <is>
          <t>TI2022-0122</t>
        </is>
      </c>
      <c r="S995" s="418" t="inlineStr"/>
      <c r="T995" s="418">
        <f>R995=S995</f>
        <v/>
      </c>
      <c r="U995" s="418">
        <f>AND(MONTH(F995)=MONTH(Y995), YEAR(F995)=YEAR(Y995))</f>
        <v/>
      </c>
      <c r="V995" s="418">
        <f>AND(AC995&lt;&gt;"", 'Company information'!D$4&lt;&gt;"", RIGHT(SUBSTITUTE(AC995,"-",""),9)=RIGHT(SUBSTITUTE('Company information'!D$4,"-",""),9))</f>
        <v/>
      </c>
      <c r="W995" s="418">
        <f>AI995-I995</f>
        <v/>
      </c>
      <c r="X995" s="455" t="n"/>
      <c r="Y995" s="417" t="n"/>
      <c r="Z995" s="418" t="n"/>
      <c r="AA995" s="418" t="n"/>
      <c r="AB995" s="418" t="n"/>
      <c r="AC995" s="418" t="n"/>
      <c r="AD995" s="418" t="n"/>
      <c r="AE995" s="455" t="n"/>
      <c r="AF995" s="455" t="n"/>
      <c r="AG995" s="455" t="n"/>
      <c r="AH995" s="455" t="n"/>
      <c r="AI995" s="455" t="n"/>
      <c r="AJ995" s="455" t="n"/>
      <c r="AK995" s="455" t="n"/>
      <c r="AL995" s="455" t="n"/>
      <c r="AM995" s="455" t="n"/>
      <c r="AN995" s="455" t="n"/>
      <c r="AO995" s="455" t="n"/>
      <c r="AP995" s="455" t="n"/>
      <c r="AQ995" s="455" t="n"/>
      <c r="AR995" s="418" t="n"/>
      <c r="AS995" s="418" t="n"/>
      <c r="AT995" s="418" t="n"/>
    </row>
    <row r="996">
      <c r="A996" s="417" t="n">
        <v>987</v>
      </c>
      <c r="B996" s="418" t="inlineStr">
        <is>
          <t>Lift-Off Charge,Gate Fee Charge</t>
        </is>
      </c>
      <c r="C996" s="418" t="inlineStr">
        <is>
          <t>កំពង់ផែស្វយ័តភ្នំពេញ "ក.ស.ភ"</t>
        </is>
      </c>
      <c r="D996" s="418" t="inlineStr">
        <is>
          <t>L001-100044999</t>
        </is>
      </c>
      <c r="E996" s="418" t="inlineStr">
        <is>
          <t>INV20220209972</t>
        </is>
      </c>
      <c r="F996" s="419" t="n">
        <v>44622</v>
      </c>
      <c r="G996" s="420" t="n">
        <v>136685</v>
      </c>
      <c r="H996" s="418" t="n"/>
      <c r="I996" s="455" t="n">
        <v>136685</v>
      </c>
      <c r="J996" s="418">
        <f>IF(L996&lt;&gt;"",L996,K996)</f>
        <v/>
      </c>
      <c r="K996" s="418">
        <f>IF(AND(T996=TRUE, U996=TRUE, V996=TRUE), IF(W996&lt;-0.05, "អនុញ្ញាត (អ្នកផ្គត់ផ្គង់ប្រកាសខ្វះ)", "បានប្រកាស (អនុញ្ញាត)"), IF(AND(T996=FALSE, U996=FALSE, V996=FALSE), "ព្យួរទុក (មិនមានទិន្នន័យ)", "ប្រកាសខុស (ព្យួរទុក)"))</f>
        <v/>
      </c>
      <c r="L996" s="418" t="inlineStr"/>
      <c r="M996" s="418" t="inlineStr"/>
      <c r="N996" s="455" t="n"/>
      <c r="O996" s="455">
        <f>IF(W996&lt;0,AI996,I996)</f>
        <v/>
      </c>
      <c r="P996" s="455">
        <f>I996-O996</f>
        <v/>
      </c>
      <c r="Q996" s="418" t="n"/>
      <c r="R996" s="418" t="inlineStr">
        <is>
          <t>INV20220209972</t>
        </is>
      </c>
      <c r="S996" s="418" t="inlineStr"/>
      <c r="T996" s="418">
        <f>R996=S996</f>
        <v/>
      </c>
      <c r="U996" s="418">
        <f>AND(MONTH(F996)=MONTH(Y996), YEAR(F996)=YEAR(Y996))</f>
        <v/>
      </c>
      <c r="V996" s="418">
        <f>AND(AC996&lt;&gt;"", 'Company information'!D$4&lt;&gt;"", RIGHT(SUBSTITUTE(AC996,"-",""),9)=RIGHT(SUBSTITUTE('Company information'!D$4,"-",""),9))</f>
        <v/>
      </c>
      <c r="W996" s="418">
        <f>AI996-I996</f>
        <v/>
      </c>
      <c r="X996" s="455" t="n"/>
      <c r="Y996" s="417" t="n"/>
      <c r="Z996" s="418" t="n"/>
      <c r="AA996" s="418" t="n"/>
      <c r="AB996" s="418" t="n"/>
      <c r="AC996" s="418" t="n"/>
      <c r="AD996" s="418" t="n"/>
      <c r="AE996" s="455" t="n"/>
      <c r="AF996" s="455" t="n"/>
      <c r="AG996" s="455" t="n"/>
      <c r="AH996" s="455" t="n"/>
      <c r="AI996" s="455" t="n"/>
      <c r="AJ996" s="455" t="n"/>
      <c r="AK996" s="455" t="n"/>
      <c r="AL996" s="455" t="n"/>
      <c r="AM996" s="455" t="n"/>
      <c r="AN996" s="455" t="n"/>
      <c r="AO996" s="455" t="n"/>
      <c r="AP996" s="455" t="n"/>
      <c r="AQ996" s="455" t="n"/>
      <c r="AR996" s="418" t="n"/>
      <c r="AS996" s="418" t="n"/>
      <c r="AT996" s="418" t="n"/>
    </row>
    <row r="997">
      <c r="A997" s="417" t="n">
        <v>988</v>
      </c>
      <c r="B997" s="418" t="inlineStr">
        <is>
          <t>TRUCKING FEE</t>
        </is>
      </c>
      <c r="C997" s="418" t="inlineStr">
        <is>
          <t>56ប៊ី-លីង សឹបផ្លាយ ឆេន មេនេចម៉ិន ឯ.ក</t>
        </is>
      </c>
      <c r="D997" s="418" t="inlineStr">
        <is>
          <t>K004-902004795</t>
        </is>
      </c>
      <c r="E997" s="418" t="inlineStr">
        <is>
          <t>TI2022-0121</t>
        </is>
      </c>
      <c r="F997" s="419" t="n">
        <v>44836</v>
      </c>
      <c r="G997" s="420" t="n">
        <v>1112872</v>
      </c>
      <c r="H997" s="418" t="n"/>
      <c r="I997" s="455" t="n">
        <v>1112872</v>
      </c>
      <c r="J997" s="418">
        <f>IF(L997&lt;&gt;"",L997,K997)</f>
        <v/>
      </c>
      <c r="K997" s="418">
        <f>IF(AND(T997=TRUE, U997=TRUE, V997=TRUE), IF(W997&lt;-0.05, "អនុញ្ញាត (អ្នកផ្គត់ផ្គង់ប្រកាសខ្វះ)", "បានប្រកាស (អនុញ្ញាត)"), IF(AND(T997=FALSE, U997=FALSE, V997=FALSE), "ព្យួរទុក (មិនមានទិន្នន័យ)", "ប្រកាសខុស (ព្យួរទុក)"))</f>
        <v/>
      </c>
      <c r="L997" s="418" t="inlineStr"/>
      <c r="M997" s="418" t="inlineStr"/>
      <c r="N997" s="455" t="n"/>
      <c r="O997" s="455">
        <f>IF(W997&lt;0,AI997,I997)</f>
        <v/>
      </c>
      <c r="P997" s="455">
        <f>I997-O997</f>
        <v/>
      </c>
      <c r="Q997" s="418" t="n"/>
      <c r="R997" s="418" t="inlineStr">
        <is>
          <t>TI2022-0121</t>
        </is>
      </c>
      <c r="S997" s="418" t="inlineStr"/>
      <c r="T997" s="418">
        <f>R997=S997</f>
        <v/>
      </c>
      <c r="U997" s="418">
        <f>AND(MONTH(F997)=MONTH(Y997), YEAR(F997)=YEAR(Y997))</f>
        <v/>
      </c>
      <c r="V997" s="418">
        <f>AND(AC997&lt;&gt;"", 'Company information'!D$4&lt;&gt;"", RIGHT(SUBSTITUTE(AC997,"-",""),9)=RIGHT(SUBSTITUTE('Company information'!D$4,"-",""),9))</f>
        <v/>
      </c>
      <c r="W997" s="418">
        <f>AI997-I997</f>
        <v/>
      </c>
      <c r="X997" s="455" t="n"/>
      <c r="Y997" s="417" t="n"/>
      <c r="Z997" s="418" t="n"/>
      <c r="AA997" s="418" t="n"/>
      <c r="AB997" s="418" t="n"/>
      <c r="AC997" s="418" t="n"/>
      <c r="AD997" s="418" t="n"/>
      <c r="AE997" s="455" t="n"/>
      <c r="AF997" s="455" t="n"/>
      <c r="AG997" s="455" t="n"/>
      <c r="AH997" s="455" t="n"/>
      <c r="AI997" s="455" t="n"/>
      <c r="AJ997" s="455" t="n"/>
      <c r="AK997" s="455" t="n"/>
      <c r="AL997" s="455" t="n"/>
      <c r="AM997" s="455" t="n"/>
      <c r="AN997" s="455" t="n"/>
      <c r="AO997" s="455" t="n"/>
      <c r="AP997" s="455" t="n"/>
      <c r="AQ997" s="455" t="n"/>
      <c r="AR997" s="418" t="n"/>
      <c r="AS997" s="418" t="n"/>
      <c r="AT997" s="418" t="n"/>
    </row>
    <row r="998">
      <c r="A998" s="417" t="n">
        <v>989</v>
      </c>
      <c r="B998" s="418" t="inlineStr">
        <is>
          <t>Lift-Off Charge,Gate Fee Charge</t>
        </is>
      </c>
      <c r="C998" s="418" t="inlineStr">
        <is>
          <t>កំពង់ផែស្វយ័តភ្នំពេញ "ក.ស.ភ"</t>
        </is>
      </c>
      <c r="D998" s="418" t="inlineStr">
        <is>
          <t>L001-100044999</t>
        </is>
      </c>
      <c r="E998" s="418" t="inlineStr">
        <is>
          <t>INV20220209971</t>
        </is>
      </c>
      <c r="F998" s="419" t="n">
        <v>44744</v>
      </c>
      <c r="G998" s="420" t="n">
        <v>117158</v>
      </c>
      <c r="H998" s="418" t="n"/>
      <c r="I998" s="455" t="n">
        <v>117158</v>
      </c>
      <c r="J998" s="418">
        <f>IF(L998&lt;&gt;"",L998,K998)</f>
        <v/>
      </c>
      <c r="K998" s="418">
        <f>IF(AND(T998=TRUE, U998=TRUE, V998=TRUE), IF(W998&lt;-0.05, "អនុញ្ញាត (អ្នកផ្គត់ផ្គង់ប្រកាសខ្វះ)", "បានប្រកាស (អនុញ្ញាត)"), IF(AND(T998=FALSE, U998=FALSE, V998=FALSE), "ព្យួរទុក (មិនមានទិន្នន័យ)", "ប្រកាសខុស (ព្យួរទុក)"))</f>
        <v/>
      </c>
      <c r="L998" s="418" t="inlineStr"/>
      <c r="M998" s="418" t="inlineStr"/>
      <c r="N998" s="455" t="n"/>
      <c r="O998" s="455">
        <f>IF(W998&lt;0,AI998,I998)</f>
        <v/>
      </c>
      <c r="P998" s="455">
        <f>I998-O998</f>
        <v/>
      </c>
      <c r="Q998" s="418" t="n"/>
      <c r="R998" s="418" t="inlineStr">
        <is>
          <t>INV20220209971</t>
        </is>
      </c>
      <c r="S998" s="418" t="inlineStr"/>
      <c r="T998" s="418">
        <f>R998=S998</f>
        <v/>
      </c>
      <c r="U998" s="418">
        <f>AND(MONTH(F998)=MONTH(Y998), YEAR(F998)=YEAR(Y998))</f>
        <v/>
      </c>
      <c r="V998" s="418">
        <f>AND(AC998&lt;&gt;"", 'Company information'!D$4&lt;&gt;"", RIGHT(SUBSTITUTE(AC998,"-",""),9)=RIGHT(SUBSTITUTE('Company information'!D$4,"-",""),9))</f>
        <v/>
      </c>
      <c r="W998" s="418">
        <f>AI998-I998</f>
        <v/>
      </c>
      <c r="X998" s="455" t="n"/>
      <c r="Y998" s="417" t="n"/>
      <c r="Z998" s="418" t="n"/>
      <c r="AA998" s="418" t="n"/>
      <c r="AB998" s="418" t="n"/>
      <c r="AC998" s="418" t="n"/>
      <c r="AD998" s="418" t="n"/>
      <c r="AE998" s="455" t="n"/>
      <c r="AF998" s="455" t="n"/>
      <c r="AG998" s="455" t="n"/>
      <c r="AH998" s="455" t="n"/>
      <c r="AI998" s="455" t="n"/>
      <c r="AJ998" s="455" t="n"/>
      <c r="AK998" s="455" t="n"/>
      <c r="AL998" s="455" t="n"/>
      <c r="AM998" s="455" t="n"/>
      <c r="AN998" s="455" t="n"/>
      <c r="AO998" s="455" t="n"/>
      <c r="AP998" s="455" t="n"/>
      <c r="AQ998" s="455" t="n"/>
      <c r="AR998" s="418" t="n"/>
      <c r="AS998" s="418" t="n"/>
      <c r="AT998" s="418" t="n"/>
    </row>
    <row r="999">
      <c r="A999" s="417" t="n">
        <v>990</v>
      </c>
      <c r="B999" s="418" t="inlineStr">
        <is>
          <t>TRUCKING FEE</t>
        </is>
      </c>
      <c r="C999" s="418" t="inlineStr">
        <is>
          <t>56ប៊ី-លីង សឹបផ្លាយ ឆេន មេនេចម៉ិន ឯ.ក</t>
        </is>
      </c>
      <c r="D999" s="418" t="inlineStr">
        <is>
          <t>K004-902004795</t>
        </is>
      </c>
      <c r="E999" s="418" t="inlineStr">
        <is>
          <t>TI2022-0120</t>
        </is>
      </c>
      <c r="F999" s="419" t="n">
        <v>44836</v>
      </c>
      <c r="G999" s="420" t="n">
        <v>911456</v>
      </c>
      <c r="H999" s="418" t="n"/>
      <c r="I999" s="455" t="n">
        <v>911456</v>
      </c>
      <c r="J999" s="418">
        <f>IF(L999&lt;&gt;"",L999,K999)</f>
        <v/>
      </c>
      <c r="K999" s="418">
        <f>IF(AND(T999=TRUE, U999=TRUE, V999=TRUE), IF(W999&lt;-0.05, "អនុញ្ញាត (អ្នកផ្គត់ផ្គង់ប្រកាសខ្វះ)", "បានប្រកាស (អនុញ្ញាត)"), IF(AND(T999=FALSE, U999=FALSE, V999=FALSE), "ព្យួរទុក (មិនមានទិន្នន័យ)", "ប្រកាសខុស (ព្យួរទុក)"))</f>
        <v/>
      </c>
      <c r="L999" s="418" t="inlineStr"/>
      <c r="M999" s="418" t="inlineStr"/>
      <c r="N999" s="455" t="n"/>
      <c r="O999" s="455">
        <f>IF(W999&lt;0,AI999,I999)</f>
        <v/>
      </c>
      <c r="P999" s="455">
        <f>I999-O999</f>
        <v/>
      </c>
      <c r="Q999" s="418" t="n"/>
      <c r="R999" s="418" t="inlineStr">
        <is>
          <t>TI2022-0120</t>
        </is>
      </c>
      <c r="S999" s="418" t="inlineStr"/>
      <c r="T999" s="418">
        <f>R999=S999</f>
        <v/>
      </c>
      <c r="U999" s="418">
        <f>AND(MONTH(F999)=MONTH(Y999), YEAR(F999)=YEAR(Y999))</f>
        <v/>
      </c>
      <c r="V999" s="418">
        <f>AND(AC999&lt;&gt;"", 'Company information'!D$4&lt;&gt;"", RIGHT(SUBSTITUTE(AC999,"-",""),9)=RIGHT(SUBSTITUTE('Company information'!D$4,"-",""),9))</f>
        <v/>
      </c>
      <c r="W999" s="418">
        <f>AI999-I999</f>
        <v/>
      </c>
      <c r="X999" s="455" t="n"/>
      <c r="Y999" s="417" t="n"/>
      <c r="Z999" s="418" t="n"/>
      <c r="AA999" s="418" t="n"/>
      <c r="AB999" s="418" t="n"/>
      <c r="AC999" s="418" t="n"/>
      <c r="AD999" s="418" t="n"/>
      <c r="AE999" s="455" t="n"/>
      <c r="AF999" s="455" t="n"/>
      <c r="AG999" s="455" t="n"/>
      <c r="AH999" s="455" t="n"/>
      <c r="AI999" s="455" t="n"/>
      <c r="AJ999" s="455" t="n"/>
      <c r="AK999" s="455" t="n"/>
      <c r="AL999" s="455" t="n"/>
      <c r="AM999" s="455" t="n"/>
      <c r="AN999" s="455" t="n"/>
      <c r="AO999" s="455" t="n"/>
      <c r="AP999" s="455" t="n"/>
      <c r="AQ999" s="455" t="n"/>
      <c r="AR999" s="418" t="n"/>
      <c r="AS999" s="418" t="n"/>
      <c r="AT999" s="418" t="n"/>
    </row>
    <row r="1000">
      <c r="A1000" s="417" t="n">
        <v>991</v>
      </c>
      <c r="B1000" s="418" t="inlineStr">
        <is>
          <t>Monthly Tax declaration for Feb 2023 service</t>
        </is>
      </c>
      <c r="C1000" s="418" t="inlineStr">
        <is>
          <t>យីងកឺ ខេម ថេក អ៊ែតវ៉ាយហ្សឺរី ឯ.ក</t>
        </is>
      </c>
      <c r="D1000" s="418" t="inlineStr">
        <is>
          <t>K003-902005313</t>
        </is>
      </c>
      <c r="E1000" s="418" t="inlineStr">
        <is>
          <t>YKT23-083</t>
        </is>
      </c>
      <c r="F1000" s="419" t="n">
        <v>44959</v>
      </c>
      <c r="G1000" s="420" t="n">
        <v>575400</v>
      </c>
      <c r="H1000" s="418" t="n"/>
      <c r="I1000" s="455" t="n">
        <v>575400</v>
      </c>
      <c r="J1000" s="418">
        <f>IF(L1000&lt;&gt;"",L1000,K1000)</f>
        <v/>
      </c>
      <c r="K1000" s="418">
        <f>IF(AND(T1000=TRUE, U1000=TRUE, V1000=TRUE), IF(W1000&lt;-0.05, "អនុញ្ញាត (អ្នកផ្គត់ផ្គង់ប្រកាសខ្វះ)", "បានប្រកាស (អនុញ្ញាត)"), IF(AND(T1000=FALSE, U1000=FALSE, V1000=FALSE), "ព្យួរទុក (មិនមានទិន្នន័យ)", "ប្រកាសខុស (ព្យួរទុក)"))</f>
        <v/>
      </c>
      <c r="L1000" s="418" t="inlineStr"/>
      <c r="M1000" s="418" t="inlineStr"/>
      <c r="N1000" s="455" t="n"/>
      <c r="O1000" s="455">
        <f>IF(W1000&lt;0,AI1000,I1000)</f>
        <v/>
      </c>
      <c r="P1000" s="455">
        <f>I1000-O1000</f>
        <v/>
      </c>
      <c r="Q1000" s="418" t="n"/>
      <c r="R1000" s="418" t="inlineStr">
        <is>
          <t>YKT23-083</t>
        </is>
      </c>
      <c r="S1000" s="418" t="inlineStr"/>
      <c r="T1000" s="418">
        <f>R1000=S1000</f>
        <v/>
      </c>
      <c r="U1000" s="418">
        <f>AND(MONTH(F1000)=MONTH(Y1000), YEAR(F1000)=YEAR(Y1000))</f>
        <v/>
      </c>
      <c r="V1000" s="418">
        <f>AND(AC1000&lt;&gt;"", 'Company information'!D$4&lt;&gt;"", RIGHT(SUBSTITUTE(AC1000,"-",""),9)=RIGHT(SUBSTITUTE('Company information'!D$4,"-",""),9))</f>
        <v/>
      </c>
      <c r="W1000" s="418">
        <f>AI1000-I1000</f>
        <v/>
      </c>
      <c r="X1000" s="455" t="n"/>
      <c r="Y1000" s="417" t="n"/>
      <c r="Z1000" s="418" t="n"/>
      <c r="AA1000" s="418" t="n"/>
      <c r="AB1000" s="418" t="n"/>
      <c r="AC1000" s="418" t="n"/>
      <c r="AD1000" s="418" t="n"/>
      <c r="AE1000" s="455" t="n"/>
      <c r="AF1000" s="455" t="n"/>
      <c r="AG1000" s="455" t="n"/>
      <c r="AH1000" s="455" t="n"/>
      <c r="AI1000" s="455" t="n"/>
      <c r="AJ1000" s="455" t="n"/>
      <c r="AK1000" s="455" t="n"/>
      <c r="AL1000" s="455" t="n"/>
      <c r="AM1000" s="455" t="n"/>
      <c r="AN1000" s="455" t="n"/>
      <c r="AO1000" s="455" t="n"/>
      <c r="AP1000" s="455" t="n"/>
      <c r="AQ1000" s="455" t="n"/>
      <c r="AR1000" s="418" t="n"/>
      <c r="AS1000" s="418" t="n"/>
      <c r="AT1000" s="418" t="n"/>
    </row>
    <row r="1001">
      <c r="A1001" s="417" t="n">
        <v>992</v>
      </c>
      <c r="B1001" s="418" t="inlineStr">
        <is>
          <t>Monthly Fee 18-2-23 to 18-08-23</t>
        </is>
      </c>
      <c r="C1001" s="418" t="inlineStr">
        <is>
          <t>ខេម ជ្ជីអេសអេម ម.ក</t>
        </is>
      </c>
      <c r="D1001" s="418" t="inlineStr">
        <is>
          <t>L001-100045065</t>
        </is>
      </c>
      <c r="E1001" s="418" t="inlineStr">
        <is>
          <t>85758</t>
        </is>
      </c>
      <c r="F1001" s="419" t="n">
        <v>44972</v>
      </c>
      <c r="G1001" s="420" t="n">
        <v>247020</v>
      </c>
      <c r="H1001" s="418" t="n"/>
      <c r="I1001" s="455" t="n">
        <v>247020</v>
      </c>
      <c r="J1001" s="418">
        <f>IF(L1001&lt;&gt;"",L1001,K1001)</f>
        <v/>
      </c>
      <c r="K1001" s="418">
        <f>IF(AND(T1001=TRUE, U1001=TRUE, V1001=TRUE), IF(W1001&lt;-0.05, "អនុញ្ញាត (អ្នកផ្គត់ផ្គង់ប្រកាសខ្វះ)", "បានប្រកាស (អនុញ្ញាត)"), IF(AND(T1001=FALSE, U1001=FALSE, V1001=FALSE), "ព្យួរទុក (មិនមានទិន្នន័យ)", "ប្រកាសខុស (ព្យួរទុក)"))</f>
        <v/>
      </c>
      <c r="L1001" s="418" t="inlineStr"/>
      <c r="M1001" s="418" t="inlineStr"/>
      <c r="N1001" s="455" t="n"/>
      <c r="O1001" s="455">
        <f>IF(W1001&lt;0,AI1001,I1001)</f>
        <v/>
      </c>
      <c r="P1001" s="455">
        <f>I1001-O1001</f>
        <v/>
      </c>
      <c r="Q1001" s="418" t="n"/>
      <c r="R1001" s="418" t="inlineStr">
        <is>
          <t>85758</t>
        </is>
      </c>
      <c r="S1001" s="418" t="inlineStr"/>
      <c r="T1001" s="418">
        <f>R1001=S1001</f>
        <v/>
      </c>
      <c r="U1001" s="418">
        <f>AND(MONTH(F1001)=MONTH(Y1001), YEAR(F1001)=YEAR(Y1001))</f>
        <v/>
      </c>
      <c r="V1001" s="418">
        <f>AND(AC1001&lt;&gt;"", 'Company information'!D$4&lt;&gt;"", RIGHT(SUBSTITUTE(AC1001,"-",""),9)=RIGHT(SUBSTITUTE('Company information'!D$4,"-",""),9))</f>
        <v/>
      </c>
      <c r="W1001" s="418">
        <f>AI1001-I1001</f>
        <v/>
      </c>
      <c r="X1001" s="455" t="n"/>
      <c r="Y1001" s="417" t="n"/>
      <c r="Z1001" s="418" t="n"/>
      <c r="AA1001" s="418" t="n"/>
      <c r="AB1001" s="418" t="n"/>
      <c r="AC1001" s="418" t="n"/>
      <c r="AD1001" s="418" t="n"/>
      <c r="AE1001" s="455" t="n"/>
      <c r="AF1001" s="455" t="n"/>
      <c r="AG1001" s="455" t="n"/>
      <c r="AH1001" s="455" t="n"/>
      <c r="AI1001" s="455" t="n"/>
      <c r="AJ1001" s="455" t="n"/>
      <c r="AK1001" s="455" t="n"/>
      <c r="AL1001" s="455" t="n"/>
      <c r="AM1001" s="455" t="n"/>
      <c r="AN1001" s="455" t="n"/>
      <c r="AO1001" s="455" t="n"/>
      <c r="AP1001" s="455" t="n"/>
      <c r="AQ1001" s="455" t="n"/>
      <c r="AR1001" s="418" t="n"/>
      <c r="AS1001" s="418" t="n"/>
      <c r="AT1001" s="418" t="n"/>
    </row>
    <row r="1002">
      <c r="A1002" s="417" t="n">
        <v>993</v>
      </c>
      <c r="B1002" s="418" t="inlineStr">
        <is>
          <t>Carbon Dioxde</t>
        </is>
      </c>
      <c r="C1002" s="418" t="inlineStr">
        <is>
          <t>ធីវីសីុ ហ្គាស សឹលូសិន</t>
        </is>
      </c>
      <c r="D1002" s="418" t="inlineStr">
        <is>
          <t>K005-901501105</t>
        </is>
      </c>
      <c r="E1002" s="418" t="inlineStr">
        <is>
          <t>2023-0402</t>
        </is>
      </c>
      <c r="F1002" s="419" t="n">
        <v>44985</v>
      </c>
      <c r="G1002" s="420" t="n">
        <v>3056508</v>
      </c>
      <c r="H1002" s="418" t="n"/>
      <c r="I1002" s="455" t="n">
        <v>3056508</v>
      </c>
      <c r="J1002" s="418">
        <f>IF(L1002&lt;&gt;"",L1002,K1002)</f>
        <v/>
      </c>
      <c r="K1002" s="418">
        <f>IF(AND(T1002=TRUE, U1002=TRUE, V1002=TRUE), IF(W1002&lt;-0.05, "អនុញ្ញាត (អ្នកផ្គត់ផ្គង់ប្រកាសខ្វះ)", "បានប្រកាស (អនុញ្ញាត)"), IF(AND(T1002=FALSE, U1002=FALSE, V1002=FALSE), "ព្យួរទុក (មិនមានទិន្នន័យ)", "ប្រកាសខុស (ព្យួរទុក)"))</f>
        <v/>
      </c>
      <c r="L1002" s="418" t="inlineStr"/>
      <c r="M1002" s="418" t="inlineStr"/>
      <c r="N1002" s="455" t="n"/>
      <c r="O1002" s="455">
        <f>IF(W1002&lt;0,AI1002,I1002)</f>
        <v/>
      </c>
      <c r="P1002" s="455">
        <f>I1002-O1002</f>
        <v/>
      </c>
      <c r="Q1002" s="418" t="n"/>
      <c r="R1002" s="418" t="inlineStr">
        <is>
          <t>2023-0402</t>
        </is>
      </c>
      <c r="S1002" s="418" t="inlineStr"/>
      <c r="T1002" s="418">
        <f>R1002=S1002</f>
        <v/>
      </c>
      <c r="U1002" s="418">
        <f>AND(MONTH(F1002)=MONTH(Y1002), YEAR(F1002)=YEAR(Y1002))</f>
        <v/>
      </c>
      <c r="V1002" s="418">
        <f>AND(AC1002&lt;&gt;"", 'Company information'!D$4&lt;&gt;"", RIGHT(SUBSTITUTE(AC1002,"-",""),9)=RIGHT(SUBSTITUTE('Company information'!D$4,"-",""),9))</f>
        <v/>
      </c>
      <c r="W1002" s="418">
        <f>AI1002-I1002</f>
        <v/>
      </c>
      <c r="X1002" s="455" t="n"/>
      <c r="Y1002" s="417" t="n"/>
      <c r="Z1002" s="418" t="n"/>
      <c r="AA1002" s="418" t="n"/>
      <c r="AB1002" s="418" t="n"/>
      <c r="AC1002" s="418" t="n"/>
      <c r="AD1002" s="418" t="n"/>
      <c r="AE1002" s="455" t="n"/>
      <c r="AF1002" s="455" t="n"/>
      <c r="AG1002" s="455" t="n"/>
      <c r="AH1002" s="455" t="n"/>
      <c r="AI1002" s="455" t="n"/>
      <c r="AJ1002" s="455" t="n"/>
      <c r="AK1002" s="455" t="n"/>
      <c r="AL1002" s="455" t="n"/>
      <c r="AM1002" s="455" t="n"/>
      <c r="AN1002" s="455" t="n"/>
      <c r="AO1002" s="455" t="n"/>
      <c r="AP1002" s="455" t="n"/>
      <c r="AQ1002" s="455" t="n"/>
      <c r="AR1002" s="418" t="n"/>
      <c r="AS1002" s="418" t="n"/>
      <c r="AT1002" s="418" t="n"/>
    </row>
    <row r="1003">
      <c r="A1003" s="417" t="n">
        <v>994</v>
      </c>
      <c r="B1003" s="418" t="inlineStr">
        <is>
          <t>Express Fee</t>
        </is>
      </c>
      <c r="C1003" s="418" t="inlineStr">
        <is>
          <t>ឌី អេច អិល អិចប្រេស (ខេមបូឌា)</t>
        </is>
      </c>
      <c r="D1003" s="418" t="inlineStr">
        <is>
          <t>L001-100045197</t>
        </is>
      </c>
      <c r="E1003" s="418" t="inlineStr">
        <is>
          <t>PNHR000451060</t>
        </is>
      </c>
      <c r="F1003" s="419" t="n">
        <v>44973</v>
      </c>
      <c r="G1003" s="420" t="n">
        <v>36199</v>
      </c>
      <c r="H1003" s="418" t="n"/>
      <c r="I1003" s="455" t="n">
        <v>36199</v>
      </c>
      <c r="J1003" s="418">
        <f>IF(L1003&lt;&gt;"",L1003,K1003)</f>
        <v/>
      </c>
      <c r="K1003" s="418">
        <f>IF(AND(T1003=TRUE, U1003=TRUE, V1003=TRUE), IF(W1003&lt;-0.05, "អនុញ្ញាត (អ្នកផ្គត់ផ្គង់ប្រកាសខ្វះ)", "បានប្រកាស (អនុញ្ញាត)"), IF(AND(T1003=FALSE, U1003=FALSE, V1003=FALSE), "ព្យួរទុក (មិនមានទិន្នន័យ)", "ប្រកាសខុស (ព្យួរទុក)"))</f>
        <v/>
      </c>
      <c r="L1003" s="418" t="inlineStr"/>
      <c r="M1003" s="418" t="inlineStr"/>
      <c r="N1003" s="455" t="n"/>
      <c r="O1003" s="455">
        <f>IF(W1003&lt;0,AI1003,I1003)</f>
        <v/>
      </c>
      <c r="P1003" s="455">
        <f>I1003-O1003</f>
        <v/>
      </c>
      <c r="Q1003" s="418" t="n"/>
      <c r="R1003" s="418" t="inlineStr">
        <is>
          <t>PNHR000451060</t>
        </is>
      </c>
      <c r="S1003" s="418" t="inlineStr"/>
      <c r="T1003" s="418">
        <f>R1003=S1003</f>
        <v/>
      </c>
      <c r="U1003" s="418">
        <f>AND(MONTH(F1003)=MONTH(Y1003), YEAR(F1003)=YEAR(Y1003))</f>
        <v/>
      </c>
      <c r="V1003" s="418">
        <f>AND(AC1003&lt;&gt;"", 'Company information'!D$4&lt;&gt;"", RIGHT(SUBSTITUTE(AC1003,"-",""),9)=RIGHT(SUBSTITUTE('Company information'!D$4,"-",""),9))</f>
        <v/>
      </c>
      <c r="W1003" s="418">
        <f>AI1003-I1003</f>
        <v/>
      </c>
      <c r="X1003" s="455" t="n"/>
      <c r="Y1003" s="417" t="n"/>
      <c r="Z1003" s="418" t="n"/>
      <c r="AA1003" s="418" t="n"/>
      <c r="AB1003" s="418" t="n"/>
      <c r="AC1003" s="418" t="n"/>
      <c r="AD1003" s="418" t="n"/>
      <c r="AE1003" s="455" t="n"/>
      <c r="AF1003" s="455" t="n"/>
      <c r="AG1003" s="455" t="n"/>
      <c r="AH1003" s="455" t="n"/>
      <c r="AI1003" s="455" t="n"/>
      <c r="AJ1003" s="455" t="n"/>
      <c r="AK1003" s="455" t="n"/>
      <c r="AL1003" s="455" t="n"/>
      <c r="AM1003" s="455" t="n"/>
      <c r="AN1003" s="455" t="n"/>
      <c r="AO1003" s="455" t="n"/>
      <c r="AP1003" s="455" t="n"/>
      <c r="AQ1003" s="455" t="n"/>
      <c r="AR1003" s="418" t="n"/>
      <c r="AS1003" s="418" t="n"/>
      <c r="AT1003" s="418" t="n"/>
    </row>
    <row r="1004">
      <c r="A1004" s="417" t="n">
        <v>995</v>
      </c>
      <c r="B1004" s="418" t="inlineStr">
        <is>
          <t>Express Fee</t>
        </is>
      </c>
      <c r="C1004" s="418" t="inlineStr">
        <is>
          <t>ឌី អេច អិល អិចប្រេស (ខេមបូឌា)</t>
        </is>
      </c>
      <c r="D1004" s="418" t="inlineStr">
        <is>
          <t>L001-100045197</t>
        </is>
      </c>
      <c r="E1004" s="418" t="inlineStr">
        <is>
          <t>PNHR000450353</t>
        </is>
      </c>
      <c r="F1004" s="419" t="n">
        <v>45171</v>
      </c>
      <c r="G1004" s="420" t="n">
        <v>114725</v>
      </c>
      <c r="H1004" s="418" t="n"/>
      <c r="I1004" s="455" t="n">
        <v>114725</v>
      </c>
      <c r="J1004" s="418">
        <f>IF(L1004&lt;&gt;"",L1004,K1004)</f>
        <v/>
      </c>
      <c r="K1004" s="418">
        <f>IF(AND(T1004=TRUE, U1004=TRUE, V1004=TRUE), IF(W1004&lt;-0.05, "អនុញ្ញាត (អ្នកផ្គត់ផ្គង់ប្រកាសខ្វះ)", "បានប្រកាស (អនុញ្ញាត)"), IF(AND(T1004=FALSE, U1004=FALSE, V1004=FALSE), "ព្យួរទុក (មិនមានទិន្នន័យ)", "ប្រកាសខុស (ព្យួរទុក)"))</f>
        <v/>
      </c>
      <c r="L1004" s="418" t="inlineStr"/>
      <c r="M1004" s="418" t="inlineStr"/>
      <c r="N1004" s="455" t="n"/>
      <c r="O1004" s="455">
        <f>IF(W1004&lt;0,AI1004,I1004)</f>
        <v/>
      </c>
      <c r="P1004" s="455">
        <f>I1004-O1004</f>
        <v/>
      </c>
      <c r="Q1004" s="418" t="n"/>
      <c r="R1004" s="418" t="inlineStr">
        <is>
          <t>PNHR000450353</t>
        </is>
      </c>
      <c r="S1004" s="418" t="inlineStr"/>
      <c r="T1004" s="418">
        <f>R1004=S1004</f>
        <v/>
      </c>
      <c r="U1004" s="418">
        <f>AND(MONTH(F1004)=MONTH(Y1004), YEAR(F1004)=YEAR(Y1004))</f>
        <v/>
      </c>
      <c r="V1004" s="418">
        <f>AND(AC1004&lt;&gt;"", 'Company information'!D$4&lt;&gt;"", RIGHT(SUBSTITUTE(AC1004,"-",""),9)=RIGHT(SUBSTITUTE('Company information'!D$4,"-",""),9))</f>
        <v/>
      </c>
      <c r="W1004" s="418">
        <f>AI1004-I1004</f>
        <v/>
      </c>
      <c r="X1004" s="455" t="n"/>
      <c r="Y1004" s="417" t="n"/>
      <c r="Z1004" s="418" t="n"/>
      <c r="AA1004" s="418" t="n"/>
      <c r="AB1004" s="418" t="n"/>
      <c r="AC1004" s="418" t="n"/>
      <c r="AD1004" s="418" t="n"/>
      <c r="AE1004" s="455" t="n"/>
      <c r="AF1004" s="455" t="n"/>
      <c r="AG1004" s="455" t="n"/>
      <c r="AH1004" s="455" t="n"/>
      <c r="AI1004" s="455" t="n"/>
      <c r="AJ1004" s="455" t="n"/>
      <c r="AK1004" s="455" t="n"/>
      <c r="AL1004" s="455" t="n"/>
      <c r="AM1004" s="455" t="n"/>
      <c r="AN1004" s="455" t="n"/>
      <c r="AO1004" s="455" t="n"/>
      <c r="AP1004" s="455" t="n"/>
      <c r="AQ1004" s="455" t="n"/>
      <c r="AR1004" s="418" t="n"/>
      <c r="AS1004" s="418" t="n"/>
      <c r="AT1004" s="418" t="n"/>
    </row>
    <row r="1005">
      <c r="A1005" s="417" t="n">
        <v>996</v>
      </c>
      <c r="B1005" s="418" t="inlineStr">
        <is>
          <t>Express Fee</t>
        </is>
      </c>
      <c r="C1005" s="418" t="inlineStr">
        <is>
          <t>ឌី អេច អិល អិចប្រេស (ខេមបូឌា)</t>
        </is>
      </c>
      <c r="D1005" s="418" t="inlineStr">
        <is>
          <t>L001-100045197</t>
        </is>
      </c>
      <c r="E1005" s="418" t="inlineStr">
        <is>
          <t>PNHIR00155858</t>
        </is>
      </c>
      <c r="F1005" s="419" t="n">
        <v>44977</v>
      </c>
      <c r="G1005" s="420" t="n">
        <v>8156</v>
      </c>
      <c r="H1005" s="418" t="n"/>
      <c r="I1005" s="455" t="n">
        <v>8156</v>
      </c>
      <c r="J1005" s="418">
        <f>IF(L1005&lt;&gt;"",L1005,K1005)</f>
        <v/>
      </c>
      <c r="K1005" s="418">
        <f>IF(AND(T1005=TRUE, U1005=TRUE, V1005=TRUE), IF(W1005&lt;-0.05, "អនុញ្ញាត (អ្នកផ្គត់ផ្គង់ប្រកាសខ្វះ)", "បានប្រកាស (អនុញ្ញាត)"), IF(AND(T1005=FALSE, U1005=FALSE, V1005=FALSE), "ព្យួរទុក (មិនមានទិន្នន័យ)", "ប្រកាសខុស (ព្យួរទុក)"))</f>
        <v/>
      </c>
      <c r="L1005" s="418" t="inlineStr"/>
      <c r="M1005" s="418" t="inlineStr"/>
      <c r="N1005" s="455" t="n"/>
      <c r="O1005" s="455">
        <f>IF(W1005&lt;0,AI1005,I1005)</f>
        <v/>
      </c>
      <c r="P1005" s="455">
        <f>I1005-O1005</f>
        <v/>
      </c>
      <c r="Q1005" s="418" t="n"/>
      <c r="R1005" s="418" t="inlineStr">
        <is>
          <t>PNHIR00155858</t>
        </is>
      </c>
      <c r="S1005" s="418" t="inlineStr"/>
      <c r="T1005" s="418">
        <f>R1005=S1005</f>
        <v/>
      </c>
      <c r="U1005" s="418">
        <f>AND(MONTH(F1005)=MONTH(Y1005), YEAR(F1005)=YEAR(Y1005))</f>
        <v/>
      </c>
      <c r="V1005" s="418">
        <f>AND(AC1005&lt;&gt;"", 'Company information'!D$4&lt;&gt;"", RIGHT(SUBSTITUTE(AC1005,"-",""),9)=RIGHT(SUBSTITUTE('Company information'!D$4,"-",""),9))</f>
        <v/>
      </c>
      <c r="W1005" s="418">
        <f>AI1005-I1005</f>
        <v/>
      </c>
      <c r="X1005" s="455" t="n"/>
      <c r="Y1005" s="417" t="n"/>
      <c r="Z1005" s="418" t="n"/>
      <c r="AA1005" s="418" t="n"/>
      <c r="AB1005" s="418" t="n"/>
      <c r="AC1005" s="418" t="n"/>
      <c r="AD1005" s="418" t="n"/>
      <c r="AE1005" s="455" t="n"/>
      <c r="AF1005" s="455" t="n"/>
      <c r="AG1005" s="455" t="n"/>
      <c r="AH1005" s="455" t="n"/>
      <c r="AI1005" s="455" t="n"/>
      <c r="AJ1005" s="455" t="n"/>
      <c r="AK1005" s="455" t="n"/>
      <c r="AL1005" s="455" t="n"/>
      <c r="AM1005" s="455" t="n"/>
      <c r="AN1005" s="455" t="n"/>
      <c r="AO1005" s="455" t="n"/>
      <c r="AP1005" s="455" t="n"/>
      <c r="AQ1005" s="455" t="n"/>
      <c r="AR1005" s="418" t="n"/>
      <c r="AS1005" s="418" t="n"/>
      <c r="AT1005" s="418" t="n"/>
    </row>
    <row r="1006">
      <c r="A1006" s="417" t="n">
        <v>997</v>
      </c>
      <c r="B1006" s="418" t="inlineStr">
        <is>
          <t>Express Fee</t>
        </is>
      </c>
      <c r="C1006" s="418" t="inlineStr">
        <is>
          <t>ឌី អេច អិល អិចប្រេស (ខេមបូឌា)</t>
        </is>
      </c>
      <c r="D1006" s="418" t="inlineStr">
        <is>
          <t>L001-100045197</t>
        </is>
      </c>
      <c r="E1006" s="418" t="inlineStr">
        <is>
          <t>PNHIR00155029</t>
        </is>
      </c>
      <c r="F1006" s="419" t="n">
        <v>44970</v>
      </c>
      <c r="G1006" s="420" t="n">
        <v>8188</v>
      </c>
      <c r="H1006" s="418" t="n"/>
      <c r="I1006" s="455" t="n">
        <v>8188</v>
      </c>
      <c r="J1006" s="418">
        <f>IF(L1006&lt;&gt;"",L1006,K1006)</f>
        <v/>
      </c>
      <c r="K1006" s="418">
        <f>IF(AND(T1006=TRUE, U1006=TRUE, V1006=TRUE), IF(W1006&lt;-0.05, "អនុញ្ញាត (អ្នកផ្គត់ផ្គង់ប្រកាសខ្វះ)", "បានប្រកាស (អនុញ្ញាត)"), IF(AND(T1006=FALSE, U1006=FALSE, V1006=FALSE), "ព្យួរទុក (មិនមានទិន្នន័យ)", "ប្រកាសខុស (ព្យួរទុក)"))</f>
        <v/>
      </c>
      <c r="L1006" s="418" t="inlineStr"/>
      <c r="M1006" s="418" t="inlineStr"/>
      <c r="N1006" s="455" t="n"/>
      <c r="O1006" s="455">
        <f>IF(W1006&lt;0,AI1006,I1006)</f>
        <v/>
      </c>
      <c r="P1006" s="455">
        <f>I1006-O1006</f>
        <v/>
      </c>
      <c r="Q1006" s="418" t="n"/>
      <c r="R1006" s="418" t="inlineStr">
        <is>
          <t>PNHIR00155029</t>
        </is>
      </c>
      <c r="S1006" s="418" t="inlineStr"/>
      <c r="T1006" s="418">
        <f>R1006=S1006</f>
        <v/>
      </c>
      <c r="U1006" s="418">
        <f>AND(MONTH(F1006)=MONTH(Y1006), YEAR(F1006)=YEAR(Y1006))</f>
        <v/>
      </c>
      <c r="V1006" s="418">
        <f>AND(AC1006&lt;&gt;"", 'Company information'!D$4&lt;&gt;"", RIGHT(SUBSTITUTE(AC1006,"-",""),9)=RIGHT(SUBSTITUTE('Company information'!D$4,"-",""),9))</f>
        <v/>
      </c>
      <c r="W1006" s="418">
        <f>AI1006-I1006</f>
        <v/>
      </c>
      <c r="X1006" s="455" t="n"/>
      <c r="Y1006" s="417" t="n"/>
      <c r="Z1006" s="418" t="n"/>
      <c r="AA1006" s="418" t="n"/>
      <c r="AB1006" s="418" t="n"/>
      <c r="AC1006" s="418" t="n"/>
      <c r="AD1006" s="418" t="n"/>
      <c r="AE1006" s="455" t="n"/>
      <c r="AF1006" s="455" t="n"/>
      <c r="AG1006" s="455" t="n"/>
      <c r="AH1006" s="455" t="n"/>
      <c r="AI1006" s="455" t="n"/>
      <c r="AJ1006" s="455" t="n"/>
      <c r="AK1006" s="455" t="n"/>
      <c r="AL1006" s="455" t="n"/>
      <c r="AM1006" s="455" t="n"/>
      <c r="AN1006" s="455" t="n"/>
      <c r="AO1006" s="455" t="n"/>
      <c r="AP1006" s="455" t="n"/>
      <c r="AQ1006" s="455" t="n"/>
      <c r="AR1006" s="418" t="n"/>
      <c r="AS1006" s="418" t="n"/>
      <c r="AT1006" s="418" t="n"/>
    </row>
    <row r="1007">
      <c r="A1007" s="417" t="n">
        <v>998</v>
      </c>
      <c r="B1007" s="418" t="inlineStr">
        <is>
          <t>Express Fee</t>
        </is>
      </c>
      <c r="C1007" s="418" t="inlineStr">
        <is>
          <t>ឌី អេច អិល អិចប្រេស (ខេមបូឌា)</t>
        </is>
      </c>
      <c r="D1007" s="418" t="inlineStr">
        <is>
          <t>L001-100045197</t>
        </is>
      </c>
      <c r="E1007" s="418" t="inlineStr">
        <is>
          <t>PNHIR00154912</t>
        </is>
      </c>
      <c r="F1007" s="419" t="n">
        <v>45201</v>
      </c>
      <c r="G1007" s="420" t="n">
        <v>8198</v>
      </c>
      <c r="H1007" s="418" t="n"/>
      <c r="I1007" s="455" t="n">
        <v>8198</v>
      </c>
      <c r="J1007" s="418">
        <f>IF(L1007&lt;&gt;"",L1007,K1007)</f>
        <v/>
      </c>
      <c r="K1007" s="418">
        <f>IF(AND(T1007=TRUE, U1007=TRUE, V1007=TRUE), IF(W1007&lt;-0.05, "អនុញ្ញាត (អ្នកផ្គត់ផ្គង់ប្រកាសខ្វះ)", "បានប្រកាស (អនុញ្ញាត)"), IF(AND(T1007=FALSE, U1007=FALSE, V1007=FALSE), "ព្យួរទុក (មិនមានទិន្នន័យ)", "ប្រកាសខុស (ព្យួរទុក)"))</f>
        <v/>
      </c>
      <c r="L1007" s="418" t="inlineStr"/>
      <c r="M1007" s="418" t="inlineStr"/>
      <c r="N1007" s="455" t="n"/>
      <c r="O1007" s="455">
        <f>IF(W1007&lt;0,AI1007,I1007)</f>
        <v/>
      </c>
      <c r="P1007" s="455">
        <f>I1007-O1007</f>
        <v/>
      </c>
      <c r="Q1007" s="418" t="n"/>
      <c r="R1007" s="418" t="inlineStr">
        <is>
          <t>PNHIR00154912</t>
        </is>
      </c>
      <c r="S1007" s="418" t="inlineStr"/>
      <c r="T1007" s="418">
        <f>R1007=S1007</f>
        <v/>
      </c>
      <c r="U1007" s="418">
        <f>AND(MONTH(F1007)=MONTH(Y1007), YEAR(F1007)=YEAR(Y1007))</f>
        <v/>
      </c>
      <c r="V1007" s="418">
        <f>AND(AC1007&lt;&gt;"", 'Company information'!D$4&lt;&gt;"", RIGHT(SUBSTITUTE(AC1007,"-",""),9)=RIGHT(SUBSTITUTE('Company information'!D$4,"-",""),9))</f>
        <v/>
      </c>
      <c r="W1007" s="418">
        <f>AI1007-I1007</f>
        <v/>
      </c>
      <c r="X1007" s="455" t="n"/>
      <c r="Y1007" s="417" t="n"/>
      <c r="Z1007" s="418" t="n"/>
      <c r="AA1007" s="418" t="n"/>
      <c r="AB1007" s="418" t="n"/>
      <c r="AC1007" s="418" t="n"/>
      <c r="AD1007" s="418" t="n"/>
      <c r="AE1007" s="455" t="n"/>
      <c r="AF1007" s="455" t="n"/>
      <c r="AG1007" s="455" t="n"/>
      <c r="AH1007" s="455" t="n"/>
      <c r="AI1007" s="455" t="n"/>
      <c r="AJ1007" s="455" t="n"/>
      <c r="AK1007" s="455" t="n"/>
      <c r="AL1007" s="455" t="n"/>
      <c r="AM1007" s="455" t="n"/>
      <c r="AN1007" s="455" t="n"/>
      <c r="AO1007" s="455" t="n"/>
      <c r="AP1007" s="455" t="n"/>
      <c r="AQ1007" s="455" t="n"/>
      <c r="AR1007" s="418" t="n"/>
      <c r="AS1007" s="418" t="n"/>
      <c r="AT1007" s="418" t="n"/>
    </row>
    <row r="1008">
      <c r="A1008" s="417" t="n">
        <v>999</v>
      </c>
      <c r="B1008" s="418" t="inlineStr">
        <is>
          <t>Express Fee</t>
        </is>
      </c>
      <c r="C1008" s="418" t="inlineStr">
        <is>
          <t>ឌី អេច អិល អិចប្រេស (ខេមបូឌា)</t>
        </is>
      </c>
      <c r="D1008" s="418" t="inlineStr">
        <is>
          <t>L001-100045197</t>
        </is>
      </c>
      <c r="E1008" s="418" t="inlineStr">
        <is>
          <t>PNHIR00154740</t>
        </is>
      </c>
      <c r="F1008" s="419" t="n">
        <v>45171</v>
      </c>
      <c r="G1008" s="420" t="n">
        <v>8202</v>
      </c>
      <c r="H1008" s="418" t="n"/>
      <c r="I1008" s="455" t="n">
        <v>8202</v>
      </c>
      <c r="J1008" s="418">
        <f>IF(L1008&lt;&gt;"",L1008,K1008)</f>
        <v/>
      </c>
      <c r="K1008" s="418">
        <f>IF(AND(T1008=TRUE, U1008=TRUE, V1008=TRUE), IF(W1008&lt;-0.05, "អនុញ្ញាត (អ្នកផ្គត់ផ្គង់ប្រកាសខ្វះ)", "បានប្រកាស (អនុញ្ញាត)"), IF(AND(T1008=FALSE, U1008=FALSE, V1008=FALSE), "ព្យួរទុក (មិនមានទិន្នន័យ)", "ប្រកាសខុស (ព្យួរទុក)"))</f>
        <v/>
      </c>
      <c r="L1008" s="418" t="inlineStr"/>
      <c r="M1008" s="418" t="inlineStr"/>
      <c r="N1008" s="455" t="n"/>
      <c r="O1008" s="455">
        <f>IF(W1008&lt;0,AI1008,I1008)</f>
        <v/>
      </c>
      <c r="P1008" s="455">
        <f>I1008-O1008</f>
        <v/>
      </c>
      <c r="Q1008" s="418" t="n"/>
      <c r="R1008" s="418" t="inlineStr">
        <is>
          <t>PNHIR00154740</t>
        </is>
      </c>
      <c r="S1008" s="418" t="inlineStr"/>
      <c r="T1008" s="418">
        <f>R1008=S1008</f>
        <v/>
      </c>
      <c r="U1008" s="418">
        <f>AND(MONTH(F1008)=MONTH(Y1008), YEAR(F1008)=YEAR(Y1008))</f>
        <v/>
      </c>
      <c r="V1008" s="418">
        <f>AND(AC1008&lt;&gt;"", 'Company information'!D$4&lt;&gt;"", RIGHT(SUBSTITUTE(AC1008,"-",""),9)=RIGHT(SUBSTITUTE('Company information'!D$4,"-",""),9))</f>
        <v/>
      </c>
      <c r="W1008" s="418">
        <f>AI1008-I1008</f>
        <v/>
      </c>
      <c r="X1008" s="455" t="n"/>
      <c r="Y1008" s="417" t="n"/>
      <c r="Z1008" s="418" t="n"/>
      <c r="AA1008" s="418" t="n"/>
      <c r="AB1008" s="418" t="n"/>
      <c r="AC1008" s="418" t="n"/>
      <c r="AD1008" s="418" t="n"/>
      <c r="AE1008" s="455" t="n"/>
      <c r="AF1008" s="455" t="n"/>
      <c r="AG1008" s="455" t="n"/>
      <c r="AH1008" s="455" t="n"/>
      <c r="AI1008" s="455" t="n"/>
      <c r="AJ1008" s="455" t="n"/>
      <c r="AK1008" s="455" t="n"/>
      <c r="AL1008" s="455" t="n"/>
      <c r="AM1008" s="455" t="n"/>
      <c r="AN1008" s="455" t="n"/>
      <c r="AO1008" s="455" t="n"/>
      <c r="AP1008" s="455" t="n"/>
      <c r="AQ1008" s="455" t="n"/>
      <c r="AR1008" s="418" t="n"/>
      <c r="AS1008" s="418" t="n"/>
      <c r="AT1008" s="418" t="n"/>
    </row>
    <row r="1009">
      <c r="A1009" s="417" t="n">
        <v>1000</v>
      </c>
      <c r="B1009" s="418" t="inlineStr">
        <is>
          <t>Express Fee</t>
        </is>
      </c>
      <c r="C1009" s="418" t="inlineStr">
        <is>
          <t>ឌី អេច អិល អិចប្រេស (ខេមបូឌា)</t>
        </is>
      </c>
      <c r="D1009" s="418" t="inlineStr">
        <is>
          <t>L001-100045197</t>
        </is>
      </c>
      <c r="E1009" s="418" t="inlineStr">
        <is>
          <t>PNHIR00154727</t>
        </is>
      </c>
      <c r="F1009" s="419" t="n">
        <v>45140</v>
      </c>
      <c r="G1009" s="420" t="n">
        <v>8198</v>
      </c>
      <c r="H1009" s="418" t="n"/>
      <c r="I1009" s="455" t="n">
        <v>8198</v>
      </c>
      <c r="J1009" s="418">
        <f>IF(L1009&lt;&gt;"",L1009,K1009)</f>
        <v/>
      </c>
      <c r="K1009" s="418">
        <f>IF(AND(T1009=TRUE, U1009=TRUE, V1009=TRUE), IF(W1009&lt;-0.05, "អនុញ្ញាត (អ្នកផ្គត់ផ្គង់ប្រកាសខ្វះ)", "បានប្រកាស (អនុញ្ញាត)"), IF(AND(T1009=FALSE, U1009=FALSE, V1009=FALSE), "ព្យួរទុក (មិនមានទិន្នន័យ)", "ប្រកាសខុស (ព្យួរទុក)"))</f>
        <v/>
      </c>
      <c r="L1009" s="418" t="inlineStr"/>
      <c r="M1009" s="418" t="inlineStr"/>
      <c r="N1009" s="455" t="n"/>
      <c r="O1009" s="455">
        <f>IF(W1009&lt;0,AI1009,I1009)</f>
        <v/>
      </c>
      <c r="P1009" s="455">
        <f>I1009-O1009</f>
        <v/>
      </c>
      <c r="Q1009" s="418" t="n"/>
      <c r="R1009" s="418" t="inlineStr">
        <is>
          <t>PNHIR00154727</t>
        </is>
      </c>
      <c r="S1009" s="418" t="inlineStr"/>
      <c r="T1009" s="418">
        <f>R1009=S1009</f>
        <v/>
      </c>
      <c r="U1009" s="418">
        <f>AND(MONTH(F1009)=MONTH(Y1009), YEAR(F1009)=YEAR(Y1009))</f>
        <v/>
      </c>
      <c r="V1009" s="418">
        <f>AND(AC1009&lt;&gt;"", 'Company information'!D$4&lt;&gt;"", RIGHT(SUBSTITUTE(AC1009,"-",""),9)=RIGHT(SUBSTITUTE('Company information'!D$4,"-",""),9))</f>
        <v/>
      </c>
      <c r="W1009" s="418">
        <f>AI1009-I1009</f>
        <v/>
      </c>
      <c r="X1009" s="455" t="n"/>
      <c r="Y1009" s="417" t="n"/>
      <c r="Z1009" s="418" t="n"/>
      <c r="AA1009" s="418" t="n"/>
      <c r="AB1009" s="418" t="n"/>
      <c r="AC1009" s="418" t="n"/>
      <c r="AD1009" s="418" t="n"/>
      <c r="AE1009" s="455" t="n"/>
      <c r="AF1009" s="455" t="n"/>
      <c r="AG1009" s="455" t="n"/>
      <c r="AH1009" s="455" t="n"/>
      <c r="AI1009" s="455" t="n"/>
      <c r="AJ1009" s="455" t="n"/>
      <c r="AK1009" s="455" t="n"/>
      <c r="AL1009" s="455" t="n"/>
      <c r="AM1009" s="455" t="n"/>
      <c r="AN1009" s="455" t="n"/>
      <c r="AO1009" s="455" t="n"/>
      <c r="AP1009" s="455" t="n"/>
      <c r="AQ1009" s="455" t="n"/>
      <c r="AR1009" s="418" t="n"/>
      <c r="AS1009" s="418" t="n"/>
      <c r="AT1009" s="418" t="n"/>
    </row>
    <row r="1010">
      <c r="A1010" s="417" t="n">
        <v>1001</v>
      </c>
      <c r="B1010" s="418" t="inlineStr">
        <is>
          <t>Iron Wire</t>
        </is>
      </c>
      <c r="C1010" s="418" t="inlineStr">
        <is>
          <t>អេ.អេស.ស៊ី.ធី (ខេមបូឌា) ឯ.ក</t>
        </is>
      </c>
      <c r="D1010" s="418" t="inlineStr">
        <is>
          <t>K007-902102757</t>
        </is>
      </c>
      <c r="E1010" s="418" t="inlineStr">
        <is>
          <t>ASCT-TI-23-083</t>
        </is>
      </c>
      <c r="F1010" s="419" t="n">
        <v>44959</v>
      </c>
      <c r="G1010" s="420" t="n">
        <v>776790</v>
      </c>
      <c r="H1010" s="418" t="n"/>
      <c r="I1010" s="455" t="n">
        <v>776790</v>
      </c>
      <c r="J1010" s="418">
        <f>IF(L1010&lt;&gt;"",L1010,K1010)</f>
        <v/>
      </c>
      <c r="K1010" s="418">
        <f>IF(AND(T1010=TRUE, U1010=TRUE, V1010=TRUE), IF(W1010&lt;-0.05, "អនុញ្ញាត (អ្នកផ្គត់ផ្គង់ប្រកាសខ្វះ)", "បានប្រកាស (អនុញ្ញាត)"), IF(AND(T1010=FALSE, U1010=FALSE, V1010=FALSE), "ព្យួរទុក (មិនមានទិន្នន័យ)", "ប្រកាសខុស (ព្យួរទុក)"))</f>
        <v/>
      </c>
      <c r="L1010" s="418" t="inlineStr"/>
      <c r="M1010" s="418" t="inlineStr"/>
      <c r="N1010" s="455" t="n"/>
      <c r="O1010" s="455">
        <f>IF(W1010&lt;0,AI1010,I1010)</f>
        <v/>
      </c>
      <c r="P1010" s="455">
        <f>I1010-O1010</f>
        <v/>
      </c>
      <c r="Q1010" s="418" t="n"/>
      <c r="R1010" s="418" t="inlineStr">
        <is>
          <t>ASCT-TI-23-083</t>
        </is>
      </c>
      <c r="S1010" s="418" t="inlineStr"/>
      <c r="T1010" s="418">
        <f>R1010=S1010</f>
        <v/>
      </c>
      <c r="U1010" s="418">
        <f>AND(MONTH(F1010)=MONTH(Y1010), YEAR(F1010)=YEAR(Y1010))</f>
        <v/>
      </c>
      <c r="V1010" s="418">
        <f>AND(AC1010&lt;&gt;"", 'Company information'!D$4&lt;&gt;"", RIGHT(SUBSTITUTE(AC1010,"-",""),9)=RIGHT(SUBSTITUTE('Company information'!D$4,"-",""),9))</f>
        <v/>
      </c>
      <c r="W1010" s="418">
        <f>AI1010-I1010</f>
        <v/>
      </c>
      <c r="X1010" s="455" t="n"/>
      <c r="Y1010" s="417" t="n"/>
      <c r="Z1010" s="418" t="n"/>
      <c r="AA1010" s="418" t="n"/>
      <c r="AB1010" s="418" t="n"/>
      <c r="AC1010" s="418" t="n"/>
      <c r="AD1010" s="418" t="n"/>
      <c r="AE1010" s="455" t="n"/>
      <c r="AF1010" s="455" t="n"/>
      <c r="AG1010" s="455" t="n"/>
      <c r="AH1010" s="455" t="n"/>
      <c r="AI1010" s="455" t="n"/>
      <c r="AJ1010" s="455" t="n"/>
      <c r="AK1010" s="455" t="n"/>
      <c r="AL1010" s="455" t="n"/>
      <c r="AM1010" s="455" t="n"/>
      <c r="AN1010" s="455" t="n"/>
      <c r="AO1010" s="455" t="n"/>
      <c r="AP1010" s="455" t="n"/>
      <c r="AQ1010" s="455" t="n"/>
      <c r="AR1010" s="418" t="n"/>
      <c r="AS1010" s="418" t="n"/>
      <c r="AT1010" s="418" t="n"/>
    </row>
    <row r="1011">
      <c r="A1011" s="417" t="n">
        <v>1002</v>
      </c>
      <c r="B1011" s="418" t="inlineStr">
        <is>
          <t>Building Rental Charge for Feb 2023</t>
        </is>
      </c>
      <c r="C1011" s="418" t="inlineStr">
        <is>
          <t>មេហ្គា លេបឹល &amp; ស្ទីកឃើរ (ខេមបូឌា)</t>
        </is>
      </c>
      <c r="D1011" s="418" t="inlineStr">
        <is>
          <t>L001-100185983</t>
        </is>
      </c>
      <c r="E1011" s="418" t="inlineStr">
        <is>
          <t>INV20230201</t>
        </is>
      </c>
      <c r="F1011" s="419" t="n">
        <v>44928</v>
      </c>
      <c r="G1011" s="420" t="n">
        <v>1555019</v>
      </c>
      <c r="H1011" s="418" t="n"/>
      <c r="I1011" s="455" t="n">
        <v>1555019</v>
      </c>
      <c r="J1011" s="418">
        <f>IF(L1011&lt;&gt;"",L1011,K1011)</f>
        <v/>
      </c>
      <c r="K1011" s="418">
        <f>IF(AND(T1011=TRUE, U1011=TRUE, V1011=TRUE), IF(W1011&lt;-0.05, "អនុញ្ញាត (អ្នកផ្គត់ផ្គង់ប្រកាសខ្វះ)", "បានប្រកាស (អនុញ្ញាត)"), IF(AND(T1011=FALSE, U1011=FALSE, V1011=FALSE), "ព្យួរទុក (មិនមានទិន្នន័យ)", "ប្រកាសខុស (ព្យួរទុក)"))</f>
        <v/>
      </c>
      <c r="L1011" s="418" t="inlineStr"/>
      <c r="M1011" s="418" t="inlineStr"/>
      <c r="N1011" s="455" t="n"/>
      <c r="O1011" s="455">
        <f>IF(W1011&lt;0,AI1011,I1011)</f>
        <v/>
      </c>
      <c r="P1011" s="455">
        <f>I1011-O1011</f>
        <v/>
      </c>
      <c r="Q1011" s="418" t="n"/>
      <c r="R1011" s="418" t="inlineStr">
        <is>
          <t>INV20230201</t>
        </is>
      </c>
      <c r="S1011" s="418" t="inlineStr"/>
      <c r="T1011" s="418">
        <f>R1011=S1011</f>
        <v/>
      </c>
      <c r="U1011" s="418">
        <f>AND(MONTH(F1011)=MONTH(Y1011), YEAR(F1011)=YEAR(Y1011))</f>
        <v/>
      </c>
      <c r="V1011" s="418">
        <f>AND(AC1011&lt;&gt;"", 'Company information'!D$4&lt;&gt;"", RIGHT(SUBSTITUTE(AC1011,"-",""),9)=RIGHT(SUBSTITUTE('Company information'!D$4,"-",""),9))</f>
        <v/>
      </c>
      <c r="W1011" s="418">
        <f>AI1011-I1011</f>
        <v/>
      </c>
      <c r="X1011" s="455" t="n"/>
      <c r="Y1011" s="417" t="n"/>
      <c r="Z1011" s="418" t="n"/>
      <c r="AA1011" s="418" t="n"/>
      <c r="AB1011" s="418" t="n"/>
      <c r="AC1011" s="418" t="n"/>
      <c r="AD1011" s="418" t="n"/>
      <c r="AE1011" s="455" t="n"/>
      <c r="AF1011" s="455" t="n"/>
      <c r="AG1011" s="455" t="n"/>
      <c r="AH1011" s="455" t="n"/>
      <c r="AI1011" s="455" t="n"/>
      <c r="AJ1011" s="455" t="n"/>
      <c r="AK1011" s="455" t="n"/>
      <c r="AL1011" s="455" t="n"/>
      <c r="AM1011" s="455" t="n"/>
      <c r="AN1011" s="455" t="n"/>
      <c r="AO1011" s="455" t="n"/>
      <c r="AP1011" s="455" t="n"/>
      <c r="AQ1011" s="455" t="n"/>
      <c r="AR1011" s="418" t="n"/>
      <c r="AS1011" s="418" t="n"/>
      <c r="AT1011" s="418" t="n"/>
    </row>
    <row r="1012">
      <c r="A1012" s="417" t="n">
        <v>1003</v>
      </c>
      <c r="B1012" s="418" t="inlineStr">
        <is>
          <t>Segurity Guard Fee</t>
        </is>
      </c>
      <c r="C1012" s="418" t="inlineStr">
        <is>
          <t>អេសអេហ្វអាយ​ ស៊ីឃ្យួរឹធី ហ្វសស៍ អ៊ិនធើណេសិនណល ឯ.ក</t>
        </is>
      </c>
      <c r="D1012" s="418" t="inlineStr">
        <is>
          <t>K010-901908100</t>
        </is>
      </c>
      <c r="E1012" s="418" t="inlineStr">
        <is>
          <t>SFI2023/089</t>
        </is>
      </c>
      <c r="F1012" s="419" t="n">
        <v>44981</v>
      </c>
      <c r="G1012" s="420" t="n">
        <v>226576</v>
      </c>
      <c r="H1012" s="418" t="n"/>
      <c r="I1012" s="455" t="n">
        <v>226576</v>
      </c>
      <c r="J1012" s="418">
        <f>IF(L1012&lt;&gt;"",L1012,K1012)</f>
        <v/>
      </c>
      <c r="K1012" s="418">
        <f>IF(AND(T1012=TRUE, U1012=TRUE, V1012=TRUE), IF(W1012&lt;-0.05, "អនុញ្ញាត (អ្នកផ្គត់ផ្គង់ប្រកាសខ្វះ)", "បានប្រកាស (អនុញ្ញាត)"), IF(AND(T1012=FALSE, U1012=FALSE, V1012=FALSE), "ព្យួរទុក (មិនមានទិន្នន័យ)", "ប្រកាសខុស (ព្យួរទុក)"))</f>
        <v/>
      </c>
      <c r="L1012" s="418" t="inlineStr"/>
      <c r="M1012" s="418" t="inlineStr"/>
      <c r="N1012" s="455" t="n"/>
      <c r="O1012" s="455">
        <f>IF(W1012&lt;0,AI1012,I1012)</f>
        <v/>
      </c>
      <c r="P1012" s="455">
        <f>I1012-O1012</f>
        <v/>
      </c>
      <c r="Q1012" s="418" t="n"/>
      <c r="R1012" s="418" t="inlineStr">
        <is>
          <t>SFI2023/089</t>
        </is>
      </c>
      <c r="S1012" s="418" t="inlineStr"/>
      <c r="T1012" s="418">
        <f>R1012=S1012</f>
        <v/>
      </c>
      <c r="U1012" s="418">
        <f>AND(MONTH(F1012)=MONTH(Y1012), YEAR(F1012)=YEAR(Y1012))</f>
        <v/>
      </c>
      <c r="V1012" s="418">
        <f>AND(AC1012&lt;&gt;"", 'Company information'!D$4&lt;&gt;"", RIGHT(SUBSTITUTE(AC1012,"-",""),9)=RIGHT(SUBSTITUTE('Company information'!D$4,"-",""),9))</f>
        <v/>
      </c>
      <c r="W1012" s="418">
        <f>AI1012-I1012</f>
        <v/>
      </c>
      <c r="X1012" s="455" t="n"/>
      <c r="Y1012" s="417" t="n"/>
      <c r="Z1012" s="418" t="n"/>
      <c r="AA1012" s="418" t="n"/>
      <c r="AB1012" s="418" t="n"/>
      <c r="AC1012" s="418" t="n"/>
      <c r="AD1012" s="418" t="n"/>
      <c r="AE1012" s="455" t="n"/>
      <c r="AF1012" s="455" t="n"/>
      <c r="AG1012" s="455" t="n"/>
      <c r="AH1012" s="455" t="n"/>
      <c r="AI1012" s="455" t="n"/>
      <c r="AJ1012" s="455" t="n"/>
      <c r="AK1012" s="455" t="n"/>
      <c r="AL1012" s="455" t="n"/>
      <c r="AM1012" s="455" t="n"/>
      <c r="AN1012" s="455" t="n"/>
      <c r="AO1012" s="455" t="n"/>
      <c r="AP1012" s="455" t="n"/>
      <c r="AQ1012" s="455" t="n"/>
      <c r="AR1012" s="418" t="n"/>
      <c r="AS1012" s="418" t="n"/>
      <c r="AT1012" s="418" t="n"/>
    </row>
    <row r="1013">
      <c r="A1013" s="417" t="n">
        <v>1004</v>
      </c>
      <c r="B1013" s="418" t="inlineStr">
        <is>
          <t>Infrastructure Maintenance Fee for Feb 2023</t>
        </is>
      </c>
      <c r="C1013" s="418" t="inlineStr">
        <is>
          <t>ភ្នំពេញ អេសអ៊ីហ្សិត ភីអិលស៊ី</t>
        </is>
      </c>
      <c r="D1013" s="418" t="inlineStr">
        <is>
          <t>L001-100046592</t>
        </is>
      </c>
      <c r="E1013" s="418" t="inlineStr">
        <is>
          <t>2023-00709</t>
        </is>
      </c>
      <c r="F1013" s="419" t="n">
        <v>44975</v>
      </c>
      <c r="G1013" s="420" t="n">
        <v>165273</v>
      </c>
      <c r="H1013" s="418" t="n"/>
      <c r="I1013" s="455" t="n">
        <v>165273</v>
      </c>
      <c r="J1013" s="418">
        <f>IF(L1013&lt;&gt;"",L1013,K1013)</f>
        <v/>
      </c>
      <c r="K1013" s="418">
        <f>IF(AND(T1013=TRUE, U1013=TRUE, V1013=TRUE), IF(W1013&lt;-0.05, "អនុញ្ញាត (អ្នកផ្គត់ផ្គង់ប្រកាសខ្វះ)", "បានប្រកាស (អនុញ្ញាត)"), IF(AND(T1013=FALSE, U1013=FALSE, V1013=FALSE), "ព្យួរទុក (មិនមានទិន្នន័យ)", "ប្រកាសខុស (ព្យួរទុក)"))</f>
        <v/>
      </c>
      <c r="L1013" s="418" t="inlineStr"/>
      <c r="M1013" s="418" t="inlineStr"/>
      <c r="N1013" s="455" t="n"/>
      <c r="O1013" s="455">
        <f>IF(W1013&lt;0,AI1013,I1013)</f>
        <v/>
      </c>
      <c r="P1013" s="455">
        <f>I1013-O1013</f>
        <v/>
      </c>
      <c r="Q1013" s="418" t="n"/>
      <c r="R1013" s="418" t="inlineStr">
        <is>
          <t>2023-00709</t>
        </is>
      </c>
      <c r="S1013" s="418" t="inlineStr"/>
      <c r="T1013" s="418">
        <f>R1013=S1013</f>
        <v/>
      </c>
      <c r="U1013" s="418">
        <f>AND(MONTH(F1013)=MONTH(Y1013), YEAR(F1013)=YEAR(Y1013))</f>
        <v/>
      </c>
      <c r="V1013" s="418">
        <f>AND(AC1013&lt;&gt;"", 'Company information'!D$4&lt;&gt;"", RIGHT(SUBSTITUTE(AC1013,"-",""),9)=RIGHT(SUBSTITUTE('Company information'!D$4,"-",""),9))</f>
        <v/>
      </c>
      <c r="W1013" s="418">
        <f>AI1013-I1013</f>
        <v/>
      </c>
      <c r="X1013" s="455" t="n"/>
      <c r="Y1013" s="417" t="n"/>
      <c r="Z1013" s="418" t="n"/>
      <c r="AA1013" s="418" t="n"/>
      <c r="AB1013" s="418" t="n"/>
      <c r="AC1013" s="418" t="n"/>
      <c r="AD1013" s="418" t="n"/>
      <c r="AE1013" s="455" t="n"/>
      <c r="AF1013" s="455" t="n"/>
      <c r="AG1013" s="455" t="n"/>
      <c r="AH1013" s="455" t="n"/>
      <c r="AI1013" s="455" t="n"/>
      <c r="AJ1013" s="455" t="n"/>
      <c r="AK1013" s="455" t="n"/>
      <c r="AL1013" s="455" t="n"/>
      <c r="AM1013" s="455" t="n"/>
      <c r="AN1013" s="455" t="n"/>
      <c r="AO1013" s="455" t="n"/>
      <c r="AP1013" s="455" t="n"/>
      <c r="AQ1013" s="455" t="n"/>
      <c r="AR1013" s="418" t="n"/>
      <c r="AS1013" s="418" t="n"/>
      <c r="AT1013" s="418" t="n"/>
    </row>
    <row r="1014">
      <c r="A1014" s="417" t="n">
        <v>1005</v>
      </c>
      <c r="B1014" s="418" t="inlineStr">
        <is>
          <t>Infrastructure Maintenance Fee for Feb 2023</t>
        </is>
      </c>
      <c r="C1014" s="418" t="inlineStr">
        <is>
          <t>ភ្នំពេញ អេសអ៊ីហ្សិត ភីអិលស៊ី</t>
        </is>
      </c>
      <c r="D1014" s="418" t="inlineStr">
        <is>
          <t>L001-100046592</t>
        </is>
      </c>
      <c r="E1014" s="418" t="inlineStr">
        <is>
          <t>2023-00700</t>
        </is>
      </c>
      <c r="F1014" s="419" t="n">
        <v>44975</v>
      </c>
      <c r="G1014" s="420" t="n">
        <v>201228</v>
      </c>
      <c r="H1014" s="418" t="n"/>
      <c r="I1014" s="455" t="n">
        <v>201228</v>
      </c>
      <c r="J1014" s="418">
        <f>IF(L1014&lt;&gt;"",L1014,K1014)</f>
        <v/>
      </c>
      <c r="K1014" s="418">
        <f>IF(AND(T1014=TRUE, U1014=TRUE, V1014=TRUE), IF(W1014&lt;-0.05, "អនុញ្ញាត (អ្នកផ្គត់ផ្គង់ប្រកាសខ្វះ)", "បានប្រកាស (អនុញ្ញាត)"), IF(AND(T1014=FALSE, U1014=FALSE, V1014=FALSE), "ព្យួរទុក (មិនមានទិន្នន័យ)", "ប្រកាសខុស (ព្យួរទុក)"))</f>
        <v/>
      </c>
      <c r="L1014" s="418" t="inlineStr"/>
      <c r="M1014" s="418" t="inlineStr"/>
      <c r="N1014" s="455" t="n"/>
      <c r="O1014" s="455">
        <f>IF(W1014&lt;0,AI1014,I1014)</f>
        <v/>
      </c>
      <c r="P1014" s="455">
        <f>I1014-O1014</f>
        <v/>
      </c>
      <c r="Q1014" s="418" t="n"/>
      <c r="R1014" s="418" t="inlineStr">
        <is>
          <t>2023-00700</t>
        </is>
      </c>
      <c r="S1014" s="418" t="inlineStr"/>
      <c r="T1014" s="418">
        <f>R1014=S1014</f>
        <v/>
      </c>
      <c r="U1014" s="418">
        <f>AND(MONTH(F1014)=MONTH(Y1014), YEAR(F1014)=YEAR(Y1014))</f>
        <v/>
      </c>
      <c r="V1014" s="418">
        <f>AND(AC1014&lt;&gt;"", 'Company information'!D$4&lt;&gt;"", RIGHT(SUBSTITUTE(AC1014,"-",""),9)=RIGHT(SUBSTITUTE('Company information'!D$4,"-",""),9))</f>
        <v/>
      </c>
      <c r="W1014" s="418">
        <f>AI1014-I1014</f>
        <v/>
      </c>
      <c r="X1014" s="455" t="n"/>
      <c r="Y1014" s="417" t="n"/>
      <c r="Z1014" s="418" t="n"/>
      <c r="AA1014" s="418" t="n"/>
      <c r="AB1014" s="418" t="n"/>
      <c r="AC1014" s="418" t="n"/>
      <c r="AD1014" s="418" t="n"/>
      <c r="AE1014" s="455" t="n"/>
      <c r="AF1014" s="455" t="n"/>
      <c r="AG1014" s="455" t="n"/>
      <c r="AH1014" s="455" t="n"/>
      <c r="AI1014" s="455" t="n"/>
      <c r="AJ1014" s="455" t="n"/>
      <c r="AK1014" s="455" t="n"/>
      <c r="AL1014" s="455" t="n"/>
      <c r="AM1014" s="455" t="n"/>
      <c r="AN1014" s="455" t="n"/>
      <c r="AO1014" s="455" t="n"/>
      <c r="AP1014" s="455" t="n"/>
      <c r="AQ1014" s="455" t="n"/>
      <c r="AR1014" s="418" t="n"/>
      <c r="AS1014" s="418" t="n"/>
      <c r="AT1014" s="418" t="n"/>
    </row>
    <row r="1015">
      <c r="A1015" s="417" t="n">
        <v>1006</v>
      </c>
      <c r="B1015" s="418" t="inlineStr">
        <is>
          <t>CY THC</t>
        </is>
      </c>
      <c r="C1015" s="418" t="inlineStr">
        <is>
          <t>ហេកធ័រ ត្រេនស្ព័រថេសិន (ខេមបូឌា) ឯ.ក</t>
        </is>
      </c>
      <c r="D1015" s="418" t="inlineStr">
        <is>
          <t>K002-901900264</t>
        </is>
      </c>
      <c r="E1015" s="418" t="inlineStr">
        <is>
          <t>23000244</t>
        </is>
      </c>
      <c r="F1015" s="419" t="n">
        <v>44972</v>
      </c>
      <c r="G1015" s="420" t="n">
        <v>163400</v>
      </c>
      <c r="H1015" s="418" t="n"/>
      <c r="I1015" s="455" t="n">
        <v>163400</v>
      </c>
      <c r="J1015" s="418">
        <f>IF(L1015&lt;&gt;"",L1015,K1015)</f>
        <v/>
      </c>
      <c r="K1015" s="418">
        <f>IF(AND(T1015=TRUE, U1015=TRUE, V1015=TRUE), IF(W1015&lt;-0.05, "អនុញ្ញាត (អ្នកផ្គត់ផ្គង់ប្រកាសខ្វះ)", "បានប្រកាស (អនុញ្ញាត)"), IF(AND(T1015=FALSE, U1015=FALSE, V1015=FALSE), "ព្យួរទុក (មិនមានទិន្នន័យ)", "ប្រកាសខុស (ព្យួរទុក)"))</f>
        <v/>
      </c>
      <c r="L1015" s="418" t="inlineStr"/>
      <c r="M1015" s="418" t="inlineStr"/>
      <c r="N1015" s="455" t="n"/>
      <c r="O1015" s="455">
        <f>IF(W1015&lt;0,AI1015,I1015)</f>
        <v/>
      </c>
      <c r="P1015" s="455">
        <f>I1015-O1015</f>
        <v/>
      </c>
      <c r="Q1015" s="418" t="n"/>
      <c r="R1015" s="418" t="inlineStr">
        <is>
          <t>23000244</t>
        </is>
      </c>
      <c r="S1015" s="418" t="inlineStr"/>
      <c r="T1015" s="418">
        <f>R1015=S1015</f>
        <v/>
      </c>
      <c r="U1015" s="418">
        <f>AND(MONTH(F1015)=MONTH(Y1015), YEAR(F1015)=YEAR(Y1015))</f>
        <v/>
      </c>
      <c r="V1015" s="418">
        <f>AND(AC1015&lt;&gt;"", 'Company information'!D$4&lt;&gt;"", RIGHT(SUBSTITUTE(AC1015,"-",""),9)=RIGHT(SUBSTITUTE('Company information'!D$4,"-",""),9))</f>
        <v/>
      </c>
      <c r="W1015" s="418">
        <f>AI1015-I1015</f>
        <v/>
      </c>
      <c r="X1015" s="455" t="n"/>
      <c r="Y1015" s="417" t="n"/>
      <c r="Z1015" s="418" t="n"/>
      <c r="AA1015" s="418" t="n"/>
      <c r="AB1015" s="418" t="n"/>
      <c r="AC1015" s="418" t="n"/>
      <c r="AD1015" s="418" t="n"/>
      <c r="AE1015" s="455" t="n"/>
      <c r="AF1015" s="455" t="n"/>
      <c r="AG1015" s="455" t="n"/>
      <c r="AH1015" s="455" t="n"/>
      <c r="AI1015" s="455" t="n"/>
      <c r="AJ1015" s="455" t="n"/>
      <c r="AK1015" s="455" t="n"/>
      <c r="AL1015" s="455" t="n"/>
      <c r="AM1015" s="455" t="n"/>
      <c r="AN1015" s="455" t="n"/>
      <c r="AO1015" s="455" t="n"/>
      <c r="AP1015" s="455" t="n"/>
      <c r="AQ1015" s="455" t="n"/>
      <c r="AR1015" s="418" t="n"/>
      <c r="AS1015" s="418" t="n"/>
      <c r="AT1015" s="418" t="n"/>
    </row>
    <row r="1016">
      <c r="A1016" s="417" t="n">
        <v>1007</v>
      </c>
      <c r="B1016" s="418" t="inlineStr">
        <is>
          <t>Terminal Handling charge</t>
        </is>
      </c>
      <c r="C1016" s="418" t="inlineStr">
        <is>
          <t>យូសេន ឡូជីស្ទីក (ខេមបូឌា) ខូ អិលធីឌី</t>
        </is>
      </c>
      <c r="D1016" s="418" t="inlineStr">
        <is>
          <t>L001-104015799</t>
        </is>
      </c>
      <c r="E1016" s="418" t="inlineStr">
        <is>
          <t>PNHTI0045332</t>
        </is>
      </c>
      <c r="F1016" s="419" t="n">
        <v>45171</v>
      </c>
      <c r="G1016" s="420" t="n">
        <v>232527</v>
      </c>
      <c r="H1016" s="418" t="n"/>
      <c r="I1016" s="455" t="n">
        <v>232527</v>
      </c>
      <c r="J1016" s="418">
        <f>IF(L1016&lt;&gt;"",L1016,K1016)</f>
        <v/>
      </c>
      <c r="K1016" s="418">
        <f>IF(AND(T1016=TRUE, U1016=TRUE, V1016=TRUE), IF(W1016&lt;-0.05, "អនុញ្ញាត (អ្នកផ្គត់ផ្គង់ប្រកាសខ្វះ)", "បានប្រកាស (អនុញ្ញាត)"), IF(AND(T1016=FALSE, U1016=FALSE, V1016=FALSE), "ព្យួរទុក (មិនមានទិន្នន័យ)", "ប្រកាសខុស (ព្យួរទុក)"))</f>
        <v/>
      </c>
      <c r="L1016" s="418" t="inlineStr"/>
      <c r="M1016" s="418" t="inlineStr"/>
      <c r="N1016" s="455" t="n"/>
      <c r="O1016" s="455">
        <f>IF(W1016&lt;0,AI1016,I1016)</f>
        <v/>
      </c>
      <c r="P1016" s="455">
        <f>I1016-O1016</f>
        <v/>
      </c>
      <c r="Q1016" s="418" t="n"/>
      <c r="R1016" s="418" t="inlineStr">
        <is>
          <t>PNHTI0045332</t>
        </is>
      </c>
      <c r="S1016" s="418" t="inlineStr"/>
      <c r="T1016" s="418">
        <f>R1016=S1016</f>
        <v/>
      </c>
      <c r="U1016" s="418">
        <f>AND(MONTH(F1016)=MONTH(Y1016), YEAR(F1016)=YEAR(Y1016))</f>
        <v/>
      </c>
      <c r="V1016" s="418">
        <f>AND(AC1016&lt;&gt;"", 'Company information'!D$4&lt;&gt;"", RIGHT(SUBSTITUTE(AC1016,"-",""),9)=RIGHT(SUBSTITUTE('Company information'!D$4,"-",""),9))</f>
        <v/>
      </c>
      <c r="W1016" s="418">
        <f>AI1016-I1016</f>
        <v/>
      </c>
      <c r="X1016" s="455" t="n"/>
      <c r="Y1016" s="417" t="n"/>
      <c r="Z1016" s="418" t="n"/>
      <c r="AA1016" s="418" t="n"/>
      <c r="AB1016" s="418" t="n"/>
      <c r="AC1016" s="418" t="n"/>
      <c r="AD1016" s="418" t="n"/>
      <c r="AE1016" s="455" t="n"/>
      <c r="AF1016" s="455" t="n"/>
      <c r="AG1016" s="455" t="n"/>
      <c r="AH1016" s="455" t="n"/>
      <c r="AI1016" s="455" t="n"/>
      <c r="AJ1016" s="455" t="n"/>
      <c r="AK1016" s="455" t="n"/>
      <c r="AL1016" s="455" t="n"/>
      <c r="AM1016" s="455" t="n"/>
      <c r="AN1016" s="455" t="n"/>
      <c r="AO1016" s="455" t="n"/>
      <c r="AP1016" s="455" t="n"/>
      <c r="AQ1016" s="455" t="n"/>
      <c r="AR1016" s="418" t="n"/>
      <c r="AS1016" s="418" t="n"/>
      <c r="AT1016" s="418" t="n"/>
    </row>
    <row r="1017">
      <c r="A1017" s="417" t="n">
        <v>1008</v>
      </c>
      <c r="B1017" s="418" t="inlineStr">
        <is>
          <t>THC and DOC charge</t>
        </is>
      </c>
      <c r="C1017" s="418" t="inlineStr">
        <is>
          <t>អ៊ិចស្ពែឌីធ័រ ខេមបូឌា អិលធីឌី</t>
        </is>
      </c>
      <c r="D1017" s="418" t="inlineStr">
        <is>
          <t>L001-100045898</t>
        </is>
      </c>
      <c r="E1017" s="418" t="inlineStr">
        <is>
          <t>TI-0244834</t>
        </is>
      </c>
      <c r="F1017" s="419" t="n">
        <v>44984</v>
      </c>
      <c r="G1017" s="420" t="n">
        <v>599429</v>
      </c>
      <c r="H1017" s="418" t="n"/>
      <c r="I1017" s="455" t="n">
        <v>599429</v>
      </c>
      <c r="J1017" s="418">
        <f>IF(L1017&lt;&gt;"",L1017,K1017)</f>
        <v/>
      </c>
      <c r="K1017" s="418">
        <f>IF(AND(T1017=TRUE, U1017=TRUE, V1017=TRUE), IF(W1017&lt;-0.05, "អនុញ្ញាត (អ្នកផ្គត់ផ្គង់ប្រកាសខ្វះ)", "បានប្រកាស (អនុញ្ញាត)"), IF(AND(T1017=FALSE, U1017=FALSE, V1017=FALSE), "ព្យួរទុក (មិនមានទិន្នន័យ)", "ប្រកាសខុស (ព្យួរទុក)"))</f>
        <v/>
      </c>
      <c r="L1017" s="418" t="inlineStr"/>
      <c r="M1017" s="418" t="inlineStr"/>
      <c r="N1017" s="455" t="n"/>
      <c r="O1017" s="455">
        <f>IF(W1017&lt;0,AI1017,I1017)</f>
        <v/>
      </c>
      <c r="P1017" s="455">
        <f>I1017-O1017</f>
        <v/>
      </c>
      <c r="Q1017" s="418" t="n"/>
      <c r="R1017" s="418" t="inlineStr">
        <is>
          <t>TI-0244834</t>
        </is>
      </c>
      <c r="S1017" s="418" t="inlineStr"/>
      <c r="T1017" s="418">
        <f>R1017=S1017</f>
        <v/>
      </c>
      <c r="U1017" s="418">
        <f>AND(MONTH(F1017)=MONTH(Y1017), YEAR(F1017)=YEAR(Y1017))</f>
        <v/>
      </c>
      <c r="V1017" s="418">
        <f>AND(AC1017&lt;&gt;"", 'Company information'!D$4&lt;&gt;"", RIGHT(SUBSTITUTE(AC1017,"-",""),9)=RIGHT(SUBSTITUTE('Company information'!D$4,"-",""),9))</f>
        <v/>
      </c>
      <c r="W1017" s="418">
        <f>AI1017-I1017</f>
        <v/>
      </c>
      <c r="X1017" s="455" t="n"/>
      <c r="Y1017" s="417" t="n"/>
      <c r="Z1017" s="418" t="n"/>
      <c r="AA1017" s="418" t="n"/>
      <c r="AB1017" s="418" t="n"/>
      <c r="AC1017" s="418" t="n"/>
      <c r="AD1017" s="418" t="n"/>
      <c r="AE1017" s="455" t="n"/>
      <c r="AF1017" s="455" t="n"/>
      <c r="AG1017" s="455" t="n"/>
      <c r="AH1017" s="455" t="n"/>
      <c r="AI1017" s="455" t="n"/>
      <c r="AJ1017" s="455" t="n"/>
      <c r="AK1017" s="455" t="n"/>
      <c r="AL1017" s="455" t="n"/>
      <c r="AM1017" s="455" t="n"/>
      <c r="AN1017" s="455" t="n"/>
      <c r="AO1017" s="455" t="n"/>
      <c r="AP1017" s="455" t="n"/>
      <c r="AQ1017" s="455" t="n"/>
      <c r="AR1017" s="418" t="n"/>
      <c r="AS1017" s="418" t="n"/>
      <c r="AT1017" s="418" t="n"/>
    </row>
    <row r="1018">
      <c r="A1018" s="417" t="n">
        <v>1009</v>
      </c>
      <c r="B1018" s="418" t="inlineStr">
        <is>
          <t>THC and DOC charge</t>
        </is>
      </c>
      <c r="C1018" s="418" t="inlineStr">
        <is>
          <t>អ៊ិចស្ពែឌីធ័រ ខេមបូឌា អិលធីឌី</t>
        </is>
      </c>
      <c r="D1018" s="418" t="inlineStr">
        <is>
          <t>L001-100045898</t>
        </is>
      </c>
      <c r="E1018" s="418" t="inlineStr">
        <is>
          <t>TI-0244831</t>
        </is>
      </c>
      <c r="F1018" s="419" t="n">
        <v>44984</v>
      </c>
      <c r="G1018" s="420" t="n">
        <v>52454</v>
      </c>
      <c r="H1018" s="418" t="n"/>
      <c r="I1018" s="455" t="n">
        <v>52454</v>
      </c>
      <c r="J1018" s="418">
        <f>IF(L1018&lt;&gt;"",L1018,K1018)</f>
        <v/>
      </c>
      <c r="K1018" s="418">
        <f>IF(AND(T1018=TRUE, U1018=TRUE, V1018=TRUE), IF(W1018&lt;-0.05, "អនុញ្ញាត (អ្នកផ្គត់ផ្គង់ប្រកាសខ្វះ)", "បានប្រកាស (អនុញ្ញាត)"), IF(AND(T1018=FALSE, U1018=FALSE, V1018=FALSE), "ព្យួរទុក (មិនមានទិន្នន័យ)", "ប្រកាសខុស (ព្យួរទុក)"))</f>
        <v/>
      </c>
      <c r="L1018" s="418" t="inlineStr"/>
      <c r="M1018" s="418" t="inlineStr"/>
      <c r="N1018" s="455" t="n"/>
      <c r="O1018" s="455">
        <f>IF(W1018&lt;0,AI1018,I1018)</f>
        <v/>
      </c>
      <c r="P1018" s="455">
        <f>I1018-O1018</f>
        <v/>
      </c>
      <c r="Q1018" s="418" t="n"/>
      <c r="R1018" s="418" t="inlineStr">
        <is>
          <t>TI-0244831</t>
        </is>
      </c>
      <c r="S1018" s="418" t="inlineStr"/>
      <c r="T1018" s="418">
        <f>R1018=S1018</f>
        <v/>
      </c>
      <c r="U1018" s="418">
        <f>AND(MONTH(F1018)=MONTH(Y1018), YEAR(F1018)=YEAR(Y1018))</f>
        <v/>
      </c>
      <c r="V1018" s="418">
        <f>AND(AC1018&lt;&gt;"", 'Company information'!D$4&lt;&gt;"", RIGHT(SUBSTITUTE(AC1018,"-",""),9)=RIGHT(SUBSTITUTE('Company information'!D$4,"-",""),9))</f>
        <v/>
      </c>
      <c r="W1018" s="418">
        <f>AI1018-I1018</f>
        <v/>
      </c>
      <c r="X1018" s="455" t="n"/>
      <c r="Y1018" s="417" t="n"/>
      <c r="Z1018" s="418" t="n"/>
      <c r="AA1018" s="418" t="n"/>
      <c r="AB1018" s="418" t="n"/>
      <c r="AC1018" s="418" t="n"/>
      <c r="AD1018" s="418" t="n"/>
      <c r="AE1018" s="455" t="n"/>
      <c r="AF1018" s="455" t="n"/>
      <c r="AG1018" s="455" t="n"/>
      <c r="AH1018" s="455" t="n"/>
      <c r="AI1018" s="455" t="n"/>
      <c r="AJ1018" s="455" t="n"/>
      <c r="AK1018" s="455" t="n"/>
      <c r="AL1018" s="455" t="n"/>
      <c r="AM1018" s="455" t="n"/>
      <c r="AN1018" s="455" t="n"/>
      <c r="AO1018" s="455" t="n"/>
      <c r="AP1018" s="455" t="n"/>
      <c r="AQ1018" s="455" t="n"/>
      <c r="AR1018" s="418" t="n"/>
      <c r="AS1018" s="418" t="n"/>
      <c r="AT1018" s="418" t="n"/>
    </row>
    <row r="1019">
      <c r="A1019" s="417" t="n">
        <v>1010</v>
      </c>
      <c r="B1019" s="418" t="inlineStr">
        <is>
          <t>THC and DOC charge</t>
        </is>
      </c>
      <c r="C1019" s="418" t="inlineStr">
        <is>
          <t>អ៊ិចស្ពែឌីធ័រ ខេមបូឌា អិលធីឌី</t>
        </is>
      </c>
      <c r="D1019" s="418" t="inlineStr">
        <is>
          <t>L001-100045898</t>
        </is>
      </c>
      <c r="E1019" s="418" t="inlineStr">
        <is>
          <t>TI-0244814</t>
        </is>
      </c>
      <c r="F1019" s="419" t="n">
        <v>44984</v>
      </c>
      <c r="G1019" s="420" t="n">
        <v>451087</v>
      </c>
      <c r="H1019" s="418" t="n"/>
      <c r="I1019" s="455" t="n">
        <v>451087</v>
      </c>
      <c r="J1019" s="418">
        <f>IF(L1019&lt;&gt;"",L1019,K1019)</f>
        <v/>
      </c>
      <c r="K1019" s="418">
        <f>IF(AND(T1019=TRUE, U1019=TRUE, V1019=TRUE), IF(W1019&lt;-0.05, "អនុញ្ញាត (អ្នកផ្គត់ផ្គង់ប្រកាសខ្វះ)", "បានប្រកាស (អនុញ្ញាត)"), IF(AND(T1019=FALSE, U1019=FALSE, V1019=FALSE), "ព្យួរទុក (មិនមានទិន្នន័យ)", "ប្រកាសខុស (ព្យួរទុក)"))</f>
        <v/>
      </c>
      <c r="L1019" s="418" t="inlineStr"/>
      <c r="M1019" s="418" t="inlineStr"/>
      <c r="N1019" s="455" t="n"/>
      <c r="O1019" s="455">
        <f>IF(W1019&lt;0,AI1019,I1019)</f>
        <v/>
      </c>
      <c r="P1019" s="455">
        <f>I1019-O1019</f>
        <v/>
      </c>
      <c r="Q1019" s="418" t="n"/>
      <c r="R1019" s="418" t="inlineStr">
        <is>
          <t>TI-0244814</t>
        </is>
      </c>
      <c r="S1019" s="418" t="inlineStr"/>
      <c r="T1019" s="418">
        <f>R1019=S1019</f>
        <v/>
      </c>
      <c r="U1019" s="418">
        <f>AND(MONTH(F1019)=MONTH(Y1019), YEAR(F1019)=YEAR(Y1019))</f>
        <v/>
      </c>
      <c r="V1019" s="418">
        <f>AND(AC1019&lt;&gt;"", 'Company information'!D$4&lt;&gt;"", RIGHT(SUBSTITUTE(AC1019,"-",""),9)=RIGHT(SUBSTITUTE('Company information'!D$4,"-",""),9))</f>
        <v/>
      </c>
      <c r="W1019" s="418">
        <f>AI1019-I1019</f>
        <v/>
      </c>
      <c r="X1019" s="455" t="n"/>
      <c r="Y1019" s="417" t="n"/>
      <c r="Z1019" s="418" t="n"/>
      <c r="AA1019" s="418" t="n"/>
      <c r="AB1019" s="418" t="n"/>
      <c r="AC1019" s="418" t="n"/>
      <c r="AD1019" s="418" t="n"/>
      <c r="AE1019" s="455" t="n"/>
      <c r="AF1019" s="455" t="n"/>
      <c r="AG1019" s="455" t="n"/>
      <c r="AH1019" s="455" t="n"/>
      <c r="AI1019" s="455" t="n"/>
      <c r="AJ1019" s="455" t="n"/>
      <c r="AK1019" s="455" t="n"/>
      <c r="AL1019" s="455" t="n"/>
      <c r="AM1019" s="455" t="n"/>
      <c r="AN1019" s="455" t="n"/>
      <c r="AO1019" s="455" t="n"/>
      <c r="AP1019" s="455" t="n"/>
      <c r="AQ1019" s="455" t="n"/>
      <c r="AR1019" s="418" t="n"/>
      <c r="AS1019" s="418" t="n"/>
      <c r="AT1019" s="418" t="n"/>
    </row>
    <row r="1020">
      <c r="A1020" s="417" t="n">
        <v>1011</v>
      </c>
      <c r="B1020" s="418" t="inlineStr">
        <is>
          <t>THC and DOC charge</t>
        </is>
      </c>
      <c r="C1020" s="418" t="inlineStr">
        <is>
          <t>អ៊ិចស្ពែឌីធ័រ ខេមបូឌា អិលធីឌី</t>
        </is>
      </c>
      <c r="D1020" s="418" t="inlineStr">
        <is>
          <t>L001-100045898</t>
        </is>
      </c>
      <c r="E1020" s="418" t="inlineStr">
        <is>
          <t>TI-0244810</t>
        </is>
      </c>
      <c r="F1020" s="419" t="n">
        <v>44984</v>
      </c>
      <c r="G1020" s="420" t="n">
        <v>52157</v>
      </c>
      <c r="H1020" s="418" t="n"/>
      <c r="I1020" s="455" t="n">
        <v>52157</v>
      </c>
      <c r="J1020" s="418">
        <f>IF(L1020&lt;&gt;"",L1020,K1020)</f>
        <v/>
      </c>
      <c r="K1020" s="418">
        <f>IF(AND(T1020=TRUE, U1020=TRUE, V1020=TRUE), IF(W1020&lt;-0.05, "អនុញ្ញាត (អ្នកផ្គត់ផ្គង់ប្រកាសខ្វះ)", "បានប្រកាស (អនុញ្ញាត)"), IF(AND(T1020=FALSE, U1020=FALSE, V1020=FALSE), "ព្យួរទុក (មិនមានទិន្នន័យ)", "ប្រកាសខុស (ព្យួរទុក)"))</f>
        <v/>
      </c>
      <c r="L1020" s="418" t="inlineStr"/>
      <c r="M1020" s="418" t="inlineStr"/>
      <c r="N1020" s="455" t="n"/>
      <c r="O1020" s="455">
        <f>IF(W1020&lt;0,AI1020,I1020)</f>
        <v/>
      </c>
      <c r="P1020" s="455">
        <f>I1020-O1020</f>
        <v/>
      </c>
      <c r="Q1020" s="418" t="n"/>
      <c r="R1020" s="418" t="inlineStr">
        <is>
          <t>TI-0244810</t>
        </is>
      </c>
      <c r="S1020" s="418" t="inlineStr"/>
      <c r="T1020" s="418">
        <f>R1020=S1020</f>
        <v/>
      </c>
      <c r="U1020" s="418">
        <f>AND(MONTH(F1020)=MONTH(Y1020), YEAR(F1020)=YEAR(Y1020))</f>
        <v/>
      </c>
      <c r="V1020" s="418">
        <f>AND(AC1020&lt;&gt;"", 'Company information'!D$4&lt;&gt;"", RIGHT(SUBSTITUTE(AC1020,"-",""),9)=RIGHT(SUBSTITUTE('Company information'!D$4,"-",""),9))</f>
        <v/>
      </c>
      <c r="W1020" s="418">
        <f>AI1020-I1020</f>
        <v/>
      </c>
      <c r="X1020" s="455" t="n"/>
      <c r="Y1020" s="417" t="n"/>
      <c r="Z1020" s="418" t="n"/>
      <c r="AA1020" s="418" t="n"/>
      <c r="AB1020" s="418" t="n"/>
      <c r="AC1020" s="418" t="n"/>
      <c r="AD1020" s="418" t="n"/>
      <c r="AE1020" s="455" t="n"/>
      <c r="AF1020" s="455" t="n"/>
      <c r="AG1020" s="455" t="n"/>
      <c r="AH1020" s="455" t="n"/>
      <c r="AI1020" s="455" t="n"/>
      <c r="AJ1020" s="455" t="n"/>
      <c r="AK1020" s="455" t="n"/>
      <c r="AL1020" s="455" t="n"/>
      <c r="AM1020" s="455" t="n"/>
      <c r="AN1020" s="455" t="n"/>
      <c r="AO1020" s="455" t="n"/>
      <c r="AP1020" s="455" t="n"/>
      <c r="AQ1020" s="455" t="n"/>
      <c r="AR1020" s="418" t="n"/>
      <c r="AS1020" s="418" t="n"/>
      <c r="AT1020" s="418" t="n"/>
    </row>
    <row r="1021">
      <c r="A1021" s="417" t="n">
        <v>1012</v>
      </c>
      <c r="B1021" s="418" t="inlineStr">
        <is>
          <t>THC and DOC charge</t>
        </is>
      </c>
      <c r="C1021" s="418" t="inlineStr">
        <is>
          <t>អ៊ិចស្ពែឌីធ័រ ខេមបូឌា អិលធីឌី</t>
        </is>
      </c>
      <c r="D1021" s="418" t="inlineStr">
        <is>
          <t>L001-100045898</t>
        </is>
      </c>
      <c r="E1021" s="418" t="inlineStr">
        <is>
          <t>TI-0244806</t>
        </is>
      </c>
      <c r="F1021" s="419" t="n">
        <v>44984</v>
      </c>
      <c r="G1021" s="420" t="n">
        <v>485165</v>
      </c>
      <c r="H1021" s="418" t="n"/>
      <c r="I1021" s="455" t="n">
        <v>485165</v>
      </c>
      <c r="J1021" s="418">
        <f>IF(L1021&lt;&gt;"",L1021,K1021)</f>
        <v/>
      </c>
      <c r="K1021" s="418">
        <f>IF(AND(T1021=TRUE, U1021=TRUE, V1021=TRUE), IF(W1021&lt;-0.05, "អនុញ្ញាត (អ្នកផ្គត់ផ្គង់ប្រកាសខ្វះ)", "បានប្រកាស (អនុញ្ញាត)"), IF(AND(T1021=FALSE, U1021=FALSE, V1021=FALSE), "ព្យួរទុក (មិនមានទិន្នន័យ)", "ប្រកាសខុស (ព្យួរទុក)"))</f>
        <v/>
      </c>
      <c r="L1021" s="418" t="inlineStr"/>
      <c r="M1021" s="418" t="inlineStr"/>
      <c r="N1021" s="455" t="n"/>
      <c r="O1021" s="455">
        <f>IF(W1021&lt;0,AI1021,I1021)</f>
        <v/>
      </c>
      <c r="P1021" s="455">
        <f>I1021-O1021</f>
        <v/>
      </c>
      <c r="Q1021" s="418" t="n"/>
      <c r="R1021" s="418" t="inlineStr">
        <is>
          <t>TI-0244806</t>
        </is>
      </c>
      <c r="S1021" s="418" t="inlineStr"/>
      <c r="T1021" s="418">
        <f>R1021=S1021</f>
        <v/>
      </c>
      <c r="U1021" s="418">
        <f>AND(MONTH(F1021)=MONTH(Y1021), YEAR(F1021)=YEAR(Y1021))</f>
        <v/>
      </c>
      <c r="V1021" s="418">
        <f>AND(AC1021&lt;&gt;"", 'Company information'!D$4&lt;&gt;"", RIGHT(SUBSTITUTE(AC1021,"-",""),9)=RIGHT(SUBSTITUTE('Company information'!D$4,"-",""),9))</f>
        <v/>
      </c>
      <c r="W1021" s="418">
        <f>AI1021-I1021</f>
        <v/>
      </c>
      <c r="X1021" s="455" t="n"/>
      <c r="Y1021" s="417" t="n"/>
      <c r="Z1021" s="418" t="n"/>
      <c r="AA1021" s="418" t="n"/>
      <c r="AB1021" s="418" t="n"/>
      <c r="AC1021" s="418" t="n"/>
      <c r="AD1021" s="418" t="n"/>
      <c r="AE1021" s="455" t="n"/>
      <c r="AF1021" s="455" t="n"/>
      <c r="AG1021" s="455" t="n"/>
      <c r="AH1021" s="455" t="n"/>
      <c r="AI1021" s="455" t="n"/>
      <c r="AJ1021" s="455" t="n"/>
      <c r="AK1021" s="455" t="n"/>
      <c r="AL1021" s="455" t="n"/>
      <c r="AM1021" s="455" t="n"/>
      <c r="AN1021" s="455" t="n"/>
      <c r="AO1021" s="455" t="n"/>
      <c r="AP1021" s="455" t="n"/>
      <c r="AQ1021" s="455" t="n"/>
      <c r="AR1021" s="418" t="n"/>
      <c r="AS1021" s="418" t="n"/>
      <c r="AT1021" s="418" t="n"/>
    </row>
    <row r="1022">
      <c r="A1022" s="417" t="n">
        <v>1013</v>
      </c>
      <c r="B1022" s="418" t="inlineStr">
        <is>
          <t>THC and DOC charge</t>
        </is>
      </c>
      <c r="C1022" s="418" t="inlineStr">
        <is>
          <t>អ៊ិចស្ពែឌីធ័រ ខេមបូឌា អិលធីឌី</t>
        </is>
      </c>
      <c r="D1022" s="418" t="inlineStr">
        <is>
          <t>L001-100045898</t>
        </is>
      </c>
      <c r="E1022" s="418" t="inlineStr">
        <is>
          <t>TI-0244794</t>
        </is>
      </c>
      <c r="F1022" s="419" t="n">
        <v>44984</v>
      </c>
      <c r="G1022" s="420" t="n">
        <v>53340</v>
      </c>
      <c r="H1022" s="418" t="n"/>
      <c r="I1022" s="455" t="n">
        <v>53340</v>
      </c>
      <c r="J1022" s="418">
        <f>IF(L1022&lt;&gt;"",L1022,K1022)</f>
        <v/>
      </c>
      <c r="K1022" s="418">
        <f>IF(AND(T1022=TRUE, U1022=TRUE, V1022=TRUE), IF(W1022&lt;-0.05, "អនុញ្ញាត (អ្នកផ្គត់ផ្គង់ប្រកាសខ្វះ)", "បានប្រកាស (អនុញ្ញាត)"), IF(AND(T1022=FALSE, U1022=FALSE, V1022=FALSE), "ព្យួរទុក (មិនមានទិន្នន័យ)", "ប្រកាសខុស (ព្យួរទុក)"))</f>
        <v/>
      </c>
      <c r="L1022" s="418" t="inlineStr"/>
      <c r="M1022" s="418" t="inlineStr"/>
      <c r="N1022" s="455" t="n"/>
      <c r="O1022" s="455">
        <f>IF(W1022&lt;0,AI1022,I1022)</f>
        <v/>
      </c>
      <c r="P1022" s="455">
        <f>I1022-O1022</f>
        <v/>
      </c>
      <c r="Q1022" s="418" t="n"/>
      <c r="R1022" s="418" t="inlineStr">
        <is>
          <t>TI-0244794</t>
        </is>
      </c>
      <c r="S1022" s="418" t="inlineStr"/>
      <c r="T1022" s="418">
        <f>R1022=S1022</f>
        <v/>
      </c>
      <c r="U1022" s="418">
        <f>AND(MONTH(F1022)=MONTH(Y1022), YEAR(F1022)=YEAR(Y1022))</f>
        <v/>
      </c>
      <c r="V1022" s="418">
        <f>AND(AC1022&lt;&gt;"", 'Company information'!D$4&lt;&gt;"", RIGHT(SUBSTITUTE(AC1022,"-",""),9)=RIGHT(SUBSTITUTE('Company information'!D$4,"-",""),9))</f>
        <v/>
      </c>
      <c r="W1022" s="418">
        <f>AI1022-I1022</f>
        <v/>
      </c>
      <c r="X1022" s="455" t="n"/>
      <c r="Y1022" s="417" t="n"/>
      <c r="Z1022" s="418" t="n"/>
      <c r="AA1022" s="418" t="n"/>
      <c r="AB1022" s="418" t="n"/>
      <c r="AC1022" s="418" t="n"/>
      <c r="AD1022" s="418" t="n"/>
      <c r="AE1022" s="455" t="n"/>
      <c r="AF1022" s="455" t="n"/>
      <c r="AG1022" s="455" t="n"/>
      <c r="AH1022" s="455" t="n"/>
      <c r="AI1022" s="455" t="n"/>
      <c r="AJ1022" s="455" t="n"/>
      <c r="AK1022" s="455" t="n"/>
      <c r="AL1022" s="455" t="n"/>
      <c r="AM1022" s="455" t="n"/>
      <c r="AN1022" s="455" t="n"/>
      <c r="AO1022" s="455" t="n"/>
      <c r="AP1022" s="455" t="n"/>
      <c r="AQ1022" s="455" t="n"/>
      <c r="AR1022" s="418" t="n"/>
      <c r="AS1022" s="418" t="n"/>
      <c r="AT1022" s="418" t="n"/>
    </row>
    <row r="1023">
      <c r="A1023" s="417" t="n">
        <v>1014</v>
      </c>
      <c r="B1023" s="418" t="inlineStr">
        <is>
          <t>THC and DOC charge</t>
        </is>
      </c>
      <c r="C1023" s="418" t="inlineStr">
        <is>
          <t>អ៊ិចស្ពែឌីធ័រ ខេមបូឌា អិលធីឌី</t>
        </is>
      </c>
      <c r="D1023" s="418" t="inlineStr">
        <is>
          <t>L001-100045898</t>
        </is>
      </c>
      <c r="E1023" s="418" t="inlineStr">
        <is>
          <t>TI-0244559</t>
        </is>
      </c>
      <c r="F1023" s="419" t="n">
        <v>44978</v>
      </c>
      <c r="G1023" s="420" t="n">
        <v>293493</v>
      </c>
      <c r="H1023" s="418" t="n"/>
      <c r="I1023" s="455" t="n">
        <v>293493</v>
      </c>
      <c r="J1023" s="418">
        <f>IF(L1023&lt;&gt;"",L1023,K1023)</f>
        <v/>
      </c>
      <c r="K1023" s="418">
        <f>IF(AND(T1023=TRUE, U1023=TRUE, V1023=TRUE), IF(W1023&lt;-0.05, "អនុញ្ញាត (អ្នកផ្គត់ផ្គង់ប្រកាសខ្វះ)", "បានប្រកាស (អនុញ្ញាត)"), IF(AND(T1023=FALSE, U1023=FALSE, V1023=FALSE), "ព្យួរទុក (មិនមានទិន្នន័យ)", "ប្រកាសខុស (ព្យួរទុក)"))</f>
        <v/>
      </c>
      <c r="L1023" s="418" t="inlineStr"/>
      <c r="M1023" s="418" t="inlineStr"/>
      <c r="N1023" s="455" t="n"/>
      <c r="O1023" s="455">
        <f>IF(W1023&lt;0,AI1023,I1023)</f>
        <v/>
      </c>
      <c r="P1023" s="455">
        <f>I1023-O1023</f>
        <v/>
      </c>
      <c r="Q1023" s="418" t="n"/>
      <c r="R1023" s="418" t="inlineStr">
        <is>
          <t>TI-0244559</t>
        </is>
      </c>
      <c r="S1023" s="418" t="inlineStr"/>
      <c r="T1023" s="418">
        <f>R1023=S1023</f>
        <v/>
      </c>
      <c r="U1023" s="418">
        <f>AND(MONTH(F1023)=MONTH(Y1023), YEAR(F1023)=YEAR(Y1023))</f>
        <v/>
      </c>
      <c r="V1023" s="418">
        <f>AND(AC1023&lt;&gt;"", 'Company information'!D$4&lt;&gt;"", RIGHT(SUBSTITUTE(AC1023,"-",""),9)=RIGHT(SUBSTITUTE('Company information'!D$4,"-",""),9))</f>
        <v/>
      </c>
      <c r="W1023" s="418">
        <f>AI1023-I1023</f>
        <v/>
      </c>
      <c r="X1023" s="455" t="n"/>
      <c r="Y1023" s="417" t="n"/>
      <c r="Z1023" s="418" t="n"/>
      <c r="AA1023" s="418" t="n"/>
      <c r="AB1023" s="418" t="n"/>
      <c r="AC1023" s="418" t="n"/>
      <c r="AD1023" s="418" t="n"/>
      <c r="AE1023" s="455" t="n"/>
      <c r="AF1023" s="455" t="n"/>
      <c r="AG1023" s="455" t="n"/>
      <c r="AH1023" s="455" t="n"/>
      <c r="AI1023" s="455" t="n"/>
      <c r="AJ1023" s="455" t="n"/>
      <c r="AK1023" s="455" t="n"/>
      <c r="AL1023" s="455" t="n"/>
      <c r="AM1023" s="455" t="n"/>
      <c r="AN1023" s="455" t="n"/>
      <c r="AO1023" s="455" t="n"/>
      <c r="AP1023" s="455" t="n"/>
      <c r="AQ1023" s="455" t="n"/>
      <c r="AR1023" s="418" t="n"/>
      <c r="AS1023" s="418" t="n"/>
      <c r="AT1023" s="418" t="n"/>
    </row>
    <row r="1024">
      <c r="A1024" s="417" t="n">
        <v>1015</v>
      </c>
      <c r="B1024" s="418" t="inlineStr">
        <is>
          <t>THC and DOC charge</t>
        </is>
      </c>
      <c r="C1024" s="418" t="inlineStr">
        <is>
          <t>អ៊ិចស្ពែឌីធ័រ ខេមបូឌា អិលធីឌី</t>
        </is>
      </c>
      <c r="D1024" s="418" t="inlineStr">
        <is>
          <t>L001-100045898</t>
        </is>
      </c>
      <c r="E1024" s="418" t="inlineStr">
        <is>
          <t>TI-0244550</t>
        </is>
      </c>
      <c r="F1024" s="419" t="n">
        <v>44978</v>
      </c>
      <c r="G1024" s="420" t="n">
        <v>506462</v>
      </c>
      <c r="H1024" s="418" t="n"/>
      <c r="I1024" s="455" t="n">
        <v>506462</v>
      </c>
      <c r="J1024" s="418">
        <f>IF(L1024&lt;&gt;"",L1024,K1024)</f>
        <v/>
      </c>
      <c r="K1024" s="418">
        <f>IF(AND(T1024=TRUE, U1024=TRUE, V1024=TRUE), IF(W1024&lt;-0.05, "អនុញ្ញាត (អ្នកផ្គត់ផ្គង់ប្រកាសខ្វះ)", "បានប្រកាស (អនុញ្ញាត)"), IF(AND(T1024=FALSE, U1024=FALSE, V1024=FALSE), "ព្យួរទុក (មិនមានទិន្នន័យ)", "ប្រកាសខុស (ព្យួរទុក)"))</f>
        <v/>
      </c>
      <c r="L1024" s="418" t="inlineStr"/>
      <c r="M1024" s="418" t="inlineStr"/>
      <c r="N1024" s="455" t="n"/>
      <c r="O1024" s="455">
        <f>IF(W1024&lt;0,AI1024,I1024)</f>
        <v/>
      </c>
      <c r="P1024" s="455">
        <f>I1024-O1024</f>
        <v/>
      </c>
      <c r="Q1024" s="418" t="n"/>
      <c r="R1024" s="418" t="inlineStr">
        <is>
          <t>TI-0244550</t>
        </is>
      </c>
      <c r="S1024" s="418" t="inlineStr"/>
      <c r="T1024" s="418">
        <f>R1024=S1024</f>
        <v/>
      </c>
      <c r="U1024" s="418">
        <f>AND(MONTH(F1024)=MONTH(Y1024), YEAR(F1024)=YEAR(Y1024))</f>
        <v/>
      </c>
      <c r="V1024" s="418">
        <f>AND(AC1024&lt;&gt;"", 'Company information'!D$4&lt;&gt;"", RIGHT(SUBSTITUTE(AC1024,"-",""),9)=RIGHT(SUBSTITUTE('Company information'!D$4,"-",""),9))</f>
        <v/>
      </c>
      <c r="W1024" s="418">
        <f>AI1024-I1024</f>
        <v/>
      </c>
      <c r="X1024" s="455" t="n"/>
      <c r="Y1024" s="417" t="n"/>
      <c r="Z1024" s="418" t="n"/>
      <c r="AA1024" s="418" t="n"/>
      <c r="AB1024" s="418" t="n"/>
      <c r="AC1024" s="418" t="n"/>
      <c r="AD1024" s="418" t="n"/>
      <c r="AE1024" s="455" t="n"/>
      <c r="AF1024" s="455" t="n"/>
      <c r="AG1024" s="455" t="n"/>
      <c r="AH1024" s="455" t="n"/>
      <c r="AI1024" s="455" t="n"/>
      <c r="AJ1024" s="455" t="n"/>
      <c r="AK1024" s="455" t="n"/>
      <c r="AL1024" s="455" t="n"/>
      <c r="AM1024" s="455" t="n"/>
      <c r="AN1024" s="455" t="n"/>
      <c r="AO1024" s="455" t="n"/>
      <c r="AP1024" s="455" t="n"/>
      <c r="AQ1024" s="455" t="n"/>
      <c r="AR1024" s="418" t="n"/>
      <c r="AS1024" s="418" t="n"/>
      <c r="AT1024" s="418" t="n"/>
    </row>
    <row r="1025">
      <c r="A1025" s="417" t="n">
        <v>1016</v>
      </c>
      <c r="B1025" s="418" t="inlineStr">
        <is>
          <t>THC and DOC charge</t>
        </is>
      </c>
      <c r="C1025" s="418" t="inlineStr">
        <is>
          <t>អ៊ិចស្ពែឌីធ័រ ខេមបូឌា អិលធីឌី</t>
        </is>
      </c>
      <c r="D1025" s="418" t="inlineStr">
        <is>
          <t>L001-100045898</t>
        </is>
      </c>
      <c r="E1025" s="418" t="inlineStr">
        <is>
          <t>TI-0244545</t>
        </is>
      </c>
      <c r="F1025" s="419" t="n">
        <v>44978</v>
      </c>
      <c r="G1025" s="420" t="n">
        <v>321900</v>
      </c>
      <c r="H1025" s="418" t="n"/>
      <c r="I1025" s="455" t="n">
        <v>321900</v>
      </c>
      <c r="J1025" s="418">
        <f>IF(L1025&lt;&gt;"",L1025,K1025)</f>
        <v/>
      </c>
      <c r="K1025" s="418">
        <f>IF(AND(T1025=TRUE, U1025=TRUE, V1025=TRUE), IF(W1025&lt;-0.05, "អនុញ្ញាត (អ្នកផ្គត់ផ្គង់ប្រកាសខ្វះ)", "បានប្រកាស (អនុញ្ញាត)"), IF(AND(T1025=FALSE, U1025=FALSE, V1025=FALSE), "ព្យួរទុក (មិនមានទិន្នន័យ)", "ប្រកាសខុស (ព្យួរទុក)"))</f>
        <v/>
      </c>
      <c r="L1025" s="418" t="inlineStr"/>
      <c r="M1025" s="418" t="inlineStr"/>
      <c r="N1025" s="455" t="n"/>
      <c r="O1025" s="455">
        <f>IF(W1025&lt;0,AI1025,I1025)</f>
        <v/>
      </c>
      <c r="P1025" s="455">
        <f>I1025-O1025</f>
        <v/>
      </c>
      <c r="Q1025" s="418" t="n"/>
      <c r="R1025" s="418" t="inlineStr">
        <is>
          <t>TI-0244545</t>
        </is>
      </c>
      <c r="S1025" s="418" t="inlineStr"/>
      <c r="T1025" s="418">
        <f>R1025=S1025</f>
        <v/>
      </c>
      <c r="U1025" s="418">
        <f>AND(MONTH(F1025)=MONTH(Y1025), YEAR(F1025)=YEAR(Y1025))</f>
        <v/>
      </c>
      <c r="V1025" s="418">
        <f>AND(AC1025&lt;&gt;"", 'Company information'!D$4&lt;&gt;"", RIGHT(SUBSTITUTE(AC1025,"-",""),9)=RIGHT(SUBSTITUTE('Company information'!D$4,"-",""),9))</f>
        <v/>
      </c>
      <c r="W1025" s="418">
        <f>AI1025-I1025</f>
        <v/>
      </c>
      <c r="X1025" s="455" t="n"/>
      <c r="Y1025" s="417" t="n"/>
      <c r="Z1025" s="418" t="n"/>
      <c r="AA1025" s="418" t="n"/>
      <c r="AB1025" s="418" t="n"/>
      <c r="AC1025" s="418" t="n"/>
      <c r="AD1025" s="418" t="n"/>
      <c r="AE1025" s="455" t="n"/>
      <c r="AF1025" s="455" t="n"/>
      <c r="AG1025" s="455" t="n"/>
      <c r="AH1025" s="455" t="n"/>
      <c r="AI1025" s="455" t="n"/>
      <c r="AJ1025" s="455" t="n"/>
      <c r="AK1025" s="455" t="n"/>
      <c r="AL1025" s="455" t="n"/>
      <c r="AM1025" s="455" t="n"/>
      <c r="AN1025" s="455" t="n"/>
      <c r="AO1025" s="455" t="n"/>
      <c r="AP1025" s="455" t="n"/>
      <c r="AQ1025" s="455" t="n"/>
      <c r="AR1025" s="418" t="n"/>
      <c r="AS1025" s="418" t="n"/>
      <c r="AT1025" s="418" t="n"/>
    </row>
    <row r="1026">
      <c r="A1026" s="417" t="n">
        <v>1017</v>
      </c>
      <c r="B1026" s="418" t="inlineStr">
        <is>
          <t>THC and DOC charge</t>
        </is>
      </c>
      <c r="C1026" s="418" t="inlineStr">
        <is>
          <t>អ៊ិចស្ពែឌីធ័រ ខេមបូឌា អិលធីឌី</t>
        </is>
      </c>
      <c r="D1026" s="418" t="inlineStr">
        <is>
          <t>L001-100045898</t>
        </is>
      </c>
      <c r="E1026" s="418" t="inlineStr">
        <is>
          <t>TI-0244537</t>
        </is>
      </c>
      <c r="F1026" s="419" t="n">
        <v>44978</v>
      </c>
      <c r="G1026" s="420" t="n">
        <v>83909</v>
      </c>
      <c r="H1026" s="418" t="n"/>
      <c r="I1026" s="455" t="n">
        <v>83909</v>
      </c>
      <c r="J1026" s="418">
        <f>IF(L1026&lt;&gt;"",L1026,K1026)</f>
        <v/>
      </c>
      <c r="K1026" s="418">
        <f>IF(AND(T1026=TRUE, U1026=TRUE, V1026=TRUE), IF(W1026&lt;-0.05, "អនុញ្ញាត (អ្នកផ្គត់ផ្គង់ប្រកាសខ្វះ)", "បានប្រកាស (អនុញ្ញាត)"), IF(AND(T1026=FALSE, U1026=FALSE, V1026=FALSE), "ព្យួរទុក (មិនមានទិន្នន័យ)", "ប្រកាសខុស (ព្យួរទុក)"))</f>
        <v/>
      </c>
      <c r="L1026" s="418" t="inlineStr"/>
      <c r="M1026" s="418" t="inlineStr"/>
      <c r="N1026" s="455" t="n"/>
      <c r="O1026" s="455">
        <f>IF(W1026&lt;0,AI1026,I1026)</f>
        <v/>
      </c>
      <c r="P1026" s="455">
        <f>I1026-O1026</f>
        <v/>
      </c>
      <c r="Q1026" s="418" t="n"/>
      <c r="R1026" s="418" t="inlineStr">
        <is>
          <t>TI-0244537</t>
        </is>
      </c>
      <c r="S1026" s="418" t="inlineStr"/>
      <c r="T1026" s="418">
        <f>R1026=S1026</f>
        <v/>
      </c>
      <c r="U1026" s="418">
        <f>AND(MONTH(F1026)=MONTH(Y1026), YEAR(F1026)=YEAR(Y1026))</f>
        <v/>
      </c>
      <c r="V1026" s="418">
        <f>AND(AC1026&lt;&gt;"", 'Company information'!D$4&lt;&gt;"", RIGHT(SUBSTITUTE(AC1026,"-",""),9)=RIGHT(SUBSTITUTE('Company information'!D$4,"-",""),9))</f>
        <v/>
      </c>
      <c r="W1026" s="418">
        <f>AI1026-I1026</f>
        <v/>
      </c>
      <c r="X1026" s="455" t="n"/>
      <c r="Y1026" s="417" t="n"/>
      <c r="Z1026" s="418" t="n"/>
      <c r="AA1026" s="418" t="n"/>
      <c r="AB1026" s="418" t="n"/>
      <c r="AC1026" s="418" t="n"/>
      <c r="AD1026" s="418" t="n"/>
      <c r="AE1026" s="455" t="n"/>
      <c r="AF1026" s="455" t="n"/>
      <c r="AG1026" s="455" t="n"/>
      <c r="AH1026" s="455" t="n"/>
      <c r="AI1026" s="455" t="n"/>
      <c r="AJ1026" s="455" t="n"/>
      <c r="AK1026" s="455" t="n"/>
      <c r="AL1026" s="455" t="n"/>
      <c r="AM1026" s="455" t="n"/>
      <c r="AN1026" s="455" t="n"/>
      <c r="AO1026" s="455" t="n"/>
      <c r="AP1026" s="455" t="n"/>
      <c r="AQ1026" s="455" t="n"/>
      <c r="AR1026" s="418" t="n"/>
      <c r="AS1026" s="418" t="n"/>
      <c r="AT1026" s="418" t="n"/>
    </row>
    <row r="1027">
      <c r="A1027" s="417" t="n">
        <v>1018</v>
      </c>
      <c r="B1027" s="418" t="inlineStr">
        <is>
          <t>THC and DOC charge</t>
        </is>
      </c>
      <c r="C1027" s="418" t="inlineStr">
        <is>
          <t>អ៊ិចស្ពែឌីធ័រ ខេមបូឌា អិលធីឌី</t>
        </is>
      </c>
      <c r="D1027" s="418" t="inlineStr">
        <is>
          <t>L001-100045898</t>
        </is>
      </c>
      <c r="E1027" s="418" t="inlineStr">
        <is>
          <t>TI-0244534</t>
        </is>
      </c>
      <c r="F1027" s="419" t="n">
        <v>44978</v>
      </c>
      <c r="G1027" s="420" t="n">
        <v>142068</v>
      </c>
      <c r="H1027" s="418" t="n"/>
      <c r="I1027" s="455" t="n">
        <v>142068</v>
      </c>
      <c r="J1027" s="418">
        <f>IF(L1027&lt;&gt;"",L1027,K1027)</f>
        <v/>
      </c>
      <c r="K1027" s="418">
        <f>IF(AND(T1027=TRUE, U1027=TRUE, V1027=TRUE), IF(W1027&lt;-0.05, "អនុញ្ញាត (អ្នកផ្គត់ផ្គង់ប្រកាសខ្វះ)", "បានប្រកាស (អនុញ្ញាត)"), IF(AND(T1027=FALSE, U1027=FALSE, V1027=FALSE), "ព្យួរទុក (មិនមានទិន្នន័យ)", "ប្រកាសខុស (ព្យួរទុក)"))</f>
        <v/>
      </c>
      <c r="L1027" s="418" t="inlineStr"/>
      <c r="M1027" s="418" t="inlineStr"/>
      <c r="N1027" s="455" t="n"/>
      <c r="O1027" s="455">
        <f>IF(W1027&lt;0,AI1027,I1027)</f>
        <v/>
      </c>
      <c r="P1027" s="455">
        <f>I1027-O1027</f>
        <v/>
      </c>
      <c r="Q1027" s="418" t="n"/>
      <c r="R1027" s="418" t="inlineStr">
        <is>
          <t>TI-0244534</t>
        </is>
      </c>
      <c r="S1027" s="418" t="inlineStr"/>
      <c r="T1027" s="418">
        <f>R1027=S1027</f>
        <v/>
      </c>
      <c r="U1027" s="418">
        <f>AND(MONTH(F1027)=MONTH(Y1027), YEAR(F1027)=YEAR(Y1027))</f>
        <v/>
      </c>
      <c r="V1027" s="418">
        <f>AND(AC1027&lt;&gt;"", 'Company information'!D$4&lt;&gt;"", RIGHT(SUBSTITUTE(AC1027,"-",""),9)=RIGHT(SUBSTITUTE('Company information'!D$4,"-",""),9))</f>
        <v/>
      </c>
      <c r="W1027" s="418">
        <f>AI1027-I1027</f>
        <v/>
      </c>
      <c r="X1027" s="455" t="n"/>
      <c r="Y1027" s="417" t="n"/>
      <c r="Z1027" s="418" t="n"/>
      <c r="AA1027" s="418" t="n"/>
      <c r="AB1027" s="418" t="n"/>
      <c r="AC1027" s="418" t="n"/>
      <c r="AD1027" s="418" t="n"/>
      <c r="AE1027" s="455" t="n"/>
      <c r="AF1027" s="455" t="n"/>
      <c r="AG1027" s="455" t="n"/>
      <c r="AH1027" s="455" t="n"/>
      <c r="AI1027" s="455" t="n"/>
      <c r="AJ1027" s="455" t="n"/>
      <c r="AK1027" s="455" t="n"/>
      <c r="AL1027" s="455" t="n"/>
      <c r="AM1027" s="455" t="n"/>
      <c r="AN1027" s="455" t="n"/>
      <c r="AO1027" s="455" t="n"/>
      <c r="AP1027" s="455" t="n"/>
      <c r="AQ1027" s="455" t="n"/>
      <c r="AR1027" s="418" t="n"/>
      <c r="AS1027" s="418" t="n"/>
      <c r="AT1027" s="418" t="n"/>
    </row>
    <row r="1028">
      <c r="A1028" s="417" t="n">
        <v>1019</v>
      </c>
      <c r="B1028" s="418" t="inlineStr">
        <is>
          <t>THC and DOC charge</t>
        </is>
      </c>
      <c r="C1028" s="418" t="inlineStr">
        <is>
          <t>អ៊ិចស្ពែឌីធ័រ ខេមបូឌា អិលធីឌី</t>
        </is>
      </c>
      <c r="D1028" s="418" t="inlineStr">
        <is>
          <t>L001-100045898</t>
        </is>
      </c>
      <c r="E1028" s="418" t="inlineStr">
        <is>
          <t>TI-0244526</t>
        </is>
      </c>
      <c r="F1028" s="419" t="n">
        <v>44978</v>
      </c>
      <c r="G1028" s="420" t="n">
        <v>382110</v>
      </c>
      <c r="H1028" s="418" t="n"/>
      <c r="I1028" s="455" t="n">
        <v>382110</v>
      </c>
      <c r="J1028" s="418">
        <f>IF(L1028&lt;&gt;"",L1028,K1028)</f>
        <v/>
      </c>
      <c r="K1028" s="418">
        <f>IF(AND(T1028=TRUE, U1028=TRUE, V1028=TRUE), IF(W1028&lt;-0.05, "អនុញ្ញាត (អ្នកផ្គត់ផ្គង់ប្រកាសខ្វះ)", "បានប្រកាស (អនុញ្ញាត)"), IF(AND(T1028=FALSE, U1028=FALSE, V1028=FALSE), "ព្យួរទុក (មិនមានទិន្នន័យ)", "ប្រកាសខុស (ព្យួរទុក)"))</f>
        <v/>
      </c>
      <c r="L1028" s="418" t="inlineStr"/>
      <c r="M1028" s="418" t="inlineStr"/>
      <c r="N1028" s="455" t="n"/>
      <c r="O1028" s="455">
        <f>IF(W1028&lt;0,AI1028,I1028)</f>
        <v/>
      </c>
      <c r="P1028" s="455">
        <f>I1028-O1028</f>
        <v/>
      </c>
      <c r="Q1028" s="418" t="n"/>
      <c r="R1028" s="418" t="inlineStr">
        <is>
          <t>TI-0244526</t>
        </is>
      </c>
      <c r="S1028" s="418" t="inlineStr"/>
      <c r="T1028" s="418">
        <f>R1028=S1028</f>
        <v/>
      </c>
      <c r="U1028" s="418">
        <f>AND(MONTH(F1028)=MONTH(Y1028), YEAR(F1028)=YEAR(Y1028))</f>
        <v/>
      </c>
      <c r="V1028" s="418">
        <f>AND(AC1028&lt;&gt;"", 'Company information'!D$4&lt;&gt;"", RIGHT(SUBSTITUTE(AC1028,"-",""),9)=RIGHT(SUBSTITUTE('Company information'!D$4,"-",""),9))</f>
        <v/>
      </c>
      <c r="W1028" s="418">
        <f>AI1028-I1028</f>
        <v/>
      </c>
      <c r="X1028" s="455" t="n"/>
      <c r="Y1028" s="417" t="n"/>
      <c r="Z1028" s="418" t="n"/>
      <c r="AA1028" s="418" t="n"/>
      <c r="AB1028" s="418" t="n"/>
      <c r="AC1028" s="418" t="n"/>
      <c r="AD1028" s="418" t="n"/>
      <c r="AE1028" s="455" t="n"/>
      <c r="AF1028" s="455" t="n"/>
      <c r="AG1028" s="455" t="n"/>
      <c r="AH1028" s="455" t="n"/>
      <c r="AI1028" s="455" t="n"/>
      <c r="AJ1028" s="455" t="n"/>
      <c r="AK1028" s="455" t="n"/>
      <c r="AL1028" s="455" t="n"/>
      <c r="AM1028" s="455" t="n"/>
      <c r="AN1028" s="455" t="n"/>
      <c r="AO1028" s="455" t="n"/>
      <c r="AP1028" s="455" t="n"/>
      <c r="AQ1028" s="455" t="n"/>
      <c r="AR1028" s="418" t="n"/>
      <c r="AS1028" s="418" t="n"/>
      <c r="AT1028" s="418" t="n"/>
    </row>
    <row r="1029">
      <c r="A1029" s="417" t="n">
        <v>1020</v>
      </c>
      <c r="B1029" s="418" t="inlineStr">
        <is>
          <t>THC and DOC charge</t>
        </is>
      </c>
      <c r="C1029" s="418" t="inlineStr">
        <is>
          <t>អ៊ិចស្ពែឌីធ័រ ខេមបូឌា អិលធីឌី</t>
        </is>
      </c>
      <c r="D1029" s="418" t="inlineStr">
        <is>
          <t>L001-100045898</t>
        </is>
      </c>
      <c r="E1029" s="418" t="inlineStr">
        <is>
          <t>TI-0244512</t>
        </is>
      </c>
      <c r="F1029" s="419" t="n">
        <v>44978</v>
      </c>
      <c r="G1029" s="420" t="n">
        <v>496337</v>
      </c>
      <c r="H1029" s="418" t="n"/>
      <c r="I1029" s="455" t="n">
        <v>496337</v>
      </c>
      <c r="J1029" s="418">
        <f>IF(L1029&lt;&gt;"",L1029,K1029)</f>
        <v/>
      </c>
      <c r="K1029" s="418">
        <f>IF(AND(T1029=TRUE, U1029=TRUE, V1029=TRUE), IF(W1029&lt;-0.05, "អនុញ្ញាត (អ្នកផ្គត់ផ្គង់ប្រកាសខ្វះ)", "បានប្រកាស (អនុញ្ញាត)"), IF(AND(T1029=FALSE, U1029=FALSE, V1029=FALSE), "ព្យួរទុក (មិនមានទិន្នន័យ)", "ប្រកាសខុស (ព្យួរទុក)"))</f>
        <v/>
      </c>
      <c r="L1029" s="418" t="inlineStr"/>
      <c r="M1029" s="418" t="inlineStr"/>
      <c r="N1029" s="455" t="n"/>
      <c r="O1029" s="455">
        <f>IF(W1029&lt;0,AI1029,I1029)</f>
        <v/>
      </c>
      <c r="P1029" s="455">
        <f>I1029-O1029</f>
        <v/>
      </c>
      <c r="Q1029" s="418" t="n"/>
      <c r="R1029" s="418" t="inlineStr">
        <is>
          <t>TI-0244512</t>
        </is>
      </c>
      <c r="S1029" s="418" t="inlineStr"/>
      <c r="T1029" s="418">
        <f>R1029=S1029</f>
        <v/>
      </c>
      <c r="U1029" s="418">
        <f>AND(MONTH(F1029)=MONTH(Y1029), YEAR(F1029)=YEAR(Y1029))</f>
        <v/>
      </c>
      <c r="V1029" s="418">
        <f>AND(AC1029&lt;&gt;"", 'Company information'!D$4&lt;&gt;"", RIGHT(SUBSTITUTE(AC1029,"-",""),9)=RIGHT(SUBSTITUTE('Company information'!D$4,"-",""),9))</f>
        <v/>
      </c>
      <c r="W1029" s="418">
        <f>AI1029-I1029</f>
        <v/>
      </c>
      <c r="X1029" s="455" t="n"/>
      <c r="Y1029" s="417" t="n"/>
      <c r="Z1029" s="418" t="n"/>
      <c r="AA1029" s="418" t="n"/>
      <c r="AB1029" s="418" t="n"/>
      <c r="AC1029" s="418" t="n"/>
      <c r="AD1029" s="418" t="n"/>
      <c r="AE1029" s="455" t="n"/>
      <c r="AF1029" s="455" t="n"/>
      <c r="AG1029" s="455" t="n"/>
      <c r="AH1029" s="455" t="n"/>
      <c r="AI1029" s="455" t="n"/>
      <c r="AJ1029" s="455" t="n"/>
      <c r="AK1029" s="455" t="n"/>
      <c r="AL1029" s="455" t="n"/>
      <c r="AM1029" s="455" t="n"/>
      <c r="AN1029" s="455" t="n"/>
      <c r="AO1029" s="455" t="n"/>
      <c r="AP1029" s="455" t="n"/>
      <c r="AQ1029" s="455" t="n"/>
      <c r="AR1029" s="418" t="n"/>
      <c r="AS1029" s="418" t="n"/>
      <c r="AT1029" s="418" t="n"/>
    </row>
    <row r="1030">
      <c r="A1030" s="417" t="n">
        <v>1021</v>
      </c>
      <c r="B1030" s="418" t="inlineStr">
        <is>
          <t>THC and DOC charge</t>
        </is>
      </c>
      <c r="C1030" s="418" t="inlineStr">
        <is>
          <t>អ៊ិចស្ពែឌីធ័រ ខេមបូឌា អិលធីឌី</t>
        </is>
      </c>
      <c r="D1030" s="418" t="inlineStr">
        <is>
          <t>L001-100045898</t>
        </is>
      </c>
      <c r="E1030" s="418" t="inlineStr">
        <is>
          <t>TI-0244289</t>
        </is>
      </c>
      <c r="F1030" s="419" t="n">
        <v>44971</v>
      </c>
      <c r="G1030" s="420" t="n">
        <v>478996</v>
      </c>
      <c r="H1030" s="418" t="n"/>
      <c r="I1030" s="455" t="n">
        <v>478996</v>
      </c>
      <c r="J1030" s="418">
        <f>IF(L1030&lt;&gt;"",L1030,K1030)</f>
        <v/>
      </c>
      <c r="K1030" s="418">
        <f>IF(AND(T1030=TRUE, U1030=TRUE, V1030=TRUE), IF(W1030&lt;-0.05, "អនុញ្ញាត (អ្នកផ្គត់ផ្គង់ប្រកាសខ្វះ)", "បានប្រកាស (អនុញ្ញាត)"), IF(AND(T1030=FALSE, U1030=FALSE, V1030=FALSE), "ព្យួរទុក (មិនមានទិន្នន័យ)", "ប្រកាសខុស (ព្យួរទុក)"))</f>
        <v/>
      </c>
      <c r="L1030" s="418" t="inlineStr"/>
      <c r="M1030" s="418" t="inlineStr"/>
      <c r="N1030" s="455" t="n"/>
      <c r="O1030" s="455">
        <f>IF(W1030&lt;0,AI1030,I1030)</f>
        <v/>
      </c>
      <c r="P1030" s="455">
        <f>I1030-O1030</f>
        <v/>
      </c>
      <c r="Q1030" s="418" t="n"/>
      <c r="R1030" s="418" t="inlineStr">
        <is>
          <t>TI-0244289</t>
        </is>
      </c>
      <c r="S1030" s="418" t="inlineStr"/>
      <c r="T1030" s="418">
        <f>R1030=S1030</f>
        <v/>
      </c>
      <c r="U1030" s="418">
        <f>AND(MONTH(F1030)=MONTH(Y1030), YEAR(F1030)=YEAR(Y1030))</f>
        <v/>
      </c>
      <c r="V1030" s="418">
        <f>AND(AC1030&lt;&gt;"", 'Company information'!D$4&lt;&gt;"", RIGHT(SUBSTITUTE(AC1030,"-",""),9)=RIGHT(SUBSTITUTE('Company information'!D$4,"-",""),9))</f>
        <v/>
      </c>
      <c r="W1030" s="418">
        <f>AI1030-I1030</f>
        <v/>
      </c>
      <c r="X1030" s="455" t="n"/>
      <c r="Y1030" s="417" t="n"/>
      <c r="Z1030" s="418" t="n"/>
      <c r="AA1030" s="418" t="n"/>
      <c r="AB1030" s="418" t="n"/>
      <c r="AC1030" s="418" t="n"/>
      <c r="AD1030" s="418" t="n"/>
      <c r="AE1030" s="455" t="n"/>
      <c r="AF1030" s="455" t="n"/>
      <c r="AG1030" s="455" t="n"/>
      <c r="AH1030" s="455" t="n"/>
      <c r="AI1030" s="455" t="n"/>
      <c r="AJ1030" s="455" t="n"/>
      <c r="AK1030" s="455" t="n"/>
      <c r="AL1030" s="455" t="n"/>
      <c r="AM1030" s="455" t="n"/>
      <c r="AN1030" s="455" t="n"/>
      <c r="AO1030" s="455" t="n"/>
      <c r="AP1030" s="455" t="n"/>
      <c r="AQ1030" s="455" t="n"/>
      <c r="AR1030" s="418" t="n"/>
      <c r="AS1030" s="418" t="n"/>
      <c r="AT1030" s="418" t="n"/>
    </row>
    <row r="1031">
      <c r="A1031" s="417" t="n">
        <v>1022</v>
      </c>
      <c r="B1031" s="418" t="inlineStr">
        <is>
          <t>THC and DOC charge</t>
        </is>
      </c>
      <c r="C1031" s="418" t="inlineStr">
        <is>
          <t>អ៊ិចស្ពែឌីធ័រ ខេមបូឌា អិលធីឌី</t>
        </is>
      </c>
      <c r="D1031" s="418" t="inlineStr">
        <is>
          <t>L001-100045898</t>
        </is>
      </c>
      <c r="E1031" s="418" t="inlineStr">
        <is>
          <t>TI-0244288</t>
        </is>
      </c>
      <c r="F1031" s="419" t="n">
        <v>44971</v>
      </c>
      <c r="G1031" s="420" t="n">
        <v>59410</v>
      </c>
      <c r="H1031" s="418" t="n"/>
      <c r="I1031" s="455" t="n">
        <v>59410</v>
      </c>
      <c r="J1031" s="418">
        <f>IF(L1031&lt;&gt;"",L1031,K1031)</f>
        <v/>
      </c>
      <c r="K1031" s="418">
        <f>IF(AND(T1031=TRUE, U1031=TRUE, V1031=TRUE), IF(W1031&lt;-0.05, "អនុញ្ញាត (អ្នកផ្គត់ផ្គង់ប្រកាសខ្វះ)", "បានប្រកាស (អនុញ្ញាត)"), IF(AND(T1031=FALSE, U1031=FALSE, V1031=FALSE), "ព្យួរទុក (មិនមានទិន្នន័យ)", "ប្រកាសខុស (ព្យួរទុក)"))</f>
        <v/>
      </c>
      <c r="L1031" s="418" t="inlineStr"/>
      <c r="M1031" s="418" t="inlineStr"/>
      <c r="N1031" s="455" t="n"/>
      <c r="O1031" s="455">
        <f>IF(W1031&lt;0,AI1031,I1031)</f>
        <v/>
      </c>
      <c r="P1031" s="455">
        <f>I1031-O1031</f>
        <v/>
      </c>
      <c r="Q1031" s="418" t="n"/>
      <c r="R1031" s="418" t="inlineStr">
        <is>
          <t>TI-0244288</t>
        </is>
      </c>
      <c r="S1031" s="418" t="inlineStr"/>
      <c r="T1031" s="418">
        <f>R1031=S1031</f>
        <v/>
      </c>
      <c r="U1031" s="418">
        <f>AND(MONTH(F1031)=MONTH(Y1031), YEAR(F1031)=YEAR(Y1031))</f>
        <v/>
      </c>
      <c r="V1031" s="418">
        <f>AND(AC1031&lt;&gt;"", 'Company information'!D$4&lt;&gt;"", RIGHT(SUBSTITUTE(AC1031,"-",""),9)=RIGHT(SUBSTITUTE('Company information'!D$4,"-",""),9))</f>
        <v/>
      </c>
      <c r="W1031" s="418">
        <f>AI1031-I1031</f>
        <v/>
      </c>
      <c r="X1031" s="455" t="n"/>
      <c r="Y1031" s="417" t="n"/>
      <c r="Z1031" s="418" t="n"/>
      <c r="AA1031" s="418" t="n"/>
      <c r="AB1031" s="418" t="n"/>
      <c r="AC1031" s="418" t="n"/>
      <c r="AD1031" s="418" t="n"/>
      <c r="AE1031" s="455" t="n"/>
      <c r="AF1031" s="455" t="n"/>
      <c r="AG1031" s="455" t="n"/>
      <c r="AH1031" s="455" t="n"/>
      <c r="AI1031" s="455" t="n"/>
      <c r="AJ1031" s="455" t="n"/>
      <c r="AK1031" s="455" t="n"/>
      <c r="AL1031" s="455" t="n"/>
      <c r="AM1031" s="455" t="n"/>
      <c r="AN1031" s="455" t="n"/>
      <c r="AO1031" s="455" t="n"/>
      <c r="AP1031" s="455" t="n"/>
      <c r="AQ1031" s="455" t="n"/>
      <c r="AR1031" s="418" t="n"/>
      <c r="AS1031" s="418" t="n"/>
      <c r="AT1031" s="418" t="n"/>
    </row>
    <row r="1032">
      <c r="A1032" s="417" t="n">
        <v>1023</v>
      </c>
      <c r="B1032" s="418" t="inlineStr">
        <is>
          <t>THC and DOC charge</t>
        </is>
      </c>
      <c r="C1032" s="418" t="inlineStr">
        <is>
          <t>អ៊ិចស្ពែឌីធ័រ ខេមបូឌា អិលធីឌី</t>
        </is>
      </c>
      <c r="D1032" s="418" t="inlineStr">
        <is>
          <t>L001-100045898</t>
        </is>
      </c>
      <c r="E1032" s="418" t="inlineStr">
        <is>
          <t>TI-0244272</t>
        </is>
      </c>
      <c r="F1032" s="419" t="n">
        <v>44971</v>
      </c>
      <c r="G1032" s="420" t="n">
        <v>354752</v>
      </c>
      <c r="H1032" s="418" t="n"/>
      <c r="I1032" s="455" t="n">
        <v>354752</v>
      </c>
      <c r="J1032" s="418">
        <f>IF(L1032&lt;&gt;"",L1032,K1032)</f>
        <v/>
      </c>
      <c r="K1032" s="418">
        <f>IF(AND(T1032=TRUE, U1032=TRUE, V1032=TRUE), IF(W1032&lt;-0.05, "អនុញ្ញាត (អ្នកផ្គត់ផ្គង់ប្រកាសខ្វះ)", "បានប្រកាស (អនុញ្ញាត)"), IF(AND(T1032=FALSE, U1032=FALSE, V1032=FALSE), "ព្យួរទុក (មិនមានទិន្នន័យ)", "ប្រកាសខុស (ព្យួរទុក)"))</f>
        <v/>
      </c>
      <c r="L1032" s="418" t="inlineStr"/>
      <c r="M1032" s="418" t="inlineStr"/>
      <c r="N1032" s="455" t="n"/>
      <c r="O1032" s="455">
        <f>IF(W1032&lt;0,AI1032,I1032)</f>
        <v/>
      </c>
      <c r="P1032" s="455">
        <f>I1032-O1032</f>
        <v/>
      </c>
      <c r="Q1032" s="418" t="n"/>
      <c r="R1032" s="418" t="inlineStr">
        <is>
          <t>TI-0244272</t>
        </is>
      </c>
      <c r="S1032" s="418" t="inlineStr"/>
      <c r="T1032" s="418">
        <f>R1032=S1032</f>
        <v/>
      </c>
      <c r="U1032" s="418">
        <f>AND(MONTH(F1032)=MONTH(Y1032), YEAR(F1032)=YEAR(Y1032))</f>
        <v/>
      </c>
      <c r="V1032" s="418">
        <f>AND(AC1032&lt;&gt;"", 'Company information'!D$4&lt;&gt;"", RIGHT(SUBSTITUTE(AC1032,"-",""),9)=RIGHT(SUBSTITUTE('Company information'!D$4,"-",""),9))</f>
        <v/>
      </c>
      <c r="W1032" s="418">
        <f>AI1032-I1032</f>
        <v/>
      </c>
      <c r="X1032" s="455" t="n"/>
      <c r="Y1032" s="417" t="n"/>
      <c r="Z1032" s="418" t="n"/>
      <c r="AA1032" s="418" t="n"/>
      <c r="AB1032" s="418" t="n"/>
      <c r="AC1032" s="418" t="n"/>
      <c r="AD1032" s="418" t="n"/>
      <c r="AE1032" s="455" t="n"/>
      <c r="AF1032" s="455" t="n"/>
      <c r="AG1032" s="455" t="n"/>
      <c r="AH1032" s="455" t="n"/>
      <c r="AI1032" s="455" t="n"/>
      <c r="AJ1032" s="455" t="n"/>
      <c r="AK1032" s="455" t="n"/>
      <c r="AL1032" s="455" t="n"/>
      <c r="AM1032" s="455" t="n"/>
      <c r="AN1032" s="455" t="n"/>
      <c r="AO1032" s="455" t="n"/>
      <c r="AP1032" s="455" t="n"/>
      <c r="AQ1032" s="455" t="n"/>
      <c r="AR1032" s="418" t="n"/>
      <c r="AS1032" s="418" t="n"/>
      <c r="AT1032" s="418" t="n"/>
    </row>
    <row r="1033">
      <c r="A1033" s="417" t="n">
        <v>1024</v>
      </c>
      <c r="B1033" s="418" t="inlineStr">
        <is>
          <t>THC and DOC charge</t>
        </is>
      </c>
      <c r="C1033" s="418" t="inlineStr">
        <is>
          <t>អ៊ិចស្ពែឌីធ័រ ខេមបូឌា អិលធីឌី</t>
        </is>
      </c>
      <c r="D1033" s="418" t="inlineStr">
        <is>
          <t>L001-100045898</t>
        </is>
      </c>
      <c r="E1033" s="418" t="inlineStr">
        <is>
          <t>TI-0244261</t>
        </is>
      </c>
      <c r="F1033" s="419" t="n">
        <v>44971</v>
      </c>
      <c r="G1033" s="420" t="n">
        <v>751191</v>
      </c>
      <c r="H1033" s="418" t="n"/>
      <c r="I1033" s="455" t="n">
        <v>751191</v>
      </c>
      <c r="J1033" s="418">
        <f>IF(L1033&lt;&gt;"",L1033,K1033)</f>
        <v/>
      </c>
      <c r="K1033" s="418">
        <f>IF(AND(T1033=TRUE, U1033=TRUE, V1033=TRUE), IF(W1033&lt;-0.05, "អនុញ្ញាត (អ្នកផ្គត់ផ្គង់ប្រកាសខ្វះ)", "បានប្រកាស (អនុញ្ញាត)"), IF(AND(T1033=FALSE, U1033=FALSE, V1033=FALSE), "ព្យួរទុក (មិនមានទិន្នន័យ)", "ប្រកាសខុស (ព្យួរទុក)"))</f>
        <v/>
      </c>
      <c r="L1033" s="418" t="inlineStr"/>
      <c r="M1033" s="418" t="inlineStr"/>
      <c r="N1033" s="455" t="n"/>
      <c r="O1033" s="455">
        <f>IF(W1033&lt;0,AI1033,I1033)</f>
        <v/>
      </c>
      <c r="P1033" s="455">
        <f>I1033-O1033</f>
        <v/>
      </c>
      <c r="Q1033" s="418" t="n"/>
      <c r="R1033" s="418" t="inlineStr">
        <is>
          <t>TI-0244261</t>
        </is>
      </c>
      <c r="S1033" s="418" t="inlineStr"/>
      <c r="T1033" s="418">
        <f>R1033=S1033</f>
        <v/>
      </c>
      <c r="U1033" s="418">
        <f>AND(MONTH(F1033)=MONTH(Y1033), YEAR(F1033)=YEAR(Y1033))</f>
        <v/>
      </c>
      <c r="V1033" s="418">
        <f>AND(AC1033&lt;&gt;"", 'Company information'!D$4&lt;&gt;"", RIGHT(SUBSTITUTE(AC1033,"-",""),9)=RIGHT(SUBSTITUTE('Company information'!D$4,"-",""),9))</f>
        <v/>
      </c>
      <c r="W1033" s="418">
        <f>AI1033-I1033</f>
        <v/>
      </c>
      <c r="X1033" s="455" t="n"/>
      <c r="Y1033" s="417" t="n"/>
      <c r="Z1033" s="418" t="n"/>
      <c r="AA1033" s="418" t="n"/>
      <c r="AB1033" s="418" t="n"/>
      <c r="AC1033" s="418" t="n"/>
      <c r="AD1033" s="418" t="n"/>
      <c r="AE1033" s="455" t="n"/>
      <c r="AF1033" s="455" t="n"/>
      <c r="AG1033" s="455" t="n"/>
      <c r="AH1033" s="455" t="n"/>
      <c r="AI1033" s="455" t="n"/>
      <c r="AJ1033" s="455" t="n"/>
      <c r="AK1033" s="455" t="n"/>
      <c r="AL1033" s="455" t="n"/>
      <c r="AM1033" s="455" t="n"/>
      <c r="AN1033" s="455" t="n"/>
      <c r="AO1033" s="455" t="n"/>
      <c r="AP1033" s="455" t="n"/>
      <c r="AQ1033" s="455" t="n"/>
      <c r="AR1033" s="418" t="n"/>
      <c r="AS1033" s="418" t="n"/>
      <c r="AT1033" s="418" t="n"/>
    </row>
    <row r="1034">
      <c r="A1034" s="417" t="n">
        <v>1025</v>
      </c>
      <c r="B1034" s="418" t="inlineStr">
        <is>
          <t>THC and DOC charge</t>
        </is>
      </c>
      <c r="C1034" s="418" t="inlineStr">
        <is>
          <t>អ៊ិចស្ពែឌីធ័រ ខេមបូឌា អិលធីឌី</t>
        </is>
      </c>
      <c r="D1034" s="418" t="inlineStr">
        <is>
          <t>L001-100045898</t>
        </is>
      </c>
      <c r="E1034" s="418" t="inlineStr">
        <is>
          <t>TI-0244255</t>
        </is>
      </c>
      <c r="F1034" s="419" t="n">
        <v>44971</v>
      </c>
      <c r="G1034" s="420" t="n">
        <v>695607</v>
      </c>
      <c r="H1034" s="418" t="n"/>
      <c r="I1034" s="455" t="n">
        <v>695607</v>
      </c>
      <c r="J1034" s="418">
        <f>IF(L1034&lt;&gt;"",L1034,K1034)</f>
        <v/>
      </c>
      <c r="K1034" s="418">
        <f>IF(AND(T1034=TRUE, U1034=TRUE, V1034=TRUE), IF(W1034&lt;-0.05, "អនុញ្ញាត (អ្នកផ្គត់ផ្គង់ប្រកាសខ្វះ)", "បានប្រកាស (អនុញ្ញាត)"), IF(AND(T1034=FALSE, U1034=FALSE, V1034=FALSE), "ព្យួរទុក (មិនមានទិន្នន័យ)", "ប្រកាសខុស (ព្យួរទុក)"))</f>
        <v/>
      </c>
      <c r="L1034" s="418" t="inlineStr"/>
      <c r="M1034" s="418" t="inlineStr"/>
      <c r="N1034" s="455" t="n"/>
      <c r="O1034" s="455">
        <f>IF(W1034&lt;0,AI1034,I1034)</f>
        <v/>
      </c>
      <c r="P1034" s="455">
        <f>I1034-O1034</f>
        <v/>
      </c>
      <c r="Q1034" s="418" t="n"/>
      <c r="R1034" s="418" t="inlineStr">
        <is>
          <t>TI-0244255</t>
        </is>
      </c>
      <c r="S1034" s="418" t="inlineStr"/>
      <c r="T1034" s="418">
        <f>R1034=S1034</f>
        <v/>
      </c>
      <c r="U1034" s="418">
        <f>AND(MONTH(F1034)=MONTH(Y1034), YEAR(F1034)=YEAR(Y1034))</f>
        <v/>
      </c>
      <c r="V1034" s="418">
        <f>AND(AC1034&lt;&gt;"", 'Company information'!D$4&lt;&gt;"", RIGHT(SUBSTITUTE(AC1034,"-",""),9)=RIGHT(SUBSTITUTE('Company information'!D$4,"-",""),9))</f>
        <v/>
      </c>
      <c r="W1034" s="418">
        <f>AI1034-I1034</f>
        <v/>
      </c>
      <c r="X1034" s="455" t="n"/>
      <c r="Y1034" s="417" t="n"/>
      <c r="Z1034" s="418" t="n"/>
      <c r="AA1034" s="418" t="n"/>
      <c r="AB1034" s="418" t="n"/>
      <c r="AC1034" s="418" t="n"/>
      <c r="AD1034" s="418" t="n"/>
      <c r="AE1034" s="455" t="n"/>
      <c r="AF1034" s="455" t="n"/>
      <c r="AG1034" s="455" t="n"/>
      <c r="AH1034" s="455" t="n"/>
      <c r="AI1034" s="455" t="n"/>
      <c r="AJ1034" s="455" t="n"/>
      <c r="AK1034" s="455" t="n"/>
      <c r="AL1034" s="455" t="n"/>
      <c r="AM1034" s="455" t="n"/>
      <c r="AN1034" s="455" t="n"/>
      <c r="AO1034" s="455" t="n"/>
      <c r="AP1034" s="455" t="n"/>
      <c r="AQ1034" s="455" t="n"/>
      <c r="AR1034" s="418" t="n"/>
      <c r="AS1034" s="418" t="n"/>
      <c r="AT1034" s="418" t="n"/>
    </row>
    <row r="1035">
      <c r="A1035" s="417" t="n">
        <v>1026</v>
      </c>
      <c r="B1035" s="418" t="inlineStr">
        <is>
          <t>THC and DOC charge</t>
        </is>
      </c>
      <c r="C1035" s="418" t="inlineStr">
        <is>
          <t>អ៊ិចស្ពែឌីធ័រ ខេមបូឌា អិលធីឌី</t>
        </is>
      </c>
      <c r="D1035" s="418" t="inlineStr">
        <is>
          <t>L001-100045898</t>
        </is>
      </c>
      <c r="E1035" s="418" t="inlineStr">
        <is>
          <t>TI-0243924</t>
        </is>
      </c>
      <c r="F1035" s="419" t="n">
        <v>45140</v>
      </c>
      <c r="G1035" s="420" t="n">
        <v>621818</v>
      </c>
      <c r="H1035" s="418" t="n"/>
      <c r="I1035" s="455" t="n">
        <v>621818</v>
      </c>
      <c r="J1035" s="418">
        <f>IF(L1035&lt;&gt;"",L1035,K1035)</f>
        <v/>
      </c>
      <c r="K1035" s="418">
        <f>IF(AND(T1035=TRUE, U1035=TRUE, V1035=TRUE), IF(W1035&lt;-0.05, "អនុញ្ញាត (អ្នកផ្គត់ផ្គង់ប្រកាសខ្វះ)", "បានប្រកាស (អនុញ្ញាត)"), IF(AND(T1035=FALSE, U1035=FALSE, V1035=FALSE), "ព្យួរទុក (មិនមានទិន្នន័យ)", "ប្រកាសខុស (ព្យួរទុក)"))</f>
        <v/>
      </c>
      <c r="L1035" s="418" t="inlineStr"/>
      <c r="M1035" s="418" t="inlineStr"/>
      <c r="N1035" s="455" t="n"/>
      <c r="O1035" s="455">
        <f>IF(W1035&lt;0,AI1035,I1035)</f>
        <v/>
      </c>
      <c r="P1035" s="455">
        <f>I1035-O1035</f>
        <v/>
      </c>
      <c r="Q1035" s="418" t="n"/>
      <c r="R1035" s="418" t="inlineStr">
        <is>
          <t>TI-0243924</t>
        </is>
      </c>
      <c r="S1035" s="418" t="inlineStr"/>
      <c r="T1035" s="418">
        <f>R1035=S1035</f>
        <v/>
      </c>
      <c r="U1035" s="418">
        <f>AND(MONTH(F1035)=MONTH(Y1035), YEAR(F1035)=YEAR(Y1035))</f>
        <v/>
      </c>
      <c r="V1035" s="418">
        <f>AND(AC1035&lt;&gt;"", 'Company information'!D$4&lt;&gt;"", RIGHT(SUBSTITUTE(AC1035,"-",""),9)=RIGHT(SUBSTITUTE('Company information'!D$4,"-",""),9))</f>
        <v/>
      </c>
      <c r="W1035" s="418">
        <f>AI1035-I1035</f>
        <v/>
      </c>
      <c r="X1035" s="455" t="n"/>
      <c r="Y1035" s="417" t="n"/>
      <c r="Z1035" s="418" t="n"/>
      <c r="AA1035" s="418" t="n"/>
      <c r="AB1035" s="418" t="n"/>
      <c r="AC1035" s="418" t="n"/>
      <c r="AD1035" s="418" t="n"/>
      <c r="AE1035" s="455" t="n"/>
      <c r="AF1035" s="455" t="n"/>
      <c r="AG1035" s="455" t="n"/>
      <c r="AH1035" s="455" t="n"/>
      <c r="AI1035" s="455" t="n"/>
      <c r="AJ1035" s="455" t="n"/>
      <c r="AK1035" s="455" t="n"/>
      <c r="AL1035" s="455" t="n"/>
      <c r="AM1035" s="455" t="n"/>
      <c r="AN1035" s="455" t="n"/>
      <c r="AO1035" s="455" t="n"/>
      <c r="AP1035" s="455" t="n"/>
      <c r="AQ1035" s="455" t="n"/>
      <c r="AR1035" s="418" t="n"/>
      <c r="AS1035" s="418" t="n"/>
      <c r="AT1035" s="418" t="n"/>
    </row>
    <row r="1036">
      <c r="A1036" s="417" t="n">
        <v>1027</v>
      </c>
      <c r="B1036" s="418" t="inlineStr">
        <is>
          <t>THC and DOC charge</t>
        </is>
      </c>
      <c r="C1036" s="418" t="inlineStr">
        <is>
          <t>អ៊ិចស្ពែឌីធ័រ ខេមបូឌា អិលធីឌី</t>
        </is>
      </c>
      <c r="D1036" s="418" t="inlineStr">
        <is>
          <t>L001-100045898</t>
        </is>
      </c>
      <c r="E1036" s="418" t="inlineStr">
        <is>
          <t>TI-0243923</t>
        </is>
      </c>
      <c r="F1036" s="419" t="n">
        <v>45140</v>
      </c>
      <c r="G1036" s="420" t="n">
        <v>418098</v>
      </c>
      <c r="H1036" s="418" t="n"/>
      <c r="I1036" s="455" t="n">
        <v>418098</v>
      </c>
      <c r="J1036" s="418">
        <f>IF(L1036&lt;&gt;"",L1036,K1036)</f>
        <v/>
      </c>
      <c r="K1036" s="418">
        <f>IF(AND(T1036=TRUE, U1036=TRUE, V1036=TRUE), IF(W1036&lt;-0.05, "អនុញ្ញាត (អ្នកផ្គត់ផ្គង់ប្រកាសខ្វះ)", "បានប្រកាស (អនុញ្ញាត)"), IF(AND(T1036=FALSE, U1036=FALSE, V1036=FALSE), "ព្យួរទុក (មិនមានទិន្នន័យ)", "ប្រកាសខុស (ព្យួរទុក)"))</f>
        <v/>
      </c>
      <c r="L1036" s="418" t="inlineStr"/>
      <c r="M1036" s="418" t="inlineStr"/>
      <c r="N1036" s="455" t="n"/>
      <c r="O1036" s="455">
        <f>IF(W1036&lt;0,AI1036,I1036)</f>
        <v/>
      </c>
      <c r="P1036" s="455">
        <f>I1036-O1036</f>
        <v/>
      </c>
      <c r="Q1036" s="418" t="n"/>
      <c r="R1036" s="418" t="inlineStr">
        <is>
          <t>TI-0243923</t>
        </is>
      </c>
      <c r="S1036" s="418" t="inlineStr"/>
      <c r="T1036" s="418">
        <f>R1036=S1036</f>
        <v/>
      </c>
      <c r="U1036" s="418">
        <f>AND(MONTH(F1036)=MONTH(Y1036), YEAR(F1036)=YEAR(Y1036))</f>
        <v/>
      </c>
      <c r="V1036" s="418">
        <f>AND(AC1036&lt;&gt;"", 'Company information'!D$4&lt;&gt;"", RIGHT(SUBSTITUTE(AC1036,"-",""),9)=RIGHT(SUBSTITUTE('Company information'!D$4,"-",""),9))</f>
        <v/>
      </c>
      <c r="W1036" s="418">
        <f>AI1036-I1036</f>
        <v/>
      </c>
      <c r="X1036" s="455" t="n"/>
      <c r="Y1036" s="417" t="n"/>
      <c r="Z1036" s="418" t="n"/>
      <c r="AA1036" s="418" t="n"/>
      <c r="AB1036" s="418" t="n"/>
      <c r="AC1036" s="418" t="n"/>
      <c r="AD1036" s="418" t="n"/>
      <c r="AE1036" s="455" t="n"/>
      <c r="AF1036" s="455" t="n"/>
      <c r="AG1036" s="455" t="n"/>
      <c r="AH1036" s="455" t="n"/>
      <c r="AI1036" s="455" t="n"/>
      <c r="AJ1036" s="455" t="n"/>
      <c r="AK1036" s="455" t="n"/>
      <c r="AL1036" s="455" t="n"/>
      <c r="AM1036" s="455" t="n"/>
      <c r="AN1036" s="455" t="n"/>
      <c r="AO1036" s="455" t="n"/>
      <c r="AP1036" s="455" t="n"/>
      <c r="AQ1036" s="455" t="n"/>
      <c r="AR1036" s="418" t="n"/>
      <c r="AS1036" s="418" t="n"/>
      <c r="AT1036" s="418" t="n"/>
    </row>
    <row r="1037">
      <c r="A1037" s="417" t="n">
        <v>1028</v>
      </c>
      <c r="B1037" s="418" t="inlineStr">
        <is>
          <t>THC and DOC charge</t>
        </is>
      </c>
      <c r="C1037" s="418" t="inlineStr">
        <is>
          <t>អ៊ិចស្ពែឌីធ័រ ខេមបូឌា អិលធីឌី</t>
        </is>
      </c>
      <c r="D1037" s="418" t="inlineStr">
        <is>
          <t>L001-100045898</t>
        </is>
      </c>
      <c r="E1037" s="418" t="inlineStr">
        <is>
          <t>TI-0243922</t>
        </is>
      </c>
      <c r="F1037" s="419" t="n">
        <v>45140</v>
      </c>
      <c r="G1037" s="420" t="n">
        <v>515654</v>
      </c>
      <c r="H1037" s="418" t="n"/>
      <c r="I1037" s="455" t="n">
        <v>515654</v>
      </c>
      <c r="J1037" s="418">
        <f>IF(L1037&lt;&gt;"",L1037,K1037)</f>
        <v/>
      </c>
      <c r="K1037" s="418">
        <f>IF(AND(T1037=TRUE, U1037=TRUE, V1037=TRUE), IF(W1037&lt;-0.05, "អនុញ្ញាត (អ្នកផ្គត់ផ្គង់ប្រកាសខ្វះ)", "បានប្រកាស (អនុញ្ញាត)"), IF(AND(T1037=FALSE, U1037=FALSE, V1037=FALSE), "ព្យួរទុក (មិនមានទិន្នន័យ)", "ប្រកាសខុស (ព្យួរទុក)"))</f>
        <v/>
      </c>
      <c r="L1037" s="418" t="inlineStr"/>
      <c r="M1037" s="418" t="inlineStr"/>
      <c r="N1037" s="455" t="n"/>
      <c r="O1037" s="455">
        <f>IF(W1037&lt;0,AI1037,I1037)</f>
        <v/>
      </c>
      <c r="P1037" s="455">
        <f>I1037-O1037</f>
        <v/>
      </c>
      <c r="Q1037" s="418" t="n"/>
      <c r="R1037" s="418" t="inlineStr">
        <is>
          <t>TI-0243922</t>
        </is>
      </c>
      <c r="S1037" s="418" t="inlineStr"/>
      <c r="T1037" s="418">
        <f>R1037=S1037</f>
        <v/>
      </c>
      <c r="U1037" s="418">
        <f>AND(MONTH(F1037)=MONTH(Y1037), YEAR(F1037)=YEAR(Y1037))</f>
        <v/>
      </c>
      <c r="V1037" s="418">
        <f>AND(AC1037&lt;&gt;"", 'Company information'!D$4&lt;&gt;"", RIGHT(SUBSTITUTE(AC1037,"-",""),9)=RIGHT(SUBSTITUTE('Company information'!D$4,"-",""),9))</f>
        <v/>
      </c>
      <c r="W1037" s="418">
        <f>AI1037-I1037</f>
        <v/>
      </c>
      <c r="X1037" s="455" t="n"/>
      <c r="Y1037" s="417" t="n"/>
      <c r="Z1037" s="418" t="n"/>
      <c r="AA1037" s="418" t="n"/>
      <c r="AB1037" s="418" t="n"/>
      <c r="AC1037" s="418" t="n"/>
      <c r="AD1037" s="418" t="n"/>
      <c r="AE1037" s="455" t="n"/>
      <c r="AF1037" s="455" t="n"/>
      <c r="AG1037" s="455" t="n"/>
      <c r="AH1037" s="455" t="n"/>
      <c r="AI1037" s="455" t="n"/>
      <c r="AJ1037" s="455" t="n"/>
      <c r="AK1037" s="455" t="n"/>
      <c r="AL1037" s="455" t="n"/>
      <c r="AM1037" s="455" t="n"/>
      <c r="AN1037" s="455" t="n"/>
      <c r="AO1037" s="455" t="n"/>
      <c r="AP1037" s="455" t="n"/>
      <c r="AQ1037" s="455" t="n"/>
      <c r="AR1037" s="418" t="n"/>
      <c r="AS1037" s="418" t="n"/>
      <c r="AT1037" s="418" t="n"/>
    </row>
    <row r="1038">
      <c r="A1038" s="417" t="n">
        <v>1029</v>
      </c>
      <c r="B1038" s="418" t="inlineStr">
        <is>
          <t>THC and DOC charge</t>
        </is>
      </c>
      <c r="C1038" s="418" t="inlineStr">
        <is>
          <t>អ៊ិចស្ពែឌីធ័រ ខេមបូឌា អិលធីឌី</t>
        </is>
      </c>
      <c r="D1038" s="418" t="inlineStr">
        <is>
          <t>L001-100045898</t>
        </is>
      </c>
      <c r="E1038" s="418" t="inlineStr">
        <is>
          <t>TI-0243921</t>
        </is>
      </c>
      <c r="F1038" s="419" t="n">
        <v>45140</v>
      </c>
      <c r="G1038" s="420" t="n">
        <v>144404</v>
      </c>
      <c r="H1038" s="418" t="n"/>
      <c r="I1038" s="455" t="n">
        <v>144404</v>
      </c>
      <c r="J1038" s="418">
        <f>IF(L1038&lt;&gt;"",L1038,K1038)</f>
        <v/>
      </c>
      <c r="K1038" s="418">
        <f>IF(AND(T1038=TRUE, U1038=TRUE, V1038=TRUE), IF(W1038&lt;-0.05, "អនុញ្ញាត (អ្នកផ្គត់ផ្គង់ប្រកាសខ្វះ)", "បានប្រកាស (អនុញ្ញាត)"), IF(AND(T1038=FALSE, U1038=FALSE, V1038=FALSE), "ព្យួរទុក (មិនមានទិន្នន័យ)", "ប្រកាសខុស (ព្យួរទុក)"))</f>
        <v/>
      </c>
      <c r="L1038" s="418" t="inlineStr"/>
      <c r="M1038" s="418" t="inlineStr"/>
      <c r="N1038" s="455" t="n"/>
      <c r="O1038" s="455">
        <f>IF(W1038&lt;0,AI1038,I1038)</f>
        <v/>
      </c>
      <c r="P1038" s="455">
        <f>I1038-O1038</f>
        <v/>
      </c>
      <c r="Q1038" s="418" t="n"/>
      <c r="R1038" s="418" t="inlineStr">
        <is>
          <t>TI-0243921</t>
        </is>
      </c>
      <c r="S1038" s="418" t="inlineStr"/>
      <c r="T1038" s="418">
        <f>R1038=S1038</f>
        <v/>
      </c>
      <c r="U1038" s="418">
        <f>AND(MONTH(F1038)=MONTH(Y1038), YEAR(F1038)=YEAR(Y1038))</f>
        <v/>
      </c>
      <c r="V1038" s="418">
        <f>AND(AC1038&lt;&gt;"", 'Company information'!D$4&lt;&gt;"", RIGHT(SUBSTITUTE(AC1038,"-",""),9)=RIGHT(SUBSTITUTE('Company information'!D$4,"-",""),9))</f>
        <v/>
      </c>
      <c r="W1038" s="418">
        <f>AI1038-I1038</f>
        <v/>
      </c>
      <c r="X1038" s="455" t="n"/>
      <c r="Y1038" s="417" t="n"/>
      <c r="Z1038" s="418" t="n"/>
      <c r="AA1038" s="418" t="n"/>
      <c r="AB1038" s="418" t="n"/>
      <c r="AC1038" s="418" t="n"/>
      <c r="AD1038" s="418" t="n"/>
      <c r="AE1038" s="455" t="n"/>
      <c r="AF1038" s="455" t="n"/>
      <c r="AG1038" s="455" t="n"/>
      <c r="AH1038" s="455" t="n"/>
      <c r="AI1038" s="455" t="n"/>
      <c r="AJ1038" s="455" t="n"/>
      <c r="AK1038" s="455" t="n"/>
      <c r="AL1038" s="455" t="n"/>
      <c r="AM1038" s="455" t="n"/>
      <c r="AN1038" s="455" t="n"/>
      <c r="AO1038" s="455" t="n"/>
      <c r="AP1038" s="455" t="n"/>
      <c r="AQ1038" s="455" t="n"/>
      <c r="AR1038" s="418" t="n"/>
      <c r="AS1038" s="418" t="n"/>
      <c r="AT1038" s="418" t="n"/>
    </row>
    <row r="1039">
      <c r="A1039" s="417" t="n">
        <v>1030</v>
      </c>
      <c r="B1039" s="418" t="inlineStr">
        <is>
          <t>THC and DOC charge</t>
        </is>
      </c>
      <c r="C1039" s="418" t="inlineStr">
        <is>
          <t>អ៊ិចស្ពែឌីធ័រ ខេមបូឌា អិលធីឌី</t>
        </is>
      </c>
      <c r="D1039" s="418" t="inlineStr">
        <is>
          <t>L001-100045898</t>
        </is>
      </c>
      <c r="E1039" s="418" t="inlineStr">
        <is>
          <t>100045898</t>
        </is>
      </c>
      <c r="F1039" s="419" t="n">
        <v>45140</v>
      </c>
      <c r="G1039" s="420" t="n">
        <v>457448</v>
      </c>
      <c r="H1039" s="418" t="n"/>
      <c r="I1039" s="455" t="n">
        <v>457448</v>
      </c>
      <c r="J1039" s="418">
        <f>IF(L1039&lt;&gt;"",L1039,K1039)</f>
        <v/>
      </c>
      <c r="K1039" s="418">
        <f>IF(AND(T1039=TRUE, U1039=TRUE, V1039=TRUE), IF(W1039&lt;-0.05, "អនុញ្ញាត (អ្នកផ្គត់ផ្គង់ប្រកាសខ្វះ)", "បានប្រកាស (អនុញ្ញាត)"), IF(AND(T1039=FALSE, U1039=FALSE, V1039=FALSE), "ព្យួរទុក (មិនមានទិន្នន័យ)", "ប្រកាសខុស (ព្យួរទុក)"))</f>
        <v/>
      </c>
      <c r="L1039" s="418" t="inlineStr"/>
      <c r="M1039" s="418" t="inlineStr"/>
      <c r="N1039" s="455" t="n"/>
      <c r="O1039" s="455">
        <f>IF(W1039&lt;0,AI1039,I1039)</f>
        <v/>
      </c>
      <c r="P1039" s="455">
        <f>I1039-O1039</f>
        <v/>
      </c>
      <c r="Q1039" s="418" t="n"/>
      <c r="R1039" s="418" t="inlineStr">
        <is>
          <t>100045898</t>
        </is>
      </c>
      <c r="S1039" s="418" t="inlineStr"/>
      <c r="T1039" s="418">
        <f>R1039=S1039</f>
        <v/>
      </c>
      <c r="U1039" s="418">
        <f>AND(MONTH(F1039)=MONTH(Y1039), YEAR(F1039)=YEAR(Y1039))</f>
        <v/>
      </c>
      <c r="V1039" s="418">
        <f>AND(AC1039&lt;&gt;"", 'Company information'!D$4&lt;&gt;"", RIGHT(SUBSTITUTE(AC1039,"-",""),9)=RIGHT(SUBSTITUTE('Company information'!D$4,"-",""),9))</f>
        <v/>
      </c>
      <c r="W1039" s="418">
        <f>AI1039-I1039</f>
        <v/>
      </c>
      <c r="X1039" s="455" t="n"/>
      <c r="Y1039" s="417" t="n"/>
      <c r="Z1039" s="418" t="n"/>
      <c r="AA1039" s="418" t="n"/>
      <c r="AB1039" s="418" t="n"/>
      <c r="AC1039" s="418" t="n"/>
      <c r="AD1039" s="418" t="n"/>
      <c r="AE1039" s="455" t="n"/>
      <c r="AF1039" s="455" t="n"/>
      <c r="AG1039" s="455" t="n"/>
      <c r="AH1039" s="455" t="n"/>
      <c r="AI1039" s="455" t="n"/>
      <c r="AJ1039" s="455" t="n"/>
      <c r="AK1039" s="455" t="n"/>
      <c r="AL1039" s="455" t="n"/>
      <c r="AM1039" s="455" t="n"/>
      <c r="AN1039" s="455" t="n"/>
      <c r="AO1039" s="455" t="n"/>
      <c r="AP1039" s="455" t="n"/>
      <c r="AQ1039" s="455" t="n"/>
      <c r="AR1039" s="418" t="n"/>
      <c r="AS1039" s="418" t="n"/>
      <c r="AT1039" s="418" t="n"/>
    </row>
    <row r="1040">
      <c r="A1040" s="417" t="n">
        <v>1031</v>
      </c>
      <c r="B1040" s="418" t="inlineStr">
        <is>
          <t>THC and DOC charge</t>
        </is>
      </c>
      <c r="C1040" s="418" t="inlineStr">
        <is>
          <t>អ៊ិចស្ពែឌីធ័រ ខេមបូឌា អិលធីឌី</t>
        </is>
      </c>
      <c r="D1040" s="418" t="inlineStr">
        <is>
          <t>L001-100045898</t>
        </is>
      </c>
      <c r="E1040" s="418" t="inlineStr">
        <is>
          <t>TI-0243897</t>
        </is>
      </c>
      <c r="F1040" s="419" t="n">
        <v>45140</v>
      </c>
      <c r="G1040" s="420" t="n">
        <v>356561</v>
      </c>
      <c r="H1040" s="418" t="n"/>
      <c r="I1040" s="455" t="n">
        <v>356561</v>
      </c>
      <c r="J1040" s="418">
        <f>IF(L1040&lt;&gt;"",L1040,K1040)</f>
        <v/>
      </c>
      <c r="K1040" s="418">
        <f>IF(AND(T1040=TRUE, U1040=TRUE, V1040=TRUE), IF(W1040&lt;-0.05, "អនុញ្ញាត (អ្នកផ្គត់ផ្គង់ប្រកាសខ្វះ)", "បានប្រកាស (អនុញ្ញាត)"), IF(AND(T1040=FALSE, U1040=FALSE, V1040=FALSE), "ព្យួរទុក (មិនមានទិន្នន័យ)", "ប្រកាសខុស (ព្យួរទុក)"))</f>
        <v/>
      </c>
      <c r="L1040" s="418" t="inlineStr"/>
      <c r="M1040" s="418" t="inlineStr"/>
      <c r="N1040" s="455" t="n"/>
      <c r="O1040" s="455">
        <f>IF(W1040&lt;0,AI1040,I1040)</f>
        <v/>
      </c>
      <c r="P1040" s="455">
        <f>I1040-O1040</f>
        <v/>
      </c>
      <c r="Q1040" s="418" t="n"/>
      <c r="R1040" s="418" t="inlineStr">
        <is>
          <t>TI-0243897</t>
        </is>
      </c>
      <c r="S1040" s="418" t="inlineStr"/>
      <c r="T1040" s="418">
        <f>R1040=S1040</f>
        <v/>
      </c>
      <c r="U1040" s="418">
        <f>AND(MONTH(F1040)=MONTH(Y1040), YEAR(F1040)=YEAR(Y1040))</f>
        <v/>
      </c>
      <c r="V1040" s="418">
        <f>AND(AC1040&lt;&gt;"", 'Company information'!D$4&lt;&gt;"", RIGHT(SUBSTITUTE(AC1040,"-",""),9)=RIGHT(SUBSTITUTE('Company information'!D$4,"-",""),9))</f>
        <v/>
      </c>
      <c r="W1040" s="418">
        <f>AI1040-I1040</f>
        <v/>
      </c>
      <c r="X1040" s="455" t="n"/>
      <c r="Y1040" s="417" t="n"/>
      <c r="Z1040" s="418" t="n"/>
      <c r="AA1040" s="418" t="n"/>
      <c r="AB1040" s="418" t="n"/>
      <c r="AC1040" s="418" t="n"/>
      <c r="AD1040" s="418" t="n"/>
      <c r="AE1040" s="455" t="n"/>
      <c r="AF1040" s="455" t="n"/>
      <c r="AG1040" s="455" t="n"/>
      <c r="AH1040" s="455" t="n"/>
      <c r="AI1040" s="455" t="n"/>
      <c r="AJ1040" s="455" t="n"/>
      <c r="AK1040" s="455" t="n"/>
      <c r="AL1040" s="455" t="n"/>
      <c r="AM1040" s="455" t="n"/>
      <c r="AN1040" s="455" t="n"/>
      <c r="AO1040" s="455" t="n"/>
      <c r="AP1040" s="455" t="n"/>
      <c r="AQ1040" s="455" t="n"/>
      <c r="AR1040" s="418" t="n"/>
      <c r="AS1040" s="418" t="n"/>
      <c r="AT1040" s="418" t="n"/>
    </row>
    <row r="1041">
      <c r="A1041" s="417" t="n">
        <v>1032</v>
      </c>
      <c r="B1041" s="418" t="inlineStr">
        <is>
          <t>THC and DOC charge</t>
        </is>
      </c>
      <c r="C1041" s="418" t="inlineStr">
        <is>
          <t>អ៊ិចស្ពែឌីធ័រ ខេមបូឌា អិលធីឌី</t>
        </is>
      </c>
      <c r="D1041" s="418" t="inlineStr">
        <is>
          <t>L001-100045898</t>
        </is>
      </c>
      <c r="E1041" s="418" t="inlineStr">
        <is>
          <t>TI-0243893</t>
        </is>
      </c>
      <c r="F1041" s="419" t="n">
        <v>45140</v>
      </c>
      <c r="G1041" s="420" t="n">
        <v>196111</v>
      </c>
      <c r="H1041" s="418" t="n"/>
      <c r="I1041" s="455" t="n">
        <v>196111</v>
      </c>
      <c r="J1041" s="418">
        <f>IF(L1041&lt;&gt;"",L1041,K1041)</f>
        <v/>
      </c>
      <c r="K1041" s="418">
        <f>IF(AND(T1041=TRUE, U1041=TRUE, V1041=TRUE), IF(W1041&lt;-0.05, "អនុញ្ញាត (អ្នកផ្គត់ផ្គង់ប្រកាសខ្វះ)", "បានប្រកាស (អនុញ្ញាត)"), IF(AND(T1041=FALSE, U1041=FALSE, V1041=FALSE), "ព្យួរទុក (មិនមានទិន្នន័យ)", "ប្រកាសខុស (ព្យួរទុក)"))</f>
        <v/>
      </c>
      <c r="L1041" s="418" t="inlineStr"/>
      <c r="M1041" s="418" t="inlineStr"/>
      <c r="N1041" s="455" t="n"/>
      <c r="O1041" s="455">
        <f>IF(W1041&lt;0,AI1041,I1041)</f>
        <v/>
      </c>
      <c r="P1041" s="455">
        <f>I1041-O1041</f>
        <v/>
      </c>
      <c r="Q1041" s="418" t="n"/>
      <c r="R1041" s="418" t="inlineStr">
        <is>
          <t>TI-0243893</t>
        </is>
      </c>
      <c r="S1041" s="418" t="inlineStr"/>
      <c r="T1041" s="418">
        <f>R1041=S1041</f>
        <v/>
      </c>
      <c r="U1041" s="418">
        <f>AND(MONTH(F1041)=MONTH(Y1041), YEAR(F1041)=YEAR(Y1041))</f>
        <v/>
      </c>
      <c r="V1041" s="418">
        <f>AND(AC1041&lt;&gt;"", 'Company information'!D$4&lt;&gt;"", RIGHT(SUBSTITUTE(AC1041,"-",""),9)=RIGHT(SUBSTITUTE('Company information'!D$4,"-",""),9))</f>
        <v/>
      </c>
      <c r="W1041" s="418">
        <f>AI1041-I1041</f>
        <v/>
      </c>
      <c r="X1041" s="455" t="n"/>
      <c r="Y1041" s="417" t="n"/>
      <c r="Z1041" s="418" t="n"/>
      <c r="AA1041" s="418" t="n"/>
      <c r="AB1041" s="418" t="n"/>
      <c r="AC1041" s="418" t="n"/>
      <c r="AD1041" s="418" t="n"/>
      <c r="AE1041" s="455" t="n"/>
      <c r="AF1041" s="455" t="n"/>
      <c r="AG1041" s="455" t="n"/>
      <c r="AH1041" s="455" t="n"/>
      <c r="AI1041" s="455" t="n"/>
      <c r="AJ1041" s="455" t="n"/>
      <c r="AK1041" s="455" t="n"/>
      <c r="AL1041" s="455" t="n"/>
      <c r="AM1041" s="455" t="n"/>
      <c r="AN1041" s="455" t="n"/>
      <c r="AO1041" s="455" t="n"/>
      <c r="AP1041" s="455" t="n"/>
      <c r="AQ1041" s="455" t="n"/>
      <c r="AR1041" s="418" t="n"/>
      <c r="AS1041" s="418" t="n"/>
      <c r="AT1041" s="418" t="n"/>
    </row>
    <row r="1042">
      <c r="A1042" s="417" t="n">
        <v>1033</v>
      </c>
      <c r="B1042" s="418" t="inlineStr">
        <is>
          <t>Export Adminstration Fee</t>
        </is>
      </c>
      <c r="C1042" s="418" t="inlineStr">
        <is>
          <t>ឆាយ ដា ឡូយីស្ទីក</t>
        </is>
      </c>
      <c r="D1042" s="418" t="inlineStr">
        <is>
          <t>L001-100063098</t>
        </is>
      </c>
      <c r="E1042" s="418" t="inlineStr">
        <is>
          <t>2302001973</t>
        </is>
      </c>
      <c r="F1042" s="419" t="n">
        <v>44984</v>
      </c>
      <c r="G1042" s="420" t="n">
        <v>6063</v>
      </c>
      <c r="H1042" s="418" t="n"/>
      <c r="I1042" s="455" t="n">
        <v>6063</v>
      </c>
      <c r="J1042" s="418">
        <f>IF(L1042&lt;&gt;"",L1042,K1042)</f>
        <v/>
      </c>
      <c r="K1042" s="418">
        <f>IF(AND(T1042=TRUE, U1042=TRUE, V1042=TRUE), IF(W1042&lt;-0.05, "អនុញ្ញាត (អ្នកផ្គត់ផ្គង់ប្រកាសខ្វះ)", "បានប្រកាស (អនុញ្ញាត)"), IF(AND(T1042=FALSE, U1042=FALSE, V1042=FALSE), "ព្យួរទុក (មិនមានទិន្នន័យ)", "ប្រកាសខុស (ព្យួរទុក)"))</f>
        <v/>
      </c>
      <c r="L1042" s="418" t="inlineStr"/>
      <c r="M1042" s="418" t="inlineStr"/>
      <c r="N1042" s="455" t="n"/>
      <c r="O1042" s="455">
        <f>IF(W1042&lt;0,AI1042,I1042)</f>
        <v/>
      </c>
      <c r="P1042" s="455">
        <f>I1042-O1042</f>
        <v/>
      </c>
      <c r="Q1042" s="418" t="n"/>
      <c r="R1042" s="418" t="inlineStr">
        <is>
          <t>2302001973</t>
        </is>
      </c>
      <c r="S1042" s="418" t="inlineStr"/>
      <c r="T1042" s="418">
        <f>R1042=S1042</f>
        <v/>
      </c>
      <c r="U1042" s="418">
        <f>AND(MONTH(F1042)=MONTH(Y1042), YEAR(F1042)=YEAR(Y1042))</f>
        <v/>
      </c>
      <c r="V1042" s="418">
        <f>AND(AC1042&lt;&gt;"", 'Company information'!D$4&lt;&gt;"", RIGHT(SUBSTITUTE(AC1042,"-",""),9)=RIGHT(SUBSTITUTE('Company information'!D$4,"-",""),9))</f>
        <v/>
      </c>
      <c r="W1042" s="418">
        <f>AI1042-I1042</f>
        <v/>
      </c>
      <c r="X1042" s="455" t="n"/>
      <c r="Y1042" s="417" t="n"/>
      <c r="Z1042" s="418" t="n"/>
      <c r="AA1042" s="418" t="n"/>
      <c r="AB1042" s="418" t="n"/>
      <c r="AC1042" s="418" t="n"/>
      <c r="AD1042" s="418" t="n"/>
      <c r="AE1042" s="455" t="n"/>
      <c r="AF1042" s="455" t="n"/>
      <c r="AG1042" s="455" t="n"/>
      <c r="AH1042" s="455" t="n"/>
      <c r="AI1042" s="455" t="n"/>
      <c r="AJ1042" s="455" t="n"/>
      <c r="AK1042" s="455" t="n"/>
      <c r="AL1042" s="455" t="n"/>
      <c r="AM1042" s="455" t="n"/>
      <c r="AN1042" s="455" t="n"/>
      <c r="AO1042" s="455" t="n"/>
      <c r="AP1042" s="455" t="n"/>
      <c r="AQ1042" s="455" t="n"/>
      <c r="AR1042" s="418" t="n"/>
      <c r="AS1042" s="418" t="n"/>
      <c r="AT1042" s="418" t="n"/>
    </row>
    <row r="1043">
      <c r="A1043" s="417" t="n">
        <v>1034</v>
      </c>
      <c r="B1043" s="418" t="inlineStr">
        <is>
          <t>Export Adminstration Fee</t>
        </is>
      </c>
      <c r="C1043" s="418" t="inlineStr">
        <is>
          <t>ឆាយ ដា ឡូយីស្ទីក</t>
        </is>
      </c>
      <c r="D1043" s="418" t="inlineStr">
        <is>
          <t>L001-100063098</t>
        </is>
      </c>
      <c r="E1043" s="418" t="inlineStr">
        <is>
          <t>2302001953</t>
        </is>
      </c>
      <c r="F1043" s="419" t="n">
        <v>44984</v>
      </c>
      <c r="G1043" s="420" t="n">
        <v>88520</v>
      </c>
      <c r="H1043" s="418" t="n"/>
      <c r="I1043" s="455" t="n">
        <v>88520</v>
      </c>
      <c r="J1043" s="418">
        <f>IF(L1043&lt;&gt;"",L1043,K1043)</f>
        <v/>
      </c>
      <c r="K1043" s="418">
        <f>IF(AND(T1043=TRUE, U1043=TRUE, V1043=TRUE), IF(W1043&lt;-0.05, "អនុញ្ញាត (អ្នកផ្គត់ផ្គង់ប្រកាសខ្វះ)", "បានប្រកាស (អនុញ្ញាត)"), IF(AND(T1043=FALSE, U1043=FALSE, V1043=FALSE), "ព្យួរទុក (មិនមានទិន្នន័យ)", "ប្រកាសខុស (ព្យួរទុក)"))</f>
        <v/>
      </c>
      <c r="L1043" s="418" t="inlineStr"/>
      <c r="M1043" s="418" t="inlineStr"/>
      <c r="N1043" s="455" t="n"/>
      <c r="O1043" s="455">
        <f>IF(W1043&lt;0,AI1043,I1043)</f>
        <v/>
      </c>
      <c r="P1043" s="455">
        <f>I1043-O1043</f>
        <v/>
      </c>
      <c r="Q1043" s="418" t="n"/>
      <c r="R1043" s="418" t="inlineStr">
        <is>
          <t>2302001953</t>
        </is>
      </c>
      <c r="S1043" s="418" t="inlineStr"/>
      <c r="T1043" s="418">
        <f>R1043=S1043</f>
        <v/>
      </c>
      <c r="U1043" s="418">
        <f>AND(MONTH(F1043)=MONTH(Y1043), YEAR(F1043)=YEAR(Y1043))</f>
        <v/>
      </c>
      <c r="V1043" s="418">
        <f>AND(AC1043&lt;&gt;"", 'Company information'!D$4&lt;&gt;"", RIGHT(SUBSTITUTE(AC1043,"-",""),9)=RIGHT(SUBSTITUTE('Company information'!D$4,"-",""),9))</f>
        <v/>
      </c>
      <c r="W1043" s="418">
        <f>AI1043-I1043</f>
        <v/>
      </c>
      <c r="X1043" s="455" t="n"/>
      <c r="Y1043" s="417" t="n"/>
      <c r="Z1043" s="418" t="n"/>
      <c r="AA1043" s="418" t="n"/>
      <c r="AB1043" s="418" t="n"/>
      <c r="AC1043" s="418" t="n"/>
      <c r="AD1043" s="418" t="n"/>
      <c r="AE1043" s="455" t="n"/>
      <c r="AF1043" s="455" t="n"/>
      <c r="AG1043" s="455" t="n"/>
      <c r="AH1043" s="455" t="n"/>
      <c r="AI1043" s="455" t="n"/>
      <c r="AJ1043" s="455" t="n"/>
      <c r="AK1043" s="455" t="n"/>
      <c r="AL1043" s="455" t="n"/>
      <c r="AM1043" s="455" t="n"/>
      <c r="AN1043" s="455" t="n"/>
      <c r="AO1043" s="455" t="n"/>
      <c r="AP1043" s="455" t="n"/>
      <c r="AQ1043" s="455" t="n"/>
      <c r="AR1043" s="418" t="n"/>
      <c r="AS1043" s="418" t="n"/>
      <c r="AT1043" s="418" t="n"/>
    </row>
    <row r="1044">
      <c r="A1044" s="417" t="n">
        <v>1035</v>
      </c>
      <c r="B1044" s="418" t="inlineStr">
        <is>
          <t>Export Adminstration Fee</t>
        </is>
      </c>
      <c r="C1044" s="418" t="inlineStr">
        <is>
          <t>ឆាយ ដា ឡូយីស្ទីក</t>
        </is>
      </c>
      <c r="D1044" s="418" t="inlineStr">
        <is>
          <t>L001-100063098</t>
        </is>
      </c>
      <c r="E1044" s="418" t="inlineStr">
        <is>
          <t>2302001952</t>
        </is>
      </c>
      <c r="F1044" s="419" t="n">
        <v>44984</v>
      </c>
      <c r="G1044" s="420" t="n">
        <v>76394</v>
      </c>
      <c r="H1044" s="418" t="n"/>
      <c r="I1044" s="455" t="n">
        <v>76394</v>
      </c>
      <c r="J1044" s="418">
        <f>IF(L1044&lt;&gt;"",L1044,K1044)</f>
        <v/>
      </c>
      <c r="K1044" s="418">
        <f>IF(AND(T1044=TRUE, U1044=TRUE, V1044=TRUE), IF(W1044&lt;-0.05, "អនុញ្ញាត (អ្នកផ្គត់ផ្គង់ប្រកាសខ្វះ)", "បានប្រកាស (អនុញ្ញាត)"), IF(AND(T1044=FALSE, U1044=FALSE, V1044=FALSE), "ព្យួរទុក (មិនមានទិន្នន័យ)", "ប្រកាសខុស (ព្យួរទុក)"))</f>
        <v/>
      </c>
      <c r="L1044" s="418" t="inlineStr"/>
      <c r="M1044" s="418" t="inlineStr"/>
      <c r="N1044" s="455" t="n"/>
      <c r="O1044" s="455">
        <f>IF(W1044&lt;0,AI1044,I1044)</f>
        <v/>
      </c>
      <c r="P1044" s="455">
        <f>I1044-O1044</f>
        <v/>
      </c>
      <c r="Q1044" s="418" t="n"/>
      <c r="R1044" s="418" t="inlineStr">
        <is>
          <t>2302001952</t>
        </is>
      </c>
      <c r="S1044" s="418" t="inlineStr"/>
      <c r="T1044" s="418">
        <f>R1044=S1044</f>
        <v/>
      </c>
      <c r="U1044" s="418">
        <f>AND(MONTH(F1044)=MONTH(Y1044), YEAR(F1044)=YEAR(Y1044))</f>
        <v/>
      </c>
      <c r="V1044" s="418">
        <f>AND(AC1044&lt;&gt;"", 'Company information'!D$4&lt;&gt;"", RIGHT(SUBSTITUTE(AC1044,"-",""),9)=RIGHT(SUBSTITUTE('Company information'!D$4,"-",""),9))</f>
        <v/>
      </c>
      <c r="W1044" s="418">
        <f>AI1044-I1044</f>
        <v/>
      </c>
      <c r="X1044" s="455" t="n"/>
      <c r="Y1044" s="417" t="n"/>
      <c r="Z1044" s="418" t="n"/>
      <c r="AA1044" s="418" t="n"/>
      <c r="AB1044" s="418" t="n"/>
      <c r="AC1044" s="418" t="n"/>
      <c r="AD1044" s="418" t="n"/>
      <c r="AE1044" s="455" t="n"/>
      <c r="AF1044" s="455" t="n"/>
      <c r="AG1044" s="455" t="n"/>
      <c r="AH1044" s="455" t="n"/>
      <c r="AI1044" s="455" t="n"/>
      <c r="AJ1044" s="455" t="n"/>
      <c r="AK1044" s="455" t="n"/>
      <c r="AL1044" s="455" t="n"/>
      <c r="AM1044" s="455" t="n"/>
      <c r="AN1044" s="455" t="n"/>
      <c r="AO1044" s="455" t="n"/>
      <c r="AP1044" s="455" t="n"/>
      <c r="AQ1044" s="455" t="n"/>
      <c r="AR1044" s="418" t="n"/>
      <c r="AS1044" s="418" t="n"/>
      <c r="AT1044" s="418" t="n"/>
    </row>
    <row r="1045">
      <c r="A1045" s="417" t="n">
        <v>1036</v>
      </c>
      <c r="B1045" s="418" t="inlineStr">
        <is>
          <t>Export Adminstration Fee</t>
        </is>
      </c>
      <c r="C1045" s="418" t="inlineStr">
        <is>
          <t>ឆាយ ដា ឡូយីស្ទីក</t>
        </is>
      </c>
      <c r="D1045" s="418" t="inlineStr">
        <is>
          <t>L001-100063098</t>
        </is>
      </c>
      <c r="E1045" s="418" t="inlineStr">
        <is>
          <t>2302001937</t>
        </is>
      </c>
      <c r="F1045" s="419" t="n">
        <v>44984</v>
      </c>
      <c r="G1045" s="420" t="n">
        <v>76394</v>
      </c>
      <c r="H1045" s="418" t="n"/>
      <c r="I1045" s="455" t="n">
        <v>76394</v>
      </c>
      <c r="J1045" s="418">
        <f>IF(L1045&lt;&gt;"",L1045,K1045)</f>
        <v/>
      </c>
      <c r="K1045" s="418">
        <f>IF(AND(T1045=TRUE, U1045=TRUE, V1045=TRUE), IF(W1045&lt;-0.05, "អនុញ្ញាត (អ្នកផ្គត់ផ្គង់ប្រកាសខ្វះ)", "បានប្រកាស (អនុញ្ញាត)"), IF(AND(T1045=FALSE, U1045=FALSE, V1045=FALSE), "ព្យួរទុក (មិនមានទិន្នន័យ)", "ប្រកាសខុស (ព្យួរទុក)"))</f>
        <v/>
      </c>
      <c r="L1045" s="418" t="inlineStr"/>
      <c r="M1045" s="418" t="inlineStr"/>
      <c r="N1045" s="455" t="n"/>
      <c r="O1045" s="455">
        <f>IF(W1045&lt;0,AI1045,I1045)</f>
        <v/>
      </c>
      <c r="P1045" s="455">
        <f>I1045-O1045</f>
        <v/>
      </c>
      <c r="Q1045" s="418" t="n"/>
      <c r="R1045" s="418" t="inlineStr">
        <is>
          <t>2302001937</t>
        </is>
      </c>
      <c r="S1045" s="418" t="inlineStr"/>
      <c r="T1045" s="418">
        <f>R1045=S1045</f>
        <v/>
      </c>
      <c r="U1045" s="418">
        <f>AND(MONTH(F1045)=MONTH(Y1045), YEAR(F1045)=YEAR(Y1045))</f>
        <v/>
      </c>
      <c r="V1045" s="418">
        <f>AND(AC1045&lt;&gt;"", 'Company information'!D$4&lt;&gt;"", RIGHT(SUBSTITUTE(AC1045,"-",""),9)=RIGHT(SUBSTITUTE('Company information'!D$4,"-",""),9))</f>
        <v/>
      </c>
      <c r="W1045" s="418">
        <f>AI1045-I1045</f>
        <v/>
      </c>
      <c r="X1045" s="455" t="n"/>
      <c r="Y1045" s="417" t="n"/>
      <c r="Z1045" s="418" t="n"/>
      <c r="AA1045" s="418" t="n"/>
      <c r="AB1045" s="418" t="n"/>
      <c r="AC1045" s="418" t="n"/>
      <c r="AD1045" s="418" t="n"/>
      <c r="AE1045" s="455" t="n"/>
      <c r="AF1045" s="455" t="n"/>
      <c r="AG1045" s="455" t="n"/>
      <c r="AH1045" s="455" t="n"/>
      <c r="AI1045" s="455" t="n"/>
      <c r="AJ1045" s="455" t="n"/>
      <c r="AK1045" s="455" t="n"/>
      <c r="AL1045" s="455" t="n"/>
      <c r="AM1045" s="455" t="n"/>
      <c r="AN1045" s="455" t="n"/>
      <c r="AO1045" s="455" t="n"/>
      <c r="AP1045" s="455" t="n"/>
      <c r="AQ1045" s="455" t="n"/>
      <c r="AR1045" s="418" t="n"/>
      <c r="AS1045" s="418" t="n"/>
      <c r="AT1045" s="418" t="n"/>
    </row>
    <row r="1046">
      <c r="A1046" s="417" t="n">
        <v>1037</v>
      </c>
      <c r="B1046" s="418" t="inlineStr">
        <is>
          <t>Export Adminstration Fee</t>
        </is>
      </c>
      <c r="C1046" s="418" t="inlineStr">
        <is>
          <t>ឆាយ ដា ឡូយីស្ទីក</t>
        </is>
      </c>
      <c r="D1046" s="418" t="inlineStr">
        <is>
          <t>L001-100063098</t>
        </is>
      </c>
      <c r="E1046" s="418" t="inlineStr">
        <is>
          <t>2302001931</t>
        </is>
      </c>
      <c r="F1046" s="419" t="n">
        <v>44984</v>
      </c>
      <c r="G1046" s="420" t="n">
        <v>76394</v>
      </c>
      <c r="H1046" s="418" t="n"/>
      <c r="I1046" s="455" t="n">
        <v>76394</v>
      </c>
      <c r="J1046" s="418">
        <f>IF(L1046&lt;&gt;"",L1046,K1046)</f>
        <v/>
      </c>
      <c r="K1046" s="418">
        <f>IF(AND(T1046=TRUE, U1046=TRUE, V1046=TRUE), IF(W1046&lt;-0.05, "អនុញ្ញាត (អ្នកផ្គត់ផ្គង់ប្រកាសខ្វះ)", "បានប្រកាស (អនុញ្ញាត)"), IF(AND(T1046=FALSE, U1046=FALSE, V1046=FALSE), "ព្យួរទុក (មិនមានទិន្នន័យ)", "ប្រកាសខុស (ព្យួរទុក)"))</f>
        <v/>
      </c>
      <c r="L1046" s="418" t="inlineStr"/>
      <c r="M1046" s="418" t="inlineStr"/>
      <c r="N1046" s="455" t="n"/>
      <c r="O1046" s="455">
        <f>IF(W1046&lt;0,AI1046,I1046)</f>
        <v/>
      </c>
      <c r="P1046" s="455">
        <f>I1046-O1046</f>
        <v/>
      </c>
      <c r="Q1046" s="418" t="n"/>
      <c r="R1046" s="418" t="inlineStr">
        <is>
          <t>2302001931</t>
        </is>
      </c>
      <c r="S1046" s="418" t="inlineStr"/>
      <c r="T1046" s="418">
        <f>R1046=S1046</f>
        <v/>
      </c>
      <c r="U1046" s="418">
        <f>AND(MONTH(F1046)=MONTH(Y1046), YEAR(F1046)=YEAR(Y1046))</f>
        <v/>
      </c>
      <c r="V1046" s="418">
        <f>AND(AC1046&lt;&gt;"", 'Company information'!D$4&lt;&gt;"", RIGHT(SUBSTITUTE(AC1046,"-",""),9)=RIGHT(SUBSTITUTE('Company information'!D$4,"-",""),9))</f>
        <v/>
      </c>
      <c r="W1046" s="418">
        <f>AI1046-I1046</f>
        <v/>
      </c>
      <c r="X1046" s="455" t="n"/>
      <c r="Y1046" s="417" t="n"/>
      <c r="Z1046" s="418" t="n"/>
      <c r="AA1046" s="418" t="n"/>
      <c r="AB1046" s="418" t="n"/>
      <c r="AC1046" s="418" t="n"/>
      <c r="AD1046" s="418" t="n"/>
      <c r="AE1046" s="455" t="n"/>
      <c r="AF1046" s="455" t="n"/>
      <c r="AG1046" s="455" t="n"/>
      <c r="AH1046" s="455" t="n"/>
      <c r="AI1046" s="455" t="n"/>
      <c r="AJ1046" s="455" t="n"/>
      <c r="AK1046" s="455" t="n"/>
      <c r="AL1046" s="455" t="n"/>
      <c r="AM1046" s="455" t="n"/>
      <c r="AN1046" s="455" t="n"/>
      <c r="AO1046" s="455" t="n"/>
      <c r="AP1046" s="455" t="n"/>
      <c r="AQ1046" s="455" t="n"/>
      <c r="AR1046" s="418" t="n"/>
      <c r="AS1046" s="418" t="n"/>
      <c r="AT1046" s="418" t="n"/>
    </row>
    <row r="1047">
      <c r="A1047" s="417" t="n">
        <v>1038</v>
      </c>
      <c r="B1047" s="418" t="inlineStr">
        <is>
          <t>Export Adminstration Fee</t>
        </is>
      </c>
      <c r="C1047" s="418" t="inlineStr">
        <is>
          <t>ឆាយ ដា ឡូយីស្ទីក</t>
        </is>
      </c>
      <c r="D1047" s="418" t="inlineStr">
        <is>
          <t>L001-100063098</t>
        </is>
      </c>
      <c r="E1047" s="418" t="inlineStr">
        <is>
          <t>2302001748</t>
        </is>
      </c>
      <c r="F1047" s="419" t="n">
        <v>44977</v>
      </c>
      <c r="G1047" s="420" t="n">
        <v>18351</v>
      </c>
      <c r="H1047" s="418" t="n"/>
      <c r="I1047" s="455" t="n">
        <v>18351</v>
      </c>
      <c r="J1047" s="418">
        <f>IF(L1047&lt;&gt;"",L1047,K1047)</f>
        <v/>
      </c>
      <c r="K1047" s="418">
        <f>IF(AND(T1047=TRUE, U1047=TRUE, V1047=TRUE), IF(W1047&lt;-0.05, "អនុញ្ញាត (អ្នកផ្គត់ផ្គង់ប្រកាសខ្វះ)", "បានប្រកាស (អនុញ្ញាត)"), IF(AND(T1047=FALSE, U1047=FALSE, V1047=FALSE), "ព្យួរទុក (មិនមានទិន្នន័យ)", "ប្រកាសខុស (ព្យួរទុក)"))</f>
        <v/>
      </c>
      <c r="L1047" s="418" t="inlineStr"/>
      <c r="M1047" s="418" t="inlineStr"/>
      <c r="N1047" s="455" t="n"/>
      <c r="O1047" s="455">
        <f>IF(W1047&lt;0,AI1047,I1047)</f>
        <v/>
      </c>
      <c r="P1047" s="455">
        <f>I1047-O1047</f>
        <v/>
      </c>
      <c r="Q1047" s="418" t="n"/>
      <c r="R1047" s="418" t="inlineStr">
        <is>
          <t>2302001748</t>
        </is>
      </c>
      <c r="S1047" s="418" t="inlineStr"/>
      <c r="T1047" s="418">
        <f>R1047=S1047</f>
        <v/>
      </c>
      <c r="U1047" s="418">
        <f>AND(MONTH(F1047)=MONTH(Y1047), YEAR(F1047)=YEAR(Y1047))</f>
        <v/>
      </c>
      <c r="V1047" s="418">
        <f>AND(AC1047&lt;&gt;"", 'Company information'!D$4&lt;&gt;"", RIGHT(SUBSTITUTE(AC1047,"-",""),9)=RIGHT(SUBSTITUTE('Company information'!D$4,"-",""),9))</f>
        <v/>
      </c>
      <c r="W1047" s="418">
        <f>AI1047-I1047</f>
        <v/>
      </c>
      <c r="X1047" s="455" t="n"/>
      <c r="Y1047" s="417" t="n"/>
      <c r="Z1047" s="418" t="n"/>
      <c r="AA1047" s="418" t="n"/>
      <c r="AB1047" s="418" t="n"/>
      <c r="AC1047" s="418" t="n"/>
      <c r="AD1047" s="418" t="n"/>
      <c r="AE1047" s="455" t="n"/>
      <c r="AF1047" s="455" t="n"/>
      <c r="AG1047" s="455" t="n"/>
      <c r="AH1047" s="455" t="n"/>
      <c r="AI1047" s="455" t="n"/>
      <c r="AJ1047" s="455" t="n"/>
      <c r="AK1047" s="455" t="n"/>
      <c r="AL1047" s="455" t="n"/>
      <c r="AM1047" s="455" t="n"/>
      <c r="AN1047" s="455" t="n"/>
      <c r="AO1047" s="455" t="n"/>
      <c r="AP1047" s="455" t="n"/>
      <c r="AQ1047" s="455" t="n"/>
      <c r="AR1047" s="418" t="n"/>
      <c r="AS1047" s="418" t="n"/>
      <c r="AT1047" s="418" t="n"/>
    </row>
    <row r="1048">
      <c r="A1048" s="417" t="n">
        <v>1039</v>
      </c>
      <c r="B1048" s="418" t="inlineStr">
        <is>
          <t>Export Adminstration Fee</t>
        </is>
      </c>
      <c r="C1048" s="418" t="inlineStr">
        <is>
          <t>ឆាយ ដា ឡូយីស្ទីក</t>
        </is>
      </c>
      <c r="D1048" s="418" t="inlineStr">
        <is>
          <t>L001-100063098</t>
        </is>
      </c>
      <c r="E1048" s="418" t="inlineStr">
        <is>
          <t>2302001335</t>
        </is>
      </c>
      <c r="F1048" s="419" t="n">
        <v>45079</v>
      </c>
      <c r="G1048" s="420" t="n">
        <v>12324</v>
      </c>
      <c r="H1048" s="418" t="n"/>
      <c r="I1048" s="455" t="n">
        <v>12324</v>
      </c>
      <c r="J1048" s="418">
        <f>IF(L1048&lt;&gt;"",L1048,K1048)</f>
        <v/>
      </c>
      <c r="K1048" s="418">
        <f>IF(AND(T1048=TRUE, U1048=TRUE, V1048=TRUE), IF(W1048&lt;-0.05, "អនុញ្ញាត (អ្នកផ្គត់ផ្គង់ប្រកាសខ្វះ)", "បានប្រកាស (អនុញ្ញាត)"), IF(AND(T1048=FALSE, U1048=FALSE, V1048=FALSE), "ព្យួរទុក (មិនមានទិន្នន័យ)", "ប្រកាសខុស (ព្យួរទុក)"))</f>
        <v/>
      </c>
      <c r="L1048" s="418" t="inlineStr"/>
      <c r="M1048" s="418" t="inlineStr"/>
      <c r="N1048" s="455" t="n"/>
      <c r="O1048" s="455">
        <f>IF(W1048&lt;0,AI1048,I1048)</f>
        <v/>
      </c>
      <c r="P1048" s="455">
        <f>I1048-O1048</f>
        <v/>
      </c>
      <c r="Q1048" s="418" t="n"/>
      <c r="R1048" s="418" t="inlineStr">
        <is>
          <t>2302001335</t>
        </is>
      </c>
      <c r="S1048" s="418" t="inlineStr"/>
      <c r="T1048" s="418">
        <f>R1048=S1048</f>
        <v/>
      </c>
      <c r="U1048" s="418">
        <f>AND(MONTH(F1048)=MONTH(Y1048), YEAR(F1048)=YEAR(Y1048))</f>
        <v/>
      </c>
      <c r="V1048" s="418">
        <f>AND(AC1048&lt;&gt;"", 'Company information'!D$4&lt;&gt;"", RIGHT(SUBSTITUTE(AC1048,"-",""),9)=RIGHT(SUBSTITUTE('Company information'!D$4,"-",""),9))</f>
        <v/>
      </c>
      <c r="W1048" s="418">
        <f>AI1048-I1048</f>
        <v/>
      </c>
      <c r="X1048" s="455" t="n"/>
      <c r="Y1048" s="417" t="n"/>
      <c r="Z1048" s="418" t="n"/>
      <c r="AA1048" s="418" t="n"/>
      <c r="AB1048" s="418" t="n"/>
      <c r="AC1048" s="418" t="n"/>
      <c r="AD1048" s="418" t="n"/>
      <c r="AE1048" s="455" t="n"/>
      <c r="AF1048" s="455" t="n"/>
      <c r="AG1048" s="455" t="n"/>
      <c r="AH1048" s="455" t="n"/>
      <c r="AI1048" s="455" t="n"/>
      <c r="AJ1048" s="455" t="n"/>
      <c r="AK1048" s="455" t="n"/>
      <c r="AL1048" s="455" t="n"/>
      <c r="AM1048" s="455" t="n"/>
      <c r="AN1048" s="455" t="n"/>
      <c r="AO1048" s="455" t="n"/>
      <c r="AP1048" s="455" t="n"/>
      <c r="AQ1048" s="455" t="n"/>
      <c r="AR1048" s="418" t="n"/>
      <c r="AS1048" s="418" t="n"/>
      <c r="AT1048" s="418" t="n"/>
    </row>
    <row r="1049">
      <c r="A1049" s="417" t="n">
        <v>1040</v>
      </c>
      <c r="B1049" s="418" t="inlineStr">
        <is>
          <t>Clearance &amp; Trucking Fee</t>
        </is>
      </c>
      <c r="C1049" s="418" t="inlineStr">
        <is>
          <t>56ប៊ី-លីង សឹបផ្លាយ ឆេន មេនេចម៉ិន ឯ.ក</t>
        </is>
      </c>
      <c r="D1049" s="418" t="inlineStr">
        <is>
          <t>K004-902004795</t>
        </is>
      </c>
      <c r="E1049" s="418" t="inlineStr">
        <is>
          <t>TI2023-0173</t>
        </is>
      </c>
      <c r="F1049" s="419" t="n">
        <v>44985</v>
      </c>
      <c r="G1049" s="420" t="n">
        <v>481117</v>
      </c>
      <c r="H1049" s="418" t="n"/>
      <c r="I1049" s="455" t="n">
        <v>481117</v>
      </c>
      <c r="J1049" s="418">
        <f>IF(L1049&lt;&gt;"",L1049,K1049)</f>
        <v/>
      </c>
      <c r="K1049" s="418">
        <f>IF(AND(T1049=TRUE, U1049=TRUE, V1049=TRUE), IF(W1049&lt;-0.05, "អនុញ្ញាត (អ្នកផ្គត់ផ្គង់ប្រកាសខ្វះ)", "បានប្រកាស (អនុញ្ញាត)"), IF(AND(T1049=FALSE, U1049=FALSE, V1049=FALSE), "ព្យួរទុក (មិនមានទិន្នន័យ)", "ប្រកាសខុស (ព្យួរទុក)"))</f>
        <v/>
      </c>
      <c r="L1049" s="418" t="inlineStr"/>
      <c r="M1049" s="418" t="inlineStr"/>
      <c r="N1049" s="455" t="n"/>
      <c r="O1049" s="455">
        <f>IF(W1049&lt;0,AI1049,I1049)</f>
        <v/>
      </c>
      <c r="P1049" s="455">
        <f>I1049-O1049</f>
        <v/>
      </c>
      <c r="Q1049" s="418" t="n"/>
      <c r="R1049" s="418" t="inlineStr">
        <is>
          <t>TI2023-0173</t>
        </is>
      </c>
      <c r="S1049" s="418" t="inlineStr"/>
      <c r="T1049" s="418">
        <f>R1049=S1049</f>
        <v/>
      </c>
      <c r="U1049" s="418">
        <f>AND(MONTH(F1049)=MONTH(Y1049), YEAR(F1049)=YEAR(Y1049))</f>
        <v/>
      </c>
      <c r="V1049" s="418">
        <f>AND(AC1049&lt;&gt;"", 'Company information'!D$4&lt;&gt;"", RIGHT(SUBSTITUTE(AC1049,"-",""),9)=RIGHT(SUBSTITUTE('Company information'!D$4,"-",""),9))</f>
        <v/>
      </c>
      <c r="W1049" s="418">
        <f>AI1049-I1049</f>
        <v/>
      </c>
      <c r="X1049" s="455" t="n"/>
      <c r="Y1049" s="417" t="n"/>
      <c r="Z1049" s="418" t="n"/>
      <c r="AA1049" s="418" t="n"/>
      <c r="AB1049" s="418" t="n"/>
      <c r="AC1049" s="418" t="n"/>
      <c r="AD1049" s="418" t="n"/>
      <c r="AE1049" s="455" t="n"/>
      <c r="AF1049" s="455" t="n"/>
      <c r="AG1049" s="455" t="n"/>
      <c r="AH1049" s="455" t="n"/>
      <c r="AI1049" s="455" t="n"/>
      <c r="AJ1049" s="455" t="n"/>
      <c r="AK1049" s="455" t="n"/>
      <c r="AL1049" s="455" t="n"/>
      <c r="AM1049" s="455" t="n"/>
      <c r="AN1049" s="455" t="n"/>
      <c r="AO1049" s="455" t="n"/>
      <c r="AP1049" s="455" t="n"/>
      <c r="AQ1049" s="455" t="n"/>
      <c r="AR1049" s="418" t="n"/>
      <c r="AS1049" s="418" t="n"/>
      <c r="AT1049" s="418" t="n"/>
    </row>
    <row r="1050">
      <c r="A1050" s="417" t="n">
        <v>1041</v>
      </c>
      <c r="B1050" s="418" t="inlineStr">
        <is>
          <t>Clearance &amp; Trucking Fee</t>
        </is>
      </c>
      <c r="C1050" s="418" t="inlineStr">
        <is>
          <t>56ប៊ី-លីង សឹបផ្លាយ ឆេន មេនេចម៉ិន ឯ.ក</t>
        </is>
      </c>
      <c r="D1050" s="418" t="inlineStr">
        <is>
          <t>K004-902004795</t>
        </is>
      </c>
      <c r="E1050" s="418" t="inlineStr">
        <is>
          <t>TI2023-0172</t>
        </is>
      </c>
      <c r="F1050" s="419" t="n">
        <v>44985</v>
      </c>
      <c r="G1050" s="420" t="n">
        <v>693375</v>
      </c>
      <c r="H1050" s="418" t="n"/>
      <c r="I1050" s="455" t="n">
        <v>693375</v>
      </c>
      <c r="J1050" s="418">
        <f>IF(L1050&lt;&gt;"",L1050,K1050)</f>
        <v/>
      </c>
      <c r="K1050" s="418">
        <f>IF(AND(T1050=TRUE, U1050=TRUE, V1050=TRUE), IF(W1050&lt;-0.05, "អនុញ្ញាត (អ្នកផ្គត់ផ្គង់ប្រកាសខ្វះ)", "បានប្រកាស (អនុញ្ញាត)"), IF(AND(T1050=FALSE, U1050=FALSE, V1050=FALSE), "ព្យួរទុក (មិនមានទិន្នន័យ)", "ប្រកាសខុស (ព្យួរទុក)"))</f>
        <v/>
      </c>
      <c r="L1050" s="418" t="inlineStr"/>
      <c r="M1050" s="418" t="inlineStr"/>
      <c r="N1050" s="455" t="n"/>
      <c r="O1050" s="455">
        <f>IF(W1050&lt;0,AI1050,I1050)</f>
        <v/>
      </c>
      <c r="P1050" s="455">
        <f>I1050-O1050</f>
        <v/>
      </c>
      <c r="Q1050" s="418" t="n"/>
      <c r="R1050" s="418" t="inlineStr">
        <is>
          <t>TI2023-0172</t>
        </is>
      </c>
      <c r="S1050" s="418" t="inlineStr"/>
      <c r="T1050" s="418">
        <f>R1050=S1050</f>
        <v/>
      </c>
      <c r="U1050" s="418">
        <f>AND(MONTH(F1050)=MONTH(Y1050), YEAR(F1050)=YEAR(Y1050))</f>
        <v/>
      </c>
      <c r="V1050" s="418">
        <f>AND(AC1050&lt;&gt;"", 'Company information'!D$4&lt;&gt;"", RIGHT(SUBSTITUTE(AC1050,"-",""),9)=RIGHT(SUBSTITUTE('Company information'!D$4,"-",""),9))</f>
        <v/>
      </c>
      <c r="W1050" s="418">
        <f>AI1050-I1050</f>
        <v/>
      </c>
      <c r="X1050" s="455" t="n"/>
      <c r="Y1050" s="417" t="n"/>
      <c r="Z1050" s="418" t="n"/>
      <c r="AA1050" s="418" t="n"/>
      <c r="AB1050" s="418" t="n"/>
      <c r="AC1050" s="418" t="n"/>
      <c r="AD1050" s="418" t="n"/>
      <c r="AE1050" s="455" t="n"/>
      <c r="AF1050" s="455" t="n"/>
      <c r="AG1050" s="455" t="n"/>
      <c r="AH1050" s="455" t="n"/>
      <c r="AI1050" s="455" t="n"/>
      <c r="AJ1050" s="455" t="n"/>
      <c r="AK1050" s="455" t="n"/>
      <c r="AL1050" s="455" t="n"/>
      <c r="AM1050" s="455" t="n"/>
      <c r="AN1050" s="455" t="n"/>
      <c r="AO1050" s="455" t="n"/>
      <c r="AP1050" s="455" t="n"/>
      <c r="AQ1050" s="455" t="n"/>
      <c r="AR1050" s="418" t="n"/>
      <c r="AS1050" s="418" t="n"/>
      <c r="AT1050" s="418" t="n"/>
    </row>
    <row r="1051">
      <c r="A1051" s="417" t="n">
        <v>1042</v>
      </c>
      <c r="B1051" s="418" t="inlineStr">
        <is>
          <t>Clearance &amp; Trucking Fee</t>
        </is>
      </c>
      <c r="C1051" s="418" t="inlineStr">
        <is>
          <t>56ប៊ី-លីង សឹបផ្លាយ ឆេន មេនេចម៉ិន ឯ.ក</t>
        </is>
      </c>
      <c r="D1051" s="418" t="inlineStr">
        <is>
          <t>K004-902004795</t>
        </is>
      </c>
      <c r="E1051" s="418" t="inlineStr">
        <is>
          <t>TI2023-0171</t>
        </is>
      </c>
      <c r="F1051" s="419" t="n">
        <v>44985</v>
      </c>
      <c r="G1051" s="420" t="n">
        <v>268860</v>
      </c>
      <c r="H1051" s="418" t="n"/>
      <c r="I1051" s="455" t="n">
        <v>268860</v>
      </c>
      <c r="J1051" s="418">
        <f>IF(L1051&lt;&gt;"",L1051,K1051)</f>
        <v/>
      </c>
      <c r="K1051" s="418">
        <f>IF(AND(T1051=TRUE, U1051=TRUE, V1051=TRUE), IF(W1051&lt;-0.05, "អនុញ្ញាត (អ្នកផ្គត់ផ្គង់ប្រកាសខ្វះ)", "បានប្រកាស (អនុញ្ញាត)"), IF(AND(T1051=FALSE, U1051=FALSE, V1051=FALSE), "ព្យួរទុក (មិនមានទិន្នន័យ)", "ប្រកាសខុស (ព្យួរទុក)"))</f>
        <v/>
      </c>
      <c r="L1051" s="418" t="inlineStr"/>
      <c r="M1051" s="418" t="inlineStr"/>
      <c r="N1051" s="455" t="n"/>
      <c r="O1051" s="455">
        <f>IF(W1051&lt;0,AI1051,I1051)</f>
        <v/>
      </c>
      <c r="P1051" s="455">
        <f>I1051-O1051</f>
        <v/>
      </c>
      <c r="Q1051" s="418" t="n"/>
      <c r="R1051" s="418" t="inlineStr">
        <is>
          <t>TI2023-0171</t>
        </is>
      </c>
      <c r="S1051" s="418" t="inlineStr"/>
      <c r="T1051" s="418">
        <f>R1051=S1051</f>
        <v/>
      </c>
      <c r="U1051" s="418">
        <f>AND(MONTH(F1051)=MONTH(Y1051), YEAR(F1051)=YEAR(Y1051))</f>
        <v/>
      </c>
      <c r="V1051" s="418">
        <f>AND(AC1051&lt;&gt;"", 'Company information'!D$4&lt;&gt;"", RIGHT(SUBSTITUTE(AC1051,"-",""),9)=RIGHT(SUBSTITUTE('Company information'!D$4,"-",""),9))</f>
        <v/>
      </c>
      <c r="W1051" s="418">
        <f>AI1051-I1051</f>
        <v/>
      </c>
      <c r="X1051" s="455" t="n"/>
      <c r="Y1051" s="417" t="n"/>
      <c r="Z1051" s="418" t="n"/>
      <c r="AA1051" s="418" t="n"/>
      <c r="AB1051" s="418" t="n"/>
      <c r="AC1051" s="418" t="n"/>
      <c r="AD1051" s="418" t="n"/>
      <c r="AE1051" s="455" t="n"/>
      <c r="AF1051" s="455" t="n"/>
      <c r="AG1051" s="455" t="n"/>
      <c r="AH1051" s="455" t="n"/>
      <c r="AI1051" s="455" t="n"/>
      <c r="AJ1051" s="455" t="n"/>
      <c r="AK1051" s="455" t="n"/>
      <c r="AL1051" s="455" t="n"/>
      <c r="AM1051" s="455" t="n"/>
      <c r="AN1051" s="455" t="n"/>
      <c r="AO1051" s="455" t="n"/>
      <c r="AP1051" s="455" t="n"/>
      <c r="AQ1051" s="455" t="n"/>
      <c r="AR1051" s="418" t="n"/>
      <c r="AS1051" s="418" t="n"/>
      <c r="AT1051" s="418" t="n"/>
    </row>
    <row r="1052">
      <c r="A1052" s="417" t="n">
        <v>1043</v>
      </c>
      <c r="B1052" s="418" t="inlineStr">
        <is>
          <t>Clearance &amp; Trucking Fee</t>
        </is>
      </c>
      <c r="C1052" s="418" t="inlineStr">
        <is>
          <t>56ប៊ី-លីង សឹបផ្លាយ ឆេន មេនេចម៉ិន ឯ.ក</t>
        </is>
      </c>
      <c r="D1052" s="418" t="inlineStr">
        <is>
          <t>K004-902004795</t>
        </is>
      </c>
      <c r="E1052" s="418" t="inlineStr">
        <is>
          <t>TI2023-0170</t>
        </is>
      </c>
      <c r="F1052" s="419" t="n">
        <v>44985</v>
      </c>
      <c r="G1052" s="420" t="n">
        <v>169806</v>
      </c>
      <c r="H1052" s="418" t="n"/>
      <c r="I1052" s="455" t="n">
        <v>169806</v>
      </c>
      <c r="J1052" s="418">
        <f>IF(L1052&lt;&gt;"",L1052,K1052)</f>
        <v/>
      </c>
      <c r="K1052" s="418">
        <f>IF(AND(T1052=TRUE, U1052=TRUE, V1052=TRUE), IF(W1052&lt;-0.05, "អនុញ្ញាត (អ្នកផ្គត់ផ្គង់ប្រកាសខ្វះ)", "បានប្រកាស (អនុញ្ញាត)"), IF(AND(T1052=FALSE, U1052=FALSE, V1052=FALSE), "ព្យួរទុក (មិនមានទិន្នន័យ)", "ប្រកាសខុស (ព្យួរទុក)"))</f>
        <v/>
      </c>
      <c r="L1052" s="418" t="inlineStr"/>
      <c r="M1052" s="418" t="inlineStr"/>
      <c r="N1052" s="455" t="n"/>
      <c r="O1052" s="455">
        <f>IF(W1052&lt;0,AI1052,I1052)</f>
        <v/>
      </c>
      <c r="P1052" s="455">
        <f>I1052-O1052</f>
        <v/>
      </c>
      <c r="Q1052" s="418" t="n"/>
      <c r="R1052" s="418" t="inlineStr">
        <is>
          <t>TI2023-0170</t>
        </is>
      </c>
      <c r="S1052" s="418" t="inlineStr"/>
      <c r="T1052" s="418">
        <f>R1052=S1052</f>
        <v/>
      </c>
      <c r="U1052" s="418">
        <f>AND(MONTH(F1052)=MONTH(Y1052), YEAR(F1052)=YEAR(Y1052))</f>
        <v/>
      </c>
      <c r="V1052" s="418">
        <f>AND(AC1052&lt;&gt;"", 'Company information'!D$4&lt;&gt;"", RIGHT(SUBSTITUTE(AC1052,"-",""),9)=RIGHT(SUBSTITUTE('Company information'!D$4,"-",""),9))</f>
        <v/>
      </c>
      <c r="W1052" s="418">
        <f>AI1052-I1052</f>
        <v/>
      </c>
      <c r="X1052" s="455" t="n"/>
      <c r="Y1052" s="417" t="n"/>
      <c r="Z1052" s="418" t="n"/>
      <c r="AA1052" s="418" t="n"/>
      <c r="AB1052" s="418" t="n"/>
      <c r="AC1052" s="418" t="n"/>
      <c r="AD1052" s="418" t="n"/>
      <c r="AE1052" s="455" t="n"/>
      <c r="AF1052" s="455" t="n"/>
      <c r="AG1052" s="455" t="n"/>
      <c r="AH1052" s="455" t="n"/>
      <c r="AI1052" s="455" t="n"/>
      <c r="AJ1052" s="455" t="n"/>
      <c r="AK1052" s="455" t="n"/>
      <c r="AL1052" s="455" t="n"/>
      <c r="AM1052" s="455" t="n"/>
      <c r="AN1052" s="455" t="n"/>
      <c r="AO1052" s="455" t="n"/>
      <c r="AP1052" s="455" t="n"/>
      <c r="AQ1052" s="455" t="n"/>
      <c r="AR1052" s="418" t="n"/>
      <c r="AS1052" s="418" t="n"/>
      <c r="AT1052" s="418" t="n"/>
    </row>
    <row r="1053">
      <c r="A1053" s="417" t="n">
        <v>1044</v>
      </c>
      <c r="B1053" s="418" t="inlineStr">
        <is>
          <t>Clearance &amp; Trucking Fee</t>
        </is>
      </c>
      <c r="C1053" s="418" t="inlineStr">
        <is>
          <t>56ប៊ី-លីង សឹបផ្លាយ ឆេន មេនេចម៉ិន ឯ.ក</t>
        </is>
      </c>
      <c r="D1053" s="418" t="inlineStr">
        <is>
          <t>K004-902004795</t>
        </is>
      </c>
      <c r="E1053" s="418" t="inlineStr">
        <is>
          <t>TI2023-0169</t>
        </is>
      </c>
      <c r="F1053" s="419" t="n">
        <v>44985</v>
      </c>
      <c r="G1053" s="420" t="n">
        <v>169806</v>
      </c>
      <c r="H1053" s="418" t="n"/>
      <c r="I1053" s="455" t="n">
        <v>169806</v>
      </c>
      <c r="J1053" s="418">
        <f>IF(L1053&lt;&gt;"",L1053,K1053)</f>
        <v/>
      </c>
      <c r="K1053" s="418">
        <f>IF(AND(T1053=TRUE, U1053=TRUE, V1053=TRUE), IF(W1053&lt;-0.05, "អនុញ្ញាត (អ្នកផ្គត់ផ្គង់ប្រកាសខ្វះ)", "បានប្រកាស (អនុញ្ញាត)"), IF(AND(T1053=FALSE, U1053=FALSE, V1053=FALSE), "ព្យួរទុក (មិនមានទិន្នន័យ)", "ប្រកាសខុស (ព្យួរទុក)"))</f>
        <v/>
      </c>
      <c r="L1053" s="418" t="inlineStr"/>
      <c r="M1053" s="418" t="inlineStr"/>
      <c r="N1053" s="455" t="n"/>
      <c r="O1053" s="455">
        <f>IF(W1053&lt;0,AI1053,I1053)</f>
        <v/>
      </c>
      <c r="P1053" s="455">
        <f>I1053-O1053</f>
        <v/>
      </c>
      <c r="Q1053" s="418" t="n"/>
      <c r="R1053" s="418" t="inlineStr">
        <is>
          <t>TI2023-0169</t>
        </is>
      </c>
      <c r="S1053" s="418" t="inlineStr"/>
      <c r="T1053" s="418">
        <f>R1053=S1053</f>
        <v/>
      </c>
      <c r="U1053" s="418">
        <f>AND(MONTH(F1053)=MONTH(Y1053), YEAR(F1053)=YEAR(Y1053))</f>
        <v/>
      </c>
      <c r="V1053" s="418">
        <f>AND(AC1053&lt;&gt;"", 'Company information'!D$4&lt;&gt;"", RIGHT(SUBSTITUTE(AC1053,"-",""),9)=RIGHT(SUBSTITUTE('Company information'!D$4,"-",""),9))</f>
        <v/>
      </c>
      <c r="W1053" s="418">
        <f>AI1053-I1053</f>
        <v/>
      </c>
      <c r="X1053" s="455" t="n"/>
      <c r="Y1053" s="417" t="n"/>
      <c r="Z1053" s="418" t="n"/>
      <c r="AA1053" s="418" t="n"/>
      <c r="AB1053" s="418" t="n"/>
      <c r="AC1053" s="418" t="n"/>
      <c r="AD1053" s="418" t="n"/>
      <c r="AE1053" s="455" t="n"/>
      <c r="AF1053" s="455" t="n"/>
      <c r="AG1053" s="455" t="n"/>
      <c r="AH1053" s="455" t="n"/>
      <c r="AI1053" s="455" t="n"/>
      <c r="AJ1053" s="455" t="n"/>
      <c r="AK1053" s="455" t="n"/>
      <c r="AL1053" s="455" t="n"/>
      <c r="AM1053" s="455" t="n"/>
      <c r="AN1053" s="455" t="n"/>
      <c r="AO1053" s="455" t="n"/>
      <c r="AP1053" s="455" t="n"/>
      <c r="AQ1053" s="455" t="n"/>
      <c r="AR1053" s="418" t="n"/>
      <c r="AS1053" s="418" t="n"/>
      <c r="AT1053" s="418" t="n"/>
    </row>
    <row r="1054">
      <c r="A1054" s="417" t="n">
        <v>1045</v>
      </c>
      <c r="B1054" s="418" t="inlineStr">
        <is>
          <t>Clearance &amp; Trucking Fee</t>
        </is>
      </c>
      <c r="C1054" s="418" t="inlineStr">
        <is>
          <t>56ប៊ី-លីង សឹបផ្លាយ ឆេន មេនេចម៉ិន ឯ.ក</t>
        </is>
      </c>
      <c r="D1054" s="418" t="inlineStr">
        <is>
          <t>K004-902004795</t>
        </is>
      </c>
      <c r="E1054" s="418" t="inlineStr">
        <is>
          <t>TI2023-0168</t>
        </is>
      </c>
      <c r="F1054" s="419" t="n">
        <v>44985</v>
      </c>
      <c r="G1054" s="420" t="n">
        <v>169806</v>
      </c>
      <c r="H1054" s="418" t="n"/>
      <c r="I1054" s="455" t="n">
        <v>169806</v>
      </c>
      <c r="J1054" s="418">
        <f>IF(L1054&lt;&gt;"",L1054,K1054)</f>
        <v/>
      </c>
      <c r="K1054" s="418">
        <f>IF(AND(T1054=TRUE, U1054=TRUE, V1054=TRUE), IF(W1054&lt;-0.05, "អនុញ្ញាត (អ្នកផ្គត់ផ្គង់ប្រកាសខ្វះ)", "បានប្រកាស (អនុញ្ញាត)"), IF(AND(T1054=FALSE, U1054=FALSE, V1054=FALSE), "ព្យួរទុក (មិនមានទិន្នន័យ)", "ប្រកាសខុស (ព្យួរទុក)"))</f>
        <v/>
      </c>
      <c r="L1054" s="418" t="inlineStr"/>
      <c r="M1054" s="418" t="inlineStr"/>
      <c r="N1054" s="455" t="n"/>
      <c r="O1054" s="455">
        <f>IF(W1054&lt;0,AI1054,I1054)</f>
        <v/>
      </c>
      <c r="P1054" s="455">
        <f>I1054-O1054</f>
        <v/>
      </c>
      <c r="Q1054" s="418" t="n"/>
      <c r="R1054" s="418" t="inlineStr">
        <is>
          <t>TI2023-0168</t>
        </is>
      </c>
      <c r="S1054" s="418" t="inlineStr"/>
      <c r="T1054" s="418">
        <f>R1054=S1054</f>
        <v/>
      </c>
      <c r="U1054" s="418">
        <f>AND(MONTH(F1054)=MONTH(Y1054), YEAR(F1054)=YEAR(Y1054))</f>
        <v/>
      </c>
      <c r="V1054" s="418">
        <f>AND(AC1054&lt;&gt;"", 'Company information'!D$4&lt;&gt;"", RIGHT(SUBSTITUTE(AC1054,"-",""),9)=RIGHT(SUBSTITUTE('Company information'!D$4,"-",""),9))</f>
        <v/>
      </c>
      <c r="W1054" s="418">
        <f>AI1054-I1054</f>
        <v/>
      </c>
      <c r="X1054" s="455" t="n"/>
      <c r="Y1054" s="417" t="n"/>
      <c r="Z1054" s="418" t="n"/>
      <c r="AA1054" s="418" t="n"/>
      <c r="AB1054" s="418" t="n"/>
      <c r="AC1054" s="418" t="n"/>
      <c r="AD1054" s="418" t="n"/>
      <c r="AE1054" s="455" t="n"/>
      <c r="AF1054" s="455" t="n"/>
      <c r="AG1054" s="455" t="n"/>
      <c r="AH1054" s="455" t="n"/>
      <c r="AI1054" s="455" t="n"/>
      <c r="AJ1054" s="455" t="n"/>
      <c r="AK1054" s="455" t="n"/>
      <c r="AL1054" s="455" t="n"/>
      <c r="AM1054" s="455" t="n"/>
      <c r="AN1054" s="455" t="n"/>
      <c r="AO1054" s="455" t="n"/>
      <c r="AP1054" s="455" t="n"/>
      <c r="AQ1054" s="455" t="n"/>
      <c r="AR1054" s="418" t="n"/>
      <c r="AS1054" s="418" t="n"/>
      <c r="AT1054" s="418" t="n"/>
    </row>
    <row r="1055">
      <c r="A1055" s="417" t="n">
        <v>1046</v>
      </c>
      <c r="B1055" s="418" t="inlineStr">
        <is>
          <t>Clearance &amp; Trucking Fee</t>
        </is>
      </c>
      <c r="C1055" s="418" t="inlineStr">
        <is>
          <t>56ប៊ី-លីង សឹបផ្លាយ ឆេន មេនេចម៉ិន ឯ.ក</t>
        </is>
      </c>
      <c r="D1055" s="418" t="inlineStr">
        <is>
          <t>K004-902004795</t>
        </is>
      </c>
      <c r="E1055" s="418" t="inlineStr">
        <is>
          <t>TI2023-0167</t>
        </is>
      </c>
      <c r="F1055" s="419" t="n">
        <v>44985</v>
      </c>
      <c r="G1055" s="420" t="n">
        <v>208215</v>
      </c>
      <c r="H1055" s="418" t="n"/>
      <c r="I1055" s="455" t="n">
        <v>208215</v>
      </c>
      <c r="J1055" s="418">
        <f>IF(L1055&lt;&gt;"",L1055,K1055)</f>
        <v/>
      </c>
      <c r="K1055" s="418">
        <f>IF(AND(T1055=TRUE, U1055=TRUE, V1055=TRUE), IF(W1055&lt;-0.05, "អនុញ្ញាត (អ្នកផ្គត់ផ្គង់ប្រកាសខ្វះ)", "បានប្រកាស (អនុញ្ញាត)"), IF(AND(T1055=FALSE, U1055=FALSE, V1055=FALSE), "ព្យួរទុក (មិនមានទិន្នន័យ)", "ប្រកាសខុស (ព្យួរទុក)"))</f>
        <v/>
      </c>
      <c r="L1055" s="418" t="inlineStr"/>
      <c r="M1055" s="418" t="inlineStr"/>
      <c r="N1055" s="455" t="n"/>
      <c r="O1055" s="455">
        <f>IF(W1055&lt;0,AI1055,I1055)</f>
        <v/>
      </c>
      <c r="P1055" s="455">
        <f>I1055-O1055</f>
        <v/>
      </c>
      <c r="Q1055" s="418" t="n"/>
      <c r="R1055" s="418" t="inlineStr">
        <is>
          <t>TI2023-0167</t>
        </is>
      </c>
      <c r="S1055" s="418" t="inlineStr"/>
      <c r="T1055" s="418">
        <f>R1055=S1055</f>
        <v/>
      </c>
      <c r="U1055" s="418">
        <f>AND(MONTH(F1055)=MONTH(Y1055), YEAR(F1055)=YEAR(Y1055))</f>
        <v/>
      </c>
      <c r="V1055" s="418">
        <f>AND(AC1055&lt;&gt;"", 'Company information'!D$4&lt;&gt;"", RIGHT(SUBSTITUTE(AC1055,"-",""),9)=RIGHT(SUBSTITUTE('Company information'!D$4,"-",""),9))</f>
        <v/>
      </c>
      <c r="W1055" s="418">
        <f>AI1055-I1055</f>
        <v/>
      </c>
      <c r="X1055" s="455" t="n"/>
      <c r="Y1055" s="417" t="n"/>
      <c r="Z1055" s="418" t="n"/>
      <c r="AA1055" s="418" t="n"/>
      <c r="AB1055" s="418" t="n"/>
      <c r="AC1055" s="418" t="n"/>
      <c r="AD1055" s="418" t="n"/>
      <c r="AE1055" s="455" t="n"/>
      <c r="AF1055" s="455" t="n"/>
      <c r="AG1055" s="455" t="n"/>
      <c r="AH1055" s="455" t="n"/>
      <c r="AI1055" s="455" t="n"/>
      <c r="AJ1055" s="455" t="n"/>
      <c r="AK1055" s="455" t="n"/>
      <c r="AL1055" s="455" t="n"/>
      <c r="AM1055" s="455" t="n"/>
      <c r="AN1055" s="455" t="n"/>
      <c r="AO1055" s="455" t="n"/>
      <c r="AP1055" s="455" t="n"/>
      <c r="AQ1055" s="455" t="n"/>
      <c r="AR1055" s="418" t="n"/>
      <c r="AS1055" s="418" t="n"/>
      <c r="AT1055" s="418" t="n"/>
    </row>
    <row r="1056">
      <c r="A1056" s="417" t="n">
        <v>1047</v>
      </c>
      <c r="B1056" s="418" t="inlineStr">
        <is>
          <t>LIFT-OFF Charges</t>
        </is>
      </c>
      <c r="C1056" s="418" t="inlineStr">
        <is>
          <t>កំពង់ផែស្វយ័តភ្នំពេញ "ក.ស.ភ"</t>
        </is>
      </c>
      <c r="D1056" s="418" t="inlineStr">
        <is>
          <t>L001-100044999</t>
        </is>
      </c>
      <c r="E1056" s="418" t="inlineStr">
        <is>
          <t>INV20230209561</t>
        </is>
      </c>
      <c r="F1056" s="419" t="n">
        <v>44978</v>
      </c>
      <c r="G1056" s="420" t="n">
        <v>58536</v>
      </c>
      <c r="H1056" s="418" t="n"/>
      <c r="I1056" s="455" t="n">
        <v>58536</v>
      </c>
      <c r="J1056" s="418">
        <f>IF(L1056&lt;&gt;"",L1056,K1056)</f>
        <v/>
      </c>
      <c r="K1056" s="418">
        <f>IF(AND(T1056=TRUE, U1056=TRUE, V1056=TRUE), IF(W1056&lt;-0.05, "អនុញ្ញាត (អ្នកផ្គត់ផ្គង់ប្រកាសខ្វះ)", "បានប្រកាស (អនុញ្ញាត)"), IF(AND(T1056=FALSE, U1056=FALSE, V1056=FALSE), "ព្យួរទុក (មិនមានទិន្នន័យ)", "ប្រកាសខុស (ព្យួរទុក)"))</f>
        <v/>
      </c>
      <c r="L1056" s="418" t="inlineStr"/>
      <c r="M1056" s="418" t="inlineStr"/>
      <c r="N1056" s="455" t="n"/>
      <c r="O1056" s="455">
        <f>IF(W1056&lt;0,AI1056,I1056)</f>
        <v/>
      </c>
      <c r="P1056" s="455">
        <f>I1056-O1056</f>
        <v/>
      </c>
      <c r="Q1056" s="418" t="n"/>
      <c r="R1056" s="418" t="inlineStr">
        <is>
          <t>INV20230209561</t>
        </is>
      </c>
      <c r="S1056" s="418" t="inlineStr"/>
      <c r="T1056" s="418">
        <f>R1056=S1056</f>
        <v/>
      </c>
      <c r="U1056" s="418">
        <f>AND(MONTH(F1056)=MONTH(Y1056), YEAR(F1056)=YEAR(Y1056))</f>
        <v/>
      </c>
      <c r="V1056" s="418">
        <f>AND(AC1056&lt;&gt;"", 'Company information'!D$4&lt;&gt;"", RIGHT(SUBSTITUTE(AC1056,"-",""),9)=RIGHT(SUBSTITUTE('Company information'!D$4,"-",""),9))</f>
        <v/>
      </c>
      <c r="W1056" s="418">
        <f>AI1056-I1056</f>
        <v/>
      </c>
      <c r="X1056" s="455" t="n"/>
      <c r="Y1056" s="417" t="n"/>
      <c r="Z1056" s="418" t="n"/>
      <c r="AA1056" s="418" t="n"/>
      <c r="AB1056" s="418" t="n"/>
      <c r="AC1056" s="418" t="n"/>
      <c r="AD1056" s="418" t="n"/>
      <c r="AE1056" s="455" t="n"/>
      <c r="AF1056" s="455" t="n"/>
      <c r="AG1056" s="455" t="n"/>
      <c r="AH1056" s="455" t="n"/>
      <c r="AI1056" s="455" t="n"/>
      <c r="AJ1056" s="455" t="n"/>
      <c r="AK1056" s="455" t="n"/>
      <c r="AL1056" s="455" t="n"/>
      <c r="AM1056" s="455" t="n"/>
      <c r="AN1056" s="455" t="n"/>
      <c r="AO1056" s="455" t="n"/>
      <c r="AP1056" s="455" t="n"/>
      <c r="AQ1056" s="455" t="n"/>
      <c r="AR1056" s="418" t="n"/>
      <c r="AS1056" s="418" t="n"/>
      <c r="AT1056" s="418" t="n"/>
    </row>
    <row r="1057">
      <c r="A1057" s="417" t="n">
        <v>1048</v>
      </c>
      <c r="B1057" s="418" t="inlineStr">
        <is>
          <t>Clearance &amp; Trucking Fee</t>
        </is>
      </c>
      <c r="C1057" s="418" t="inlineStr">
        <is>
          <t>56ប៊ី-លីង សឹបផ្លាយ ឆេន មេនេចម៉ិន ឯ.ក</t>
        </is>
      </c>
      <c r="D1057" s="418" t="inlineStr">
        <is>
          <t>K004-902004795</t>
        </is>
      </c>
      <c r="E1057" s="418" t="inlineStr">
        <is>
          <t>TI2023-0166</t>
        </is>
      </c>
      <c r="F1057" s="419" t="n">
        <v>44985</v>
      </c>
      <c r="G1057" s="420" t="n">
        <v>481117</v>
      </c>
      <c r="H1057" s="418" t="n"/>
      <c r="I1057" s="455" t="n">
        <v>481117</v>
      </c>
      <c r="J1057" s="418">
        <f>IF(L1057&lt;&gt;"",L1057,K1057)</f>
        <v/>
      </c>
      <c r="K1057" s="418">
        <f>IF(AND(T1057=TRUE, U1057=TRUE, V1057=TRUE), IF(W1057&lt;-0.05, "អនុញ្ញាត (អ្នកផ្គត់ផ្គង់ប្រកាសខ្វះ)", "បានប្រកាស (អនុញ្ញាត)"), IF(AND(T1057=FALSE, U1057=FALSE, V1057=FALSE), "ព្យួរទុក (មិនមានទិន្នន័យ)", "ប្រកាសខុស (ព្យួរទុក)"))</f>
        <v/>
      </c>
      <c r="L1057" s="418" t="inlineStr"/>
      <c r="M1057" s="418" t="inlineStr"/>
      <c r="N1057" s="455" t="n"/>
      <c r="O1057" s="455">
        <f>IF(W1057&lt;0,AI1057,I1057)</f>
        <v/>
      </c>
      <c r="P1057" s="455">
        <f>I1057-O1057</f>
        <v/>
      </c>
      <c r="Q1057" s="418" t="n"/>
      <c r="R1057" s="418" t="inlineStr">
        <is>
          <t>TI2023-0166</t>
        </is>
      </c>
      <c r="S1057" s="418" t="inlineStr"/>
      <c r="T1057" s="418">
        <f>R1057=S1057</f>
        <v/>
      </c>
      <c r="U1057" s="418">
        <f>AND(MONTH(F1057)=MONTH(Y1057), YEAR(F1057)=YEAR(Y1057))</f>
        <v/>
      </c>
      <c r="V1057" s="418">
        <f>AND(AC1057&lt;&gt;"", 'Company information'!D$4&lt;&gt;"", RIGHT(SUBSTITUTE(AC1057,"-",""),9)=RIGHT(SUBSTITUTE('Company information'!D$4,"-",""),9))</f>
        <v/>
      </c>
      <c r="W1057" s="418">
        <f>AI1057-I1057</f>
        <v/>
      </c>
      <c r="X1057" s="455" t="n"/>
      <c r="Y1057" s="417" t="n"/>
      <c r="Z1057" s="418" t="n"/>
      <c r="AA1057" s="418" t="n"/>
      <c r="AB1057" s="418" t="n"/>
      <c r="AC1057" s="418" t="n"/>
      <c r="AD1057" s="418" t="n"/>
      <c r="AE1057" s="455" t="n"/>
      <c r="AF1057" s="455" t="n"/>
      <c r="AG1057" s="455" t="n"/>
      <c r="AH1057" s="455" t="n"/>
      <c r="AI1057" s="455" t="n"/>
      <c r="AJ1057" s="455" t="n"/>
      <c r="AK1057" s="455" t="n"/>
      <c r="AL1057" s="455" t="n"/>
      <c r="AM1057" s="455" t="n"/>
      <c r="AN1057" s="455" t="n"/>
      <c r="AO1057" s="455" t="n"/>
      <c r="AP1057" s="455" t="n"/>
      <c r="AQ1057" s="455" t="n"/>
      <c r="AR1057" s="418" t="n"/>
      <c r="AS1057" s="418" t="n"/>
      <c r="AT1057" s="418" t="n"/>
    </row>
    <row r="1058">
      <c r="A1058" s="417" t="n">
        <v>1049</v>
      </c>
      <c r="B1058" s="418" t="inlineStr">
        <is>
          <t>Lift-On &amp; Lift-Off</t>
        </is>
      </c>
      <c r="C1058" s="418" t="inlineStr">
        <is>
          <t>កំពង់ផែស្វយ័តក្រុងព្រះសីហនុ</t>
        </is>
      </c>
      <c r="D1058" s="418" t="inlineStr">
        <is>
          <t>L001-100044638</t>
        </is>
      </c>
      <c r="E1058" s="418" t="inlineStr">
        <is>
          <t>026623</t>
        </is>
      </c>
      <c r="F1058" s="419" t="n">
        <v>44981</v>
      </c>
      <c r="G1058" s="420" t="n">
        <v>6878</v>
      </c>
      <c r="H1058" s="418" t="n"/>
      <c r="I1058" s="455" t="n">
        <v>6878</v>
      </c>
      <c r="J1058" s="418">
        <f>IF(L1058&lt;&gt;"",L1058,K1058)</f>
        <v/>
      </c>
      <c r="K1058" s="418">
        <f>IF(AND(T1058=TRUE, U1058=TRUE, V1058=TRUE), IF(W1058&lt;-0.05, "អនុញ្ញាត (អ្នកផ្គត់ផ្គង់ប្រកាសខ្វះ)", "បានប្រកាស (អនុញ្ញាត)"), IF(AND(T1058=FALSE, U1058=FALSE, V1058=FALSE), "ព្យួរទុក (មិនមានទិន្នន័យ)", "ប្រកាសខុស (ព្យួរទុក)"))</f>
        <v/>
      </c>
      <c r="L1058" s="418" t="inlineStr"/>
      <c r="M1058" s="418" t="inlineStr"/>
      <c r="N1058" s="455" t="n"/>
      <c r="O1058" s="455">
        <f>IF(W1058&lt;0,AI1058,I1058)</f>
        <v/>
      </c>
      <c r="P1058" s="455">
        <f>I1058-O1058</f>
        <v/>
      </c>
      <c r="Q1058" s="418" t="n"/>
      <c r="R1058" s="418" t="inlineStr">
        <is>
          <t>026623</t>
        </is>
      </c>
      <c r="S1058" s="418" t="inlineStr"/>
      <c r="T1058" s="418">
        <f>R1058=S1058</f>
        <v/>
      </c>
      <c r="U1058" s="418">
        <f>AND(MONTH(F1058)=MONTH(Y1058), YEAR(F1058)=YEAR(Y1058))</f>
        <v/>
      </c>
      <c r="V1058" s="418">
        <f>AND(AC1058&lt;&gt;"", 'Company information'!D$4&lt;&gt;"", RIGHT(SUBSTITUTE(AC1058,"-",""),9)=RIGHT(SUBSTITUTE('Company information'!D$4,"-",""),9))</f>
        <v/>
      </c>
      <c r="W1058" s="418">
        <f>AI1058-I1058</f>
        <v/>
      </c>
      <c r="X1058" s="455" t="n"/>
      <c r="Y1058" s="417" t="n"/>
      <c r="Z1058" s="418" t="n"/>
      <c r="AA1058" s="418" t="n"/>
      <c r="AB1058" s="418" t="n"/>
      <c r="AC1058" s="418" t="n"/>
      <c r="AD1058" s="418" t="n"/>
      <c r="AE1058" s="455" t="n"/>
      <c r="AF1058" s="455" t="n"/>
      <c r="AG1058" s="455" t="n"/>
      <c r="AH1058" s="455" t="n"/>
      <c r="AI1058" s="455" t="n"/>
      <c r="AJ1058" s="455" t="n"/>
      <c r="AK1058" s="455" t="n"/>
      <c r="AL1058" s="455" t="n"/>
      <c r="AM1058" s="455" t="n"/>
      <c r="AN1058" s="455" t="n"/>
      <c r="AO1058" s="455" t="n"/>
      <c r="AP1058" s="455" t="n"/>
      <c r="AQ1058" s="455" t="n"/>
      <c r="AR1058" s="418" t="n"/>
      <c r="AS1058" s="418" t="n"/>
      <c r="AT1058" s="418" t="n"/>
    </row>
    <row r="1059">
      <c r="A1059" s="417" t="n">
        <v>1050</v>
      </c>
      <c r="B1059" s="418" t="inlineStr">
        <is>
          <t>Clearance &amp; Trucking Fee</t>
        </is>
      </c>
      <c r="C1059" s="418" t="inlineStr">
        <is>
          <t>56ប៊ី-លីង សឹបផ្លាយ ឆេន មេនេចម៉ិន ឯ.ក</t>
        </is>
      </c>
      <c r="D1059" s="418" t="inlineStr">
        <is>
          <t>K004-902004795</t>
        </is>
      </c>
      <c r="E1059" s="418" t="inlineStr">
        <is>
          <t>TI2023-0153</t>
        </is>
      </c>
      <c r="F1059" s="419" t="n">
        <v>44985</v>
      </c>
      <c r="G1059" s="420" t="n">
        <v>297161</v>
      </c>
      <c r="H1059" s="418" t="n"/>
      <c r="I1059" s="455" t="n">
        <v>297161</v>
      </c>
      <c r="J1059" s="418">
        <f>IF(L1059&lt;&gt;"",L1059,K1059)</f>
        <v/>
      </c>
      <c r="K1059" s="418">
        <f>IF(AND(T1059=TRUE, U1059=TRUE, V1059=TRUE), IF(W1059&lt;-0.05, "អនុញ្ញាត (អ្នកផ្គត់ផ្គង់ប្រកាសខ្វះ)", "បានប្រកាស (អនុញ្ញាត)"), IF(AND(T1059=FALSE, U1059=FALSE, V1059=FALSE), "ព្យួរទុក (មិនមានទិន្នន័យ)", "ប្រកាសខុស (ព្យួរទុក)"))</f>
        <v/>
      </c>
      <c r="L1059" s="418" t="inlineStr"/>
      <c r="M1059" s="418" t="inlineStr"/>
      <c r="N1059" s="455" t="n"/>
      <c r="O1059" s="455">
        <f>IF(W1059&lt;0,AI1059,I1059)</f>
        <v/>
      </c>
      <c r="P1059" s="455">
        <f>I1059-O1059</f>
        <v/>
      </c>
      <c r="Q1059" s="418" t="n"/>
      <c r="R1059" s="418" t="inlineStr">
        <is>
          <t>TI2023-0153</t>
        </is>
      </c>
      <c r="S1059" s="418" t="inlineStr"/>
      <c r="T1059" s="418">
        <f>R1059=S1059</f>
        <v/>
      </c>
      <c r="U1059" s="418">
        <f>AND(MONTH(F1059)=MONTH(Y1059), YEAR(F1059)=YEAR(Y1059))</f>
        <v/>
      </c>
      <c r="V1059" s="418">
        <f>AND(AC1059&lt;&gt;"", 'Company information'!D$4&lt;&gt;"", RIGHT(SUBSTITUTE(AC1059,"-",""),9)=RIGHT(SUBSTITUTE('Company information'!D$4,"-",""),9))</f>
        <v/>
      </c>
      <c r="W1059" s="418">
        <f>AI1059-I1059</f>
        <v/>
      </c>
      <c r="X1059" s="455" t="n"/>
      <c r="Y1059" s="417" t="n"/>
      <c r="Z1059" s="418" t="n"/>
      <c r="AA1059" s="418" t="n"/>
      <c r="AB1059" s="418" t="n"/>
      <c r="AC1059" s="418" t="n"/>
      <c r="AD1059" s="418" t="n"/>
      <c r="AE1059" s="455" t="n"/>
      <c r="AF1059" s="455" t="n"/>
      <c r="AG1059" s="455" t="n"/>
      <c r="AH1059" s="455" t="n"/>
      <c r="AI1059" s="455" t="n"/>
      <c r="AJ1059" s="455" t="n"/>
      <c r="AK1059" s="455" t="n"/>
      <c r="AL1059" s="455" t="n"/>
      <c r="AM1059" s="455" t="n"/>
      <c r="AN1059" s="455" t="n"/>
      <c r="AO1059" s="455" t="n"/>
      <c r="AP1059" s="455" t="n"/>
      <c r="AQ1059" s="455" t="n"/>
      <c r="AR1059" s="418" t="n"/>
      <c r="AS1059" s="418" t="n"/>
      <c r="AT1059" s="418" t="n"/>
    </row>
    <row r="1060">
      <c r="A1060" s="417" t="n">
        <v>1051</v>
      </c>
      <c r="B1060" s="418" t="inlineStr">
        <is>
          <t>Export Adminstration Fee</t>
        </is>
      </c>
      <c r="C1060" s="418" t="inlineStr">
        <is>
          <t>ឆាយ ដា ឡូយីស្ទីក</t>
        </is>
      </c>
      <c r="D1060" s="418" t="inlineStr">
        <is>
          <t>L001-100063098</t>
        </is>
      </c>
      <c r="E1060" s="418" t="inlineStr">
        <is>
          <t>2302001685</t>
        </is>
      </c>
      <c r="F1060" s="419" t="n">
        <v>44977</v>
      </c>
      <c r="G1060" s="420" t="n">
        <v>77074</v>
      </c>
      <c r="H1060" s="418" t="n"/>
      <c r="I1060" s="455" t="n">
        <v>77074</v>
      </c>
      <c r="J1060" s="418">
        <f>IF(L1060&lt;&gt;"",L1060,K1060)</f>
        <v/>
      </c>
      <c r="K1060" s="418">
        <f>IF(AND(T1060=TRUE, U1060=TRUE, V1060=TRUE), IF(W1060&lt;-0.05, "អនុញ្ញាត (អ្នកផ្គត់ផ្គង់ប្រកាសខ្វះ)", "បានប្រកាស (អនុញ្ញាត)"), IF(AND(T1060=FALSE, U1060=FALSE, V1060=FALSE), "ព្យួរទុក (មិនមានទិន្នន័យ)", "ប្រកាសខុស (ព្យួរទុក)"))</f>
        <v/>
      </c>
      <c r="L1060" s="418" t="inlineStr"/>
      <c r="M1060" s="418" t="inlineStr"/>
      <c r="N1060" s="455" t="n"/>
      <c r="O1060" s="455">
        <f>IF(W1060&lt;0,AI1060,I1060)</f>
        <v/>
      </c>
      <c r="P1060" s="455">
        <f>I1060-O1060</f>
        <v/>
      </c>
      <c r="Q1060" s="418" t="n"/>
      <c r="R1060" s="418" t="inlineStr">
        <is>
          <t>2302001685</t>
        </is>
      </c>
      <c r="S1060" s="418" t="inlineStr"/>
      <c r="T1060" s="418">
        <f>R1060=S1060</f>
        <v/>
      </c>
      <c r="U1060" s="418">
        <f>AND(MONTH(F1060)=MONTH(Y1060), YEAR(F1060)=YEAR(Y1060))</f>
        <v/>
      </c>
      <c r="V1060" s="418">
        <f>AND(AC1060&lt;&gt;"", 'Company information'!D$4&lt;&gt;"", RIGHT(SUBSTITUTE(AC1060,"-",""),9)=RIGHT(SUBSTITUTE('Company information'!D$4,"-",""),9))</f>
        <v/>
      </c>
      <c r="W1060" s="418">
        <f>AI1060-I1060</f>
        <v/>
      </c>
      <c r="X1060" s="455" t="n"/>
      <c r="Y1060" s="417" t="n"/>
      <c r="Z1060" s="418" t="n"/>
      <c r="AA1060" s="418" t="n"/>
      <c r="AB1060" s="418" t="n"/>
      <c r="AC1060" s="418" t="n"/>
      <c r="AD1060" s="418" t="n"/>
      <c r="AE1060" s="455" t="n"/>
      <c r="AF1060" s="455" t="n"/>
      <c r="AG1060" s="455" t="n"/>
      <c r="AH1060" s="455" t="n"/>
      <c r="AI1060" s="455" t="n"/>
      <c r="AJ1060" s="455" t="n"/>
      <c r="AK1060" s="455" t="n"/>
      <c r="AL1060" s="455" t="n"/>
      <c r="AM1060" s="455" t="n"/>
      <c r="AN1060" s="455" t="n"/>
      <c r="AO1060" s="455" t="n"/>
      <c r="AP1060" s="455" t="n"/>
      <c r="AQ1060" s="455" t="n"/>
      <c r="AR1060" s="418" t="n"/>
      <c r="AS1060" s="418" t="n"/>
      <c r="AT1060" s="418" t="n"/>
    </row>
    <row r="1061">
      <c r="A1061" s="417" t="n">
        <v>1052</v>
      </c>
      <c r="B1061" s="418" t="inlineStr">
        <is>
          <t>Clearance &amp; Trucking Fee</t>
        </is>
      </c>
      <c r="C1061" s="418" t="inlineStr">
        <is>
          <t>56ប៊ី-លីង សឹបផ្លាយ ឆេន មេនេចម៉ិន ឯ.ក</t>
        </is>
      </c>
      <c r="D1061" s="418" t="inlineStr">
        <is>
          <t>K004-902004795</t>
        </is>
      </c>
      <c r="E1061" s="418" t="inlineStr">
        <is>
          <t>TI2023-0146</t>
        </is>
      </c>
      <c r="F1061" s="419" t="n">
        <v>44977</v>
      </c>
      <c r="G1061" s="420" t="n">
        <v>362942</v>
      </c>
      <c r="H1061" s="418" t="n"/>
      <c r="I1061" s="455" t="n">
        <v>362942</v>
      </c>
      <c r="J1061" s="418">
        <f>IF(L1061&lt;&gt;"",L1061,K1061)</f>
        <v/>
      </c>
      <c r="K1061" s="418">
        <f>IF(AND(T1061=TRUE, U1061=TRUE, V1061=TRUE), IF(W1061&lt;-0.05, "អនុញ្ញាត (អ្នកផ្គត់ផ្គង់ប្រកាសខ្វះ)", "បានប្រកាស (អនុញ្ញាត)"), IF(AND(T1061=FALSE, U1061=FALSE, V1061=FALSE), "ព្យួរទុក (មិនមានទិន្នន័យ)", "ប្រកាសខុស (ព្យួរទុក)"))</f>
        <v/>
      </c>
      <c r="L1061" s="418" t="inlineStr"/>
      <c r="M1061" s="418" t="inlineStr"/>
      <c r="N1061" s="455" t="n"/>
      <c r="O1061" s="455">
        <f>IF(W1061&lt;0,AI1061,I1061)</f>
        <v/>
      </c>
      <c r="P1061" s="455">
        <f>I1061-O1061</f>
        <v/>
      </c>
      <c r="Q1061" s="418" t="n"/>
      <c r="R1061" s="418" t="inlineStr">
        <is>
          <t>TI2023-0146</t>
        </is>
      </c>
      <c r="S1061" s="418" t="inlineStr"/>
      <c r="T1061" s="418">
        <f>R1061=S1061</f>
        <v/>
      </c>
      <c r="U1061" s="418">
        <f>AND(MONTH(F1061)=MONTH(Y1061), YEAR(F1061)=YEAR(Y1061))</f>
        <v/>
      </c>
      <c r="V1061" s="418">
        <f>AND(AC1061&lt;&gt;"", 'Company information'!D$4&lt;&gt;"", RIGHT(SUBSTITUTE(AC1061,"-",""),9)=RIGHT(SUBSTITUTE('Company information'!D$4,"-",""),9))</f>
        <v/>
      </c>
      <c r="W1061" s="418">
        <f>AI1061-I1061</f>
        <v/>
      </c>
      <c r="X1061" s="455" t="n"/>
      <c r="Y1061" s="417" t="n"/>
      <c r="Z1061" s="418" t="n"/>
      <c r="AA1061" s="418" t="n"/>
      <c r="AB1061" s="418" t="n"/>
      <c r="AC1061" s="418" t="n"/>
      <c r="AD1061" s="418" t="n"/>
      <c r="AE1061" s="455" t="n"/>
      <c r="AF1061" s="455" t="n"/>
      <c r="AG1061" s="455" t="n"/>
      <c r="AH1061" s="455" t="n"/>
      <c r="AI1061" s="455" t="n"/>
      <c r="AJ1061" s="455" t="n"/>
      <c r="AK1061" s="455" t="n"/>
      <c r="AL1061" s="455" t="n"/>
      <c r="AM1061" s="455" t="n"/>
      <c r="AN1061" s="455" t="n"/>
      <c r="AO1061" s="455" t="n"/>
      <c r="AP1061" s="455" t="n"/>
      <c r="AQ1061" s="455" t="n"/>
      <c r="AR1061" s="418" t="n"/>
      <c r="AS1061" s="418" t="n"/>
      <c r="AT1061" s="418" t="n"/>
    </row>
    <row r="1062">
      <c r="A1062" s="417" t="n">
        <v>1053</v>
      </c>
      <c r="B1062" s="418" t="inlineStr">
        <is>
          <t>Export Adminstration Fee</t>
        </is>
      </c>
      <c r="C1062" s="418" t="inlineStr">
        <is>
          <t>ឆាយ ដា ឡូយីស្ទីក</t>
        </is>
      </c>
      <c r="D1062" s="418" t="inlineStr">
        <is>
          <t>L001-100063098</t>
        </is>
      </c>
      <c r="E1062" s="418" t="inlineStr">
        <is>
          <t>2302001698</t>
        </is>
      </c>
      <c r="F1062" s="419" t="n">
        <v>44977</v>
      </c>
      <c r="G1062" s="420" t="n">
        <v>101542</v>
      </c>
      <c r="H1062" s="418" t="n"/>
      <c r="I1062" s="455" t="n">
        <v>101542</v>
      </c>
      <c r="J1062" s="418">
        <f>IF(L1062&lt;&gt;"",L1062,K1062)</f>
        <v/>
      </c>
      <c r="K1062" s="418">
        <f>IF(AND(T1062=TRUE, U1062=TRUE, V1062=TRUE), IF(W1062&lt;-0.05, "អនុញ្ញាត (អ្នកផ្គត់ផ្គង់ប្រកាសខ្វះ)", "បានប្រកាស (អនុញ្ញាត)"), IF(AND(T1062=FALSE, U1062=FALSE, V1062=FALSE), "ព្យួរទុក (មិនមានទិន្នន័យ)", "ប្រកាសខុស (ព្យួរទុក)"))</f>
        <v/>
      </c>
      <c r="L1062" s="418" t="inlineStr"/>
      <c r="M1062" s="418" t="inlineStr"/>
      <c r="N1062" s="455" t="n"/>
      <c r="O1062" s="455">
        <f>IF(W1062&lt;0,AI1062,I1062)</f>
        <v/>
      </c>
      <c r="P1062" s="455">
        <f>I1062-O1062</f>
        <v/>
      </c>
      <c r="Q1062" s="418" t="n"/>
      <c r="R1062" s="418" t="inlineStr">
        <is>
          <t>2302001698</t>
        </is>
      </c>
      <c r="S1062" s="418" t="inlineStr"/>
      <c r="T1062" s="418">
        <f>R1062=S1062</f>
        <v/>
      </c>
      <c r="U1062" s="418">
        <f>AND(MONTH(F1062)=MONTH(Y1062), YEAR(F1062)=YEAR(Y1062))</f>
        <v/>
      </c>
      <c r="V1062" s="418">
        <f>AND(AC1062&lt;&gt;"", 'Company information'!D$4&lt;&gt;"", RIGHT(SUBSTITUTE(AC1062,"-",""),9)=RIGHT(SUBSTITUTE('Company information'!D$4,"-",""),9))</f>
        <v/>
      </c>
      <c r="W1062" s="418">
        <f>AI1062-I1062</f>
        <v/>
      </c>
      <c r="X1062" s="455" t="n"/>
      <c r="Y1062" s="417" t="n"/>
      <c r="Z1062" s="418" t="n"/>
      <c r="AA1062" s="418" t="n"/>
      <c r="AB1062" s="418" t="n"/>
      <c r="AC1062" s="418" t="n"/>
      <c r="AD1062" s="418" t="n"/>
      <c r="AE1062" s="455" t="n"/>
      <c r="AF1062" s="455" t="n"/>
      <c r="AG1062" s="455" t="n"/>
      <c r="AH1062" s="455" t="n"/>
      <c r="AI1062" s="455" t="n"/>
      <c r="AJ1062" s="455" t="n"/>
      <c r="AK1062" s="455" t="n"/>
      <c r="AL1062" s="455" t="n"/>
      <c r="AM1062" s="455" t="n"/>
      <c r="AN1062" s="455" t="n"/>
      <c r="AO1062" s="455" t="n"/>
      <c r="AP1062" s="455" t="n"/>
      <c r="AQ1062" s="455" t="n"/>
      <c r="AR1062" s="418" t="n"/>
      <c r="AS1062" s="418" t="n"/>
      <c r="AT1062" s="418" t="n"/>
    </row>
    <row r="1063">
      <c r="A1063" s="417" t="n">
        <v>1054</v>
      </c>
      <c r="B1063" s="418" t="inlineStr">
        <is>
          <t>Clearance &amp; Trucking Fee</t>
        </is>
      </c>
      <c r="C1063" s="418" t="inlineStr">
        <is>
          <t>56ប៊ី-លីង សឹបផ្លាយ ឆេន មេនេចម៉ិន ឯ.ក</t>
        </is>
      </c>
      <c r="D1063" s="418" t="inlineStr">
        <is>
          <t>K004-902004795</t>
        </is>
      </c>
      <c r="E1063" s="418" t="inlineStr">
        <is>
          <t>TI2023-0145</t>
        </is>
      </c>
      <c r="F1063" s="419" t="n">
        <v>44977</v>
      </c>
      <c r="G1063" s="420" t="n">
        <v>171276</v>
      </c>
      <c r="H1063" s="418" t="n"/>
      <c r="I1063" s="455" t="n">
        <v>171276</v>
      </c>
      <c r="J1063" s="418">
        <f>IF(L1063&lt;&gt;"",L1063,K1063)</f>
        <v/>
      </c>
      <c r="K1063" s="418">
        <f>IF(AND(T1063=TRUE, U1063=TRUE, V1063=TRUE), IF(W1063&lt;-0.05, "អនុញ្ញាត (អ្នកផ្គត់ផ្គង់ប្រកាសខ្វះ)", "បានប្រកាស (អនុញ្ញាត)"), IF(AND(T1063=FALSE, U1063=FALSE, V1063=FALSE), "ព្យួរទុក (មិនមានទិន្នន័យ)", "ប្រកាសខុស (ព្យួរទុក)"))</f>
        <v/>
      </c>
      <c r="L1063" s="418" t="inlineStr"/>
      <c r="M1063" s="418" t="inlineStr"/>
      <c r="N1063" s="455" t="n"/>
      <c r="O1063" s="455">
        <f>IF(W1063&lt;0,AI1063,I1063)</f>
        <v/>
      </c>
      <c r="P1063" s="455">
        <f>I1063-O1063</f>
        <v/>
      </c>
      <c r="Q1063" s="418" t="n"/>
      <c r="R1063" s="418" t="inlineStr">
        <is>
          <t>TI2023-0145</t>
        </is>
      </c>
      <c r="S1063" s="418" t="inlineStr"/>
      <c r="T1063" s="418">
        <f>R1063=S1063</f>
        <v/>
      </c>
      <c r="U1063" s="418">
        <f>AND(MONTH(F1063)=MONTH(Y1063), YEAR(F1063)=YEAR(Y1063))</f>
        <v/>
      </c>
      <c r="V1063" s="418">
        <f>AND(AC1063&lt;&gt;"", 'Company information'!D$4&lt;&gt;"", RIGHT(SUBSTITUTE(AC1063,"-",""),9)=RIGHT(SUBSTITUTE('Company information'!D$4,"-",""),9))</f>
        <v/>
      </c>
      <c r="W1063" s="418">
        <f>AI1063-I1063</f>
        <v/>
      </c>
      <c r="X1063" s="455" t="n"/>
      <c r="Y1063" s="417" t="n"/>
      <c r="Z1063" s="418" t="n"/>
      <c r="AA1063" s="418" t="n"/>
      <c r="AB1063" s="418" t="n"/>
      <c r="AC1063" s="418" t="n"/>
      <c r="AD1063" s="418" t="n"/>
      <c r="AE1063" s="455" t="n"/>
      <c r="AF1063" s="455" t="n"/>
      <c r="AG1063" s="455" t="n"/>
      <c r="AH1063" s="455" t="n"/>
      <c r="AI1063" s="455" t="n"/>
      <c r="AJ1063" s="455" t="n"/>
      <c r="AK1063" s="455" t="n"/>
      <c r="AL1063" s="455" t="n"/>
      <c r="AM1063" s="455" t="n"/>
      <c r="AN1063" s="455" t="n"/>
      <c r="AO1063" s="455" t="n"/>
      <c r="AP1063" s="455" t="n"/>
      <c r="AQ1063" s="455" t="n"/>
      <c r="AR1063" s="418" t="n"/>
      <c r="AS1063" s="418" t="n"/>
      <c r="AT1063" s="418" t="n"/>
    </row>
    <row r="1064">
      <c r="A1064" s="417" t="n">
        <v>1055</v>
      </c>
      <c r="B1064" s="418" t="inlineStr">
        <is>
          <t>Export Adminstration Fee</t>
        </is>
      </c>
      <c r="C1064" s="418" t="inlineStr">
        <is>
          <t>ឆាយ ដា ឡូយីស្ទីក</t>
        </is>
      </c>
      <c r="D1064" s="418" t="inlineStr">
        <is>
          <t>L001-100063098</t>
        </is>
      </c>
      <c r="E1064" s="418" t="inlineStr">
        <is>
          <t>2302001706</t>
        </is>
      </c>
      <c r="F1064" s="419" t="n">
        <v>44977</v>
      </c>
      <c r="G1064" s="420" t="n">
        <v>89308</v>
      </c>
      <c r="H1064" s="418" t="n"/>
      <c r="I1064" s="455" t="n">
        <v>89308</v>
      </c>
      <c r="J1064" s="418">
        <f>IF(L1064&lt;&gt;"",L1064,K1064)</f>
        <v/>
      </c>
      <c r="K1064" s="418">
        <f>IF(AND(T1064=TRUE, U1064=TRUE, V1064=TRUE), IF(W1064&lt;-0.05, "អនុញ្ញាត (អ្នកផ្គត់ផ្គង់ប្រកាសខ្វះ)", "បានប្រកាស (អនុញ្ញាត)"), IF(AND(T1064=FALSE, U1064=FALSE, V1064=FALSE), "ព្យួរទុក (មិនមានទិន្នន័យ)", "ប្រកាសខុស (ព្យួរទុក)"))</f>
        <v/>
      </c>
      <c r="L1064" s="418" t="inlineStr"/>
      <c r="M1064" s="418" t="inlineStr"/>
      <c r="N1064" s="455" t="n"/>
      <c r="O1064" s="455">
        <f>IF(W1064&lt;0,AI1064,I1064)</f>
        <v/>
      </c>
      <c r="P1064" s="455">
        <f>I1064-O1064</f>
        <v/>
      </c>
      <c r="Q1064" s="418" t="n"/>
      <c r="R1064" s="418" t="inlineStr">
        <is>
          <t>2302001706</t>
        </is>
      </c>
      <c r="S1064" s="418" t="inlineStr"/>
      <c r="T1064" s="418">
        <f>R1064=S1064</f>
        <v/>
      </c>
      <c r="U1064" s="418">
        <f>AND(MONTH(F1064)=MONTH(Y1064), YEAR(F1064)=YEAR(Y1064))</f>
        <v/>
      </c>
      <c r="V1064" s="418">
        <f>AND(AC1064&lt;&gt;"", 'Company information'!D$4&lt;&gt;"", RIGHT(SUBSTITUTE(AC1064,"-",""),9)=RIGHT(SUBSTITUTE('Company information'!D$4,"-",""),9))</f>
        <v/>
      </c>
      <c r="W1064" s="418">
        <f>AI1064-I1064</f>
        <v/>
      </c>
      <c r="X1064" s="455" t="n"/>
      <c r="Y1064" s="417" t="n"/>
      <c r="Z1064" s="418" t="n"/>
      <c r="AA1064" s="418" t="n"/>
      <c r="AB1064" s="418" t="n"/>
      <c r="AC1064" s="418" t="n"/>
      <c r="AD1064" s="418" t="n"/>
      <c r="AE1064" s="455" t="n"/>
      <c r="AF1064" s="455" t="n"/>
      <c r="AG1064" s="455" t="n"/>
      <c r="AH1064" s="455" t="n"/>
      <c r="AI1064" s="455" t="n"/>
      <c r="AJ1064" s="455" t="n"/>
      <c r="AK1064" s="455" t="n"/>
      <c r="AL1064" s="455" t="n"/>
      <c r="AM1064" s="455" t="n"/>
      <c r="AN1064" s="455" t="n"/>
      <c r="AO1064" s="455" t="n"/>
      <c r="AP1064" s="455" t="n"/>
      <c r="AQ1064" s="455" t="n"/>
      <c r="AR1064" s="418" t="n"/>
      <c r="AS1064" s="418" t="n"/>
      <c r="AT1064" s="418" t="n"/>
    </row>
    <row r="1065">
      <c r="A1065" s="417" t="n">
        <v>1056</v>
      </c>
      <c r="B1065" s="418" t="inlineStr">
        <is>
          <t>Clearance &amp; Trucking Fee</t>
        </is>
      </c>
      <c r="C1065" s="418" t="inlineStr">
        <is>
          <t>56ប៊ី-លីង សឹបផ្លាយ ឆេន មេនេចម៉ិន ឯ.ក</t>
        </is>
      </c>
      <c r="D1065" s="418" t="inlineStr">
        <is>
          <t>K004-902004795</t>
        </is>
      </c>
      <c r="E1065" s="418" t="inlineStr">
        <is>
          <t>TI2023-0144</t>
        </is>
      </c>
      <c r="F1065" s="419" t="n">
        <v>44977</v>
      </c>
      <c r="G1065" s="420" t="n">
        <v>210017</v>
      </c>
      <c r="H1065" s="418" t="n"/>
      <c r="I1065" s="455" t="n">
        <v>210017</v>
      </c>
      <c r="J1065" s="418">
        <f>IF(L1065&lt;&gt;"",L1065,K1065)</f>
        <v/>
      </c>
      <c r="K1065" s="418">
        <f>IF(AND(T1065=TRUE, U1065=TRUE, V1065=TRUE), IF(W1065&lt;-0.05, "អនុញ្ញាត (អ្នកផ្គត់ផ្គង់ប្រកាសខ្វះ)", "បានប្រកាស (អនុញ្ញាត)"), IF(AND(T1065=FALSE, U1065=FALSE, V1065=FALSE), "ព្យួរទុក (មិនមានទិន្នន័យ)", "ប្រកាសខុស (ព្យួរទុក)"))</f>
        <v/>
      </c>
      <c r="L1065" s="418" t="inlineStr"/>
      <c r="M1065" s="418" t="inlineStr"/>
      <c r="N1065" s="455" t="n"/>
      <c r="O1065" s="455">
        <f>IF(W1065&lt;0,AI1065,I1065)</f>
        <v/>
      </c>
      <c r="P1065" s="455">
        <f>I1065-O1065</f>
        <v/>
      </c>
      <c r="Q1065" s="418" t="n"/>
      <c r="R1065" s="418" t="inlineStr">
        <is>
          <t>TI2023-0144</t>
        </is>
      </c>
      <c r="S1065" s="418" t="inlineStr"/>
      <c r="T1065" s="418">
        <f>R1065=S1065</f>
        <v/>
      </c>
      <c r="U1065" s="418">
        <f>AND(MONTH(F1065)=MONTH(Y1065), YEAR(F1065)=YEAR(Y1065))</f>
        <v/>
      </c>
      <c r="V1065" s="418">
        <f>AND(AC1065&lt;&gt;"", 'Company information'!D$4&lt;&gt;"", RIGHT(SUBSTITUTE(AC1065,"-",""),9)=RIGHT(SUBSTITUTE('Company information'!D$4,"-",""),9))</f>
        <v/>
      </c>
      <c r="W1065" s="418">
        <f>AI1065-I1065</f>
        <v/>
      </c>
      <c r="X1065" s="455" t="n"/>
      <c r="Y1065" s="417" t="n"/>
      <c r="Z1065" s="418" t="n"/>
      <c r="AA1065" s="418" t="n"/>
      <c r="AB1065" s="418" t="n"/>
      <c r="AC1065" s="418" t="n"/>
      <c r="AD1065" s="418" t="n"/>
      <c r="AE1065" s="455" t="n"/>
      <c r="AF1065" s="455" t="n"/>
      <c r="AG1065" s="455" t="n"/>
      <c r="AH1065" s="455" t="n"/>
      <c r="AI1065" s="455" t="n"/>
      <c r="AJ1065" s="455" t="n"/>
      <c r="AK1065" s="455" t="n"/>
      <c r="AL1065" s="455" t="n"/>
      <c r="AM1065" s="455" t="n"/>
      <c r="AN1065" s="455" t="n"/>
      <c r="AO1065" s="455" t="n"/>
      <c r="AP1065" s="455" t="n"/>
      <c r="AQ1065" s="455" t="n"/>
      <c r="AR1065" s="418" t="n"/>
      <c r="AS1065" s="418" t="n"/>
      <c r="AT1065" s="418" t="n"/>
    </row>
    <row r="1066">
      <c r="A1066" s="417" t="n">
        <v>1057</v>
      </c>
      <c r="B1066" s="418" t="inlineStr">
        <is>
          <t>LIFT-OFF Charges</t>
        </is>
      </c>
      <c r="C1066" s="418" t="inlineStr">
        <is>
          <t>កំពង់ផែស្វយ័តភ្នំពេញ "ក.ស.ភ"</t>
        </is>
      </c>
      <c r="D1066" s="418" t="inlineStr">
        <is>
          <t>L001-100044999</t>
        </is>
      </c>
      <c r="E1066" s="418" t="inlineStr">
        <is>
          <t>INV20230209560</t>
        </is>
      </c>
      <c r="F1066" s="419" t="n">
        <v>44978</v>
      </c>
      <c r="G1066" s="420" t="n">
        <v>48780</v>
      </c>
      <c r="H1066" s="418" t="n"/>
      <c r="I1066" s="455" t="n">
        <v>48780</v>
      </c>
      <c r="J1066" s="418">
        <f>IF(L1066&lt;&gt;"",L1066,K1066)</f>
        <v/>
      </c>
      <c r="K1066" s="418">
        <f>IF(AND(T1066=TRUE, U1066=TRUE, V1066=TRUE), IF(W1066&lt;-0.05, "អនុញ្ញាត (អ្នកផ្គត់ផ្គង់ប្រកាសខ្វះ)", "បានប្រកាស (អនុញ្ញាត)"), IF(AND(T1066=FALSE, U1066=FALSE, V1066=FALSE), "ព្យួរទុក (មិនមានទិន្នន័យ)", "ប្រកាសខុស (ព្យួរទុក)"))</f>
        <v/>
      </c>
      <c r="L1066" s="418" t="inlineStr"/>
      <c r="M1066" s="418" t="inlineStr"/>
      <c r="N1066" s="455" t="n"/>
      <c r="O1066" s="455">
        <f>IF(W1066&lt;0,AI1066,I1066)</f>
        <v/>
      </c>
      <c r="P1066" s="455">
        <f>I1066-O1066</f>
        <v/>
      </c>
      <c r="Q1066" s="418" t="n"/>
      <c r="R1066" s="418" t="inlineStr">
        <is>
          <t>INV20230209560</t>
        </is>
      </c>
      <c r="S1066" s="418" t="inlineStr"/>
      <c r="T1066" s="418">
        <f>R1066=S1066</f>
        <v/>
      </c>
      <c r="U1066" s="418">
        <f>AND(MONTH(F1066)=MONTH(Y1066), YEAR(F1066)=YEAR(Y1066))</f>
        <v/>
      </c>
      <c r="V1066" s="418">
        <f>AND(AC1066&lt;&gt;"", 'Company information'!D$4&lt;&gt;"", RIGHT(SUBSTITUTE(AC1066,"-",""),9)=RIGHT(SUBSTITUTE('Company information'!D$4,"-",""),9))</f>
        <v/>
      </c>
      <c r="W1066" s="418">
        <f>AI1066-I1066</f>
        <v/>
      </c>
      <c r="X1066" s="455" t="n"/>
      <c r="Y1066" s="417" t="n"/>
      <c r="Z1066" s="418" t="n"/>
      <c r="AA1066" s="418" t="n"/>
      <c r="AB1066" s="418" t="n"/>
      <c r="AC1066" s="418" t="n"/>
      <c r="AD1066" s="418" t="n"/>
      <c r="AE1066" s="455" t="n"/>
      <c r="AF1066" s="455" t="n"/>
      <c r="AG1066" s="455" t="n"/>
      <c r="AH1066" s="455" t="n"/>
      <c r="AI1066" s="455" t="n"/>
      <c r="AJ1066" s="455" t="n"/>
      <c r="AK1066" s="455" t="n"/>
      <c r="AL1066" s="455" t="n"/>
      <c r="AM1066" s="455" t="n"/>
      <c r="AN1066" s="455" t="n"/>
      <c r="AO1066" s="455" t="n"/>
      <c r="AP1066" s="455" t="n"/>
      <c r="AQ1066" s="455" t="n"/>
      <c r="AR1066" s="418" t="n"/>
      <c r="AS1066" s="418" t="n"/>
      <c r="AT1066" s="418" t="n"/>
    </row>
    <row r="1067">
      <c r="A1067" s="417" t="n">
        <v>1058</v>
      </c>
      <c r="B1067" s="418" t="inlineStr">
        <is>
          <t>Clearance &amp; Trucking Fee</t>
        </is>
      </c>
      <c r="C1067" s="418" t="inlineStr">
        <is>
          <t>56ប៊ី-លីង សឹបផ្លាយ ឆេន មេនេចម៉ិន ឯ.ក</t>
        </is>
      </c>
      <c r="D1067" s="418" t="inlineStr">
        <is>
          <t>K004-902004795</t>
        </is>
      </c>
      <c r="E1067" s="418" t="inlineStr">
        <is>
          <t>TI2023-0132</t>
        </is>
      </c>
      <c r="F1067" s="419" t="n">
        <v>44977</v>
      </c>
      <c r="G1067" s="420" t="n">
        <v>473048</v>
      </c>
      <c r="H1067" s="418" t="n"/>
      <c r="I1067" s="455" t="n">
        <v>473048</v>
      </c>
      <c r="J1067" s="418">
        <f>IF(L1067&lt;&gt;"",L1067,K1067)</f>
        <v/>
      </c>
      <c r="K1067" s="418">
        <f>IF(AND(T1067=TRUE, U1067=TRUE, V1067=TRUE), IF(W1067&lt;-0.05, "អនុញ្ញាត (អ្នកផ្គត់ផ្គង់ប្រកាសខ្វះ)", "បានប្រកាស (អនុញ្ញាត)"), IF(AND(T1067=FALSE, U1067=FALSE, V1067=FALSE), "ព្យួរទុក (មិនមានទិន្នន័យ)", "ប្រកាសខុស (ព្យួរទុក)"))</f>
        <v/>
      </c>
      <c r="L1067" s="418" t="inlineStr"/>
      <c r="M1067" s="418" t="inlineStr"/>
      <c r="N1067" s="455" t="n"/>
      <c r="O1067" s="455">
        <f>IF(W1067&lt;0,AI1067,I1067)</f>
        <v/>
      </c>
      <c r="P1067" s="455">
        <f>I1067-O1067</f>
        <v/>
      </c>
      <c r="Q1067" s="418" t="n"/>
      <c r="R1067" s="418" t="inlineStr">
        <is>
          <t>TI2023-0132</t>
        </is>
      </c>
      <c r="S1067" s="418" t="inlineStr"/>
      <c r="T1067" s="418">
        <f>R1067=S1067</f>
        <v/>
      </c>
      <c r="U1067" s="418">
        <f>AND(MONTH(F1067)=MONTH(Y1067), YEAR(F1067)=YEAR(Y1067))</f>
        <v/>
      </c>
      <c r="V1067" s="418">
        <f>AND(AC1067&lt;&gt;"", 'Company information'!D$4&lt;&gt;"", RIGHT(SUBSTITUTE(AC1067,"-",""),9)=RIGHT(SUBSTITUTE('Company information'!D$4,"-",""),9))</f>
        <v/>
      </c>
      <c r="W1067" s="418">
        <f>AI1067-I1067</f>
        <v/>
      </c>
      <c r="X1067" s="455" t="n"/>
      <c r="Y1067" s="417" t="n"/>
      <c r="Z1067" s="418" t="n"/>
      <c r="AA1067" s="418" t="n"/>
      <c r="AB1067" s="418" t="n"/>
      <c r="AC1067" s="418" t="n"/>
      <c r="AD1067" s="418" t="n"/>
      <c r="AE1067" s="455" t="n"/>
      <c r="AF1067" s="455" t="n"/>
      <c r="AG1067" s="455" t="n"/>
      <c r="AH1067" s="455" t="n"/>
      <c r="AI1067" s="455" t="n"/>
      <c r="AJ1067" s="455" t="n"/>
      <c r="AK1067" s="455" t="n"/>
      <c r="AL1067" s="455" t="n"/>
      <c r="AM1067" s="455" t="n"/>
      <c r="AN1067" s="455" t="n"/>
      <c r="AO1067" s="455" t="n"/>
      <c r="AP1067" s="455" t="n"/>
      <c r="AQ1067" s="455" t="n"/>
      <c r="AR1067" s="418" t="n"/>
      <c r="AS1067" s="418" t="n"/>
      <c r="AT1067" s="418" t="n"/>
    </row>
    <row r="1068">
      <c r="A1068" s="417" t="n">
        <v>1059</v>
      </c>
      <c r="B1068" s="418" t="inlineStr">
        <is>
          <t>Lift-On &amp; Lift-Off</t>
        </is>
      </c>
      <c r="C1068" s="418" t="inlineStr">
        <is>
          <t>កំពង់ផែស្វយ័តក្រុងព្រះសីហនុ</t>
        </is>
      </c>
      <c r="D1068" s="418" t="inlineStr">
        <is>
          <t>L001-100044638</t>
        </is>
      </c>
      <c r="E1068" s="418" t="inlineStr">
        <is>
          <t>022911</t>
        </is>
      </c>
      <c r="F1068" s="419" t="n">
        <v>44974</v>
      </c>
      <c r="G1068" s="420" t="n">
        <v>20818</v>
      </c>
      <c r="H1068" s="418" t="n"/>
      <c r="I1068" s="455" t="n">
        <v>20818</v>
      </c>
      <c r="J1068" s="418">
        <f>IF(L1068&lt;&gt;"",L1068,K1068)</f>
        <v/>
      </c>
      <c r="K1068" s="418">
        <f>IF(AND(T1068=TRUE, U1068=TRUE, V1068=TRUE), IF(W1068&lt;-0.05, "អនុញ្ញាត (អ្នកផ្គត់ផ្គង់ប្រកាសខ្វះ)", "បានប្រកាស (អនុញ្ញាត)"), IF(AND(T1068=FALSE, U1068=FALSE, V1068=FALSE), "ព្យួរទុក (មិនមានទិន្នន័យ)", "ប្រកាសខុស (ព្យួរទុក)"))</f>
        <v/>
      </c>
      <c r="L1068" s="418" t="inlineStr"/>
      <c r="M1068" s="418" t="inlineStr"/>
      <c r="N1068" s="455" t="n"/>
      <c r="O1068" s="455">
        <f>IF(W1068&lt;0,AI1068,I1068)</f>
        <v/>
      </c>
      <c r="P1068" s="455">
        <f>I1068-O1068</f>
        <v/>
      </c>
      <c r="Q1068" s="418" t="n"/>
      <c r="R1068" s="418" t="inlineStr">
        <is>
          <t>022911</t>
        </is>
      </c>
      <c r="S1068" s="418" t="inlineStr"/>
      <c r="T1068" s="418">
        <f>R1068=S1068</f>
        <v/>
      </c>
      <c r="U1068" s="418">
        <f>AND(MONTH(F1068)=MONTH(Y1068), YEAR(F1068)=YEAR(Y1068))</f>
        <v/>
      </c>
      <c r="V1068" s="418">
        <f>AND(AC1068&lt;&gt;"", 'Company information'!D$4&lt;&gt;"", RIGHT(SUBSTITUTE(AC1068,"-",""),9)=RIGHT(SUBSTITUTE('Company information'!D$4,"-",""),9))</f>
        <v/>
      </c>
      <c r="W1068" s="418">
        <f>AI1068-I1068</f>
        <v/>
      </c>
      <c r="X1068" s="455" t="n"/>
      <c r="Y1068" s="417" t="n"/>
      <c r="Z1068" s="418" t="n"/>
      <c r="AA1068" s="418" t="n"/>
      <c r="AB1068" s="418" t="n"/>
      <c r="AC1068" s="418" t="n"/>
      <c r="AD1068" s="418" t="n"/>
      <c r="AE1068" s="455" t="n"/>
      <c r="AF1068" s="455" t="n"/>
      <c r="AG1068" s="455" t="n"/>
      <c r="AH1068" s="455" t="n"/>
      <c r="AI1068" s="455" t="n"/>
      <c r="AJ1068" s="455" t="n"/>
      <c r="AK1068" s="455" t="n"/>
      <c r="AL1068" s="455" t="n"/>
      <c r="AM1068" s="455" t="n"/>
      <c r="AN1068" s="455" t="n"/>
      <c r="AO1068" s="455" t="n"/>
      <c r="AP1068" s="455" t="n"/>
      <c r="AQ1068" s="455" t="n"/>
      <c r="AR1068" s="418" t="n"/>
      <c r="AS1068" s="418" t="n"/>
      <c r="AT1068" s="418" t="n"/>
    </row>
    <row r="1069">
      <c r="A1069" s="417" t="n">
        <v>1060</v>
      </c>
      <c r="B1069" s="418" t="inlineStr">
        <is>
          <t>Clearance &amp; Trucking Fee</t>
        </is>
      </c>
      <c r="C1069" s="418" t="inlineStr">
        <is>
          <t>56ប៊ី-លីង សឹបផ្លាយ ឆេន មេនេចម៉ិន ឯ.ក</t>
        </is>
      </c>
      <c r="D1069" s="418" t="inlineStr">
        <is>
          <t>K004-902004795</t>
        </is>
      </c>
      <c r="E1069" s="418" t="inlineStr">
        <is>
          <t>TI2023-0131</t>
        </is>
      </c>
      <c r="F1069" s="419" t="n">
        <v>44977</v>
      </c>
      <c r="G1069" s="420" t="n">
        <v>785015</v>
      </c>
      <c r="H1069" s="418" t="n"/>
      <c r="I1069" s="455" t="n">
        <v>785015</v>
      </c>
      <c r="J1069" s="418">
        <f>IF(L1069&lt;&gt;"",L1069,K1069)</f>
        <v/>
      </c>
      <c r="K1069" s="418">
        <f>IF(AND(T1069=TRUE, U1069=TRUE, V1069=TRUE), IF(W1069&lt;-0.05, "អនុញ្ញាត (អ្នកផ្គត់ផ្គង់ប្រកាសខ្វះ)", "បានប្រកាស (អនុញ្ញាត)"), IF(AND(T1069=FALSE, U1069=FALSE, V1069=FALSE), "ព្យួរទុក (មិនមានទិន្នន័យ)", "ប្រកាសខុស (ព្យួរទុក)"))</f>
        <v/>
      </c>
      <c r="L1069" s="418" t="inlineStr"/>
      <c r="M1069" s="418" t="inlineStr"/>
      <c r="N1069" s="455" t="n"/>
      <c r="O1069" s="455">
        <f>IF(W1069&lt;0,AI1069,I1069)</f>
        <v/>
      </c>
      <c r="P1069" s="455">
        <f>I1069-O1069</f>
        <v/>
      </c>
      <c r="Q1069" s="418" t="n"/>
      <c r="R1069" s="418" t="inlineStr">
        <is>
          <t>TI2023-0131</t>
        </is>
      </c>
      <c r="S1069" s="418" t="inlineStr"/>
      <c r="T1069" s="418">
        <f>R1069=S1069</f>
        <v/>
      </c>
      <c r="U1069" s="418">
        <f>AND(MONTH(F1069)=MONTH(Y1069), YEAR(F1069)=YEAR(Y1069))</f>
        <v/>
      </c>
      <c r="V1069" s="418">
        <f>AND(AC1069&lt;&gt;"", 'Company information'!D$4&lt;&gt;"", RIGHT(SUBSTITUTE(AC1069,"-",""),9)=RIGHT(SUBSTITUTE('Company information'!D$4,"-",""),9))</f>
        <v/>
      </c>
      <c r="W1069" s="418">
        <f>AI1069-I1069</f>
        <v/>
      </c>
      <c r="X1069" s="455" t="n"/>
      <c r="Y1069" s="417" t="n"/>
      <c r="Z1069" s="418" t="n"/>
      <c r="AA1069" s="418" t="n"/>
      <c r="AB1069" s="418" t="n"/>
      <c r="AC1069" s="418" t="n"/>
      <c r="AD1069" s="418" t="n"/>
      <c r="AE1069" s="455" t="n"/>
      <c r="AF1069" s="455" t="n"/>
      <c r="AG1069" s="455" t="n"/>
      <c r="AH1069" s="455" t="n"/>
      <c r="AI1069" s="455" t="n"/>
      <c r="AJ1069" s="455" t="n"/>
      <c r="AK1069" s="455" t="n"/>
      <c r="AL1069" s="455" t="n"/>
      <c r="AM1069" s="455" t="n"/>
      <c r="AN1069" s="455" t="n"/>
      <c r="AO1069" s="455" t="n"/>
      <c r="AP1069" s="455" t="n"/>
      <c r="AQ1069" s="455" t="n"/>
      <c r="AR1069" s="418" t="n"/>
      <c r="AS1069" s="418" t="n"/>
      <c r="AT1069" s="418" t="n"/>
    </row>
    <row r="1070">
      <c r="A1070" s="417" t="n">
        <v>1061</v>
      </c>
      <c r="B1070" s="418" t="inlineStr">
        <is>
          <t>LIFT-OFF Charges</t>
        </is>
      </c>
      <c r="C1070" s="418" t="inlineStr">
        <is>
          <t>កំពង់ផែស្វយ័តភ្នំពេញ "ក.ស.ភ"</t>
        </is>
      </c>
      <c r="D1070" s="418" t="inlineStr">
        <is>
          <t>L001-100044999</t>
        </is>
      </c>
      <c r="E1070" s="418" t="inlineStr">
        <is>
          <t>INV20230208463</t>
        </is>
      </c>
      <c r="F1070" s="419" t="n">
        <v>44971</v>
      </c>
      <c r="G1070" s="420" t="n">
        <v>117706</v>
      </c>
      <c r="H1070" s="418" t="n"/>
      <c r="I1070" s="455" t="n">
        <v>117706</v>
      </c>
      <c r="J1070" s="418">
        <f>IF(L1070&lt;&gt;"",L1070,K1070)</f>
        <v/>
      </c>
      <c r="K1070" s="418">
        <f>IF(AND(T1070=TRUE, U1070=TRUE, V1070=TRUE), IF(W1070&lt;-0.05, "អនុញ្ញាត (អ្នកផ្គត់ផ្គង់ប្រកាសខ្វះ)", "បានប្រកាស (អនុញ្ញាត)"), IF(AND(T1070=FALSE, U1070=FALSE, V1070=FALSE), "ព្យួរទុក (មិនមានទិន្នន័យ)", "ប្រកាសខុស (ព្យួរទុក)"))</f>
        <v/>
      </c>
      <c r="L1070" s="418" t="inlineStr"/>
      <c r="M1070" s="418" t="inlineStr"/>
      <c r="N1070" s="455" t="n"/>
      <c r="O1070" s="455">
        <f>IF(W1070&lt;0,AI1070,I1070)</f>
        <v/>
      </c>
      <c r="P1070" s="455">
        <f>I1070-O1070</f>
        <v/>
      </c>
      <c r="Q1070" s="418" t="n"/>
      <c r="R1070" s="418" t="inlineStr">
        <is>
          <t>INV20230208463</t>
        </is>
      </c>
      <c r="S1070" s="418" t="inlineStr"/>
      <c r="T1070" s="418">
        <f>R1070=S1070</f>
        <v/>
      </c>
      <c r="U1070" s="418">
        <f>AND(MONTH(F1070)=MONTH(Y1070), YEAR(F1070)=YEAR(Y1070))</f>
        <v/>
      </c>
      <c r="V1070" s="418">
        <f>AND(AC1070&lt;&gt;"", 'Company information'!D$4&lt;&gt;"", RIGHT(SUBSTITUTE(AC1070,"-",""),9)=RIGHT(SUBSTITUTE('Company information'!D$4,"-",""),9))</f>
        <v/>
      </c>
      <c r="W1070" s="418">
        <f>AI1070-I1070</f>
        <v/>
      </c>
      <c r="X1070" s="455" t="n"/>
      <c r="Y1070" s="417" t="n"/>
      <c r="Z1070" s="418" t="n"/>
      <c r="AA1070" s="418" t="n"/>
      <c r="AB1070" s="418" t="n"/>
      <c r="AC1070" s="418" t="n"/>
      <c r="AD1070" s="418" t="n"/>
      <c r="AE1070" s="455" t="n"/>
      <c r="AF1070" s="455" t="n"/>
      <c r="AG1070" s="455" t="n"/>
      <c r="AH1070" s="455" t="n"/>
      <c r="AI1070" s="455" t="n"/>
      <c r="AJ1070" s="455" t="n"/>
      <c r="AK1070" s="455" t="n"/>
      <c r="AL1070" s="455" t="n"/>
      <c r="AM1070" s="455" t="n"/>
      <c r="AN1070" s="455" t="n"/>
      <c r="AO1070" s="455" t="n"/>
      <c r="AP1070" s="455" t="n"/>
      <c r="AQ1070" s="455" t="n"/>
      <c r="AR1070" s="418" t="n"/>
      <c r="AS1070" s="418" t="n"/>
      <c r="AT1070" s="418" t="n"/>
    </row>
    <row r="1071">
      <c r="A1071" s="417" t="n">
        <v>1062</v>
      </c>
      <c r="B1071" s="418" t="inlineStr">
        <is>
          <t>Clearance &amp; Trucking Fee</t>
        </is>
      </c>
      <c r="C1071" s="418" t="inlineStr">
        <is>
          <t>56ប៊ី-លីង សឹបផ្លាយ ឆេន មេនេចម៉ិន ឯ.ក</t>
        </is>
      </c>
      <c r="D1071" s="418" t="inlineStr">
        <is>
          <t>K004-902004795</t>
        </is>
      </c>
      <c r="E1071" s="418" t="inlineStr">
        <is>
          <t>TI2023-0130</t>
        </is>
      </c>
      <c r="F1071" s="419" t="n">
        <v>44970</v>
      </c>
      <c r="G1071" s="420" t="n">
        <v>917056</v>
      </c>
      <c r="H1071" s="418" t="n"/>
      <c r="I1071" s="455" t="n">
        <v>917056</v>
      </c>
      <c r="J1071" s="418">
        <f>IF(L1071&lt;&gt;"",L1071,K1071)</f>
        <v/>
      </c>
      <c r="K1071" s="418">
        <f>IF(AND(T1071=TRUE, U1071=TRUE, V1071=TRUE), IF(W1071&lt;-0.05, "អនុញ្ញាត (អ្នកផ្គត់ផ្គង់ប្រកាសខ្វះ)", "បានប្រកាស (អនុញ្ញាត)"), IF(AND(T1071=FALSE, U1071=FALSE, V1071=FALSE), "ព្យួរទុក (មិនមានទិន្នន័យ)", "ប្រកាសខុស (ព្យួរទុក)"))</f>
        <v/>
      </c>
      <c r="L1071" s="418" t="inlineStr"/>
      <c r="M1071" s="418" t="inlineStr"/>
      <c r="N1071" s="455" t="n"/>
      <c r="O1071" s="455">
        <f>IF(W1071&lt;0,AI1071,I1071)</f>
        <v/>
      </c>
      <c r="P1071" s="455">
        <f>I1071-O1071</f>
        <v/>
      </c>
      <c r="Q1071" s="418" t="n"/>
      <c r="R1071" s="418" t="inlineStr">
        <is>
          <t>TI2023-0130</t>
        </is>
      </c>
      <c r="S1071" s="418" t="inlineStr"/>
      <c r="T1071" s="418">
        <f>R1071=S1071</f>
        <v/>
      </c>
      <c r="U1071" s="418">
        <f>AND(MONTH(F1071)=MONTH(Y1071), YEAR(F1071)=YEAR(Y1071))</f>
        <v/>
      </c>
      <c r="V1071" s="418">
        <f>AND(AC1071&lt;&gt;"", 'Company information'!D$4&lt;&gt;"", RIGHT(SUBSTITUTE(AC1071,"-",""),9)=RIGHT(SUBSTITUTE('Company information'!D$4,"-",""),9))</f>
        <v/>
      </c>
      <c r="W1071" s="418">
        <f>AI1071-I1071</f>
        <v/>
      </c>
      <c r="X1071" s="455" t="n"/>
      <c r="Y1071" s="417" t="n"/>
      <c r="Z1071" s="418" t="n"/>
      <c r="AA1071" s="418" t="n"/>
      <c r="AB1071" s="418" t="n"/>
      <c r="AC1071" s="418" t="n"/>
      <c r="AD1071" s="418" t="n"/>
      <c r="AE1071" s="455" t="n"/>
      <c r="AF1071" s="455" t="n"/>
      <c r="AG1071" s="455" t="n"/>
      <c r="AH1071" s="455" t="n"/>
      <c r="AI1071" s="455" t="n"/>
      <c r="AJ1071" s="455" t="n"/>
      <c r="AK1071" s="455" t="n"/>
      <c r="AL1071" s="455" t="n"/>
      <c r="AM1071" s="455" t="n"/>
      <c r="AN1071" s="455" t="n"/>
      <c r="AO1071" s="455" t="n"/>
      <c r="AP1071" s="455" t="n"/>
      <c r="AQ1071" s="455" t="n"/>
      <c r="AR1071" s="418" t="n"/>
      <c r="AS1071" s="418" t="n"/>
      <c r="AT1071" s="418" t="n"/>
    </row>
    <row r="1072">
      <c r="A1072" s="417" t="n">
        <v>1063</v>
      </c>
      <c r="B1072" s="418" t="inlineStr">
        <is>
          <t>LIFT-OFF Charges</t>
        </is>
      </c>
      <c r="C1072" s="418" t="inlineStr">
        <is>
          <t>កំពង់ផែស្វយ័តភ្នំពេញ "ក.ស.ភ"</t>
        </is>
      </c>
      <c r="D1072" s="418" t="inlineStr">
        <is>
          <t>L001-100044999</t>
        </is>
      </c>
      <c r="E1072" s="418" t="inlineStr">
        <is>
          <t>INV20230208462</t>
        </is>
      </c>
      <c r="F1072" s="419" t="n">
        <v>44971</v>
      </c>
      <c r="G1072" s="420" t="n">
        <v>58853</v>
      </c>
      <c r="H1072" s="418" t="n"/>
      <c r="I1072" s="455" t="n">
        <v>58853</v>
      </c>
      <c r="J1072" s="418">
        <f>IF(L1072&lt;&gt;"",L1072,K1072)</f>
        <v/>
      </c>
      <c r="K1072" s="418">
        <f>IF(AND(T1072=TRUE, U1072=TRUE, V1072=TRUE), IF(W1072&lt;-0.05, "អនុញ្ញាត (អ្នកផ្គត់ផ្គង់ប្រកាសខ្វះ)", "បានប្រកាស (អនុញ្ញាត)"), IF(AND(T1072=FALSE, U1072=FALSE, V1072=FALSE), "ព្យួរទុក (មិនមានទិន្នន័យ)", "ប្រកាសខុស (ព្យួរទុក)"))</f>
        <v/>
      </c>
      <c r="L1072" s="418" t="inlineStr"/>
      <c r="M1072" s="418" t="inlineStr"/>
      <c r="N1072" s="455" t="n"/>
      <c r="O1072" s="455">
        <f>IF(W1072&lt;0,AI1072,I1072)</f>
        <v/>
      </c>
      <c r="P1072" s="455">
        <f>I1072-O1072</f>
        <v/>
      </c>
      <c r="Q1072" s="418" t="n"/>
      <c r="R1072" s="418" t="inlineStr">
        <is>
          <t>INV20230208462</t>
        </is>
      </c>
      <c r="S1072" s="418" t="inlineStr"/>
      <c r="T1072" s="418">
        <f>R1072=S1072</f>
        <v/>
      </c>
      <c r="U1072" s="418">
        <f>AND(MONTH(F1072)=MONTH(Y1072), YEAR(F1072)=YEAR(Y1072))</f>
        <v/>
      </c>
      <c r="V1072" s="418">
        <f>AND(AC1072&lt;&gt;"", 'Company information'!D$4&lt;&gt;"", RIGHT(SUBSTITUTE(AC1072,"-",""),9)=RIGHT(SUBSTITUTE('Company information'!D$4,"-",""),9))</f>
        <v/>
      </c>
      <c r="W1072" s="418">
        <f>AI1072-I1072</f>
        <v/>
      </c>
      <c r="X1072" s="455" t="n"/>
      <c r="Y1072" s="417" t="n"/>
      <c r="Z1072" s="418" t="n"/>
      <c r="AA1072" s="418" t="n"/>
      <c r="AB1072" s="418" t="n"/>
      <c r="AC1072" s="418" t="n"/>
      <c r="AD1072" s="418" t="n"/>
      <c r="AE1072" s="455" t="n"/>
      <c r="AF1072" s="455" t="n"/>
      <c r="AG1072" s="455" t="n"/>
      <c r="AH1072" s="455" t="n"/>
      <c r="AI1072" s="455" t="n"/>
      <c r="AJ1072" s="455" t="n"/>
      <c r="AK1072" s="455" t="n"/>
      <c r="AL1072" s="455" t="n"/>
      <c r="AM1072" s="455" t="n"/>
      <c r="AN1072" s="455" t="n"/>
      <c r="AO1072" s="455" t="n"/>
      <c r="AP1072" s="455" t="n"/>
      <c r="AQ1072" s="455" t="n"/>
      <c r="AR1072" s="418" t="n"/>
      <c r="AS1072" s="418" t="n"/>
      <c r="AT1072" s="418" t="n"/>
    </row>
    <row r="1073">
      <c r="A1073" s="417" t="n">
        <v>1064</v>
      </c>
      <c r="B1073" s="418" t="inlineStr">
        <is>
          <t>Clearance &amp; Trucking Fee</t>
        </is>
      </c>
      <c r="C1073" s="418" t="inlineStr">
        <is>
          <t>56ប៊ី-លីង សឹបផ្លាយ ឆេន មេនេចម៉ិន ឯ.ក</t>
        </is>
      </c>
      <c r="D1073" s="418" t="inlineStr">
        <is>
          <t>K004-902004795</t>
        </is>
      </c>
      <c r="E1073" s="418" t="inlineStr">
        <is>
          <t>TI2023-0129</t>
        </is>
      </c>
      <c r="F1073" s="419" t="n">
        <v>44970</v>
      </c>
      <c r="G1073" s="420" t="n">
        <v>487186</v>
      </c>
      <c r="H1073" s="418" t="n"/>
      <c r="I1073" s="455" t="n">
        <v>487186</v>
      </c>
      <c r="J1073" s="418">
        <f>IF(L1073&lt;&gt;"",L1073,K1073)</f>
        <v/>
      </c>
      <c r="K1073" s="418">
        <f>IF(AND(T1073=TRUE, U1073=TRUE, V1073=TRUE), IF(W1073&lt;-0.05, "អនុញ្ញាត (អ្នកផ្គត់ផ្គង់ប្រកាសខ្វះ)", "បានប្រកាស (អនុញ្ញាត)"), IF(AND(T1073=FALSE, U1073=FALSE, V1073=FALSE), "ព្យួរទុក (មិនមានទិន្នន័យ)", "ប្រកាសខុស (ព្យួរទុក)"))</f>
        <v/>
      </c>
      <c r="L1073" s="418" t="inlineStr"/>
      <c r="M1073" s="418" t="inlineStr"/>
      <c r="N1073" s="455" t="n"/>
      <c r="O1073" s="455">
        <f>IF(W1073&lt;0,AI1073,I1073)</f>
        <v/>
      </c>
      <c r="P1073" s="455">
        <f>I1073-O1073</f>
        <v/>
      </c>
      <c r="Q1073" s="418" t="n"/>
      <c r="R1073" s="418" t="inlineStr">
        <is>
          <t>TI2023-0129</t>
        </is>
      </c>
      <c r="S1073" s="418" t="inlineStr"/>
      <c r="T1073" s="418">
        <f>R1073=S1073</f>
        <v/>
      </c>
      <c r="U1073" s="418">
        <f>AND(MONTH(F1073)=MONTH(Y1073), YEAR(F1073)=YEAR(Y1073))</f>
        <v/>
      </c>
      <c r="V1073" s="418">
        <f>AND(AC1073&lt;&gt;"", 'Company information'!D$4&lt;&gt;"", RIGHT(SUBSTITUTE(AC1073,"-",""),9)=RIGHT(SUBSTITUTE('Company information'!D$4,"-",""),9))</f>
        <v/>
      </c>
      <c r="W1073" s="418">
        <f>AI1073-I1073</f>
        <v/>
      </c>
      <c r="X1073" s="455" t="n"/>
      <c r="Y1073" s="417" t="n"/>
      <c r="Z1073" s="418" t="n"/>
      <c r="AA1073" s="418" t="n"/>
      <c r="AB1073" s="418" t="n"/>
      <c r="AC1073" s="418" t="n"/>
      <c r="AD1073" s="418" t="n"/>
      <c r="AE1073" s="455" t="n"/>
      <c r="AF1073" s="455" t="n"/>
      <c r="AG1073" s="455" t="n"/>
      <c r="AH1073" s="455" t="n"/>
      <c r="AI1073" s="455" t="n"/>
      <c r="AJ1073" s="455" t="n"/>
      <c r="AK1073" s="455" t="n"/>
      <c r="AL1073" s="455" t="n"/>
      <c r="AM1073" s="455" t="n"/>
      <c r="AN1073" s="455" t="n"/>
      <c r="AO1073" s="455" t="n"/>
      <c r="AP1073" s="455" t="n"/>
      <c r="AQ1073" s="455" t="n"/>
      <c r="AR1073" s="418" t="n"/>
      <c r="AS1073" s="418" t="n"/>
      <c r="AT1073" s="418" t="n"/>
    </row>
    <row r="1074">
      <c r="A1074" s="417" t="n">
        <v>1065</v>
      </c>
      <c r="B1074" s="418" t="inlineStr">
        <is>
          <t>LIFT-OFF Charges</t>
        </is>
      </c>
      <c r="C1074" s="418" t="inlineStr">
        <is>
          <t>កំពង់ផែស្វយ័តភ្នំពេញ "ក.ស.ភ"</t>
        </is>
      </c>
      <c r="D1074" s="418" t="inlineStr">
        <is>
          <t>L001-100044999</t>
        </is>
      </c>
      <c r="E1074" s="418" t="inlineStr">
        <is>
          <t>INV20230208461</t>
        </is>
      </c>
      <c r="F1074" s="419" t="n">
        <v>44971</v>
      </c>
      <c r="G1074" s="420" t="n">
        <v>58853</v>
      </c>
      <c r="H1074" s="418" t="n"/>
      <c r="I1074" s="455" t="n">
        <v>58853</v>
      </c>
      <c r="J1074" s="418">
        <f>IF(L1074&lt;&gt;"",L1074,K1074)</f>
        <v/>
      </c>
      <c r="K1074" s="418">
        <f>IF(AND(T1074=TRUE, U1074=TRUE, V1074=TRUE), IF(W1074&lt;-0.05, "អនុញ្ញាត (អ្នកផ្គត់ផ្គង់ប្រកាសខ្វះ)", "បានប្រកាស (អនុញ្ញាត)"), IF(AND(T1074=FALSE, U1074=FALSE, V1074=FALSE), "ព្យួរទុក (មិនមានទិន្នន័យ)", "ប្រកាសខុស (ព្យួរទុក)"))</f>
        <v/>
      </c>
      <c r="L1074" s="418" t="inlineStr"/>
      <c r="M1074" s="418" t="inlineStr"/>
      <c r="N1074" s="455" t="n"/>
      <c r="O1074" s="455">
        <f>IF(W1074&lt;0,AI1074,I1074)</f>
        <v/>
      </c>
      <c r="P1074" s="455">
        <f>I1074-O1074</f>
        <v/>
      </c>
      <c r="Q1074" s="418" t="n"/>
      <c r="R1074" s="418" t="inlineStr">
        <is>
          <t>INV20230208461</t>
        </is>
      </c>
      <c r="S1074" s="418" t="inlineStr"/>
      <c r="T1074" s="418">
        <f>R1074=S1074</f>
        <v/>
      </c>
      <c r="U1074" s="418">
        <f>AND(MONTH(F1074)=MONTH(Y1074), YEAR(F1074)=YEAR(Y1074))</f>
        <v/>
      </c>
      <c r="V1074" s="418">
        <f>AND(AC1074&lt;&gt;"", 'Company information'!D$4&lt;&gt;"", RIGHT(SUBSTITUTE(AC1074,"-",""),9)=RIGHT(SUBSTITUTE('Company information'!D$4,"-",""),9))</f>
        <v/>
      </c>
      <c r="W1074" s="418">
        <f>AI1074-I1074</f>
        <v/>
      </c>
      <c r="X1074" s="455" t="n"/>
      <c r="Y1074" s="417" t="n"/>
      <c r="Z1074" s="418" t="n"/>
      <c r="AA1074" s="418" t="n"/>
      <c r="AB1074" s="418" t="n"/>
      <c r="AC1074" s="418" t="n"/>
      <c r="AD1074" s="418" t="n"/>
      <c r="AE1074" s="455" t="n"/>
      <c r="AF1074" s="455" t="n"/>
      <c r="AG1074" s="455" t="n"/>
      <c r="AH1074" s="455" t="n"/>
      <c r="AI1074" s="455" t="n"/>
      <c r="AJ1074" s="455" t="n"/>
      <c r="AK1074" s="455" t="n"/>
      <c r="AL1074" s="455" t="n"/>
      <c r="AM1074" s="455" t="n"/>
      <c r="AN1074" s="455" t="n"/>
      <c r="AO1074" s="455" t="n"/>
      <c r="AP1074" s="455" t="n"/>
      <c r="AQ1074" s="455" t="n"/>
      <c r="AR1074" s="418" t="n"/>
      <c r="AS1074" s="418" t="n"/>
      <c r="AT1074" s="418" t="n"/>
    </row>
    <row r="1075">
      <c r="A1075" s="417" t="n">
        <v>1066</v>
      </c>
      <c r="B1075" s="418" t="inlineStr">
        <is>
          <t>Clearance &amp; Trucking Fee</t>
        </is>
      </c>
      <c r="C1075" s="418" t="inlineStr">
        <is>
          <t>56ប៊ី-លីង សឹបផ្លាយ ឆេន មេនេចម៉ិន ឯ.ក</t>
        </is>
      </c>
      <c r="D1075" s="418" t="inlineStr">
        <is>
          <t>K004-902004795</t>
        </is>
      </c>
      <c r="E1075" s="418" t="inlineStr">
        <is>
          <t>TI2023-0128</t>
        </is>
      </c>
      <c r="F1075" s="419" t="n">
        <v>44970</v>
      </c>
      <c r="G1075" s="420" t="n">
        <v>487186</v>
      </c>
      <c r="H1075" s="418" t="n"/>
      <c r="I1075" s="455" t="n">
        <v>487186</v>
      </c>
      <c r="J1075" s="418">
        <f>IF(L1075&lt;&gt;"",L1075,K1075)</f>
        <v/>
      </c>
      <c r="K1075" s="418">
        <f>IF(AND(T1075=TRUE, U1075=TRUE, V1075=TRUE), IF(W1075&lt;-0.05, "អនុញ្ញាត (អ្នកផ្គត់ផ្គង់ប្រកាសខ្វះ)", "បានប្រកាស (អនុញ្ញាត)"), IF(AND(T1075=FALSE, U1075=FALSE, V1075=FALSE), "ព្យួរទុក (មិនមានទិន្នន័យ)", "ប្រកាសខុស (ព្យួរទុក)"))</f>
        <v/>
      </c>
      <c r="L1075" s="418" t="inlineStr"/>
      <c r="M1075" s="418" t="inlineStr"/>
      <c r="N1075" s="455" t="n"/>
      <c r="O1075" s="455">
        <f>IF(W1075&lt;0,AI1075,I1075)</f>
        <v/>
      </c>
      <c r="P1075" s="455">
        <f>I1075-O1075</f>
        <v/>
      </c>
      <c r="Q1075" s="418" t="n"/>
      <c r="R1075" s="418" t="inlineStr">
        <is>
          <t>TI2023-0128</t>
        </is>
      </c>
      <c r="S1075" s="418" t="inlineStr"/>
      <c r="T1075" s="418">
        <f>R1075=S1075</f>
        <v/>
      </c>
      <c r="U1075" s="418">
        <f>AND(MONTH(F1075)=MONTH(Y1075), YEAR(F1075)=YEAR(Y1075))</f>
        <v/>
      </c>
      <c r="V1075" s="418">
        <f>AND(AC1075&lt;&gt;"", 'Company information'!D$4&lt;&gt;"", RIGHT(SUBSTITUTE(AC1075,"-",""),9)=RIGHT(SUBSTITUTE('Company information'!D$4,"-",""),9))</f>
        <v/>
      </c>
      <c r="W1075" s="418">
        <f>AI1075-I1075</f>
        <v/>
      </c>
      <c r="X1075" s="455" t="n"/>
      <c r="Y1075" s="417" t="n"/>
      <c r="Z1075" s="418" t="n"/>
      <c r="AA1075" s="418" t="n"/>
      <c r="AB1075" s="418" t="n"/>
      <c r="AC1075" s="418" t="n"/>
      <c r="AD1075" s="418" t="n"/>
      <c r="AE1075" s="455" t="n"/>
      <c r="AF1075" s="455" t="n"/>
      <c r="AG1075" s="455" t="n"/>
      <c r="AH1075" s="455" t="n"/>
      <c r="AI1075" s="455" t="n"/>
      <c r="AJ1075" s="455" t="n"/>
      <c r="AK1075" s="455" t="n"/>
      <c r="AL1075" s="455" t="n"/>
      <c r="AM1075" s="455" t="n"/>
      <c r="AN1075" s="455" t="n"/>
      <c r="AO1075" s="455" t="n"/>
      <c r="AP1075" s="455" t="n"/>
      <c r="AQ1075" s="455" t="n"/>
      <c r="AR1075" s="418" t="n"/>
      <c r="AS1075" s="418" t="n"/>
      <c r="AT1075" s="418" t="n"/>
    </row>
    <row r="1076">
      <c r="A1076" s="417" t="n">
        <v>1067</v>
      </c>
      <c r="B1076" s="418" t="inlineStr">
        <is>
          <t>LIFT-OFF Charges</t>
        </is>
      </c>
      <c r="C1076" s="418" t="inlineStr">
        <is>
          <t>កំពង់ផែស្វយ័តភ្នំពេញ "ក.ស.ភ"</t>
        </is>
      </c>
      <c r="D1076" s="418" t="inlineStr">
        <is>
          <t>L001-100044999</t>
        </is>
      </c>
      <c r="E1076" s="418" t="inlineStr">
        <is>
          <t>INV20230208460</t>
        </is>
      </c>
      <c r="F1076" s="419" t="n">
        <v>44971</v>
      </c>
      <c r="G1076" s="420" t="n">
        <v>117706</v>
      </c>
      <c r="H1076" s="418" t="n"/>
      <c r="I1076" s="455" t="n">
        <v>117706</v>
      </c>
      <c r="J1076" s="418">
        <f>IF(L1076&lt;&gt;"",L1076,K1076)</f>
        <v/>
      </c>
      <c r="K1076" s="418">
        <f>IF(AND(T1076=TRUE, U1076=TRUE, V1076=TRUE), IF(W1076&lt;-0.05, "អនុញ្ញាត (អ្នកផ្គត់ផ្គង់ប្រកាសខ្វះ)", "បានប្រកាស (អនុញ្ញាត)"), IF(AND(T1076=FALSE, U1076=FALSE, V1076=FALSE), "ព្យួរទុក (មិនមានទិន្នន័យ)", "ប្រកាសខុស (ព្យួរទុក)"))</f>
        <v/>
      </c>
      <c r="L1076" s="418" t="inlineStr"/>
      <c r="M1076" s="418" t="inlineStr"/>
      <c r="N1076" s="455" t="n"/>
      <c r="O1076" s="455">
        <f>IF(W1076&lt;0,AI1076,I1076)</f>
        <v/>
      </c>
      <c r="P1076" s="455">
        <f>I1076-O1076</f>
        <v/>
      </c>
      <c r="Q1076" s="418" t="n"/>
      <c r="R1076" s="418" t="inlineStr">
        <is>
          <t>INV20230208460</t>
        </is>
      </c>
      <c r="S1076" s="418" t="inlineStr"/>
      <c r="T1076" s="418">
        <f>R1076=S1076</f>
        <v/>
      </c>
      <c r="U1076" s="418">
        <f>AND(MONTH(F1076)=MONTH(Y1076), YEAR(F1076)=YEAR(Y1076))</f>
        <v/>
      </c>
      <c r="V1076" s="418">
        <f>AND(AC1076&lt;&gt;"", 'Company information'!D$4&lt;&gt;"", RIGHT(SUBSTITUTE(AC1076,"-",""),9)=RIGHT(SUBSTITUTE('Company information'!D$4,"-",""),9))</f>
        <v/>
      </c>
      <c r="W1076" s="418">
        <f>AI1076-I1076</f>
        <v/>
      </c>
      <c r="X1076" s="455" t="n"/>
      <c r="Y1076" s="417" t="n"/>
      <c r="Z1076" s="418" t="n"/>
      <c r="AA1076" s="418" t="n"/>
      <c r="AB1076" s="418" t="n"/>
      <c r="AC1076" s="418" t="n"/>
      <c r="AD1076" s="418" t="n"/>
      <c r="AE1076" s="455" t="n"/>
      <c r="AF1076" s="455" t="n"/>
      <c r="AG1076" s="455" t="n"/>
      <c r="AH1076" s="455" t="n"/>
      <c r="AI1076" s="455" t="n"/>
      <c r="AJ1076" s="455" t="n"/>
      <c r="AK1076" s="455" t="n"/>
      <c r="AL1076" s="455" t="n"/>
      <c r="AM1076" s="455" t="n"/>
      <c r="AN1076" s="455" t="n"/>
      <c r="AO1076" s="455" t="n"/>
      <c r="AP1076" s="455" t="n"/>
      <c r="AQ1076" s="455" t="n"/>
      <c r="AR1076" s="418" t="n"/>
      <c r="AS1076" s="418" t="n"/>
      <c r="AT1076" s="418" t="n"/>
    </row>
    <row r="1077">
      <c r="A1077" s="417" t="n">
        <v>1068</v>
      </c>
      <c r="B1077" s="418" t="inlineStr">
        <is>
          <t>Clearance &amp; Trucking Fee</t>
        </is>
      </c>
      <c r="C1077" s="418" t="inlineStr">
        <is>
          <t>56ប៊ី-លីង សឹបផ្លាយ ឆេន មេនេចម៉ិន ឯ.ក</t>
        </is>
      </c>
      <c r="D1077" s="418" t="inlineStr">
        <is>
          <t>K004-902004795</t>
        </is>
      </c>
      <c r="E1077" s="418" t="inlineStr">
        <is>
          <t>TI2023-0127</t>
        </is>
      </c>
      <c r="F1077" s="419" t="n">
        <v>44970</v>
      </c>
      <c r="G1077" s="420" t="n">
        <v>917056</v>
      </c>
      <c r="H1077" s="418" t="n"/>
      <c r="I1077" s="455" t="n">
        <v>917056</v>
      </c>
      <c r="J1077" s="418">
        <f>IF(L1077&lt;&gt;"",L1077,K1077)</f>
        <v/>
      </c>
      <c r="K1077" s="418">
        <f>IF(AND(T1077=TRUE, U1077=TRUE, V1077=TRUE), IF(W1077&lt;-0.05, "អនុញ្ញាត (អ្នកផ្គត់ផ្គង់ប្រកាសខ្វះ)", "បានប្រកាស (អនុញ្ញាត)"), IF(AND(T1077=FALSE, U1077=FALSE, V1077=FALSE), "ព្យួរទុក (មិនមានទិន្នន័យ)", "ប្រកាសខុស (ព្យួរទុក)"))</f>
        <v/>
      </c>
      <c r="L1077" s="418" t="inlineStr"/>
      <c r="M1077" s="418" t="inlineStr"/>
      <c r="N1077" s="455" t="n"/>
      <c r="O1077" s="455">
        <f>IF(W1077&lt;0,AI1077,I1077)</f>
        <v/>
      </c>
      <c r="P1077" s="455">
        <f>I1077-O1077</f>
        <v/>
      </c>
      <c r="Q1077" s="418" t="n"/>
      <c r="R1077" s="418" t="inlineStr">
        <is>
          <t>TI2023-0127</t>
        </is>
      </c>
      <c r="S1077" s="418" t="inlineStr"/>
      <c r="T1077" s="418">
        <f>R1077=S1077</f>
        <v/>
      </c>
      <c r="U1077" s="418">
        <f>AND(MONTH(F1077)=MONTH(Y1077), YEAR(F1077)=YEAR(Y1077))</f>
        <v/>
      </c>
      <c r="V1077" s="418">
        <f>AND(AC1077&lt;&gt;"", 'Company information'!D$4&lt;&gt;"", RIGHT(SUBSTITUTE(AC1077,"-",""),9)=RIGHT(SUBSTITUTE('Company information'!D$4,"-",""),9))</f>
        <v/>
      </c>
      <c r="W1077" s="418">
        <f>AI1077-I1077</f>
        <v/>
      </c>
      <c r="X1077" s="455" t="n"/>
      <c r="Y1077" s="417" t="n"/>
      <c r="Z1077" s="418" t="n"/>
      <c r="AA1077" s="418" t="n"/>
      <c r="AB1077" s="418" t="n"/>
      <c r="AC1077" s="418" t="n"/>
      <c r="AD1077" s="418" t="n"/>
      <c r="AE1077" s="455" t="n"/>
      <c r="AF1077" s="455" t="n"/>
      <c r="AG1077" s="455" t="n"/>
      <c r="AH1077" s="455" t="n"/>
      <c r="AI1077" s="455" t="n"/>
      <c r="AJ1077" s="455" t="n"/>
      <c r="AK1077" s="455" t="n"/>
      <c r="AL1077" s="455" t="n"/>
      <c r="AM1077" s="455" t="n"/>
      <c r="AN1077" s="455" t="n"/>
      <c r="AO1077" s="455" t="n"/>
      <c r="AP1077" s="455" t="n"/>
      <c r="AQ1077" s="455" t="n"/>
      <c r="AR1077" s="418" t="n"/>
      <c r="AS1077" s="418" t="n"/>
      <c r="AT1077" s="418" t="n"/>
    </row>
    <row r="1078">
      <c r="A1078" s="417" t="n">
        <v>1069</v>
      </c>
      <c r="B1078" s="418" t="inlineStr">
        <is>
          <t>Export Adminstration Fee</t>
        </is>
      </c>
      <c r="C1078" s="418" t="inlineStr">
        <is>
          <t>ឆាយ ដា ឡូយីស្ទីក</t>
        </is>
      </c>
      <c r="D1078" s="418" t="inlineStr">
        <is>
          <t>L001-100063098</t>
        </is>
      </c>
      <c r="E1078" s="418" t="inlineStr">
        <is>
          <t>2302001525</t>
        </is>
      </c>
      <c r="F1078" s="419" t="n">
        <v>44970</v>
      </c>
      <c r="G1078" s="420" t="n">
        <v>2047</v>
      </c>
      <c r="H1078" s="418" t="n"/>
      <c r="I1078" s="455" t="n">
        <v>2047</v>
      </c>
      <c r="J1078" s="418">
        <f>IF(L1078&lt;&gt;"",L1078,K1078)</f>
        <v/>
      </c>
      <c r="K1078" s="418">
        <f>IF(AND(T1078=TRUE, U1078=TRUE, V1078=TRUE), IF(W1078&lt;-0.05, "អនុញ្ញាត (អ្នកផ្គត់ផ្គង់ប្រកាសខ្វះ)", "បានប្រកាស (អនុញ្ញាត)"), IF(AND(T1078=FALSE, U1078=FALSE, V1078=FALSE), "ព្យួរទុក (មិនមានទិន្នន័យ)", "ប្រកាសខុស (ព្យួរទុក)"))</f>
        <v/>
      </c>
      <c r="L1078" s="418" t="inlineStr"/>
      <c r="M1078" s="418" t="inlineStr"/>
      <c r="N1078" s="455" t="n"/>
      <c r="O1078" s="455">
        <f>IF(W1078&lt;0,AI1078,I1078)</f>
        <v/>
      </c>
      <c r="P1078" s="455">
        <f>I1078-O1078</f>
        <v/>
      </c>
      <c r="Q1078" s="418" t="n"/>
      <c r="R1078" s="418" t="inlineStr">
        <is>
          <t>2302001525</t>
        </is>
      </c>
      <c r="S1078" s="418" t="inlineStr"/>
      <c r="T1078" s="418">
        <f>R1078=S1078</f>
        <v/>
      </c>
      <c r="U1078" s="418">
        <f>AND(MONTH(F1078)=MONTH(Y1078), YEAR(F1078)=YEAR(Y1078))</f>
        <v/>
      </c>
      <c r="V1078" s="418">
        <f>AND(AC1078&lt;&gt;"", 'Company information'!D$4&lt;&gt;"", RIGHT(SUBSTITUTE(AC1078,"-",""),9)=RIGHT(SUBSTITUTE('Company information'!D$4,"-",""),9))</f>
        <v/>
      </c>
      <c r="W1078" s="418">
        <f>AI1078-I1078</f>
        <v/>
      </c>
      <c r="X1078" s="455" t="n"/>
      <c r="Y1078" s="417" t="n"/>
      <c r="Z1078" s="418" t="n"/>
      <c r="AA1078" s="418" t="n"/>
      <c r="AB1078" s="418" t="n"/>
      <c r="AC1078" s="418" t="n"/>
      <c r="AD1078" s="418" t="n"/>
      <c r="AE1078" s="455" t="n"/>
      <c r="AF1078" s="455" t="n"/>
      <c r="AG1078" s="455" t="n"/>
      <c r="AH1078" s="455" t="n"/>
      <c r="AI1078" s="455" t="n"/>
      <c r="AJ1078" s="455" t="n"/>
      <c r="AK1078" s="455" t="n"/>
      <c r="AL1078" s="455" t="n"/>
      <c r="AM1078" s="455" t="n"/>
      <c r="AN1078" s="455" t="n"/>
      <c r="AO1078" s="455" t="n"/>
      <c r="AP1078" s="455" t="n"/>
      <c r="AQ1078" s="455" t="n"/>
      <c r="AR1078" s="418" t="n"/>
      <c r="AS1078" s="418" t="n"/>
      <c r="AT1078" s="418" t="n"/>
    </row>
    <row r="1079">
      <c r="A1079" s="417" t="n">
        <v>1070</v>
      </c>
      <c r="B1079" s="418" t="inlineStr">
        <is>
          <t>Export Adminstration Fee</t>
        </is>
      </c>
      <c r="C1079" s="418" t="inlineStr">
        <is>
          <t>ឆាយ ដា ឡូយីស្ទីក</t>
        </is>
      </c>
      <c r="D1079" s="418" t="inlineStr">
        <is>
          <t>L001-100063098</t>
        </is>
      </c>
      <c r="E1079" s="418" t="inlineStr">
        <is>
          <t>2302001516</t>
        </is>
      </c>
      <c r="F1079" s="419" t="n">
        <v>44970</v>
      </c>
      <c r="G1079" s="420" t="n">
        <v>89659</v>
      </c>
      <c r="H1079" s="418" t="n"/>
      <c r="I1079" s="455" t="n">
        <v>89659</v>
      </c>
      <c r="J1079" s="418">
        <f>IF(L1079&lt;&gt;"",L1079,K1079)</f>
        <v/>
      </c>
      <c r="K1079" s="418">
        <f>IF(AND(T1079=TRUE, U1079=TRUE, V1079=TRUE), IF(W1079&lt;-0.05, "អនុញ្ញាត (អ្នកផ្គត់ផ្គង់ប្រកាសខ្វះ)", "បានប្រកាស (អនុញ្ញាត)"), IF(AND(T1079=FALSE, U1079=FALSE, V1079=FALSE), "ព្យួរទុក (មិនមានទិន្នន័យ)", "ប្រកាសខុស (ព្យួរទុក)"))</f>
        <v/>
      </c>
      <c r="L1079" s="418" t="inlineStr"/>
      <c r="M1079" s="418" t="inlineStr"/>
      <c r="N1079" s="455" t="n"/>
      <c r="O1079" s="455">
        <f>IF(W1079&lt;0,AI1079,I1079)</f>
        <v/>
      </c>
      <c r="P1079" s="455">
        <f>I1079-O1079</f>
        <v/>
      </c>
      <c r="Q1079" s="418" t="n"/>
      <c r="R1079" s="418" t="inlineStr">
        <is>
          <t>2302001516</t>
        </is>
      </c>
      <c r="S1079" s="418" t="inlineStr"/>
      <c r="T1079" s="418">
        <f>R1079=S1079</f>
        <v/>
      </c>
      <c r="U1079" s="418">
        <f>AND(MONTH(F1079)=MONTH(Y1079), YEAR(F1079)=YEAR(Y1079))</f>
        <v/>
      </c>
      <c r="V1079" s="418">
        <f>AND(AC1079&lt;&gt;"", 'Company information'!D$4&lt;&gt;"", RIGHT(SUBSTITUTE(AC1079,"-",""),9)=RIGHT(SUBSTITUTE('Company information'!D$4,"-",""),9))</f>
        <v/>
      </c>
      <c r="W1079" s="418">
        <f>AI1079-I1079</f>
        <v/>
      </c>
      <c r="X1079" s="455" t="n"/>
      <c r="Y1079" s="417" t="n"/>
      <c r="Z1079" s="418" t="n"/>
      <c r="AA1079" s="418" t="n"/>
      <c r="AB1079" s="418" t="n"/>
      <c r="AC1079" s="418" t="n"/>
      <c r="AD1079" s="418" t="n"/>
      <c r="AE1079" s="455" t="n"/>
      <c r="AF1079" s="455" t="n"/>
      <c r="AG1079" s="455" t="n"/>
      <c r="AH1079" s="455" t="n"/>
      <c r="AI1079" s="455" t="n"/>
      <c r="AJ1079" s="455" t="n"/>
      <c r="AK1079" s="455" t="n"/>
      <c r="AL1079" s="455" t="n"/>
      <c r="AM1079" s="455" t="n"/>
      <c r="AN1079" s="455" t="n"/>
      <c r="AO1079" s="455" t="n"/>
      <c r="AP1079" s="455" t="n"/>
      <c r="AQ1079" s="455" t="n"/>
      <c r="AR1079" s="418" t="n"/>
      <c r="AS1079" s="418" t="n"/>
      <c r="AT1079" s="418" t="n"/>
    </row>
    <row r="1080">
      <c r="A1080" s="417" t="n">
        <v>1071</v>
      </c>
      <c r="B1080" s="418" t="inlineStr">
        <is>
          <t>Clearance &amp; Trucking Fee</t>
        </is>
      </c>
      <c r="C1080" s="418" t="inlineStr">
        <is>
          <t>56ប៊ី-លីង សឹបផ្លាយ ឆេន មេនេចម៉ិន ឯ.ក</t>
        </is>
      </c>
      <c r="D1080" s="418" t="inlineStr">
        <is>
          <t>K004-902004795</t>
        </is>
      </c>
      <c r="E1080" s="418" t="inlineStr">
        <is>
          <t>TI2023-0119</t>
        </is>
      </c>
      <c r="F1080" s="419" t="n">
        <v>44970</v>
      </c>
      <c r="G1080" s="420" t="n">
        <v>186277</v>
      </c>
      <c r="H1080" s="418" t="n"/>
      <c r="I1080" s="455" t="n">
        <v>186277</v>
      </c>
      <c r="J1080" s="418">
        <f>IF(L1080&lt;&gt;"",L1080,K1080)</f>
        <v/>
      </c>
      <c r="K1080" s="418">
        <f>IF(AND(T1080=TRUE, U1080=TRUE, V1080=TRUE), IF(W1080&lt;-0.05, "អនុញ្ញាត (អ្នកផ្គត់ផ្គង់ប្រកាសខ្វះ)", "បានប្រកាស (អនុញ្ញាត)"), IF(AND(T1080=FALSE, U1080=FALSE, V1080=FALSE), "ព្យួរទុក (មិនមានទិន្នន័យ)", "ប្រកាសខុស (ព្យួរទុក)"))</f>
        <v/>
      </c>
      <c r="L1080" s="418" t="inlineStr"/>
      <c r="M1080" s="418" t="inlineStr"/>
      <c r="N1080" s="455" t="n"/>
      <c r="O1080" s="455">
        <f>IF(W1080&lt;0,AI1080,I1080)</f>
        <v/>
      </c>
      <c r="P1080" s="455">
        <f>I1080-O1080</f>
        <v/>
      </c>
      <c r="Q1080" s="418" t="n"/>
      <c r="R1080" s="418" t="inlineStr">
        <is>
          <t>TI2023-0119</t>
        </is>
      </c>
      <c r="S1080" s="418" t="inlineStr"/>
      <c r="T1080" s="418">
        <f>R1080=S1080</f>
        <v/>
      </c>
      <c r="U1080" s="418">
        <f>AND(MONTH(F1080)=MONTH(Y1080), YEAR(F1080)=YEAR(Y1080))</f>
        <v/>
      </c>
      <c r="V1080" s="418">
        <f>AND(AC1080&lt;&gt;"", 'Company information'!D$4&lt;&gt;"", RIGHT(SUBSTITUTE(AC1080,"-",""),9)=RIGHT(SUBSTITUTE('Company information'!D$4,"-",""),9))</f>
        <v/>
      </c>
      <c r="W1080" s="418">
        <f>AI1080-I1080</f>
        <v/>
      </c>
      <c r="X1080" s="455" t="n"/>
      <c r="Y1080" s="417" t="n"/>
      <c r="Z1080" s="418" t="n"/>
      <c r="AA1080" s="418" t="n"/>
      <c r="AB1080" s="418" t="n"/>
      <c r="AC1080" s="418" t="n"/>
      <c r="AD1080" s="418" t="n"/>
      <c r="AE1080" s="455" t="n"/>
      <c r="AF1080" s="455" t="n"/>
      <c r="AG1080" s="455" t="n"/>
      <c r="AH1080" s="455" t="n"/>
      <c r="AI1080" s="455" t="n"/>
      <c r="AJ1080" s="455" t="n"/>
      <c r="AK1080" s="455" t="n"/>
      <c r="AL1080" s="455" t="n"/>
      <c r="AM1080" s="455" t="n"/>
      <c r="AN1080" s="455" t="n"/>
      <c r="AO1080" s="455" t="n"/>
      <c r="AP1080" s="455" t="n"/>
      <c r="AQ1080" s="455" t="n"/>
      <c r="AR1080" s="418" t="n"/>
      <c r="AS1080" s="418" t="n"/>
      <c r="AT1080" s="418" t="n"/>
    </row>
    <row r="1081">
      <c r="A1081" s="417" t="n">
        <v>1072</v>
      </c>
      <c r="B1081" s="418" t="inlineStr">
        <is>
          <t>Lift-On &amp; Lift-Off</t>
        </is>
      </c>
      <c r="C1081" s="418" t="inlineStr">
        <is>
          <t>កំពង់ផែស្វយ័តក្រុងព្រះសីហនុ</t>
        </is>
      </c>
      <c r="D1081" s="418" t="inlineStr">
        <is>
          <t>L001-100044638</t>
        </is>
      </c>
      <c r="E1081" s="418" t="inlineStr">
        <is>
          <t>019727</t>
        </is>
      </c>
      <c r="F1081" s="419" t="n">
        <v>45140</v>
      </c>
      <c r="G1081" s="420" t="n">
        <v>6968</v>
      </c>
      <c r="H1081" s="418" t="n"/>
      <c r="I1081" s="455" t="n">
        <v>6968</v>
      </c>
      <c r="J1081" s="418">
        <f>IF(L1081&lt;&gt;"",L1081,K1081)</f>
        <v/>
      </c>
      <c r="K1081" s="418">
        <f>IF(AND(T1081=TRUE, U1081=TRUE, V1081=TRUE), IF(W1081&lt;-0.05, "អនុញ្ញាត (អ្នកផ្គត់ផ្គង់ប្រកាសខ្វះ)", "បានប្រកាស (អនុញ្ញាត)"), IF(AND(T1081=FALSE, U1081=FALSE, V1081=FALSE), "ព្យួរទុក (មិនមានទិន្នន័យ)", "ប្រកាសខុស (ព្យួរទុក)"))</f>
        <v/>
      </c>
      <c r="L1081" s="418" t="inlineStr"/>
      <c r="M1081" s="418" t="inlineStr"/>
      <c r="N1081" s="455" t="n"/>
      <c r="O1081" s="455">
        <f>IF(W1081&lt;0,AI1081,I1081)</f>
        <v/>
      </c>
      <c r="P1081" s="455">
        <f>I1081-O1081</f>
        <v/>
      </c>
      <c r="Q1081" s="418" t="n"/>
      <c r="R1081" s="418" t="inlineStr">
        <is>
          <t>019727</t>
        </is>
      </c>
      <c r="S1081" s="418" t="inlineStr"/>
      <c r="T1081" s="418">
        <f>R1081=S1081</f>
        <v/>
      </c>
      <c r="U1081" s="418">
        <f>AND(MONTH(F1081)=MONTH(Y1081), YEAR(F1081)=YEAR(Y1081))</f>
        <v/>
      </c>
      <c r="V1081" s="418">
        <f>AND(AC1081&lt;&gt;"", 'Company information'!D$4&lt;&gt;"", RIGHT(SUBSTITUTE(AC1081,"-",""),9)=RIGHT(SUBSTITUTE('Company information'!D$4,"-",""),9))</f>
        <v/>
      </c>
      <c r="W1081" s="418">
        <f>AI1081-I1081</f>
        <v/>
      </c>
      <c r="X1081" s="455" t="n"/>
      <c r="Y1081" s="417" t="n"/>
      <c r="Z1081" s="418" t="n"/>
      <c r="AA1081" s="418" t="n"/>
      <c r="AB1081" s="418" t="n"/>
      <c r="AC1081" s="418" t="n"/>
      <c r="AD1081" s="418" t="n"/>
      <c r="AE1081" s="455" t="n"/>
      <c r="AF1081" s="455" t="n"/>
      <c r="AG1081" s="455" t="n"/>
      <c r="AH1081" s="455" t="n"/>
      <c r="AI1081" s="455" t="n"/>
      <c r="AJ1081" s="455" t="n"/>
      <c r="AK1081" s="455" t="n"/>
      <c r="AL1081" s="455" t="n"/>
      <c r="AM1081" s="455" t="n"/>
      <c r="AN1081" s="455" t="n"/>
      <c r="AO1081" s="455" t="n"/>
      <c r="AP1081" s="455" t="n"/>
      <c r="AQ1081" s="455" t="n"/>
      <c r="AR1081" s="418" t="n"/>
      <c r="AS1081" s="418" t="n"/>
      <c r="AT1081" s="418" t="n"/>
    </row>
    <row r="1082">
      <c r="A1082" s="417" t="n">
        <v>1073</v>
      </c>
      <c r="B1082" s="418" t="inlineStr">
        <is>
          <t>Clearance &amp; Trucking Fee</t>
        </is>
      </c>
      <c r="C1082" s="418" t="inlineStr">
        <is>
          <t>56ប៊ី-លីង សឹបផ្លាយ ឆេន មេនេចម៉ិន ឯ.ក</t>
        </is>
      </c>
      <c r="D1082" s="418" t="inlineStr">
        <is>
          <t>K004-902004795</t>
        </is>
      </c>
      <c r="E1082" s="418" t="inlineStr">
        <is>
          <t>TI2023-0118</t>
        </is>
      </c>
      <c r="F1082" s="419" t="n">
        <v>44970</v>
      </c>
      <c r="G1082" s="420" t="n">
        <v>300909</v>
      </c>
      <c r="H1082" s="418" t="n"/>
      <c r="I1082" s="455" t="n">
        <v>300909</v>
      </c>
      <c r="J1082" s="418">
        <f>IF(L1082&lt;&gt;"",L1082,K1082)</f>
        <v/>
      </c>
      <c r="K1082" s="418">
        <f>IF(AND(T1082=TRUE, U1082=TRUE, V1082=TRUE), IF(W1082&lt;-0.05, "អនុញ្ញាត (អ្នកផ្គត់ផ្គង់ប្រកាសខ្វះ)", "បានប្រកាស (អនុញ្ញាត)"), IF(AND(T1082=FALSE, U1082=FALSE, V1082=FALSE), "ព្យួរទុក (មិនមានទិន្នន័យ)", "ប្រកាសខុស (ព្យួរទុក)"))</f>
        <v/>
      </c>
      <c r="L1082" s="418" t="inlineStr"/>
      <c r="M1082" s="418" t="inlineStr"/>
      <c r="N1082" s="455" t="n"/>
      <c r="O1082" s="455">
        <f>IF(W1082&lt;0,AI1082,I1082)</f>
        <v/>
      </c>
      <c r="P1082" s="455">
        <f>I1082-O1082</f>
        <v/>
      </c>
      <c r="Q1082" s="418" t="n"/>
      <c r="R1082" s="418" t="inlineStr">
        <is>
          <t>TI2023-0118</t>
        </is>
      </c>
      <c r="S1082" s="418" t="inlineStr"/>
      <c r="T1082" s="418">
        <f>R1082=S1082</f>
        <v/>
      </c>
      <c r="U1082" s="418">
        <f>AND(MONTH(F1082)=MONTH(Y1082), YEAR(F1082)=YEAR(Y1082))</f>
        <v/>
      </c>
      <c r="V1082" s="418">
        <f>AND(AC1082&lt;&gt;"", 'Company information'!D$4&lt;&gt;"", RIGHT(SUBSTITUTE(AC1082,"-",""),9)=RIGHT(SUBSTITUTE('Company information'!D$4,"-",""),9))</f>
        <v/>
      </c>
      <c r="W1082" s="418">
        <f>AI1082-I1082</f>
        <v/>
      </c>
      <c r="X1082" s="455" t="n"/>
      <c r="Y1082" s="417" t="n"/>
      <c r="Z1082" s="418" t="n"/>
      <c r="AA1082" s="418" t="n"/>
      <c r="AB1082" s="418" t="n"/>
      <c r="AC1082" s="418" t="n"/>
      <c r="AD1082" s="418" t="n"/>
      <c r="AE1082" s="455" t="n"/>
      <c r="AF1082" s="455" t="n"/>
      <c r="AG1082" s="455" t="n"/>
      <c r="AH1082" s="455" t="n"/>
      <c r="AI1082" s="455" t="n"/>
      <c r="AJ1082" s="455" t="n"/>
      <c r="AK1082" s="455" t="n"/>
      <c r="AL1082" s="455" t="n"/>
      <c r="AM1082" s="455" t="n"/>
      <c r="AN1082" s="455" t="n"/>
      <c r="AO1082" s="455" t="n"/>
      <c r="AP1082" s="455" t="n"/>
      <c r="AQ1082" s="455" t="n"/>
      <c r="AR1082" s="418" t="n"/>
      <c r="AS1082" s="418" t="n"/>
      <c r="AT1082" s="418" t="n"/>
    </row>
    <row r="1083">
      <c r="A1083" s="417" t="n">
        <v>1074</v>
      </c>
      <c r="B1083" s="418" t="inlineStr">
        <is>
          <t>LIFT-OFF Charges</t>
        </is>
      </c>
      <c r="C1083" s="418" t="inlineStr">
        <is>
          <t>កំពង់ផែស្វយ័តភ្នំពេញ "ក.ស.ភ"</t>
        </is>
      </c>
      <c r="D1083" s="418" t="inlineStr">
        <is>
          <t>L001-100044999</t>
        </is>
      </c>
      <c r="E1083" s="418" t="inlineStr">
        <is>
          <t>INV20230207339</t>
        </is>
      </c>
      <c r="F1083" s="419" t="n">
        <v>45140</v>
      </c>
      <c r="G1083" s="420" t="n">
        <v>59026</v>
      </c>
      <c r="H1083" s="418" t="n"/>
      <c r="I1083" s="455" t="n">
        <v>59026</v>
      </c>
      <c r="J1083" s="418">
        <f>IF(L1083&lt;&gt;"",L1083,K1083)</f>
        <v/>
      </c>
      <c r="K1083" s="418">
        <f>IF(AND(T1083=TRUE, U1083=TRUE, V1083=TRUE), IF(W1083&lt;-0.05, "អនុញ្ញាត (អ្នកផ្គត់ផ្គង់ប្រកាសខ្វះ)", "បានប្រកាស (អនុញ្ញាត)"), IF(AND(T1083=FALSE, U1083=FALSE, V1083=FALSE), "ព្យួរទុក (មិនមានទិន្នន័យ)", "ប្រកាសខុស (ព្យួរទុក)"))</f>
        <v/>
      </c>
      <c r="L1083" s="418" t="inlineStr"/>
      <c r="M1083" s="418" t="inlineStr"/>
      <c r="N1083" s="455" t="n"/>
      <c r="O1083" s="455">
        <f>IF(W1083&lt;0,AI1083,I1083)</f>
        <v/>
      </c>
      <c r="P1083" s="455">
        <f>I1083-O1083</f>
        <v/>
      </c>
      <c r="Q1083" s="418" t="n"/>
      <c r="R1083" s="418" t="inlineStr">
        <is>
          <t>INV20230207339</t>
        </is>
      </c>
      <c r="S1083" s="418" t="inlineStr"/>
      <c r="T1083" s="418">
        <f>R1083=S1083</f>
        <v/>
      </c>
      <c r="U1083" s="418">
        <f>AND(MONTH(F1083)=MONTH(Y1083), YEAR(F1083)=YEAR(Y1083))</f>
        <v/>
      </c>
      <c r="V1083" s="418">
        <f>AND(AC1083&lt;&gt;"", 'Company information'!D$4&lt;&gt;"", RIGHT(SUBSTITUTE(AC1083,"-",""),9)=RIGHT(SUBSTITUTE('Company information'!D$4,"-",""),9))</f>
        <v/>
      </c>
      <c r="W1083" s="418">
        <f>AI1083-I1083</f>
        <v/>
      </c>
      <c r="X1083" s="455" t="n"/>
      <c r="Y1083" s="417" t="n"/>
      <c r="Z1083" s="418" t="n"/>
      <c r="AA1083" s="418" t="n"/>
      <c r="AB1083" s="418" t="n"/>
      <c r="AC1083" s="418" t="n"/>
      <c r="AD1083" s="418" t="n"/>
      <c r="AE1083" s="455" t="n"/>
      <c r="AF1083" s="455" t="n"/>
      <c r="AG1083" s="455" t="n"/>
      <c r="AH1083" s="455" t="n"/>
      <c r="AI1083" s="455" t="n"/>
      <c r="AJ1083" s="455" t="n"/>
      <c r="AK1083" s="455" t="n"/>
      <c r="AL1083" s="455" t="n"/>
      <c r="AM1083" s="455" t="n"/>
      <c r="AN1083" s="455" t="n"/>
      <c r="AO1083" s="455" t="n"/>
      <c r="AP1083" s="455" t="n"/>
      <c r="AQ1083" s="455" t="n"/>
      <c r="AR1083" s="418" t="n"/>
      <c r="AS1083" s="418" t="n"/>
      <c r="AT1083" s="418" t="n"/>
    </row>
    <row r="1084">
      <c r="A1084" s="417" t="n">
        <v>1075</v>
      </c>
      <c r="B1084" s="418" t="inlineStr">
        <is>
          <t>Clearance &amp; Trucking Fee</t>
        </is>
      </c>
      <c r="C1084" s="418" t="inlineStr">
        <is>
          <t>56ប៊ី-លីង សឹបផ្លាយ ឆេន មេនេចម៉ិន ឯ.ក</t>
        </is>
      </c>
      <c r="D1084" s="418" t="inlineStr">
        <is>
          <t>K004-902004795</t>
        </is>
      </c>
      <c r="E1084" s="418" t="inlineStr">
        <is>
          <t>TI2023-0110</t>
        </is>
      </c>
      <c r="F1084" s="419" t="n">
        <v>45079</v>
      </c>
      <c r="G1084" s="420" t="n">
        <v>488852</v>
      </c>
      <c r="H1084" s="418" t="n"/>
      <c r="I1084" s="455" t="n">
        <v>488852</v>
      </c>
      <c r="J1084" s="418">
        <f>IF(L1084&lt;&gt;"",L1084,K1084)</f>
        <v/>
      </c>
      <c r="K1084" s="418">
        <f>IF(AND(T1084=TRUE, U1084=TRUE, V1084=TRUE), IF(W1084&lt;-0.05, "អនុញ្ញាត (អ្នកផ្គត់ផ្គង់ប្រកាសខ្វះ)", "បានប្រកាស (អនុញ្ញាត)"), IF(AND(T1084=FALSE, U1084=FALSE, V1084=FALSE), "ព្យួរទុក (មិនមានទិន្នន័យ)", "ប្រកាសខុស (ព្យួរទុក)"))</f>
        <v/>
      </c>
      <c r="L1084" s="418" t="inlineStr"/>
      <c r="M1084" s="418" t="inlineStr"/>
      <c r="N1084" s="455" t="n"/>
      <c r="O1084" s="455">
        <f>IF(W1084&lt;0,AI1084,I1084)</f>
        <v/>
      </c>
      <c r="P1084" s="455">
        <f>I1084-O1084</f>
        <v/>
      </c>
      <c r="Q1084" s="418" t="n"/>
      <c r="R1084" s="418" t="inlineStr">
        <is>
          <t>TI2023-0110</t>
        </is>
      </c>
      <c r="S1084" s="418" t="inlineStr"/>
      <c r="T1084" s="418">
        <f>R1084=S1084</f>
        <v/>
      </c>
      <c r="U1084" s="418">
        <f>AND(MONTH(F1084)=MONTH(Y1084), YEAR(F1084)=YEAR(Y1084))</f>
        <v/>
      </c>
      <c r="V1084" s="418">
        <f>AND(AC1084&lt;&gt;"", 'Company information'!D$4&lt;&gt;"", RIGHT(SUBSTITUTE(AC1084,"-",""),9)=RIGHT(SUBSTITUTE('Company information'!D$4,"-",""),9))</f>
        <v/>
      </c>
      <c r="W1084" s="418">
        <f>AI1084-I1084</f>
        <v/>
      </c>
      <c r="X1084" s="455" t="n"/>
      <c r="Y1084" s="417" t="n"/>
      <c r="Z1084" s="418" t="n"/>
      <c r="AA1084" s="418" t="n"/>
      <c r="AB1084" s="418" t="n"/>
      <c r="AC1084" s="418" t="n"/>
      <c r="AD1084" s="418" t="n"/>
      <c r="AE1084" s="455" t="n"/>
      <c r="AF1084" s="455" t="n"/>
      <c r="AG1084" s="455" t="n"/>
      <c r="AH1084" s="455" t="n"/>
      <c r="AI1084" s="455" t="n"/>
      <c r="AJ1084" s="455" t="n"/>
      <c r="AK1084" s="455" t="n"/>
      <c r="AL1084" s="455" t="n"/>
      <c r="AM1084" s="455" t="n"/>
      <c r="AN1084" s="455" t="n"/>
      <c r="AO1084" s="455" t="n"/>
      <c r="AP1084" s="455" t="n"/>
      <c r="AQ1084" s="455" t="n"/>
      <c r="AR1084" s="418" t="n"/>
      <c r="AS1084" s="418" t="n"/>
      <c r="AT1084" s="418" t="n"/>
    </row>
    <row r="1085">
      <c r="A1085" s="417" t="n">
        <v>1076</v>
      </c>
      <c r="B1085" s="418" t="inlineStr">
        <is>
          <t>LIFT-OFF Charges</t>
        </is>
      </c>
      <c r="C1085" s="418" t="inlineStr">
        <is>
          <t>កំពង់ផែស្វយ័តភ្នំពេញ "ក.ស.ភ"</t>
        </is>
      </c>
      <c r="D1085" s="418" t="inlineStr">
        <is>
          <t>L001-100044999</t>
        </is>
      </c>
      <c r="E1085" s="418" t="inlineStr">
        <is>
          <t>INV20230207338</t>
        </is>
      </c>
      <c r="F1085" s="419" t="n">
        <v>45140</v>
      </c>
      <c r="G1085" s="420" t="n">
        <v>59026</v>
      </c>
      <c r="H1085" s="418" t="n"/>
      <c r="I1085" s="455" t="n">
        <v>59026</v>
      </c>
      <c r="J1085" s="418">
        <f>IF(L1085&lt;&gt;"",L1085,K1085)</f>
        <v/>
      </c>
      <c r="K1085" s="418">
        <f>IF(AND(T1085=TRUE, U1085=TRUE, V1085=TRUE), IF(W1085&lt;-0.05, "អនុញ្ញាត (អ្នកផ្គត់ផ្គង់ប្រកាសខ្វះ)", "បានប្រកាស (អនុញ្ញាត)"), IF(AND(T1085=FALSE, U1085=FALSE, V1085=FALSE), "ព្យួរទុក (មិនមានទិន្នន័យ)", "ប្រកាសខុស (ព្យួរទុក)"))</f>
        <v/>
      </c>
      <c r="L1085" s="418" t="inlineStr"/>
      <c r="M1085" s="418" t="inlineStr"/>
      <c r="N1085" s="455" t="n"/>
      <c r="O1085" s="455">
        <f>IF(W1085&lt;0,AI1085,I1085)</f>
        <v/>
      </c>
      <c r="P1085" s="455">
        <f>I1085-O1085</f>
        <v/>
      </c>
      <c r="Q1085" s="418" t="n"/>
      <c r="R1085" s="418" t="inlineStr">
        <is>
          <t>INV20230207338</t>
        </is>
      </c>
      <c r="S1085" s="418" t="inlineStr"/>
      <c r="T1085" s="418">
        <f>R1085=S1085</f>
        <v/>
      </c>
      <c r="U1085" s="418">
        <f>AND(MONTH(F1085)=MONTH(Y1085), YEAR(F1085)=YEAR(Y1085))</f>
        <v/>
      </c>
      <c r="V1085" s="418">
        <f>AND(AC1085&lt;&gt;"", 'Company information'!D$4&lt;&gt;"", RIGHT(SUBSTITUTE(AC1085,"-",""),9)=RIGHT(SUBSTITUTE('Company information'!D$4,"-",""),9))</f>
        <v/>
      </c>
      <c r="W1085" s="418">
        <f>AI1085-I1085</f>
        <v/>
      </c>
      <c r="X1085" s="455" t="n"/>
      <c r="Y1085" s="417" t="n"/>
      <c r="Z1085" s="418" t="n"/>
      <c r="AA1085" s="418" t="n"/>
      <c r="AB1085" s="418" t="n"/>
      <c r="AC1085" s="418" t="n"/>
      <c r="AD1085" s="418" t="n"/>
      <c r="AE1085" s="455" t="n"/>
      <c r="AF1085" s="455" t="n"/>
      <c r="AG1085" s="455" t="n"/>
      <c r="AH1085" s="455" t="n"/>
      <c r="AI1085" s="455" t="n"/>
      <c r="AJ1085" s="455" t="n"/>
      <c r="AK1085" s="455" t="n"/>
      <c r="AL1085" s="455" t="n"/>
      <c r="AM1085" s="455" t="n"/>
      <c r="AN1085" s="455" t="n"/>
      <c r="AO1085" s="455" t="n"/>
      <c r="AP1085" s="455" t="n"/>
      <c r="AQ1085" s="455" t="n"/>
      <c r="AR1085" s="418" t="n"/>
      <c r="AS1085" s="418" t="n"/>
      <c r="AT1085" s="418" t="n"/>
    </row>
    <row r="1086">
      <c r="A1086" s="417" t="n">
        <v>1077</v>
      </c>
      <c r="B1086" s="418" t="inlineStr">
        <is>
          <t>Clearance &amp; Trucking Fee</t>
        </is>
      </c>
      <c r="C1086" s="418" t="inlineStr">
        <is>
          <t>56ប៊ី-លីង សឹបផ្លាយ ឆេន មេនេចម៉ិន ឯ.ក</t>
        </is>
      </c>
      <c r="D1086" s="418" t="inlineStr">
        <is>
          <t>K004-902004795</t>
        </is>
      </c>
      <c r="E1086" s="418" t="inlineStr">
        <is>
          <t>TI2023-0109</t>
        </is>
      </c>
      <c r="F1086" s="419" t="n">
        <v>45079</v>
      </c>
      <c r="G1086" s="420" t="n">
        <v>488852</v>
      </c>
      <c r="H1086" s="418" t="n"/>
      <c r="I1086" s="455" t="n">
        <v>488852</v>
      </c>
      <c r="J1086" s="418">
        <f>IF(L1086&lt;&gt;"",L1086,K1086)</f>
        <v/>
      </c>
      <c r="K1086" s="418">
        <f>IF(AND(T1086=TRUE, U1086=TRUE, V1086=TRUE), IF(W1086&lt;-0.05, "អនុញ្ញាត (អ្នកផ្គត់ផ្គង់ប្រកាសខ្វះ)", "បានប្រកាស (អនុញ្ញាត)"), IF(AND(T1086=FALSE, U1086=FALSE, V1086=FALSE), "ព្យួរទុក (មិនមានទិន្នន័យ)", "ប្រកាសខុស (ព្យួរទុក)"))</f>
        <v/>
      </c>
      <c r="L1086" s="418" t="inlineStr"/>
      <c r="M1086" s="418" t="inlineStr"/>
      <c r="N1086" s="455" t="n"/>
      <c r="O1086" s="455">
        <f>IF(W1086&lt;0,AI1086,I1086)</f>
        <v/>
      </c>
      <c r="P1086" s="455">
        <f>I1086-O1086</f>
        <v/>
      </c>
      <c r="Q1086" s="418" t="n"/>
      <c r="R1086" s="418" t="inlineStr">
        <is>
          <t>TI2023-0109</t>
        </is>
      </c>
      <c r="S1086" s="418" t="inlineStr"/>
      <c r="T1086" s="418">
        <f>R1086=S1086</f>
        <v/>
      </c>
      <c r="U1086" s="418">
        <f>AND(MONTH(F1086)=MONTH(Y1086), YEAR(F1086)=YEAR(Y1086))</f>
        <v/>
      </c>
      <c r="V1086" s="418">
        <f>AND(AC1086&lt;&gt;"", 'Company information'!D$4&lt;&gt;"", RIGHT(SUBSTITUTE(AC1086,"-",""),9)=RIGHT(SUBSTITUTE('Company information'!D$4,"-",""),9))</f>
        <v/>
      </c>
      <c r="W1086" s="418">
        <f>AI1086-I1086</f>
        <v/>
      </c>
      <c r="X1086" s="455" t="n"/>
      <c r="Y1086" s="417" t="n"/>
      <c r="Z1086" s="418" t="n"/>
      <c r="AA1086" s="418" t="n"/>
      <c r="AB1086" s="418" t="n"/>
      <c r="AC1086" s="418" t="n"/>
      <c r="AD1086" s="418" t="n"/>
      <c r="AE1086" s="455" t="n"/>
      <c r="AF1086" s="455" t="n"/>
      <c r="AG1086" s="455" t="n"/>
      <c r="AH1086" s="455" t="n"/>
      <c r="AI1086" s="455" t="n"/>
      <c r="AJ1086" s="455" t="n"/>
      <c r="AK1086" s="455" t="n"/>
      <c r="AL1086" s="455" t="n"/>
      <c r="AM1086" s="455" t="n"/>
      <c r="AN1086" s="455" t="n"/>
      <c r="AO1086" s="455" t="n"/>
      <c r="AP1086" s="455" t="n"/>
      <c r="AQ1086" s="455" t="n"/>
      <c r="AR1086" s="418" t="n"/>
      <c r="AS1086" s="418" t="n"/>
      <c r="AT1086" s="418" t="n"/>
    </row>
    <row r="1087">
      <c r="A1087" s="417" t="n">
        <v>1078</v>
      </c>
      <c r="B1087" s="418" t="inlineStr">
        <is>
          <t>Lift-On &amp; Lift-Off</t>
        </is>
      </c>
      <c r="C1087" s="418" t="inlineStr">
        <is>
          <t>កំពង់ផែស្វយ័តក្រុងព្រះសីហនុ</t>
        </is>
      </c>
      <c r="D1087" s="418" t="inlineStr">
        <is>
          <t>L001-100044638</t>
        </is>
      </c>
      <c r="E1087" s="418" t="inlineStr">
        <is>
          <t>017497</t>
        </is>
      </c>
      <c r="F1087" s="419" t="n">
        <v>44959</v>
      </c>
      <c r="G1087" s="420" t="n">
        <v>20961</v>
      </c>
      <c r="H1087" s="418" t="n"/>
      <c r="I1087" s="455" t="n">
        <v>20961</v>
      </c>
      <c r="J1087" s="418">
        <f>IF(L1087&lt;&gt;"",L1087,K1087)</f>
        <v/>
      </c>
      <c r="K1087" s="418">
        <f>IF(AND(T1087=TRUE, U1087=TRUE, V1087=TRUE), IF(W1087&lt;-0.05, "អនុញ្ញាត (អ្នកផ្គត់ផ្គង់ប្រកាសខ្វះ)", "បានប្រកាស (អនុញ្ញាត)"), IF(AND(T1087=FALSE, U1087=FALSE, V1087=FALSE), "ព្យួរទុក (មិនមានទិន្នន័យ)", "ប្រកាសខុស (ព្យួរទុក)"))</f>
        <v/>
      </c>
      <c r="L1087" s="418" t="inlineStr"/>
      <c r="M1087" s="418" t="inlineStr"/>
      <c r="N1087" s="455" t="n"/>
      <c r="O1087" s="455">
        <f>IF(W1087&lt;0,AI1087,I1087)</f>
        <v/>
      </c>
      <c r="P1087" s="455">
        <f>I1087-O1087</f>
        <v/>
      </c>
      <c r="Q1087" s="418" t="n"/>
      <c r="R1087" s="418" t="inlineStr">
        <is>
          <t>017497</t>
        </is>
      </c>
      <c r="S1087" s="418" t="inlineStr"/>
      <c r="T1087" s="418">
        <f>R1087=S1087</f>
        <v/>
      </c>
      <c r="U1087" s="418">
        <f>AND(MONTH(F1087)=MONTH(Y1087), YEAR(F1087)=YEAR(Y1087))</f>
        <v/>
      </c>
      <c r="V1087" s="418">
        <f>AND(AC1087&lt;&gt;"", 'Company information'!D$4&lt;&gt;"", RIGHT(SUBSTITUTE(AC1087,"-",""),9)=RIGHT(SUBSTITUTE('Company information'!D$4,"-",""),9))</f>
        <v/>
      </c>
      <c r="W1087" s="418">
        <f>AI1087-I1087</f>
        <v/>
      </c>
      <c r="X1087" s="455" t="n"/>
      <c r="Y1087" s="417" t="n"/>
      <c r="Z1087" s="418" t="n"/>
      <c r="AA1087" s="418" t="n"/>
      <c r="AB1087" s="418" t="n"/>
      <c r="AC1087" s="418" t="n"/>
      <c r="AD1087" s="418" t="n"/>
      <c r="AE1087" s="455" t="n"/>
      <c r="AF1087" s="455" t="n"/>
      <c r="AG1087" s="455" t="n"/>
      <c r="AH1087" s="455" t="n"/>
      <c r="AI1087" s="455" t="n"/>
      <c r="AJ1087" s="455" t="n"/>
      <c r="AK1087" s="455" t="n"/>
      <c r="AL1087" s="455" t="n"/>
      <c r="AM1087" s="455" t="n"/>
      <c r="AN1087" s="455" t="n"/>
      <c r="AO1087" s="455" t="n"/>
      <c r="AP1087" s="455" t="n"/>
      <c r="AQ1087" s="455" t="n"/>
      <c r="AR1087" s="418" t="n"/>
      <c r="AS1087" s="418" t="n"/>
      <c r="AT1087" s="418" t="n"/>
    </row>
    <row r="1088">
      <c r="A1088" s="417" t="n">
        <v>1079</v>
      </c>
      <c r="B1088" s="418" t="inlineStr">
        <is>
          <t>Clearance &amp; Trucking Fee</t>
        </is>
      </c>
      <c r="C1088" s="418" t="inlineStr">
        <is>
          <t>56ប៊ី-លីង សឹបផ្លាយ ឆេន មេនេចម៉ិន ឯ.ក</t>
        </is>
      </c>
      <c r="D1088" s="418" t="inlineStr">
        <is>
          <t>K004-902004795</t>
        </is>
      </c>
      <c r="E1088" s="418" t="inlineStr">
        <is>
          <t>TI2023-0108</t>
        </is>
      </c>
      <c r="F1088" s="419" t="n">
        <v>45079</v>
      </c>
      <c r="G1088" s="420" t="n">
        <v>790790</v>
      </c>
      <c r="H1088" s="418" t="n"/>
      <c r="I1088" s="455" t="n">
        <v>790790</v>
      </c>
      <c r="J1088" s="418">
        <f>IF(L1088&lt;&gt;"",L1088,K1088)</f>
        <v/>
      </c>
      <c r="K1088" s="418">
        <f>IF(AND(T1088=TRUE, U1088=TRUE, V1088=TRUE), IF(W1088&lt;-0.05, "អនុញ្ញាត (អ្នកផ្គត់ផ្គង់ប្រកាសខ្វះ)", "បានប្រកាស (អនុញ្ញាត)"), IF(AND(T1088=FALSE, U1088=FALSE, V1088=FALSE), "ព្យួរទុក (មិនមានទិន្នន័យ)", "ប្រកាសខុស (ព្យួរទុក)"))</f>
        <v/>
      </c>
      <c r="L1088" s="418" t="inlineStr"/>
      <c r="M1088" s="418" t="inlineStr"/>
      <c r="N1088" s="455" t="n"/>
      <c r="O1088" s="455">
        <f>IF(W1088&lt;0,AI1088,I1088)</f>
        <v/>
      </c>
      <c r="P1088" s="455">
        <f>I1088-O1088</f>
        <v/>
      </c>
      <c r="Q1088" s="418" t="n"/>
      <c r="R1088" s="418" t="inlineStr">
        <is>
          <t>TI2023-0108</t>
        </is>
      </c>
      <c r="S1088" s="418" t="inlineStr"/>
      <c r="T1088" s="418">
        <f>R1088=S1088</f>
        <v/>
      </c>
      <c r="U1088" s="418">
        <f>AND(MONTH(F1088)=MONTH(Y1088), YEAR(F1088)=YEAR(Y1088))</f>
        <v/>
      </c>
      <c r="V1088" s="418">
        <f>AND(AC1088&lt;&gt;"", 'Company information'!D$4&lt;&gt;"", RIGHT(SUBSTITUTE(AC1088,"-",""),9)=RIGHT(SUBSTITUTE('Company information'!D$4,"-",""),9))</f>
        <v/>
      </c>
      <c r="W1088" s="418">
        <f>AI1088-I1088</f>
        <v/>
      </c>
      <c r="X1088" s="455" t="n"/>
      <c r="Y1088" s="417" t="n"/>
      <c r="Z1088" s="418" t="n"/>
      <c r="AA1088" s="418" t="n"/>
      <c r="AB1088" s="418" t="n"/>
      <c r="AC1088" s="418" t="n"/>
      <c r="AD1088" s="418" t="n"/>
      <c r="AE1088" s="455" t="n"/>
      <c r="AF1088" s="455" t="n"/>
      <c r="AG1088" s="455" t="n"/>
      <c r="AH1088" s="455" t="n"/>
      <c r="AI1088" s="455" t="n"/>
      <c r="AJ1088" s="455" t="n"/>
      <c r="AK1088" s="455" t="n"/>
      <c r="AL1088" s="455" t="n"/>
      <c r="AM1088" s="455" t="n"/>
      <c r="AN1088" s="455" t="n"/>
      <c r="AO1088" s="455" t="n"/>
      <c r="AP1088" s="455" t="n"/>
      <c r="AQ1088" s="455" t="n"/>
      <c r="AR1088" s="418" t="n"/>
      <c r="AS1088" s="418" t="n"/>
      <c r="AT1088" s="418" t="n"/>
    </row>
    <row r="1089">
      <c r="A1089" s="417" t="n">
        <v>1080</v>
      </c>
      <c r="B1089" s="418" t="inlineStr">
        <is>
          <t>Clearance &amp; Trucking Fee</t>
        </is>
      </c>
      <c r="C1089" s="418" t="inlineStr">
        <is>
          <t>56ប៊ី-លីង សឹបផ្លាយ ឆេន មេនេចម៉ិន ឯ.ក</t>
        </is>
      </c>
      <c r="D1089" s="418" t="inlineStr">
        <is>
          <t>K004-902004795</t>
        </is>
      </c>
      <c r="E1089" s="418" t="inlineStr">
        <is>
          <t>TI2023-0107</t>
        </is>
      </c>
      <c r="F1089" s="419" t="n">
        <v>45079</v>
      </c>
      <c r="G1089" s="420" t="n">
        <v>186914</v>
      </c>
      <c r="H1089" s="418" t="n"/>
      <c r="I1089" s="455" t="n">
        <v>186914</v>
      </c>
      <c r="J1089" s="418">
        <f>IF(L1089&lt;&gt;"",L1089,K1089)</f>
        <v/>
      </c>
      <c r="K1089" s="418">
        <f>IF(AND(T1089=TRUE, U1089=TRUE, V1089=TRUE), IF(W1089&lt;-0.05, "អនុញ្ញាត (អ្នកផ្គត់ផ្គង់ប្រកាសខ្វះ)", "បានប្រកាស (អនុញ្ញាត)"), IF(AND(T1089=FALSE, U1089=FALSE, V1089=FALSE), "ព្យួរទុក (មិនមានទិន្នន័យ)", "ប្រកាសខុស (ព្យួរទុក)"))</f>
        <v/>
      </c>
      <c r="L1089" s="418" t="inlineStr"/>
      <c r="M1089" s="418" t="inlineStr"/>
      <c r="N1089" s="455" t="n"/>
      <c r="O1089" s="455">
        <f>IF(W1089&lt;0,AI1089,I1089)</f>
        <v/>
      </c>
      <c r="P1089" s="455">
        <f>I1089-O1089</f>
        <v/>
      </c>
      <c r="Q1089" s="418" t="n"/>
      <c r="R1089" s="418" t="inlineStr">
        <is>
          <t>TI2023-0107</t>
        </is>
      </c>
      <c r="S1089" s="418" t="inlineStr"/>
      <c r="T1089" s="418">
        <f>R1089=S1089</f>
        <v/>
      </c>
      <c r="U1089" s="418">
        <f>AND(MONTH(F1089)=MONTH(Y1089), YEAR(F1089)=YEAR(Y1089))</f>
        <v/>
      </c>
      <c r="V1089" s="418">
        <f>AND(AC1089&lt;&gt;"", 'Company information'!D$4&lt;&gt;"", RIGHT(SUBSTITUTE(AC1089,"-",""),9)=RIGHT(SUBSTITUTE('Company information'!D$4,"-",""),9))</f>
        <v/>
      </c>
      <c r="W1089" s="418">
        <f>AI1089-I1089</f>
        <v/>
      </c>
      <c r="X1089" s="455" t="n"/>
      <c r="Y1089" s="417" t="n"/>
      <c r="Z1089" s="418" t="n"/>
      <c r="AA1089" s="418" t="n"/>
      <c r="AB1089" s="418" t="n"/>
      <c r="AC1089" s="418" t="n"/>
      <c r="AD1089" s="418" t="n"/>
      <c r="AE1089" s="455" t="n"/>
      <c r="AF1089" s="455" t="n"/>
      <c r="AG1089" s="455" t="n"/>
      <c r="AH1089" s="455" t="n"/>
      <c r="AI1089" s="455" t="n"/>
      <c r="AJ1089" s="455" t="n"/>
      <c r="AK1089" s="455" t="n"/>
      <c r="AL1089" s="455" t="n"/>
      <c r="AM1089" s="455" t="n"/>
      <c r="AN1089" s="455" t="n"/>
      <c r="AO1089" s="455" t="n"/>
      <c r="AP1089" s="455" t="n"/>
      <c r="AQ1089" s="455" t="n"/>
      <c r="AR1089" s="418" t="n"/>
      <c r="AS1089" s="418" t="n"/>
      <c r="AT1089" s="418" t="n"/>
    </row>
    <row r="1090">
      <c r="A1090" s="417" t="n">
        <v>1081</v>
      </c>
      <c r="B1090" s="418" t="inlineStr">
        <is>
          <t>Export Adminstration Fee</t>
        </is>
      </c>
      <c r="C1090" s="418" t="inlineStr">
        <is>
          <t>ឆាយ ដា ឡូយីស្ទីក</t>
        </is>
      </c>
      <c r="D1090" s="418" t="inlineStr">
        <is>
          <t>L001-100063098</t>
        </is>
      </c>
      <c r="E1090" s="418" t="inlineStr">
        <is>
          <t>2302001289</t>
        </is>
      </c>
      <c r="F1090" s="419" t="n">
        <v>45079</v>
      </c>
      <c r="G1090" s="420" t="n">
        <v>89965</v>
      </c>
      <c r="H1090" s="418" t="n"/>
      <c r="I1090" s="455" t="n">
        <v>89965</v>
      </c>
      <c r="J1090" s="418">
        <f>IF(L1090&lt;&gt;"",L1090,K1090)</f>
        <v/>
      </c>
      <c r="K1090" s="418">
        <f>IF(AND(T1090=TRUE, U1090=TRUE, V1090=TRUE), IF(W1090&lt;-0.05, "អនុញ្ញាត (អ្នកផ្គត់ផ្គង់ប្រកាសខ្វះ)", "បានប្រកាស (អនុញ្ញាត)"), IF(AND(T1090=FALSE, U1090=FALSE, V1090=FALSE), "ព្យួរទុក (មិនមានទិន្នន័យ)", "ប្រកាសខុស (ព្យួរទុក)"))</f>
        <v/>
      </c>
      <c r="L1090" s="418" t="inlineStr"/>
      <c r="M1090" s="418" t="inlineStr"/>
      <c r="N1090" s="455" t="n"/>
      <c r="O1090" s="455">
        <f>IF(W1090&lt;0,AI1090,I1090)</f>
        <v/>
      </c>
      <c r="P1090" s="455">
        <f>I1090-O1090</f>
        <v/>
      </c>
      <c r="Q1090" s="418" t="n"/>
      <c r="R1090" s="418" t="inlineStr">
        <is>
          <t>2302001289</t>
        </is>
      </c>
      <c r="S1090" s="418" t="inlineStr"/>
      <c r="T1090" s="418">
        <f>R1090=S1090</f>
        <v/>
      </c>
      <c r="U1090" s="418">
        <f>AND(MONTH(F1090)=MONTH(Y1090), YEAR(F1090)=YEAR(Y1090))</f>
        <v/>
      </c>
      <c r="V1090" s="418">
        <f>AND(AC1090&lt;&gt;"", 'Company information'!D$4&lt;&gt;"", RIGHT(SUBSTITUTE(AC1090,"-",""),9)=RIGHT(SUBSTITUTE('Company information'!D$4,"-",""),9))</f>
        <v/>
      </c>
      <c r="W1090" s="418">
        <f>AI1090-I1090</f>
        <v/>
      </c>
      <c r="X1090" s="455" t="n"/>
      <c r="Y1090" s="417" t="n"/>
      <c r="Z1090" s="418" t="n"/>
      <c r="AA1090" s="418" t="n"/>
      <c r="AB1090" s="418" t="n"/>
      <c r="AC1090" s="418" t="n"/>
      <c r="AD1090" s="418" t="n"/>
      <c r="AE1090" s="455" t="n"/>
      <c r="AF1090" s="455" t="n"/>
      <c r="AG1090" s="455" t="n"/>
      <c r="AH1090" s="455" t="n"/>
      <c r="AI1090" s="455" t="n"/>
      <c r="AJ1090" s="455" t="n"/>
      <c r="AK1090" s="455" t="n"/>
      <c r="AL1090" s="455" t="n"/>
      <c r="AM1090" s="455" t="n"/>
      <c r="AN1090" s="455" t="n"/>
      <c r="AO1090" s="455" t="n"/>
      <c r="AP1090" s="455" t="n"/>
      <c r="AQ1090" s="455" t="n"/>
      <c r="AR1090" s="418" t="n"/>
      <c r="AS1090" s="418" t="n"/>
      <c r="AT1090" s="418" t="n"/>
    </row>
    <row r="1091">
      <c r="A1091" s="417" t="n">
        <v>1082</v>
      </c>
      <c r="B1091" s="418" t="inlineStr">
        <is>
          <t>Clearance &amp; Trucking Fee</t>
        </is>
      </c>
      <c r="C1091" s="418" t="inlineStr">
        <is>
          <t>56ប៊ី-លីង សឹបផ្លាយ ឆេន មេនេចម៉ិន ឯ.ក</t>
        </is>
      </c>
      <c r="D1091" s="418" t="inlineStr">
        <is>
          <t>K004-902004795</t>
        </is>
      </c>
      <c r="E1091" s="418" t="inlineStr">
        <is>
          <t>TI2023-0106</t>
        </is>
      </c>
      <c r="F1091" s="419" t="n">
        <v>45079</v>
      </c>
      <c r="G1091" s="420" t="n">
        <v>211562</v>
      </c>
      <c r="H1091" s="418" t="n"/>
      <c r="I1091" s="455" t="n">
        <v>211562</v>
      </c>
      <c r="J1091" s="418">
        <f>IF(L1091&lt;&gt;"",L1091,K1091)</f>
        <v/>
      </c>
      <c r="K1091" s="418">
        <f>IF(AND(T1091=TRUE, U1091=TRUE, V1091=TRUE), IF(W1091&lt;-0.05, "អនុញ្ញាត (អ្នកផ្គត់ផ្គង់ប្រកាសខ្វះ)", "បានប្រកាស (អនុញ្ញាត)"), IF(AND(T1091=FALSE, U1091=FALSE, V1091=FALSE), "ព្យួរទុក (មិនមានទិន្នន័យ)", "ប្រកាសខុស (ព្យួរទុក)"))</f>
        <v/>
      </c>
      <c r="L1091" s="418" t="inlineStr"/>
      <c r="M1091" s="418" t="inlineStr"/>
      <c r="N1091" s="455" t="n"/>
      <c r="O1091" s="455">
        <f>IF(W1091&lt;0,AI1091,I1091)</f>
        <v/>
      </c>
      <c r="P1091" s="455">
        <f>I1091-O1091</f>
        <v/>
      </c>
      <c r="Q1091" s="418" t="n"/>
      <c r="R1091" s="418" t="inlineStr">
        <is>
          <t>TI2023-0106</t>
        </is>
      </c>
      <c r="S1091" s="418" t="inlineStr"/>
      <c r="T1091" s="418">
        <f>R1091=S1091</f>
        <v/>
      </c>
      <c r="U1091" s="418">
        <f>AND(MONTH(F1091)=MONTH(Y1091), YEAR(F1091)=YEAR(Y1091))</f>
        <v/>
      </c>
      <c r="V1091" s="418">
        <f>AND(AC1091&lt;&gt;"", 'Company information'!D$4&lt;&gt;"", RIGHT(SUBSTITUTE(AC1091,"-",""),9)=RIGHT(SUBSTITUTE('Company information'!D$4,"-",""),9))</f>
        <v/>
      </c>
      <c r="W1091" s="418">
        <f>AI1091-I1091</f>
        <v/>
      </c>
      <c r="X1091" s="455" t="n"/>
      <c r="Y1091" s="417" t="n"/>
      <c r="Z1091" s="418" t="n"/>
      <c r="AA1091" s="418" t="n"/>
      <c r="AB1091" s="418" t="n"/>
      <c r="AC1091" s="418" t="n"/>
      <c r="AD1091" s="418" t="n"/>
      <c r="AE1091" s="455" t="n"/>
      <c r="AF1091" s="455" t="n"/>
      <c r="AG1091" s="455" t="n"/>
      <c r="AH1091" s="455" t="n"/>
      <c r="AI1091" s="455" t="n"/>
      <c r="AJ1091" s="455" t="n"/>
      <c r="AK1091" s="455" t="n"/>
      <c r="AL1091" s="455" t="n"/>
      <c r="AM1091" s="455" t="n"/>
      <c r="AN1091" s="455" t="n"/>
      <c r="AO1091" s="455" t="n"/>
      <c r="AP1091" s="455" t="n"/>
      <c r="AQ1091" s="455" t="n"/>
      <c r="AR1091" s="418" t="n"/>
      <c r="AS1091" s="418" t="n"/>
      <c r="AT1091" s="418" t="n"/>
    </row>
    <row r="1092">
      <c r="A1092" s="417" t="n">
        <v>1083</v>
      </c>
      <c r="B1092" s="418" t="inlineStr">
        <is>
          <t>Export Adminstration Fee</t>
        </is>
      </c>
      <c r="C1092" s="418" t="inlineStr">
        <is>
          <t>ឆាយ ដា ឡូយីស្ទីក</t>
        </is>
      </c>
      <c r="D1092" s="418" t="inlineStr">
        <is>
          <t>L001-100063098</t>
        </is>
      </c>
      <c r="E1092" s="418" t="inlineStr">
        <is>
          <t>2302001319</t>
        </is>
      </c>
      <c r="F1092" s="419" t="n">
        <v>45079</v>
      </c>
      <c r="G1092" s="420" t="n">
        <v>89965</v>
      </c>
      <c r="H1092" s="418" t="n"/>
      <c r="I1092" s="455" t="n">
        <v>89965</v>
      </c>
      <c r="J1092" s="418">
        <f>IF(L1092&lt;&gt;"",L1092,K1092)</f>
        <v/>
      </c>
      <c r="K1092" s="418">
        <f>IF(AND(T1092=TRUE, U1092=TRUE, V1092=TRUE), IF(W1092&lt;-0.05, "អនុញ្ញាត (អ្នកផ្គត់ផ្គង់ប្រកាសខ្វះ)", "បានប្រកាស (អនុញ្ញាត)"), IF(AND(T1092=FALSE, U1092=FALSE, V1092=FALSE), "ព្យួរទុក (មិនមានទិន្នន័យ)", "ប្រកាសខុស (ព្យួរទុក)"))</f>
        <v/>
      </c>
      <c r="L1092" s="418" t="inlineStr"/>
      <c r="M1092" s="418" t="inlineStr"/>
      <c r="N1092" s="455" t="n"/>
      <c r="O1092" s="455">
        <f>IF(W1092&lt;0,AI1092,I1092)</f>
        <v/>
      </c>
      <c r="P1092" s="455">
        <f>I1092-O1092</f>
        <v/>
      </c>
      <c r="Q1092" s="418" t="n"/>
      <c r="R1092" s="418" t="inlineStr">
        <is>
          <t>2302001319</t>
        </is>
      </c>
      <c r="S1092" s="418" t="inlineStr"/>
      <c r="T1092" s="418">
        <f>R1092=S1092</f>
        <v/>
      </c>
      <c r="U1092" s="418">
        <f>AND(MONTH(F1092)=MONTH(Y1092), YEAR(F1092)=YEAR(Y1092))</f>
        <v/>
      </c>
      <c r="V1092" s="418">
        <f>AND(AC1092&lt;&gt;"", 'Company information'!D$4&lt;&gt;"", RIGHT(SUBSTITUTE(AC1092,"-",""),9)=RIGHT(SUBSTITUTE('Company information'!D$4,"-",""),9))</f>
        <v/>
      </c>
      <c r="W1092" s="418">
        <f>AI1092-I1092</f>
        <v/>
      </c>
      <c r="X1092" s="455" t="n"/>
      <c r="Y1092" s="417" t="n"/>
      <c r="Z1092" s="418" t="n"/>
      <c r="AA1092" s="418" t="n"/>
      <c r="AB1092" s="418" t="n"/>
      <c r="AC1092" s="418" t="n"/>
      <c r="AD1092" s="418" t="n"/>
      <c r="AE1092" s="455" t="n"/>
      <c r="AF1092" s="455" t="n"/>
      <c r="AG1092" s="455" t="n"/>
      <c r="AH1092" s="455" t="n"/>
      <c r="AI1092" s="455" t="n"/>
      <c r="AJ1092" s="455" t="n"/>
      <c r="AK1092" s="455" t="n"/>
      <c r="AL1092" s="455" t="n"/>
      <c r="AM1092" s="455" t="n"/>
      <c r="AN1092" s="455" t="n"/>
      <c r="AO1092" s="455" t="n"/>
      <c r="AP1092" s="455" t="n"/>
      <c r="AQ1092" s="455" t="n"/>
      <c r="AR1092" s="418" t="n"/>
      <c r="AS1092" s="418" t="n"/>
      <c r="AT1092" s="418" t="n"/>
    </row>
    <row r="1093">
      <c r="A1093" s="417" t="n">
        <v>1084</v>
      </c>
      <c r="B1093" s="418" t="inlineStr">
        <is>
          <t>Clearance &amp; Trucking Fee</t>
        </is>
      </c>
      <c r="C1093" s="418" t="inlineStr">
        <is>
          <t>56ប៊ី-លីង សឹបផ្លាយ ឆេន មេនេចម៉ិន ឯ.ក</t>
        </is>
      </c>
      <c r="D1093" s="418" t="inlineStr">
        <is>
          <t>K004-902004795</t>
        </is>
      </c>
      <c r="E1093" s="418" t="inlineStr">
        <is>
          <t>TI2023-0105</t>
        </is>
      </c>
      <c r="F1093" s="419" t="n">
        <v>45079</v>
      </c>
      <c r="G1093" s="420" t="n">
        <v>172536</v>
      </c>
      <c r="H1093" s="418" t="n"/>
      <c r="I1093" s="455" t="n">
        <v>172536</v>
      </c>
      <c r="J1093" s="418">
        <f>IF(L1093&lt;&gt;"",L1093,K1093)</f>
        <v/>
      </c>
      <c r="K1093" s="418">
        <f>IF(AND(T1093=TRUE, U1093=TRUE, V1093=TRUE), IF(W1093&lt;-0.05, "អនុញ្ញាត (អ្នកផ្គត់ផ្គង់ប្រកាសខ្វះ)", "បានប្រកាស (អនុញ្ញាត)"), IF(AND(T1093=FALSE, U1093=FALSE, V1093=FALSE), "ព្យួរទុក (មិនមានទិន្នន័យ)", "ប្រកាសខុស (ព្យួរទុក)"))</f>
        <v/>
      </c>
      <c r="L1093" s="418" t="inlineStr"/>
      <c r="M1093" s="418" t="inlineStr"/>
      <c r="N1093" s="455" t="n"/>
      <c r="O1093" s="455">
        <f>IF(W1093&lt;0,AI1093,I1093)</f>
        <v/>
      </c>
      <c r="P1093" s="455">
        <f>I1093-O1093</f>
        <v/>
      </c>
      <c r="Q1093" s="418" t="n"/>
      <c r="R1093" s="418" t="inlineStr">
        <is>
          <t>TI2023-0105</t>
        </is>
      </c>
      <c r="S1093" s="418" t="inlineStr"/>
      <c r="T1093" s="418">
        <f>R1093=S1093</f>
        <v/>
      </c>
      <c r="U1093" s="418">
        <f>AND(MONTH(F1093)=MONTH(Y1093), YEAR(F1093)=YEAR(Y1093))</f>
        <v/>
      </c>
      <c r="V1093" s="418">
        <f>AND(AC1093&lt;&gt;"", 'Company information'!D$4&lt;&gt;"", RIGHT(SUBSTITUTE(AC1093,"-",""),9)=RIGHT(SUBSTITUTE('Company information'!D$4,"-",""),9))</f>
        <v/>
      </c>
      <c r="W1093" s="418">
        <f>AI1093-I1093</f>
        <v/>
      </c>
      <c r="X1093" s="455" t="n"/>
      <c r="Y1093" s="417" t="n"/>
      <c r="Z1093" s="418" t="n"/>
      <c r="AA1093" s="418" t="n"/>
      <c r="AB1093" s="418" t="n"/>
      <c r="AC1093" s="418" t="n"/>
      <c r="AD1093" s="418" t="n"/>
      <c r="AE1093" s="455" t="n"/>
      <c r="AF1093" s="455" t="n"/>
      <c r="AG1093" s="455" t="n"/>
      <c r="AH1093" s="455" t="n"/>
      <c r="AI1093" s="455" t="n"/>
      <c r="AJ1093" s="455" t="n"/>
      <c r="AK1093" s="455" t="n"/>
      <c r="AL1093" s="455" t="n"/>
      <c r="AM1093" s="455" t="n"/>
      <c r="AN1093" s="455" t="n"/>
      <c r="AO1093" s="455" t="n"/>
      <c r="AP1093" s="455" t="n"/>
      <c r="AQ1093" s="455" t="n"/>
      <c r="AR1093" s="418" t="n"/>
      <c r="AS1093" s="418" t="n"/>
      <c r="AT1093" s="418" t="n"/>
    </row>
    <row r="1094">
      <c r="A1094" s="417" t="n">
        <v>1085</v>
      </c>
      <c r="B1094" s="418" t="inlineStr">
        <is>
          <t>Export Adminstration Fee</t>
        </is>
      </c>
      <c r="C1094" s="418" t="inlineStr">
        <is>
          <t>ឆាយ ដា ឡូយីស្ទីក</t>
        </is>
      </c>
      <c r="D1094" s="418" t="inlineStr">
        <is>
          <t>L001-100063098</t>
        </is>
      </c>
      <c r="E1094" s="418" t="inlineStr">
        <is>
          <t>2302001315</t>
        </is>
      </c>
      <c r="F1094" s="419" t="n">
        <v>45079</v>
      </c>
      <c r="G1094" s="420" t="n">
        <v>89965</v>
      </c>
      <c r="H1094" s="418" t="n"/>
      <c r="I1094" s="455" t="n">
        <v>89965</v>
      </c>
      <c r="J1094" s="418">
        <f>IF(L1094&lt;&gt;"",L1094,K1094)</f>
        <v/>
      </c>
      <c r="K1094" s="418">
        <f>IF(AND(T1094=TRUE, U1094=TRUE, V1094=TRUE), IF(W1094&lt;-0.05, "អនុញ្ញាត (អ្នកផ្គត់ផ្គង់ប្រកាសខ្វះ)", "បានប្រកាស (អនុញ្ញាត)"), IF(AND(T1094=FALSE, U1094=FALSE, V1094=FALSE), "ព្យួរទុក (មិនមានទិន្នន័យ)", "ប្រកាសខុស (ព្យួរទុក)"))</f>
        <v/>
      </c>
      <c r="L1094" s="418" t="inlineStr"/>
      <c r="M1094" s="418" t="inlineStr"/>
      <c r="N1094" s="455" t="n"/>
      <c r="O1094" s="455">
        <f>IF(W1094&lt;0,AI1094,I1094)</f>
        <v/>
      </c>
      <c r="P1094" s="455">
        <f>I1094-O1094</f>
        <v/>
      </c>
      <c r="Q1094" s="418" t="n"/>
      <c r="R1094" s="418" t="inlineStr">
        <is>
          <t>2302001315</t>
        </is>
      </c>
      <c r="S1094" s="418" t="inlineStr"/>
      <c r="T1094" s="418">
        <f>R1094=S1094</f>
        <v/>
      </c>
      <c r="U1094" s="418">
        <f>AND(MONTH(F1094)=MONTH(Y1094), YEAR(F1094)=YEAR(Y1094))</f>
        <v/>
      </c>
      <c r="V1094" s="418">
        <f>AND(AC1094&lt;&gt;"", 'Company information'!D$4&lt;&gt;"", RIGHT(SUBSTITUTE(AC1094,"-",""),9)=RIGHT(SUBSTITUTE('Company information'!D$4,"-",""),9))</f>
        <v/>
      </c>
      <c r="W1094" s="418">
        <f>AI1094-I1094</f>
        <v/>
      </c>
      <c r="X1094" s="455" t="n"/>
      <c r="Y1094" s="417" t="n"/>
      <c r="Z1094" s="418" t="n"/>
      <c r="AA1094" s="418" t="n"/>
      <c r="AB1094" s="418" t="n"/>
      <c r="AC1094" s="418" t="n"/>
      <c r="AD1094" s="418" t="n"/>
      <c r="AE1094" s="455" t="n"/>
      <c r="AF1094" s="455" t="n"/>
      <c r="AG1094" s="455" t="n"/>
      <c r="AH1094" s="455" t="n"/>
      <c r="AI1094" s="455" t="n"/>
      <c r="AJ1094" s="455" t="n"/>
      <c r="AK1094" s="455" t="n"/>
      <c r="AL1094" s="455" t="n"/>
      <c r="AM1094" s="455" t="n"/>
      <c r="AN1094" s="455" t="n"/>
      <c r="AO1094" s="455" t="n"/>
      <c r="AP1094" s="455" t="n"/>
      <c r="AQ1094" s="455" t="n"/>
      <c r="AR1094" s="418" t="n"/>
      <c r="AS1094" s="418" t="n"/>
      <c r="AT1094" s="418" t="n"/>
    </row>
    <row r="1095">
      <c r="A1095" s="417" t="n">
        <v>1086</v>
      </c>
      <c r="B1095" s="418" t="inlineStr">
        <is>
          <t>Clearance &amp; Trucking Fee</t>
        </is>
      </c>
      <c r="C1095" s="418" t="inlineStr">
        <is>
          <t>56ប៊ី-លីង សឹបផ្លាយ ឆេន មេនេចម៉ិន ឯ.ក</t>
        </is>
      </c>
      <c r="D1095" s="418" t="inlineStr">
        <is>
          <t>K004-902004795</t>
        </is>
      </c>
      <c r="E1095" s="418" t="inlineStr">
        <is>
          <t>TI2023-0104</t>
        </is>
      </c>
      <c r="F1095" s="419" t="n">
        <v>45079</v>
      </c>
      <c r="G1095" s="420" t="n">
        <v>211562</v>
      </c>
      <c r="H1095" s="418" t="n"/>
      <c r="I1095" s="455" t="n">
        <v>211562</v>
      </c>
      <c r="J1095" s="418">
        <f>IF(L1095&lt;&gt;"",L1095,K1095)</f>
        <v/>
      </c>
      <c r="K1095" s="418">
        <f>IF(AND(T1095=TRUE, U1095=TRUE, V1095=TRUE), IF(W1095&lt;-0.05, "អនុញ្ញាត (អ្នកផ្គត់ផ្គង់ប្រកាសខ្វះ)", "បានប្រកាស (អនុញ្ញាត)"), IF(AND(T1095=FALSE, U1095=FALSE, V1095=FALSE), "ព្យួរទុក (មិនមានទិន្នន័យ)", "ប្រកាសខុស (ព្យួរទុក)"))</f>
        <v/>
      </c>
      <c r="L1095" s="418" t="inlineStr"/>
      <c r="M1095" s="418" t="inlineStr"/>
      <c r="N1095" s="455" t="n"/>
      <c r="O1095" s="455">
        <f>IF(W1095&lt;0,AI1095,I1095)</f>
        <v/>
      </c>
      <c r="P1095" s="455">
        <f>I1095-O1095</f>
        <v/>
      </c>
      <c r="Q1095" s="418" t="n"/>
      <c r="R1095" s="418" t="inlineStr">
        <is>
          <t>TI2023-0104</t>
        </is>
      </c>
      <c r="S1095" s="418" t="inlineStr"/>
      <c r="T1095" s="418">
        <f>R1095=S1095</f>
        <v/>
      </c>
      <c r="U1095" s="418">
        <f>AND(MONTH(F1095)=MONTH(Y1095), YEAR(F1095)=YEAR(Y1095))</f>
        <v/>
      </c>
      <c r="V1095" s="418">
        <f>AND(AC1095&lt;&gt;"", 'Company information'!D$4&lt;&gt;"", RIGHT(SUBSTITUTE(AC1095,"-",""),9)=RIGHT(SUBSTITUTE('Company information'!D$4,"-",""),9))</f>
        <v/>
      </c>
      <c r="W1095" s="418">
        <f>AI1095-I1095</f>
        <v/>
      </c>
      <c r="X1095" s="455" t="n"/>
      <c r="Y1095" s="417" t="n"/>
      <c r="Z1095" s="418" t="n"/>
      <c r="AA1095" s="418" t="n"/>
      <c r="AB1095" s="418" t="n"/>
      <c r="AC1095" s="418" t="n"/>
      <c r="AD1095" s="418" t="n"/>
      <c r="AE1095" s="455" t="n"/>
      <c r="AF1095" s="455" t="n"/>
      <c r="AG1095" s="455" t="n"/>
      <c r="AH1095" s="455" t="n"/>
      <c r="AI1095" s="455" t="n"/>
      <c r="AJ1095" s="455" t="n"/>
      <c r="AK1095" s="455" t="n"/>
      <c r="AL1095" s="455" t="n"/>
      <c r="AM1095" s="455" t="n"/>
      <c r="AN1095" s="455" t="n"/>
      <c r="AO1095" s="455" t="n"/>
      <c r="AP1095" s="455" t="n"/>
      <c r="AQ1095" s="455" t="n"/>
      <c r="AR1095" s="418" t="n"/>
      <c r="AS1095" s="418" t="n"/>
      <c r="AT1095" s="418" t="n"/>
    </row>
    <row r="1096">
      <c r="A1096" s="417" t="n">
        <v>1087</v>
      </c>
      <c r="B1096" s="418" t="inlineStr">
        <is>
          <t>LIFT-OFF Charges</t>
        </is>
      </c>
      <c r="C1096" s="418" t="inlineStr">
        <is>
          <t>កំពង់ផែស្វយ័តភ្នំពេញ "ក.ស.ភ"</t>
        </is>
      </c>
      <c r="D1096" s="418" t="inlineStr">
        <is>
          <t>L001-100044999</t>
        </is>
      </c>
      <c r="E1096" s="418" t="inlineStr">
        <is>
          <t>INV20230207341</t>
        </is>
      </c>
      <c r="F1096" s="419" t="n">
        <v>45140</v>
      </c>
      <c r="G1096" s="420" t="n">
        <v>59026</v>
      </c>
      <c r="H1096" s="418" t="n"/>
      <c r="I1096" s="455" t="n">
        <v>59026</v>
      </c>
      <c r="J1096" s="418">
        <f>IF(L1096&lt;&gt;"",L1096,K1096)</f>
        <v/>
      </c>
      <c r="K1096" s="418">
        <f>IF(AND(T1096=TRUE, U1096=TRUE, V1096=TRUE), IF(W1096&lt;-0.05, "អនុញ្ញាត (អ្នកផ្គត់ផ្គង់ប្រកាសខ្វះ)", "បានប្រកាស (អនុញ្ញាត)"), IF(AND(T1096=FALSE, U1096=FALSE, V1096=FALSE), "ព្យួរទុក (មិនមានទិន្នន័យ)", "ប្រកាសខុស (ព្យួរទុក)"))</f>
        <v/>
      </c>
      <c r="L1096" s="418" t="inlineStr"/>
      <c r="M1096" s="418" t="inlineStr"/>
      <c r="N1096" s="455" t="n"/>
      <c r="O1096" s="455">
        <f>IF(W1096&lt;0,AI1096,I1096)</f>
        <v/>
      </c>
      <c r="P1096" s="455">
        <f>I1096-O1096</f>
        <v/>
      </c>
      <c r="Q1096" s="418" t="n"/>
      <c r="R1096" s="418" t="inlineStr">
        <is>
          <t>INV20230207341</t>
        </is>
      </c>
      <c r="S1096" s="418" t="inlineStr"/>
      <c r="T1096" s="418">
        <f>R1096=S1096</f>
        <v/>
      </c>
      <c r="U1096" s="418">
        <f>AND(MONTH(F1096)=MONTH(Y1096), YEAR(F1096)=YEAR(Y1096))</f>
        <v/>
      </c>
      <c r="V1096" s="418">
        <f>AND(AC1096&lt;&gt;"", 'Company information'!D$4&lt;&gt;"", RIGHT(SUBSTITUTE(AC1096,"-",""),9)=RIGHT(SUBSTITUTE('Company information'!D$4,"-",""),9))</f>
        <v/>
      </c>
      <c r="W1096" s="418">
        <f>AI1096-I1096</f>
        <v/>
      </c>
      <c r="X1096" s="455" t="n"/>
      <c r="Y1096" s="417" t="n"/>
      <c r="Z1096" s="418" t="n"/>
      <c r="AA1096" s="418" t="n"/>
      <c r="AB1096" s="418" t="n"/>
      <c r="AC1096" s="418" t="n"/>
      <c r="AD1096" s="418" t="n"/>
      <c r="AE1096" s="455" t="n"/>
      <c r="AF1096" s="455" t="n"/>
      <c r="AG1096" s="455" t="n"/>
      <c r="AH1096" s="455" t="n"/>
      <c r="AI1096" s="455" t="n"/>
      <c r="AJ1096" s="455" t="n"/>
      <c r="AK1096" s="455" t="n"/>
      <c r="AL1096" s="455" t="n"/>
      <c r="AM1096" s="455" t="n"/>
      <c r="AN1096" s="455" t="n"/>
      <c r="AO1096" s="455" t="n"/>
      <c r="AP1096" s="455" t="n"/>
      <c r="AQ1096" s="455" t="n"/>
      <c r="AR1096" s="418" t="n"/>
      <c r="AS1096" s="418" t="n"/>
      <c r="AT1096" s="418" t="n"/>
    </row>
    <row r="1097">
      <c r="A1097" s="417" t="n">
        <v>1088</v>
      </c>
      <c r="B1097" s="418" t="inlineStr">
        <is>
          <t>Clearance &amp; Trucking Fee</t>
        </is>
      </c>
      <c r="C1097" s="418" t="inlineStr">
        <is>
          <t>56ប៊ី-លីង សឹបផ្លាយ ឆេន មេនេចម៉ិន ឯ.ក</t>
        </is>
      </c>
      <c r="D1097" s="418" t="inlineStr">
        <is>
          <t>K004-902004795</t>
        </is>
      </c>
      <c r="E1097" s="418" t="inlineStr">
        <is>
          <t>TI2023-0103</t>
        </is>
      </c>
      <c r="F1097" s="419" t="n">
        <v>45079</v>
      </c>
      <c r="G1097" s="420" t="n">
        <v>488852</v>
      </c>
      <c r="H1097" s="418" t="n"/>
      <c r="I1097" s="455" t="n">
        <v>488852</v>
      </c>
      <c r="J1097" s="418">
        <f>IF(L1097&lt;&gt;"",L1097,K1097)</f>
        <v/>
      </c>
      <c r="K1097" s="418">
        <f>IF(AND(T1097=TRUE, U1097=TRUE, V1097=TRUE), IF(W1097&lt;-0.05, "អនុញ្ញាត (អ្នកផ្គត់ផ្គង់ប្រកាសខ្វះ)", "បានប្រកាស (អនុញ្ញាត)"), IF(AND(T1097=FALSE, U1097=FALSE, V1097=FALSE), "ព្យួរទុក (មិនមានទិន្នន័យ)", "ប្រកាសខុស (ព្យួរទុក)"))</f>
        <v/>
      </c>
      <c r="L1097" s="418" t="inlineStr"/>
      <c r="M1097" s="418" t="inlineStr"/>
      <c r="N1097" s="455" t="n"/>
      <c r="O1097" s="455">
        <f>IF(W1097&lt;0,AI1097,I1097)</f>
        <v/>
      </c>
      <c r="P1097" s="455">
        <f>I1097-O1097</f>
        <v/>
      </c>
      <c r="Q1097" s="418" t="n"/>
      <c r="R1097" s="418" t="inlineStr">
        <is>
          <t>TI2023-0103</t>
        </is>
      </c>
      <c r="S1097" s="418" t="inlineStr"/>
      <c r="T1097" s="418">
        <f>R1097=S1097</f>
        <v/>
      </c>
      <c r="U1097" s="418">
        <f>AND(MONTH(F1097)=MONTH(Y1097), YEAR(F1097)=YEAR(Y1097))</f>
        <v/>
      </c>
      <c r="V1097" s="418">
        <f>AND(AC1097&lt;&gt;"", 'Company information'!D$4&lt;&gt;"", RIGHT(SUBSTITUTE(AC1097,"-",""),9)=RIGHT(SUBSTITUTE('Company information'!D$4,"-",""),9))</f>
        <v/>
      </c>
      <c r="W1097" s="418">
        <f>AI1097-I1097</f>
        <v/>
      </c>
      <c r="X1097" s="455" t="n"/>
      <c r="Y1097" s="417" t="n"/>
      <c r="Z1097" s="418" t="n"/>
      <c r="AA1097" s="418" t="n"/>
      <c r="AB1097" s="418" t="n"/>
      <c r="AC1097" s="418" t="n"/>
      <c r="AD1097" s="418" t="n"/>
      <c r="AE1097" s="455" t="n"/>
      <c r="AF1097" s="455" t="n"/>
      <c r="AG1097" s="455" t="n"/>
      <c r="AH1097" s="455" t="n"/>
      <c r="AI1097" s="455" t="n"/>
      <c r="AJ1097" s="455" t="n"/>
      <c r="AK1097" s="455" t="n"/>
      <c r="AL1097" s="455" t="n"/>
      <c r="AM1097" s="455" t="n"/>
      <c r="AN1097" s="455" t="n"/>
      <c r="AO1097" s="455" t="n"/>
      <c r="AP1097" s="455" t="n"/>
      <c r="AQ1097" s="455" t="n"/>
      <c r="AR1097" s="418" t="n"/>
      <c r="AS1097" s="418" t="n"/>
      <c r="AT1097" s="418" t="n"/>
    </row>
    <row r="1098">
      <c r="A1098" s="417" t="n">
        <v>1089</v>
      </c>
      <c r="B1098" s="418" t="inlineStr">
        <is>
          <t>Carton</t>
        </is>
      </c>
      <c r="C1098" s="418" t="inlineStr">
        <is>
          <t>យី មីង ភែកឃីជីង ឯ.ក</t>
        </is>
      </c>
      <c r="D1098" s="418" t="inlineStr">
        <is>
          <t>B108-902101335</t>
        </is>
      </c>
      <c r="E1098" s="418" t="inlineStr">
        <is>
          <t>YM-0003</t>
        </is>
      </c>
      <c r="F1098" s="419" t="n">
        <v>44985</v>
      </c>
      <c r="G1098" s="420" t="n">
        <v>4825486</v>
      </c>
      <c r="H1098" s="418" t="n"/>
      <c r="I1098" s="455" t="n">
        <v>4825486</v>
      </c>
      <c r="J1098" s="418">
        <f>IF(L1098&lt;&gt;"",L1098,K1098)</f>
        <v/>
      </c>
      <c r="K1098" s="418">
        <f>IF(AND(T1098=TRUE, U1098=TRUE, V1098=TRUE), IF(W1098&lt;-0.05, "អនុញ្ញាត (អ្នកផ្គត់ផ្គង់ប្រកាសខ្វះ)", "បានប្រកាស (អនុញ្ញាត)"), IF(AND(T1098=FALSE, U1098=FALSE, V1098=FALSE), "ព្យួរទុក (មិនមានទិន្នន័យ)", "ប្រកាសខុស (ព្យួរទុក)"))</f>
        <v/>
      </c>
      <c r="L1098" s="418" t="inlineStr"/>
      <c r="M1098" s="418" t="inlineStr"/>
      <c r="N1098" s="455" t="n"/>
      <c r="O1098" s="455">
        <f>IF(W1098&lt;0,AI1098,I1098)</f>
        <v/>
      </c>
      <c r="P1098" s="455">
        <f>I1098-O1098</f>
        <v/>
      </c>
      <c r="Q1098" s="418" t="n"/>
      <c r="R1098" s="418" t="inlineStr">
        <is>
          <t>YM-0003</t>
        </is>
      </c>
      <c r="S1098" s="418" t="inlineStr"/>
      <c r="T1098" s="418">
        <f>R1098=S1098</f>
        <v/>
      </c>
      <c r="U1098" s="418">
        <f>AND(MONTH(F1098)=MONTH(Y1098), YEAR(F1098)=YEAR(Y1098))</f>
        <v/>
      </c>
      <c r="V1098" s="418">
        <f>AND(AC1098&lt;&gt;"", 'Company information'!D$4&lt;&gt;"", RIGHT(SUBSTITUTE(AC1098,"-",""),9)=RIGHT(SUBSTITUTE('Company information'!D$4,"-",""),9))</f>
        <v/>
      </c>
      <c r="W1098" s="418">
        <f>AI1098-I1098</f>
        <v/>
      </c>
      <c r="X1098" s="455" t="n"/>
      <c r="Y1098" s="417" t="n"/>
      <c r="Z1098" s="418" t="n"/>
      <c r="AA1098" s="418" t="n"/>
      <c r="AB1098" s="418" t="n"/>
      <c r="AC1098" s="418" t="n"/>
      <c r="AD1098" s="418" t="n"/>
      <c r="AE1098" s="455" t="n"/>
      <c r="AF1098" s="455" t="n"/>
      <c r="AG1098" s="455" t="n"/>
      <c r="AH1098" s="455" t="n"/>
      <c r="AI1098" s="455" t="n"/>
      <c r="AJ1098" s="455" t="n"/>
      <c r="AK1098" s="455" t="n"/>
      <c r="AL1098" s="455" t="n"/>
      <c r="AM1098" s="455" t="n"/>
      <c r="AN1098" s="455" t="n"/>
      <c r="AO1098" s="455" t="n"/>
      <c r="AP1098" s="455" t="n"/>
      <c r="AQ1098" s="455" t="n"/>
      <c r="AR1098" s="418" t="n"/>
      <c r="AS1098" s="418" t="n"/>
      <c r="AT1098" s="418" t="n"/>
    </row>
    <row r="1099">
      <c r="A1099" s="417" t="n">
        <v>1090</v>
      </c>
      <c r="B1099" s="418" t="inlineStr">
        <is>
          <t>Paper Label</t>
        </is>
      </c>
      <c r="C1099" s="418" t="inlineStr">
        <is>
          <t>ស៊ីន ហ្វី យ៉ាង ព្រីនធីង &amp; អិកសេសសឺរី ឯ.ក</t>
        </is>
      </c>
      <c r="D1099" s="418" t="inlineStr">
        <is>
          <t>K010-901906822</t>
        </is>
      </c>
      <c r="E1099" s="418" t="inlineStr">
        <is>
          <t>XFY-YD2023031</t>
        </is>
      </c>
      <c r="F1099" s="419" t="n">
        <v>44985</v>
      </c>
      <c r="G1099" s="420" t="n">
        <v>116281</v>
      </c>
      <c r="H1099" s="418" t="n"/>
      <c r="I1099" s="455" t="n">
        <v>116281</v>
      </c>
      <c r="J1099" s="418">
        <f>IF(L1099&lt;&gt;"",L1099,K1099)</f>
        <v/>
      </c>
      <c r="K1099" s="418">
        <f>IF(AND(T1099=TRUE, U1099=TRUE, V1099=TRUE), IF(W1099&lt;-0.05, "អនុញ្ញាត (អ្នកផ្គត់ផ្គង់ប្រកាសខ្វះ)", "បានប្រកាស (អនុញ្ញាត)"), IF(AND(T1099=FALSE, U1099=FALSE, V1099=FALSE), "ព្យួរទុក (មិនមានទិន្នន័យ)", "ប្រកាសខុស (ព្យួរទុក)"))</f>
        <v/>
      </c>
      <c r="L1099" s="418" t="inlineStr"/>
      <c r="M1099" s="418" t="inlineStr"/>
      <c r="N1099" s="455" t="n"/>
      <c r="O1099" s="455">
        <f>IF(W1099&lt;0,AI1099,I1099)</f>
        <v/>
      </c>
      <c r="P1099" s="455">
        <f>I1099-O1099</f>
        <v/>
      </c>
      <c r="Q1099" s="418" t="n"/>
      <c r="R1099" s="418" t="inlineStr">
        <is>
          <t>XFY-YD2023031</t>
        </is>
      </c>
      <c r="S1099" s="418" t="inlineStr"/>
      <c r="T1099" s="418">
        <f>R1099=S1099</f>
        <v/>
      </c>
      <c r="U1099" s="418">
        <f>AND(MONTH(F1099)=MONTH(Y1099), YEAR(F1099)=YEAR(Y1099))</f>
        <v/>
      </c>
      <c r="V1099" s="418">
        <f>AND(AC1099&lt;&gt;"", 'Company information'!D$4&lt;&gt;"", RIGHT(SUBSTITUTE(AC1099,"-",""),9)=RIGHT(SUBSTITUTE('Company information'!D$4,"-",""),9))</f>
        <v/>
      </c>
      <c r="W1099" s="418">
        <f>AI1099-I1099</f>
        <v/>
      </c>
      <c r="X1099" s="455" t="n"/>
      <c r="Y1099" s="417" t="n"/>
      <c r="Z1099" s="418" t="n"/>
      <c r="AA1099" s="418" t="n"/>
      <c r="AB1099" s="418" t="n"/>
      <c r="AC1099" s="418" t="n"/>
      <c r="AD1099" s="418" t="n"/>
      <c r="AE1099" s="455" t="n"/>
      <c r="AF1099" s="455" t="n"/>
      <c r="AG1099" s="455" t="n"/>
      <c r="AH1099" s="455" t="n"/>
      <c r="AI1099" s="455" t="n"/>
      <c r="AJ1099" s="455" t="n"/>
      <c r="AK1099" s="455" t="n"/>
      <c r="AL1099" s="455" t="n"/>
      <c r="AM1099" s="455" t="n"/>
      <c r="AN1099" s="455" t="n"/>
      <c r="AO1099" s="455" t="n"/>
      <c r="AP1099" s="455" t="n"/>
      <c r="AQ1099" s="455" t="n"/>
      <c r="AR1099" s="418" t="n"/>
      <c r="AS1099" s="418" t="n"/>
      <c r="AT1099" s="418" t="n"/>
    </row>
    <row r="1100">
      <c r="A1100" s="417" t="n">
        <v>1091</v>
      </c>
      <c r="B1100" s="418" t="inlineStr">
        <is>
          <t>Carton Box,PDQ,Color Box</t>
        </is>
      </c>
      <c r="C1100" s="418" t="inlineStr">
        <is>
          <t>វីង ចេង ភែកឃីជីង ឯ.ក</t>
        </is>
      </c>
      <c r="D1100" s="418" t="inlineStr">
        <is>
          <t>L001-902102915</t>
        </is>
      </c>
      <c r="E1100" s="418" t="inlineStr">
        <is>
          <t>TI0140</t>
        </is>
      </c>
      <c r="F1100" s="419" t="n">
        <v>44985</v>
      </c>
      <c r="G1100" s="420" t="n">
        <v>2742609</v>
      </c>
      <c r="H1100" s="418" t="n"/>
      <c r="I1100" s="455" t="n">
        <v>2742609</v>
      </c>
      <c r="J1100" s="418">
        <f>IF(L1100&lt;&gt;"",L1100,K1100)</f>
        <v/>
      </c>
      <c r="K1100" s="418">
        <f>IF(AND(T1100=TRUE, U1100=TRUE, V1100=TRUE), IF(W1100&lt;-0.05, "អនុញ្ញាត (អ្នកផ្គត់ផ្គង់ប្រកាសខ្វះ)", "បានប្រកាស (អនុញ្ញាត)"), IF(AND(T1100=FALSE, U1100=FALSE, V1100=FALSE), "ព្យួរទុក (មិនមានទិន្នន័យ)", "ប្រកាសខុស (ព្យួរទុក)"))</f>
        <v/>
      </c>
      <c r="L1100" s="418" t="inlineStr"/>
      <c r="M1100" s="418" t="inlineStr"/>
      <c r="N1100" s="455" t="n"/>
      <c r="O1100" s="455">
        <f>IF(W1100&lt;0,AI1100,I1100)</f>
        <v/>
      </c>
      <c r="P1100" s="455">
        <f>I1100-O1100</f>
        <v/>
      </c>
      <c r="Q1100" s="418" t="n"/>
      <c r="R1100" s="418" t="inlineStr">
        <is>
          <t>TI0140</t>
        </is>
      </c>
      <c r="S1100" s="418" t="inlineStr"/>
      <c r="T1100" s="418">
        <f>R1100=S1100</f>
        <v/>
      </c>
      <c r="U1100" s="418">
        <f>AND(MONTH(F1100)=MONTH(Y1100), YEAR(F1100)=YEAR(Y1100))</f>
        <v/>
      </c>
      <c r="V1100" s="418">
        <f>AND(AC1100&lt;&gt;"", 'Company information'!D$4&lt;&gt;"", RIGHT(SUBSTITUTE(AC1100,"-",""),9)=RIGHT(SUBSTITUTE('Company information'!D$4,"-",""),9))</f>
        <v/>
      </c>
      <c r="W1100" s="418">
        <f>AI1100-I1100</f>
        <v/>
      </c>
      <c r="X1100" s="455" t="n"/>
      <c r="Y1100" s="417" t="n"/>
      <c r="Z1100" s="418" t="n"/>
      <c r="AA1100" s="418" t="n"/>
      <c r="AB1100" s="418" t="n"/>
      <c r="AC1100" s="418" t="n"/>
      <c r="AD1100" s="418" t="n"/>
      <c r="AE1100" s="455" t="n"/>
      <c r="AF1100" s="455" t="n"/>
      <c r="AG1100" s="455" t="n"/>
      <c r="AH1100" s="455" t="n"/>
      <c r="AI1100" s="455" t="n"/>
      <c r="AJ1100" s="455" t="n"/>
      <c r="AK1100" s="455" t="n"/>
      <c r="AL1100" s="455" t="n"/>
      <c r="AM1100" s="455" t="n"/>
      <c r="AN1100" s="455" t="n"/>
      <c r="AO1100" s="455" t="n"/>
      <c r="AP1100" s="455" t="n"/>
      <c r="AQ1100" s="455" t="n"/>
      <c r="AR1100" s="418" t="n"/>
      <c r="AS1100" s="418" t="n"/>
      <c r="AT1100" s="418" t="n"/>
    </row>
    <row r="1101">
      <c r="A1101" s="417" t="n">
        <v>1092</v>
      </c>
      <c r="B1101" s="418" t="inlineStr">
        <is>
          <t>Poly bag</t>
        </is>
      </c>
      <c r="C1101" s="418" t="inlineStr">
        <is>
          <t>ហុង ហ៊ីង ភែកឃីជីង មេធៀរៀល ឯ.ក</t>
        </is>
      </c>
      <c r="D1101" s="418" t="inlineStr">
        <is>
          <t>L001-901900945</t>
        </is>
      </c>
      <c r="E1101" s="418" t="inlineStr">
        <is>
          <t>T2023-000059</t>
        </is>
      </c>
      <c r="F1101" s="419" t="n">
        <v>44985</v>
      </c>
      <c r="G1101" s="420" t="n">
        <v>230513</v>
      </c>
      <c r="H1101" s="418" t="n"/>
      <c r="I1101" s="455" t="n">
        <v>230513</v>
      </c>
      <c r="J1101" s="418">
        <f>IF(L1101&lt;&gt;"",L1101,K1101)</f>
        <v/>
      </c>
      <c r="K1101" s="418">
        <f>IF(AND(T1101=TRUE, U1101=TRUE, V1101=TRUE), IF(W1101&lt;-0.05, "អនុញ្ញាត (អ្នកផ្គត់ផ្គង់ប្រកាសខ្វះ)", "បានប្រកាស (អនុញ្ញាត)"), IF(AND(T1101=FALSE, U1101=FALSE, V1101=FALSE), "ព្យួរទុក (មិនមានទិន្នន័យ)", "ប្រកាសខុស (ព្យួរទុក)"))</f>
        <v/>
      </c>
      <c r="L1101" s="418" t="inlineStr"/>
      <c r="M1101" s="418" t="inlineStr"/>
      <c r="N1101" s="455" t="n"/>
      <c r="O1101" s="455">
        <f>IF(W1101&lt;0,AI1101,I1101)</f>
        <v/>
      </c>
      <c r="P1101" s="455">
        <f>I1101-O1101</f>
        <v/>
      </c>
      <c r="Q1101" s="418" t="n"/>
      <c r="R1101" s="418" t="inlineStr">
        <is>
          <t>T2023-000059</t>
        </is>
      </c>
      <c r="S1101" s="418" t="inlineStr"/>
      <c r="T1101" s="418">
        <f>R1101=S1101</f>
        <v/>
      </c>
      <c r="U1101" s="418">
        <f>AND(MONTH(F1101)=MONTH(Y1101), YEAR(F1101)=YEAR(Y1101))</f>
        <v/>
      </c>
      <c r="V1101" s="418">
        <f>AND(AC1101&lt;&gt;"", 'Company information'!D$4&lt;&gt;"", RIGHT(SUBSTITUTE(AC1101,"-",""),9)=RIGHT(SUBSTITUTE('Company information'!D$4,"-",""),9))</f>
        <v/>
      </c>
      <c r="W1101" s="418">
        <f>AI1101-I1101</f>
        <v/>
      </c>
      <c r="X1101" s="455" t="n"/>
      <c r="Y1101" s="417" t="n"/>
      <c r="Z1101" s="418" t="n"/>
      <c r="AA1101" s="418" t="n"/>
      <c r="AB1101" s="418" t="n"/>
      <c r="AC1101" s="418" t="n"/>
      <c r="AD1101" s="418" t="n"/>
      <c r="AE1101" s="455" t="n"/>
      <c r="AF1101" s="455" t="n"/>
      <c r="AG1101" s="455" t="n"/>
      <c r="AH1101" s="455" t="n"/>
      <c r="AI1101" s="455" t="n"/>
      <c r="AJ1101" s="455" t="n"/>
      <c r="AK1101" s="455" t="n"/>
      <c r="AL1101" s="455" t="n"/>
      <c r="AM1101" s="455" t="n"/>
      <c r="AN1101" s="455" t="n"/>
      <c r="AO1101" s="455" t="n"/>
      <c r="AP1101" s="455" t="n"/>
      <c r="AQ1101" s="455" t="n"/>
      <c r="AR1101" s="418" t="n"/>
      <c r="AS1101" s="418" t="n"/>
      <c r="AT1101" s="418" t="n"/>
    </row>
    <row r="1102">
      <c r="A1102" s="417" t="n">
        <v>1093</v>
      </c>
      <c r="B1102" s="418" t="inlineStr">
        <is>
          <t>ផ្លាក្រដាស​និង​ក្រដាស</t>
        </is>
      </c>
      <c r="C1102" s="418" t="inlineStr">
        <is>
          <t>ដុងគ័ន ស៊ីធី ហ្វាញស្តារ ព្រីនធីង (ខេមបូឌា)</t>
        </is>
      </c>
      <c r="D1102" s="418" t="inlineStr">
        <is>
          <t>L001-100193021</t>
        </is>
      </c>
      <c r="E1102" s="418" t="inlineStr">
        <is>
          <t>00027</t>
        </is>
      </c>
      <c r="F1102" s="419" t="n">
        <v>44978</v>
      </c>
      <c r="G1102" s="420" t="n">
        <v>184207</v>
      </c>
      <c r="H1102" s="418" t="n"/>
      <c r="I1102" s="455" t="n">
        <v>184207</v>
      </c>
      <c r="J1102" s="418">
        <f>IF(L1102&lt;&gt;"",L1102,K1102)</f>
        <v/>
      </c>
      <c r="K1102" s="418">
        <f>IF(AND(T1102=TRUE, U1102=TRUE, V1102=TRUE), IF(W1102&lt;-0.05, "អនុញ្ញាត (អ្នកផ្គត់ផ្គង់ប្រកាសខ្វះ)", "បានប្រកាស (អនុញ្ញាត)"), IF(AND(T1102=FALSE, U1102=FALSE, V1102=FALSE), "ព្យួរទុក (មិនមានទិន្នន័យ)", "ប្រកាសខុស (ព្យួរទុក)"))</f>
        <v/>
      </c>
      <c r="L1102" s="418" t="inlineStr"/>
      <c r="M1102" s="418" t="inlineStr"/>
      <c r="N1102" s="455" t="n"/>
      <c r="O1102" s="455">
        <f>IF(W1102&lt;0,AI1102,I1102)</f>
        <v/>
      </c>
      <c r="P1102" s="455">
        <f>I1102-O1102</f>
        <v/>
      </c>
      <c r="Q1102" s="418" t="n"/>
      <c r="R1102" s="418" t="inlineStr">
        <is>
          <t>00027</t>
        </is>
      </c>
      <c r="S1102" s="418" t="inlineStr"/>
      <c r="T1102" s="418">
        <f>R1102=S1102</f>
        <v/>
      </c>
      <c r="U1102" s="418">
        <f>AND(MONTH(F1102)=MONTH(Y1102), YEAR(F1102)=YEAR(Y1102))</f>
        <v/>
      </c>
      <c r="V1102" s="418">
        <f>AND(AC1102&lt;&gt;"", 'Company information'!D$4&lt;&gt;"", RIGHT(SUBSTITUTE(AC1102,"-",""),9)=RIGHT(SUBSTITUTE('Company information'!D$4,"-",""),9))</f>
        <v/>
      </c>
      <c r="W1102" s="418">
        <f>AI1102-I1102</f>
        <v/>
      </c>
      <c r="X1102" s="455" t="n"/>
      <c r="Y1102" s="417" t="n"/>
      <c r="Z1102" s="418" t="n"/>
      <c r="AA1102" s="418" t="n"/>
      <c r="AB1102" s="418" t="n"/>
      <c r="AC1102" s="418" t="n"/>
      <c r="AD1102" s="418" t="n"/>
      <c r="AE1102" s="455" t="n"/>
      <c r="AF1102" s="455" t="n"/>
      <c r="AG1102" s="455" t="n"/>
      <c r="AH1102" s="455" t="n"/>
      <c r="AI1102" s="455" t="n"/>
      <c r="AJ1102" s="455" t="n"/>
      <c r="AK1102" s="455" t="n"/>
      <c r="AL1102" s="455" t="n"/>
      <c r="AM1102" s="455" t="n"/>
      <c r="AN1102" s="455" t="n"/>
      <c r="AO1102" s="455" t="n"/>
      <c r="AP1102" s="455" t="n"/>
      <c r="AQ1102" s="455" t="n"/>
      <c r="AR1102" s="418" t="n"/>
      <c r="AS1102" s="418" t="n"/>
      <c r="AT1102" s="418" t="n"/>
    </row>
    <row r="1103">
      <c r="A1103" s="417" t="n">
        <v>1094</v>
      </c>
      <c r="B1103" s="418" t="inlineStr">
        <is>
          <t>Sampling and Travel Fee</t>
        </is>
      </c>
      <c r="C1103" s="418" t="inlineStr">
        <is>
          <t>វីអ៊ីស៊ិន (ខេមបូឌា) អ៊ិនដាសស្ទ្រី ឯ.ក</t>
        </is>
      </c>
      <c r="D1103" s="418" t="inlineStr">
        <is>
          <t>L001-901905215</t>
        </is>
      </c>
      <c r="E1103" s="418" t="inlineStr">
        <is>
          <t>10024832</t>
        </is>
      </c>
      <c r="F1103" s="419" t="n">
        <v>44972</v>
      </c>
      <c r="G1103" s="420" t="n">
        <v>107544</v>
      </c>
      <c r="H1103" s="418" t="n"/>
      <c r="I1103" s="455" t="n">
        <v>107544</v>
      </c>
      <c r="J1103" s="418">
        <f>IF(L1103&lt;&gt;"",L1103,K1103)</f>
        <v/>
      </c>
      <c r="K1103" s="418">
        <f>IF(AND(T1103=TRUE, U1103=TRUE, V1103=TRUE), IF(W1103&lt;-0.05, "អនុញ្ញាត (អ្នកផ្គត់ផ្គង់ប្រកាសខ្វះ)", "បានប្រកាស (អនុញ្ញាត)"), IF(AND(T1103=FALSE, U1103=FALSE, V1103=FALSE), "ព្យួរទុក (មិនមានទិន្នន័យ)", "ប្រកាសខុស (ព្យួរទុក)"))</f>
        <v/>
      </c>
      <c r="L1103" s="418" t="inlineStr"/>
      <c r="M1103" s="418" t="inlineStr"/>
      <c r="N1103" s="455" t="n"/>
      <c r="O1103" s="455">
        <f>IF(W1103&lt;0,AI1103,I1103)</f>
        <v/>
      </c>
      <c r="P1103" s="455">
        <f>I1103-O1103</f>
        <v/>
      </c>
      <c r="Q1103" s="418" t="n"/>
      <c r="R1103" s="418" t="inlineStr">
        <is>
          <t>10024832</t>
        </is>
      </c>
      <c r="S1103" s="418" t="inlineStr"/>
      <c r="T1103" s="418">
        <f>R1103=S1103</f>
        <v/>
      </c>
      <c r="U1103" s="418">
        <f>AND(MONTH(F1103)=MONTH(Y1103), YEAR(F1103)=YEAR(Y1103))</f>
        <v/>
      </c>
      <c r="V1103" s="418">
        <f>AND(AC1103&lt;&gt;"", 'Company information'!D$4&lt;&gt;"", RIGHT(SUBSTITUTE(AC1103,"-",""),9)=RIGHT(SUBSTITUTE('Company information'!D$4,"-",""),9))</f>
        <v/>
      </c>
      <c r="W1103" s="418">
        <f>AI1103-I1103</f>
        <v/>
      </c>
      <c r="X1103" s="455" t="n"/>
      <c r="Y1103" s="417" t="n"/>
      <c r="Z1103" s="418" t="n"/>
      <c r="AA1103" s="418" t="n"/>
      <c r="AB1103" s="418" t="n"/>
      <c r="AC1103" s="418" t="n"/>
      <c r="AD1103" s="418" t="n"/>
      <c r="AE1103" s="455" t="n"/>
      <c r="AF1103" s="455" t="n"/>
      <c r="AG1103" s="455" t="n"/>
      <c r="AH1103" s="455" t="n"/>
      <c r="AI1103" s="455" t="n"/>
      <c r="AJ1103" s="455" t="n"/>
      <c r="AK1103" s="455" t="n"/>
      <c r="AL1103" s="455" t="n"/>
      <c r="AM1103" s="455" t="n"/>
      <c r="AN1103" s="455" t="n"/>
      <c r="AO1103" s="455" t="n"/>
      <c r="AP1103" s="455" t="n"/>
      <c r="AQ1103" s="455" t="n"/>
      <c r="AR1103" s="418" t="n"/>
      <c r="AS1103" s="418" t="n"/>
      <c r="AT1103" s="418" t="n"/>
    </row>
    <row r="1104">
      <c r="A1104" s="417" t="n">
        <v>1095</v>
      </c>
      <c r="B1104" s="418" t="inlineStr">
        <is>
          <t>Finalx Random Inspection and Travelling Fee</t>
        </is>
      </c>
      <c r="C1104" s="418" t="inlineStr">
        <is>
          <t>អ៊ិនធើថេក ថេសធីង សឺវីស (ខេមបូឌា) ខមភេនី លីមីធីត</t>
        </is>
      </c>
      <c r="D1104" s="418" t="inlineStr">
        <is>
          <t>L001-100045707</t>
        </is>
      </c>
      <c r="E1104" s="418" t="inlineStr">
        <is>
          <t>KHM20230000513</t>
        </is>
      </c>
      <c r="F1104" s="419" t="n">
        <v>44928</v>
      </c>
      <c r="G1104" s="420" t="n">
        <v>65856</v>
      </c>
      <c r="H1104" s="418" t="n"/>
      <c r="I1104" s="455" t="n">
        <v>65856</v>
      </c>
      <c r="J1104" s="418">
        <f>IF(L1104&lt;&gt;"",L1104,K1104)</f>
        <v/>
      </c>
      <c r="K1104" s="418">
        <f>IF(AND(T1104=TRUE, U1104=TRUE, V1104=TRUE), IF(W1104&lt;-0.05, "អនុញ្ញាត (អ្នកផ្គត់ផ្គង់ប្រកាសខ្វះ)", "បានប្រកាស (អនុញ្ញាត)"), IF(AND(T1104=FALSE, U1104=FALSE, V1104=FALSE), "ព្យួរទុក (មិនមានទិន្នន័យ)", "ប្រកាសខុស (ព្យួរទុក)"))</f>
        <v/>
      </c>
      <c r="L1104" s="418" t="inlineStr"/>
      <c r="M1104" s="418" t="inlineStr"/>
      <c r="N1104" s="455" t="n"/>
      <c r="O1104" s="455">
        <f>IF(W1104&lt;0,AI1104,I1104)</f>
        <v/>
      </c>
      <c r="P1104" s="455">
        <f>I1104-O1104</f>
        <v/>
      </c>
      <c r="Q1104" s="418" t="n"/>
      <c r="R1104" s="418" t="inlineStr">
        <is>
          <t>KHM20230000513</t>
        </is>
      </c>
      <c r="S1104" s="418" t="inlineStr"/>
      <c r="T1104" s="418">
        <f>R1104=S1104</f>
        <v/>
      </c>
      <c r="U1104" s="418">
        <f>AND(MONTH(F1104)=MONTH(Y1104), YEAR(F1104)=YEAR(Y1104))</f>
        <v/>
      </c>
      <c r="V1104" s="418">
        <f>AND(AC1104&lt;&gt;"", 'Company information'!D$4&lt;&gt;"", RIGHT(SUBSTITUTE(AC1104,"-",""),9)=RIGHT(SUBSTITUTE('Company information'!D$4,"-",""),9))</f>
        <v/>
      </c>
      <c r="W1104" s="418">
        <f>AI1104-I1104</f>
        <v/>
      </c>
      <c r="X1104" s="455" t="n"/>
      <c r="Y1104" s="417" t="n"/>
      <c r="Z1104" s="418" t="n"/>
      <c r="AA1104" s="418" t="n"/>
      <c r="AB1104" s="418" t="n"/>
      <c r="AC1104" s="418" t="n"/>
      <c r="AD1104" s="418" t="n"/>
      <c r="AE1104" s="455" t="n"/>
      <c r="AF1104" s="455" t="n"/>
      <c r="AG1104" s="455" t="n"/>
      <c r="AH1104" s="455" t="n"/>
      <c r="AI1104" s="455" t="n"/>
      <c r="AJ1104" s="455" t="n"/>
      <c r="AK1104" s="455" t="n"/>
      <c r="AL1104" s="455" t="n"/>
      <c r="AM1104" s="455" t="n"/>
      <c r="AN1104" s="455" t="n"/>
      <c r="AO1104" s="455" t="n"/>
      <c r="AP1104" s="455" t="n"/>
      <c r="AQ1104" s="455" t="n"/>
      <c r="AR1104" s="418" t="n"/>
      <c r="AS1104" s="418" t="n"/>
      <c r="AT1104" s="418" t="n"/>
    </row>
    <row r="1105">
      <c r="A1105" s="417" t="n">
        <v>1096</v>
      </c>
      <c r="B1105" s="418" t="inlineStr">
        <is>
          <t>Service Fee</t>
        </is>
      </c>
      <c r="C1105" s="418" t="inlineStr">
        <is>
          <t>ប្យួរ៉ូ វេរីតាស (ខេមបូឌា) លីមីធីត</t>
        </is>
      </c>
      <c r="D1105" s="418" t="inlineStr">
        <is>
          <t>L001-107024462</t>
        </is>
      </c>
      <c r="E1105" s="418" t="inlineStr">
        <is>
          <t>59014315</t>
        </is>
      </c>
      <c r="F1105" s="419" t="n">
        <v>44973</v>
      </c>
      <c r="G1105" s="420" t="n">
        <v>55293</v>
      </c>
      <c r="H1105" s="418" t="n"/>
      <c r="I1105" s="455" t="n">
        <v>55293</v>
      </c>
      <c r="J1105" s="418">
        <f>IF(L1105&lt;&gt;"",L1105,K1105)</f>
        <v/>
      </c>
      <c r="K1105" s="418">
        <f>IF(AND(T1105=TRUE, U1105=TRUE, V1105=TRUE), IF(W1105&lt;-0.05, "អនុញ្ញាត (អ្នកផ្គត់ផ្គង់ប្រកាសខ្វះ)", "បានប្រកាស (អនុញ្ញាត)"), IF(AND(T1105=FALSE, U1105=FALSE, V1105=FALSE), "ព្យួរទុក (មិនមានទិន្នន័យ)", "ប្រកាសខុស (ព្យួរទុក)"))</f>
        <v/>
      </c>
      <c r="L1105" s="418" t="inlineStr"/>
      <c r="M1105" s="418" t="inlineStr"/>
      <c r="N1105" s="455" t="n"/>
      <c r="O1105" s="455">
        <f>IF(W1105&lt;0,AI1105,I1105)</f>
        <v/>
      </c>
      <c r="P1105" s="455">
        <f>I1105-O1105</f>
        <v/>
      </c>
      <c r="Q1105" s="418" t="n"/>
      <c r="R1105" s="418" t="inlineStr">
        <is>
          <t>59014315</t>
        </is>
      </c>
      <c r="S1105" s="418" t="inlineStr"/>
      <c r="T1105" s="418">
        <f>R1105=S1105</f>
        <v/>
      </c>
      <c r="U1105" s="418">
        <f>AND(MONTH(F1105)=MONTH(Y1105), YEAR(F1105)=YEAR(Y1105))</f>
        <v/>
      </c>
      <c r="V1105" s="418">
        <f>AND(AC1105&lt;&gt;"", 'Company information'!D$4&lt;&gt;"", RIGHT(SUBSTITUTE(AC1105,"-",""),9)=RIGHT(SUBSTITUTE('Company information'!D$4,"-",""),9))</f>
        <v/>
      </c>
      <c r="W1105" s="418">
        <f>AI1105-I1105</f>
        <v/>
      </c>
      <c r="X1105" s="455" t="n"/>
      <c r="Y1105" s="417" t="n"/>
      <c r="Z1105" s="418" t="n"/>
      <c r="AA1105" s="418" t="n"/>
      <c r="AB1105" s="418" t="n"/>
      <c r="AC1105" s="418" t="n"/>
      <c r="AD1105" s="418" t="n"/>
      <c r="AE1105" s="455" t="n"/>
      <c r="AF1105" s="455" t="n"/>
      <c r="AG1105" s="455" t="n"/>
      <c r="AH1105" s="455" t="n"/>
      <c r="AI1105" s="455" t="n"/>
      <c r="AJ1105" s="455" t="n"/>
      <c r="AK1105" s="455" t="n"/>
      <c r="AL1105" s="455" t="n"/>
      <c r="AM1105" s="455" t="n"/>
      <c r="AN1105" s="455" t="n"/>
      <c r="AO1105" s="455" t="n"/>
      <c r="AP1105" s="455" t="n"/>
      <c r="AQ1105" s="455" t="n"/>
      <c r="AR1105" s="418" t="n"/>
      <c r="AS1105" s="418" t="n"/>
      <c r="AT1105" s="418" t="n"/>
    </row>
    <row r="1106">
      <c r="A1106" s="417" t="n">
        <v>1097</v>
      </c>
      <c r="B1106" s="418" t="inlineStr">
        <is>
          <t>Service Fee</t>
        </is>
      </c>
      <c r="C1106" s="418" t="inlineStr">
        <is>
          <t>ប្យួរ៉ូ វេរីតាស (ខេមបូឌា) លីមីធីត</t>
        </is>
      </c>
      <c r="D1106" s="418" t="inlineStr">
        <is>
          <t>L001-107024462</t>
        </is>
      </c>
      <c r="E1106" s="418" t="inlineStr">
        <is>
          <t>59014285</t>
        </is>
      </c>
      <c r="F1106" s="419" t="n">
        <v>45201</v>
      </c>
      <c r="G1106" s="420" t="n">
        <v>111042</v>
      </c>
      <c r="H1106" s="418" t="n"/>
      <c r="I1106" s="455" t="n">
        <v>111042</v>
      </c>
      <c r="J1106" s="418">
        <f>IF(L1106&lt;&gt;"",L1106,K1106)</f>
        <v/>
      </c>
      <c r="K1106" s="418">
        <f>IF(AND(T1106=TRUE, U1106=TRUE, V1106=TRUE), IF(W1106&lt;-0.05, "អនុញ្ញាត (អ្នកផ្គត់ផ្គង់ប្រកាសខ្វះ)", "បានប្រកាស (អនុញ្ញាត)"), IF(AND(T1106=FALSE, U1106=FALSE, V1106=FALSE), "ព្យួរទុក (មិនមានទិន្នន័យ)", "ប្រកាសខុស (ព្យួរទុក)"))</f>
        <v/>
      </c>
      <c r="L1106" s="418" t="inlineStr"/>
      <c r="M1106" s="418" t="inlineStr"/>
      <c r="N1106" s="455" t="n"/>
      <c r="O1106" s="455">
        <f>IF(W1106&lt;0,AI1106,I1106)</f>
        <v/>
      </c>
      <c r="P1106" s="455">
        <f>I1106-O1106</f>
        <v/>
      </c>
      <c r="Q1106" s="418" t="n"/>
      <c r="R1106" s="418" t="inlineStr">
        <is>
          <t>59014285</t>
        </is>
      </c>
      <c r="S1106" s="418" t="inlineStr"/>
      <c r="T1106" s="418">
        <f>R1106=S1106</f>
        <v/>
      </c>
      <c r="U1106" s="418">
        <f>AND(MONTH(F1106)=MONTH(Y1106), YEAR(F1106)=YEAR(Y1106))</f>
        <v/>
      </c>
      <c r="V1106" s="418">
        <f>AND(AC1106&lt;&gt;"", 'Company information'!D$4&lt;&gt;"", RIGHT(SUBSTITUTE(AC1106,"-",""),9)=RIGHT(SUBSTITUTE('Company information'!D$4,"-",""),9))</f>
        <v/>
      </c>
      <c r="W1106" s="418">
        <f>AI1106-I1106</f>
        <v/>
      </c>
      <c r="X1106" s="455" t="n"/>
      <c r="Y1106" s="417" t="n"/>
      <c r="Z1106" s="418" t="n"/>
      <c r="AA1106" s="418" t="n"/>
      <c r="AB1106" s="418" t="n"/>
      <c r="AC1106" s="418" t="n"/>
      <c r="AD1106" s="418" t="n"/>
      <c r="AE1106" s="455" t="n"/>
      <c r="AF1106" s="455" t="n"/>
      <c r="AG1106" s="455" t="n"/>
      <c r="AH1106" s="455" t="n"/>
      <c r="AI1106" s="455" t="n"/>
      <c r="AJ1106" s="455" t="n"/>
      <c r="AK1106" s="455" t="n"/>
      <c r="AL1106" s="455" t="n"/>
      <c r="AM1106" s="455" t="n"/>
      <c r="AN1106" s="455" t="n"/>
      <c r="AO1106" s="455" t="n"/>
      <c r="AP1106" s="455" t="n"/>
      <c r="AQ1106" s="455" t="n"/>
      <c r="AR1106" s="418" t="n"/>
      <c r="AS1106" s="418" t="n"/>
      <c r="AT1106" s="418" t="n"/>
    </row>
    <row r="1107">
      <c r="A1107" s="417" t="n">
        <v>1098</v>
      </c>
      <c r="B1107" s="418" t="inlineStr">
        <is>
          <t>Service Fee</t>
        </is>
      </c>
      <c r="C1107" s="418" t="inlineStr">
        <is>
          <t>ប្យួរ៉ូ វេរីតាស (ខេមបូឌា) លីមីធីត</t>
        </is>
      </c>
      <c r="D1107" s="418" t="inlineStr">
        <is>
          <t>L001-107024462</t>
        </is>
      </c>
      <c r="E1107" s="418" t="inlineStr">
        <is>
          <t>59014283</t>
        </is>
      </c>
      <c r="F1107" s="419" t="n">
        <v>45109</v>
      </c>
      <c r="G1107" s="420" t="n">
        <v>55550</v>
      </c>
      <c r="H1107" s="418" t="n"/>
      <c r="I1107" s="455" t="n">
        <v>55550</v>
      </c>
      <c r="J1107" s="418">
        <f>IF(L1107&lt;&gt;"",L1107,K1107)</f>
        <v/>
      </c>
      <c r="K1107" s="418">
        <f>IF(AND(T1107=TRUE, U1107=TRUE, V1107=TRUE), IF(W1107&lt;-0.05, "អនុញ្ញាត (អ្នកផ្គត់ផ្គង់ប្រកាសខ្វះ)", "បានប្រកាស (អនុញ្ញាត)"), IF(AND(T1107=FALSE, U1107=FALSE, V1107=FALSE), "ព្យួរទុក (មិនមានទិន្នន័យ)", "ប្រកាសខុស (ព្យួរទុក)"))</f>
        <v/>
      </c>
      <c r="L1107" s="418" t="inlineStr"/>
      <c r="M1107" s="418" t="inlineStr"/>
      <c r="N1107" s="455" t="n"/>
      <c r="O1107" s="455">
        <f>IF(W1107&lt;0,AI1107,I1107)</f>
        <v/>
      </c>
      <c r="P1107" s="455">
        <f>I1107-O1107</f>
        <v/>
      </c>
      <c r="Q1107" s="418" t="n"/>
      <c r="R1107" s="418" t="inlineStr">
        <is>
          <t>59014283</t>
        </is>
      </c>
      <c r="S1107" s="418" t="inlineStr"/>
      <c r="T1107" s="418">
        <f>R1107=S1107</f>
        <v/>
      </c>
      <c r="U1107" s="418">
        <f>AND(MONTH(F1107)=MONTH(Y1107), YEAR(F1107)=YEAR(Y1107))</f>
        <v/>
      </c>
      <c r="V1107" s="418">
        <f>AND(AC1107&lt;&gt;"", 'Company information'!D$4&lt;&gt;"", RIGHT(SUBSTITUTE(AC1107,"-",""),9)=RIGHT(SUBSTITUTE('Company information'!D$4,"-",""),9))</f>
        <v/>
      </c>
      <c r="W1107" s="418">
        <f>AI1107-I1107</f>
        <v/>
      </c>
      <c r="X1107" s="455" t="n"/>
      <c r="Y1107" s="417" t="n"/>
      <c r="Z1107" s="418" t="n"/>
      <c r="AA1107" s="418" t="n"/>
      <c r="AB1107" s="418" t="n"/>
      <c r="AC1107" s="418" t="n"/>
      <c r="AD1107" s="418" t="n"/>
      <c r="AE1107" s="455" t="n"/>
      <c r="AF1107" s="455" t="n"/>
      <c r="AG1107" s="455" t="n"/>
      <c r="AH1107" s="455" t="n"/>
      <c r="AI1107" s="455" t="n"/>
      <c r="AJ1107" s="455" t="n"/>
      <c r="AK1107" s="455" t="n"/>
      <c r="AL1107" s="455" t="n"/>
      <c r="AM1107" s="455" t="n"/>
      <c r="AN1107" s="455" t="n"/>
      <c r="AO1107" s="455" t="n"/>
      <c r="AP1107" s="455" t="n"/>
      <c r="AQ1107" s="455" t="n"/>
      <c r="AR1107" s="418" t="n"/>
      <c r="AS1107" s="418" t="n"/>
      <c r="AT1107" s="418" t="n"/>
    </row>
    <row r="1108">
      <c r="A1108" s="417" t="n">
        <v>1099</v>
      </c>
      <c r="B1108" s="418" t="inlineStr">
        <is>
          <t>Service Fee</t>
        </is>
      </c>
      <c r="C1108" s="418" t="inlineStr">
        <is>
          <t>ប្យួរ៉ូ វេរីតាស (ខេមបូឌា) លីមីធីត</t>
        </is>
      </c>
      <c r="D1108" s="418" t="inlineStr">
        <is>
          <t>L001-107024462</t>
        </is>
      </c>
      <c r="E1108" s="418" t="inlineStr">
        <is>
          <t>59014271</t>
        </is>
      </c>
      <c r="F1108" s="419" t="n">
        <v>45109</v>
      </c>
      <c r="G1108" s="420" t="n">
        <v>55536</v>
      </c>
      <c r="H1108" s="418" t="n"/>
      <c r="I1108" s="455" t="n">
        <v>55536</v>
      </c>
      <c r="J1108" s="418">
        <f>IF(L1108&lt;&gt;"",L1108,K1108)</f>
        <v/>
      </c>
      <c r="K1108" s="418">
        <f>IF(AND(T1108=TRUE, U1108=TRUE, V1108=TRUE), IF(W1108&lt;-0.05, "អនុញ្ញាត (អ្នកផ្គត់ផ្គង់ប្រកាសខ្វះ)", "បានប្រកាស (អនុញ្ញាត)"), IF(AND(T1108=FALSE, U1108=FALSE, V1108=FALSE), "ព្យួរទុក (មិនមានទិន្នន័យ)", "ប្រកាសខុស (ព្យួរទុក)"))</f>
        <v/>
      </c>
      <c r="L1108" s="418" t="inlineStr"/>
      <c r="M1108" s="418" t="inlineStr"/>
      <c r="N1108" s="455" t="n"/>
      <c r="O1108" s="455">
        <f>IF(W1108&lt;0,AI1108,I1108)</f>
        <v/>
      </c>
      <c r="P1108" s="455">
        <f>I1108-O1108</f>
        <v/>
      </c>
      <c r="Q1108" s="418" t="n"/>
      <c r="R1108" s="418" t="inlineStr">
        <is>
          <t>59014271</t>
        </is>
      </c>
      <c r="S1108" s="418" t="inlineStr"/>
      <c r="T1108" s="418">
        <f>R1108=S1108</f>
        <v/>
      </c>
      <c r="U1108" s="418">
        <f>AND(MONTH(F1108)=MONTH(Y1108), YEAR(F1108)=YEAR(Y1108))</f>
        <v/>
      </c>
      <c r="V1108" s="418">
        <f>AND(AC1108&lt;&gt;"", 'Company information'!D$4&lt;&gt;"", RIGHT(SUBSTITUTE(AC1108,"-",""),9)=RIGHT(SUBSTITUTE('Company information'!D$4,"-",""),9))</f>
        <v/>
      </c>
      <c r="W1108" s="418">
        <f>AI1108-I1108</f>
        <v/>
      </c>
      <c r="X1108" s="455" t="n"/>
      <c r="Y1108" s="417" t="n"/>
      <c r="Z1108" s="418" t="n"/>
      <c r="AA1108" s="418" t="n"/>
      <c r="AB1108" s="418" t="n"/>
      <c r="AC1108" s="418" t="n"/>
      <c r="AD1108" s="418" t="n"/>
      <c r="AE1108" s="455" t="n"/>
      <c r="AF1108" s="455" t="n"/>
      <c r="AG1108" s="455" t="n"/>
      <c r="AH1108" s="455" t="n"/>
      <c r="AI1108" s="455" t="n"/>
      <c r="AJ1108" s="455" t="n"/>
      <c r="AK1108" s="455" t="n"/>
      <c r="AL1108" s="455" t="n"/>
      <c r="AM1108" s="455" t="n"/>
      <c r="AN1108" s="455" t="n"/>
      <c r="AO1108" s="455" t="n"/>
      <c r="AP1108" s="455" t="n"/>
      <c r="AQ1108" s="455" t="n"/>
      <c r="AR1108" s="418" t="n"/>
      <c r="AS1108" s="418" t="n"/>
      <c r="AT1108" s="418" t="n"/>
    </row>
    <row r="1109">
      <c r="A1109" s="417" t="n">
        <v>1100</v>
      </c>
      <c r="B1109" s="418" t="inlineStr">
        <is>
          <t>Service Fee</t>
        </is>
      </c>
      <c r="C1109" s="418" t="inlineStr">
        <is>
          <t>ប្យួរ៉ូ វេរីតាស (ខេមបូឌា) លីមីធីត</t>
        </is>
      </c>
      <c r="D1109" s="418" t="inlineStr">
        <is>
          <t>L001-107024462</t>
        </is>
      </c>
      <c r="E1109" s="418" t="inlineStr">
        <is>
          <t>59014262</t>
        </is>
      </c>
      <c r="F1109" s="419" t="n">
        <v>45079</v>
      </c>
      <c r="G1109" s="420" t="n">
        <v>55645</v>
      </c>
      <c r="H1109" s="418" t="n"/>
      <c r="I1109" s="455" t="n">
        <v>55645</v>
      </c>
      <c r="J1109" s="418">
        <f>IF(L1109&lt;&gt;"",L1109,K1109)</f>
        <v/>
      </c>
      <c r="K1109" s="418">
        <f>IF(AND(T1109=TRUE, U1109=TRUE, V1109=TRUE), IF(W1109&lt;-0.05, "អនុញ្ញាត (អ្នកផ្គត់ផ្គង់ប្រកាសខ្វះ)", "បានប្រកាស (អនុញ្ញាត)"), IF(AND(T1109=FALSE, U1109=FALSE, V1109=FALSE), "ព្យួរទុក (មិនមានទិន្នន័យ)", "ប្រកាសខុស (ព្យួរទុក)"))</f>
        <v/>
      </c>
      <c r="L1109" s="418" t="inlineStr"/>
      <c r="M1109" s="418" t="inlineStr"/>
      <c r="N1109" s="455" t="n"/>
      <c r="O1109" s="455">
        <f>IF(W1109&lt;0,AI1109,I1109)</f>
        <v/>
      </c>
      <c r="P1109" s="455">
        <f>I1109-O1109</f>
        <v/>
      </c>
      <c r="Q1109" s="418" t="n"/>
      <c r="R1109" s="418" t="inlineStr">
        <is>
          <t>59014262</t>
        </is>
      </c>
      <c r="S1109" s="418" t="inlineStr"/>
      <c r="T1109" s="418">
        <f>R1109=S1109</f>
        <v/>
      </c>
      <c r="U1109" s="418">
        <f>AND(MONTH(F1109)=MONTH(Y1109), YEAR(F1109)=YEAR(Y1109))</f>
        <v/>
      </c>
      <c r="V1109" s="418">
        <f>AND(AC1109&lt;&gt;"", 'Company information'!D$4&lt;&gt;"", RIGHT(SUBSTITUTE(AC1109,"-",""),9)=RIGHT(SUBSTITUTE('Company information'!D$4,"-",""),9))</f>
        <v/>
      </c>
      <c r="W1109" s="418">
        <f>AI1109-I1109</f>
        <v/>
      </c>
      <c r="X1109" s="455" t="n"/>
      <c r="Y1109" s="417" t="n"/>
      <c r="Z1109" s="418" t="n"/>
      <c r="AA1109" s="418" t="n"/>
      <c r="AB1109" s="418" t="n"/>
      <c r="AC1109" s="418" t="n"/>
      <c r="AD1109" s="418" t="n"/>
      <c r="AE1109" s="455" t="n"/>
      <c r="AF1109" s="455" t="n"/>
      <c r="AG1109" s="455" t="n"/>
      <c r="AH1109" s="455" t="n"/>
      <c r="AI1109" s="455" t="n"/>
      <c r="AJ1109" s="455" t="n"/>
      <c r="AK1109" s="455" t="n"/>
      <c r="AL1109" s="455" t="n"/>
      <c r="AM1109" s="455" t="n"/>
      <c r="AN1109" s="455" t="n"/>
      <c r="AO1109" s="455" t="n"/>
      <c r="AP1109" s="455" t="n"/>
      <c r="AQ1109" s="455" t="n"/>
      <c r="AR1109" s="418" t="n"/>
      <c r="AS1109" s="418" t="n"/>
      <c r="AT1109" s="418" t="n"/>
    </row>
    <row r="1110">
      <c r="A1110" s="417" t="n">
        <v>1101</v>
      </c>
      <c r="B1110" s="418" t="inlineStr">
        <is>
          <t>Service Fee</t>
        </is>
      </c>
      <c r="C1110" s="418" t="inlineStr">
        <is>
          <t>ប្យួរ៉ូ វេរីតាស (ខេមបូឌា) លីមីធីត</t>
        </is>
      </c>
      <c r="D1110" s="418" t="inlineStr">
        <is>
          <t>L001-107024462</t>
        </is>
      </c>
      <c r="E1110" s="418" t="inlineStr">
        <is>
          <t>59014405</t>
        </is>
      </c>
      <c r="F1110" s="419" t="n">
        <v>44985</v>
      </c>
      <c r="G1110" s="420" t="n">
        <v>54764</v>
      </c>
      <c r="H1110" s="418" t="n"/>
      <c r="I1110" s="455" t="n">
        <v>54764</v>
      </c>
      <c r="J1110" s="418">
        <f>IF(L1110&lt;&gt;"",L1110,K1110)</f>
        <v/>
      </c>
      <c r="K1110" s="418">
        <f>IF(AND(T1110=TRUE, U1110=TRUE, V1110=TRUE), IF(W1110&lt;-0.05, "អនុញ្ញាត (អ្នកផ្គត់ផ្គង់ប្រកាសខ្វះ)", "បានប្រកាស (អនុញ្ញាត)"), IF(AND(T1110=FALSE, U1110=FALSE, V1110=FALSE), "ព្យួរទុក (មិនមានទិន្នន័យ)", "ប្រកាសខុស (ព្យួរទុក)"))</f>
        <v/>
      </c>
      <c r="L1110" s="418" t="inlineStr"/>
      <c r="M1110" s="418" t="inlineStr"/>
      <c r="N1110" s="455" t="n"/>
      <c r="O1110" s="455">
        <f>IF(W1110&lt;0,AI1110,I1110)</f>
        <v/>
      </c>
      <c r="P1110" s="455">
        <f>I1110-O1110</f>
        <v/>
      </c>
      <c r="Q1110" s="418" t="n"/>
      <c r="R1110" s="418" t="inlineStr">
        <is>
          <t>59014405</t>
        </is>
      </c>
      <c r="S1110" s="418" t="inlineStr"/>
      <c r="T1110" s="418">
        <f>R1110=S1110</f>
        <v/>
      </c>
      <c r="U1110" s="418">
        <f>AND(MONTH(F1110)=MONTH(Y1110), YEAR(F1110)=YEAR(Y1110))</f>
        <v/>
      </c>
      <c r="V1110" s="418">
        <f>AND(AC1110&lt;&gt;"", 'Company information'!D$4&lt;&gt;"", RIGHT(SUBSTITUTE(AC1110,"-",""),9)=RIGHT(SUBSTITUTE('Company information'!D$4,"-",""),9))</f>
        <v/>
      </c>
      <c r="W1110" s="418">
        <f>AI1110-I1110</f>
        <v/>
      </c>
      <c r="X1110" s="455" t="n"/>
      <c r="Y1110" s="417" t="n"/>
      <c r="Z1110" s="418" t="n"/>
      <c r="AA1110" s="418" t="n"/>
      <c r="AB1110" s="418" t="n"/>
      <c r="AC1110" s="418" t="n"/>
      <c r="AD1110" s="418" t="n"/>
      <c r="AE1110" s="455" t="n"/>
      <c r="AF1110" s="455" t="n"/>
      <c r="AG1110" s="455" t="n"/>
      <c r="AH1110" s="455" t="n"/>
      <c r="AI1110" s="455" t="n"/>
      <c r="AJ1110" s="455" t="n"/>
      <c r="AK1110" s="455" t="n"/>
      <c r="AL1110" s="455" t="n"/>
      <c r="AM1110" s="455" t="n"/>
      <c r="AN1110" s="455" t="n"/>
      <c r="AO1110" s="455" t="n"/>
      <c r="AP1110" s="455" t="n"/>
      <c r="AQ1110" s="455" t="n"/>
      <c r="AR1110" s="418" t="n"/>
      <c r="AS1110" s="418" t="n"/>
      <c r="AT1110" s="418" t="n"/>
    </row>
    <row r="1111">
      <c r="A1111" s="417" t="n">
        <v>1102</v>
      </c>
      <c r="B1111" s="418" t="inlineStr">
        <is>
          <t>Service Fee</t>
        </is>
      </c>
      <c r="C1111" s="418" t="inlineStr">
        <is>
          <t>ប្យួរ៉ូ វេរីតាស (ខេមបូឌា) លីមីធីត</t>
        </is>
      </c>
      <c r="D1111" s="418" t="inlineStr">
        <is>
          <t>L001-107024462</t>
        </is>
      </c>
      <c r="E1111" s="418" t="inlineStr">
        <is>
          <t>59014370</t>
        </is>
      </c>
      <c r="F1111" s="419" t="n">
        <v>44981</v>
      </c>
      <c r="G1111" s="420" t="n">
        <v>54805</v>
      </c>
      <c r="H1111" s="418" t="n"/>
      <c r="I1111" s="455" t="n">
        <v>54805</v>
      </c>
      <c r="J1111" s="418">
        <f>IF(L1111&lt;&gt;"",L1111,K1111)</f>
        <v/>
      </c>
      <c r="K1111" s="418">
        <f>IF(AND(T1111=TRUE, U1111=TRUE, V1111=TRUE), IF(W1111&lt;-0.05, "អនុញ្ញាត (អ្នកផ្គត់ផ្គង់ប្រកាសខ្វះ)", "បានប្រកាស (អនុញ្ញាត)"), IF(AND(T1111=FALSE, U1111=FALSE, V1111=FALSE), "ព្យួរទុក (មិនមានទិន្នន័យ)", "ប្រកាសខុស (ព្យួរទុក)"))</f>
        <v/>
      </c>
      <c r="L1111" s="418" t="inlineStr"/>
      <c r="M1111" s="418" t="inlineStr"/>
      <c r="N1111" s="455" t="n"/>
      <c r="O1111" s="455">
        <f>IF(W1111&lt;0,AI1111,I1111)</f>
        <v/>
      </c>
      <c r="P1111" s="455">
        <f>I1111-O1111</f>
        <v/>
      </c>
      <c r="Q1111" s="418" t="n"/>
      <c r="R1111" s="418" t="inlineStr">
        <is>
          <t>59014370</t>
        </is>
      </c>
      <c r="S1111" s="418" t="inlineStr"/>
      <c r="T1111" s="418">
        <f>R1111=S1111</f>
        <v/>
      </c>
      <c r="U1111" s="418">
        <f>AND(MONTH(F1111)=MONTH(Y1111), YEAR(F1111)=YEAR(Y1111))</f>
        <v/>
      </c>
      <c r="V1111" s="418">
        <f>AND(AC1111&lt;&gt;"", 'Company information'!D$4&lt;&gt;"", RIGHT(SUBSTITUTE(AC1111,"-",""),9)=RIGHT(SUBSTITUTE('Company information'!D$4,"-",""),9))</f>
        <v/>
      </c>
      <c r="W1111" s="418">
        <f>AI1111-I1111</f>
        <v/>
      </c>
      <c r="X1111" s="455" t="n"/>
      <c r="Y1111" s="417" t="n"/>
      <c r="Z1111" s="418" t="n"/>
      <c r="AA1111" s="418" t="n"/>
      <c r="AB1111" s="418" t="n"/>
      <c r="AC1111" s="418" t="n"/>
      <c r="AD1111" s="418" t="n"/>
      <c r="AE1111" s="455" t="n"/>
      <c r="AF1111" s="455" t="n"/>
      <c r="AG1111" s="455" t="n"/>
      <c r="AH1111" s="455" t="n"/>
      <c r="AI1111" s="455" t="n"/>
      <c r="AJ1111" s="455" t="n"/>
      <c r="AK1111" s="455" t="n"/>
      <c r="AL1111" s="455" t="n"/>
      <c r="AM1111" s="455" t="n"/>
      <c r="AN1111" s="455" t="n"/>
      <c r="AO1111" s="455" t="n"/>
      <c r="AP1111" s="455" t="n"/>
      <c r="AQ1111" s="455" t="n"/>
      <c r="AR1111" s="418" t="n"/>
      <c r="AS1111" s="418" t="n"/>
      <c r="AT1111" s="418" t="n"/>
    </row>
    <row r="1112">
      <c r="A1112" s="417" t="n">
        <v>1103</v>
      </c>
      <c r="B1112" s="418" t="inlineStr">
        <is>
          <t>Service Fee</t>
        </is>
      </c>
      <c r="C1112" s="418" t="inlineStr">
        <is>
          <t>ប្យួរ៉ូ វេរីតាស (ខេមបូឌា) លីមីធីត</t>
        </is>
      </c>
      <c r="D1112" s="418" t="inlineStr">
        <is>
          <t>L001-107024462</t>
        </is>
      </c>
      <c r="E1112" s="418" t="inlineStr">
        <is>
          <t>59014362</t>
        </is>
      </c>
      <c r="F1112" s="419" t="n">
        <v>44980</v>
      </c>
      <c r="G1112" s="420" t="n">
        <v>54913</v>
      </c>
      <c r="H1112" s="418" t="n"/>
      <c r="I1112" s="455" t="n">
        <v>54913</v>
      </c>
      <c r="J1112" s="418">
        <f>IF(L1112&lt;&gt;"",L1112,K1112)</f>
        <v/>
      </c>
      <c r="K1112" s="418">
        <f>IF(AND(T1112=TRUE, U1112=TRUE, V1112=TRUE), IF(W1112&lt;-0.05, "អនុញ្ញាត (អ្នកផ្គត់ផ្គង់ប្រកាសខ្វះ)", "បានប្រកាស (អនុញ្ញាត)"), IF(AND(T1112=FALSE, U1112=FALSE, V1112=FALSE), "ព្យួរទុក (មិនមានទិន្នន័យ)", "ប្រកាសខុស (ព្យួរទុក)"))</f>
        <v/>
      </c>
      <c r="L1112" s="418" t="inlineStr"/>
      <c r="M1112" s="418" t="inlineStr"/>
      <c r="N1112" s="455" t="n"/>
      <c r="O1112" s="455">
        <f>IF(W1112&lt;0,AI1112,I1112)</f>
        <v/>
      </c>
      <c r="P1112" s="455">
        <f>I1112-O1112</f>
        <v/>
      </c>
      <c r="Q1112" s="418" t="n"/>
      <c r="R1112" s="418" t="inlineStr">
        <is>
          <t>59014362</t>
        </is>
      </c>
      <c r="S1112" s="418" t="inlineStr"/>
      <c r="T1112" s="418">
        <f>R1112=S1112</f>
        <v/>
      </c>
      <c r="U1112" s="418">
        <f>AND(MONTH(F1112)=MONTH(Y1112), YEAR(F1112)=YEAR(Y1112))</f>
        <v/>
      </c>
      <c r="V1112" s="418">
        <f>AND(AC1112&lt;&gt;"", 'Company information'!D$4&lt;&gt;"", RIGHT(SUBSTITUTE(AC1112,"-",""),9)=RIGHT(SUBSTITUTE('Company information'!D$4,"-",""),9))</f>
        <v/>
      </c>
      <c r="W1112" s="418">
        <f>AI1112-I1112</f>
        <v/>
      </c>
      <c r="X1112" s="455" t="n"/>
      <c r="Y1112" s="417" t="n"/>
      <c r="Z1112" s="418" t="n"/>
      <c r="AA1112" s="418" t="n"/>
      <c r="AB1112" s="418" t="n"/>
      <c r="AC1112" s="418" t="n"/>
      <c r="AD1112" s="418" t="n"/>
      <c r="AE1112" s="455" t="n"/>
      <c r="AF1112" s="455" t="n"/>
      <c r="AG1112" s="455" t="n"/>
      <c r="AH1112" s="455" t="n"/>
      <c r="AI1112" s="455" t="n"/>
      <c r="AJ1112" s="455" t="n"/>
      <c r="AK1112" s="455" t="n"/>
      <c r="AL1112" s="455" t="n"/>
      <c r="AM1112" s="455" t="n"/>
      <c r="AN1112" s="455" t="n"/>
      <c r="AO1112" s="455" t="n"/>
      <c r="AP1112" s="455" t="n"/>
      <c r="AQ1112" s="455" t="n"/>
      <c r="AR1112" s="418" t="n"/>
      <c r="AS1112" s="418" t="n"/>
      <c r="AT1112" s="418" t="n"/>
    </row>
    <row r="1113">
      <c r="A1113" s="417" t="n">
        <v>1104</v>
      </c>
      <c r="B1113" s="418" t="inlineStr">
        <is>
          <t>Service Fee</t>
        </is>
      </c>
      <c r="C1113" s="418" t="inlineStr">
        <is>
          <t>ប្យួរ៉ូ វេរីតាស (ខេមបូឌា) លីមីធីត</t>
        </is>
      </c>
      <c r="D1113" s="418" t="inlineStr">
        <is>
          <t>L001-107024462</t>
        </is>
      </c>
      <c r="E1113" s="418" t="inlineStr">
        <is>
          <t>59014353</t>
        </is>
      </c>
      <c r="F1113" s="419" t="n">
        <v>44974</v>
      </c>
      <c r="G1113" s="420" t="n">
        <v>55062</v>
      </c>
      <c r="H1113" s="418" t="n"/>
      <c r="I1113" s="455" t="n">
        <v>55062</v>
      </c>
      <c r="J1113" s="418">
        <f>IF(L1113&lt;&gt;"",L1113,K1113)</f>
        <v/>
      </c>
      <c r="K1113" s="418">
        <f>IF(AND(T1113=TRUE, U1113=TRUE, V1113=TRUE), IF(W1113&lt;-0.05, "អនុញ្ញាត (អ្នកផ្គត់ផ្គង់ប្រកាសខ្វះ)", "បានប្រកាស (អនុញ្ញាត)"), IF(AND(T1113=FALSE, U1113=FALSE, V1113=FALSE), "ព្យួរទុក (មិនមានទិន្នន័យ)", "ប្រកាសខុស (ព្យួរទុក)"))</f>
        <v/>
      </c>
      <c r="L1113" s="418" t="inlineStr"/>
      <c r="M1113" s="418" t="inlineStr"/>
      <c r="N1113" s="455" t="n"/>
      <c r="O1113" s="455">
        <f>IF(W1113&lt;0,AI1113,I1113)</f>
        <v/>
      </c>
      <c r="P1113" s="455">
        <f>I1113-O1113</f>
        <v/>
      </c>
      <c r="Q1113" s="418" t="n"/>
      <c r="R1113" s="418" t="inlineStr">
        <is>
          <t>59014353</t>
        </is>
      </c>
      <c r="S1113" s="418" t="inlineStr"/>
      <c r="T1113" s="418">
        <f>R1113=S1113</f>
        <v/>
      </c>
      <c r="U1113" s="418">
        <f>AND(MONTH(F1113)=MONTH(Y1113), YEAR(F1113)=YEAR(Y1113))</f>
        <v/>
      </c>
      <c r="V1113" s="418">
        <f>AND(AC1113&lt;&gt;"", 'Company information'!D$4&lt;&gt;"", RIGHT(SUBSTITUTE(AC1113,"-",""),9)=RIGHT(SUBSTITUTE('Company information'!D$4,"-",""),9))</f>
        <v/>
      </c>
      <c r="W1113" s="418">
        <f>AI1113-I1113</f>
        <v/>
      </c>
      <c r="X1113" s="455" t="n"/>
      <c r="Y1113" s="417" t="n"/>
      <c r="Z1113" s="418" t="n"/>
      <c r="AA1113" s="418" t="n"/>
      <c r="AB1113" s="418" t="n"/>
      <c r="AC1113" s="418" t="n"/>
      <c r="AD1113" s="418" t="n"/>
      <c r="AE1113" s="455" t="n"/>
      <c r="AF1113" s="455" t="n"/>
      <c r="AG1113" s="455" t="n"/>
      <c r="AH1113" s="455" t="n"/>
      <c r="AI1113" s="455" t="n"/>
      <c r="AJ1113" s="455" t="n"/>
      <c r="AK1113" s="455" t="n"/>
      <c r="AL1113" s="455" t="n"/>
      <c r="AM1113" s="455" t="n"/>
      <c r="AN1113" s="455" t="n"/>
      <c r="AO1113" s="455" t="n"/>
      <c r="AP1113" s="455" t="n"/>
      <c r="AQ1113" s="455" t="n"/>
      <c r="AR1113" s="418" t="n"/>
      <c r="AS1113" s="418" t="n"/>
      <c r="AT1113" s="418" t="n"/>
    </row>
    <row r="1114">
      <c r="A1114" s="417" t="n">
        <v>1105</v>
      </c>
      <c r="B1114" s="418" t="inlineStr">
        <is>
          <t>Service Fee</t>
        </is>
      </c>
      <c r="C1114" s="418" t="inlineStr">
        <is>
          <t>ប្យួរ៉ូ វេរីតាស (ខេមបូឌា) លីមីធីត</t>
        </is>
      </c>
      <c r="D1114" s="418" t="inlineStr">
        <is>
          <t>L001-107024462</t>
        </is>
      </c>
      <c r="E1114" s="418" t="inlineStr">
        <is>
          <t>59014320</t>
        </is>
      </c>
      <c r="F1114" s="419" t="n">
        <v>44974</v>
      </c>
      <c r="G1114" s="420" t="n">
        <v>55293</v>
      </c>
      <c r="H1114" s="418" t="n"/>
      <c r="I1114" s="455" t="n">
        <v>55293</v>
      </c>
      <c r="J1114" s="418">
        <f>IF(L1114&lt;&gt;"",L1114,K1114)</f>
        <v/>
      </c>
      <c r="K1114" s="418">
        <f>IF(AND(T1114=TRUE, U1114=TRUE, V1114=TRUE), IF(W1114&lt;-0.05, "អនុញ្ញាត (អ្នកផ្គត់ផ្គង់ប្រកាសខ្វះ)", "បានប្រកាស (អនុញ្ញាត)"), IF(AND(T1114=FALSE, U1114=FALSE, V1114=FALSE), "ព្យួរទុក (មិនមានទិន្នន័យ)", "ប្រកាសខុស (ព្យួរទុក)"))</f>
        <v/>
      </c>
      <c r="L1114" s="418" t="inlineStr"/>
      <c r="M1114" s="418" t="inlineStr"/>
      <c r="N1114" s="455" t="n"/>
      <c r="O1114" s="455">
        <f>IF(W1114&lt;0,AI1114,I1114)</f>
        <v/>
      </c>
      <c r="P1114" s="455">
        <f>I1114-O1114</f>
        <v/>
      </c>
      <c r="Q1114" s="418" t="n"/>
      <c r="R1114" s="418" t="inlineStr">
        <is>
          <t>59014320</t>
        </is>
      </c>
      <c r="S1114" s="418" t="inlineStr"/>
      <c r="T1114" s="418">
        <f>R1114=S1114</f>
        <v/>
      </c>
      <c r="U1114" s="418">
        <f>AND(MONTH(F1114)=MONTH(Y1114), YEAR(F1114)=YEAR(Y1114))</f>
        <v/>
      </c>
      <c r="V1114" s="418">
        <f>AND(AC1114&lt;&gt;"", 'Company information'!D$4&lt;&gt;"", RIGHT(SUBSTITUTE(AC1114,"-",""),9)=RIGHT(SUBSTITUTE('Company information'!D$4,"-",""),9))</f>
        <v/>
      </c>
      <c r="W1114" s="418">
        <f>AI1114-I1114</f>
        <v/>
      </c>
      <c r="X1114" s="455" t="n"/>
      <c r="Y1114" s="417" t="n"/>
      <c r="Z1114" s="418" t="n"/>
      <c r="AA1114" s="418" t="n"/>
      <c r="AB1114" s="418" t="n"/>
      <c r="AC1114" s="418" t="n"/>
      <c r="AD1114" s="418" t="n"/>
      <c r="AE1114" s="455" t="n"/>
      <c r="AF1114" s="455" t="n"/>
      <c r="AG1114" s="455" t="n"/>
      <c r="AH1114" s="455" t="n"/>
      <c r="AI1114" s="455" t="n"/>
      <c r="AJ1114" s="455" t="n"/>
      <c r="AK1114" s="455" t="n"/>
      <c r="AL1114" s="455" t="n"/>
      <c r="AM1114" s="455" t="n"/>
      <c r="AN1114" s="455" t="n"/>
      <c r="AO1114" s="455" t="n"/>
      <c r="AP1114" s="455" t="n"/>
      <c r="AQ1114" s="455" t="n"/>
      <c r="AR1114" s="418" t="n"/>
      <c r="AS1114" s="418" t="n"/>
      <c r="AT1114" s="418" t="n"/>
    </row>
    <row r="1115">
      <c r="A1115" s="417" t="n">
        <v>1106</v>
      </c>
      <c r="B1115" s="418" t="inlineStr">
        <is>
          <t>KHCIC</t>
        </is>
      </c>
      <c r="C1115" s="418" t="inlineStr">
        <is>
          <t>អេសអាយធីស៊ី ខិនថេនើរ ឡាញ (ខេមបូឌា)</t>
        </is>
      </c>
      <c r="D1115" s="418" t="inlineStr">
        <is>
          <t>L001-107035863</t>
        </is>
      </c>
      <c r="E1115" s="418" t="inlineStr">
        <is>
          <t>SITC2023.002392</t>
        </is>
      </c>
      <c r="F1115" s="419" t="n">
        <v>44928</v>
      </c>
      <c r="G1115" s="420" t="n">
        <v>228105</v>
      </c>
      <c r="H1115" s="418" t="n"/>
      <c r="I1115" s="455" t="n">
        <v>228105</v>
      </c>
      <c r="J1115" s="418">
        <f>IF(L1115&lt;&gt;"",L1115,K1115)</f>
        <v/>
      </c>
      <c r="K1115" s="418">
        <f>IF(AND(T1115=TRUE, U1115=TRUE, V1115=TRUE), IF(W1115&lt;-0.05, "អនុញ្ញាត (អ្នកផ្គត់ផ្គង់ប្រកាសខ្វះ)", "បានប្រកាស (អនុញ្ញាត)"), IF(AND(T1115=FALSE, U1115=FALSE, V1115=FALSE), "ព្យួរទុក (មិនមានទិន្នន័យ)", "ប្រកាសខុស (ព្យួរទុក)"))</f>
        <v/>
      </c>
      <c r="L1115" s="418" t="inlineStr"/>
      <c r="M1115" s="418" t="inlineStr"/>
      <c r="N1115" s="455" t="n"/>
      <c r="O1115" s="455">
        <f>IF(W1115&lt;0,AI1115,I1115)</f>
        <v/>
      </c>
      <c r="P1115" s="455">
        <f>I1115-O1115</f>
        <v/>
      </c>
      <c r="Q1115" s="418" t="n"/>
      <c r="R1115" s="418" t="inlineStr">
        <is>
          <t>SITC2023.002392</t>
        </is>
      </c>
      <c r="S1115" s="418" t="inlineStr"/>
      <c r="T1115" s="418">
        <f>R1115=S1115</f>
        <v/>
      </c>
      <c r="U1115" s="418">
        <f>AND(MONTH(F1115)=MONTH(Y1115), YEAR(F1115)=YEAR(Y1115))</f>
        <v/>
      </c>
      <c r="V1115" s="418">
        <f>AND(AC1115&lt;&gt;"", 'Company information'!D$4&lt;&gt;"", RIGHT(SUBSTITUTE(AC1115,"-",""),9)=RIGHT(SUBSTITUTE('Company information'!D$4,"-",""),9))</f>
        <v/>
      </c>
      <c r="W1115" s="418">
        <f>AI1115-I1115</f>
        <v/>
      </c>
      <c r="X1115" s="455" t="n"/>
      <c r="Y1115" s="417" t="n"/>
      <c r="Z1115" s="418" t="n"/>
      <c r="AA1115" s="418" t="n"/>
      <c r="AB1115" s="418" t="n"/>
      <c r="AC1115" s="418" t="n"/>
      <c r="AD1115" s="418" t="n"/>
      <c r="AE1115" s="455" t="n"/>
      <c r="AF1115" s="455" t="n"/>
      <c r="AG1115" s="455" t="n"/>
      <c r="AH1115" s="455" t="n"/>
      <c r="AI1115" s="455" t="n"/>
      <c r="AJ1115" s="455" t="n"/>
      <c r="AK1115" s="455" t="n"/>
      <c r="AL1115" s="455" t="n"/>
      <c r="AM1115" s="455" t="n"/>
      <c r="AN1115" s="455" t="n"/>
      <c r="AO1115" s="455" t="n"/>
      <c r="AP1115" s="455" t="n"/>
      <c r="AQ1115" s="455" t="n"/>
      <c r="AR1115" s="418" t="n"/>
      <c r="AS1115" s="418" t="n"/>
      <c r="AT1115" s="418" t="n"/>
    </row>
    <row r="1116">
      <c r="A1116" s="417" t="n">
        <v>1107</v>
      </c>
      <c r="B1116" s="418" t="inlineStr">
        <is>
          <t>Lift-On &amp; Lift-Off</t>
        </is>
      </c>
      <c r="C1116" s="418" t="inlineStr">
        <is>
          <t>កំពង់ផែស្វយ័តក្រុងព្រះសីហនុ</t>
        </is>
      </c>
      <c r="D1116" s="418" t="inlineStr">
        <is>
          <t>L001-100044638</t>
        </is>
      </c>
      <c r="E1116" s="418" t="inlineStr">
        <is>
          <t>018274</t>
        </is>
      </c>
      <c r="F1116" s="419" t="n">
        <v>44987</v>
      </c>
      <c r="G1116" s="420" t="n">
        <v>35757</v>
      </c>
      <c r="H1116" s="418" t="n"/>
      <c r="I1116" s="455" t="n">
        <v>35757</v>
      </c>
      <c r="J1116" s="418">
        <f>IF(L1116&lt;&gt;"",L1116,K1116)</f>
        <v/>
      </c>
      <c r="K1116" s="418">
        <f>IF(AND(T1116=TRUE, U1116=TRUE, V1116=TRUE), IF(W1116&lt;-0.05, "អនុញ្ញាត (អ្នកផ្គត់ផ្គង់ប្រកាសខ្វះ)", "បានប្រកាស (អនុញ្ញាត)"), IF(AND(T1116=FALSE, U1116=FALSE, V1116=FALSE), "ព្យួរទុក (មិនមានទិន្នន័យ)", "ប្រកាសខុស (ព្យួរទុក)"))</f>
        <v/>
      </c>
      <c r="L1116" s="418" t="inlineStr"/>
      <c r="M1116" s="418" t="inlineStr"/>
      <c r="N1116" s="455" t="n"/>
      <c r="O1116" s="455">
        <f>IF(W1116&lt;0,AI1116,I1116)</f>
        <v/>
      </c>
      <c r="P1116" s="455">
        <f>I1116-O1116</f>
        <v/>
      </c>
      <c r="Q1116" s="418" t="n"/>
      <c r="R1116" s="418" t="inlineStr">
        <is>
          <t>018274</t>
        </is>
      </c>
      <c r="S1116" s="418" t="inlineStr"/>
      <c r="T1116" s="418">
        <f>R1116=S1116</f>
        <v/>
      </c>
      <c r="U1116" s="418">
        <f>AND(MONTH(F1116)=MONTH(Y1116), YEAR(F1116)=YEAR(Y1116))</f>
        <v/>
      </c>
      <c r="V1116" s="418">
        <f>AND(AC1116&lt;&gt;"", 'Company information'!D$4&lt;&gt;"", RIGHT(SUBSTITUTE(AC1116,"-",""),9)=RIGHT(SUBSTITUTE('Company information'!D$4,"-",""),9))</f>
        <v/>
      </c>
      <c r="W1116" s="418">
        <f>AI1116-I1116</f>
        <v/>
      </c>
      <c r="X1116" s="455" t="n"/>
      <c r="Y1116" s="417" t="n"/>
      <c r="Z1116" s="418" t="n"/>
      <c r="AA1116" s="418" t="n"/>
      <c r="AB1116" s="418" t="n"/>
      <c r="AC1116" s="418" t="n"/>
      <c r="AD1116" s="418" t="n"/>
      <c r="AE1116" s="455" t="n"/>
      <c r="AF1116" s="455" t="n"/>
      <c r="AG1116" s="455" t="n"/>
      <c r="AH1116" s="455" t="n"/>
      <c r="AI1116" s="455" t="n"/>
      <c r="AJ1116" s="455" t="n"/>
      <c r="AK1116" s="455" t="n"/>
      <c r="AL1116" s="455" t="n"/>
      <c r="AM1116" s="455" t="n"/>
      <c r="AN1116" s="455" t="n"/>
      <c r="AO1116" s="455" t="n"/>
      <c r="AP1116" s="455" t="n"/>
      <c r="AQ1116" s="455" t="n"/>
      <c r="AR1116" s="418" t="n"/>
      <c r="AS1116" s="418" t="n"/>
      <c r="AT1116" s="418" t="n"/>
    </row>
    <row r="1117">
      <c r="A1117" s="417" t="n">
        <v>1108</v>
      </c>
      <c r="B1117" s="418" t="inlineStr">
        <is>
          <t>Trucking and Handling Fee</t>
        </is>
      </c>
      <c r="C1117" s="418" t="inlineStr">
        <is>
          <t>ហាវតាយ អ៊ិនធើណេសិនណល ឡូជីស្ទីក ឯ.ក</t>
        </is>
      </c>
      <c r="D1117" s="418" t="inlineStr">
        <is>
          <t>K007-902202863</t>
        </is>
      </c>
      <c r="E1117" s="418" t="inlineStr">
        <is>
          <t>HT230033</t>
        </is>
      </c>
      <c r="F1117" s="419" t="n">
        <v>44985</v>
      </c>
      <c r="G1117" s="420" t="n">
        <v>246623</v>
      </c>
      <c r="H1117" s="418" t="n"/>
      <c r="I1117" s="455" t="n">
        <v>246623</v>
      </c>
      <c r="J1117" s="418">
        <f>IF(L1117&lt;&gt;"",L1117,K1117)</f>
        <v/>
      </c>
      <c r="K1117" s="418">
        <f>IF(AND(T1117=TRUE, U1117=TRUE, V1117=TRUE), IF(W1117&lt;-0.05, "អនុញ្ញាត (អ្នកផ្គត់ផ្គង់ប្រកាសខ្វះ)", "បានប្រកាស (អនុញ្ញាត)"), IF(AND(T1117=FALSE, U1117=FALSE, V1117=FALSE), "ព្យួរទុក (មិនមានទិន្នន័យ)", "ប្រកាសខុស (ព្យួរទុក)"))</f>
        <v/>
      </c>
      <c r="L1117" s="418" t="inlineStr"/>
      <c r="M1117" s="418" t="inlineStr"/>
      <c r="N1117" s="455" t="n"/>
      <c r="O1117" s="455">
        <f>IF(W1117&lt;0,AI1117,I1117)</f>
        <v/>
      </c>
      <c r="P1117" s="455">
        <f>I1117-O1117</f>
        <v/>
      </c>
      <c r="Q1117" s="418" t="n"/>
      <c r="R1117" s="418" t="inlineStr">
        <is>
          <t>HT230033</t>
        </is>
      </c>
      <c r="S1117" s="418" t="inlineStr"/>
      <c r="T1117" s="418">
        <f>R1117=S1117</f>
        <v/>
      </c>
      <c r="U1117" s="418">
        <f>AND(MONTH(F1117)=MONTH(Y1117), YEAR(F1117)=YEAR(Y1117))</f>
        <v/>
      </c>
      <c r="V1117" s="418">
        <f>AND(AC1117&lt;&gt;"", 'Company information'!D$4&lt;&gt;"", RIGHT(SUBSTITUTE(AC1117,"-",""),9)=RIGHT(SUBSTITUTE('Company information'!D$4,"-",""),9))</f>
        <v/>
      </c>
      <c r="W1117" s="418">
        <f>AI1117-I1117</f>
        <v/>
      </c>
      <c r="X1117" s="455" t="n"/>
      <c r="Y1117" s="417" t="n"/>
      <c r="Z1117" s="418" t="n"/>
      <c r="AA1117" s="418" t="n"/>
      <c r="AB1117" s="418" t="n"/>
      <c r="AC1117" s="418" t="n"/>
      <c r="AD1117" s="418" t="n"/>
      <c r="AE1117" s="455" t="n"/>
      <c r="AF1117" s="455" t="n"/>
      <c r="AG1117" s="455" t="n"/>
      <c r="AH1117" s="455" t="n"/>
      <c r="AI1117" s="455" t="n"/>
      <c r="AJ1117" s="455" t="n"/>
      <c r="AK1117" s="455" t="n"/>
      <c r="AL1117" s="455" t="n"/>
      <c r="AM1117" s="455" t="n"/>
      <c r="AN1117" s="455" t="n"/>
      <c r="AO1117" s="455" t="n"/>
      <c r="AP1117" s="455" t="n"/>
      <c r="AQ1117" s="455" t="n"/>
      <c r="AR1117" s="418" t="n"/>
      <c r="AS1117" s="418" t="n"/>
      <c r="AT1117" s="418" t="n"/>
    </row>
    <row r="1118">
      <c r="A1118" s="417" t="n">
        <v>1109</v>
      </c>
      <c r="B1118" s="418" t="inlineStr">
        <is>
          <t>KHCIC</t>
        </is>
      </c>
      <c r="C1118" s="418" t="inlineStr">
        <is>
          <t>អេសអាយធីស៊ី ខិនថេនើរ ឡាញ (ខេមបូឌា)</t>
        </is>
      </c>
      <c r="D1118" s="418" t="inlineStr">
        <is>
          <t>L001-107035863</t>
        </is>
      </c>
      <c r="E1118" s="418" t="inlineStr">
        <is>
          <t>SITC2023.002415</t>
        </is>
      </c>
      <c r="F1118" s="419" t="n">
        <v>44928</v>
      </c>
      <c r="G1118" s="420" t="n">
        <v>347295</v>
      </c>
      <c r="H1118" s="418" t="n"/>
      <c r="I1118" s="455" t="n">
        <v>347295</v>
      </c>
      <c r="J1118" s="418">
        <f>IF(L1118&lt;&gt;"",L1118,K1118)</f>
        <v/>
      </c>
      <c r="K1118" s="418">
        <f>IF(AND(T1118=TRUE, U1118=TRUE, V1118=TRUE), IF(W1118&lt;-0.05, "អនុញ្ញាត (អ្នកផ្គត់ផ្គង់ប្រកាសខ្វះ)", "បានប្រកាស (អនុញ្ញាត)"), IF(AND(T1118=FALSE, U1118=FALSE, V1118=FALSE), "ព្យួរទុក (មិនមានទិន្នន័យ)", "ប្រកាសខុស (ព្យួរទុក)"))</f>
        <v/>
      </c>
      <c r="L1118" s="418" t="inlineStr"/>
      <c r="M1118" s="418" t="inlineStr"/>
      <c r="N1118" s="455" t="n"/>
      <c r="O1118" s="455">
        <f>IF(W1118&lt;0,AI1118,I1118)</f>
        <v/>
      </c>
      <c r="P1118" s="455">
        <f>I1118-O1118</f>
        <v/>
      </c>
      <c r="Q1118" s="418" t="n"/>
      <c r="R1118" s="418" t="inlineStr">
        <is>
          <t>SITC2023.002415</t>
        </is>
      </c>
      <c r="S1118" s="418" t="inlineStr"/>
      <c r="T1118" s="418">
        <f>R1118=S1118</f>
        <v/>
      </c>
      <c r="U1118" s="418">
        <f>AND(MONTH(F1118)=MONTH(Y1118), YEAR(F1118)=YEAR(Y1118))</f>
        <v/>
      </c>
      <c r="V1118" s="418">
        <f>AND(AC1118&lt;&gt;"", 'Company information'!D$4&lt;&gt;"", RIGHT(SUBSTITUTE(AC1118,"-",""),9)=RIGHT(SUBSTITUTE('Company information'!D$4,"-",""),9))</f>
        <v/>
      </c>
      <c r="W1118" s="418">
        <f>AI1118-I1118</f>
        <v/>
      </c>
      <c r="X1118" s="455" t="n"/>
      <c r="Y1118" s="417" t="n"/>
      <c r="Z1118" s="418" t="n"/>
      <c r="AA1118" s="418" t="n"/>
      <c r="AB1118" s="418" t="n"/>
      <c r="AC1118" s="418" t="n"/>
      <c r="AD1118" s="418" t="n"/>
      <c r="AE1118" s="455" t="n"/>
      <c r="AF1118" s="455" t="n"/>
      <c r="AG1118" s="455" t="n"/>
      <c r="AH1118" s="455" t="n"/>
      <c r="AI1118" s="455" t="n"/>
      <c r="AJ1118" s="455" t="n"/>
      <c r="AK1118" s="455" t="n"/>
      <c r="AL1118" s="455" t="n"/>
      <c r="AM1118" s="455" t="n"/>
      <c r="AN1118" s="455" t="n"/>
      <c r="AO1118" s="455" t="n"/>
      <c r="AP1118" s="455" t="n"/>
      <c r="AQ1118" s="455" t="n"/>
      <c r="AR1118" s="418" t="n"/>
      <c r="AS1118" s="418" t="n"/>
      <c r="AT1118" s="418" t="n"/>
    </row>
    <row r="1119">
      <c r="A1119" s="417" t="n">
        <v>1110</v>
      </c>
      <c r="B1119" s="418" t="inlineStr">
        <is>
          <t>Lift-On &amp; Lift-Off</t>
        </is>
      </c>
      <c r="C1119" s="418" t="inlineStr">
        <is>
          <t>កំពង់ផែស្វយ័តក្រុងព្រះសីហនុ</t>
        </is>
      </c>
      <c r="D1119" s="418" t="inlineStr">
        <is>
          <t>L001-100044638</t>
        </is>
      </c>
      <c r="E1119" s="418" t="inlineStr">
        <is>
          <t>018280</t>
        </is>
      </c>
      <c r="F1119" s="419" t="n">
        <v>44987</v>
      </c>
      <c r="G1119" s="420" t="n">
        <v>59184</v>
      </c>
      <c r="H1119" s="418" t="n"/>
      <c r="I1119" s="455" t="n">
        <v>59184</v>
      </c>
      <c r="J1119" s="418">
        <f>IF(L1119&lt;&gt;"",L1119,K1119)</f>
        <v/>
      </c>
      <c r="K1119" s="418">
        <f>IF(AND(T1119=TRUE, U1119=TRUE, V1119=TRUE), IF(W1119&lt;-0.05, "អនុញ្ញាត (អ្នកផ្គត់ផ្គង់ប្រកាសខ្វះ)", "បានប្រកាស (អនុញ្ញាត)"), IF(AND(T1119=FALSE, U1119=FALSE, V1119=FALSE), "ព្យួរទុក (មិនមានទិន្នន័យ)", "ប្រកាសខុស (ព្យួរទុក)"))</f>
        <v/>
      </c>
      <c r="L1119" s="418" t="inlineStr"/>
      <c r="M1119" s="418" t="inlineStr"/>
      <c r="N1119" s="455" t="n"/>
      <c r="O1119" s="455">
        <f>IF(W1119&lt;0,AI1119,I1119)</f>
        <v/>
      </c>
      <c r="P1119" s="455">
        <f>I1119-O1119</f>
        <v/>
      </c>
      <c r="Q1119" s="418" t="n"/>
      <c r="R1119" s="418" t="inlineStr">
        <is>
          <t>018280</t>
        </is>
      </c>
      <c r="S1119" s="418" t="inlineStr"/>
      <c r="T1119" s="418">
        <f>R1119=S1119</f>
        <v/>
      </c>
      <c r="U1119" s="418">
        <f>AND(MONTH(F1119)=MONTH(Y1119), YEAR(F1119)=YEAR(Y1119))</f>
        <v/>
      </c>
      <c r="V1119" s="418">
        <f>AND(AC1119&lt;&gt;"", 'Company information'!D$4&lt;&gt;"", RIGHT(SUBSTITUTE(AC1119,"-",""),9)=RIGHT(SUBSTITUTE('Company information'!D$4,"-",""),9))</f>
        <v/>
      </c>
      <c r="W1119" s="418">
        <f>AI1119-I1119</f>
        <v/>
      </c>
      <c r="X1119" s="455" t="n"/>
      <c r="Y1119" s="417" t="n"/>
      <c r="Z1119" s="418" t="n"/>
      <c r="AA1119" s="418" t="n"/>
      <c r="AB1119" s="418" t="n"/>
      <c r="AC1119" s="418" t="n"/>
      <c r="AD1119" s="418" t="n"/>
      <c r="AE1119" s="455" t="n"/>
      <c r="AF1119" s="455" t="n"/>
      <c r="AG1119" s="455" t="n"/>
      <c r="AH1119" s="455" t="n"/>
      <c r="AI1119" s="455" t="n"/>
      <c r="AJ1119" s="455" t="n"/>
      <c r="AK1119" s="455" t="n"/>
      <c r="AL1119" s="455" t="n"/>
      <c r="AM1119" s="455" t="n"/>
      <c r="AN1119" s="455" t="n"/>
      <c r="AO1119" s="455" t="n"/>
      <c r="AP1119" s="455" t="n"/>
      <c r="AQ1119" s="455" t="n"/>
      <c r="AR1119" s="418" t="n"/>
      <c r="AS1119" s="418" t="n"/>
      <c r="AT1119" s="418" t="n"/>
    </row>
    <row r="1120">
      <c r="A1120" s="417" t="n">
        <v>1111</v>
      </c>
      <c r="B1120" s="418" t="inlineStr">
        <is>
          <t>Trucking and Handling Fee</t>
        </is>
      </c>
      <c r="C1120" s="418" t="inlineStr">
        <is>
          <t>ហាវតាយ អ៊ិនធើណេសិនណល ឡូជីស្ទីក ឯ.ក</t>
        </is>
      </c>
      <c r="D1120" s="418" t="inlineStr">
        <is>
          <t>K007-902202863</t>
        </is>
      </c>
      <c r="E1120" s="418" t="inlineStr">
        <is>
          <t>HT230032</t>
        </is>
      </c>
      <c r="F1120" s="419" t="n">
        <v>44985</v>
      </c>
      <c r="G1120" s="420" t="n">
        <v>485160</v>
      </c>
      <c r="H1120" s="418" t="n"/>
      <c r="I1120" s="455" t="n">
        <v>485160</v>
      </c>
      <c r="J1120" s="418">
        <f>IF(L1120&lt;&gt;"",L1120,K1120)</f>
        <v/>
      </c>
      <c r="K1120" s="418">
        <f>IF(AND(T1120=TRUE, U1120=TRUE, V1120=TRUE), IF(W1120&lt;-0.05, "អនុញ្ញាត (អ្នកផ្គត់ផ្គង់ប្រកាសខ្វះ)", "បានប្រកាស (អនុញ្ញាត)"), IF(AND(T1120=FALSE, U1120=FALSE, V1120=FALSE), "ព្យួរទុក (មិនមានទិន្នន័យ)", "ប្រកាសខុស (ព្យួរទុក)"))</f>
        <v/>
      </c>
      <c r="L1120" s="418" t="inlineStr"/>
      <c r="M1120" s="418" t="inlineStr"/>
      <c r="N1120" s="455" t="n"/>
      <c r="O1120" s="455">
        <f>IF(W1120&lt;0,AI1120,I1120)</f>
        <v/>
      </c>
      <c r="P1120" s="455">
        <f>I1120-O1120</f>
        <v/>
      </c>
      <c r="Q1120" s="418" t="n"/>
      <c r="R1120" s="418" t="inlineStr">
        <is>
          <t>HT230032</t>
        </is>
      </c>
      <c r="S1120" s="418" t="inlineStr"/>
      <c r="T1120" s="418">
        <f>R1120=S1120</f>
        <v/>
      </c>
      <c r="U1120" s="418">
        <f>AND(MONTH(F1120)=MONTH(Y1120), YEAR(F1120)=YEAR(Y1120))</f>
        <v/>
      </c>
      <c r="V1120" s="418">
        <f>AND(AC1120&lt;&gt;"", 'Company information'!D$4&lt;&gt;"", RIGHT(SUBSTITUTE(AC1120,"-",""),9)=RIGHT(SUBSTITUTE('Company information'!D$4,"-",""),9))</f>
        <v/>
      </c>
      <c r="W1120" s="418">
        <f>AI1120-I1120</f>
        <v/>
      </c>
      <c r="X1120" s="455" t="n"/>
      <c r="Y1120" s="417" t="n"/>
      <c r="Z1120" s="418" t="n"/>
      <c r="AA1120" s="418" t="n"/>
      <c r="AB1120" s="418" t="n"/>
      <c r="AC1120" s="418" t="n"/>
      <c r="AD1120" s="418" t="n"/>
      <c r="AE1120" s="455" t="n"/>
      <c r="AF1120" s="455" t="n"/>
      <c r="AG1120" s="455" t="n"/>
      <c r="AH1120" s="455" t="n"/>
      <c r="AI1120" s="455" t="n"/>
      <c r="AJ1120" s="455" t="n"/>
      <c r="AK1120" s="455" t="n"/>
      <c r="AL1120" s="455" t="n"/>
      <c r="AM1120" s="455" t="n"/>
      <c r="AN1120" s="455" t="n"/>
      <c r="AO1120" s="455" t="n"/>
      <c r="AP1120" s="455" t="n"/>
      <c r="AQ1120" s="455" t="n"/>
      <c r="AR1120" s="418" t="n"/>
      <c r="AS1120" s="418" t="n"/>
      <c r="AT1120" s="418" t="n"/>
    </row>
    <row r="1121">
      <c r="A1121" s="417" t="n">
        <v>1112</v>
      </c>
      <c r="B1121" s="418" t="inlineStr">
        <is>
          <t>KHCIC</t>
        </is>
      </c>
      <c r="C1121" s="418" t="inlineStr">
        <is>
          <t>អេសអាយធីស៊ី ខិនថេនើរ ឡាញ (ខេមបូឌា)</t>
        </is>
      </c>
      <c r="D1121" s="418" t="inlineStr">
        <is>
          <t>L001-107035863</t>
        </is>
      </c>
      <c r="E1121" s="418" t="inlineStr">
        <is>
          <t>SITC2023.002404</t>
        </is>
      </c>
      <c r="F1121" s="419" t="n">
        <v>44928</v>
      </c>
      <c r="G1121" s="420" t="n">
        <v>228105</v>
      </c>
      <c r="H1121" s="418" t="n"/>
      <c r="I1121" s="455" t="n">
        <v>228105</v>
      </c>
      <c r="J1121" s="418">
        <f>IF(L1121&lt;&gt;"",L1121,K1121)</f>
        <v/>
      </c>
      <c r="K1121" s="418">
        <f>IF(AND(T1121=TRUE, U1121=TRUE, V1121=TRUE), IF(W1121&lt;-0.05, "អនុញ្ញាត (អ្នកផ្គត់ផ្គង់ប្រកាសខ្វះ)", "បានប្រកាស (អនុញ្ញាត)"), IF(AND(T1121=FALSE, U1121=FALSE, V1121=FALSE), "ព្យួរទុក (មិនមានទិន្នន័យ)", "ប្រកាសខុស (ព្យួរទុក)"))</f>
        <v/>
      </c>
      <c r="L1121" s="418" t="inlineStr"/>
      <c r="M1121" s="418" t="inlineStr"/>
      <c r="N1121" s="455" t="n"/>
      <c r="O1121" s="455">
        <f>IF(W1121&lt;0,AI1121,I1121)</f>
        <v/>
      </c>
      <c r="P1121" s="455">
        <f>I1121-O1121</f>
        <v/>
      </c>
      <c r="Q1121" s="418" t="n"/>
      <c r="R1121" s="418" t="inlineStr">
        <is>
          <t>SITC2023.002404</t>
        </is>
      </c>
      <c r="S1121" s="418" t="inlineStr"/>
      <c r="T1121" s="418">
        <f>R1121=S1121</f>
        <v/>
      </c>
      <c r="U1121" s="418">
        <f>AND(MONTH(F1121)=MONTH(Y1121), YEAR(F1121)=YEAR(Y1121))</f>
        <v/>
      </c>
      <c r="V1121" s="418">
        <f>AND(AC1121&lt;&gt;"", 'Company information'!D$4&lt;&gt;"", RIGHT(SUBSTITUTE(AC1121,"-",""),9)=RIGHT(SUBSTITUTE('Company information'!D$4,"-",""),9))</f>
        <v/>
      </c>
      <c r="W1121" s="418">
        <f>AI1121-I1121</f>
        <v/>
      </c>
      <c r="X1121" s="455" t="n"/>
      <c r="Y1121" s="417" t="n"/>
      <c r="Z1121" s="418" t="n"/>
      <c r="AA1121" s="418" t="n"/>
      <c r="AB1121" s="418" t="n"/>
      <c r="AC1121" s="418" t="n"/>
      <c r="AD1121" s="418" t="n"/>
      <c r="AE1121" s="455" t="n"/>
      <c r="AF1121" s="455" t="n"/>
      <c r="AG1121" s="455" t="n"/>
      <c r="AH1121" s="455" t="n"/>
      <c r="AI1121" s="455" t="n"/>
      <c r="AJ1121" s="455" t="n"/>
      <c r="AK1121" s="455" t="n"/>
      <c r="AL1121" s="455" t="n"/>
      <c r="AM1121" s="455" t="n"/>
      <c r="AN1121" s="455" t="n"/>
      <c r="AO1121" s="455" t="n"/>
      <c r="AP1121" s="455" t="n"/>
      <c r="AQ1121" s="455" t="n"/>
      <c r="AR1121" s="418" t="n"/>
      <c r="AS1121" s="418" t="n"/>
      <c r="AT1121" s="418" t="n"/>
    </row>
    <row r="1122">
      <c r="A1122" s="417" t="n">
        <v>1113</v>
      </c>
      <c r="B1122" s="418" t="inlineStr">
        <is>
          <t>Lift-On &amp; Lift-Off</t>
        </is>
      </c>
      <c r="C1122" s="418" t="inlineStr">
        <is>
          <t>កំពង់ផែស្វយ័តក្រុងព្រះសីហនុ</t>
        </is>
      </c>
      <c r="D1122" s="418" t="inlineStr">
        <is>
          <t>L001-100044638</t>
        </is>
      </c>
      <c r="E1122" s="418" t="inlineStr">
        <is>
          <t>018270</t>
        </is>
      </c>
      <c r="F1122" s="419" t="n">
        <v>44987</v>
      </c>
      <c r="G1122" s="420" t="n">
        <v>35757</v>
      </c>
      <c r="H1122" s="418" t="n"/>
      <c r="I1122" s="455" t="n">
        <v>35757</v>
      </c>
      <c r="J1122" s="418">
        <f>IF(L1122&lt;&gt;"",L1122,K1122)</f>
        <v/>
      </c>
      <c r="K1122" s="418">
        <f>IF(AND(T1122=TRUE, U1122=TRUE, V1122=TRUE), IF(W1122&lt;-0.05, "អនុញ្ញាត (អ្នកផ្គត់ផ្គង់ប្រកាសខ្វះ)", "បានប្រកាស (អនុញ្ញាត)"), IF(AND(T1122=FALSE, U1122=FALSE, V1122=FALSE), "ព្យួរទុក (មិនមានទិន្នន័យ)", "ប្រកាសខុស (ព្យួរទុក)"))</f>
        <v/>
      </c>
      <c r="L1122" s="418" t="inlineStr"/>
      <c r="M1122" s="418" t="inlineStr"/>
      <c r="N1122" s="455" t="n"/>
      <c r="O1122" s="455">
        <f>IF(W1122&lt;0,AI1122,I1122)</f>
        <v/>
      </c>
      <c r="P1122" s="455">
        <f>I1122-O1122</f>
        <v/>
      </c>
      <c r="Q1122" s="418" t="n"/>
      <c r="R1122" s="418" t="inlineStr">
        <is>
          <t>018270</t>
        </is>
      </c>
      <c r="S1122" s="418" t="inlineStr"/>
      <c r="T1122" s="418">
        <f>R1122=S1122</f>
        <v/>
      </c>
      <c r="U1122" s="418">
        <f>AND(MONTH(F1122)=MONTH(Y1122), YEAR(F1122)=YEAR(Y1122))</f>
        <v/>
      </c>
      <c r="V1122" s="418">
        <f>AND(AC1122&lt;&gt;"", 'Company information'!D$4&lt;&gt;"", RIGHT(SUBSTITUTE(AC1122,"-",""),9)=RIGHT(SUBSTITUTE('Company information'!D$4,"-",""),9))</f>
        <v/>
      </c>
      <c r="W1122" s="418">
        <f>AI1122-I1122</f>
        <v/>
      </c>
      <c r="X1122" s="455" t="n"/>
      <c r="Y1122" s="417" t="n"/>
      <c r="Z1122" s="418" t="n"/>
      <c r="AA1122" s="418" t="n"/>
      <c r="AB1122" s="418" t="n"/>
      <c r="AC1122" s="418" t="n"/>
      <c r="AD1122" s="418" t="n"/>
      <c r="AE1122" s="455" t="n"/>
      <c r="AF1122" s="455" t="n"/>
      <c r="AG1122" s="455" t="n"/>
      <c r="AH1122" s="455" t="n"/>
      <c r="AI1122" s="455" t="n"/>
      <c r="AJ1122" s="455" t="n"/>
      <c r="AK1122" s="455" t="n"/>
      <c r="AL1122" s="455" t="n"/>
      <c r="AM1122" s="455" t="n"/>
      <c r="AN1122" s="455" t="n"/>
      <c r="AO1122" s="455" t="n"/>
      <c r="AP1122" s="455" t="n"/>
      <c r="AQ1122" s="455" t="n"/>
      <c r="AR1122" s="418" t="n"/>
      <c r="AS1122" s="418" t="n"/>
      <c r="AT1122" s="418" t="n"/>
    </row>
    <row r="1123">
      <c r="A1123" s="417" t="n">
        <v>1114</v>
      </c>
      <c r="B1123" s="418" t="inlineStr">
        <is>
          <t>Trucking and Handling Fee</t>
        </is>
      </c>
      <c r="C1123" s="418" t="inlineStr">
        <is>
          <t>ហាវតាយ អ៊ិនធើណេសិនណល ឡូជីស្ទីក ឯ.ក</t>
        </is>
      </c>
      <c r="D1123" s="418" t="inlineStr">
        <is>
          <t>K007-902202863</t>
        </is>
      </c>
      <c r="E1123" s="418" t="inlineStr">
        <is>
          <t>HT230031</t>
        </is>
      </c>
      <c r="F1123" s="419" t="n">
        <v>44985</v>
      </c>
      <c r="G1123" s="420" t="n">
        <v>246623</v>
      </c>
      <c r="H1123" s="418" t="n"/>
      <c r="I1123" s="455" t="n">
        <v>246623</v>
      </c>
      <c r="J1123" s="418">
        <f>IF(L1123&lt;&gt;"",L1123,K1123)</f>
        <v/>
      </c>
      <c r="K1123" s="418">
        <f>IF(AND(T1123=TRUE, U1123=TRUE, V1123=TRUE), IF(W1123&lt;-0.05, "អនុញ្ញាត (អ្នកផ្គត់ផ្គង់ប្រកាសខ្វះ)", "បានប្រកាស (អនុញ្ញាត)"), IF(AND(T1123=FALSE, U1123=FALSE, V1123=FALSE), "ព្យួរទុក (មិនមានទិន្នន័យ)", "ប្រកាសខុស (ព្យួរទុក)"))</f>
        <v/>
      </c>
      <c r="L1123" s="418" t="inlineStr"/>
      <c r="M1123" s="418" t="inlineStr"/>
      <c r="N1123" s="455" t="n"/>
      <c r="O1123" s="455">
        <f>IF(W1123&lt;0,AI1123,I1123)</f>
        <v/>
      </c>
      <c r="P1123" s="455">
        <f>I1123-O1123</f>
        <v/>
      </c>
      <c r="Q1123" s="418" t="n"/>
      <c r="R1123" s="418" t="inlineStr">
        <is>
          <t>HT230031</t>
        </is>
      </c>
      <c r="S1123" s="418" t="inlineStr"/>
      <c r="T1123" s="418">
        <f>R1123=S1123</f>
        <v/>
      </c>
      <c r="U1123" s="418">
        <f>AND(MONTH(F1123)=MONTH(Y1123), YEAR(F1123)=YEAR(Y1123))</f>
        <v/>
      </c>
      <c r="V1123" s="418">
        <f>AND(AC1123&lt;&gt;"", 'Company information'!D$4&lt;&gt;"", RIGHT(SUBSTITUTE(AC1123,"-",""),9)=RIGHT(SUBSTITUTE('Company information'!D$4,"-",""),9))</f>
        <v/>
      </c>
      <c r="W1123" s="418">
        <f>AI1123-I1123</f>
        <v/>
      </c>
      <c r="X1123" s="455" t="n"/>
      <c r="Y1123" s="417" t="n"/>
      <c r="Z1123" s="418" t="n"/>
      <c r="AA1123" s="418" t="n"/>
      <c r="AB1123" s="418" t="n"/>
      <c r="AC1123" s="418" t="n"/>
      <c r="AD1123" s="418" t="n"/>
      <c r="AE1123" s="455" t="n"/>
      <c r="AF1123" s="455" t="n"/>
      <c r="AG1123" s="455" t="n"/>
      <c r="AH1123" s="455" t="n"/>
      <c r="AI1123" s="455" t="n"/>
      <c r="AJ1123" s="455" t="n"/>
      <c r="AK1123" s="455" t="n"/>
      <c r="AL1123" s="455" t="n"/>
      <c r="AM1123" s="455" t="n"/>
      <c r="AN1123" s="455" t="n"/>
      <c r="AO1123" s="455" t="n"/>
      <c r="AP1123" s="455" t="n"/>
      <c r="AQ1123" s="455" t="n"/>
      <c r="AR1123" s="418" t="n"/>
      <c r="AS1123" s="418" t="n"/>
      <c r="AT1123" s="418" t="n"/>
    </row>
    <row r="1124">
      <c r="A1124" s="417" t="n">
        <v>1115</v>
      </c>
      <c r="B1124" s="418" t="inlineStr">
        <is>
          <t>KHCIC</t>
        </is>
      </c>
      <c r="C1124" s="418" t="inlineStr">
        <is>
          <t>អេសអាយធីស៊ី ខិនថេនើរ ឡាញ (ខេមបូឌា)</t>
        </is>
      </c>
      <c r="D1124" s="418" t="inlineStr">
        <is>
          <t>L001-107035863</t>
        </is>
      </c>
      <c r="E1124" s="418" t="inlineStr">
        <is>
          <t>SITC2023.002134</t>
        </is>
      </c>
      <c r="F1124" s="419" t="n">
        <v>45232</v>
      </c>
      <c r="G1124" s="420" t="n">
        <v>141415</v>
      </c>
      <c r="H1124" s="418" t="n"/>
      <c r="I1124" s="455" t="n">
        <v>141415</v>
      </c>
      <c r="J1124" s="418">
        <f>IF(L1124&lt;&gt;"",L1124,K1124)</f>
        <v/>
      </c>
      <c r="K1124" s="418">
        <f>IF(AND(T1124=TRUE, U1124=TRUE, V1124=TRUE), IF(W1124&lt;-0.05, "អនុញ្ញាត (អ្នកផ្គត់ផ្គង់ប្រកាសខ្វះ)", "បានប្រកាស (អនុញ្ញាត)"), IF(AND(T1124=FALSE, U1124=FALSE, V1124=FALSE), "ព្យួរទុក (មិនមានទិន្នន័យ)", "ប្រកាសខុស (ព្យួរទុក)"))</f>
        <v/>
      </c>
      <c r="L1124" s="418" t="inlineStr"/>
      <c r="M1124" s="418" t="inlineStr"/>
      <c r="N1124" s="455" t="n"/>
      <c r="O1124" s="455">
        <f>IF(W1124&lt;0,AI1124,I1124)</f>
        <v/>
      </c>
      <c r="P1124" s="455">
        <f>I1124-O1124</f>
        <v/>
      </c>
      <c r="Q1124" s="418" t="n"/>
      <c r="R1124" s="418" t="inlineStr">
        <is>
          <t>SITC2023.002134</t>
        </is>
      </c>
      <c r="S1124" s="418" t="inlineStr"/>
      <c r="T1124" s="418">
        <f>R1124=S1124</f>
        <v/>
      </c>
      <c r="U1124" s="418">
        <f>AND(MONTH(F1124)=MONTH(Y1124), YEAR(F1124)=YEAR(Y1124))</f>
        <v/>
      </c>
      <c r="V1124" s="418">
        <f>AND(AC1124&lt;&gt;"", 'Company information'!D$4&lt;&gt;"", RIGHT(SUBSTITUTE(AC1124,"-",""),9)=RIGHT(SUBSTITUTE('Company information'!D$4,"-",""),9))</f>
        <v/>
      </c>
      <c r="W1124" s="418">
        <f>AI1124-I1124</f>
        <v/>
      </c>
      <c r="X1124" s="455" t="n"/>
      <c r="Y1124" s="417" t="n"/>
      <c r="Z1124" s="418" t="n"/>
      <c r="AA1124" s="418" t="n"/>
      <c r="AB1124" s="418" t="n"/>
      <c r="AC1124" s="418" t="n"/>
      <c r="AD1124" s="418" t="n"/>
      <c r="AE1124" s="455" t="n"/>
      <c r="AF1124" s="455" t="n"/>
      <c r="AG1124" s="455" t="n"/>
      <c r="AH1124" s="455" t="n"/>
      <c r="AI1124" s="455" t="n"/>
      <c r="AJ1124" s="455" t="n"/>
      <c r="AK1124" s="455" t="n"/>
      <c r="AL1124" s="455" t="n"/>
      <c r="AM1124" s="455" t="n"/>
      <c r="AN1124" s="455" t="n"/>
      <c r="AO1124" s="455" t="n"/>
      <c r="AP1124" s="455" t="n"/>
      <c r="AQ1124" s="455" t="n"/>
      <c r="AR1124" s="418" t="n"/>
      <c r="AS1124" s="418" t="n"/>
      <c r="AT1124" s="418" t="n"/>
    </row>
    <row r="1125">
      <c r="A1125" s="417" t="n">
        <v>1116</v>
      </c>
      <c r="B1125" s="418" t="inlineStr">
        <is>
          <t>Lift-On &amp; Lift-Off</t>
        </is>
      </c>
      <c r="C1125" s="418" t="inlineStr">
        <is>
          <t>កំពង់ផែស្វយ័តក្រុងព្រះសីហនុ</t>
        </is>
      </c>
      <c r="D1125" s="418" t="inlineStr">
        <is>
          <t>L001-100044638</t>
        </is>
      </c>
      <c r="E1125" s="418" t="inlineStr">
        <is>
          <t>022446</t>
        </is>
      </c>
      <c r="F1125" s="419" t="n">
        <v>44973</v>
      </c>
      <c r="G1125" s="420" t="n">
        <v>23267</v>
      </c>
      <c r="H1125" s="418" t="n"/>
      <c r="I1125" s="455" t="n">
        <v>23267</v>
      </c>
      <c r="J1125" s="418">
        <f>IF(L1125&lt;&gt;"",L1125,K1125)</f>
        <v/>
      </c>
      <c r="K1125" s="418">
        <f>IF(AND(T1125=TRUE, U1125=TRUE, V1125=TRUE), IF(W1125&lt;-0.05, "អនុញ្ញាត (អ្នកផ្គត់ផ្គង់ប្រកាសខ្វះ)", "បានប្រកាស (អនុញ្ញាត)"), IF(AND(T1125=FALSE, U1125=FALSE, V1125=FALSE), "ព្យួរទុក (មិនមានទិន្នន័យ)", "ប្រកាសខុស (ព្យួរទុក)"))</f>
        <v/>
      </c>
      <c r="L1125" s="418" t="inlineStr"/>
      <c r="M1125" s="418" t="inlineStr"/>
      <c r="N1125" s="455" t="n"/>
      <c r="O1125" s="455">
        <f>IF(W1125&lt;0,AI1125,I1125)</f>
        <v/>
      </c>
      <c r="P1125" s="455">
        <f>I1125-O1125</f>
        <v/>
      </c>
      <c r="Q1125" s="418" t="n"/>
      <c r="R1125" s="418" t="inlineStr">
        <is>
          <t>022446</t>
        </is>
      </c>
      <c r="S1125" s="418" t="inlineStr"/>
      <c r="T1125" s="418">
        <f>R1125=S1125</f>
        <v/>
      </c>
      <c r="U1125" s="418">
        <f>AND(MONTH(F1125)=MONTH(Y1125), YEAR(F1125)=YEAR(Y1125))</f>
        <v/>
      </c>
      <c r="V1125" s="418">
        <f>AND(AC1125&lt;&gt;"", 'Company information'!D$4&lt;&gt;"", RIGHT(SUBSTITUTE(AC1125,"-",""),9)=RIGHT(SUBSTITUTE('Company information'!D$4,"-",""),9))</f>
        <v/>
      </c>
      <c r="W1125" s="418">
        <f>AI1125-I1125</f>
        <v/>
      </c>
      <c r="X1125" s="455" t="n"/>
      <c r="Y1125" s="417" t="n"/>
      <c r="Z1125" s="418" t="n"/>
      <c r="AA1125" s="418" t="n"/>
      <c r="AB1125" s="418" t="n"/>
      <c r="AC1125" s="418" t="n"/>
      <c r="AD1125" s="418" t="n"/>
      <c r="AE1125" s="455" t="n"/>
      <c r="AF1125" s="455" t="n"/>
      <c r="AG1125" s="455" t="n"/>
      <c r="AH1125" s="455" t="n"/>
      <c r="AI1125" s="455" t="n"/>
      <c r="AJ1125" s="455" t="n"/>
      <c r="AK1125" s="455" t="n"/>
      <c r="AL1125" s="455" t="n"/>
      <c r="AM1125" s="455" t="n"/>
      <c r="AN1125" s="455" t="n"/>
      <c r="AO1125" s="455" t="n"/>
      <c r="AP1125" s="455" t="n"/>
      <c r="AQ1125" s="455" t="n"/>
      <c r="AR1125" s="418" t="n"/>
      <c r="AS1125" s="418" t="n"/>
      <c r="AT1125" s="418" t="n"/>
    </row>
    <row r="1126">
      <c r="A1126" s="417" t="n">
        <v>1117</v>
      </c>
      <c r="B1126" s="418" t="inlineStr">
        <is>
          <t>Trucking and Handling Fee</t>
        </is>
      </c>
      <c r="C1126" s="418" t="inlineStr">
        <is>
          <t>ហាវតាយ អ៊ិនធើណេសិនណល ឡូជីស្ទីក ឯ.ក</t>
        </is>
      </c>
      <c r="D1126" s="418" t="inlineStr">
        <is>
          <t>K007-902202863</t>
        </is>
      </c>
      <c r="E1126" s="418" t="inlineStr">
        <is>
          <t>HT230030</t>
        </is>
      </c>
      <c r="F1126" s="419" t="n">
        <v>44985</v>
      </c>
      <c r="G1126" s="420" t="n">
        <v>238537</v>
      </c>
      <c r="H1126" s="418" t="n"/>
      <c r="I1126" s="455" t="n">
        <v>238537</v>
      </c>
      <c r="J1126" s="418">
        <f>IF(L1126&lt;&gt;"",L1126,K1126)</f>
        <v/>
      </c>
      <c r="K1126" s="418">
        <f>IF(AND(T1126=TRUE, U1126=TRUE, V1126=TRUE), IF(W1126&lt;-0.05, "អនុញ្ញាត (អ្នកផ្គត់ផ្គង់ប្រកាសខ្វះ)", "បានប្រកាស (អនុញ្ញាត)"), IF(AND(T1126=FALSE, U1126=FALSE, V1126=FALSE), "ព្យួរទុក (មិនមានទិន្នន័យ)", "ប្រកាសខុស (ព្យួរទុក)"))</f>
        <v/>
      </c>
      <c r="L1126" s="418" t="inlineStr"/>
      <c r="M1126" s="418" t="inlineStr"/>
      <c r="N1126" s="455" t="n"/>
      <c r="O1126" s="455">
        <f>IF(W1126&lt;0,AI1126,I1126)</f>
        <v/>
      </c>
      <c r="P1126" s="455">
        <f>I1126-O1126</f>
        <v/>
      </c>
      <c r="Q1126" s="418" t="n"/>
      <c r="R1126" s="418" t="inlineStr">
        <is>
          <t>HT230030</t>
        </is>
      </c>
      <c r="S1126" s="418" t="inlineStr"/>
      <c r="T1126" s="418">
        <f>R1126=S1126</f>
        <v/>
      </c>
      <c r="U1126" s="418">
        <f>AND(MONTH(F1126)=MONTH(Y1126), YEAR(F1126)=YEAR(Y1126))</f>
        <v/>
      </c>
      <c r="V1126" s="418">
        <f>AND(AC1126&lt;&gt;"", 'Company information'!D$4&lt;&gt;"", RIGHT(SUBSTITUTE(AC1126,"-",""),9)=RIGHT(SUBSTITUTE('Company information'!D$4,"-",""),9))</f>
        <v/>
      </c>
      <c r="W1126" s="418">
        <f>AI1126-I1126</f>
        <v/>
      </c>
      <c r="X1126" s="455" t="n"/>
      <c r="Y1126" s="417" t="n"/>
      <c r="Z1126" s="418" t="n"/>
      <c r="AA1126" s="418" t="n"/>
      <c r="AB1126" s="418" t="n"/>
      <c r="AC1126" s="418" t="n"/>
      <c r="AD1126" s="418" t="n"/>
      <c r="AE1126" s="455" t="n"/>
      <c r="AF1126" s="455" t="n"/>
      <c r="AG1126" s="455" t="n"/>
      <c r="AH1126" s="455" t="n"/>
      <c r="AI1126" s="455" t="n"/>
      <c r="AJ1126" s="455" t="n"/>
      <c r="AK1126" s="455" t="n"/>
      <c r="AL1126" s="455" t="n"/>
      <c r="AM1126" s="455" t="n"/>
      <c r="AN1126" s="455" t="n"/>
      <c r="AO1126" s="455" t="n"/>
      <c r="AP1126" s="455" t="n"/>
      <c r="AQ1126" s="455" t="n"/>
      <c r="AR1126" s="418" t="n"/>
      <c r="AS1126" s="418" t="n"/>
      <c r="AT1126" s="418" t="n"/>
    </row>
    <row r="1127">
      <c r="A1127" s="417" t="n">
        <v>1118</v>
      </c>
      <c r="B1127" s="418" t="inlineStr">
        <is>
          <t>Documentation fee</t>
        </is>
      </c>
      <c r="C1127" s="418" t="inlineStr">
        <is>
          <t>មើស្គ (ខេមបូឌា)</t>
        </is>
      </c>
      <c r="D1127" s="418" t="inlineStr">
        <is>
          <t>L001-100045200</t>
        </is>
      </c>
      <c r="E1127" s="418" t="inlineStr">
        <is>
          <t>5995919233</t>
        </is>
      </c>
      <c r="F1127" s="419" t="n">
        <v>44928</v>
      </c>
      <c r="G1127" s="420" t="n">
        <v>96703</v>
      </c>
      <c r="H1127" s="418" t="n"/>
      <c r="I1127" s="455" t="n">
        <v>96703</v>
      </c>
      <c r="J1127" s="418">
        <f>IF(L1127&lt;&gt;"",L1127,K1127)</f>
        <v/>
      </c>
      <c r="K1127" s="418">
        <f>IF(AND(T1127=TRUE, U1127=TRUE, V1127=TRUE), IF(W1127&lt;-0.05, "អនុញ្ញាត (អ្នកផ្គត់ផ្គង់ប្រកាសខ្វះ)", "បានប្រកាស (អនុញ្ញាត)"), IF(AND(T1127=FALSE, U1127=FALSE, V1127=FALSE), "ព្យួរទុក (មិនមានទិន្នន័យ)", "ប្រកាសខុស (ព្យួរទុក)"))</f>
        <v/>
      </c>
      <c r="L1127" s="418" t="inlineStr"/>
      <c r="M1127" s="418" t="inlineStr"/>
      <c r="N1127" s="455" t="n"/>
      <c r="O1127" s="455">
        <f>IF(W1127&lt;0,AI1127,I1127)</f>
        <v/>
      </c>
      <c r="P1127" s="455">
        <f>I1127-O1127</f>
        <v/>
      </c>
      <c r="Q1127" s="418" t="n"/>
      <c r="R1127" s="418" t="inlineStr">
        <is>
          <t>5995919233</t>
        </is>
      </c>
      <c r="S1127" s="418" t="inlineStr"/>
      <c r="T1127" s="418">
        <f>R1127=S1127</f>
        <v/>
      </c>
      <c r="U1127" s="418">
        <f>AND(MONTH(F1127)=MONTH(Y1127), YEAR(F1127)=YEAR(Y1127))</f>
        <v/>
      </c>
      <c r="V1127" s="418">
        <f>AND(AC1127&lt;&gt;"", 'Company information'!D$4&lt;&gt;"", RIGHT(SUBSTITUTE(AC1127,"-",""),9)=RIGHT(SUBSTITUTE('Company information'!D$4,"-",""),9))</f>
        <v/>
      </c>
      <c r="W1127" s="418">
        <f>AI1127-I1127</f>
        <v/>
      </c>
      <c r="X1127" s="455" t="n"/>
      <c r="Y1127" s="417" t="n"/>
      <c r="Z1127" s="418" t="n"/>
      <c r="AA1127" s="418" t="n"/>
      <c r="AB1127" s="418" t="n"/>
      <c r="AC1127" s="418" t="n"/>
      <c r="AD1127" s="418" t="n"/>
      <c r="AE1127" s="455" t="n"/>
      <c r="AF1127" s="455" t="n"/>
      <c r="AG1127" s="455" t="n"/>
      <c r="AH1127" s="455" t="n"/>
      <c r="AI1127" s="455" t="n"/>
      <c r="AJ1127" s="455" t="n"/>
      <c r="AK1127" s="455" t="n"/>
      <c r="AL1127" s="455" t="n"/>
      <c r="AM1127" s="455" t="n"/>
      <c r="AN1127" s="455" t="n"/>
      <c r="AO1127" s="455" t="n"/>
      <c r="AP1127" s="455" t="n"/>
      <c r="AQ1127" s="455" t="n"/>
      <c r="AR1127" s="418" t="n"/>
      <c r="AS1127" s="418" t="n"/>
      <c r="AT1127" s="418" t="n"/>
    </row>
    <row r="1128">
      <c r="A1128" s="417" t="n">
        <v>1119</v>
      </c>
      <c r="B1128" s="418" t="inlineStr">
        <is>
          <t>Lift-On &amp; Lift-Off</t>
        </is>
      </c>
      <c r="C1128" s="418" t="inlineStr">
        <is>
          <t>កំពង់ផែស្វយ័តក្រុងព្រះសីហនុ</t>
        </is>
      </c>
      <c r="D1128" s="418" t="inlineStr">
        <is>
          <t>L001-100044638</t>
        </is>
      </c>
      <c r="E1128" s="418" t="inlineStr">
        <is>
          <t>010798</t>
        </is>
      </c>
      <c r="F1128" s="419" t="n">
        <v>44928</v>
      </c>
      <c r="G1128" s="420" t="n">
        <v>23467</v>
      </c>
      <c r="H1128" s="418" t="n"/>
      <c r="I1128" s="455" t="n">
        <v>23467</v>
      </c>
      <c r="J1128" s="418">
        <f>IF(L1128&lt;&gt;"",L1128,K1128)</f>
        <v/>
      </c>
      <c r="K1128" s="418">
        <f>IF(AND(T1128=TRUE, U1128=TRUE, V1128=TRUE), IF(W1128&lt;-0.05, "អនុញ្ញាត (អ្នកផ្គត់ផ្គង់ប្រកាសខ្វះ)", "បានប្រកាស (អនុញ្ញាត)"), IF(AND(T1128=FALSE, U1128=FALSE, V1128=FALSE), "ព្យួរទុក (មិនមានទិន្នន័យ)", "ប្រកាសខុស (ព្យួរទុក)"))</f>
        <v/>
      </c>
      <c r="L1128" s="418" t="inlineStr"/>
      <c r="M1128" s="418" t="inlineStr"/>
      <c r="N1128" s="455" t="n"/>
      <c r="O1128" s="455">
        <f>IF(W1128&lt;0,AI1128,I1128)</f>
        <v/>
      </c>
      <c r="P1128" s="455">
        <f>I1128-O1128</f>
        <v/>
      </c>
      <c r="Q1128" s="418" t="n"/>
      <c r="R1128" s="418" t="inlineStr">
        <is>
          <t>010798</t>
        </is>
      </c>
      <c r="S1128" s="418" t="inlineStr"/>
      <c r="T1128" s="418">
        <f>R1128=S1128</f>
        <v/>
      </c>
      <c r="U1128" s="418">
        <f>AND(MONTH(F1128)=MONTH(Y1128), YEAR(F1128)=YEAR(Y1128))</f>
        <v/>
      </c>
      <c r="V1128" s="418">
        <f>AND(AC1128&lt;&gt;"", 'Company information'!D$4&lt;&gt;"", RIGHT(SUBSTITUTE(AC1128,"-",""),9)=RIGHT(SUBSTITUTE('Company information'!D$4,"-",""),9))</f>
        <v/>
      </c>
      <c r="W1128" s="418">
        <f>AI1128-I1128</f>
        <v/>
      </c>
      <c r="X1128" s="455" t="n"/>
      <c r="Y1128" s="417" t="n"/>
      <c r="Z1128" s="418" t="n"/>
      <c r="AA1128" s="418" t="n"/>
      <c r="AB1128" s="418" t="n"/>
      <c r="AC1128" s="418" t="n"/>
      <c r="AD1128" s="418" t="n"/>
      <c r="AE1128" s="455" t="n"/>
      <c r="AF1128" s="455" t="n"/>
      <c r="AG1128" s="455" t="n"/>
      <c r="AH1128" s="455" t="n"/>
      <c r="AI1128" s="455" t="n"/>
      <c r="AJ1128" s="455" t="n"/>
      <c r="AK1128" s="455" t="n"/>
      <c r="AL1128" s="455" t="n"/>
      <c r="AM1128" s="455" t="n"/>
      <c r="AN1128" s="455" t="n"/>
      <c r="AO1128" s="455" t="n"/>
      <c r="AP1128" s="455" t="n"/>
      <c r="AQ1128" s="455" t="n"/>
      <c r="AR1128" s="418" t="n"/>
      <c r="AS1128" s="418" t="n"/>
      <c r="AT1128" s="418" t="n"/>
    </row>
    <row r="1129">
      <c r="A1129" s="417" t="n">
        <v>1120</v>
      </c>
      <c r="B1129" s="418" t="inlineStr">
        <is>
          <t>Trucking and Handling Fee</t>
        </is>
      </c>
      <c r="C1129" s="418" t="inlineStr">
        <is>
          <t>ហាវតាយ អ៊ិនធើណេសិនណល ឡូជីស្ទីក ឯ.ក</t>
        </is>
      </c>
      <c r="D1129" s="418" t="inlineStr">
        <is>
          <t>K007-902202863</t>
        </is>
      </c>
      <c r="E1129" s="418" t="inlineStr">
        <is>
          <t>HT230023</t>
        </is>
      </c>
      <c r="F1129" s="419" t="n">
        <v>44985</v>
      </c>
      <c r="G1129" s="420" t="n">
        <v>238537</v>
      </c>
      <c r="H1129" s="418" t="n"/>
      <c r="I1129" s="455" t="n">
        <v>238537</v>
      </c>
      <c r="J1129" s="418">
        <f>IF(L1129&lt;&gt;"",L1129,K1129)</f>
        <v/>
      </c>
      <c r="K1129" s="418">
        <f>IF(AND(T1129=TRUE, U1129=TRUE, V1129=TRUE), IF(W1129&lt;-0.05, "អនុញ្ញាត (អ្នកផ្គត់ផ្គង់ប្រកាសខ្វះ)", "បានប្រកាស (អនុញ្ញាត)"), IF(AND(T1129=FALSE, U1129=FALSE, V1129=FALSE), "ព្យួរទុក (មិនមានទិន្នន័យ)", "ប្រកាសខុស (ព្យួរទុក)"))</f>
        <v/>
      </c>
      <c r="L1129" s="418" t="inlineStr"/>
      <c r="M1129" s="418" t="inlineStr"/>
      <c r="N1129" s="455" t="n"/>
      <c r="O1129" s="455">
        <f>IF(W1129&lt;0,AI1129,I1129)</f>
        <v/>
      </c>
      <c r="P1129" s="455">
        <f>I1129-O1129</f>
        <v/>
      </c>
      <c r="Q1129" s="418" t="n"/>
      <c r="R1129" s="418" t="inlineStr">
        <is>
          <t>HT230023</t>
        </is>
      </c>
      <c r="S1129" s="418" t="inlineStr"/>
      <c r="T1129" s="418">
        <f>R1129=S1129</f>
        <v/>
      </c>
      <c r="U1129" s="418">
        <f>AND(MONTH(F1129)=MONTH(Y1129), YEAR(F1129)=YEAR(Y1129))</f>
        <v/>
      </c>
      <c r="V1129" s="418">
        <f>AND(AC1129&lt;&gt;"", 'Company information'!D$4&lt;&gt;"", RIGHT(SUBSTITUTE(AC1129,"-",""),9)=RIGHT(SUBSTITUTE('Company information'!D$4,"-",""),9))</f>
        <v/>
      </c>
      <c r="W1129" s="418">
        <f>AI1129-I1129</f>
        <v/>
      </c>
      <c r="X1129" s="455" t="n"/>
      <c r="Y1129" s="417" t="n"/>
      <c r="Z1129" s="418" t="n"/>
      <c r="AA1129" s="418" t="n"/>
      <c r="AB1129" s="418" t="n"/>
      <c r="AC1129" s="418" t="n"/>
      <c r="AD1129" s="418" t="n"/>
      <c r="AE1129" s="455" t="n"/>
      <c r="AF1129" s="455" t="n"/>
      <c r="AG1129" s="455" t="n"/>
      <c r="AH1129" s="455" t="n"/>
      <c r="AI1129" s="455" t="n"/>
      <c r="AJ1129" s="455" t="n"/>
      <c r="AK1129" s="455" t="n"/>
      <c r="AL1129" s="455" t="n"/>
      <c r="AM1129" s="455" t="n"/>
      <c r="AN1129" s="455" t="n"/>
      <c r="AO1129" s="455" t="n"/>
      <c r="AP1129" s="455" t="n"/>
      <c r="AQ1129" s="455" t="n"/>
      <c r="AR1129" s="418" t="n"/>
      <c r="AS1129" s="418" t="n"/>
      <c r="AT1129" s="418" t="n"/>
    </row>
    <row r="1130">
      <c r="A1130" s="417" t="n">
        <v>1121</v>
      </c>
      <c r="B1130" s="418" t="inlineStr"/>
      <c r="C1130" s="418" t="inlineStr">
        <is>
          <t>កំពង់ផែស្វយ័តក្រុងព្រះសីហនុ</t>
        </is>
      </c>
      <c r="D1130" s="418" t="inlineStr">
        <is>
          <t>L001-100044638</t>
        </is>
      </c>
      <c r="E1130" s="418" t="inlineStr">
        <is>
          <t>047582</t>
        </is>
      </c>
      <c r="F1130" s="419" t="n">
        <v>43921</v>
      </c>
      <c r="G1130" s="420" t="n">
        <v>23199</v>
      </c>
      <c r="H1130" s="418" t="n"/>
      <c r="I1130" s="455" t="n">
        <v>23199</v>
      </c>
      <c r="J1130" s="418">
        <f>IF(L1130&lt;&gt;"",L1130,K1130)</f>
        <v/>
      </c>
      <c r="K1130" s="418">
        <f>IF(AND(T1130=TRUE, U1130=TRUE, V1130=TRUE), IF(W1130&lt;-0.05, "អនុញ្ញាត (អ្នកផ្គត់ផ្គង់ប្រកាសខ្វះ)", "បានប្រកាស (អនុញ្ញាត)"), IF(AND(T1130=FALSE, U1130=FALSE, V1130=FALSE), "ព្យួរទុក (មិនមានទិន្នន័យ)", "ប្រកាសខុស (ព្យួរទុក)"))</f>
        <v/>
      </c>
      <c r="L1130" s="418" t="inlineStr"/>
      <c r="M1130" s="418" t="inlineStr"/>
      <c r="N1130" s="455" t="n"/>
      <c r="O1130" s="455">
        <f>IF(W1130&lt;0,AI1130,I1130)</f>
        <v/>
      </c>
      <c r="P1130" s="455">
        <f>I1130-O1130</f>
        <v/>
      </c>
      <c r="Q1130" s="418" t="n"/>
      <c r="R1130" s="418" t="inlineStr">
        <is>
          <t>047582</t>
        </is>
      </c>
      <c r="S1130" s="418" t="inlineStr"/>
      <c r="T1130" s="418">
        <f>R1130=S1130</f>
        <v/>
      </c>
      <c r="U1130" s="418">
        <f>AND(MONTH(F1130)=MONTH(Y1130), YEAR(F1130)=YEAR(Y1130))</f>
        <v/>
      </c>
      <c r="V1130" s="418">
        <f>AND(AC1130&lt;&gt;"", 'Company information'!D$4&lt;&gt;"", RIGHT(SUBSTITUTE(AC1130,"-",""),9)=RIGHT(SUBSTITUTE('Company information'!D$4,"-",""),9))</f>
        <v/>
      </c>
      <c r="W1130" s="418">
        <f>AI1130-I1130</f>
        <v/>
      </c>
      <c r="X1130" s="455" t="n"/>
      <c r="Y1130" s="417" t="n"/>
      <c r="Z1130" s="418" t="n"/>
      <c r="AA1130" s="418" t="n"/>
      <c r="AB1130" s="418" t="n"/>
      <c r="AC1130" s="418" t="n"/>
      <c r="AD1130" s="418" t="n"/>
      <c r="AE1130" s="455" t="n"/>
      <c r="AF1130" s="455" t="n"/>
      <c r="AG1130" s="455" t="n"/>
      <c r="AH1130" s="455" t="n"/>
      <c r="AI1130" s="455" t="n"/>
      <c r="AJ1130" s="455" t="n"/>
      <c r="AK1130" s="455" t="n"/>
      <c r="AL1130" s="455" t="n"/>
      <c r="AM1130" s="455" t="n"/>
      <c r="AN1130" s="455" t="n"/>
      <c r="AO1130" s="455" t="n"/>
      <c r="AP1130" s="455" t="n"/>
      <c r="AQ1130" s="455" t="n"/>
      <c r="AR1130" s="418" t="n"/>
      <c r="AS1130" s="418" t="n"/>
      <c r="AT1130" s="418" t="n"/>
    </row>
    <row r="1131">
      <c r="A1131" s="417" t="n">
        <v>1122</v>
      </c>
      <c r="B1131" s="418" t="inlineStr"/>
      <c r="C1131" s="418" t="inlineStr">
        <is>
          <t>សូស៊ីយេតេ កុងសេស្យូនែរ ដឺ ឡាអេរ៉ូព័រ</t>
        </is>
      </c>
      <c r="D1131" s="418" t="inlineStr">
        <is>
          <t>L001-100047300</t>
        </is>
      </c>
      <c r="E1131" s="418" t="inlineStr">
        <is>
          <t>2000023036</t>
        </is>
      </c>
      <c r="F1131" s="419" t="n">
        <v>43917</v>
      </c>
      <c r="G1131" s="420" t="n">
        <v>30598</v>
      </c>
      <c r="H1131" s="418" t="n"/>
      <c r="I1131" s="455" t="n">
        <v>30598</v>
      </c>
      <c r="J1131" s="418">
        <f>IF(L1131&lt;&gt;"",L1131,K1131)</f>
        <v/>
      </c>
      <c r="K1131" s="418">
        <f>IF(AND(T1131=TRUE, U1131=TRUE, V1131=TRUE), IF(W1131&lt;-0.05, "អនុញ្ញាត (អ្នកផ្គត់ផ្គង់ប្រកាសខ្វះ)", "បានប្រកាស (អនុញ្ញាត)"), IF(AND(T1131=FALSE, U1131=FALSE, V1131=FALSE), "ព្យួរទុក (មិនមានទិន្នន័យ)", "ប្រកាសខុស (ព្យួរទុក)"))</f>
        <v/>
      </c>
      <c r="L1131" s="418" t="inlineStr"/>
      <c r="M1131" s="418" t="inlineStr"/>
      <c r="N1131" s="455" t="n"/>
      <c r="O1131" s="455">
        <f>IF(W1131&lt;0,AI1131,I1131)</f>
        <v/>
      </c>
      <c r="P1131" s="455">
        <f>I1131-O1131</f>
        <v/>
      </c>
      <c r="Q1131" s="418" t="n"/>
      <c r="R1131" s="418" t="inlineStr">
        <is>
          <t>2000023036</t>
        </is>
      </c>
      <c r="S1131" s="418" t="inlineStr"/>
      <c r="T1131" s="418">
        <f>R1131=S1131</f>
        <v/>
      </c>
      <c r="U1131" s="418">
        <f>AND(MONTH(F1131)=MONTH(Y1131), YEAR(F1131)=YEAR(Y1131))</f>
        <v/>
      </c>
      <c r="V1131" s="418">
        <f>AND(AC1131&lt;&gt;"", 'Company information'!D$4&lt;&gt;"", RIGHT(SUBSTITUTE(AC1131,"-",""),9)=RIGHT(SUBSTITUTE('Company information'!D$4,"-",""),9))</f>
        <v/>
      </c>
      <c r="W1131" s="418">
        <f>AI1131-I1131</f>
        <v/>
      </c>
      <c r="X1131" s="455" t="n"/>
      <c r="Y1131" s="417" t="n"/>
      <c r="Z1131" s="418" t="n"/>
      <c r="AA1131" s="418" t="n"/>
      <c r="AB1131" s="418" t="n"/>
      <c r="AC1131" s="418" t="n"/>
      <c r="AD1131" s="418" t="n"/>
      <c r="AE1131" s="455" t="n"/>
      <c r="AF1131" s="455" t="n"/>
      <c r="AG1131" s="455" t="n"/>
      <c r="AH1131" s="455" t="n"/>
      <c r="AI1131" s="455" t="n"/>
      <c r="AJ1131" s="455" t="n"/>
      <c r="AK1131" s="455" t="n"/>
      <c r="AL1131" s="455" t="n"/>
      <c r="AM1131" s="455" t="n"/>
      <c r="AN1131" s="455" t="n"/>
      <c r="AO1131" s="455" t="n"/>
      <c r="AP1131" s="455" t="n"/>
      <c r="AQ1131" s="455" t="n"/>
      <c r="AR1131" s="418" t="n"/>
      <c r="AS1131" s="418" t="n"/>
      <c r="AT1131" s="418" t="n"/>
    </row>
    <row r="1132">
      <c r="A1132" s="417" t="n">
        <v>1123</v>
      </c>
      <c r="B1132" s="418" t="inlineStr"/>
      <c r="C1132" s="418" t="inlineStr">
        <is>
          <t>ស្ត្រេតស៍ អ៊ិនធើណេសិនណល ភីធីអ៊ី អិលធីឌី</t>
        </is>
      </c>
      <c r="D1132" s="418" t="inlineStr">
        <is>
          <t>L001-100045162</t>
        </is>
      </c>
      <c r="E1132" s="418" t="inlineStr">
        <is>
          <t>2005423</t>
        </is>
      </c>
      <c r="F1132" s="419" t="n">
        <v>43915</v>
      </c>
      <c r="G1132" s="420" t="n">
        <v>83128</v>
      </c>
      <c r="H1132" s="418" t="n"/>
      <c r="I1132" s="455" t="n">
        <v>83128</v>
      </c>
      <c r="J1132" s="418">
        <f>IF(L1132&lt;&gt;"",L1132,K1132)</f>
        <v/>
      </c>
      <c r="K1132" s="418">
        <f>IF(AND(T1132=TRUE, U1132=TRUE, V1132=TRUE), IF(W1132&lt;-0.05, "អនុញ្ញាត (អ្នកផ្គត់ផ្គង់ប្រកាសខ្វះ)", "បានប្រកាស (អនុញ្ញាត)"), IF(AND(T1132=FALSE, U1132=FALSE, V1132=FALSE), "ព្យួរទុក (មិនមានទិន្នន័យ)", "ប្រកាសខុស (ព្យួរទុក)"))</f>
        <v/>
      </c>
      <c r="L1132" s="418" t="inlineStr"/>
      <c r="M1132" s="418" t="inlineStr"/>
      <c r="N1132" s="455" t="n"/>
      <c r="O1132" s="455">
        <f>IF(W1132&lt;0,AI1132,I1132)</f>
        <v/>
      </c>
      <c r="P1132" s="455">
        <f>I1132-O1132</f>
        <v/>
      </c>
      <c r="Q1132" s="418" t="n"/>
      <c r="R1132" s="418" t="inlineStr">
        <is>
          <t>2005423</t>
        </is>
      </c>
      <c r="S1132" s="418" t="inlineStr"/>
      <c r="T1132" s="418">
        <f>R1132=S1132</f>
        <v/>
      </c>
      <c r="U1132" s="418">
        <f>AND(MONTH(F1132)=MONTH(Y1132), YEAR(F1132)=YEAR(Y1132))</f>
        <v/>
      </c>
      <c r="V1132" s="418">
        <f>AND(AC1132&lt;&gt;"", 'Company information'!D$4&lt;&gt;"", RIGHT(SUBSTITUTE(AC1132,"-",""),9)=RIGHT(SUBSTITUTE('Company information'!D$4,"-",""),9))</f>
        <v/>
      </c>
      <c r="W1132" s="418">
        <f>AI1132-I1132</f>
        <v/>
      </c>
      <c r="X1132" s="455" t="n"/>
      <c r="Y1132" s="417" t="n"/>
      <c r="Z1132" s="418" t="n"/>
      <c r="AA1132" s="418" t="n"/>
      <c r="AB1132" s="418" t="n"/>
      <c r="AC1132" s="418" t="n"/>
      <c r="AD1132" s="418" t="n"/>
      <c r="AE1132" s="455" t="n"/>
      <c r="AF1132" s="455" t="n"/>
      <c r="AG1132" s="455" t="n"/>
      <c r="AH1132" s="455" t="n"/>
      <c r="AI1132" s="455" t="n"/>
      <c r="AJ1132" s="455" t="n"/>
      <c r="AK1132" s="455" t="n"/>
      <c r="AL1132" s="455" t="n"/>
      <c r="AM1132" s="455" t="n"/>
      <c r="AN1132" s="455" t="n"/>
      <c r="AO1132" s="455" t="n"/>
      <c r="AP1132" s="455" t="n"/>
      <c r="AQ1132" s="455" t="n"/>
      <c r="AR1132" s="418" t="n"/>
      <c r="AS1132" s="418" t="n"/>
      <c r="AT1132" s="418" t="n"/>
    </row>
    <row r="1133">
      <c r="A1133" s="417" t="n">
        <v>1124</v>
      </c>
      <c r="B1133" s="418" t="inlineStr"/>
      <c r="C1133" s="418" t="inlineStr">
        <is>
          <t>ភីស៊ីអាយ សឺវីស</t>
        </is>
      </c>
      <c r="D1133" s="418" t="inlineStr">
        <is>
          <t>K010-901639639</t>
        </is>
      </c>
      <c r="E1133" s="418" t="inlineStr">
        <is>
          <t>201900975</t>
        </is>
      </c>
      <c r="F1133" s="419" t="n">
        <v>43915</v>
      </c>
      <c r="G1133" s="420" t="n">
        <v>81100</v>
      </c>
      <c r="H1133" s="418" t="n"/>
      <c r="I1133" s="455" t="n">
        <v>81100</v>
      </c>
      <c r="J1133" s="418">
        <f>IF(L1133&lt;&gt;"",L1133,K1133)</f>
        <v/>
      </c>
      <c r="K1133" s="418">
        <f>IF(AND(T1133=TRUE, U1133=TRUE, V1133=TRUE), IF(W1133&lt;-0.05, "អនុញ្ញាត (អ្នកផ្គត់ផ្គង់ប្រកាសខ្វះ)", "បានប្រកាស (អនុញ្ញាត)"), IF(AND(T1133=FALSE, U1133=FALSE, V1133=FALSE), "ព្យួរទុក (មិនមានទិន្នន័យ)", "ប្រកាសខុស (ព្យួរទុក)"))</f>
        <v/>
      </c>
      <c r="L1133" s="418" t="inlineStr"/>
      <c r="M1133" s="418" t="inlineStr"/>
      <c r="N1133" s="455" t="n"/>
      <c r="O1133" s="455">
        <f>IF(W1133&lt;0,AI1133,I1133)</f>
        <v/>
      </c>
      <c r="P1133" s="455">
        <f>I1133-O1133</f>
        <v/>
      </c>
      <c r="Q1133" s="418" t="n"/>
      <c r="R1133" s="418" t="inlineStr">
        <is>
          <t>201900975</t>
        </is>
      </c>
      <c r="S1133" s="418" t="inlineStr"/>
      <c r="T1133" s="418">
        <f>R1133=S1133</f>
        <v/>
      </c>
      <c r="U1133" s="418">
        <f>AND(MONTH(F1133)=MONTH(Y1133), YEAR(F1133)=YEAR(Y1133))</f>
        <v/>
      </c>
      <c r="V1133" s="418">
        <f>AND(AC1133&lt;&gt;"", 'Company information'!D$4&lt;&gt;"", RIGHT(SUBSTITUTE(AC1133,"-",""),9)=RIGHT(SUBSTITUTE('Company information'!D$4,"-",""),9))</f>
        <v/>
      </c>
      <c r="W1133" s="418">
        <f>AI1133-I1133</f>
        <v/>
      </c>
      <c r="X1133" s="455" t="n"/>
      <c r="Y1133" s="417" t="n"/>
      <c r="Z1133" s="418" t="n"/>
      <c r="AA1133" s="418" t="n"/>
      <c r="AB1133" s="418" t="n"/>
      <c r="AC1133" s="418" t="n"/>
      <c r="AD1133" s="418" t="n"/>
      <c r="AE1133" s="455" t="n"/>
      <c r="AF1133" s="455" t="n"/>
      <c r="AG1133" s="455" t="n"/>
      <c r="AH1133" s="455" t="n"/>
      <c r="AI1133" s="455" t="n"/>
      <c r="AJ1133" s="455" t="n"/>
      <c r="AK1133" s="455" t="n"/>
      <c r="AL1133" s="455" t="n"/>
      <c r="AM1133" s="455" t="n"/>
      <c r="AN1133" s="455" t="n"/>
      <c r="AO1133" s="455" t="n"/>
      <c r="AP1133" s="455" t="n"/>
      <c r="AQ1133" s="455" t="n"/>
      <c r="AR1133" s="418" t="n"/>
      <c r="AS1133" s="418" t="n"/>
      <c r="AT1133" s="418" t="n"/>
    </row>
    <row r="1134">
      <c r="A1134" s="417" t="n">
        <v>1125</v>
      </c>
      <c r="B1134" s="418" t="inlineStr"/>
      <c r="C1134" s="418" t="inlineStr">
        <is>
          <t>អ៊ីជីអេហ្វ ឡូជីស្ទីក ខូ អិលធីឌី</t>
        </is>
      </c>
      <c r="D1134" s="418" t="inlineStr">
        <is>
          <t>L001-901501877</t>
        </is>
      </c>
      <c r="E1134" s="418" t="inlineStr">
        <is>
          <t>2002375</t>
        </is>
      </c>
      <c r="F1134" s="419" t="n">
        <v>43919</v>
      </c>
      <c r="G1134" s="420" t="n">
        <v>89320</v>
      </c>
      <c r="H1134" s="418" t="n"/>
      <c r="I1134" s="455" t="n">
        <v>89320</v>
      </c>
      <c r="J1134" s="418">
        <f>IF(L1134&lt;&gt;"",L1134,K1134)</f>
        <v/>
      </c>
      <c r="K1134" s="418">
        <f>IF(AND(T1134=TRUE, U1134=TRUE, V1134=TRUE), IF(W1134&lt;-0.05, "អនុញ្ញាត (អ្នកផ្គត់ផ្គង់ប្រកាសខ្វះ)", "បានប្រកាស (អនុញ្ញាត)"), IF(AND(T1134=FALSE, U1134=FALSE, V1134=FALSE), "ព្យួរទុក (មិនមានទិន្នន័យ)", "ប្រកាសខុស (ព្យួរទុក)"))</f>
        <v/>
      </c>
      <c r="L1134" s="418" t="inlineStr"/>
      <c r="M1134" s="418" t="inlineStr"/>
      <c r="N1134" s="455" t="n"/>
      <c r="O1134" s="455">
        <f>IF(W1134&lt;0,AI1134,I1134)</f>
        <v/>
      </c>
      <c r="P1134" s="455">
        <f>I1134-O1134</f>
        <v/>
      </c>
      <c r="Q1134" s="418" t="n"/>
      <c r="R1134" s="418" t="inlineStr">
        <is>
          <t>2002375</t>
        </is>
      </c>
      <c r="S1134" s="418" t="inlineStr"/>
      <c r="T1134" s="418">
        <f>R1134=S1134</f>
        <v/>
      </c>
      <c r="U1134" s="418">
        <f>AND(MONTH(F1134)=MONTH(Y1134), YEAR(F1134)=YEAR(Y1134))</f>
        <v/>
      </c>
      <c r="V1134" s="418">
        <f>AND(AC1134&lt;&gt;"", 'Company information'!D$4&lt;&gt;"", RIGHT(SUBSTITUTE(AC1134,"-",""),9)=RIGHT(SUBSTITUTE('Company information'!D$4,"-",""),9))</f>
        <v/>
      </c>
      <c r="W1134" s="418">
        <f>AI1134-I1134</f>
        <v/>
      </c>
      <c r="X1134" s="455" t="n"/>
      <c r="Y1134" s="417" t="n"/>
      <c r="Z1134" s="418" t="n"/>
      <c r="AA1134" s="418" t="n"/>
      <c r="AB1134" s="418" t="n"/>
      <c r="AC1134" s="418" t="n"/>
      <c r="AD1134" s="418" t="n"/>
      <c r="AE1134" s="455" t="n"/>
      <c r="AF1134" s="455" t="n"/>
      <c r="AG1134" s="455" t="n"/>
      <c r="AH1134" s="455" t="n"/>
      <c r="AI1134" s="455" t="n"/>
      <c r="AJ1134" s="455" t="n"/>
      <c r="AK1134" s="455" t="n"/>
      <c r="AL1134" s="455" t="n"/>
      <c r="AM1134" s="455" t="n"/>
      <c r="AN1134" s="455" t="n"/>
      <c r="AO1134" s="455" t="n"/>
      <c r="AP1134" s="455" t="n"/>
      <c r="AQ1134" s="455" t="n"/>
      <c r="AR1134" s="418" t="n"/>
      <c r="AS1134" s="418" t="n"/>
      <c r="AT1134" s="418" t="n"/>
    </row>
    <row r="1135">
      <c r="A1135" s="417" t="n">
        <v>1126</v>
      </c>
      <c r="B1135" s="418" t="inlineStr"/>
      <c r="C1135" s="418" t="inlineStr">
        <is>
          <t>អ៊ីជីអេហ្វ ឡូជីស្ទីក ខូ អិលធីឌី</t>
        </is>
      </c>
      <c r="D1135" s="418" t="inlineStr">
        <is>
          <t>L001-901501877</t>
        </is>
      </c>
      <c r="E1135" s="418" t="inlineStr">
        <is>
          <t>2002180</t>
        </is>
      </c>
      <c r="F1135" s="419" t="n">
        <v>43916</v>
      </c>
      <c r="G1135" s="420" t="n">
        <v>89320</v>
      </c>
      <c r="H1135" s="418" t="n"/>
      <c r="I1135" s="455" t="n">
        <v>89320</v>
      </c>
      <c r="J1135" s="418">
        <f>IF(L1135&lt;&gt;"",L1135,K1135)</f>
        <v/>
      </c>
      <c r="K1135" s="418">
        <f>IF(AND(T1135=TRUE, U1135=TRUE, V1135=TRUE), IF(W1135&lt;-0.05, "អនុញ្ញាត (អ្នកផ្គត់ផ្គង់ប្រកាសខ្វះ)", "បានប្រកាស (អនុញ្ញាត)"), IF(AND(T1135=FALSE, U1135=FALSE, V1135=FALSE), "ព្យួរទុក (មិនមានទិន្នន័យ)", "ប្រកាសខុស (ព្យួរទុក)"))</f>
        <v/>
      </c>
      <c r="L1135" s="418" t="inlineStr"/>
      <c r="M1135" s="418" t="inlineStr"/>
      <c r="N1135" s="455" t="n"/>
      <c r="O1135" s="455">
        <f>IF(W1135&lt;0,AI1135,I1135)</f>
        <v/>
      </c>
      <c r="P1135" s="455">
        <f>I1135-O1135</f>
        <v/>
      </c>
      <c r="Q1135" s="418" t="n"/>
      <c r="R1135" s="418" t="inlineStr">
        <is>
          <t>2002180</t>
        </is>
      </c>
      <c r="S1135" s="418" t="inlineStr"/>
      <c r="T1135" s="418">
        <f>R1135=S1135</f>
        <v/>
      </c>
      <c r="U1135" s="418">
        <f>AND(MONTH(F1135)=MONTH(Y1135), YEAR(F1135)=YEAR(Y1135))</f>
        <v/>
      </c>
      <c r="V1135" s="418">
        <f>AND(AC1135&lt;&gt;"", 'Company information'!D$4&lt;&gt;"", RIGHT(SUBSTITUTE(AC1135,"-",""),9)=RIGHT(SUBSTITUTE('Company information'!D$4,"-",""),9))</f>
        <v/>
      </c>
      <c r="W1135" s="418">
        <f>AI1135-I1135</f>
        <v/>
      </c>
      <c r="X1135" s="455" t="n"/>
      <c r="Y1135" s="417" t="n"/>
      <c r="Z1135" s="418" t="n"/>
      <c r="AA1135" s="418" t="n"/>
      <c r="AB1135" s="418" t="n"/>
      <c r="AC1135" s="418" t="n"/>
      <c r="AD1135" s="418" t="n"/>
      <c r="AE1135" s="455" t="n"/>
      <c r="AF1135" s="455" t="n"/>
      <c r="AG1135" s="455" t="n"/>
      <c r="AH1135" s="455" t="n"/>
      <c r="AI1135" s="455" t="n"/>
      <c r="AJ1135" s="455" t="n"/>
      <c r="AK1135" s="455" t="n"/>
      <c r="AL1135" s="455" t="n"/>
      <c r="AM1135" s="455" t="n"/>
      <c r="AN1135" s="455" t="n"/>
      <c r="AO1135" s="455" t="n"/>
      <c r="AP1135" s="455" t="n"/>
      <c r="AQ1135" s="455" t="n"/>
      <c r="AR1135" s="418" t="n"/>
      <c r="AS1135" s="418" t="n"/>
      <c r="AT1135" s="418" t="n"/>
    </row>
    <row r="1136">
      <c r="A1136" s="417" t="n">
        <v>1127</v>
      </c>
      <c r="B1136" s="418" t="inlineStr"/>
      <c r="C1136" s="418" t="inlineStr">
        <is>
          <t>អ៊ីជីអេហ្វ ឡូជីស្ទីក ខូ អិលធីឌី</t>
        </is>
      </c>
      <c r="D1136" s="418" t="inlineStr">
        <is>
          <t>L001-901501877</t>
        </is>
      </c>
      <c r="E1136" s="418" t="inlineStr">
        <is>
          <t>2002179</t>
        </is>
      </c>
      <c r="F1136" s="419" t="n">
        <v>43916</v>
      </c>
      <c r="G1136" s="420" t="n">
        <v>89320</v>
      </c>
      <c r="H1136" s="418" t="n"/>
      <c r="I1136" s="455" t="n">
        <v>89320</v>
      </c>
      <c r="J1136" s="418">
        <f>IF(L1136&lt;&gt;"",L1136,K1136)</f>
        <v/>
      </c>
      <c r="K1136" s="418">
        <f>IF(AND(T1136=TRUE, U1136=TRUE, V1136=TRUE), IF(W1136&lt;-0.05, "អនុញ្ញាត (អ្នកផ្គត់ផ្គង់ប្រកាសខ្វះ)", "បានប្រកាស (អនុញ្ញាត)"), IF(AND(T1136=FALSE, U1136=FALSE, V1136=FALSE), "ព្យួរទុក (មិនមានទិន្នន័យ)", "ប្រកាសខុស (ព្យួរទុក)"))</f>
        <v/>
      </c>
      <c r="L1136" s="418" t="inlineStr"/>
      <c r="M1136" s="418" t="inlineStr"/>
      <c r="N1136" s="455" t="n"/>
      <c r="O1136" s="455">
        <f>IF(W1136&lt;0,AI1136,I1136)</f>
        <v/>
      </c>
      <c r="P1136" s="455">
        <f>I1136-O1136</f>
        <v/>
      </c>
      <c r="Q1136" s="418" t="n"/>
      <c r="R1136" s="418" t="inlineStr">
        <is>
          <t>2002179</t>
        </is>
      </c>
      <c r="S1136" s="418" t="inlineStr"/>
      <c r="T1136" s="418">
        <f>R1136=S1136</f>
        <v/>
      </c>
      <c r="U1136" s="418">
        <f>AND(MONTH(F1136)=MONTH(Y1136), YEAR(F1136)=YEAR(Y1136))</f>
        <v/>
      </c>
      <c r="V1136" s="418">
        <f>AND(AC1136&lt;&gt;"", 'Company information'!D$4&lt;&gt;"", RIGHT(SUBSTITUTE(AC1136,"-",""),9)=RIGHT(SUBSTITUTE('Company information'!D$4,"-",""),9))</f>
        <v/>
      </c>
      <c r="W1136" s="418">
        <f>AI1136-I1136</f>
        <v/>
      </c>
      <c r="X1136" s="455" t="n"/>
      <c r="Y1136" s="417" t="n"/>
      <c r="Z1136" s="418" t="n"/>
      <c r="AA1136" s="418" t="n"/>
      <c r="AB1136" s="418" t="n"/>
      <c r="AC1136" s="418" t="n"/>
      <c r="AD1136" s="418" t="n"/>
      <c r="AE1136" s="455" t="n"/>
      <c r="AF1136" s="455" t="n"/>
      <c r="AG1136" s="455" t="n"/>
      <c r="AH1136" s="455" t="n"/>
      <c r="AI1136" s="455" t="n"/>
      <c r="AJ1136" s="455" t="n"/>
      <c r="AK1136" s="455" t="n"/>
      <c r="AL1136" s="455" t="n"/>
      <c r="AM1136" s="455" t="n"/>
      <c r="AN1136" s="455" t="n"/>
      <c r="AO1136" s="455" t="n"/>
      <c r="AP1136" s="455" t="n"/>
      <c r="AQ1136" s="455" t="n"/>
      <c r="AR1136" s="418" t="n"/>
      <c r="AS1136" s="418" t="n"/>
      <c r="AT1136" s="418" t="n"/>
    </row>
    <row r="1137">
      <c r="A1137" s="417" t="n">
        <v>1128</v>
      </c>
      <c r="B1137" s="418" t="inlineStr"/>
      <c r="C1137" s="418" t="inlineStr">
        <is>
          <t>អ៊ីជីអេហ្វ ឡូជីស្ទីក ខូ អិលធីឌី</t>
        </is>
      </c>
      <c r="D1137" s="418" t="inlineStr">
        <is>
          <t>L001-901501877</t>
        </is>
      </c>
      <c r="E1137" s="418" t="inlineStr">
        <is>
          <t>2001985</t>
        </is>
      </c>
      <c r="F1137" s="419" t="n">
        <v>43908</v>
      </c>
      <c r="G1137" s="420" t="n">
        <v>89100</v>
      </c>
      <c r="H1137" s="418" t="n"/>
      <c r="I1137" s="455" t="n">
        <v>89100</v>
      </c>
      <c r="J1137" s="418">
        <f>IF(L1137&lt;&gt;"",L1137,K1137)</f>
        <v/>
      </c>
      <c r="K1137" s="418">
        <f>IF(AND(T1137=TRUE, U1137=TRUE, V1137=TRUE), IF(W1137&lt;-0.05, "អនុញ្ញាត (អ្នកផ្គត់ផ្គង់ប្រកាសខ្វះ)", "បានប្រកាស (អនុញ្ញាត)"), IF(AND(T1137=FALSE, U1137=FALSE, V1137=FALSE), "ព្យួរទុក (មិនមានទិន្នន័យ)", "ប្រកាសខុស (ព្យួរទុក)"))</f>
        <v/>
      </c>
      <c r="L1137" s="418" t="inlineStr"/>
      <c r="M1137" s="418" t="inlineStr"/>
      <c r="N1137" s="455" t="n"/>
      <c r="O1137" s="455">
        <f>IF(W1137&lt;0,AI1137,I1137)</f>
        <v/>
      </c>
      <c r="P1137" s="455">
        <f>I1137-O1137</f>
        <v/>
      </c>
      <c r="Q1137" s="418" t="n"/>
      <c r="R1137" s="418" t="inlineStr">
        <is>
          <t>2001985</t>
        </is>
      </c>
      <c r="S1137" s="418" t="inlineStr"/>
      <c r="T1137" s="418">
        <f>R1137=S1137</f>
        <v/>
      </c>
      <c r="U1137" s="418">
        <f>AND(MONTH(F1137)=MONTH(Y1137), YEAR(F1137)=YEAR(Y1137))</f>
        <v/>
      </c>
      <c r="V1137" s="418">
        <f>AND(AC1137&lt;&gt;"", 'Company information'!D$4&lt;&gt;"", RIGHT(SUBSTITUTE(AC1137,"-",""),9)=RIGHT(SUBSTITUTE('Company information'!D$4,"-",""),9))</f>
        <v/>
      </c>
      <c r="W1137" s="418">
        <f>AI1137-I1137</f>
        <v/>
      </c>
      <c r="X1137" s="455" t="n"/>
      <c r="Y1137" s="417" t="n"/>
      <c r="Z1137" s="418" t="n"/>
      <c r="AA1137" s="418" t="n"/>
      <c r="AB1137" s="418" t="n"/>
      <c r="AC1137" s="418" t="n"/>
      <c r="AD1137" s="418" t="n"/>
      <c r="AE1137" s="455" t="n"/>
      <c r="AF1137" s="455" t="n"/>
      <c r="AG1137" s="455" t="n"/>
      <c r="AH1137" s="455" t="n"/>
      <c r="AI1137" s="455" t="n"/>
      <c r="AJ1137" s="455" t="n"/>
      <c r="AK1137" s="455" t="n"/>
      <c r="AL1137" s="455" t="n"/>
      <c r="AM1137" s="455" t="n"/>
      <c r="AN1137" s="455" t="n"/>
      <c r="AO1137" s="455" t="n"/>
      <c r="AP1137" s="455" t="n"/>
      <c r="AQ1137" s="455" t="n"/>
      <c r="AR1137" s="418" t="n"/>
      <c r="AS1137" s="418" t="n"/>
      <c r="AT1137" s="418" t="n"/>
    </row>
    <row r="1138">
      <c r="A1138" s="417" t="n">
        <v>1129</v>
      </c>
      <c r="B1138" s="418" t="inlineStr"/>
      <c r="C1138" s="418" t="inlineStr">
        <is>
          <t>អ៊ីជីអេហ្វ ឡូជីស្ទីក ខូ អិលធីឌី</t>
        </is>
      </c>
      <c r="D1138" s="418" t="inlineStr">
        <is>
          <t>L001-901501877</t>
        </is>
      </c>
      <c r="E1138" s="418" t="inlineStr">
        <is>
          <t>2001984</t>
        </is>
      </c>
      <c r="F1138" s="419" t="n">
        <v>43908</v>
      </c>
      <c r="G1138" s="420" t="n">
        <v>89100</v>
      </c>
      <c r="H1138" s="418" t="n"/>
      <c r="I1138" s="455" t="n">
        <v>89100</v>
      </c>
      <c r="J1138" s="418">
        <f>IF(L1138&lt;&gt;"",L1138,K1138)</f>
        <v/>
      </c>
      <c r="K1138" s="418">
        <f>IF(AND(T1138=TRUE, U1138=TRUE, V1138=TRUE), IF(W1138&lt;-0.05, "អនុញ្ញាត (អ្នកផ្គត់ផ្គង់ប្រកាសខ្វះ)", "បានប្រកាស (អនុញ្ញាត)"), IF(AND(T1138=FALSE, U1138=FALSE, V1138=FALSE), "ព្យួរទុក (មិនមានទិន្នន័យ)", "ប្រកាសខុស (ព្យួរទុក)"))</f>
        <v/>
      </c>
      <c r="L1138" s="418" t="inlineStr"/>
      <c r="M1138" s="418" t="inlineStr"/>
      <c r="N1138" s="455" t="n"/>
      <c r="O1138" s="455">
        <f>IF(W1138&lt;0,AI1138,I1138)</f>
        <v/>
      </c>
      <c r="P1138" s="455">
        <f>I1138-O1138</f>
        <v/>
      </c>
      <c r="Q1138" s="418" t="n"/>
      <c r="R1138" s="418" t="inlineStr">
        <is>
          <t>2001984</t>
        </is>
      </c>
      <c r="S1138" s="418" t="inlineStr"/>
      <c r="T1138" s="418">
        <f>R1138=S1138</f>
        <v/>
      </c>
      <c r="U1138" s="418">
        <f>AND(MONTH(F1138)=MONTH(Y1138), YEAR(F1138)=YEAR(Y1138))</f>
        <v/>
      </c>
      <c r="V1138" s="418">
        <f>AND(AC1138&lt;&gt;"", 'Company information'!D$4&lt;&gt;"", RIGHT(SUBSTITUTE(AC1138,"-",""),9)=RIGHT(SUBSTITUTE('Company information'!D$4,"-",""),9))</f>
        <v/>
      </c>
      <c r="W1138" s="418">
        <f>AI1138-I1138</f>
        <v/>
      </c>
      <c r="X1138" s="455" t="n"/>
      <c r="Y1138" s="417" t="n"/>
      <c r="Z1138" s="418" t="n"/>
      <c r="AA1138" s="418" t="n"/>
      <c r="AB1138" s="418" t="n"/>
      <c r="AC1138" s="418" t="n"/>
      <c r="AD1138" s="418" t="n"/>
      <c r="AE1138" s="455" t="n"/>
      <c r="AF1138" s="455" t="n"/>
      <c r="AG1138" s="455" t="n"/>
      <c r="AH1138" s="455" t="n"/>
      <c r="AI1138" s="455" t="n"/>
      <c r="AJ1138" s="455" t="n"/>
      <c r="AK1138" s="455" t="n"/>
      <c r="AL1138" s="455" t="n"/>
      <c r="AM1138" s="455" t="n"/>
      <c r="AN1138" s="455" t="n"/>
      <c r="AO1138" s="455" t="n"/>
      <c r="AP1138" s="455" t="n"/>
      <c r="AQ1138" s="455" t="n"/>
      <c r="AR1138" s="418" t="n"/>
      <c r="AS1138" s="418" t="n"/>
      <c r="AT1138" s="418" t="n"/>
    </row>
    <row r="1139">
      <c r="A1139" s="417" t="n">
        <v>1130</v>
      </c>
      <c r="B1139" s="418" t="inlineStr"/>
      <c r="C1139" s="418" t="inlineStr">
        <is>
          <t>អ៊ីជីអេហ្វ ឡូជីស្ទីក ខូ អិលធីឌី</t>
        </is>
      </c>
      <c r="D1139" s="418" t="inlineStr">
        <is>
          <t>L001-901501877</t>
        </is>
      </c>
      <c r="E1139" s="418" t="inlineStr">
        <is>
          <t>2001983</t>
        </is>
      </c>
      <c r="F1139" s="419" t="n">
        <v>43908</v>
      </c>
      <c r="G1139" s="420" t="n">
        <v>89100</v>
      </c>
      <c r="H1139" s="418" t="n"/>
      <c r="I1139" s="455" t="n">
        <v>89100</v>
      </c>
      <c r="J1139" s="418">
        <f>IF(L1139&lt;&gt;"",L1139,K1139)</f>
        <v/>
      </c>
      <c r="K1139" s="418">
        <f>IF(AND(T1139=TRUE, U1139=TRUE, V1139=TRUE), IF(W1139&lt;-0.05, "អនុញ្ញាត (អ្នកផ្គត់ផ្គង់ប្រកាសខ្វះ)", "បានប្រកាស (អនុញ្ញាត)"), IF(AND(T1139=FALSE, U1139=FALSE, V1139=FALSE), "ព្យួរទុក (មិនមានទិន្នន័យ)", "ប្រកាសខុស (ព្យួរទុក)"))</f>
        <v/>
      </c>
      <c r="L1139" s="418" t="inlineStr"/>
      <c r="M1139" s="418" t="inlineStr"/>
      <c r="N1139" s="455" t="n"/>
      <c r="O1139" s="455">
        <f>IF(W1139&lt;0,AI1139,I1139)</f>
        <v/>
      </c>
      <c r="P1139" s="455">
        <f>I1139-O1139</f>
        <v/>
      </c>
      <c r="Q1139" s="418" t="n"/>
      <c r="R1139" s="418" t="inlineStr">
        <is>
          <t>2001983</t>
        </is>
      </c>
      <c r="S1139" s="418" t="inlineStr"/>
      <c r="T1139" s="418">
        <f>R1139=S1139</f>
        <v/>
      </c>
      <c r="U1139" s="418">
        <f>AND(MONTH(F1139)=MONTH(Y1139), YEAR(F1139)=YEAR(Y1139))</f>
        <v/>
      </c>
      <c r="V1139" s="418">
        <f>AND(AC1139&lt;&gt;"", 'Company information'!D$4&lt;&gt;"", RIGHT(SUBSTITUTE(AC1139,"-",""),9)=RIGHT(SUBSTITUTE('Company information'!D$4,"-",""),9))</f>
        <v/>
      </c>
      <c r="W1139" s="418">
        <f>AI1139-I1139</f>
        <v/>
      </c>
      <c r="X1139" s="455" t="n"/>
      <c r="Y1139" s="417" t="n"/>
      <c r="Z1139" s="418" t="n"/>
      <c r="AA1139" s="418" t="n"/>
      <c r="AB1139" s="418" t="n"/>
      <c r="AC1139" s="418" t="n"/>
      <c r="AD1139" s="418" t="n"/>
      <c r="AE1139" s="455" t="n"/>
      <c r="AF1139" s="455" t="n"/>
      <c r="AG1139" s="455" t="n"/>
      <c r="AH1139" s="455" t="n"/>
      <c r="AI1139" s="455" t="n"/>
      <c r="AJ1139" s="455" t="n"/>
      <c r="AK1139" s="455" t="n"/>
      <c r="AL1139" s="455" t="n"/>
      <c r="AM1139" s="455" t="n"/>
      <c r="AN1139" s="455" t="n"/>
      <c r="AO1139" s="455" t="n"/>
      <c r="AP1139" s="455" t="n"/>
      <c r="AQ1139" s="455" t="n"/>
      <c r="AR1139" s="418" t="n"/>
      <c r="AS1139" s="418" t="n"/>
      <c r="AT1139" s="418" t="n"/>
    </row>
    <row r="1140">
      <c r="A1140" s="417" t="n">
        <v>1131</v>
      </c>
      <c r="B1140" s="418" t="inlineStr"/>
      <c r="C1140" s="418" t="inlineStr">
        <is>
          <t>អ៊ីជីអេហ្វ ឡូជីស្ទីក ខូ អិលធីឌី</t>
        </is>
      </c>
      <c r="D1140" s="418" t="inlineStr">
        <is>
          <t>L001-901501877</t>
        </is>
      </c>
      <c r="E1140" s="418" t="inlineStr">
        <is>
          <t>2001982</t>
        </is>
      </c>
      <c r="F1140" s="419" t="n">
        <v>43908</v>
      </c>
      <c r="G1140" s="420" t="n">
        <v>89100</v>
      </c>
      <c r="H1140" s="418" t="n"/>
      <c r="I1140" s="455" t="n">
        <v>89100</v>
      </c>
      <c r="J1140" s="418">
        <f>IF(L1140&lt;&gt;"",L1140,K1140)</f>
        <v/>
      </c>
      <c r="K1140" s="418">
        <f>IF(AND(T1140=TRUE, U1140=TRUE, V1140=TRUE), IF(W1140&lt;-0.05, "អនុញ្ញាត (អ្នកផ្គត់ផ្គង់ប្រកាសខ្វះ)", "បានប្រកាស (អនុញ្ញាត)"), IF(AND(T1140=FALSE, U1140=FALSE, V1140=FALSE), "ព្យួរទុក (មិនមានទិន្នន័យ)", "ប្រកាសខុស (ព្យួរទុក)"))</f>
        <v/>
      </c>
      <c r="L1140" s="418" t="inlineStr"/>
      <c r="M1140" s="418" t="inlineStr"/>
      <c r="N1140" s="455" t="n"/>
      <c r="O1140" s="455">
        <f>IF(W1140&lt;0,AI1140,I1140)</f>
        <v/>
      </c>
      <c r="P1140" s="455">
        <f>I1140-O1140</f>
        <v/>
      </c>
      <c r="Q1140" s="418" t="n"/>
      <c r="R1140" s="418" t="inlineStr">
        <is>
          <t>2001982</t>
        </is>
      </c>
      <c r="S1140" s="418" t="inlineStr"/>
      <c r="T1140" s="418">
        <f>R1140=S1140</f>
        <v/>
      </c>
      <c r="U1140" s="418">
        <f>AND(MONTH(F1140)=MONTH(Y1140), YEAR(F1140)=YEAR(Y1140))</f>
        <v/>
      </c>
      <c r="V1140" s="418">
        <f>AND(AC1140&lt;&gt;"", 'Company information'!D$4&lt;&gt;"", RIGHT(SUBSTITUTE(AC1140,"-",""),9)=RIGHT(SUBSTITUTE('Company information'!D$4,"-",""),9))</f>
        <v/>
      </c>
      <c r="W1140" s="418">
        <f>AI1140-I1140</f>
        <v/>
      </c>
      <c r="X1140" s="455" t="n"/>
      <c r="Y1140" s="417" t="n"/>
      <c r="Z1140" s="418" t="n"/>
      <c r="AA1140" s="418" t="n"/>
      <c r="AB1140" s="418" t="n"/>
      <c r="AC1140" s="418" t="n"/>
      <c r="AD1140" s="418" t="n"/>
      <c r="AE1140" s="455" t="n"/>
      <c r="AF1140" s="455" t="n"/>
      <c r="AG1140" s="455" t="n"/>
      <c r="AH1140" s="455" t="n"/>
      <c r="AI1140" s="455" t="n"/>
      <c r="AJ1140" s="455" t="n"/>
      <c r="AK1140" s="455" t="n"/>
      <c r="AL1140" s="455" t="n"/>
      <c r="AM1140" s="455" t="n"/>
      <c r="AN1140" s="455" t="n"/>
      <c r="AO1140" s="455" t="n"/>
      <c r="AP1140" s="455" t="n"/>
      <c r="AQ1140" s="455" t="n"/>
      <c r="AR1140" s="418" t="n"/>
      <c r="AS1140" s="418" t="n"/>
      <c r="AT1140" s="418" t="n"/>
    </row>
    <row r="1141">
      <c r="A1141" s="417" t="n">
        <v>1132</v>
      </c>
      <c r="B1141" s="418" t="inlineStr"/>
      <c r="C1141" s="418" t="inlineStr">
        <is>
          <t>អ៊ីជីអេហ្វ ឡូជីស្ទីក ខូ អិលធីឌី</t>
        </is>
      </c>
      <c r="D1141" s="418" t="inlineStr">
        <is>
          <t>L001-901501877</t>
        </is>
      </c>
      <c r="E1141" s="418" t="inlineStr">
        <is>
          <t>2001977</t>
        </is>
      </c>
      <c r="F1141" s="419" t="n">
        <v>43907</v>
      </c>
      <c r="G1141" s="420" t="n">
        <v>97056</v>
      </c>
      <c r="H1141" s="418" t="n"/>
      <c r="I1141" s="455" t="n">
        <v>97056</v>
      </c>
      <c r="J1141" s="418">
        <f>IF(L1141&lt;&gt;"",L1141,K1141)</f>
        <v/>
      </c>
      <c r="K1141" s="418">
        <f>IF(AND(T1141=TRUE, U1141=TRUE, V1141=TRUE), IF(W1141&lt;-0.05, "អនុញ្ញាត (អ្នកផ្គត់ផ្គង់ប្រកាសខ្វះ)", "បានប្រកាស (អនុញ្ញាត)"), IF(AND(T1141=FALSE, U1141=FALSE, V1141=FALSE), "ព្យួរទុក (មិនមានទិន្នន័យ)", "ប្រកាសខុស (ព្យួរទុក)"))</f>
        <v/>
      </c>
      <c r="L1141" s="418" t="inlineStr"/>
      <c r="M1141" s="418" t="inlineStr"/>
      <c r="N1141" s="455" t="n"/>
      <c r="O1141" s="455">
        <f>IF(W1141&lt;0,AI1141,I1141)</f>
        <v/>
      </c>
      <c r="P1141" s="455">
        <f>I1141-O1141</f>
        <v/>
      </c>
      <c r="Q1141" s="418" t="n"/>
      <c r="R1141" s="418" t="inlineStr">
        <is>
          <t>2001977</t>
        </is>
      </c>
      <c r="S1141" s="418" t="inlineStr"/>
      <c r="T1141" s="418">
        <f>R1141=S1141</f>
        <v/>
      </c>
      <c r="U1141" s="418">
        <f>AND(MONTH(F1141)=MONTH(Y1141), YEAR(F1141)=YEAR(Y1141))</f>
        <v/>
      </c>
      <c r="V1141" s="418">
        <f>AND(AC1141&lt;&gt;"", 'Company information'!D$4&lt;&gt;"", RIGHT(SUBSTITUTE(AC1141,"-",""),9)=RIGHT(SUBSTITUTE('Company information'!D$4,"-",""),9))</f>
        <v/>
      </c>
      <c r="W1141" s="418">
        <f>AI1141-I1141</f>
        <v/>
      </c>
      <c r="X1141" s="455" t="n"/>
      <c r="Y1141" s="417" t="n"/>
      <c r="Z1141" s="418" t="n"/>
      <c r="AA1141" s="418" t="n"/>
      <c r="AB1141" s="418" t="n"/>
      <c r="AC1141" s="418" t="n"/>
      <c r="AD1141" s="418" t="n"/>
      <c r="AE1141" s="455" t="n"/>
      <c r="AF1141" s="455" t="n"/>
      <c r="AG1141" s="455" t="n"/>
      <c r="AH1141" s="455" t="n"/>
      <c r="AI1141" s="455" t="n"/>
      <c r="AJ1141" s="455" t="n"/>
      <c r="AK1141" s="455" t="n"/>
      <c r="AL1141" s="455" t="n"/>
      <c r="AM1141" s="455" t="n"/>
      <c r="AN1141" s="455" t="n"/>
      <c r="AO1141" s="455" t="n"/>
      <c r="AP1141" s="455" t="n"/>
      <c r="AQ1141" s="455" t="n"/>
      <c r="AR1141" s="418" t="n"/>
      <c r="AS1141" s="418" t="n"/>
      <c r="AT1141" s="418" t="n"/>
    </row>
    <row r="1142">
      <c r="A1142" s="417" t="n">
        <v>1133</v>
      </c>
      <c r="B1142" s="418" t="inlineStr"/>
      <c r="C1142" s="418" t="inlineStr">
        <is>
          <t>អ៊ិចស្ពែឌីធ័រ ខេមបូឌា អិលធីឌី</t>
        </is>
      </c>
      <c r="D1142" s="418" t="inlineStr">
        <is>
          <t>L001-100045898</t>
        </is>
      </c>
      <c r="E1142" s="418" t="inlineStr">
        <is>
          <t>TI0173561</t>
        </is>
      </c>
      <c r="F1142" s="419" t="n">
        <v>43907</v>
      </c>
      <c r="G1142" s="420" t="n">
        <v>122938</v>
      </c>
      <c r="H1142" s="418" t="n"/>
      <c r="I1142" s="455" t="n">
        <v>122938</v>
      </c>
      <c r="J1142" s="418">
        <f>IF(L1142&lt;&gt;"",L1142,K1142)</f>
        <v/>
      </c>
      <c r="K1142" s="418">
        <f>IF(AND(T1142=TRUE, U1142=TRUE, V1142=TRUE), IF(W1142&lt;-0.05, "អនុញ្ញាត (អ្នកផ្គត់ផ្គង់ប្រកាសខ្វះ)", "បានប្រកាស (អនុញ្ញាត)"), IF(AND(T1142=FALSE, U1142=FALSE, V1142=FALSE), "ព្យួរទុក (មិនមានទិន្នន័យ)", "ប្រកាសខុស (ព្យួរទុក)"))</f>
        <v/>
      </c>
      <c r="L1142" s="418" t="inlineStr"/>
      <c r="M1142" s="418" t="inlineStr"/>
      <c r="N1142" s="455" t="n"/>
      <c r="O1142" s="455">
        <f>IF(W1142&lt;0,AI1142,I1142)</f>
        <v/>
      </c>
      <c r="P1142" s="455">
        <f>I1142-O1142</f>
        <v/>
      </c>
      <c r="Q1142" s="418" t="n"/>
      <c r="R1142" s="418" t="inlineStr">
        <is>
          <t>TI0173561</t>
        </is>
      </c>
      <c r="S1142" s="418" t="inlineStr"/>
      <c r="T1142" s="418">
        <f>R1142=S1142</f>
        <v/>
      </c>
      <c r="U1142" s="418">
        <f>AND(MONTH(F1142)=MONTH(Y1142), YEAR(F1142)=YEAR(Y1142))</f>
        <v/>
      </c>
      <c r="V1142" s="418">
        <f>AND(AC1142&lt;&gt;"", 'Company information'!D$4&lt;&gt;"", RIGHT(SUBSTITUTE(AC1142,"-",""),9)=RIGHT(SUBSTITUTE('Company information'!D$4,"-",""),9))</f>
        <v/>
      </c>
      <c r="W1142" s="418">
        <f>AI1142-I1142</f>
        <v/>
      </c>
      <c r="X1142" s="455" t="n"/>
      <c r="Y1142" s="417" t="n"/>
      <c r="Z1142" s="418" t="n"/>
      <c r="AA1142" s="418" t="n"/>
      <c r="AB1142" s="418" t="n"/>
      <c r="AC1142" s="418" t="n"/>
      <c r="AD1142" s="418" t="n"/>
      <c r="AE1142" s="455" t="n"/>
      <c r="AF1142" s="455" t="n"/>
      <c r="AG1142" s="455" t="n"/>
      <c r="AH1142" s="455" t="n"/>
      <c r="AI1142" s="455" t="n"/>
      <c r="AJ1142" s="455" t="n"/>
      <c r="AK1142" s="455" t="n"/>
      <c r="AL1142" s="455" t="n"/>
      <c r="AM1142" s="455" t="n"/>
      <c r="AN1142" s="455" t="n"/>
      <c r="AO1142" s="455" t="n"/>
      <c r="AP1142" s="455" t="n"/>
      <c r="AQ1142" s="455" t="n"/>
      <c r="AR1142" s="418" t="n"/>
      <c r="AS1142" s="418" t="n"/>
      <c r="AT1142" s="418" t="n"/>
    </row>
    <row r="1143">
      <c r="A1143" s="417" t="n">
        <v>1134</v>
      </c>
      <c r="B1143" s="418" t="inlineStr"/>
      <c r="C1143" s="418" t="inlineStr">
        <is>
          <t>សូស៊ីយេតេ កុងសេស្យូនែរ ដឺ ឡាអេរ៉ូព័រ</t>
        </is>
      </c>
      <c r="D1143" s="418" t="inlineStr">
        <is>
          <t>L001-100047300</t>
        </is>
      </c>
      <c r="E1143" s="418" t="inlineStr">
        <is>
          <t>2000018124</t>
        </is>
      </c>
      <c r="F1143" s="419" t="n">
        <v>44015</v>
      </c>
      <c r="G1143" s="420" t="n">
        <v>24194</v>
      </c>
      <c r="H1143" s="418" t="n"/>
      <c r="I1143" s="455" t="n">
        <v>24194</v>
      </c>
      <c r="J1143" s="418">
        <f>IF(L1143&lt;&gt;"",L1143,K1143)</f>
        <v/>
      </c>
      <c r="K1143" s="418">
        <f>IF(AND(T1143=TRUE, U1143=TRUE, V1143=TRUE), IF(W1143&lt;-0.05, "អនុញ្ញាត (អ្នកផ្គត់ផ្គង់ប្រកាសខ្វះ)", "បានប្រកាស (អនុញ្ញាត)"), IF(AND(T1143=FALSE, U1143=FALSE, V1143=FALSE), "ព្យួរទុក (មិនមានទិន្នន័យ)", "ប្រកាសខុស (ព្យួរទុក)"))</f>
        <v/>
      </c>
      <c r="L1143" s="418" t="inlineStr"/>
      <c r="M1143" s="418" t="inlineStr"/>
      <c r="N1143" s="455" t="n"/>
      <c r="O1143" s="455">
        <f>IF(W1143&lt;0,AI1143,I1143)</f>
        <v/>
      </c>
      <c r="P1143" s="455">
        <f>I1143-O1143</f>
        <v/>
      </c>
      <c r="Q1143" s="418" t="n"/>
      <c r="R1143" s="418" t="inlineStr">
        <is>
          <t>2000018124</t>
        </is>
      </c>
      <c r="S1143" s="418" t="inlineStr"/>
      <c r="T1143" s="418">
        <f>R1143=S1143</f>
        <v/>
      </c>
      <c r="U1143" s="418">
        <f>AND(MONTH(F1143)=MONTH(Y1143), YEAR(F1143)=YEAR(Y1143))</f>
        <v/>
      </c>
      <c r="V1143" s="418">
        <f>AND(AC1143&lt;&gt;"", 'Company information'!D$4&lt;&gt;"", RIGHT(SUBSTITUTE(AC1143,"-",""),9)=RIGHT(SUBSTITUTE('Company information'!D$4,"-",""),9))</f>
        <v/>
      </c>
      <c r="W1143" s="418">
        <f>AI1143-I1143</f>
        <v/>
      </c>
      <c r="X1143" s="455" t="n"/>
      <c r="Y1143" s="417" t="n"/>
      <c r="Z1143" s="418" t="n"/>
      <c r="AA1143" s="418" t="n"/>
      <c r="AB1143" s="418" t="n"/>
      <c r="AC1143" s="418" t="n"/>
      <c r="AD1143" s="418" t="n"/>
      <c r="AE1143" s="455" t="n"/>
      <c r="AF1143" s="455" t="n"/>
      <c r="AG1143" s="455" t="n"/>
      <c r="AH1143" s="455" t="n"/>
      <c r="AI1143" s="455" t="n"/>
      <c r="AJ1143" s="455" t="n"/>
      <c r="AK1143" s="455" t="n"/>
      <c r="AL1143" s="455" t="n"/>
      <c r="AM1143" s="455" t="n"/>
      <c r="AN1143" s="455" t="n"/>
      <c r="AO1143" s="455" t="n"/>
      <c r="AP1143" s="455" t="n"/>
      <c r="AQ1143" s="455" t="n"/>
      <c r="AR1143" s="418" t="n"/>
      <c r="AS1143" s="418" t="n"/>
      <c r="AT1143" s="418" t="n"/>
    </row>
    <row r="1144">
      <c r="A1144" s="417" t="n">
        <v>1135</v>
      </c>
      <c r="B1144" s="418" t="inlineStr"/>
      <c r="C1144" s="418" t="inlineStr">
        <is>
          <t>ខេមវីល គ្លូប៊ល ឯ.ក</t>
        </is>
      </c>
      <c r="D1144" s="418" t="inlineStr">
        <is>
          <t>L001-901637190</t>
        </is>
      </c>
      <c r="E1144" s="418" t="inlineStr">
        <is>
          <t>INV200345</t>
        </is>
      </c>
      <c r="F1144" s="419" t="n">
        <v>43914</v>
      </c>
      <c r="G1144" s="420" t="n">
        <v>137700</v>
      </c>
      <c r="H1144" s="418" t="n"/>
      <c r="I1144" s="455" t="n">
        <v>137700</v>
      </c>
      <c r="J1144" s="418">
        <f>IF(L1144&lt;&gt;"",L1144,K1144)</f>
        <v/>
      </c>
      <c r="K1144" s="418">
        <f>IF(AND(T1144=TRUE, U1144=TRUE, V1144=TRUE), IF(W1144&lt;-0.05, "អនុញ្ញាត (អ្នកផ្គត់ផ្គង់ប្រកាសខ្វះ)", "បានប្រកាស (អនុញ្ញាត)"), IF(AND(T1144=FALSE, U1144=FALSE, V1144=FALSE), "ព្យួរទុក (មិនមានទិន្នន័យ)", "ប្រកាសខុស (ព្យួរទុក)"))</f>
        <v/>
      </c>
      <c r="L1144" s="418" t="inlineStr"/>
      <c r="M1144" s="418" t="inlineStr"/>
      <c r="N1144" s="455" t="n"/>
      <c r="O1144" s="455">
        <f>IF(W1144&lt;0,AI1144,I1144)</f>
        <v/>
      </c>
      <c r="P1144" s="455">
        <f>I1144-O1144</f>
        <v/>
      </c>
      <c r="Q1144" s="418" t="n"/>
      <c r="R1144" s="418" t="inlineStr">
        <is>
          <t>INV200345</t>
        </is>
      </c>
      <c r="S1144" s="418" t="inlineStr"/>
      <c r="T1144" s="418">
        <f>R1144=S1144</f>
        <v/>
      </c>
      <c r="U1144" s="418">
        <f>AND(MONTH(F1144)=MONTH(Y1144), YEAR(F1144)=YEAR(Y1144))</f>
        <v/>
      </c>
      <c r="V1144" s="418">
        <f>AND(AC1144&lt;&gt;"", 'Company information'!D$4&lt;&gt;"", RIGHT(SUBSTITUTE(AC1144,"-",""),9)=RIGHT(SUBSTITUTE('Company information'!D$4,"-",""),9))</f>
        <v/>
      </c>
      <c r="W1144" s="418">
        <f>AI1144-I1144</f>
        <v/>
      </c>
      <c r="X1144" s="455" t="n"/>
      <c r="Y1144" s="417" t="n"/>
      <c r="Z1144" s="418" t="n"/>
      <c r="AA1144" s="418" t="n"/>
      <c r="AB1144" s="418" t="n"/>
      <c r="AC1144" s="418" t="n"/>
      <c r="AD1144" s="418" t="n"/>
      <c r="AE1144" s="455" t="n"/>
      <c r="AF1144" s="455" t="n"/>
      <c r="AG1144" s="455" t="n"/>
      <c r="AH1144" s="455" t="n"/>
      <c r="AI1144" s="455" t="n"/>
      <c r="AJ1144" s="455" t="n"/>
      <c r="AK1144" s="455" t="n"/>
      <c r="AL1144" s="455" t="n"/>
      <c r="AM1144" s="455" t="n"/>
      <c r="AN1144" s="455" t="n"/>
      <c r="AO1144" s="455" t="n"/>
      <c r="AP1144" s="455" t="n"/>
      <c r="AQ1144" s="455" t="n"/>
      <c r="AR1144" s="418" t="n"/>
      <c r="AS1144" s="418" t="n"/>
      <c r="AT1144" s="418" t="n"/>
    </row>
    <row r="1145">
      <c r="A1145" s="417" t="n">
        <v>1136</v>
      </c>
      <c r="B1145" s="418" t="inlineStr"/>
      <c r="C1145" s="418" t="inlineStr">
        <is>
          <t>អ៊ិចស្ពែឌីធ័រ ខេមបូឌា អិលធីឌី</t>
        </is>
      </c>
      <c r="D1145" s="418" t="inlineStr">
        <is>
          <t>L001-100045898</t>
        </is>
      </c>
      <c r="E1145" s="418" t="inlineStr">
        <is>
          <t>TI0174358</t>
        </is>
      </c>
      <c r="F1145" s="419" t="n">
        <v>43920</v>
      </c>
      <c r="G1145" s="420" t="n">
        <v>175608</v>
      </c>
      <c r="H1145" s="418" t="n"/>
      <c r="I1145" s="455" t="n">
        <v>175608</v>
      </c>
      <c r="J1145" s="418">
        <f>IF(L1145&lt;&gt;"",L1145,K1145)</f>
        <v/>
      </c>
      <c r="K1145" s="418">
        <f>IF(AND(T1145=TRUE, U1145=TRUE, V1145=TRUE), IF(W1145&lt;-0.05, "អនុញ្ញាត (អ្នកផ្គត់ផ្គង់ប្រកាសខ្វះ)", "បានប្រកាស (អនុញ្ញាត)"), IF(AND(T1145=FALSE, U1145=FALSE, V1145=FALSE), "ព្យួរទុក (មិនមានទិន្នន័យ)", "ប្រកាសខុស (ព្យួរទុក)"))</f>
        <v/>
      </c>
      <c r="L1145" s="418" t="inlineStr"/>
      <c r="M1145" s="418" t="inlineStr"/>
      <c r="N1145" s="455" t="n"/>
      <c r="O1145" s="455">
        <f>IF(W1145&lt;0,AI1145,I1145)</f>
        <v/>
      </c>
      <c r="P1145" s="455">
        <f>I1145-O1145</f>
        <v/>
      </c>
      <c r="Q1145" s="418" t="n"/>
      <c r="R1145" s="418" t="inlineStr">
        <is>
          <t>TI0174358</t>
        </is>
      </c>
      <c r="S1145" s="418" t="inlineStr"/>
      <c r="T1145" s="418">
        <f>R1145=S1145</f>
        <v/>
      </c>
      <c r="U1145" s="418">
        <f>AND(MONTH(F1145)=MONTH(Y1145), YEAR(F1145)=YEAR(Y1145))</f>
        <v/>
      </c>
      <c r="V1145" s="418">
        <f>AND(AC1145&lt;&gt;"", 'Company information'!D$4&lt;&gt;"", RIGHT(SUBSTITUTE(AC1145,"-",""),9)=RIGHT(SUBSTITUTE('Company information'!D$4,"-",""),9))</f>
        <v/>
      </c>
      <c r="W1145" s="418">
        <f>AI1145-I1145</f>
        <v/>
      </c>
      <c r="X1145" s="455" t="n"/>
      <c r="Y1145" s="417" t="n"/>
      <c r="Z1145" s="418" t="n"/>
      <c r="AA1145" s="418" t="n"/>
      <c r="AB1145" s="418" t="n"/>
      <c r="AC1145" s="418" t="n"/>
      <c r="AD1145" s="418" t="n"/>
      <c r="AE1145" s="455" t="n"/>
      <c r="AF1145" s="455" t="n"/>
      <c r="AG1145" s="455" t="n"/>
      <c r="AH1145" s="455" t="n"/>
      <c r="AI1145" s="455" t="n"/>
      <c r="AJ1145" s="455" t="n"/>
      <c r="AK1145" s="455" t="n"/>
      <c r="AL1145" s="455" t="n"/>
      <c r="AM1145" s="455" t="n"/>
      <c r="AN1145" s="455" t="n"/>
      <c r="AO1145" s="455" t="n"/>
      <c r="AP1145" s="455" t="n"/>
      <c r="AQ1145" s="455" t="n"/>
      <c r="AR1145" s="418" t="n"/>
      <c r="AS1145" s="418" t="n"/>
      <c r="AT1145" s="418" t="n"/>
    </row>
    <row r="1146">
      <c r="A1146" s="417" t="n">
        <v>1137</v>
      </c>
      <c r="B1146" s="418" t="inlineStr"/>
      <c r="C1146" s="418" t="inlineStr">
        <is>
          <t>អ៊ិចស្ពែឌីធ័រ ខេមបូឌា អិលធីឌី</t>
        </is>
      </c>
      <c r="D1146" s="418" t="inlineStr">
        <is>
          <t>L001-100045898</t>
        </is>
      </c>
      <c r="E1146" s="418" t="inlineStr">
        <is>
          <t>TI0173562</t>
        </is>
      </c>
      <c r="F1146" s="419" t="n">
        <v>43907</v>
      </c>
      <c r="G1146" s="420" t="n">
        <v>122938</v>
      </c>
      <c r="H1146" s="418" t="n"/>
      <c r="I1146" s="455" t="n">
        <v>122938</v>
      </c>
      <c r="J1146" s="418">
        <f>IF(L1146&lt;&gt;"",L1146,K1146)</f>
        <v/>
      </c>
      <c r="K1146" s="418">
        <f>IF(AND(T1146=TRUE, U1146=TRUE, V1146=TRUE), IF(W1146&lt;-0.05, "អនុញ្ញាត (អ្នកផ្គត់ផ្គង់ប្រកាសខ្វះ)", "បានប្រកាស (អនុញ្ញាត)"), IF(AND(T1146=FALSE, U1146=FALSE, V1146=FALSE), "ព្យួរទុក (មិនមានទិន្នន័យ)", "ប្រកាសខុស (ព្យួរទុក)"))</f>
        <v/>
      </c>
      <c r="L1146" s="418" t="inlineStr"/>
      <c r="M1146" s="418" t="inlineStr"/>
      <c r="N1146" s="455" t="n"/>
      <c r="O1146" s="455">
        <f>IF(W1146&lt;0,AI1146,I1146)</f>
        <v/>
      </c>
      <c r="P1146" s="455">
        <f>I1146-O1146</f>
        <v/>
      </c>
      <c r="Q1146" s="418" t="n"/>
      <c r="R1146" s="418" t="inlineStr">
        <is>
          <t>TI0173562</t>
        </is>
      </c>
      <c r="S1146" s="418" t="inlineStr"/>
      <c r="T1146" s="418">
        <f>R1146=S1146</f>
        <v/>
      </c>
      <c r="U1146" s="418">
        <f>AND(MONTH(F1146)=MONTH(Y1146), YEAR(F1146)=YEAR(Y1146))</f>
        <v/>
      </c>
      <c r="V1146" s="418">
        <f>AND(AC1146&lt;&gt;"", 'Company information'!D$4&lt;&gt;"", RIGHT(SUBSTITUTE(AC1146,"-",""),9)=RIGHT(SUBSTITUTE('Company information'!D$4,"-",""),9))</f>
        <v/>
      </c>
      <c r="W1146" s="418">
        <f>AI1146-I1146</f>
        <v/>
      </c>
      <c r="X1146" s="455" t="n"/>
      <c r="Y1146" s="417" t="n"/>
      <c r="Z1146" s="418" t="n"/>
      <c r="AA1146" s="418" t="n"/>
      <c r="AB1146" s="418" t="n"/>
      <c r="AC1146" s="418" t="n"/>
      <c r="AD1146" s="418" t="n"/>
      <c r="AE1146" s="455" t="n"/>
      <c r="AF1146" s="455" t="n"/>
      <c r="AG1146" s="455" t="n"/>
      <c r="AH1146" s="455" t="n"/>
      <c r="AI1146" s="455" t="n"/>
      <c r="AJ1146" s="455" t="n"/>
      <c r="AK1146" s="455" t="n"/>
      <c r="AL1146" s="455" t="n"/>
      <c r="AM1146" s="455" t="n"/>
      <c r="AN1146" s="455" t="n"/>
      <c r="AO1146" s="455" t="n"/>
      <c r="AP1146" s="455" t="n"/>
      <c r="AQ1146" s="455" t="n"/>
      <c r="AR1146" s="418" t="n"/>
      <c r="AS1146" s="418" t="n"/>
      <c r="AT1146" s="418" t="n"/>
    </row>
    <row r="1147">
      <c r="A1147" s="417" t="n">
        <v>1138</v>
      </c>
      <c r="B1147" s="418" t="inlineStr"/>
      <c r="C1147" s="418" t="inlineStr">
        <is>
          <t>អ៊ិចស្ពែឌីធ័រ ខេមបូឌា អិលធីឌី</t>
        </is>
      </c>
      <c r="D1147" s="418" t="inlineStr">
        <is>
          <t>L001-100045898</t>
        </is>
      </c>
      <c r="E1147" s="418" t="inlineStr">
        <is>
          <t>TI0173563</t>
        </is>
      </c>
      <c r="F1147" s="419" t="n">
        <v>43907</v>
      </c>
      <c r="G1147" s="420" t="n">
        <v>148819</v>
      </c>
      <c r="H1147" s="418" t="n"/>
      <c r="I1147" s="455" t="n">
        <v>148819</v>
      </c>
      <c r="J1147" s="418">
        <f>IF(L1147&lt;&gt;"",L1147,K1147)</f>
        <v/>
      </c>
      <c r="K1147" s="418">
        <f>IF(AND(T1147=TRUE, U1147=TRUE, V1147=TRUE), IF(W1147&lt;-0.05, "អនុញ្ញាត (អ្នកផ្គត់ផ្គង់ប្រកាសខ្វះ)", "បានប្រកាស (អនុញ្ញាត)"), IF(AND(T1147=FALSE, U1147=FALSE, V1147=FALSE), "ព្យួរទុក (មិនមានទិន្នន័យ)", "ប្រកាសខុស (ព្យួរទុក)"))</f>
        <v/>
      </c>
      <c r="L1147" s="418" t="inlineStr"/>
      <c r="M1147" s="418" t="inlineStr"/>
      <c r="N1147" s="455" t="n"/>
      <c r="O1147" s="455">
        <f>IF(W1147&lt;0,AI1147,I1147)</f>
        <v/>
      </c>
      <c r="P1147" s="455">
        <f>I1147-O1147</f>
        <v/>
      </c>
      <c r="Q1147" s="418" t="n"/>
      <c r="R1147" s="418" t="inlineStr">
        <is>
          <t>TI0173563</t>
        </is>
      </c>
      <c r="S1147" s="418" t="inlineStr"/>
      <c r="T1147" s="418">
        <f>R1147=S1147</f>
        <v/>
      </c>
      <c r="U1147" s="418">
        <f>AND(MONTH(F1147)=MONTH(Y1147), YEAR(F1147)=YEAR(Y1147))</f>
        <v/>
      </c>
      <c r="V1147" s="418">
        <f>AND(AC1147&lt;&gt;"", 'Company information'!D$4&lt;&gt;"", RIGHT(SUBSTITUTE(AC1147,"-",""),9)=RIGHT(SUBSTITUTE('Company information'!D$4,"-",""),9))</f>
        <v/>
      </c>
      <c r="W1147" s="418">
        <f>AI1147-I1147</f>
        <v/>
      </c>
      <c r="X1147" s="455" t="n"/>
      <c r="Y1147" s="417" t="n"/>
      <c r="Z1147" s="418" t="n"/>
      <c r="AA1147" s="418" t="n"/>
      <c r="AB1147" s="418" t="n"/>
      <c r="AC1147" s="418" t="n"/>
      <c r="AD1147" s="418" t="n"/>
      <c r="AE1147" s="455" t="n"/>
      <c r="AF1147" s="455" t="n"/>
      <c r="AG1147" s="455" t="n"/>
      <c r="AH1147" s="455" t="n"/>
      <c r="AI1147" s="455" t="n"/>
      <c r="AJ1147" s="455" t="n"/>
      <c r="AK1147" s="455" t="n"/>
      <c r="AL1147" s="455" t="n"/>
      <c r="AM1147" s="455" t="n"/>
      <c r="AN1147" s="455" t="n"/>
      <c r="AO1147" s="455" t="n"/>
      <c r="AP1147" s="455" t="n"/>
      <c r="AQ1147" s="455" t="n"/>
      <c r="AR1147" s="418" t="n"/>
      <c r="AS1147" s="418" t="n"/>
      <c r="AT1147" s="418" t="n"/>
    </row>
    <row r="1148">
      <c r="A1148" s="417" t="n">
        <v>1139</v>
      </c>
      <c r="B1148" s="418" t="inlineStr"/>
      <c r="C1148" s="418" t="inlineStr">
        <is>
          <t>អ៊ិចស្ពែឌីធ័រ ខេមបូឌា អិលធីឌី</t>
        </is>
      </c>
      <c r="D1148" s="418" t="inlineStr">
        <is>
          <t>L001-100045898</t>
        </is>
      </c>
      <c r="E1148" s="418" t="inlineStr">
        <is>
          <t>TI0173565</t>
        </is>
      </c>
      <c r="F1148" s="419" t="n">
        <v>43907</v>
      </c>
      <c r="G1148" s="420" t="n">
        <v>171061</v>
      </c>
      <c r="H1148" s="418" t="n"/>
      <c r="I1148" s="455" t="n">
        <v>171061</v>
      </c>
      <c r="J1148" s="418">
        <f>IF(L1148&lt;&gt;"",L1148,K1148)</f>
        <v/>
      </c>
      <c r="K1148" s="418">
        <f>IF(AND(T1148=TRUE, U1148=TRUE, V1148=TRUE), IF(W1148&lt;-0.05, "អនុញ្ញាត (អ្នកផ្គត់ផ្គង់ប្រកាសខ្វះ)", "បានប្រកាស (អនុញ្ញាត)"), IF(AND(T1148=FALSE, U1148=FALSE, V1148=FALSE), "ព្យួរទុក (មិនមានទិន្នន័យ)", "ប្រកាសខុស (ព្យួរទុក)"))</f>
        <v/>
      </c>
      <c r="L1148" s="418" t="inlineStr"/>
      <c r="M1148" s="418" t="inlineStr"/>
      <c r="N1148" s="455" t="n"/>
      <c r="O1148" s="455">
        <f>IF(W1148&lt;0,AI1148,I1148)</f>
        <v/>
      </c>
      <c r="P1148" s="455">
        <f>I1148-O1148</f>
        <v/>
      </c>
      <c r="Q1148" s="418" t="n"/>
      <c r="R1148" s="418" t="inlineStr">
        <is>
          <t>TI0173565</t>
        </is>
      </c>
      <c r="S1148" s="418" t="inlineStr"/>
      <c r="T1148" s="418">
        <f>R1148=S1148</f>
        <v/>
      </c>
      <c r="U1148" s="418">
        <f>AND(MONTH(F1148)=MONTH(Y1148), YEAR(F1148)=YEAR(Y1148))</f>
        <v/>
      </c>
      <c r="V1148" s="418">
        <f>AND(AC1148&lt;&gt;"", 'Company information'!D$4&lt;&gt;"", RIGHT(SUBSTITUTE(AC1148,"-",""),9)=RIGHT(SUBSTITUTE('Company information'!D$4,"-",""),9))</f>
        <v/>
      </c>
      <c r="W1148" s="418">
        <f>AI1148-I1148</f>
        <v/>
      </c>
      <c r="X1148" s="455" t="n"/>
      <c r="Y1148" s="417" t="n"/>
      <c r="Z1148" s="418" t="n"/>
      <c r="AA1148" s="418" t="n"/>
      <c r="AB1148" s="418" t="n"/>
      <c r="AC1148" s="418" t="n"/>
      <c r="AD1148" s="418" t="n"/>
      <c r="AE1148" s="455" t="n"/>
      <c r="AF1148" s="455" t="n"/>
      <c r="AG1148" s="455" t="n"/>
      <c r="AH1148" s="455" t="n"/>
      <c r="AI1148" s="455" t="n"/>
      <c r="AJ1148" s="455" t="n"/>
      <c r="AK1148" s="455" t="n"/>
      <c r="AL1148" s="455" t="n"/>
      <c r="AM1148" s="455" t="n"/>
      <c r="AN1148" s="455" t="n"/>
      <c r="AO1148" s="455" t="n"/>
      <c r="AP1148" s="455" t="n"/>
      <c r="AQ1148" s="455" t="n"/>
      <c r="AR1148" s="418" t="n"/>
      <c r="AS1148" s="418" t="n"/>
      <c r="AT1148" s="418" t="n"/>
    </row>
    <row r="1149">
      <c r="A1149" s="417" t="n">
        <v>1140</v>
      </c>
      <c r="B1149" s="418" t="inlineStr"/>
      <c r="C1149" s="418" t="inlineStr">
        <is>
          <t>អ៊ិចស្ពែឌីធ័រ ខេមបូឌា អិលធីឌី</t>
        </is>
      </c>
      <c r="D1149" s="418" t="inlineStr">
        <is>
          <t>L001-100045898</t>
        </is>
      </c>
      <c r="E1149" s="418" t="inlineStr">
        <is>
          <t>TI0173564</t>
        </is>
      </c>
      <c r="F1149" s="419" t="n">
        <v>43907</v>
      </c>
      <c r="G1149" s="420" t="n">
        <v>150841</v>
      </c>
      <c r="H1149" s="418" t="n"/>
      <c r="I1149" s="455" t="n">
        <v>150841</v>
      </c>
      <c r="J1149" s="418">
        <f>IF(L1149&lt;&gt;"",L1149,K1149)</f>
        <v/>
      </c>
      <c r="K1149" s="418">
        <f>IF(AND(T1149=TRUE, U1149=TRUE, V1149=TRUE), IF(W1149&lt;-0.05, "អនុញ្ញាត (អ្នកផ្គត់ផ្គង់ប្រកាសខ្វះ)", "បានប្រកាស (អនុញ្ញាត)"), IF(AND(T1149=FALSE, U1149=FALSE, V1149=FALSE), "ព្យួរទុក (មិនមានទិន្នន័យ)", "ប្រកាសខុស (ព្យួរទុក)"))</f>
        <v/>
      </c>
      <c r="L1149" s="418" t="inlineStr"/>
      <c r="M1149" s="418" t="inlineStr"/>
      <c r="N1149" s="455" t="n"/>
      <c r="O1149" s="455">
        <f>IF(W1149&lt;0,AI1149,I1149)</f>
        <v/>
      </c>
      <c r="P1149" s="455">
        <f>I1149-O1149</f>
        <v/>
      </c>
      <c r="Q1149" s="418" t="n"/>
      <c r="R1149" s="418" t="inlineStr">
        <is>
          <t>TI0173564</t>
        </is>
      </c>
      <c r="S1149" s="418" t="inlineStr"/>
      <c r="T1149" s="418">
        <f>R1149=S1149</f>
        <v/>
      </c>
      <c r="U1149" s="418">
        <f>AND(MONTH(F1149)=MONTH(Y1149), YEAR(F1149)=YEAR(Y1149))</f>
        <v/>
      </c>
      <c r="V1149" s="418">
        <f>AND(AC1149&lt;&gt;"", 'Company information'!D$4&lt;&gt;"", RIGHT(SUBSTITUTE(AC1149,"-",""),9)=RIGHT(SUBSTITUTE('Company information'!D$4,"-",""),9))</f>
        <v/>
      </c>
      <c r="W1149" s="418">
        <f>AI1149-I1149</f>
        <v/>
      </c>
      <c r="X1149" s="455" t="n"/>
      <c r="Y1149" s="417" t="n"/>
      <c r="Z1149" s="418" t="n"/>
      <c r="AA1149" s="418" t="n"/>
      <c r="AB1149" s="418" t="n"/>
      <c r="AC1149" s="418" t="n"/>
      <c r="AD1149" s="418" t="n"/>
      <c r="AE1149" s="455" t="n"/>
      <c r="AF1149" s="455" t="n"/>
      <c r="AG1149" s="455" t="n"/>
      <c r="AH1149" s="455" t="n"/>
      <c r="AI1149" s="455" t="n"/>
      <c r="AJ1149" s="455" t="n"/>
      <c r="AK1149" s="455" t="n"/>
      <c r="AL1149" s="455" t="n"/>
      <c r="AM1149" s="455" t="n"/>
      <c r="AN1149" s="455" t="n"/>
      <c r="AO1149" s="455" t="n"/>
      <c r="AP1149" s="455" t="n"/>
      <c r="AQ1149" s="455" t="n"/>
      <c r="AR1149" s="418" t="n"/>
      <c r="AS1149" s="418" t="n"/>
      <c r="AT1149" s="418" t="n"/>
    </row>
    <row r="1150">
      <c r="A1150" s="417" t="n">
        <v>1141</v>
      </c>
      <c r="B1150" s="418" t="inlineStr"/>
      <c r="C1150" s="418" t="inlineStr">
        <is>
          <t>អ៊ិចស្ពែឌីធ័រ ខេមបូឌា អិលធីឌី</t>
        </is>
      </c>
      <c r="D1150" s="418" t="inlineStr">
        <is>
          <t>L001-100045898</t>
        </is>
      </c>
      <c r="E1150" s="418" t="inlineStr">
        <is>
          <t>TI0172777</t>
        </is>
      </c>
      <c r="F1150" s="419" t="n">
        <v>44107</v>
      </c>
      <c r="G1150" s="420" t="n">
        <v>108838</v>
      </c>
      <c r="H1150" s="418" t="n"/>
      <c r="I1150" s="455" t="n">
        <v>108838</v>
      </c>
      <c r="J1150" s="418">
        <f>IF(L1150&lt;&gt;"",L1150,K1150)</f>
        <v/>
      </c>
      <c r="K1150" s="418">
        <f>IF(AND(T1150=TRUE, U1150=TRUE, V1150=TRUE), IF(W1150&lt;-0.05, "អនុញ្ញាត (អ្នកផ្គត់ផ្គង់ប្រកាសខ្វះ)", "បានប្រកាស (អនុញ្ញាត)"), IF(AND(T1150=FALSE, U1150=FALSE, V1150=FALSE), "ព្យួរទុក (មិនមានទិន្នន័យ)", "ប្រកាសខុស (ព្យួរទុក)"))</f>
        <v/>
      </c>
      <c r="L1150" s="418" t="inlineStr"/>
      <c r="M1150" s="418" t="inlineStr"/>
      <c r="N1150" s="455" t="n"/>
      <c r="O1150" s="455">
        <f>IF(W1150&lt;0,AI1150,I1150)</f>
        <v/>
      </c>
      <c r="P1150" s="455">
        <f>I1150-O1150</f>
        <v/>
      </c>
      <c r="Q1150" s="418" t="n"/>
      <c r="R1150" s="418" t="inlineStr">
        <is>
          <t>TI0172777</t>
        </is>
      </c>
      <c r="S1150" s="418" t="inlineStr"/>
      <c r="T1150" s="418">
        <f>R1150=S1150</f>
        <v/>
      </c>
      <c r="U1150" s="418">
        <f>AND(MONTH(F1150)=MONTH(Y1150), YEAR(F1150)=YEAR(Y1150))</f>
        <v/>
      </c>
      <c r="V1150" s="418">
        <f>AND(AC1150&lt;&gt;"", 'Company information'!D$4&lt;&gt;"", RIGHT(SUBSTITUTE(AC1150,"-",""),9)=RIGHT(SUBSTITUTE('Company information'!D$4,"-",""),9))</f>
        <v/>
      </c>
      <c r="W1150" s="418">
        <f>AI1150-I1150</f>
        <v/>
      </c>
      <c r="X1150" s="455" t="n"/>
      <c r="Y1150" s="417" t="n"/>
      <c r="Z1150" s="418" t="n"/>
      <c r="AA1150" s="418" t="n"/>
      <c r="AB1150" s="418" t="n"/>
      <c r="AC1150" s="418" t="n"/>
      <c r="AD1150" s="418" t="n"/>
      <c r="AE1150" s="455" t="n"/>
      <c r="AF1150" s="455" t="n"/>
      <c r="AG1150" s="455" t="n"/>
      <c r="AH1150" s="455" t="n"/>
      <c r="AI1150" s="455" t="n"/>
      <c r="AJ1150" s="455" t="n"/>
      <c r="AK1150" s="455" t="n"/>
      <c r="AL1150" s="455" t="n"/>
      <c r="AM1150" s="455" t="n"/>
      <c r="AN1150" s="455" t="n"/>
      <c r="AO1150" s="455" t="n"/>
      <c r="AP1150" s="455" t="n"/>
      <c r="AQ1150" s="455" t="n"/>
      <c r="AR1150" s="418" t="n"/>
      <c r="AS1150" s="418" t="n"/>
      <c r="AT1150" s="418" t="n"/>
    </row>
    <row r="1151">
      <c r="A1151" s="417" t="n">
        <v>1142</v>
      </c>
      <c r="B1151" s="418" t="inlineStr"/>
      <c r="C1151" s="418" t="inlineStr">
        <is>
          <t>អ៊ិចស្ពែឌីធ័រ ខេមបូឌា អិលធីឌី</t>
        </is>
      </c>
      <c r="D1151" s="418" t="inlineStr">
        <is>
          <t>L001-100045898</t>
        </is>
      </c>
      <c r="E1151" s="418" t="inlineStr">
        <is>
          <t>TI0172750</t>
        </is>
      </c>
      <c r="F1151" s="419" t="n">
        <v>44107</v>
      </c>
      <c r="G1151" s="420" t="n">
        <v>123120</v>
      </c>
      <c r="H1151" s="418" t="n"/>
      <c r="I1151" s="455" t="n">
        <v>123120</v>
      </c>
      <c r="J1151" s="418">
        <f>IF(L1151&lt;&gt;"",L1151,K1151)</f>
        <v/>
      </c>
      <c r="K1151" s="418">
        <f>IF(AND(T1151=TRUE, U1151=TRUE, V1151=TRUE), IF(W1151&lt;-0.05, "អនុញ្ញាត (អ្នកផ្គត់ផ្គង់ប្រកាសខ្វះ)", "បានប្រកាស (អនុញ្ញាត)"), IF(AND(T1151=FALSE, U1151=FALSE, V1151=FALSE), "ព្យួរទុក (មិនមានទិន្នន័យ)", "ប្រកាសខុស (ព្យួរទុក)"))</f>
        <v/>
      </c>
      <c r="L1151" s="418" t="inlineStr"/>
      <c r="M1151" s="418" t="inlineStr"/>
      <c r="N1151" s="455" t="n"/>
      <c r="O1151" s="455">
        <f>IF(W1151&lt;0,AI1151,I1151)</f>
        <v/>
      </c>
      <c r="P1151" s="455">
        <f>I1151-O1151</f>
        <v/>
      </c>
      <c r="Q1151" s="418" t="n"/>
      <c r="R1151" s="418" t="inlineStr">
        <is>
          <t>TI0172750</t>
        </is>
      </c>
      <c r="S1151" s="418" t="inlineStr"/>
      <c r="T1151" s="418">
        <f>R1151=S1151</f>
        <v/>
      </c>
      <c r="U1151" s="418">
        <f>AND(MONTH(F1151)=MONTH(Y1151), YEAR(F1151)=YEAR(Y1151))</f>
        <v/>
      </c>
      <c r="V1151" s="418">
        <f>AND(AC1151&lt;&gt;"", 'Company information'!D$4&lt;&gt;"", RIGHT(SUBSTITUTE(AC1151,"-",""),9)=RIGHT(SUBSTITUTE('Company information'!D$4,"-",""),9))</f>
        <v/>
      </c>
      <c r="W1151" s="418">
        <f>AI1151-I1151</f>
        <v/>
      </c>
      <c r="X1151" s="455" t="n"/>
      <c r="Y1151" s="417" t="n"/>
      <c r="Z1151" s="418" t="n"/>
      <c r="AA1151" s="418" t="n"/>
      <c r="AB1151" s="418" t="n"/>
      <c r="AC1151" s="418" t="n"/>
      <c r="AD1151" s="418" t="n"/>
      <c r="AE1151" s="455" t="n"/>
      <c r="AF1151" s="455" t="n"/>
      <c r="AG1151" s="455" t="n"/>
      <c r="AH1151" s="455" t="n"/>
      <c r="AI1151" s="455" t="n"/>
      <c r="AJ1151" s="455" t="n"/>
      <c r="AK1151" s="455" t="n"/>
      <c r="AL1151" s="455" t="n"/>
      <c r="AM1151" s="455" t="n"/>
      <c r="AN1151" s="455" t="n"/>
      <c r="AO1151" s="455" t="n"/>
      <c r="AP1151" s="455" t="n"/>
      <c r="AQ1151" s="455" t="n"/>
      <c r="AR1151" s="418" t="n"/>
      <c r="AS1151" s="418" t="n"/>
      <c r="AT1151" s="418" t="n"/>
    </row>
    <row r="1152">
      <c r="A1152" s="417" t="n">
        <v>1143</v>
      </c>
      <c r="B1152" s="418" t="inlineStr"/>
      <c r="C1152" s="418" t="inlineStr">
        <is>
          <t>អ៊ិចស្ពែឌីធ័រ ខេមបូឌា អិលធីឌី</t>
        </is>
      </c>
      <c r="D1152" s="418" t="inlineStr">
        <is>
          <t>L001-100045898</t>
        </is>
      </c>
      <c r="E1152" s="418" t="inlineStr">
        <is>
          <t>TI0172214</t>
        </is>
      </c>
      <c r="F1152" s="419" t="n">
        <v>43864</v>
      </c>
      <c r="G1152" s="420" t="n">
        <v>58884</v>
      </c>
      <c r="H1152" s="418" t="n"/>
      <c r="I1152" s="455" t="n">
        <v>58884</v>
      </c>
      <c r="J1152" s="418">
        <f>IF(L1152&lt;&gt;"",L1152,K1152)</f>
        <v/>
      </c>
      <c r="K1152" s="418">
        <f>IF(AND(T1152=TRUE, U1152=TRUE, V1152=TRUE), IF(W1152&lt;-0.05, "អនុញ្ញាត (អ្នកផ្គត់ផ្គង់ប្រកាសខ្វះ)", "បានប្រកាស (អនុញ្ញាត)"), IF(AND(T1152=FALSE, U1152=FALSE, V1152=FALSE), "ព្យួរទុក (មិនមានទិន្នន័យ)", "ប្រកាសខុស (ព្យួរទុក)"))</f>
        <v/>
      </c>
      <c r="L1152" s="418" t="inlineStr"/>
      <c r="M1152" s="418" t="inlineStr"/>
      <c r="N1152" s="455" t="n"/>
      <c r="O1152" s="455">
        <f>IF(W1152&lt;0,AI1152,I1152)</f>
        <v/>
      </c>
      <c r="P1152" s="455">
        <f>I1152-O1152</f>
        <v/>
      </c>
      <c r="Q1152" s="418" t="n"/>
      <c r="R1152" s="418" t="inlineStr">
        <is>
          <t>TI0172214</t>
        </is>
      </c>
      <c r="S1152" s="418" t="inlineStr"/>
      <c r="T1152" s="418">
        <f>R1152=S1152</f>
        <v/>
      </c>
      <c r="U1152" s="418">
        <f>AND(MONTH(F1152)=MONTH(Y1152), YEAR(F1152)=YEAR(Y1152))</f>
        <v/>
      </c>
      <c r="V1152" s="418">
        <f>AND(AC1152&lt;&gt;"", 'Company information'!D$4&lt;&gt;"", RIGHT(SUBSTITUTE(AC1152,"-",""),9)=RIGHT(SUBSTITUTE('Company information'!D$4,"-",""),9))</f>
        <v/>
      </c>
      <c r="W1152" s="418">
        <f>AI1152-I1152</f>
        <v/>
      </c>
      <c r="X1152" s="455" t="n"/>
      <c r="Y1152" s="417" t="n"/>
      <c r="Z1152" s="418" t="n"/>
      <c r="AA1152" s="418" t="n"/>
      <c r="AB1152" s="418" t="n"/>
      <c r="AC1152" s="418" t="n"/>
      <c r="AD1152" s="418" t="n"/>
      <c r="AE1152" s="455" t="n"/>
      <c r="AF1152" s="455" t="n"/>
      <c r="AG1152" s="455" t="n"/>
      <c r="AH1152" s="455" t="n"/>
      <c r="AI1152" s="455" t="n"/>
      <c r="AJ1152" s="455" t="n"/>
      <c r="AK1152" s="455" t="n"/>
      <c r="AL1152" s="455" t="n"/>
      <c r="AM1152" s="455" t="n"/>
      <c r="AN1152" s="455" t="n"/>
      <c r="AO1152" s="455" t="n"/>
      <c r="AP1152" s="455" t="n"/>
      <c r="AQ1152" s="455" t="n"/>
      <c r="AR1152" s="418" t="n"/>
      <c r="AS1152" s="418" t="n"/>
      <c r="AT1152" s="418" t="n"/>
    </row>
    <row r="1153">
      <c r="A1153" s="417" t="n">
        <v>1144</v>
      </c>
      <c r="B1153" s="418" t="inlineStr"/>
      <c r="C1153" s="418" t="inlineStr">
        <is>
          <t>អ៊ិចស្ពែឌីធ័រ ខេមបូឌា អិលធីឌី</t>
        </is>
      </c>
      <c r="D1153" s="418" t="inlineStr">
        <is>
          <t>L001-100045898</t>
        </is>
      </c>
      <c r="E1153" s="418" t="inlineStr">
        <is>
          <t>TI0172343</t>
        </is>
      </c>
      <c r="F1153" s="419" t="n">
        <v>43864</v>
      </c>
      <c r="G1153" s="420" t="n">
        <v>123850</v>
      </c>
      <c r="H1153" s="418" t="n"/>
      <c r="I1153" s="455" t="n">
        <v>123850</v>
      </c>
      <c r="J1153" s="418">
        <f>IF(L1153&lt;&gt;"",L1153,K1153)</f>
        <v/>
      </c>
      <c r="K1153" s="418">
        <f>IF(AND(T1153=TRUE, U1153=TRUE, V1153=TRUE), IF(W1153&lt;-0.05, "អនុញ្ញាត (អ្នកផ្គត់ផ្គង់ប្រកាសខ្វះ)", "បានប្រកាស (អនុញ្ញាត)"), IF(AND(T1153=FALSE, U1153=FALSE, V1153=FALSE), "ព្យួរទុក (មិនមានទិន្នន័យ)", "ប្រកាសខុស (ព្យួរទុក)"))</f>
        <v/>
      </c>
      <c r="L1153" s="418" t="inlineStr"/>
      <c r="M1153" s="418" t="inlineStr"/>
      <c r="N1153" s="455" t="n"/>
      <c r="O1153" s="455">
        <f>IF(W1153&lt;0,AI1153,I1153)</f>
        <v/>
      </c>
      <c r="P1153" s="455">
        <f>I1153-O1153</f>
        <v/>
      </c>
      <c r="Q1153" s="418" t="n"/>
      <c r="R1153" s="418" t="inlineStr">
        <is>
          <t>TI0172343</t>
        </is>
      </c>
      <c r="S1153" s="418" t="inlineStr"/>
      <c r="T1153" s="418">
        <f>R1153=S1153</f>
        <v/>
      </c>
      <c r="U1153" s="418">
        <f>AND(MONTH(F1153)=MONTH(Y1153), YEAR(F1153)=YEAR(Y1153))</f>
        <v/>
      </c>
      <c r="V1153" s="418">
        <f>AND(AC1153&lt;&gt;"", 'Company information'!D$4&lt;&gt;"", RIGHT(SUBSTITUTE(AC1153,"-",""),9)=RIGHT(SUBSTITUTE('Company information'!D$4,"-",""),9))</f>
        <v/>
      </c>
      <c r="W1153" s="418">
        <f>AI1153-I1153</f>
        <v/>
      </c>
      <c r="X1153" s="455" t="n"/>
      <c r="Y1153" s="417" t="n"/>
      <c r="Z1153" s="418" t="n"/>
      <c r="AA1153" s="418" t="n"/>
      <c r="AB1153" s="418" t="n"/>
      <c r="AC1153" s="418" t="n"/>
      <c r="AD1153" s="418" t="n"/>
      <c r="AE1153" s="455" t="n"/>
      <c r="AF1153" s="455" t="n"/>
      <c r="AG1153" s="455" t="n"/>
      <c r="AH1153" s="455" t="n"/>
      <c r="AI1153" s="455" t="n"/>
      <c r="AJ1153" s="455" t="n"/>
      <c r="AK1153" s="455" t="n"/>
      <c r="AL1153" s="455" t="n"/>
      <c r="AM1153" s="455" t="n"/>
      <c r="AN1153" s="455" t="n"/>
      <c r="AO1153" s="455" t="n"/>
      <c r="AP1153" s="455" t="n"/>
      <c r="AQ1153" s="455" t="n"/>
      <c r="AR1153" s="418" t="n"/>
      <c r="AS1153" s="418" t="n"/>
      <c r="AT1153" s="418" t="n"/>
    </row>
    <row r="1154">
      <c r="A1154" s="417" t="n">
        <v>1145</v>
      </c>
      <c r="B1154" s="418" t="inlineStr"/>
      <c r="C1154" s="418" t="inlineStr">
        <is>
          <t>ហ្គោមី រីសាយឃល110</t>
        </is>
      </c>
      <c r="D1154" s="418" t="inlineStr">
        <is>
          <t>K010-901503890</t>
        </is>
      </c>
      <c r="E1154" s="418" t="inlineStr">
        <is>
          <t>GRIN2020100</t>
        </is>
      </c>
      <c r="F1154" s="419" t="n">
        <v>43918</v>
      </c>
      <c r="G1154" s="420" t="n">
        <v>16240</v>
      </c>
      <c r="H1154" s="418" t="n"/>
      <c r="I1154" s="455" t="n">
        <v>16240</v>
      </c>
      <c r="J1154" s="418">
        <f>IF(L1154&lt;&gt;"",L1154,K1154)</f>
        <v/>
      </c>
      <c r="K1154" s="418">
        <f>IF(AND(T1154=TRUE, U1154=TRUE, V1154=TRUE), IF(W1154&lt;-0.05, "អនុញ្ញាត (អ្នកផ្គត់ផ្គង់ប្រកាសខ្វះ)", "បានប្រកាស (អនុញ្ញាត)"), IF(AND(T1154=FALSE, U1154=FALSE, V1154=FALSE), "ព្យួរទុក (មិនមានទិន្នន័យ)", "ប្រកាសខុស (ព្យួរទុក)"))</f>
        <v/>
      </c>
      <c r="L1154" s="418" t="inlineStr"/>
      <c r="M1154" s="418" t="inlineStr"/>
      <c r="N1154" s="455" t="n"/>
      <c r="O1154" s="455">
        <f>IF(W1154&lt;0,AI1154,I1154)</f>
        <v/>
      </c>
      <c r="P1154" s="455">
        <f>I1154-O1154</f>
        <v/>
      </c>
      <c r="Q1154" s="418" t="n"/>
      <c r="R1154" s="418" t="inlineStr">
        <is>
          <t>GRIN2020100</t>
        </is>
      </c>
      <c r="S1154" s="418" t="inlineStr"/>
      <c r="T1154" s="418">
        <f>R1154=S1154</f>
        <v/>
      </c>
      <c r="U1154" s="418">
        <f>AND(MONTH(F1154)=MONTH(Y1154), YEAR(F1154)=YEAR(Y1154))</f>
        <v/>
      </c>
      <c r="V1154" s="418">
        <f>AND(AC1154&lt;&gt;"", 'Company information'!D$4&lt;&gt;"", RIGHT(SUBSTITUTE(AC1154,"-",""),9)=RIGHT(SUBSTITUTE('Company information'!D$4,"-",""),9))</f>
        <v/>
      </c>
      <c r="W1154" s="418">
        <f>AI1154-I1154</f>
        <v/>
      </c>
      <c r="X1154" s="455" t="n"/>
      <c r="Y1154" s="417" t="n"/>
      <c r="Z1154" s="418" t="n"/>
      <c r="AA1154" s="418" t="n"/>
      <c r="AB1154" s="418" t="n"/>
      <c r="AC1154" s="418" t="n"/>
      <c r="AD1154" s="418" t="n"/>
      <c r="AE1154" s="455" t="n"/>
      <c r="AF1154" s="455" t="n"/>
      <c r="AG1154" s="455" t="n"/>
      <c r="AH1154" s="455" t="n"/>
      <c r="AI1154" s="455" t="n"/>
      <c r="AJ1154" s="455" t="n"/>
      <c r="AK1154" s="455" t="n"/>
      <c r="AL1154" s="455" t="n"/>
      <c r="AM1154" s="455" t="n"/>
      <c r="AN1154" s="455" t="n"/>
      <c r="AO1154" s="455" t="n"/>
      <c r="AP1154" s="455" t="n"/>
      <c r="AQ1154" s="455" t="n"/>
      <c r="AR1154" s="418" t="n"/>
      <c r="AS1154" s="418" t="n"/>
      <c r="AT1154" s="418" t="n"/>
    </row>
    <row r="1155">
      <c r="A1155" s="417" t="n">
        <v>1146</v>
      </c>
      <c r="B1155" s="418" t="inlineStr"/>
      <c r="C1155" s="418" t="inlineStr">
        <is>
          <t>ថេកអេស៊ីស៊ី ផេភើរ សឺវីស ខនសាល់ធេន ឯ.ក</t>
        </is>
      </c>
      <c r="D1155" s="418" t="inlineStr">
        <is>
          <t>K004-901801112</t>
        </is>
      </c>
      <c r="E1155" s="418" t="inlineStr">
        <is>
          <t>000045</t>
        </is>
      </c>
      <c r="F1155" s="419" t="n">
        <v>43924</v>
      </c>
      <c r="G1155" s="420" t="n">
        <v>162960</v>
      </c>
      <c r="H1155" s="418" t="n"/>
      <c r="I1155" s="455" t="n">
        <v>162960</v>
      </c>
      <c r="J1155" s="418">
        <f>IF(L1155&lt;&gt;"",L1155,K1155)</f>
        <v/>
      </c>
      <c r="K1155" s="418">
        <f>IF(AND(T1155=TRUE, U1155=TRUE, V1155=TRUE), IF(W1155&lt;-0.05, "អនុញ្ញាត (អ្នកផ្គត់ផ្គង់ប្រកាសខ្វះ)", "បានប្រកាស (អនុញ្ញាត)"), IF(AND(T1155=FALSE, U1155=FALSE, V1155=FALSE), "ព្យួរទុក (មិនមានទិន្នន័យ)", "ប្រកាសខុស (ព្យួរទុក)"))</f>
        <v/>
      </c>
      <c r="L1155" s="418" t="inlineStr"/>
      <c r="M1155" s="418" t="inlineStr"/>
      <c r="N1155" s="455" t="n"/>
      <c r="O1155" s="455">
        <f>IF(W1155&lt;0,AI1155,I1155)</f>
        <v/>
      </c>
      <c r="P1155" s="455">
        <f>I1155-O1155</f>
        <v/>
      </c>
      <c r="Q1155" s="418" t="n"/>
      <c r="R1155" s="418" t="inlineStr">
        <is>
          <t>000045</t>
        </is>
      </c>
      <c r="S1155" s="418" t="inlineStr">
        <is>
          <t>000045</t>
        </is>
      </c>
      <c r="T1155" s="418">
        <f>R1155=S1155</f>
        <v/>
      </c>
      <c r="U1155" s="418">
        <f>AND(MONTH(F1155)=MONTH(Y1155), YEAR(F1155)=YEAR(Y1155))</f>
        <v/>
      </c>
      <c r="V1155" s="418">
        <f>AND(AC1155&lt;&gt;"", 'Company information'!D$4&lt;&gt;"", RIGHT(SUBSTITUTE(AC1155,"-",""),9)=RIGHT(SUBSTITUTE('Company information'!D$4,"-",""),9))</f>
        <v/>
      </c>
      <c r="W1155" s="418">
        <f>AI1155-I1155</f>
        <v/>
      </c>
      <c r="X1155" s="455" t="n"/>
      <c r="Y1155" s="419" t="n">
        <v>44781</v>
      </c>
      <c r="Z1155" s="418" t="inlineStr">
        <is>
          <t>000045</t>
        </is>
      </c>
      <c r="AA1155" s="418" t="inlineStr"/>
      <c r="AB1155" s="418" t="inlineStr">
        <is>
          <t>បុគ្គលជាប់អាករ</t>
        </is>
      </c>
      <c r="AC1155" s="418" t="inlineStr">
        <is>
          <t>L001-901800484</t>
        </is>
      </c>
      <c r="AD1155" s="418" t="inlineStr">
        <is>
          <t>មីង ហ្វៃ អេនធើប្រាយ (ខេមបូឌា) ឯ.ក</t>
        </is>
      </c>
      <c r="AE1155" s="455" t="n">
        <v>316316</v>
      </c>
      <c r="AF1155" s="455" t="n">
        <v>287560</v>
      </c>
      <c r="AG1155" s="455" t="n">
        <v>0</v>
      </c>
      <c r="AH1155" s="455" t="n">
        <v>0</v>
      </c>
      <c r="AI1155" s="455" t="n">
        <v>28756</v>
      </c>
      <c r="AJ1155" s="455" t="n">
        <v>0</v>
      </c>
      <c r="AK1155" s="455" t="n">
        <v>0</v>
      </c>
      <c r="AL1155" s="455" t="n">
        <v>0</v>
      </c>
      <c r="AM1155" s="455" t="n">
        <v>0</v>
      </c>
      <c r="AN1155" s="455" t="n">
        <v>0</v>
      </c>
      <c r="AO1155" s="455" t="n">
        <v>0</v>
      </c>
      <c r="AP1155" s="455" t="n">
        <v>0</v>
      </c>
      <c r="AQ1155" s="455" t="n">
        <v>0</v>
      </c>
      <c r="AR1155" s="418" t="inlineStr"/>
      <c r="AS1155" s="418" t="inlineStr">
        <is>
          <t>A4 Book</t>
        </is>
      </c>
      <c r="AT1155" s="418" t="inlineStr">
        <is>
          <t>បានប្រកាសពន្ធ</t>
        </is>
      </c>
    </row>
    <row r="1156">
      <c r="A1156" s="417" t="n">
        <v>1147</v>
      </c>
      <c r="B1156" s="418" t="inlineStr"/>
      <c r="C1156" s="418" t="inlineStr">
        <is>
          <t>សហ័ស សិឃ្យូរិធី ឯ.ក</t>
        </is>
      </c>
      <c r="D1156" s="418" t="inlineStr">
        <is>
          <t>K010-107032600</t>
        </is>
      </c>
      <c r="E1156" s="418" t="inlineStr">
        <is>
          <t>2020000133</t>
        </is>
      </c>
      <c r="F1156" s="419" t="n">
        <v>43915</v>
      </c>
      <c r="G1156" s="420" t="n">
        <v>325476</v>
      </c>
      <c r="H1156" s="418" t="n"/>
      <c r="I1156" s="455" t="n">
        <v>325476</v>
      </c>
      <c r="J1156" s="418">
        <f>IF(L1156&lt;&gt;"",L1156,K1156)</f>
        <v/>
      </c>
      <c r="K1156" s="418">
        <f>IF(AND(T1156=TRUE, U1156=TRUE, V1156=TRUE), IF(W1156&lt;-0.05, "អនុញ្ញាត (អ្នកផ្គត់ផ្គង់ប្រកាសខ្វះ)", "បានប្រកាស (អនុញ្ញាត)"), IF(AND(T1156=FALSE, U1156=FALSE, V1156=FALSE), "ព្យួរទុក (មិនមានទិន្នន័យ)", "ប្រកាសខុស (ព្យួរទុក)"))</f>
        <v/>
      </c>
      <c r="L1156" s="418" t="inlineStr"/>
      <c r="M1156" s="418" t="inlineStr"/>
      <c r="N1156" s="455" t="n"/>
      <c r="O1156" s="455">
        <f>IF(W1156&lt;0,AI1156,I1156)</f>
        <v/>
      </c>
      <c r="P1156" s="455">
        <f>I1156-O1156</f>
        <v/>
      </c>
      <c r="Q1156" s="418" t="n"/>
      <c r="R1156" s="418" t="inlineStr">
        <is>
          <t>2020000133</t>
        </is>
      </c>
      <c r="S1156" s="418" t="inlineStr"/>
      <c r="T1156" s="418">
        <f>R1156=S1156</f>
        <v/>
      </c>
      <c r="U1156" s="418">
        <f>AND(MONTH(F1156)=MONTH(Y1156), YEAR(F1156)=YEAR(Y1156))</f>
        <v/>
      </c>
      <c r="V1156" s="418">
        <f>AND(AC1156&lt;&gt;"", 'Company information'!D$4&lt;&gt;"", RIGHT(SUBSTITUTE(AC1156,"-",""),9)=RIGHT(SUBSTITUTE('Company information'!D$4,"-",""),9))</f>
        <v/>
      </c>
      <c r="W1156" s="418">
        <f>AI1156-I1156</f>
        <v/>
      </c>
      <c r="X1156" s="455" t="n"/>
      <c r="Y1156" s="417" t="n"/>
      <c r="Z1156" s="418" t="n"/>
      <c r="AA1156" s="418" t="n"/>
      <c r="AB1156" s="418" t="n"/>
      <c r="AC1156" s="418" t="n"/>
      <c r="AD1156" s="418" t="n"/>
      <c r="AE1156" s="455" t="n"/>
      <c r="AF1156" s="455" t="n"/>
      <c r="AG1156" s="455" t="n"/>
      <c r="AH1156" s="455" t="n"/>
      <c r="AI1156" s="455" t="n"/>
      <c r="AJ1156" s="455" t="n"/>
      <c r="AK1156" s="455" t="n"/>
      <c r="AL1156" s="455" t="n"/>
      <c r="AM1156" s="455" t="n"/>
      <c r="AN1156" s="455" t="n"/>
      <c r="AO1156" s="455" t="n"/>
      <c r="AP1156" s="455" t="n"/>
      <c r="AQ1156" s="455" t="n"/>
      <c r="AR1156" s="418" t="n"/>
      <c r="AS1156" s="418" t="n"/>
      <c r="AT1156" s="418" t="n"/>
    </row>
    <row r="1157">
      <c r="A1157" s="417" t="n">
        <v>1148</v>
      </c>
      <c r="B1157" s="418" t="inlineStr"/>
      <c r="C1157" s="418" t="inlineStr">
        <is>
          <t>អ៊ិចស្ពែឌីធ័រ ខេមបូឌា អិលធីឌី</t>
        </is>
      </c>
      <c r="D1157" s="418" t="inlineStr">
        <is>
          <t>L001-100045898</t>
        </is>
      </c>
      <c r="E1157" s="418" t="inlineStr">
        <is>
          <t>TI0174110</t>
        </is>
      </c>
      <c r="F1157" s="419" t="n">
        <v>43914</v>
      </c>
      <c r="G1157" s="420" t="n">
        <v>220320</v>
      </c>
      <c r="H1157" s="418" t="n"/>
      <c r="I1157" s="455" t="n">
        <v>220320</v>
      </c>
      <c r="J1157" s="418">
        <f>IF(L1157&lt;&gt;"",L1157,K1157)</f>
        <v/>
      </c>
      <c r="K1157" s="418">
        <f>IF(AND(T1157=TRUE, U1157=TRUE, V1157=TRUE), IF(W1157&lt;-0.05, "អនុញ្ញាត (អ្នកផ្គត់ផ្គង់ប្រកាសខ្វះ)", "បានប្រកាស (អនុញ្ញាត)"), IF(AND(T1157=FALSE, U1157=FALSE, V1157=FALSE), "ព្យួរទុក (មិនមានទិន្នន័យ)", "ប្រកាសខុស (ព្យួរទុក)"))</f>
        <v/>
      </c>
      <c r="L1157" s="418" t="inlineStr"/>
      <c r="M1157" s="418" t="inlineStr"/>
      <c r="N1157" s="455" t="n"/>
      <c r="O1157" s="455">
        <f>IF(W1157&lt;0,AI1157,I1157)</f>
        <v/>
      </c>
      <c r="P1157" s="455">
        <f>I1157-O1157</f>
        <v/>
      </c>
      <c r="Q1157" s="418" t="n"/>
      <c r="R1157" s="418" t="inlineStr">
        <is>
          <t>TI0174110</t>
        </is>
      </c>
      <c r="S1157" s="418" t="inlineStr"/>
      <c r="T1157" s="418">
        <f>R1157=S1157</f>
        <v/>
      </c>
      <c r="U1157" s="418">
        <f>AND(MONTH(F1157)=MONTH(Y1157), YEAR(F1157)=YEAR(Y1157))</f>
        <v/>
      </c>
      <c r="V1157" s="418">
        <f>AND(AC1157&lt;&gt;"", 'Company information'!D$4&lt;&gt;"", RIGHT(SUBSTITUTE(AC1157,"-",""),9)=RIGHT(SUBSTITUTE('Company information'!D$4,"-",""),9))</f>
        <v/>
      </c>
      <c r="W1157" s="418">
        <f>AI1157-I1157</f>
        <v/>
      </c>
      <c r="X1157" s="455" t="n"/>
      <c r="Y1157" s="417" t="n"/>
      <c r="Z1157" s="418" t="n"/>
      <c r="AA1157" s="418" t="n"/>
      <c r="AB1157" s="418" t="n"/>
      <c r="AC1157" s="418" t="n"/>
      <c r="AD1157" s="418" t="n"/>
      <c r="AE1157" s="455" t="n"/>
      <c r="AF1157" s="455" t="n"/>
      <c r="AG1157" s="455" t="n"/>
      <c r="AH1157" s="455" t="n"/>
      <c r="AI1157" s="455" t="n"/>
      <c r="AJ1157" s="455" t="n"/>
      <c r="AK1157" s="455" t="n"/>
      <c r="AL1157" s="455" t="n"/>
      <c r="AM1157" s="455" t="n"/>
      <c r="AN1157" s="455" t="n"/>
      <c r="AO1157" s="455" t="n"/>
      <c r="AP1157" s="455" t="n"/>
      <c r="AQ1157" s="455" t="n"/>
      <c r="AR1157" s="418" t="n"/>
      <c r="AS1157" s="418" t="n"/>
      <c r="AT1157" s="418" t="n"/>
    </row>
    <row r="1158">
      <c r="A1158" s="417" t="n">
        <v>1149</v>
      </c>
      <c r="B1158" s="418" t="inlineStr"/>
      <c r="C1158" s="418" t="inlineStr">
        <is>
          <t>ខេមវីល គ្លូប៊ល ឯ.ក</t>
        </is>
      </c>
      <c r="D1158" s="418" t="inlineStr">
        <is>
          <t>L001-901637190</t>
        </is>
      </c>
      <c r="E1158" s="418" t="inlineStr">
        <is>
          <t>INV200289</t>
        </is>
      </c>
      <c r="F1158" s="419" t="n">
        <v>44138</v>
      </c>
      <c r="G1158" s="420" t="n">
        <v>137530</v>
      </c>
      <c r="H1158" s="418" t="n"/>
      <c r="I1158" s="455" t="n">
        <v>137530</v>
      </c>
      <c r="J1158" s="418">
        <f>IF(L1158&lt;&gt;"",L1158,K1158)</f>
        <v/>
      </c>
      <c r="K1158" s="418">
        <f>IF(AND(T1158=TRUE, U1158=TRUE, V1158=TRUE), IF(W1158&lt;-0.05, "អនុញ្ញាត (អ្នកផ្គត់ផ្គង់ប្រកាសខ្វះ)", "បានប្រកាស (អនុញ្ញាត)"), IF(AND(T1158=FALSE, U1158=FALSE, V1158=FALSE), "ព្យួរទុក (មិនមានទិន្នន័យ)", "ប្រកាសខុស (ព្យួរទុក)"))</f>
        <v/>
      </c>
      <c r="L1158" s="418" t="inlineStr"/>
      <c r="M1158" s="418" t="inlineStr"/>
      <c r="N1158" s="455" t="n"/>
      <c r="O1158" s="455">
        <f>IF(W1158&lt;0,AI1158,I1158)</f>
        <v/>
      </c>
      <c r="P1158" s="455">
        <f>I1158-O1158</f>
        <v/>
      </c>
      <c r="Q1158" s="418" t="n"/>
      <c r="R1158" s="418" t="inlineStr">
        <is>
          <t>INV200289</t>
        </is>
      </c>
      <c r="S1158" s="418" t="inlineStr"/>
      <c r="T1158" s="418">
        <f>R1158=S1158</f>
        <v/>
      </c>
      <c r="U1158" s="418">
        <f>AND(MONTH(F1158)=MONTH(Y1158), YEAR(F1158)=YEAR(Y1158))</f>
        <v/>
      </c>
      <c r="V1158" s="418">
        <f>AND(AC1158&lt;&gt;"", 'Company information'!D$4&lt;&gt;"", RIGHT(SUBSTITUTE(AC1158,"-",""),9)=RIGHT(SUBSTITUTE('Company information'!D$4,"-",""),9))</f>
        <v/>
      </c>
      <c r="W1158" s="418">
        <f>AI1158-I1158</f>
        <v/>
      </c>
      <c r="X1158" s="455" t="n"/>
      <c r="Y1158" s="417" t="n"/>
      <c r="Z1158" s="418" t="n"/>
      <c r="AA1158" s="418" t="n"/>
      <c r="AB1158" s="418" t="n"/>
      <c r="AC1158" s="418" t="n"/>
      <c r="AD1158" s="418" t="n"/>
      <c r="AE1158" s="455" t="n"/>
      <c r="AF1158" s="455" t="n"/>
      <c r="AG1158" s="455" t="n"/>
      <c r="AH1158" s="455" t="n"/>
      <c r="AI1158" s="455" t="n"/>
      <c r="AJ1158" s="455" t="n"/>
      <c r="AK1158" s="455" t="n"/>
      <c r="AL1158" s="455" t="n"/>
      <c r="AM1158" s="455" t="n"/>
      <c r="AN1158" s="455" t="n"/>
      <c r="AO1158" s="455" t="n"/>
      <c r="AP1158" s="455" t="n"/>
      <c r="AQ1158" s="455" t="n"/>
      <c r="AR1158" s="418" t="n"/>
      <c r="AS1158" s="418" t="n"/>
      <c r="AT1158" s="418" t="n"/>
    </row>
    <row r="1159">
      <c r="A1159" s="417" t="n">
        <v>1150</v>
      </c>
      <c r="B1159" s="418" t="inlineStr">
        <is>
          <t>កេសកាតុង</t>
        </is>
      </c>
      <c r="C1159" s="418" t="inlineStr">
        <is>
          <t>ស៊ីងហ្គាពួរ កាតុង (ខេមបូឌា)</t>
        </is>
      </c>
      <c r="D1159" s="418" t="inlineStr">
        <is>
          <t>L001-100121322</t>
        </is>
      </c>
      <c r="E1159" s="418" t="inlineStr">
        <is>
          <t>V0016011</t>
        </is>
      </c>
      <c r="F1159" s="419" t="n">
        <v>44284</v>
      </c>
      <c r="G1159" s="420" t="n">
        <v>789313</v>
      </c>
      <c r="H1159" s="418" t="n"/>
      <c r="I1159" s="455" t="n">
        <v>789313</v>
      </c>
      <c r="J1159" s="418">
        <f>IF(L1159&lt;&gt;"",L1159,K1159)</f>
        <v/>
      </c>
      <c r="K1159" s="418">
        <f>IF(AND(T1159=TRUE, U1159=TRUE, V1159=TRUE), IF(W1159&lt;-0.05, "អនុញ្ញាត (អ្នកផ្គត់ផ្គង់ប្រកាសខ្វះ)", "បានប្រកាស (អនុញ្ញាត)"), IF(AND(T1159=FALSE, U1159=FALSE, V1159=FALSE), "ព្យួរទុក (មិនមានទិន្នន័យ)", "ប្រកាសខុស (ព្យួរទុក)"))</f>
        <v/>
      </c>
      <c r="L1159" s="418" t="inlineStr"/>
      <c r="M1159" s="418" t="inlineStr"/>
      <c r="N1159" s="455" t="n"/>
      <c r="O1159" s="455">
        <f>IF(W1159&lt;0,AI1159,I1159)</f>
        <v/>
      </c>
      <c r="P1159" s="455">
        <f>I1159-O1159</f>
        <v/>
      </c>
      <c r="Q1159" s="418" t="n"/>
      <c r="R1159" s="418" t="inlineStr">
        <is>
          <t>V0016011</t>
        </is>
      </c>
      <c r="S1159" s="418" t="inlineStr"/>
      <c r="T1159" s="418">
        <f>R1159=S1159</f>
        <v/>
      </c>
      <c r="U1159" s="418">
        <f>AND(MONTH(F1159)=MONTH(Y1159), YEAR(F1159)=YEAR(Y1159))</f>
        <v/>
      </c>
      <c r="V1159" s="418">
        <f>AND(AC1159&lt;&gt;"", 'Company information'!D$4&lt;&gt;"", RIGHT(SUBSTITUTE(AC1159,"-",""),9)=RIGHT(SUBSTITUTE('Company information'!D$4,"-",""),9))</f>
        <v/>
      </c>
      <c r="W1159" s="418">
        <f>AI1159-I1159</f>
        <v/>
      </c>
      <c r="X1159" s="455" t="n"/>
      <c r="Y1159" s="417" t="n"/>
      <c r="Z1159" s="418" t="n"/>
      <c r="AA1159" s="418" t="n"/>
      <c r="AB1159" s="418" t="n"/>
      <c r="AC1159" s="418" t="n"/>
      <c r="AD1159" s="418" t="n"/>
      <c r="AE1159" s="455" t="n"/>
      <c r="AF1159" s="455" t="n"/>
      <c r="AG1159" s="455" t="n"/>
      <c r="AH1159" s="455" t="n"/>
      <c r="AI1159" s="455" t="n"/>
      <c r="AJ1159" s="455" t="n"/>
      <c r="AK1159" s="455" t="n"/>
      <c r="AL1159" s="455" t="n"/>
      <c r="AM1159" s="455" t="n"/>
      <c r="AN1159" s="455" t="n"/>
      <c r="AO1159" s="455" t="n"/>
      <c r="AP1159" s="455" t="n"/>
      <c r="AQ1159" s="455" t="n"/>
      <c r="AR1159" s="418" t="n"/>
      <c r="AS1159" s="418" t="n"/>
      <c r="AT1159" s="418" t="n"/>
    </row>
    <row r="1160">
      <c r="A1160" s="417" t="n">
        <v>1151</v>
      </c>
      <c r="B1160" s="418" t="inlineStr">
        <is>
          <t>កេសកាតុង</t>
        </is>
      </c>
      <c r="C1160" s="418" t="inlineStr">
        <is>
          <t>ស៊ីងហ្គាពួរ កាតុង (ខេមបូឌា)</t>
        </is>
      </c>
      <c r="D1160" s="418" t="inlineStr">
        <is>
          <t>L001-100121322</t>
        </is>
      </c>
      <c r="E1160" s="418" t="inlineStr">
        <is>
          <t>V0016010</t>
        </is>
      </c>
      <c r="F1160" s="419" t="n">
        <v>44283</v>
      </c>
      <c r="G1160" s="420" t="n">
        <v>402882</v>
      </c>
      <c r="H1160" s="418" t="n"/>
      <c r="I1160" s="455" t="n">
        <v>402882</v>
      </c>
      <c r="J1160" s="418">
        <f>IF(L1160&lt;&gt;"",L1160,K1160)</f>
        <v/>
      </c>
      <c r="K1160" s="418">
        <f>IF(AND(T1160=TRUE, U1160=TRUE, V1160=TRUE), IF(W1160&lt;-0.05, "អនុញ្ញាត (អ្នកផ្គត់ផ្គង់ប្រកាសខ្វះ)", "បានប្រកាស (អនុញ្ញាត)"), IF(AND(T1160=FALSE, U1160=FALSE, V1160=FALSE), "ព្យួរទុក (មិនមានទិន្នន័យ)", "ប្រកាសខុស (ព្យួរទុក)"))</f>
        <v/>
      </c>
      <c r="L1160" s="418" t="inlineStr"/>
      <c r="M1160" s="418" t="inlineStr"/>
      <c r="N1160" s="455" t="n"/>
      <c r="O1160" s="455">
        <f>IF(W1160&lt;0,AI1160,I1160)</f>
        <v/>
      </c>
      <c r="P1160" s="455">
        <f>I1160-O1160</f>
        <v/>
      </c>
      <c r="Q1160" s="418" t="n"/>
      <c r="R1160" s="418" t="inlineStr">
        <is>
          <t>V0016010</t>
        </is>
      </c>
      <c r="S1160" s="418" t="inlineStr"/>
      <c r="T1160" s="418">
        <f>R1160=S1160</f>
        <v/>
      </c>
      <c r="U1160" s="418">
        <f>AND(MONTH(F1160)=MONTH(Y1160), YEAR(F1160)=YEAR(Y1160))</f>
        <v/>
      </c>
      <c r="V1160" s="418">
        <f>AND(AC1160&lt;&gt;"", 'Company information'!D$4&lt;&gt;"", RIGHT(SUBSTITUTE(AC1160,"-",""),9)=RIGHT(SUBSTITUTE('Company information'!D$4,"-",""),9))</f>
        <v/>
      </c>
      <c r="W1160" s="418">
        <f>AI1160-I1160</f>
        <v/>
      </c>
      <c r="X1160" s="455" t="n"/>
      <c r="Y1160" s="417" t="n"/>
      <c r="Z1160" s="418" t="n"/>
      <c r="AA1160" s="418" t="n"/>
      <c r="AB1160" s="418" t="n"/>
      <c r="AC1160" s="418" t="n"/>
      <c r="AD1160" s="418" t="n"/>
      <c r="AE1160" s="455" t="n"/>
      <c r="AF1160" s="455" t="n"/>
      <c r="AG1160" s="455" t="n"/>
      <c r="AH1160" s="455" t="n"/>
      <c r="AI1160" s="455" t="n"/>
      <c r="AJ1160" s="455" t="n"/>
      <c r="AK1160" s="455" t="n"/>
      <c r="AL1160" s="455" t="n"/>
      <c r="AM1160" s="455" t="n"/>
      <c r="AN1160" s="455" t="n"/>
      <c r="AO1160" s="455" t="n"/>
      <c r="AP1160" s="455" t="n"/>
      <c r="AQ1160" s="455" t="n"/>
      <c r="AR1160" s="418" t="n"/>
      <c r="AS1160" s="418" t="n"/>
      <c r="AT1160" s="418" t="n"/>
    </row>
    <row r="1161">
      <c r="A1161" s="417" t="n">
        <v>1152</v>
      </c>
      <c r="B1161" s="418" t="inlineStr">
        <is>
          <t>កេសកាតុង</t>
        </is>
      </c>
      <c r="C1161" s="418" t="inlineStr">
        <is>
          <t>ស៊ីងហ្គាពួរ កាតុង (ខេមបូឌា)</t>
        </is>
      </c>
      <c r="D1161" s="418" t="inlineStr">
        <is>
          <t>L001-100121322</t>
        </is>
      </c>
      <c r="E1161" s="418" t="inlineStr">
        <is>
          <t>V0016007</t>
        </is>
      </c>
      <c r="F1161" s="419" t="n">
        <v>44283</v>
      </c>
      <c r="G1161" s="420" t="n">
        <v>25444</v>
      </c>
      <c r="H1161" s="418" t="n"/>
      <c r="I1161" s="455" t="n">
        <v>25444</v>
      </c>
      <c r="J1161" s="418">
        <f>IF(L1161&lt;&gt;"",L1161,K1161)</f>
        <v/>
      </c>
      <c r="K1161" s="418">
        <f>IF(AND(T1161=TRUE, U1161=TRUE, V1161=TRUE), IF(W1161&lt;-0.05, "អនុញ្ញាត (អ្នកផ្គត់ផ្គង់ប្រកាសខ្វះ)", "បានប្រកាស (អនុញ្ញាត)"), IF(AND(T1161=FALSE, U1161=FALSE, V1161=FALSE), "ព្យួរទុក (មិនមានទិន្នន័យ)", "ប្រកាសខុស (ព្យួរទុក)"))</f>
        <v/>
      </c>
      <c r="L1161" s="418" t="inlineStr"/>
      <c r="M1161" s="418" t="inlineStr"/>
      <c r="N1161" s="455" t="n"/>
      <c r="O1161" s="455">
        <f>IF(W1161&lt;0,AI1161,I1161)</f>
        <v/>
      </c>
      <c r="P1161" s="455">
        <f>I1161-O1161</f>
        <v/>
      </c>
      <c r="Q1161" s="418" t="n"/>
      <c r="R1161" s="418" t="inlineStr">
        <is>
          <t>V0016007</t>
        </is>
      </c>
      <c r="S1161" s="418" t="inlineStr"/>
      <c r="T1161" s="418">
        <f>R1161=S1161</f>
        <v/>
      </c>
      <c r="U1161" s="418">
        <f>AND(MONTH(F1161)=MONTH(Y1161), YEAR(F1161)=YEAR(Y1161))</f>
        <v/>
      </c>
      <c r="V1161" s="418">
        <f>AND(AC1161&lt;&gt;"", 'Company information'!D$4&lt;&gt;"", RIGHT(SUBSTITUTE(AC1161,"-",""),9)=RIGHT(SUBSTITUTE('Company information'!D$4,"-",""),9))</f>
        <v/>
      </c>
      <c r="W1161" s="418">
        <f>AI1161-I1161</f>
        <v/>
      </c>
      <c r="X1161" s="455" t="n"/>
      <c r="Y1161" s="417" t="n"/>
      <c r="Z1161" s="418" t="n"/>
      <c r="AA1161" s="418" t="n"/>
      <c r="AB1161" s="418" t="n"/>
      <c r="AC1161" s="418" t="n"/>
      <c r="AD1161" s="418" t="n"/>
      <c r="AE1161" s="455" t="n"/>
      <c r="AF1161" s="455" t="n"/>
      <c r="AG1161" s="455" t="n"/>
      <c r="AH1161" s="455" t="n"/>
      <c r="AI1161" s="455" t="n"/>
      <c r="AJ1161" s="455" t="n"/>
      <c r="AK1161" s="455" t="n"/>
      <c r="AL1161" s="455" t="n"/>
      <c r="AM1161" s="455" t="n"/>
      <c r="AN1161" s="455" t="n"/>
      <c r="AO1161" s="455" t="n"/>
      <c r="AP1161" s="455" t="n"/>
      <c r="AQ1161" s="455" t="n"/>
      <c r="AR1161" s="418" t="n"/>
      <c r="AS1161" s="418" t="n"/>
      <c r="AT1161" s="418" t="n"/>
    </row>
    <row r="1162">
      <c r="A1162" s="417" t="n">
        <v>1153</v>
      </c>
      <c r="B1162" s="418" t="inlineStr">
        <is>
          <t>កេសកាតុង</t>
        </is>
      </c>
      <c r="C1162" s="418" t="inlineStr">
        <is>
          <t>ស៊ីងហ្គាពួរ កាតុង (ខេមបូឌា)</t>
        </is>
      </c>
      <c r="D1162" s="418" t="inlineStr">
        <is>
          <t>L001-100121322</t>
        </is>
      </c>
      <c r="E1162" s="418" t="inlineStr">
        <is>
          <t>V0016006</t>
        </is>
      </c>
      <c r="F1162" s="419" t="n">
        <v>44283</v>
      </c>
      <c r="G1162" s="420" t="n">
        <v>449885</v>
      </c>
      <c r="H1162" s="418" t="n"/>
      <c r="I1162" s="455" t="n">
        <v>449885</v>
      </c>
      <c r="J1162" s="418">
        <f>IF(L1162&lt;&gt;"",L1162,K1162)</f>
        <v/>
      </c>
      <c r="K1162" s="418">
        <f>IF(AND(T1162=TRUE, U1162=TRUE, V1162=TRUE), IF(W1162&lt;-0.05, "អនុញ្ញាត (អ្នកផ្គត់ផ្គង់ប្រកាសខ្វះ)", "បានប្រកាស (អនុញ្ញាត)"), IF(AND(T1162=FALSE, U1162=FALSE, V1162=FALSE), "ព្យួរទុក (មិនមានទិន្នន័យ)", "ប្រកាសខុស (ព្យួរទុក)"))</f>
        <v/>
      </c>
      <c r="L1162" s="418" t="inlineStr"/>
      <c r="M1162" s="418" t="inlineStr"/>
      <c r="N1162" s="455" t="n"/>
      <c r="O1162" s="455">
        <f>IF(W1162&lt;0,AI1162,I1162)</f>
        <v/>
      </c>
      <c r="P1162" s="455">
        <f>I1162-O1162</f>
        <v/>
      </c>
      <c r="Q1162" s="418" t="n"/>
      <c r="R1162" s="418" t="inlineStr">
        <is>
          <t>V0016006</t>
        </is>
      </c>
      <c r="S1162" s="418" t="inlineStr"/>
      <c r="T1162" s="418">
        <f>R1162=S1162</f>
        <v/>
      </c>
      <c r="U1162" s="418">
        <f>AND(MONTH(F1162)=MONTH(Y1162), YEAR(F1162)=YEAR(Y1162))</f>
        <v/>
      </c>
      <c r="V1162" s="418">
        <f>AND(AC1162&lt;&gt;"", 'Company information'!D$4&lt;&gt;"", RIGHT(SUBSTITUTE(AC1162,"-",""),9)=RIGHT(SUBSTITUTE('Company information'!D$4,"-",""),9))</f>
        <v/>
      </c>
      <c r="W1162" s="418">
        <f>AI1162-I1162</f>
        <v/>
      </c>
      <c r="X1162" s="455" t="n"/>
      <c r="Y1162" s="417" t="n"/>
      <c r="Z1162" s="418" t="n"/>
      <c r="AA1162" s="418" t="n"/>
      <c r="AB1162" s="418" t="n"/>
      <c r="AC1162" s="418" t="n"/>
      <c r="AD1162" s="418" t="n"/>
      <c r="AE1162" s="455" t="n"/>
      <c r="AF1162" s="455" t="n"/>
      <c r="AG1162" s="455" t="n"/>
      <c r="AH1162" s="455" t="n"/>
      <c r="AI1162" s="455" t="n"/>
      <c r="AJ1162" s="455" t="n"/>
      <c r="AK1162" s="455" t="n"/>
      <c r="AL1162" s="455" t="n"/>
      <c r="AM1162" s="455" t="n"/>
      <c r="AN1162" s="455" t="n"/>
      <c r="AO1162" s="455" t="n"/>
      <c r="AP1162" s="455" t="n"/>
      <c r="AQ1162" s="455" t="n"/>
      <c r="AR1162" s="418" t="n"/>
      <c r="AS1162" s="418" t="n"/>
      <c r="AT1162" s="418" t="n"/>
    </row>
    <row r="1163">
      <c r="A1163" s="417" t="n">
        <v>1154</v>
      </c>
      <c r="B1163" s="418" t="inlineStr">
        <is>
          <t>កេសកាតុង</t>
        </is>
      </c>
      <c r="C1163" s="418" t="inlineStr">
        <is>
          <t>ស៊ីងហ្គាពួរ កាតុង (ខេមបូឌា)</t>
        </is>
      </c>
      <c r="D1163" s="418" t="inlineStr">
        <is>
          <t>L001-100121322</t>
        </is>
      </c>
      <c r="E1163" s="418" t="inlineStr">
        <is>
          <t>V0016001</t>
        </is>
      </c>
      <c r="F1163" s="419" t="n">
        <v>44282</v>
      </c>
      <c r="G1163" s="420" t="n">
        <v>19526</v>
      </c>
      <c r="H1163" s="418" t="n"/>
      <c r="I1163" s="455" t="n">
        <v>19526</v>
      </c>
      <c r="J1163" s="418">
        <f>IF(L1163&lt;&gt;"",L1163,K1163)</f>
        <v/>
      </c>
      <c r="K1163" s="418">
        <f>IF(AND(T1163=TRUE, U1163=TRUE, V1163=TRUE), IF(W1163&lt;-0.05, "អនុញ្ញាត (អ្នកផ្គត់ផ្គង់ប្រកាសខ្វះ)", "បានប្រកាស (អនុញ្ញាត)"), IF(AND(T1163=FALSE, U1163=FALSE, V1163=FALSE), "ព្យួរទុក (មិនមានទិន្នន័យ)", "ប្រកាសខុស (ព្យួរទុក)"))</f>
        <v/>
      </c>
      <c r="L1163" s="418" t="inlineStr"/>
      <c r="M1163" s="418" t="inlineStr"/>
      <c r="N1163" s="455" t="n"/>
      <c r="O1163" s="455">
        <f>IF(W1163&lt;0,AI1163,I1163)</f>
        <v/>
      </c>
      <c r="P1163" s="455">
        <f>I1163-O1163</f>
        <v/>
      </c>
      <c r="Q1163" s="418" t="n"/>
      <c r="R1163" s="418" t="inlineStr">
        <is>
          <t>V0016001</t>
        </is>
      </c>
      <c r="S1163" s="418" t="inlineStr"/>
      <c r="T1163" s="418">
        <f>R1163=S1163</f>
        <v/>
      </c>
      <c r="U1163" s="418">
        <f>AND(MONTH(F1163)=MONTH(Y1163), YEAR(F1163)=YEAR(Y1163))</f>
        <v/>
      </c>
      <c r="V1163" s="418">
        <f>AND(AC1163&lt;&gt;"", 'Company information'!D$4&lt;&gt;"", RIGHT(SUBSTITUTE(AC1163,"-",""),9)=RIGHT(SUBSTITUTE('Company information'!D$4,"-",""),9))</f>
        <v/>
      </c>
      <c r="W1163" s="418">
        <f>AI1163-I1163</f>
        <v/>
      </c>
      <c r="X1163" s="455" t="n"/>
      <c r="Y1163" s="417" t="n"/>
      <c r="Z1163" s="418" t="n"/>
      <c r="AA1163" s="418" t="n"/>
      <c r="AB1163" s="418" t="n"/>
      <c r="AC1163" s="418" t="n"/>
      <c r="AD1163" s="418" t="n"/>
      <c r="AE1163" s="455" t="n"/>
      <c r="AF1163" s="455" t="n"/>
      <c r="AG1163" s="455" t="n"/>
      <c r="AH1163" s="455" t="n"/>
      <c r="AI1163" s="455" t="n"/>
      <c r="AJ1163" s="455" t="n"/>
      <c r="AK1163" s="455" t="n"/>
      <c r="AL1163" s="455" t="n"/>
      <c r="AM1163" s="455" t="n"/>
      <c r="AN1163" s="455" t="n"/>
      <c r="AO1163" s="455" t="n"/>
      <c r="AP1163" s="455" t="n"/>
      <c r="AQ1163" s="455" t="n"/>
      <c r="AR1163" s="418" t="n"/>
      <c r="AS1163" s="418" t="n"/>
      <c r="AT1163" s="418" t="n"/>
    </row>
    <row r="1164">
      <c r="A1164" s="417" t="n">
        <v>1155</v>
      </c>
      <c r="B1164" s="418" t="inlineStr">
        <is>
          <t>កេសកាតុង</t>
        </is>
      </c>
      <c r="C1164" s="418" t="inlineStr">
        <is>
          <t>ស៊ីងហ្គាពួរ កាតុង (ខេមបូឌា)</t>
        </is>
      </c>
      <c r="D1164" s="418" t="inlineStr">
        <is>
          <t>L001-100121322</t>
        </is>
      </c>
      <c r="E1164" s="418" t="inlineStr">
        <is>
          <t>V0016000</t>
        </is>
      </c>
      <c r="F1164" s="419" t="n">
        <v>44281</v>
      </c>
      <c r="G1164" s="420" t="n">
        <v>872227</v>
      </c>
      <c r="H1164" s="418" t="n"/>
      <c r="I1164" s="455" t="n">
        <v>872227</v>
      </c>
      <c r="J1164" s="418">
        <f>IF(L1164&lt;&gt;"",L1164,K1164)</f>
        <v/>
      </c>
      <c r="K1164" s="418">
        <f>IF(AND(T1164=TRUE, U1164=TRUE, V1164=TRUE), IF(W1164&lt;-0.05, "អនុញ្ញាត (អ្នកផ្គត់ផ្គង់ប្រកាសខ្វះ)", "បានប្រកាស (អនុញ្ញាត)"), IF(AND(T1164=FALSE, U1164=FALSE, V1164=FALSE), "ព្យួរទុក (មិនមានទិន្នន័យ)", "ប្រកាសខុស (ព្យួរទុក)"))</f>
        <v/>
      </c>
      <c r="L1164" s="418" t="inlineStr"/>
      <c r="M1164" s="418" t="inlineStr"/>
      <c r="N1164" s="455" t="n"/>
      <c r="O1164" s="455">
        <f>IF(W1164&lt;0,AI1164,I1164)</f>
        <v/>
      </c>
      <c r="P1164" s="455">
        <f>I1164-O1164</f>
        <v/>
      </c>
      <c r="Q1164" s="418" t="n"/>
      <c r="R1164" s="418" t="inlineStr">
        <is>
          <t>V0016000</t>
        </is>
      </c>
      <c r="S1164" s="418" t="inlineStr"/>
      <c r="T1164" s="418">
        <f>R1164=S1164</f>
        <v/>
      </c>
      <c r="U1164" s="418">
        <f>AND(MONTH(F1164)=MONTH(Y1164), YEAR(F1164)=YEAR(Y1164))</f>
        <v/>
      </c>
      <c r="V1164" s="418">
        <f>AND(AC1164&lt;&gt;"", 'Company information'!D$4&lt;&gt;"", RIGHT(SUBSTITUTE(AC1164,"-",""),9)=RIGHT(SUBSTITUTE('Company information'!D$4,"-",""),9))</f>
        <v/>
      </c>
      <c r="W1164" s="418">
        <f>AI1164-I1164</f>
        <v/>
      </c>
      <c r="X1164" s="455" t="n"/>
      <c r="Y1164" s="417" t="n"/>
      <c r="Z1164" s="418" t="n"/>
      <c r="AA1164" s="418" t="n"/>
      <c r="AB1164" s="418" t="n"/>
      <c r="AC1164" s="418" t="n"/>
      <c r="AD1164" s="418" t="n"/>
      <c r="AE1164" s="455" t="n"/>
      <c r="AF1164" s="455" t="n"/>
      <c r="AG1164" s="455" t="n"/>
      <c r="AH1164" s="455" t="n"/>
      <c r="AI1164" s="455" t="n"/>
      <c r="AJ1164" s="455" t="n"/>
      <c r="AK1164" s="455" t="n"/>
      <c r="AL1164" s="455" t="n"/>
      <c r="AM1164" s="455" t="n"/>
      <c r="AN1164" s="455" t="n"/>
      <c r="AO1164" s="455" t="n"/>
      <c r="AP1164" s="455" t="n"/>
      <c r="AQ1164" s="455" t="n"/>
      <c r="AR1164" s="418" t="n"/>
      <c r="AS1164" s="418" t="n"/>
      <c r="AT1164" s="418" t="n"/>
    </row>
    <row r="1165">
      <c r="A1165" s="417" t="n">
        <v>1156</v>
      </c>
      <c r="B1165" s="418" t="inlineStr">
        <is>
          <t>កេសកាតុង</t>
        </is>
      </c>
      <c r="C1165" s="418" t="inlineStr">
        <is>
          <t>ស៊ីងហ្គាពួរ កាតុង (ខេមបូឌា)</t>
        </is>
      </c>
      <c r="D1165" s="418" t="inlineStr">
        <is>
          <t>L001-100121322</t>
        </is>
      </c>
      <c r="E1165" s="418" t="inlineStr">
        <is>
          <t>V0015980</t>
        </is>
      </c>
      <c r="F1165" s="419" t="n">
        <v>44280</v>
      </c>
      <c r="G1165" s="420" t="n">
        <v>797035</v>
      </c>
      <c r="H1165" s="418" t="n"/>
      <c r="I1165" s="455" t="n">
        <v>797035</v>
      </c>
      <c r="J1165" s="418">
        <f>IF(L1165&lt;&gt;"",L1165,K1165)</f>
        <v/>
      </c>
      <c r="K1165" s="418">
        <f>IF(AND(T1165=TRUE, U1165=TRUE, V1165=TRUE), IF(W1165&lt;-0.05, "អនុញ្ញាត (អ្នកផ្គត់ផ្គង់ប្រកាសខ្វះ)", "បានប្រកាស (អនុញ្ញាត)"), IF(AND(T1165=FALSE, U1165=FALSE, V1165=FALSE), "ព្យួរទុក (មិនមានទិន្នន័យ)", "ប្រកាសខុស (ព្យួរទុក)"))</f>
        <v/>
      </c>
      <c r="L1165" s="418" t="inlineStr"/>
      <c r="M1165" s="418" t="inlineStr"/>
      <c r="N1165" s="455" t="n"/>
      <c r="O1165" s="455">
        <f>IF(W1165&lt;0,AI1165,I1165)</f>
        <v/>
      </c>
      <c r="P1165" s="455">
        <f>I1165-O1165</f>
        <v/>
      </c>
      <c r="Q1165" s="418" t="n"/>
      <c r="R1165" s="418" t="inlineStr">
        <is>
          <t>V0015980</t>
        </is>
      </c>
      <c r="S1165" s="418" t="inlineStr"/>
      <c r="T1165" s="418">
        <f>R1165=S1165</f>
        <v/>
      </c>
      <c r="U1165" s="418">
        <f>AND(MONTH(F1165)=MONTH(Y1165), YEAR(F1165)=YEAR(Y1165))</f>
        <v/>
      </c>
      <c r="V1165" s="418">
        <f>AND(AC1165&lt;&gt;"", 'Company information'!D$4&lt;&gt;"", RIGHT(SUBSTITUTE(AC1165,"-",""),9)=RIGHT(SUBSTITUTE('Company information'!D$4,"-",""),9))</f>
        <v/>
      </c>
      <c r="W1165" s="418">
        <f>AI1165-I1165</f>
        <v/>
      </c>
      <c r="X1165" s="455" t="n"/>
      <c r="Y1165" s="417" t="n"/>
      <c r="Z1165" s="418" t="n"/>
      <c r="AA1165" s="418" t="n"/>
      <c r="AB1165" s="418" t="n"/>
      <c r="AC1165" s="418" t="n"/>
      <c r="AD1165" s="418" t="n"/>
      <c r="AE1165" s="455" t="n"/>
      <c r="AF1165" s="455" t="n"/>
      <c r="AG1165" s="455" t="n"/>
      <c r="AH1165" s="455" t="n"/>
      <c r="AI1165" s="455" t="n"/>
      <c r="AJ1165" s="455" t="n"/>
      <c r="AK1165" s="455" t="n"/>
      <c r="AL1165" s="455" t="n"/>
      <c r="AM1165" s="455" t="n"/>
      <c r="AN1165" s="455" t="n"/>
      <c r="AO1165" s="455" t="n"/>
      <c r="AP1165" s="455" t="n"/>
      <c r="AQ1165" s="455" t="n"/>
      <c r="AR1165" s="418" t="n"/>
      <c r="AS1165" s="418" t="n"/>
      <c r="AT1165" s="418" t="n"/>
    </row>
    <row r="1166">
      <c r="A1166" s="417" t="n">
        <v>1157</v>
      </c>
      <c r="B1166" s="418" t="inlineStr">
        <is>
          <t>កេសកាតុង</t>
        </is>
      </c>
      <c r="C1166" s="418" t="inlineStr">
        <is>
          <t>ស៊ីងហ្គាពួរ កាតុង (ខេមបូឌា)</t>
        </is>
      </c>
      <c r="D1166" s="418" t="inlineStr">
        <is>
          <t>L001-100121322</t>
        </is>
      </c>
      <c r="E1166" s="418" t="inlineStr">
        <is>
          <t>V0015978</t>
        </is>
      </c>
      <c r="F1166" s="419" t="n">
        <v>44279</v>
      </c>
      <c r="G1166" s="420" t="n">
        <v>515735</v>
      </c>
      <c r="H1166" s="418" t="n"/>
      <c r="I1166" s="455" t="n">
        <v>515735</v>
      </c>
      <c r="J1166" s="418">
        <f>IF(L1166&lt;&gt;"",L1166,K1166)</f>
        <v/>
      </c>
      <c r="K1166" s="418">
        <f>IF(AND(T1166=TRUE, U1166=TRUE, V1166=TRUE), IF(W1166&lt;-0.05, "អនុញ្ញាត (អ្នកផ្គត់ផ្គង់ប្រកាសខ្វះ)", "បានប្រកាស (អនុញ្ញាត)"), IF(AND(T1166=FALSE, U1166=FALSE, V1166=FALSE), "ព្យួរទុក (មិនមានទិន្នន័យ)", "ប្រកាសខុស (ព្យួរទុក)"))</f>
        <v/>
      </c>
      <c r="L1166" s="418" t="inlineStr"/>
      <c r="M1166" s="418" t="inlineStr"/>
      <c r="N1166" s="455" t="n"/>
      <c r="O1166" s="455">
        <f>IF(W1166&lt;0,AI1166,I1166)</f>
        <v/>
      </c>
      <c r="P1166" s="455">
        <f>I1166-O1166</f>
        <v/>
      </c>
      <c r="Q1166" s="418" t="n"/>
      <c r="R1166" s="418" t="inlineStr">
        <is>
          <t>V0015978</t>
        </is>
      </c>
      <c r="S1166" s="418" t="inlineStr"/>
      <c r="T1166" s="418">
        <f>R1166=S1166</f>
        <v/>
      </c>
      <c r="U1166" s="418">
        <f>AND(MONTH(F1166)=MONTH(Y1166), YEAR(F1166)=YEAR(Y1166))</f>
        <v/>
      </c>
      <c r="V1166" s="418">
        <f>AND(AC1166&lt;&gt;"", 'Company information'!D$4&lt;&gt;"", RIGHT(SUBSTITUTE(AC1166,"-",""),9)=RIGHT(SUBSTITUTE('Company information'!D$4,"-",""),9))</f>
        <v/>
      </c>
      <c r="W1166" s="418">
        <f>AI1166-I1166</f>
        <v/>
      </c>
      <c r="X1166" s="455" t="n"/>
      <c r="Y1166" s="417" t="n"/>
      <c r="Z1166" s="418" t="n"/>
      <c r="AA1166" s="418" t="n"/>
      <c r="AB1166" s="418" t="n"/>
      <c r="AC1166" s="418" t="n"/>
      <c r="AD1166" s="418" t="n"/>
      <c r="AE1166" s="455" t="n"/>
      <c r="AF1166" s="455" t="n"/>
      <c r="AG1166" s="455" t="n"/>
      <c r="AH1166" s="455" t="n"/>
      <c r="AI1166" s="455" t="n"/>
      <c r="AJ1166" s="455" t="n"/>
      <c r="AK1166" s="455" t="n"/>
      <c r="AL1166" s="455" t="n"/>
      <c r="AM1166" s="455" t="n"/>
      <c r="AN1166" s="455" t="n"/>
      <c r="AO1166" s="455" t="n"/>
      <c r="AP1166" s="455" t="n"/>
      <c r="AQ1166" s="455" t="n"/>
      <c r="AR1166" s="418" t="n"/>
      <c r="AS1166" s="418" t="n"/>
      <c r="AT1166" s="418" t="n"/>
    </row>
    <row r="1167">
      <c r="A1167" s="417" t="n">
        <v>1158</v>
      </c>
      <c r="B1167" s="418" t="inlineStr">
        <is>
          <t>កេសកាតុង</t>
        </is>
      </c>
      <c r="C1167" s="418" t="inlineStr">
        <is>
          <t>ស៊ីងហ្គាពួរ កាតុង (ខេមបូឌា)</t>
        </is>
      </c>
      <c r="D1167" s="418" t="inlineStr">
        <is>
          <t>L001-100121322</t>
        </is>
      </c>
      <c r="E1167" s="418" t="inlineStr">
        <is>
          <t>V0015972</t>
        </is>
      </c>
      <c r="F1167" s="419" t="n">
        <v>44279</v>
      </c>
      <c r="G1167" s="420" t="n">
        <v>33598</v>
      </c>
      <c r="H1167" s="418" t="n"/>
      <c r="I1167" s="455" t="n">
        <v>33598</v>
      </c>
      <c r="J1167" s="418">
        <f>IF(L1167&lt;&gt;"",L1167,K1167)</f>
        <v/>
      </c>
      <c r="K1167" s="418">
        <f>IF(AND(T1167=TRUE, U1167=TRUE, V1167=TRUE), IF(W1167&lt;-0.05, "អនុញ្ញាត (អ្នកផ្គត់ផ្គង់ប្រកាសខ្វះ)", "បានប្រកាស (អនុញ្ញាត)"), IF(AND(T1167=FALSE, U1167=FALSE, V1167=FALSE), "ព្យួរទុក (មិនមានទិន្នន័យ)", "ប្រកាសខុស (ព្យួរទុក)"))</f>
        <v/>
      </c>
      <c r="L1167" s="418" t="inlineStr"/>
      <c r="M1167" s="418" t="inlineStr"/>
      <c r="N1167" s="455" t="n"/>
      <c r="O1167" s="455">
        <f>IF(W1167&lt;0,AI1167,I1167)</f>
        <v/>
      </c>
      <c r="P1167" s="455">
        <f>I1167-O1167</f>
        <v/>
      </c>
      <c r="Q1167" s="418" t="n"/>
      <c r="R1167" s="418" t="inlineStr">
        <is>
          <t>V0015972</t>
        </is>
      </c>
      <c r="S1167" s="418" t="inlineStr"/>
      <c r="T1167" s="418">
        <f>R1167=S1167</f>
        <v/>
      </c>
      <c r="U1167" s="418">
        <f>AND(MONTH(F1167)=MONTH(Y1167), YEAR(F1167)=YEAR(Y1167))</f>
        <v/>
      </c>
      <c r="V1167" s="418">
        <f>AND(AC1167&lt;&gt;"", 'Company information'!D$4&lt;&gt;"", RIGHT(SUBSTITUTE(AC1167,"-",""),9)=RIGHT(SUBSTITUTE('Company information'!D$4,"-",""),9))</f>
        <v/>
      </c>
      <c r="W1167" s="418">
        <f>AI1167-I1167</f>
        <v/>
      </c>
      <c r="X1167" s="455" t="n"/>
      <c r="Y1167" s="417" t="n"/>
      <c r="Z1167" s="418" t="n"/>
      <c r="AA1167" s="418" t="n"/>
      <c r="AB1167" s="418" t="n"/>
      <c r="AC1167" s="418" t="n"/>
      <c r="AD1167" s="418" t="n"/>
      <c r="AE1167" s="455" t="n"/>
      <c r="AF1167" s="455" t="n"/>
      <c r="AG1167" s="455" t="n"/>
      <c r="AH1167" s="455" t="n"/>
      <c r="AI1167" s="455" t="n"/>
      <c r="AJ1167" s="455" t="n"/>
      <c r="AK1167" s="455" t="n"/>
      <c r="AL1167" s="455" t="n"/>
      <c r="AM1167" s="455" t="n"/>
      <c r="AN1167" s="455" t="n"/>
      <c r="AO1167" s="455" t="n"/>
      <c r="AP1167" s="455" t="n"/>
      <c r="AQ1167" s="455" t="n"/>
      <c r="AR1167" s="418" t="n"/>
      <c r="AS1167" s="418" t="n"/>
      <c r="AT1167" s="418" t="n"/>
    </row>
    <row r="1168">
      <c r="A1168" s="417" t="n">
        <v>1159</v>
      </c>
      <c r="B1168" s="418" t="inlineStr">
        <is>
          <t>កេសកាតុង</t>
        </is>
      </c>
      <c r="C1168" s="418" t="inlineStr">
        <is>
          <t>ស៊ីងហ្គាពួរ កាតុង (ខេមបូឌា)</t>
        </is>
      </c>
      <c r="D1168" s="418" t="inlineStr">
        <is>
          <t>L001-100121322</t>
        </is>
      </c>
      <c r="E1168" s="418" t="inlineStr">
        <is>
          <t>V0015969</t>
        </is>
      </c>
      <c r="F1168" s="419" t="n">
        <v>44279</v>
      </c>
      <c r="G1168" s="420" t="n">
        <v>463512</v>
      </c>
      <c r="H1168" s="418" t="n"/>
      <c r="I1168" s="455" t="n">
        <v>463512</v>
      </c>
      <c r="J1168" s="418">
        <f>IF(L1168&lt;&gt;"",L1168,K1168)</f>
        <v/>
      </c>
      <c r="K1168" s="418">
        <f>IF(AND(T1168=TRUE, U1168=TRUE, V1168=TRUE), IF(W1168&lt;-0.05, "អនុញ្ញាត (អ្នកផ្គត់ផ្គង់ប្រកាសខ្វះ)", "បានប្រកាស (អនុញ្ញាត)"), IF(AND(T1168=FALSE, U1168=FALSE, V1168=FALSE), "ព្យួរទុក (មិនមានទិន្នន័យ)", "ប្រកាសខុស (ព្យួរទុក)"))</f>
        <v/>
      </c>
      <c r="L1168" s="418" t="inlineStr"/>
      <c r="M1168" s="418" t="inlineStr"/>
      <c r="N1168" s="455" t="n"/>
      <c r="O1168" s="455">
        <f>IF(W1168&lt;0,AI1168,I1168)</f>
        <v/>
      </c>
      <c r="P1168" s="455">
        <f>I1168-O1168</f>
        <v/>
      </c>
      <c r="Q1168" s="418" t="n"/>
      <c r="R1168" s="418" t="inlineStr">
        <is>
          <t>V0015969</t>
        </is>
      </c>
      <c r="S1168" s="418" t="inlineStr"/>
      <c r="T1168" s="418">
        <f>R1168=S1168</f>
        <v/>
      </c>
      <c r="U1168" s="418">
        <f>AND(MONTH(F1168)=MONTH(Y1168), YEAR(F1168)=YEAR(Y1168))</f>
        <v/>
      </c>
      <c r="V1168" s="418">
        <f>AND(AC1168&lt;&gt;"", 'Company information'!D$4&lt;&gt;"", RIGHT(SUBSTITUTE(AC1168,"-",""),9)=RIGHT(SUBSTITUTE('Company information'!D$4,"-",""),9))</f>
        <v/>
      </c>
      <c r="W1168" s="418">
        <f>AI1168-I1168</f>
        <v/>
      </c>
      <c r="X1168" s="455" t="n"/>
      <c r="Y1168" s="417" t="n"/>
      <c r="Z1168" s="418" t="n"/>
      <c r="AA1168" s="418" t="n"/>
      <c r="AB1168" s="418" t="n"/>
      <c r="AC1168" s="418" t="n"/>
      <c r="AD1168" s="418" t="n"/>
      <c r="AE1168" s="455" t="n"/>
      <c r="AF1168" s="455" t="n"/>
      <c r="AG1168" s="455" t="n"/>
      <c r="AH1168" s="455" t="n"/>
      <c r="AI1168" s="455" t="n"/>
      <c r="AJ1168" s="455" t="n"/>
      <c r="AK1168" s="455" t="n"/>
      <c r="AL1168" s="455" t="n"/>
      <c r="AM1168" s="455" t="n"/>
      <c r="AN1168" s="455" t="n"/>
      <c r="AO1168" s="455" t="n"/>
      <c r="AP1168" s="455" t="n"/>
      <c r="AQ1168" s="455" t="n"/>
      <c r="AR1168" s="418" t="n"/>
      <c r="AS1168" s="418" t="n"/>
      <c r="AT1168" s="418" t="n"/>
    </row>
    <row r="1169">
      <c r="A1169" s="417" t="n">
        <v>1160</v>
      </c>
      <c r="B1169" s="418" t="inlineStr">
        <is>
          <t>កេសកាតុង</t>
        </is>
      </c>
      <c r="C1169" s="418" t="inlineStr">
        <is>
          <t>ស៊ីងហ្គាពួរ កាតុង (ខេមបូឌា)</t>
        </is>
      </c>
      <c r="D1169" s="418" t="inlineStr">
        <is>
          <t>L001-100121322</t>
        </is>
      </c>
      <c r="E1169" s="418" t="inlineStr">
        <is>
          <t>V0015967</t>
        </is>
      </c>
      <c r="F1169" s="419" t="n">
        <v>44278</v>
      </c>
      <c r="G1169" s="420" t="n">
        <v>50988</v>
      </c>
      <c r="H1169" s="418" t="n"/>
      <c r="I1169" s="455" t="n">
        <v>50988</v>
      </c>
      <c r="J1169" s="418">
        <f>IF(L1169&lt;&gt;"",L1169,K1169)</f>
        <v/>
      </c>
      <c r="K1169" s="418">
        <f>IF(AND(T1169=TRUE, U1169=TRUE, V1169=TRUE), IF(W1169&lt;-0.05, "អនុញ្ញាត (អ្នកផ្គត់ផ្គង់ប្រកាសខ្វះ)", "បានប្រកាស (អនុញ្ញាត)"), IF(AND(T1169=FALSE, U1169=FALSE, V1169=FALSE), "ព្យួរទុក (មិនមានទិន្នន័យ)", "ប្រកាសខុស (ព្យួរទុក)"))</f>
        <v/>
      </c>
      <c r="L1169" s="418" t="inlineStr"/>
      <c r="M1169" s="418" t="inlineStr"/>
      <c r="N1169" s="455" t="n"/>
      <c r="O1169" s="455">
        <f>IF(W1169&lt;0,AI1169,I1169)</f>
        <v/>
      </c>
      <c r="P1169" s="455">
        <f>I1169-O1169</f>
        <v/>
      </c>
      <c r="Q1169" s="418" t="n"/>
      <c r="R1169" s="418" t="inlineStr">
        <is>
          <t>V0015967</t>
        </is>
      </c>
      <c r="S1169" s="418" t="inlineStr"/>
      <c r="T1169" s="418">
        <f>R1169=S1169</f>
        <v/>
      </c>
      <c r="U1169" s="418">
        <f>AND(MONTH(F1169)=MONTH(Y1169), YEAR(F1169)=YEAR(Y1169))</f>
        <v/>
      </c>
      <c r="V1169" s="418">
        <f>AND(AC1169&lt;&gt;"", 'Company information'!D$4&lt;&gt;"", RIGHT(SUBSTITUTE(AC1169,"-",""),9)=RIGHT(SUBSTITUTE('Company information'!D$4,"-",""),9))</f>
        <v/>
      </c>
      <c r="W1169" s="418">
        <f>AI1169-I1169</f>
        <v/>
      </c>
      <c r="X1169" s="455" t="n"/>
      <c r="Y1169" s="417" t="n"/>
      <c r="Z1169" s="418" t="n"/>
      <c r="AA1169" s="418" t="n"/>
      <c r="AB1169" s="418" t="n"/>
      <c r="AC1169" s="418" t="n"/>
      <c r="AD1169" s="418" t="n"/>
      <c r="AE1169" s="455" t="n"/>
      <c r="AF1169" s="455" t="n"/>
      <c r="AG1169" s="455" t="n"/>
      <c r="AH1169" s="455" t="n"/>
      <c r="AI1169" s="455" t="n"/>
      <c r="AJ1169" s="455" t="n"/>
      <c r="AK1169" s="455" t="n"/>
      <c r="AL1169" s="455" t="n"/>
      <c r="AM1169" s="455" t="n"/>
      <c r="AN1169" s="455" t="n"/>
      <c r="AO1169" s="455" t="n"/>
      <c r="AP1169" s="455" t="n"/>
      <c r="AQ1169" s="455" t="n"/>
      <c r="AR1169" s="418" t="n"/>
      <c r="AS1169" s="418" t="n"/>
      <c r="AT1169" s="418" t="n"/>
    </row>
    <row r="1170">
      <c r="A1170" s="417" t="n">
        <v>1161</v>
      </c>
      <c r="B1170" s="418" t="inlineStr">
        <is>
          <t>កេសកាតុង</t>
        </is>
      </c>
      <c r="C1170" s="418" t="inlineStr">
        <is>
          <t>ស៊ីងហ្គាពួរ កាតុង (ខេមបូឌា)</t>
        </is>
      </c>
      <c r="D1170" s="418" t="inlineStr">
        <is>
          <t>L001-100121322</t>
        </is>
      </c>
      <c r="E1170" s="418" t="inlineStr">
        <is>
          <t>V0015926</t>
        </is>
      </c>
      <c r="F1170" s="419" t="n">
        <v>44274</v>
      </c>
      <c r="G1170" s="420" t="n">
        <v>13669</v>
      </c>
      <c r="H1170" s="418" t="n"/>
      <c r="I1170" s="455" t="n">
        <v>13669</v>
      </c>
      <c r="J1170" s="418">
        <f>IF(L1170&lt;&gt;"",L1170,K1170)</f>
        <v/>
      </c>
      <c r="K1170" s="418">
        <f>IF(AND(T1170=TRUE, U1170=TRUE, V1170=TRUE), IF(W1170&lt;-0.05, "អនុញ្ញាត (អ្នកផ្គត់ផ្គង់ប្រកាសខ្វះ)", "បានប្រកាស (អនុញ្ញាត)"), IF(AND(T1170=FALSE, U1170=FALSE, V1170=FALSE), "ព្យួរទុក (មិនមានទិន្នន័យ)", "ប្រកាសខុស (ព្យួរទុក)"))</f>
        <v/>
      </c>
      <c r="L1170" s="418" t="inlineStr"/>
      <c r="M1170" s="418" t="inlineStr"/>
      <c r="N1170" s="455" t="n"/>
      <c r="O1170" s="455">
        <f>IF(W1170&lt;0,AI1170,I1170)</f>
        <v/>
      </c>
      <c r="P1170" s="455">
        <f>I1170-O1170</f>
        <v/>
      </c>
      <c r="Q1170" s="418" t="n"/>
      <c r="R1170" s="418" t="inlineStr">
        <is>
          <t>V0015926</t>
        </is>
      </c>
      <c r="S1170" s="418" t="inlineStr"/>
      <c r="T1170" s="418">
        <f>R1170=S1170</f>
        <v/>
      </c>
      <c r="U1170" s="418">
        <f>AND(MONTH(F1170)=MONTH(Y1170), YEAR(F1170)=YEAR(Y1170))</f>
        <v/>
      </c>
      <c r="V1170" s="418">
        <f>AND(AC1170&lt;&gt;"", 'Company information'!D$4&lt;&gt;"", RIGHT(SUBSTITUTE(AC1170,"-",""),9)=RIGHT(SUBSTITUTE('Company information'!D$4,"-",""),9))</f>
        <v/>
      </c>
      <c r="W1170" s="418">
        <f>AI1170-I1170</f>
        <v/>
      </c>
      <c r="X1170" s="455" t="n"/>
      <c r="Y1170" s="417" t="n"/>
      <c r="Z1170" s="418" t="n"/>
      <c r="AA1170" s="418" t="n"/>
      <c r="AB1170" s="418" t="n"/>
      <c r="AC1170" s="418" t="n"/>
      <c r="AD1170" s="418" t="n"/>
      <c r="AE1170" s="455" t="n"/>
      <c r="AF1170" s="455" t="n"/>
      <c r="AG1170" s="455" t="n"/>
      <c r="AH1170" s="455" t="n"/>
      <c r="AI1170" s="455" t="n"/>
      <c r="AJ1170" s="455" t="n"/>
      <c r="AK1170" s="455" t="n"/>
      <c r="AL1170" s="455" t="n"/>
      <c r="AM1170" s="455" t="n"/>
      <c r="AN1170" s="455" t="n"/>
      <c r="AO1170" s="455" t="n"/>
      <c r="AP1170" s="455" t="n"/>
      <c r="AQ1170" s="455" t="n"/>
      <c r="AR1170" s="418" t="n"/>
      <c r="AS1170" s="418" t="n"/>
      <c r="AT1170" s="418" t="n"/>
    </row>
    <row r="1171">
      <c r="A1171" s="417" t="n">
        <v>1162</v>
      </c>
      <c r="B1171" s="418" t="inlineStr">
        <is>
          <t>កេសកាតុង</t>
        </is>
      </c>
      <c r="C1171" s="418" t="inlineStr">
        <is>
          <t>ស៊ីងហ្គាពួរ កាតុង (ខេមបូឌា)</t>
        </is>
      </c>
      <c r="D1171" s="418" t="inlineStr">
        <is>
          <t>L001-100121322</t>
        </is>
      </c>
      <c r="E1171" s="418" t="inlineStr">
        <is>
          <t>V0015925</t>
        </is>
      </c>
      <c r="F1171" s="419" t="n">
        <v>44274</v>
      </c>
      <c r="G1171" s="420" t="n">
        <v>496328</v>
      </c>
      <c r="H1171" s="418" t="n"/>
      <c r="I1171" s="455" t="n">
        <v>496328</v>
      </c>
      <c r="J1171" s="418">
        <f>IF(L1171&lt;&gt;"",L1171,K1171)</f>
        <v/>
      </c>
      <c r="K1171" s="418">
        <f>IF(AND(T1171=TRUE, U1171=TRUE, V1171=TRUE), IF(W1171&lt;-0.05, "អនុញ្ញាត (អ្នកផ្គត់ផ្គង់ប្រកាសខ្វះ)", "បានប្រកាស (អនុញ្ញាត)"), IF(AND(T1171=FALSE, U1171=FALSE, V1171=FALSE), "ព្យួរទុក (មិនមានទិន្នន័យ)", "ប្រកាសខុស (ព្យួរទុក)"))</f>
        <v/>
      </c>
      <c r="L1171" s="418" t="inlineStr"/>
      <c r="M1171" s="418" t="inlineStr"/>
      <c r="N1171" s="455" t="n"/>
      <c r="O1171" s="455">
        <f>IF(W1171&lt;0,AI1171,I1171)</f>
        <v/>
      </c>
      <c r="P1171" s="455">
        <f>I1171-O1171</f>
        <v/>
      </c>
      <c r="Q1171" s="418" t="n"/>
      <c r="R1171" s="418" t="inlineStr">
        <is>
          <t>V0015925</t>
        </is>
      </c>
      <c r="S1171" s="418" t="inlineStr"/>
      <c r="T1171" s="418">
        <f>R1171=S1171</f>
        <v/>
      </c>
      <c r="U1171" s="418">
        <f>AND(MONTH(F1171)=MONTH(Y1171), YEAR(F1171)=YEAR(Y1171))</f>
        <v/>
      </c>
      <c r="V1171" s="418">
        <f>AND(AC1171&lt;&gt;"", 'Company information'!D$4&lt;&gt;"", RIGHT(SUBSTITUTE(AC1171,"-",""),9)=RIGHT(SUBSTITUTE('Company information'!D$4,"-",""),9))</f>
        <v/>
      </c>
      <c r="W1171" s="418">
        <f>AI1171-I1171</f>
        <v/>
      </c>
      <c r="X1171" s="455" t="n"/>
      <c r="Y1171" s="417" t="n"/>
      <c r="Z1171" s="418" t="n"/>
      <c r="AA1171" s="418" t="n"/>
      <c r="AB1171" s="418" t="n"/>
      <c r="AC1171" s="418" t="n"/>
      <c r="AD1171" s="418" t="n"/>
      <c r="AE1171" s="455" t="n"/>
      <c r="AF1171" s="455" t="n"/>
      <c r="AG1171" s="455" t="n"/>
      <c r="AH1171" s="455" t="n"/>
      <c r="AI1171" s="455" t="n"/>
      <c r="AJ1171" s="455" t="n"/>
      <c r="AK1171" s="455" t="n"/>
      <c r="AL1171" s="455" t="n"/>
      <c r="AM1171" s="455" t="n"/>
      <c r="AN1171" s="455" t="n"/>
      <c r="AO1171" s="455" t="n"/>
      <c r="AP1171" s="455" t="n"/>
      <c r="AQ1171" s="455" t="n"/>
      <c r="AR1171" s="418" t="n"/>
      <c r="AS1171" s="418" t="n"/>
      <c r="AT1171" s="418" t="n"/>
    </row>
    <row r="1172">
      <c r="A1172" s="417" t="n">
        <v>1163</v>
      </c>
      <c r="B1172" s="418" t="inlineStr">
        <is>
          <t>កេសកាតុង</t>
        </is>
      </c>
      <c r="C1172" s="418" t="inlineStr">
        <is>
          <t>ស៊ីងហ្គាពួរ កាតុង (ខេមបូឌា)</t>
        </is>
      </c>
      <c r="D1172" s="418" t="inlineStr">
        <is>
          <t>L001-100121322</t>
        </is>
      </c>
      <c r="E1172" s="418" t="inlineStr">
        <is>
          <t>V0015914</t>
        </is>
      </c>
      <c r="F1172" s="419" t="n">
        <v>44273</v>
      </c>
      <c r="G1172" s="420" t="n">
        <v>840375</v>
      </c>
      <c r="H1172" s="418" t="n"/>
      <c r="I1172" s="455" t="n">
        <v>840375</v>
      </c>
      <c r="J1172" s="418">
        <f>IF(L1172&lt;&gt;"",L1172,K1172)</f>
        <v/>
      </c>
      <c r="K1172" s="418">
        <f>IF(AND(T1172=TRUE, U1172=TRUE, V1172=TRUE), IF(W1172&lt;-0.05, "អនុញ្ញាត (អ្នកផ្គត់ផ្គង់ប្រកាសខ្វះ)", "បានប្រកាស (អនុញ្ញាត)"), IF(AND(T1172=FALSE, U1172=FALSE, V1172=FALSE), "ព្យួរទុក (មិនមានទិន្នន័យ)", "ប្រកាសខុស (ព្យួរទុក)"))</f>
        <v/>
      </c>
      <c r="L1172" s="418" t="inlineStr"/>
      <c r="M1172" s="418" t="inlineStr"/>
      <c r="N1172" s="455" t="n"/>
      <c r="O1172" s="455">
        <f>IF(W1172&lt;0,AI1172,I1172)</f>
        <v/>
      </c>
      <c r="P1172" s="455">
        <f>I1172-O1172</f>
        <v/>
      </c>
      <c r="Q1172" s="418" t="n"/>
      <c r="R1172" s="418" t="inlineStr">
        <is>
          <t>V0015914</t>
        </is>
      </c>
      <c r="S1172" s="418" t="inlineStr"/>
      <c r="T1172" s="418">
        <f>R1172=S1172</f>
        <v/>
      </c>
      <c r="U1172" s="418">
        <f>AND(MONTH(F1172)=MONTH(Y1172), YEAR(F1172)=YEAR(Y1172))</f>
        <v/>
      </c>
      <c r="V1172" s="418">
        <f>AND(AC1172&lt;&gt;"", 'Company information'!D$4&lt;&gt;"", RIGHT(SUBSTITUTE(AC1172,"-",""),9)=RIGHT(SUBSTITUTE('Company information'!D$4,"-",""),9))</f>
        <v/>
      </c>
      <c r="W1172" s="418">
        <f>AI1172-I1172</f>
        <v/>
      </c>
      <c r="X1172" s="455" t="n"/>
      <c r="Y1172" s="417" t="n"/>
      <c r="Z1172" s="418" t="n"/>
      <c r="AA1172" s="418" t="n"/>
      <c r="AB1172" s="418" t="n"/>
      <c r="AC1172" s="418" t="n"/>
      <c r="AD1172" s="418" t="n"/>
      <c r="AE1172" s="455" t="n"/>
      <c r="AF1172" s="455" t="n"/>
      <c r="AG1172" s="455" t="n"/>
      <c r="AH1172" s="455" t="n"/>
      <c r="AI1172" s="455" t="n"/>
      <c r="AJ1172" s="455" t="n"/>
      <c r="AK1172" s="455" t="n"/>
      <c r="AL1172" s="455" t="n"/>
      <c r="AM1172" s="455" t="n"/>
      <c r="AN1172" s="455" t="n"/>
      <c r="AO1172" s="455" t="n"/>
      <c r="AP1172" s="455" t="n"/>
      <c r="AQ1172" s="455" t="n"/>
      <c r="AR1172" s="418" t="n"/>
      <c r="AS1172" s="418" t="n"/>
      <c r="AT1172" s="418" t="n"/>
    </row>
    <row r="1173">
      <c r="A1173" s="417" t="n">
        <v>1164</v>
      </c>
      <c r="B1173" s="418" t="inlineStr">
        <is>
          <t>កេសកាតុង</t>
        </is>
      </c>
      <c r="C1173" s="418" t="inlineStr">
        <is>
          <t>ស៊ីងហ្គាពួរ កាតុង (ខេមបូឌា)</t>
        </is>
      </c>
      <c r="D1173" s="418" t="inlineStr">
        <is>
          <t>L001-100121322</t>
        </is>
      </c>
      <c r="E1173" s="418" t="inlineStr">
        <is>
          <t>V0015905</t>
        </is>
      </c>
      <c r="F1173" s="419" t="n">
        <v>44273</v>
      </c>
      <c r="G1173" s="420" t="n">
        <v>491771</v>
      </c>
      <c r="H1173" s="418" t="n"/>
      <c r="I1173" s="455" t="n">
        <v>491771</v>
      </c>
      <c r="J1173" s="418">
        <f>IF(L1173&lt;&gt;"",L1173,K1173)</f>
        <v/>
      </c>
      <c r="K1173" s="418">
        <f>IF(AND(T1173=TRUE, U1173=TRUE, V1173=TRUE), IF(W1173&lt;-0.05, "អនុញ្ញាត (អ្នកផ្គត់ផ្គង់ប្រកាសខ្វះ)", "បានប្រកាស (អនុញ្ញាត)"), IF(AND(T1173=FALSE, U1173=FALSE, V1173=FALSE), "ព្យួរទុក (មិនមានទិន្នន័យ)", "ប្រកាសខុស (ព្យួរទុក)"))</f>
        <v/>
      </c>
      <c r="L1173" s="418" t="inlineStr"/>
      <c r="M1173" s="418" t="inlineStr"/>
      <c r="N1173" s="455" t="n"/>
      <c r="O1173" s="455">
        <f>IF(W1173&lt;0,AI1173,I1173)</f>
        <v/>
      </c>
      <c r="P1173" s="455">
        <f>I1173-O1173</f>
        <v/>
      </c>
      <c r="Q1173" s="418" t="n"/>
      <c r="R1173" s="418" t="inlineStr">
        <is>
          <t>V0015905</t>
        </is>
      </c>
      <c r="S1173" s="418" t="inlineStr"/>
      <c r="T1173" s="418">
        <f>R1173=S1173</f>
        <v/>
      </c>
      <c r="U1173" s="418">
        <f>AND(MONTH(F1173)=MONTH(Y1173), YEAR(F1173)=YEAR(Y1173))</f>
        <v/>
      </c>
      <c r="V1173" s="418">
        <f>AND(AC1173&lt;&gt;"", 'Company information'!D$4&lt;&gt;"", RIGHT(SUBSTITUTE(AC1173,"-",""),9)=RIGHT(SUBSTITUTE('Company information'!D$4,"-",""),9))</f>
        <v/>
      </c>
      <c r="W1173" s="418">
        <f>AI1173-I1173</f>
        <v/>
      </c>
      <c r="X1173" s="455" t="n"/>
      <c r="Y1173" s="417" t="n"/>
      <c r="Z1173" s="418" t="n"/>
      <c r="AA1173" s="418" t="n"/>
      <c r="AB1173" s="418" t="n"/>
      <c r="AC1173" s="418" t="n"/>
      <c r="AD1173" s="418" t="n"/>
      <c r="AE1173" s="455" t="n"/>
      <c r="AF1173" s="455" t="n"/>
      <c r="AG1173" s="455" t="n"/>
      <c r="AH1173" s="455" t="n"/>
      <c r="AI1173" s="455" t="n"/>
      <c r="AJ1173" s="455" t="n"/>
      <c r="AK1173" s="455" t="n"/>
      <c r="AL1173" s="455" t="n"/>
      <c r="AM1173" s="455" t="n"/>
      <c r="AN1173" s="455" t="n"/>
      <c r="AO1173" s="455" t="n"/>
      <c r="AP1173" s="455" t="n"/>
      <c r="AQ1173" s="455" t="n"/>
      <c r="AR1173" s="418" t="n"/>
      <c r="AS1173" s="418" t="n"/>
      <c r="AT1173" s="418" t="n"/>
    </row>
    <row r="1174">
      <c r="A1174" s="417" t="n">
        <v>1165</v>
      </c>
      <c r="B1174" s="418" t="inlineStr">
        <is>
          <t>កេសកាតុង</t>
        </is>
      </c>
      <c r="C1174" s="418" t="inlineStr">
        <is>
          <t>ស៊ីងហ្គាពួរ កាតុង (ខេមបូឌា)</t>
        </is>
      </c>
      <c r="D1174" s="418" t="inlineStr">
        <is>
          <t>L001-100121322</t>
        </is>
      </c>
      <c r="E1174" s="418" t="inlineStr">
        <is>
          <t>V0015898</t>
        </is>
      </c>
      <c r="F1174" s="419" t="n">
        <v>44272</v>
      </c>
      <c r="G1174" s="420" t="n">
        <v>986276</v>
      </c>
      <c r="H1174" s="418" t="n"/>
      <c r="I1174" s="455" t="n">
        <v>986276</v>
      </c>
      <c r="J1174" s="418">
        <f>IF(L1174&lt;&gt;"",L1174,K1174)</f>
        <v/>
      </c>
      <c r="K1174" s="418">
        <f>IF(AND(T1174=TRUE, U1174=TRUE, V1174=TRUE), IF(W1174&lt;-0.05, "អនុញ្ញាត (អ្នកផ្គត់ផ្គង់ប្រកាសខ្វះ)", "បានប្រកាស (អនុញ្ញាត)"), IF(AND(T1174=FALSE, U1174=FALSE, V1174=FALSE), "ព្យួរទុក (មិនមានទិន្នន័យ)", "ប្រកាសខុស (ព្យួរទុក)"))</f>
        <v/>
      </c>
      <c r="L1174" s="418" t="inlineStr"/>
      <c r="M1174" s="418" t="inlineStr"/>
      <c r="N1174" s="455" t="n"/>
      <c r="O1174" s="455">
        <f>IF(W1174&lt;0,AI1174,I1174)</f>
        <v/>
      </c>
      <c r="P1174" s="455">
        <f>I1174-O1174</f>
        <v/>
      </c>
      <c r="Q1174" s="418" t="n"/>
      <c r="R1174" s="418" t="inlineStr">
        <is>
          <t>V0015898</t>
        </is>
      </c>
      <c r="S1174" s="418" t="inlineStr"/>
      <c r="T1174" s="418">
        <f>R1174=S1174</f>
        <v/>
      </c>
      <c r="U1174" s="418">
        <f>AND(MONTH(F1174)=MONTH(Y1174), YEAR(F1174)=YEAR(Y1174))</f>
        <v/>
      </c>
      <c r="V1174" s="418">
        <f>AND(AC1174&lt;&gt;"", 'Company information'!D$4&lt;&gt;"", RIGHT(SUBSTITUTE(AC1174,"-",""),9)=RIGHT(SUBSTITUTE('Company information'!D$4,"-",""),9))</f>
        <v/>
      </c>
      <c r="W1174" s="418">
        <f>AI1174-I1174</f>
        <v/>
      </c>
      <c r="X1174" s="455" t="n"/>
      <c r="Y1174" s="417" t="n"/>
      <c r="Z1174" s="418" t="n"/>
      <c r="AA1174" s="418" t="n"/>
      <c r="AB1174" s="418" t="n"/>
      <c r="AC1174" s="418" t="n"/>
      <c r="AD1174" s="418" t="n"/>
      <c r="AE1174" s="455" t="n"/>
      <c r="AF1174" s="455" t="n"/>
      <c r="AG1174" s="455" t="n"/>
      <c r="AH1174" s="455" t="n"/>
      <c r="AI1174" s="455" t="n"/>
      <c r="AJ1174" s="455" t="n"/>
      <c r="AK1174" s="455" t="n"/>
      <c r="AL1174" s="455" t="n"/>
      <c r="AM1174" s="455" t="n"/>
      <c r="AN1174" s="455" t="n"/>
      <c r="AO1174" s="455" t="n"/>
      <c r="AP1174" s="455" t="n"/>
      <c r="AQ1174" s="455" t="n"/>
      <c r="AR1174" s="418" t="n"/>
      <c r="AS1174" s="418" t="n"/>
      <c r="AT1174" s="418" t="n"/>
    </row>
    <row r="1175">
      <c r="A1175" s="417" t="n">
        <v>1166</v>
      </c>
      <c r="B1175" s="418" t="inlineStr">
        <is>
          <t>កេសកាតុង</t>
        </is>
      </c>
      <c r="C1175" s="418" t="inlineStr">
        <is>
          <t>ស៊ីងហ្គាពួរ កាតុង (ខេមបូឌា)</t>
        </is>
      </c>
      <c r="D1175" s="418" t="inlineStr">
        <is>
          <t>L001-100121322</t>
        </is>
      </c>
      <c r="E1175" s="418" t="inlineStr">
        <is>
          <t>V0015884</t>
        </is>
      </c>
      <c r="F1175" s="419" t="n">
        <v>44271</v>
      </c>
      <c r="G1175" s="420" t="n">
        <v>30331</v>
      </c>
      <c r="H1175" s="418" t="n"/>
      <c r="I1175" s="455" t="n">
        <v>30331</v>
      </c>
      <c r="J1175" s="418">
        <f>IF(L1175&lt;&gt;"",L1175,K1175)</f>
        <v/>
      </c>
      <c r="K1175" s="418">
        <f>IF(AND(T1175=TRUE, U1175=TRUE, V1175=TRUE), IF(W1175&lt;-0.05, "អនុញ្ញាត (អ្នកផ្គត់ផ្គង់ប្រកាសខ្វះ)", "បានប្រកាស (អនុញ្ញាត)"), IF(AND(T1175=FALSE, U1175=FALSE, V1175=FALSE), "ព្យួរទុក (មិនមានទិន្នន័យ)", "ប្រកាសខុស (ព្យួរទុក)"))</f>
        <v/>
      </c>
      <c r="L1175" s="418" t="inlineStr"/>
      <c r="M1175" s="418" t="inlineStr"/>
      <c r="N1175" s="455" t="n"/>
      <c r="O1175" s="455">
        <f>IF(W1175&lt;0,AI1175,I1175)</f>
        <v/>
      </c>
      <c r="P1175" s="455">
        <f>I1175-O1175</f>
        <v/>
      </c>
      <c r="Q1175" s="418" t="n"/>
      <c r="R1175" s="418" t="inlineStr">
        <is>
          <t>V0015884</t>
        </is>
      </c>
      <c r="S1175" s="418" t="inlineStr"/>
      <c r="T1175" s="418">
        <f>R1175=S1175</f>
        <v/>
      </c>
      <c r="U1175" s="418">
        <f>AND(MONTH(F1175)=MONTH(Y1175), YEAR(F1175)=YEAR(Y1175))</f>
        <v/>
      </c>
      <c r="V1175" s="418">
        <f>AND(AC1175&lt;&gt;"", 'Company information'!D$4&lt;&gt;"", RIGHT(SUBSTITUTE(AC1175,"-",""),9)=RIGHT(SUBSTITUTE('Company information'!D$4,"-",""),9))</f>
        <v/>
      </c>
      <c r="W1175" s="418">
        <f>AI1175-I1175</f>
        <v/>
      </c>
      <c r="X1175" s="455" t="n"/>
      <c r="Y1175" s="417" t="n"/>
      <c r="Z1175" s="418" t="n"/>
      <c r="AA1175" s="418" t="n"/>
      <c r="AB1175" s="418" t="n"/>
      <c r="AC1175" s="418" t="n"/>
      <c r="AD1175" s="418" t="n"/>
      <c r="AE1175" s="455" t="n"/>
      <c r="AF1175" s="455" t="n"/>
      <c r="AG1175" s="455" t="n"/>
      <c r="AH1175" s="455" t="n"/>
      <c r="AI1175" s="455" t="n"/>
      <c r="AJ1175" s="455" t="n"/>
      <c r="AK1175" s="455" t="n"/>
      <c r="AL1175" s="455" t="n"/>
      <c r="AM1175" s="455" t="n"/>
      <c r="AN1175" s="455" t="n"/>
      <c r="AO1175" s="455" t="n"/>
      <c r="AP1175" s="455" t="n"/>
      <c r="AQ1175" s="455" t="n"/>
      <c r="AR1175" s="418" t="n"/>
      <c r="AS1175" s="418" t="n"/>
      <c r="AT1175" s="418" t="n"/>
    </row>
    <row r="1176">
      <c r="A1176" s="417" t="n">
        <v>1167</v>
      </c>
      <c r="B1176" s="418" t="inlineStr">
        <is>
          <t>កេសកាតុង</t>
        </is>
      </c>
      <c r="C1176" s="418" t="inlineStr">
        <is>
          <t>ស៊ីងហ្គាពួរ កាតុង (ខេមបូឌា)</t>
        </is>
      </c>
      <c r="D1176" s="418" t="inlineStr">
        <is>
          <t>L001-100121322</t>
        </is>
      </c>
      <c r="E1176" s="418" t="inlineStr">
        <is>
          <t>V0015764</t>
        </is>
      </c>
      <c r="F1176" s="419" t="n">
        <v>44258</v>
      </c>
      <c r="G1176" s="420" t="n">
        <v>670059</v>
      </c>
      <c r="H1176" s="418" t="n"/>
      <c r="I1176" s="455" t="n">
        <v>670059</v>
      </c>
      <c r="J1176" s="418">
        <f>IF(L1176&lt;&gt;"",L1176,K1176)</f>
        <v/>
      </c>
      <c r="K1176" s="418">
        <f>IF(AND(T1176=TRUE, U1176=TRUE, V1176=TRUE), IF(W1176&lt;-0.05, "អនុញ្ញាត (អ្នកផ្គត់ផ្គង់ប្រកាសខ្វះ)", "បានប្រកាស (អនុញ្ញាត)"), IF(AND(T1176=FALSE, U1176=FALSE, V1176=FALSE), "ព្យួរទុក (មិនមានទិន្នន័យ)", "ប្រកាសខុស (ព្យួរទុក)"))</f>
        <v/>
      </c>
      <c r="L1176" s="418" t="inlineStr"/>
      <c r="M1176" s="418" t="inlineStr"/>
      <c r="N1176" s="455" t="n"/>
      <c r="O1176" s="455">
        <f>IF(W1176&lt;0,AI1176,I1176)</f>
        <v/>
      </c>
      <c r="P1176" s="455">
        <f>I1176-O1176</f>
        <v/>
      </c>
      <c r="Q1176" s="418" t="n"/>
      <c r="R1176" s="418" t="inlineStr">
        <is>
          <t>V0015764</t>
        </is>
      </c>
      <c r="S1176" s="418" t="inlineStr"/>
      <c r="T1176" s="418">
        <f>R1176=S1176</f>
        <v/>
      </c>
      <c r="U1176" s="418">
        <f>AND(MONTH(F1176)=MONTH(Y1176), YEAR(F1176)=YEAR(Y1176))</f>
        <v/>
      </c>
      <c r="V1176" s="418">
        <f>AND(AC1176&lt;&gt;"", 'Company information'!D$4&lt;&gt;"", RIGHT(SUBSTITUTE(AC1176,"-",""),9)=RIGHT(SUBSTITUTE('Company information'!D$4,"-",""),9))</f>
        <v/>
      </c>
      <c r="W1176" s="418">
        <f>AI1176-I1176</f>
        <v/>
      </c>
      <c r="X1176" s="455" t="n"/>
      <c r="Y1176" s="417" t="n"/>
      <c r="Z1176" s="418" t="n"/>
      <c r="AA1176" s="418" t="n"/>
      <c r="AB1176" s="418" t="n"/>
      <c r="AC1176" s="418" t="n"/>
      <c r="AD1176" s="418" t="n"/>
      <c r="AE1176" s="455" t="n"/>
      <c r="AF1176" s="455" t="n"/>
      <c r="AG1176" s="455" t="n"/>
      <c r="AH1176" s="455" t="n"/>
      <c r="AI1176" s="455" t="n"/>
      <c r="AJ1176" s="455" t="n"/>
      <c r="AK1176" s="455" t="n"/>
      <c r="AL1176" s="455" t="n"/>
      <c r="AM1176" s="455" t="n"/>
      <c r="AN1176" s="455" t="n"/>
      <c r="AO1176" s="455" t="n"/>
      <c r="AP1176" s="455" t="n"/>
      <c r="AQ1176" s="455" t="n"/>
      <c r="AR1176" s="418" t="n"/>
      <c r="AS1176" s="418" t="n"/>
      <c r="AT1176" s="418" t="n"/>
    </row>
    <row r="1177">
      <c r="A1177" s="417" t="n">
        <v>1168</v>
      </c>
      <c r="B1177" s="418" t="inlineStr">
        <is>
          <t>កេសកាតុង</t>
        </is>
      </c>
      <c r="C1177" s="418" t="inlineStr">
        <is>
          <t>ស៊ីងហ្គាពួរ កាតុង (ខេមបូឌា)</t>
        </is>
      </c>
      <c r="D1177" s="418" t="inlineStr">
        <is>
          <t>L001-100121322</t>
        </is>
      </c>
      <c r="E1177" s="418" t="inlineStr">
        <is>
          <t>V0015762</t>
        </is>
      </c>
      <c r="F1177" s="419" t="n">
        <v>44258</v>
      </c>
      <c r="G1177" s="420" t="n">
        <v>675122</v>
      </c>
      <c r="H1177" s="418" t="n"/>
      <c r="I1177" s="455" t="n">
        <v>675122</v>
      </c>
      <c r="J1177" s="418">
        <f>IF(L1177&lt;&gt;"",L1177,K1177)</f>
        <v/>
      </c>
      <c r="K1177" s="418">
        <f>IF(AND(T1177=TRUE, U1177=TRUE, V1177=TRUE), IF(W1177&lt;-0.05, "អនុញ្ញាត (អ្នកផ្គត់ផ្គង់ប្រកាសខ្វះ)", "បានប្រកាស (អនុញ្ញាត)"), IF(AND(T1177=FALSE, U1177=FALSE, V1177=FALSE), "ព្យួរទុក (មិនមានទិន្នន័យ)", "ប្រកាសខុស (ព្យួរទុក)"))</f>
        <v/>
      </c>
      <c r="L1177" s="418" t="inlineStr"/>
      <c r="M1177" s="418" t="inlineStr"/>
      <c r="N1177" s="455" t="n"/>
      <c r="O1177" s="455">
        <f>IF(W1177&lt;0,AI1177,I1177)</f>
        <v/>
      </c>
      <c r="P1177" s="455">
        <f>I1177-O1177</f>
        <v/>
      </c>
      <c r="Q1177" s="418" t="n"/>
      <c r="R1177" s="418" t="inlineStr">
        <is>
          <t>V0015762</t>
        </is>
      </c>
      <c r="S1177" s="418" t="inlineStr"/>
      <c r="T1177" s="418">
        <f>R1177=S1177</f>
        <v/>
      </c>
      <c r="U1177" s="418">
        <f>AND(MONTH(F1177)=MONTH(Y1177), YEAR(F1177)=YEAR(Y1177))</f>
        <v/>
      </c>
      <c r="V1177" s="418">
        <f>AND(AC1177&lt;&gt;"", 'Company information'!D$4&lt;&gt;"", RIGHT(SUBSTITUTE(AC1177,"-",""),9)=RIGHT(SUBSTITUTE('Company information'!D$4,"-",""),9))</f>
        <v/>
      </c>
      <c r="W1177" s="418">
        <f>AI1177-I1177</f>
        <v/>
      </c>
      <c r="X1177" s="455" t="n"/>
      <c r="Y1177" s="417" t="n"/>
      <c r="Z1177" s="418" t="n"/>
      <c r="AA1177" s="418" t="n"/>
      <c r="AB1177" s="418" t="n"/>
      <c r="AC1177" s="418" t="n"/>
      <c r="AD1177" s="418" t="n"/>
      <c r="AE1177" s="455" t="n"/>
      <c r="AF1177" s="455" t="n"/>
      <c r="AG1177" s="455" t="n"/>
      <c r="AH1177" s="455" t="n"/>
      <c r="AI1177" s="455" t="n"/>
      <c r="AJ1177" s="455" t="n"/>
      <c r="AK1177" s="455" t="n"/>
      <c r="AL1177" s="455" t="n"/>
      <c r="AM1177" s="455" t="n"/>
      <c r="AN1177" s="455" t="n"/>
      <c r="AO1177" s="455" t="n"/>
      <c r="AP1177" s="455" t="n"/>
      <c r="AQ1177" s="455" t="n"/>
      <c r="AR1177" s="418" t="n"/>
      <c r="AS1177" s="418" t="n"/>
      <c r="AT1177" s="418" t="n"/>
    </row>
    <row r="1178">
      <c r="A1178" s="417" t="n">
        <v>1169</v>
      </c>
      <c r="B1178" s="418" t="inlineStr">
        <is>
          <t>Lift-Off</t>
        </is>
      </c>
      <c r="C1178" s="418" t="inlineStr">
        <is>
          <t>កំពង់ផែស្វយ័តភ្នំពេញ "ក.ស.ភ"</t>
        </is>
      </c>
      <c r="D1178" s="418" t="inlineStr">
        <is>
          <t>L001-100044999</t>
        </is>
      </c>
      <c r="E1178" s="418" t="inlineStr">
        <is>
          <t>INV20210314164</t>
        </is>
      </c>
      <c r="F1178" s="419" t="n">
        <v>44271</v>
      </c>
      <c r="G1178" s="420" t="n">
        <v>29160</v>
      </c>
      <c r="H1178" s="418" t="n"/>
      <c r="I1178" s="455" t="n">
        <v>29160</v>
      </c>
      <c r="J1178" s="418">
        <f>IF(L1178&lt;&gt;"",L1178,K1178)</f>
        <v/>
      </c>
      <c r="K1178" s="418">
        <f>IF(AND(T1178=TRUE, U1178=TRUE, V1178=TRUE), IF(W1178&lt;-0.05, "អនុញ្ញាត (អ្នកផ្គត់ផ្គង់ប្រកាសខ្វះ)", "បានប្រកាស (អនុញ្ញាត)"), IF(AND(T1178=FALSE, U1178=FALSE, V1178=FALSE), "ព្យួរទុក (មិនមានទិន្នន័យ)", "ប្រកាសខុស (ព្យួរទុក)"))</f>
        <v/>
      </c>
      <c r="L1178" s="418" t="inlineStr"/>
      <c r="M1178" s="418" t="inlineStr"/>
      <c r="N1178" s="455" t="n"/>
      <c r="O1178" s="455">
        <f>IF(W1178&lt;0,AI1178,I1178)</f>
        <v/>
      </c>
      <c r="P1178" s="455">
        <f>I1178-O1178</f>
        <v/>
      </c>
      <c r="Q1178" s="418" t="n"/>
      <c r="R1178" s="418" t="inlineStr">
        <is>
          <t>INV20210314164</t>
        </is>
      </c>
      <c r="S1178" s="418" t="inlineStr"/>
      <c r="T1178" s="418">
        <f>R1178=S1178</f>
        <v/>
      </c>
      <c r="U1178" s="418">
        <f>AND(MONTH(F1178)=MONTH(Y1178), YEAR(F1178)=YEAR(Y1178))</f>
        <v/>
      </c>
      <c r="V1178" s="418">
        <f>AND(AC1178&lt;&gt;"", 'Company information'!D$4&lt;&gt;"", RIGHT(SUBSTITUTE(AC1178,"-",""),9)=RIGHT(SUBSTITUTE('Company information'!D$4,"-",""),9))</f>
        <v/>
      </c>
      <c r="W1178" s="418">
        <f>AI1178-I1178</f>
        <v/>
      </c>
      <c r="X1178" s="455" t="n"/>
      <c r="Y1178" s="417" t="n"/>
      <c r="Z1178" s="418" t="n"/>
      <c r="AA1178" s="418" t="n"/>
      <c r="AB1178" s="418" t="n"/>
      <c r="AC1178" s="418" t="n"/>
      <c r="AD1178" s="418" t="n"/>
      <c r="AE1178" s="455" t="n"/>
      <c r="AF1178" s="455" t="n"/>
      <c r="AG1178" s="455" t="n"/>
      <c r="AH1178" s="455" t="n"/>
      <c r="AI1178" s="455" t="n"/>
      <c r="AJ1178" s="455" t="n"/>
      <c r="AK1178" s="455" t="n"/>
      <c r="AL1178" s="455" t="n"/>
      <c r="AM1178" s="455" t="n"/>
      <c r="AN1178" s="455" t="n"/>
      <c r="AO1178" s="455" t="n"/>
      <c r="AP1178" s="455" t="n"/>
      <c r="AQ1178" s="455" t="n"/>
      <c r="AR1178" s="418" t="n"/>
      <c r="AS1178" s="418" t="n"/>
      <c r="AT1178" s="418" t="n"/>
    </row>
    <row r="1179">
      <c r="A1179" s="417" t="n">
        <v>1170</v>
      </c>
      <c r="B1179" s="418" t="inlineStr">
        <is>
          <t>Lift-Off</t>
        </is>
      </c>
      <c r="C1179" s="418" t="inlineStr">
        <is>
          <t>កំពង់ផែស្វយ័តក្រុងព្រះសីហនុ</t>
        </is>
      </c>
      <c r="D1179" s="418" t="inlineStr">
        <is>
          <t>L001-100044638</t>
        </is>
      </c>
      <c r="E1179" s="418" t="inlineStr">
        <is>
          <t>043416</t>
        </is>
      </c>
      <c r="F1179" s="419" t="n">
        <v>44275</v>
      </c>
      <c r="G1179" s="420" t="n">
        <v>20655</v>
      </c>
      <c r="H1179" s="418" t="n"/>
      <c r="I1179" s="455" t="n">
        <v>20655</v>
      </c>
      <c r="J1179" s="418">
        <f>IF(L1179&lt;&gt;"",L1179,K1179)</f>
        <v/>
      </c>
      <c r="K1179" s="418">
        <f>IF(AND(T1179=TRUE, U1179=TRUE, V1179=TRUE), IF(W1179&lt;-0.05, "អនុញ្ញាត (អ្នកផ្គត់ផ្គង់ប្រកាសខ្វះ)", "បានប្រកាស (អនុញ្ញាត)"), IF(AND(T1179=FALSE, U1179=FALSE, V1179=FALSE), "ព្យួរទុក (មិនមានទិន្នន័យ)", "ប្រកាសខុស (ព្យួរទុក)"))</f>
        <v/>
      </c>
      <c r="L1179" s="418" t="inlineStr"/>
      <c r="M1179" s="418" t="inlineStr"/>
      <c r="N1179" s="455" t="n"/>
      <c r="O1179" s="455">
        <f>IF(W1179&lt;0,AI1179,I1179)</f>
        <v/>
      </c>
      <c r="P1179" s="455">
        <f>I1179-O1179</f>
        <v/>
      </c>
      <c r="Q1179" s="418" t="n"/>
      <c r="R1179" s="418" t="inlineStr">
        <is>
          <t>043416</t>
        </is>
      </c>
      <c r="S1179" s="418" t="inlineStr"/>
      <c r="T1179" s="418">
        <f>R1179=S1179</f>
        <v/>
      </c>
      <c r="U1179" s="418">
        <f>AND(MONTH(F1179)=MONTH(Y1179), YEAR(F1179)=YEAR(Y1179))</f>
        <v/>
      </c>
      <c r="V1179" s="418">
        <f>AND(AC1179&lt;&gt;"", 'Company information'!D$4&lt;&gt;"", RIGHT(SUBSTITUTE(AC1179,"-",""),9)=RIGHT(SUBSTITUTE('Company information'!D$4,"-",""),9))</f>
        <v/>
      </c>
      <c r="W1179" s="418">
        <f>AI1179-I1179</f>
        <v/>
      </c>
      <c r="X1179" s="455" t="n"/>
      <c r="Y1179" s="417" t="n"/>
      <c r="Z1179" s="418" t="n"/>
      <c r="AA1179" s="418" t="n"/>
      <c r="AB1179" s="418" t="n"/>
      <c r="AC1179" s="418" t="n"/>
      <c r="AD1179" s="418" t="n"/>
      <c r="AE1179" s="455" t="n"/>
      <c r="AF1179" s="455" t="n"/>
      <c r="AG1179" s="455" t="n"/>
      <c r="AH1179" s="455" t="n"/>
      <c r="AI1179" s="455" t="n"/>
      <c r="AJ1179" s="455" t="n"/>
      <c r="AK1179" s="455" t="n"/>
      <c r="AL1179" s="455" t="n"/>
      <c r="AM1179" s="455" t="n"/>
      <c r="AN1179" s="455" t="n"/>
      <c r="AO1179" s="455" t="n"/>
      <c r="AP1179" s="455" t="n"/>
      <c r="AQ1179" s="455" t="n"/>
      <c r="AR1179" s="418" t="n"/>
      <c r="AS1179" s="418" t="n"/>
      <c r="AT1179" s="418" t="n"/>
    </row>
    <row r="1180">
      <c r="A1180" s="417" t="n">
        <v>1171</v>
      </c>
      <c r="B1180" s="418" t="inlineStr">
        <is>
          <t>Lift-Off</t>
        </is>
      </c>
      <c r="C1180" s="418" t="inlineStr">
        <is>
          <t>កំពង់ផែស្វយ័តក្រុងព្រះសីហនុ</t>
        </is>
      </c>
      <c r="D1180" s="418" t="inlineStr">
        <is>
          <t>L001-100044638</t>
        </is>
      </c>
      <c r="E1180" s="418" t="inlineStr">
        <is>
          <t>043417</t>
        </is>
      </c>
      <c r="F1180" s="419" t="n">
        <v>44275</v>
      </c>
      <c r="G1180" s="420" t="n">
        <v>6885</v>
      </c>
      <c r="H1180" s="418" t="n"/>
      <c r="I1180" s="455" t="n">
        <v>6885</v>
      </c>
      <c r="J1180" s="418">
        <f>IF(L1180&lt;&gt;"",L1180,K1180)</f>
        <v/>
      </c>
      <c r="K1180" s="418">
        <f>IF(AND(T1180=TRUE, U1180=TRUE, V1180=TRUE), IF(W1180&lt;-0.05, "អនុញ្ញាត (អ្នកផ្គត់ផ្គង់ប្រកាសខ្វះ)", "បានប្រកាស (អនុញ្ញាត)"), IF(AND(T1180=FALSE, U1180=FALSE, V1180=FALSE), "ព្យួរទុក (មិនមានទិន្នន័យ)", "ប្រកាសខុស (ព្យួរទុក)"))</f>
        <v/>
      </c>
      <c r="L1180" s="418" t="inlineStr"/>
      <c r="M1180" s="418" t="inlineStr"/>
      <c r="N1180" s="455" t="n"/>
      <c r="O1180" s="455">
        <f>IF(W1180&lt;0,AI1180,I1180)</f>
        <v/>
      </c>
      <c r="P1180" s="455">
        <f>I1180-O1180</f>
        <v/>
      </c>
      <c r="Q1180" s="418" t="n"/>
      <c r="R1180" s="418" t="inlineStr">
        <is>
          <t>043417</t>
        </is>
      </c>
      <c r="S1180" s="418" t="inlineStr"/>
      <c r="T1180" s="418">
        <f>R1180=S1180</f>
        <v/>
      </c>
      <c r="U1180" s="418">
        <f>AND(MONTH(F1180)=MONTH(Y1180), YEAR(F1180)=YEAR(Y1180))</f>
        <v/>
      </c>
      <c r="V1180" s="418">
        <f>AND(AC1180&lt;&gt;"", 'Company information'!D$4&lt;&gt;"", RIGHT(SUBSTITUTE(AC1180,"-",""),9)=RIGHT(SUBSTITUTE('Company information'!D$4,"-",""),9))</f>
        <v/>
      </c>
      <c r="W1180" s="418">
        <f>AI1180-I1180</f>
        <v/>
      </c>
      <c r="X1180" s="455" t="n"/>
      <c r="Y1180" s="417" t="n"/>
      <c r="Z1180" s="418" t="n"/>
      <c r="AA1180" s="418" t="n"/>
      <c r="AB1180" s="418" t="n"/>
      <c r="AC1180" s="418" t="n"/>
      <c r="AD1180" s="418" t="n"/>
      <c r="AE1180" s="455" t="n"/>
      <c r="AF1180" s="455" t="n"/>
      <c r="AG1180" s="455" t="n"/>
      <c r="AH1180" s="455" t="n"/>
      <c r="AI1180" s="455" t="n"/>
      <c r="AJ1180" s="455" t="n"/>
      <c r="AK1180" s="455" t="n"/>
      <c r="AL1180" s="455" t="n"/>
      <c r="AM1180" s="455" t="n"/>
      <c r="AN1180" s="455" t="n"/>
      <c r="AO1180" s="455" t="n"/>
      <c r="AP1180" s="455" t="n"/>
      <c r="AQ1180" s="455" t="n"/>
      <c r="AR1180" s="418" t="n"/>
      <c r="AS1180" s="418" t="n"/>
      <c r="AT1180" s="418" t="n"/>
    </row>
    <row r="1181">
      <c r="A1181" s="417" t="n">
        <v>1172</v>
      </c>
      <c r="B1181" s="418" t="inlineStr">
        <is>
          <t>Lift-Off</t>
        </is>
      </c>
      <c r="C1181" s="418" t="inlineStr">
        <is>
          <t>កំពង់ផែស្វយ័តភ្នំពេញ "ក.ស.ភ"</t>
        </is>
      </c>
      <c r="D1181" s="418" t="inlineStr">
        <is>
          <t>L001-100044999</t>
        </is>
      </c>
      <c r="E1181" s="418" t="inlineStr">
        <is>
          <t>INV20210315535</t>
        </is>
      </c>
      <c r="F1181" s="419" t="n">
        <v>44278</v>
      </c>
      <c r="G1181" s="420" t="n">
        <v>29146</v>
      </c>
      <c r="H1181" s="418" t="n"/>
      <c r="I1181" s="455" t="n">
        <v>29146</v>
      </c>
      <c r="J1181" s="418">
        <f>IF(L1181&lt;&gt;"",L1181,K1181)</f>
        <v/>
      </c>
      <c r="K1181" s="418">
        <f>IF(AND(T1181=TRUE, U1181=TRUE, V1181=TRUE), IF(W1181&lt;-0.05, "អនុញ្ញាត (អ្នកផ្គត់ផ្គង់ប្រកាសខ្វះ)", "បានប្រកាស (អនុញ្ញាត)"), IF(AND(T1181=FALSE, U1181=FALSE, V1181=FALSE), "ព្យួរទុក (មិនមានទិន្នន័យ)", "ប្រកាសខុស (ព្យួរទុក)"))</f>
        <v/>
      </c>
      <c r="L1181" s="418" t="inlineStr"/>
      <c r="M1181" s="418" t="inlineStr"/>
      <c r="N1181" s="455" t="n"/>
      <c r="O1181" s="455">
        <f>IF(W1181&lt;0,AI1181,I1181)</f>
        <v/>
      </c>
      <c r="P1181" s="455">
        <f>I1181-O1181</f>
        <v/>
      </c>
      <c r="Q1181" s="418" t="n"/>
      <c r="R1181" s="418" t="inlineStr">
        <is>
          <t>INV20210315535</t>
        </is>
      </c>
      <c r="S1181" s="418" t="inlineStr"/>
      <c r="T1181" s="418">
        <f>R1181=S1181</f>
        <v/>
      </c>
      <c r="U1181" s="418">
        <f>AND(MONTH(F1181)=MONTH(Y1181), YEAR(F1181)=YEAR(Y1181))</f>
        <v/>
      </c>
      <c r="V1181" s="418">
        <f>AND(AC1181&lt;&gt;"", 'Company information'!D$4&lt;&gt;"", RIGHT(SUBSTITUTE(AC1181,"-",""),9)=RIGHT(SUBSTITUTE('Company information'!D$4,"-",""),9))</f>
        <v/>
      </c>
      <c r="W1181" s="418">
        <f>AI1181-I1181</f>
        <v/>
      </c>
      <c r="X1181" s="455" t="n"/>
      <c r="Y1181" s="417" t="n"/>
      <c r="Z1181" s="418" t="n"/>
      <c r="AA1181" s="418" t="n"/>
      <c r="AB1181" s="418" t="n"/>
      <c r="AC1181" s="418" t="n"/>
      <c r="AD1181" s="418" t="n"/>
      <c r="AE1181" s="455" t="n"/>
      <c r="AF1181" s="455" t="n"/>
      <c r="AG1181" s="455" t="n"/>
      <c r="AH1181" s="455" t="n"/>
      <c r="AI1181" s="455" t="n"/>
      <c r="AJ1181" s="455" t="n"/>
      <c r="AK1181" s="455" t="n"/>
      <c r="AL1181" s="455" t="n"/>
      <c r="AM1181" s="455" t="n"/>
      <c r="AN1181" s="455" t="n"/>
      <c r="AO1181" s="455" t="n"/>
      <c r="AP1181" s="455" t="n"/>
      <c r="AQ1181" s="455" t="n"/>
      <c r="AR1181" s="418" t="n"/>
      <c r="AS1181" s="418" t="n"/>
      <c r="AT1181" s="418" t="n"/>
    </row>
    <row r="1182">
      <c r="A1182" s="417" t="n">
        <v>1173</v>
      </c>
      <c r="B1182" s="418" t="inlineStr">
        <is>
          <t>Lift-Off</t>
        </is>
      </c>
      <c r="C1182" s="418" t="inlineStr">
        <is>
          <t>កំពង់ផែស្វយ័តភ្នំពេញ "ក.ស.ភ"</t>
        </is>
      </c>
      <c r="D1182" s="418" t="inlineStr">
        <is>
          <t>L001-100044999</t>
        </is>
      </c>
      <c r="E1182" s="418" t="inlineStr">
        <is>
          <t>INV20210315534</t>
        </is>
      </c>
      <c r="F1182" s="419" t="n">
        <v>44278</v>
      </c>
      <c r="G1182" s="420" t="n">
        <v>58291</v>
      </c>
      <c r="H1182" s="418" t="n"/>
      <c r="I1182" s="455" t="n">
        <v>58291</v>
      </c>
      <c r="J1182" s="418">
        <f>IF(L1182&lt;&gt;"",L1182,K1182)</f>
        <v/>
      </c>
      <c r="K1182" s="418">
        <f>IF(AND(T1182=TRUE, U1182=TRUE, V1182=TRUE), IF(W1182&lt;-0.05, "អនុញ្ញាត (អ្នកផ្គត់ផ្គង់ប្រកាសខ្វះ)", "បានប្រកាស (អនុញ្ញាត)"), IF(AND(T1182=FALSE, U1182=FALSE, V1182=FALSE), "ព្យួរទុក (មិនមានទិន្នន័យ)", "ប្រកាសខុស (ព្យួរទុក)"))</f>
        <v/>
      </c>
      <c r="L1182" s="418" t="inlineStr"/>
      <c r="M1182" s="418" t="inlineStr"/>
      <c r="N1182" s="455" t="n"/>
      <c r="O1182" s="455">
        <f>IF(W1182&lt;0,AI1182,I1182)</f>
        <v/>
      </c>
      <c r="P1182" s="455">
        <f>I1182-O1182</f>
        <v/>
      </c>
      <c r="Q1182" s="418" t="n"/>
      <c r="R1182" s="418" t="inlineStr">
        <is>
          <t>INV20210315534</t>
        </is>
      </c>
      <c r="S1182" s="418" t="inlineStr"/>
      <c r="T1182" s="418">
        <f>R1182=S1182</f>
        <v/>
      </c>
      <c r="U1182" s="418">
        <f>AND(MONTH(F1182)=MONTH(Y1182), YEAR(F1182)=YEAR(Y1182))</f>
        <v/>
      </c>
      <c r="V1182" s="418">
        <f>AND(AC1182&lt;&gt;"", 'Company information'!D$4&lt;&gt;"", RIGHT(SUBSTITUTE(AC1182,"-",""),9)=RIGHT(SUBSTITUTE('Company information'!D$4,"-",""),9))</f>
        <v/>
      </c>
      <c r="W1182" s="418">
        <f>AI1182-I1182</f>
        <v/>
      </c>
      <c r="X1182" s="455" t="n"/>
      <c r="Y1182" s="417" t="n"/>
      <c r="Z1182" s="418" t="n"/>
      <c r="AA1182" s="418" t="n"/>
      <c r="AB1182" s="418" t="n"/>
      <c r="AC1182" s="418" t="n"/>
      <c r="AD1182" s="418" t="n"/>
      <c r="AE1182" s="455" t="n"/>
      <c r="AF1182" s="455" t="n"/>
      <c r="AG1182" s="455" t="n"/>
      <c r="AH1182" s="455" t="n"/>
      <c r="AI1182" s="455" t="n"/>
      <c r="AJ1182" s="455" t="n"/>
      <c r="AK1182" s="455" t="n"/>
      <c r="AL1182" s="455" t="n"/>
      <c r="AM1182" s="455" t="n"/>
      <c r="AN1182" s="455" t="n"/>
      <c r="AO1182" s="455" t="n"/>
      <c r="AP1182" s="455" t="n"/>
      <c r="AQ1182" s="455" t="n"/>
      <c r="AR1182" s="418" t="n"/>
      <c r="AS1182" s="418" t="n"/>
      <c r="AT1182" s="418" t="n"/>
    </row>
    <row r="1183">
      <c r="A1183" s="417" t="n">
        <v>1174</v>
      </c>
      <c r="B1183" s="418" t="inlineStr">
        <is>
          <t>Lift-Off</t>
        </is>
      </c>
      <c r="C1183" s="418" t="inlineStr">
        <is>
          <t>កំពង់ផែស្វយ័តក្រុងព្រះសីហនុ</t>
        </is>
      </c>
      <c r="D1183" s="418" t="inlineStr">
        <is>
          <t>L001-100044638</t>
        </is>
      </c>
      <c r="E1183" s="418" t="inlineStr">
        <is>
          <t>033006</t>
        </is>
      </c>
      <c r="F1183" s="419" t="n">
        <v>44199</v>
      </c>
      <c r="G1183" s="420" t="n">
        <v>6917</v>
      </c>
      <c r="H1183" s="418" t="n"/>
      <c r="I1183" s="455" t="n">
        <v>6917</v>
      </c>
      <c r="J1183" s="418">
        <f>IF(L1183&lt;&gt;"",L1183,K1183)</f>
        <v/>
      </c>
      <c r="K1183" s="418">
        <f>IF(AND(T1183=TRUE, U1183=TRUE, V1183=TRUE), IF(W1183&lt;-0.05, "អនុញ្ញាត (អ្នកផ្គត់ផ្គង់ប្រកាសខ្វះ)", "បានប្រកាស (អនុញ្ញាត)"), IF(AND(T1183=FALSE, U1183=FALSE, V1183=FALSE), "ព្យួរទុក (មិនមានទិន្នន័យ)", "ប្រកាសខុស (ព្យួរទុក)"))</f>
        <v/>
      </c>
      <c r="L1183" s="418" t="inlineStr"/>
      <c r="M1183" s="418" t="inlineStr"/>
      <c r="N1183" s="455" t="n"/>
      <c r="O1183" s="455">
        <f>IF(W1183&lt;0,AI1183,I1183)</f>
        <v/>
      </c>
      <c r="P1183" s="455">
        <f>I1183-O1183</f>
        <v/>
      </c>
      <c r="Q1183" s="418" t="n"/>
      <c r="R1183" s="418" t="inlineStr">
        <is>
          <t>033006</t>
        </is>
      </c>
      <c r="S1183" s="418" t="inlineStr"/>
      <c r="T1183" s="418">
        <f>R1183=S1183</f>
        <v/>
      </c>
      <c r="U1183" s="418">
        <f>AND(MONTH(F1183)=MONTH(Y1183), YEAR(F1183)=YEAR(Y1183))</f>
        <v/>
      </c>
      <c r="V1183" s="418">
        <f>AND(AC1183&lt;&gt;"", 'Company information'!D$4&lt;&gt;"", RIGHT(SUBSTITUTE(AC1183,"-",""),9)=RIGHT(SUBSTITUTE('Company information'!D$4,"-",""),9))</f>
        <v/>
      </c>
      <c r="W1183" s="418">
        <f>AI1183-I1183</f>
        <v/>
      </c>
      <c r="X1183" s="455" t="n"/>
      <c r="Y1183" s="417" t="n"/>
      <c r="Z1183" s="418" t="n"/>
      <c r="AA1183" s="418" t="n"/>
      <c r="AB1183" s="418" t="n"/>
      <c r="AC1183" s="418" t="n"/>
      <c r="AD1183" s="418" t="n"/>
      <c r="AE1183" s="455" t="n"/>
      <c r="AF1183" s="455" t="n"/>
      <c r="AG1183" s="455" t="n"/>
      <c r="AH1183" s="455" t="n"/>
      <c r="AI1183" s="455" t="n"/>
      <c r="AJ1183" s="455" t="n"/>
      <c r="AK1183" s="455" t="n"/>
      <c r="AL1183" s="455" t="n"/>
      <c r="AM1183" s="455" t="n"/>
      <c r="AN1183" s="455" t="n"/>
      <c r="AO1183" s="455" t="n"/>
      <c r="AP1183" s="455" t="n"/>
      <c r="AQ1183" s="455" t="n"/>
      <c r="AR1183" s="418" t="n"/>
      <c r="AS1183" s="418" t="n"/>
      <c r="AT1183" s="418" t="n"/>
    </row>
    <row r="1184">
      <c r="A1184" s="417" t="n">
        <v>1175</v>
      </c>
      <c r="B1184" s="418" t="inlineStr">
        <is>
          <t>Lift-Off</t>
        </is>
      </c>
      <c r="C1184" s="418" t="inlineStr">
        <is>
          <t>កំពង់ផែស្វយ័តក្រុងព្រះសីហនុ</t>
        </is>
      </c>
      <c r="D1184" s="418" t="inlineStr">
        <is>
          <t>L001-100044638</t>
        </is>
      </c>
      <c r="E1184" s="418" t="inlineStr">
        <is>
          <t>039638</t>
        </is>
      </c>
      <c r="F1184" s="419" t="n">
        <v>44268</v>
      </c>
      <c r="G1184" s="420" t="n">
        <v>20681</v>
      </c>
      <c r="H1184" s="418" t="n"/>
      <c r="I1184" s="455" t="n">
        <v>20681</v>
      </c>
      <c r="J1184" s="418">
        <f>IF(L1184&lt;&gt;"",L1184,K1184)</f>
        <v/>
      </c>
      <c r="K1184" s="418">
        <f>IF(AND(T1184=TRUE, U1184=TRUE, V1184=TRUE), IF(W1184&lt;-0.05, "អនុញ្ញាត (អ្នកផ្គត់ផ្គង់ប្រកាសខ្វះ)", "បានប្រកាស (អនុញ្ញាត)"), IF(AND(T1184=FALSE, U1184=FALSE, V1184=FALSE), "ព្យួរទុក (មិនមានទិន្នន័យ)", "ប្រកាសខុស (ព្យួរទុក)"))</f>
        <v/>
      </c>
      <c r="L1184" s="418" t="inlineStr"/>
      <c r="M1184" s="418" t="inlineStr"/>
      <c r="N1184" s="455" t="n"/>
      <c r="O1184" s="455">
        <f>IF(W1184&lt;0,AI1184,I1184)</f>
        <v/>
      </c>
      <c r="P1184" s="455">
        <f>I1184-O1184</f>
        <v/>
      </c>
      <c r="Q1184" s="418" t="n"/>
      <c r="R1184" s="418" t="inlineStr">
        <is>
          <t>039638</t>
        </is>
      </c>
      <c r="S1184" s="418" t="inlineStr"/>
      <c r="T1184" s="418">
        <f>R1184=S1184</f>
        <v/>
      </c>
      <c r="U1184" s="418">
        <f>AND(MONTH(F1184)=MONTH(Y1184), YEAR(F1184)=YEAR(Y1184))</f>
        <v/>
      </c>
      <c r="V1184" s="418">
        <f>AND(AC1184&lt;&gt;"", 'Company information'!D$4&lt;&gt;"", RIGHT(SUBSTITUTE(AC1184,"-",""),9)=RIGHT(SUBSTITUTE('Company information'!D$4,"-",""),9))</f>
        <v/>
      </c>
      <c r="W1184" s="418">
        <f>AI1184-I1184</f>
        <v/>
      </c>
      <c r="X1184" s="455" t="n"/>
      <c r="Y1184" s="417" t="n"/>
      <c r="Z1184" s="418" t="n"/>
      <c r="AA1184" s="418" t="n"/>
      <c r="AB1184" s="418" t="n"/>
      <c r="AC1184" s="418" t="n"/>
      <c r="AD1184" s="418" t="n"/>
      <c r="AE1184" s="455" t="n"/>
      <c r="AF1184" s="455" t="n"/>
      <c r="AG1184" s="455" t="n"/>
      <c r="AH1184" s="455" t="n"/>
      <c r="AI1184" s="455" t="n"/>
      <c r="AJ1184" s="455" t="n"/>
      <c r="AK1184" s="455" t="n"/>
      <c r="AL1184" s="455" t="n"/>
      <c r="AM1184" s="455" t="n"/>
      <c r="AN1184" s="455" t="n"/>
      <c r="AO1184" s="455" t="n"/>
      <c r="AP1184" s="455" t="n"/>
      <c r="AQ1184" s="455" t="n"/>
      <c r="AR1184" s="418" t="n"/>
      <c r="AS1184" s="418" t="n"/>
      <c r="AT1184" s="418" t="n"/>
    </row>
    <row r="1185">
      <c r="A1185" s="417" t="n">
        <v>1176</v>
      </c>
      <c r="B1185" s="418" t="inlineStr">
        <is>
          <t>Lift-Off</t>
        </is>
      </c>
      <c r="C1185" s="418" t="inlineStr">
        <is>
          <t>កំពង់ផែស្វយ័តភ្នំពេញ "ក.ស.ភ"</t>
        </is>
      </c>
      <c r="D1185" s="418" t="inlineStr">
        <is>
          <t>L001-100044999</t>
        </is>
      </c>
      <c r="E1185" s="418" t="inlineStr">
        <is>
          <t>INV20210315532</t>
        </is>
      </c>
      <c r="F1185" s="419" t="n">
        <v>44278</v>
      </c>
      <c r="G1185" s="420" t="n">
        <v>29146</v>
      </c>
      <c r="H1185" s="418" t="n"/>
      <c r="I1185" s="455" t="n">
        <v>29146</v>
      </c>
      <c r="J1185" s="418">
        <f>IF(L1185&lt;&gt;"",L1185,K1185)</f>
        <v/>
      </c>
      <c r="K1185" s="418">
        <f>IF(AND(T1185=TRUE, U1185=TRUE, V1185=TRUE), IF(W1185&lt;-0.05, "អនុញ្ញាត (អ្នកផ្គត់ផ្គង់ប្រកាសខ្វះ)", "បានប្រកាស (អនុញ្ញាត)"), IF(AND(T1185=FALSE, U1185=FALSE, V1185=FALSE), "ព្យួរទុក (មិនមានទិន្នន័យ)", "ប្រកាសខុស (ព្យួរទុក)"))</f>
        <v/>
      </c>
      <c r="L1185" s="418" t="inlineStr"/>
      <c r="M1185" s="418" t="inlineStr"/>
      <c r="N1185" s="455" t="n"/>
      <c r="O1185" s="455">
        <f>IF(W1185&lt;0,AI1185,I1185)</f>
        <v/>
      </c>
      <c r="P1185" s="455">
        <f>I1185-O1185</f>
        <v/>
      </c>
      <c r="Q1185" s="418" t="n"/>
      <c r="R1185" s="418" t="inlineStr">
        <is>
          <t>INV20210315532</t>
        </is>
      </c>
      <c r="S1185" s="418" t="inlineStr"/>
      <c r="T1185" s="418">
        <f>R1185=S1185</f>
        <v/>
      </c>
      <c r="U1185" s="418">
        <f>AND(MONTH(F1185)=MONTH(Y1185), YEAR(F1185)=YEAR(Y1185))</f>
        <v/>
      </c>
      <c r="V1185" s="418">
        <f>AND(AC1185&lt;&gt;"", 'Company information'!D$4&lt;&gt;"", RIGHT(SUBSTITUTE(AC1185,"-",""),9)=RIGHT(SUBSTITUTE('Company information'!D$4,"-",""),9))</f>
        <v/>
      </c>
      <c r="W1185" s="418">
        <f>AI1185-I1185</f>
        <v/>
      </c>
      <c r="X1185" s="455" t="n"/>
      <c r="Y1185" s="417" t="n"/>
      <c r="Z1185" s="418" t="n"/>
      <c r="AA1185" s="418" t="n"/>
      <c r="AB1185" s="418" t="n"/>
      <c r="AC1185" s="418" t="n"/>
      <c r="AD1185" s="418" t="n"/>
      <c r="AE1185" s="455" t="n"/>
      <c r="AF1185" s="455" t="n"/>
      <c r="AG1185" s="455" t="n"/>
      <c r="AH1185" s="455" t="n"/>
      <c r="AI1185" s="455" t="n"/>
      <c r="AJ1185" s="455" t="n"/>
      <c r="AK1185" s="455" t="n"/>
      <c r="AL1185" s="455" t="n"/>
      <c r="AM1185" s="455" t="n"/>
      <c r="AN1185" s="455" t="n"/>
      <c r="AO1185" s="455" t="n"/>
      <c r="AP1185" s="455" t="n"/>
      <c r="AQ1185" s="455" t="n"/>
      <c r="AR1185" s="418" t="n"/>
      <c r="AS1185" s="418" t="n"/>
      <c r="AT1185" s="418" t="n"/>
    </row>
    <row r="1186">
      <c r="A1186" s="417" t="n">
        <v>1177</v>
      </c>
      <c r="B1186" s="418" t="inlineStr">
        <is>
          <t>Lift-Off</t>
        </is>
      </c>
      <c r="C1186" s="418" t="inlineStr">
        <is>
          <t>កំពង់ផែស្វយ័តភ្នំពេញ "ក.ស.ភ"</t>
        </is>
      </c>
      <c r="D1186" s="418" t="inlineStr">
        <is>
          <t>L001-100044999</t>
        </is>
      </c>
      <c r="E1186" s="418" t="inlineStr">
        <is>
          <t>INV20210315536</t>
        </is>
      </c>
      <c r="F1186" s="419" t="n">
        <v>44278</v>
      </c>
      <c r="G1186" s="420" t="n">
        <v>48576</v>
      </c>
      <c r="H1186" s="418" t="n"/>
      <c r="I1186" s="455" t="n">
        <v>48576</v>
      </c>
      <c r="J1186" s="418">
        <f>IF(L1186&lt;&gt;"",L1186,K1186)</f>
        <v/>
      </c>
      <c r="K1186" s="418">
        <f>IF(AND(T1186=TRUE, U1186=TRUE, V1186=TRUE), IF(W1186&lt;-0.05, "អនុញ្ញាត (អ្នកផ្គត់ផ្គង់ប្រកាសខ្វះ)", "បានប្រកាស (អនុញ្ញាត)"), IF(AND(T1186=FALSE, U1186=FALSE, V1186=FALSE), "ព្យួរទុក (មិនមានទិន្នន័យ)", "ប្រកាសខុស (ព្យួរទុក)"))</f>
        <v/>
      </c>
      <c r="L1186" s="418" t="inlineStr"/>
      <c r="M1186" s="418" t="inlineStr"/>
      <c r="N1186" s="455" t="n"/>
      <c r="O1186" s="455">
        <f>IF(W1186&lt;0,AI1186,I1186)</f>
        <v/>
      </c>
      <c r="P1186" s="455">
        <f>I1186-O1186</f>
        <v/>
      </c>
      <c r="Q1186" s="418" t="n"/>
      <c r="R1186" s="418" t="inlineStr">
        <is>
          <t>INV20210315536</t>
        </is>
      </c>
      <c r="S1186" s="418" t="inlineStr"/>
      <c r="T1186" s="418">
        <f>R1186=S1186</f>
        <v/>
      </c>
      <c r="U1186" s="418">
        <f>AND(MONTH(F1186)=MONTH(Y1186), YEAR(F1186)=YEAR(Y1186))</f>
        <v/>
      </c>
      <c r="V1186" s="418">
        <f>AND(AC1186&lt;&gt;"", 'Company information'!D$4&lt;&gt;"", RIGHT(SUBSTITUTE(AC1186,"-",""),9)=RIGHT(SUBSTITUTE('Company information'!D$4,"-",""),9))</f>
        <v/>
      </c>
      <c r="W1186" s="418">
        <f>AI1186-I1186</f>
        <v/>
      </c>
      <c r="X1186" s="455" t="n"/>
      <c r="Y1186" s="417" t="n"/>
      <c r="Z1186" s="418" t="n"/>
      <c r="AA1186" s="418" t="n"/>
      <c r="AB1186" s="418" t="n"/>
      <c r="AC1186" s="418" t="n"/>
      <c r="AD1186" s="418" t="n"/>
      <c r="AE1186" s="455" t="n"/>
      <c r="AF1186" s="455" t="n"/>
      <c r="AG1186" s="455" t="n"/>
      <c r="AH1186" s="455" t="n"/>
      <c r="AI1186" s="455" t="n"/>
      <c r="AJ1186" s="455" t="n"/>
      <c r="AK1186" s="455" t="n"/>
      <c r="AL1186" s="455" t="n"/>
      <c r="AM1186" s="455" t="n"/>
      <c r="AN1186" s="455" t="n"/>
      <c r="AO1186" s="455" t="n"/>
      <c r="AP1186" s="455" t="n"/>
      <c r="AQ1186" s="455" t="n"/>
      <c r="AR1186" s="418" t="n"/>
      <c r="AS1186" s="418" t="n"/>
      <c r="AT1186" s="418" t="n"/>
    </row>
    <row r="1187">
      <c r="A1187" s="417" t="n">
        <v>1178</v>
      </c>
      <c r="B1187" s="418" t="inlineStr">
        <is>
          <t>Lift-Off</t>
        </is>
      </c>
      <c r="C1187" s="418" t="inlineStr">
        <is>
          <t>កំពង់ផែស្វយ័តភ្នំពេញ "ក.ស.ភ"</t>
        </is>
      </c>
      <c r="D1187" s="418" t="inlineStr">
        <is>
          <t>L001-100044999</t>
        </is>
      </c>
      <c r="E1187" s="418" t="inlineStr">
        <is>
          <t>INV20210315905</t>
        </is>
      </c>
      <c r="F1187" s="419" t="n">
        <v>44281</v>
      </c>
      <c r="G1187" s="420" t="n">
        <v>29124</v>
      </c>
      <c r="H1187" s="418" t="n"/>
      <c r="I1187" s="455" t="n">
        <v>29124</v>
      </c>
      <c r="J1187" s="418">
        <f>IF(L1187&lt;&gt;"",L1187,K1187)</f>
        <v/>
      </c>
      <c r="K1187" s="418">
        <f>IF(AND(T1187=TRUE, U1187=TRUE, V1187=TRUE), IF(W1187&lt;-0.05, "អនុញ្ញាត (អ្នកផ្គត់ផ្គង់ប្រកាសខ្វះ)", "បានប្រកាស (អនុញ្ញាត)"), IF(AND(T1187=FALSE, U1187=FALSE, V1187=FALSE), "ព្យួរទុក (មិនមានទិន្នន័យ)", "ប្រកាសខុស (ព្យួរទុក)"))</f>
        <v/>
      </c>
      <c r="L1187" s="418" t="inlineStr"/>
      <c r="M1187" s="418" t="inlineStr"/>
      <c r="N1187" s="455" t="n"/>
      <c r="O1187" s="455">
        <f>IF(W1187&lt;0,AI1187,I1187)</f>
        <v/>
      </c>
      <c r="P1187" s="455">
        <f>I1187-O1187</f>
        <v/>
      </c>
      <c r="Q1187" s="418" t="n"/>
      <c r="R1187" s="418" t="inlineStr">
        <is>
          <t>INV20210315905</t>
        </is>
      </c>
      <c r="S1187" s="418" t="inlineStr"/>
      <c r="T1187" s="418">
        <f>R1187=S1187</f>
        <v/>
      </c>
      <c r="U1187" s="418">
        <f>AND(MONTH(F1187)=MONTH(Y1187), YEAR(F1187)=YEAR(Y1187))</f>
        <v/>
      </c>
      <c r="V1187" s="418">
        <f>AND(AC1187&lt;&gt;"", 'Company information'!D$4&lt;&gt;"", RIGHT(SUBSTITUTE(AC1187,"-",""),9)=RIGHT(SUBSTITUTE('Company information'!D$4,"-",""),9))</f>
        <v/>
      </c>
      <c r="W1187" s="418">
        <f>AI1187-I1187</f>
        <v/>
      </c>
      <c r="X1187" s="455" t="n"/>
      <c r="Y1187" s="417" t="n"/>
      <c r="Z1187" s="418" t="n"/>
      <c r="AA1187" s="418" t="n"/>
      <c r="AB1187" s="418" t="n"/>
      <c r="AC1187" s="418" t="n"/>
      <c r="AD1187" s="418" t="n"/>
      <c r="AE1187" s="455" t="n"/>
      <c r="AF1187" s="455" t="n"/>
      <c r="AG1187" s="455" t="n"/>
      <c r="AH1187" s="455" t="n"/>
      <c r="AI1187" s="455" t="n"/>
      <c r="AJ1187" s="455" t="n"/>
      <c r="AK1187" s="455" t="n"/>
      <c r="AL1187" s="455" t="n"/>
      <c r="AM1187" s="455" t="n"/>
      <c r="AN1187" s="455" t="n"/>
      <c r="AO1187" s="455" t="n"/>
      <c r="AP1187" s="455" t="n"/>
      <c r="AQ1187" s="455" t="n"/>
      <c r="AR1187" s="418" t="n"/>
      <c r="AS1187" s="418" t="n"/>
      <c r="AT1187" s="418" t="n"/>
    </row>
    <row r="1188">
      <c r="A1188" s="417" t="n">
        <v>1179</v>
      </c>
      <c r="B1188" s="418" t="inlineStr">
        <is>
          <t>Lift-Off</t>
        </is>
      </c>
      <c r="C1188" s="418" t="inlineStr">
        <is>
          <t>កំពង់ផែស្វយ័តភ្នំពេញ "ក.ស.ភ"</t>
        </is>
      </c>
      <c r="D1188" s="418" t="inlineStr">
        <is>
          <t>L001-100044999</t>
        </is>
      </c>
      <c r="E1188" s="418" t="inlineStr">
        <is>
          <t>INV20210316371</t>
        </is>
      </c>
      <c r="F1188" s="419" t="n">
        <v>44284</v>
      </c>
      <c r="G1188" s="420" t="n">
        <v>4854</v>
      </c>
      <c r="H1188" s="418" t="n"/>
      <c r="I1188" s="455" t="n">
        <v>4854</v>
      </c>
      <c r="J1188" s="418">
        <f>IF(L1188&lt;&gt;"",L1188,K1188)</f>
        <v/>
      </c>
      <c r="K1188" s="418">
        <f>IF(AND(T1188=TRUE, U1188=TRUE, V1188=TRUE), IF(W1188&lt;-0.05, "អនុញ្ញាត (អ្នកផ្គត់ផ្គង់ប្រកាសខ្វះ)", "បានប្រកាស (អនុញ្ញាត)"), IF(AND(T1188=FALSE, U1188=FALSE, V1188=FALSE), "ព្យួរទុក (មិនមានទិន្នន័យ)", "ប្រកាសខុស (ព្យួរទុក)"))</f>
        <v/>
      </c>
      <c r="L1188" s="418" t="inlineStr"/>
      <c r="M1188" s="418" t="inlineStr"/>
      <c r="N1188" s="455" t="n"/>
      <c r="O1188" s="455">
        <f>IF(W1188&lt;0,AI1188,I1188)</f>
        <v/>
      </c>
      <c r="P1188" s="455">
        <f>I1188-O1188</f>
        <v/>
      </c>
      <c r="Q1188" s="418" t="n"/>
      <c r="R1188" s="418" t="inlineStr">
        <is>
          <t>INV20210316371</t>
        </is>
      </c>
      <c r="S1188" s="418" t="inlineStr"/>
      <c r="T1188" s="418">
        <f>R1188=S1188</f>
        <v/>
      </c>
      <c r="U1188" s="418">
        <f>AND(MONTH(F1188)=MONTH(Y1188), YEAR(F1188)=YEAR(Y1188))</f>
        <v/>
      </c>
      <c r="V1188" s="418">
        <f>AND(AC1188&lt;&gt;"", 'Company information'!D$4&lt;&gt;"", RIGHT(SUBSTITUTE(AC1188,"-",""),9)=RIGHT(SUBSTITUTE('Company information'!D$4,"-",""),9))</f>
        <v/>
      </c>
      <c r="W1188" s="418">
        <f>AI1188-I1188</f>
        <v/>
      </c>
      <c r="X1188" s="455" t="n"/>
      <c r="Y1188" s="417" t="n"/>
      <c r="Z1188" s="418" t="n"/>
      <c r="AA1188" s="418" t="n"/>
      <c r="AB1188" s="418" t="n"/>
      <c r="AC1188" s="418" t="n"/>
      <c r="AD1188" s="418" t="n"/>
      <c r="AE1188" s="455" t="n"/>
      <c r="AF1188" s="455" t="n"/>
      <c r="AG1188" s="455" t="n"/>
      <c r="AH1188" s="455" t="n"/>
      <c r="AI1188" s="455" t="n"/>
      <c r="AJ1188" s="455" t="n"/>
      <c r="AK1188" s="455" t="n"/>
      <c r="AL1188" s="455" t="n"/>
      <c r="AM1188" s="455" t="n"/>
      <c r="AN1188" s="455" t="n"/>
      <c r="AO1188" s="455" t="n"/>
      <c r="AP1188" s="455" t="n"/>
      <c r="AQ1188" s="455" t="n"/>
      <c r="AR1188" s="418" t="n"/>
      <c r="AS1188" s="418" t="n"/>
      <c r="AT1188" s="418" t="n"/>
    </row>
    <row r="1189">
      <c r="A1189" s="417" t="n">
        <v>1180</v>
      </c>
      <c r="B1189" s="418" t="inlineStr">
        <is>
          <t>Lift-Off</t>
        </is>
      </c>
      <c r="C1189" s="418" t="inlineStr">
        <is>
          <t>កំពង់ផែស្វយ័តភ្នំពេញ "ក.ស.ភ"</t>
        </is>
      </c>
      <c r="D1189" s="418" t="inlineStr">
        <is>
          <t>L001-100044999</t>
        </is>
      </c>
      <c r="E1189" s="418" t="inlineStr">
        <is>
          <t>INV20210315529</t>
        </is>
      </c>
      <c r="F1189" s="419" t="n">
        <v>44278</v>
      </c>
      <c r="G1189" s="420" t="n">
        <v>29146</v>
      </c>
      <c r="H1189" s="418" t="n"/>
      <c r="I1189" s="455" t="n">
        <v>29146</v>
      </c>
      <c r="J1189" s="418">
        <f>IF(L1189&lt;&gt;"",L1189,K1189)</f>
        <v/>
      </c>
      <c r="K1189" s="418">
        <f>IF(AND(T1189=TRUE, U1189=TRUE, V1189=TRUE), IF(W1189&lt;-0.05, "អនុញ្ញាត (អ្នកផ្គត់ផ្គង់ប្រកាសខ្វះ)", "បានប្រកាស (អនុញ្ញាត)"), IF(AND(T1189=FALSE, U1189=FALSE, V1189=FALSE), "ព្យួរទុក (មិនមានទិន្នន័យ)", "ប្រកាសខុស (ព្យួរទុក)"))</f>
        <v/>
      </c>
      <c r="L1189" s="418" t="inlineStr"/>
      <c r="M1189" s="418" t="inlineStr"/>
      <c r="N1189" s="455" t="n"/>
      <c r="O1189" s="455">
        <f>IF(W1189&lt;0,AI1189,I1189)</f>
        <v/>
      </c>
      <c r="P1189" s="455">
        <f>I1189-O1189</f>
        <v/>
      </c>
      <c r="Q1189" s="418" t="n"/>
      <c r="R1189" s="418" t="inlineStr">
        <is>
          <t>INV20210315529</t>
        </is>
      </c>
      <c r="S1189" s="418" t="inlineStr"/>
      <c r="T1189" s="418">
        <f>R1189=S1189</f>
        <v/>
      </c>
      <c r="U1189" s="418">
        <f>AND(MONTH(F1189)=MONTH(Y1189), YEAR(F1189)=YEAR(Y1189))</f>
        <v/>
      </c>
      <c r="V1189" s="418">
        <f>AND(AC1189&lt;&gt;"", 'Company information'!D$4&lt;&gt;"", RIGHT(SUBSTITUTE(AC1189,"-",""),9)=RIGHT(SUBSTITUTE('Company information'!D$4,"-",""),9))</f>
        <v/>
      </c>
      <c r="W1189" s="418">
        <f>AI1189-I1189</f>
        <v/>
      </c>
      <c r="X1189" s="455" t="n"/>
      <c r="Y1189" s="417" t="n"/>
      <c r="Z1189" s="418" t="n"/>
      <c r="AA1189" s="418" t="n"/>
      <c r="AB1189" s="418" t="n"/>
      <c r="AC1189" s="418" t="n"/>
      <c r="AD1189" s="418" t="n"/>
      <c r="AE1189" s="455" t="n"/>
      <c r="AF1189" s="455" t="n"/>
      <c r="AG1189" s="455" t="n"/>
      <c r="AH1189" s="455" t="n"/>
      <c r="AI1189" s="455" t="n"/>
      <c r="AJ1189" s="455" t="n"/>
      <c r="AK1189" s="455" t="n"/>
      <c r="AL1189" s="455" t="n"/>
      <c r="AM1189" s="455" t="n"/>
      <c r="AN1189" s="455" t="n"/>
      <c r="AO1189" s="455" t="n"/>
      <c r="AP1189" s="455" t="n"/>
      <c r="AQ1189" s="455" t="n"/>
      <c r="AR1189" s="418" t="n"/>
      <c r="AS1189" s="418" t="n"/>
      <c r="AT1189" s="418" t="n"/>
    </row>
    <row r="1190">
      <c r="A1190" s="417" t="n">
        <v>1181</v>
      </c>
      <c r="B1190" s="418" t="inlineStr">
        <is>
          <t>Lift-Off</t>
        </is>
      </c>
      <c r="C1190" s="418" t="inlineStr">
        <is>
          <t>កំពង់ផែស្វយ័តភ្នំពេញ "ក.ស.ភ"</t>
        </is>
      </c>
      <c r="D1190" s="418" t="inlineStr">
        <is>
          <t>L001-100044999</t>
        </is>
      </c>
      <c r="E1190" s="418" t="inlineStr">
        <is>
          <t>INV20210315530</t>
        </is>
      </c>
      <c r="F1190" s="419" t="n">
        <v>44278</v>
      </c>
      <c r="G1190" s="420" t="n">
        <v>29146</v>
      </c>
      <c r="H1190" s="418" t="n"/>
      <c r="I1190" s="455" t="n">
        <v>29146</v>
      </c>
      <c r="J1190" s="418">
        <f>IF(L1190&lt;&gt;"",L1190,K1190)</f>
        <v/>
      </c>
      <c r="K1190" s="418">
        <f>IF(AND(T1190=TRUE, U1190=TRUE, V1190=TRUE), IF(W1190&lt;-0.05, "អនុញ្ញាត (អ្នកផ្គត់ផ្គង់ប្រកាសខ្វះ)", "បានប្រកាស (អនុញ្ញាត)"), IF(AND(T1190=FALSE, U1190=FALSE, V1190=FALSE), "ព្យួរទុក (មិនមានទិន្នន័យ)", "ប្រកាសខុស (ព្យួរទុក)"))</f>
        <v/>
      </c>
      <c r="L1190" s="418" t="inlineStr"/>
      <c r="M1190" s="418" t="inlineStr"/>
      <c r="N1190" s="455" t="n"/>
      <c r="O1190" s="455">
        <f>IF(W1190&lt;0,AI1190,I1190)</f>
        <v/>
      </c>
      <c r="P1190" s="455">
        <f>I1190-O1190</f>
        <v/>
      </c>
      <c r="Q1190" s="418" t="n"/>
      <c r="R1190" s="418" t="inlineStr">
        <is>
          <t>INV20210315530</t>
        </is>
      </c>
      <c r="S1190" s="418" t="inlineStr"/>
      <c r="T1190" s="418">
        <f>R1190=S1190</f>
        <v/>
      </c>
      <c r="U1190" s="418">
        <f>AND(MONTH(F1190)=MONTH(Y1190), YEAR(F1190)=YEAR(Y1190))</f>
        <v/>
      </c>
      <c r="V1190" s="418">
        <f>AND(AC1190&lt;&gt;"", 'Company information'!D$4&lt;&gt;"", RIGHT(SUBSTITUTE(AC1190,"-",""),9)=RIGHT(SUBSTITUTE('Company information'!D$4,"-",""),9))</f>
        <v/>
      </c>
      <c r="W1190" s="418">
        <f>AI1190-I1190</f>
        <v/>
      </c>
      <c r="X1190" s="455" t="n"/>
      <c r="Y1190" s="417" t="n"/>
      <c r="Z1190" s="418" t="n"/>
      <c r="AA1190" s="418" t="n"/>
      <c r="AB1190" s="418" t="n"/>
      <c r="AC1190" s="418" t="n"/>
      <c r="AD1190" s="418" t="n"/>
      <c r="AE1190" s="455" t="n"/>
      <c r="AF1190" s="455" t="n"/>
      <c r="AG1190" s="455" t="n"/>
      <c r="AH1190" s="455" t="n"/>
      <c r="AI1190" s="455" t="n"/>
      <c r="AJ1190" s="455" t="n"/>
      <c r="AK1190" s="455" t="n"/>
      <c r="AL1190" s="455" t="n"/>
      <c r="AM1190" s="455" t="n"/>
      <c r="AN1190" s="455" t="n"/>
      <c r="AO1190" s="455" t="n"/>
      <c r="AP1190" s="455" t="n"/>
      <c r="AQ1190" s="455" t="n"/>
      <c r="AR1190" s="418" t="n"/>
      <c r="AS1190" s="418" t="n"/>
      <c r="AT1190" s="418" t="n"/>
    </row>
    <row r="1191">
      <c r="A1191" s="417" t="n">
        <v>1182</v>
      </c>
      <c r="B1191" s="418" t="inlineStr">
        <is>
          <t>Lift-Off</t>
        </is>
      </c>
      <c r="C1191" s="418" t="inlineStr">
        <is>
          <t>កំពង់ផែស្វយ័តភ្នំពេញ "ក.ស.ភ"</t>
        </is>
      </c>
      <c r="D1191" s="418" t="inlineStr">
        <is>
          <t>L001-100044999</t>
        </is>
      </c>
      <c r="E1191" s="418" t="inlineStr">
        <is>
          <t>INV20210315533</t>
        </is>
      </c>
      <c r="F1191" s="419" t="n">
        <v>44278</v>
      </c>
      <c r="G1191" s="420" t="n">
        <v>29146</v>
      </c>
      <c r="H1191" s="418" t="n"/>
      <c r="I1191" s="455" t="n">
        <v>29146</v>
      </c>
      <c r="J1191" s="418">
        <f>IF(L1191&lt;&gt;"",L1191,K1191)</f>
        <v/>
      </c>
      <c r="K1191" s="418">
        <f>IF(AND(T1191=TRUE, U1191=TRUE, V1191=TRUE), IF(W1191&lt;-0.05, "អនុញ្ញាត (អ្នកផ្គត់ផ្គង់ប្រកាសខ្វះ)", "បានប្រកាស (អនុញ្ញាត)"), IF(AND(T1191=FALSE, U1191=FALSE, V1191=FALSE), "ព្យួរទុក (មិនមានទិន្នន័យ)", "ប្រកាសខុស (ព្យួរទុក)"))</f>
        <v/>
      </c>
      <c r="L1191" s="418" t="inlineStr"/>
      <c r="M1191" s="418" t="inlineStr"/>
      <c r="N1191" s="455" t="n"/>
      <c r="O1191" s="455">
        <f>IF(W1191&lt;0,AI1191,I1191)</f>
        <v/>
      </c>
      <c r="P1191" s="455">
        <f>I1191-O1191</f>
        <v/>
      </c>
      <c r="Q1191" s="418" t="n"/>
      <c r="R1191" s="418" t="inlineStr">
        <is>
          <t>INV20210315533</t>
        </is>
      </c>
      <c r="S1191" s="418" t="inlineStr"/>
      <c r="T1191" s="418">
        <f>R1191=S1191</f>
        <v/>
      </c>
      <c r="U1191" s="418">
        <f>AND(MONTH(F1191)=MONTH(Y1191), YEAR(F1191)=YEAR(Y1191))</f>
        <v/>
      </c>
      <c r="V1191" s="418">
        <f>AND(AC1191&lt;&gt;"", 'Company information'!D$4&lt;&gt;"", RIGHT(SUBSTITUTE(AC1191,"-",""),9)=RIGHT(SUBSTITUTE('Company information'!D$4,"-",""),9))</f>
        <v/>
      </c>
      <c r="W1191" s="418">
        <f>AI1191-I1191</f>
        <v/>
      </c>
      <c r="X1191" s="455" t="n"/>
      <c r="Y1191" s="417" t="n"/>
      <c r="Z1191" s="418" t="n"/>
      <c r="AA1191" s="418" t="n"/>
      <c r="AB1191" s="418" t="n"/>
      <c r="AC1191" s="418" t="n"/>
      <c r="AD1191" s="418" t="n"/>
      <c r="AE1191" s="455" t="n"/>
      <c r="AF1191" s="455" t="n"/>
      <c r="AG1191" s="455" t="n"/>
      <c r="AH1191" s="455" t="n"/>
      <c r="AI1191" s="455" t="n"/>
      <c r="AJ1191" s="455" t="n"/>
      <c r="AK1191" s="455" t="n"/>
      <c r="AL1191" s="455" t="n"/>
      <c r="AM1191" s="455" t="n"/>
      <c r="AN1191" s="455" t="n"/>
      <c r="AO1191" s="455" t="n"/>
      <c r="AP1191" s="455" t="n"/>
      <c r="AQ1191" s="455" t="n"/>
      <c r="AR1191" s="418" t="n"/>
      <c r="AS1191" s="418" t="n"/>
      <c r="AT1191" s="418" t="n"/>
    </row>
    <row r="1192">
      <c r="A1192" s="417" t="n">
        <v>1183</v>
      </c>
      <c r="B1192" s="418" t="inlineStr">
        <is>
          <t>Lift-Off</t>
        </is>
      </c>
      <c r="C1192" s="418" t="inlineStr">
        <is>
          <t>កំពង់ផែស្វយ័តភ្នំពេញ "ក.ស.ភ"</t>
        </is>
      </c>
      <c r="D1192" s="418" t="inlineStr">
        <is>
          <t>L001-100044999</t>
        </is>
      </c>
      <c r="E1192" s="418" t="inlineStr">
        <is>
          <t>INV20210315531</t>
        </is>
      </c>
      <c r="F1192" s="419" t="n">
        <v>44278</v>
      </c>
      <c r="G1192" s="420" t="n">
        <v>19430</v>
      </c>
      <c r="H1192" s="418" t="n"/>
      <c r="I1192" s="455" t="n">
        <v>19430</v>
      </c>
      <c r="J1192" s="418">
        <f>IF(L1192&lt;&gt;"",L1192,K1192)</f>
        <v/>
      </c>
      <c r="K1192" s="418">
        <f>IF(AND(T1192=TRUE, U1192=TRUE, V1192=TRUE), IF(W1192&lt;-0.05, "អនុញ្ញាត (អ្នកផ្គត់ផ្គង់ប្រកាសខ្វះ)", "បានប្រកាស (អនុញ្ញាត)"), IF(AND(T1192=FALSE, U1192=FALSE, V1192=FALSE), "ព្យួរទុក (មិនមានទិន្នន័យ)", "ប្រកាសខុស (ព្យួរទុក)"))</f>
        <v/>
      </c>
      <c r="L1192" s="418" t="inlineStr"/>
      <c r="M1192" s="418" t="inlineStr"/>
      <c r="N1192" s="455" t="n"/>
      <c r="O1192" s="455">
        <f>IF(W1192&lt;0,AI1192,I1192)</f>
        <v/>
      </c>
      <c r="P1192" s="455">
        <f>I1192-O1192</f>
        <v/>
      </c>
      <c r="Q1192" s="418" t="n"/>
      <c r="R1192" s="418" t="inlineStr">
        <is>
          <t>INV20210315531</t>
        </is>
      </c>
      <c r="S1192" s="418" t="inlineStr"/>
      <c r="T1192" s="418">
        <f>R1192=S1192</f>
        <v/>
      </c>
      <c r="U1192" s="418">
        <f>AND(MONTH(F1192)=MONTH(Y1192), YEAR(F1192)=YEAR(Y1192))</f>
        <v/>
      </c>
      <c r="V1192" s="418">
        <f>AND(AC1192&lt;&gt;"", 'Company information'!D$4&lt;&gt;"", RIGHT(SUBSTITUTE(AC1192,"-",""),9)=RIGHT(SUBSTITUTE('Company information'!D$4,"-",""),9))</f>
        <v/>
      </c>
      <c r="W1192" s="418">
        <f>AI1192-I1192</f>
        <v/>
      </c>
      <c r="X1192" s="455" t="n"/>
      <c r="Y1192" s="417" t="n"/>
      <c r="Z1192" s="418" t="n"/>
      <c r="AA1192" s="418" t="n"/>
      <c r="AB1192" s="418" t="n"/>
      <c r="AC1192" s="418" t="n"/>
      <c r="AD1192" s="418" t="n"/>
      <c r="AE1192" s="455" t="n"/>
      <c r="AF1192" s="455" t="n"/>
      <c r="AG1192" s="455" t="n"/>
      <c r="AH1192" s="455" t="n"/>
      <c r="AI1192" s="455" t="n"/>
      <c r="AJ1192" s="455" t="n"/>
      <c r="AK1192" s="455" t="n"/>
      <c r="AL1192" s="455" t="n"/>
      <c r="AM1192" s="455" t="n"/>
      <c r="AN1192" s="455" t="n"/>
      <c r="AO1192" s="455" t="n"/>
      <c r="AP1192" s="455" t="n"/>
      <c r="AQ1192" s="455" t="n"/>
      <c r="AR1192" s="418" t="n"/>
      <c r="AS1192" s="418" t="n"/>
      <c r="AT1192" s="418" t="n"/>
    </row>
    <row r="1193">
      <c r="A1193" s="417" t="n">
        <v>1184</v>
      </c>
      <c r="B1193" s="418" t="inlineStr">
        <is>
          <t>Lift-Off</t>
        </is>
      </c>
      <c r="C1193" s="418" t="inlineStr">
        <is>
          <t>កំពង់ផែស្វយ័តភ្នំពេញ "ក.ស.ភ"</t>
        </is>
      </c>
      <c r="D1193" s="418" t="inlineStr">
        <is>
          <t>L001-100044999</t>
        </is>
      </c>
      <c r="E1193" s="418" t="inlineStr">
        <is>
          <t>INV20210313948</t>
        </is>
      </c>
      <c r="F1193" s="419" t="n">
        <v>44270</v>
      </c>
      <c r="G1193" s="420" t="n">
        <v>29196</v>
      </c>
      <c r="H1193" s="418" t="n"/>
      <c r="I1193" s="455" t="n">
        <v>29196</v>
      </c>
      <c r="J1193" s="418">
        <f>IF(L1193&lt;&gt;"",L1193,K1193)</f>
        <v/>
      </c>
      <c r="K1193" s="418">
        <f>IF(AND(T1193=TRUE, U1193=TRUE, V1193=TRUE), IF(W1193&lt;-0.05, "អនុញ្ញាត (អ្នកផ្គត់ផ្គង់ប្រកាសខ្វះ)", "បានប្រកាស (អនុញ្ញាត)"), IF(AND(T1193=FALSE, U1193=FALSE, V1193=FALSE), "ព្យួរទុក (មិនមានទិន្នន័យ)", "ប្រកាសខុស (ព្យួរទុក)"))</f>
        <v/>
      </c>
      <c r="L1193" s="418" t="inlineStr"/>
      <c r="M1193" s="418" t="inlineStr"/>
      <c r="N1193" s="455" t="n"/>
      <c r="O1193" s="455">
        <f>IF(W1193&lt;0,AI1193,I1193)</f>
        <v/>
      </c>
      <c r="P1193" s="455">
        <f>I1193-O1193</f>
        <v/>
      </c>
      <c r="Q1193" s="418" t="n"/>
      <c r="R1193" s="418" t="inlineStr">
        <is>
          <t>INV20210313948</t>
        </is>
      </c>
      <c r="S1193" s="418" t="inlineStr"/>
      <c r="T1193" s="418">
        <f>R1193=S1193</f>
        <v/>
      </c>
      <c r="U1193" s="418">
        <f>AND(MONTH(F1193)=MONTH(Y1193), YEAR(F1193)=YEAR(Y1193))</f>
        <v/>
      </c>
      <c r="V1193" s="418">
        <f>AND(AC1193&lt;&gt;"", 'Company information'!D$4&lt;&gt;"", RIGHT(SUBSTITUTE(AC1193,"-",""),9)=RIGHT(SUBSTITUTE('Company information'!D$4,"-",""),9))</f>
        <v/>
      </c>
      <c r="W1193" s="418">
        <f>AI1193-I1193</f>
        <v/>
      </c>
      <c r="X1193" s="455" t="n"/>
      <c r="Y1193" s="417" t="n"/>
      <c r="Z1193" s="418" t="n"/>
      <c r="AA1193" s="418" t="n"/>
      <c r="AB1193" s="418" t="n"/>
      <c r="AC1193" s="418" t="n"/>
      <c r="AD1193" s="418" t="n"/>
      <c r="AE1193" s="455" t="n"/>
      <c r="AF1193" s="455" t="n"/>
      <c r="AG1193" s="455" t="n"/>
      <c r="AH1193" s="455" t="n"/>
      <c r="AI1193" s="455" t="n"/>
      <c r="AJ1193" s="455" t="n"/>
      <c r="AK1193" s="455" t="n"/>
      <c r="AL1193" s="455" t="n"/>
      <c r="AM1193" s="455" t="n"/>
      <c r="AN1193" s="455" t="n"/>
      <c r="AO1193" s="455" t="n"/>
      <c r="AP1193" s="455" t="n"/>
      <c r="AQ1193" s="455" t="n"/>
      <c r="AR1193" s="418" t="n"/>
      <c r="AS1193" s="418" t="n"/>
      <c r="AT1193" s="418" t="n"/>
    </row>
    <row r="1194">
      <c r="A1194" s="417" t="n">
        <v>1185</v>
      </c>
      <c r="B1194" s="418" t="inlineStr">
        <is>
          <t>Lift-Off</t>
        </is>
      </c>
      <c r="C1194" s="418" t="inlineStr">
        <is>
          <t>កំពង់ផែស្វយ័តភ្នំពេញ "ក.ស.ភ"</t>
        </is>
      </c>
      <c r="D1194" s="418" t="inlineStr">
        <is>
          <t>L001-100044999</t>
        </is>
      </c>
      <c r="E1194" s="418" t="inlineStr">
        <is>
          <t>INV20210313962</t>
        </is>
      </c>
      <c r="F1194" s="419" t="n">
        <v>44270</v>
      </c>
      <c r="G1194" s="420" t="n">
        <v>29196</v>
      </c>
      <c r="H1194" s="418" t="n"/>
      <c r="I1194" s="455" t="n">
        <v>29196</v>
      </c>
      <c r="J1194" s="418">
        <f>IF(L1194&lt;&gt;"",L1194,K1194)</f>
        <v/>
      </c>
      <c r="K1194" s="418">
        <f>IF(AND(T1194=TRUE, U1194=TRUE, V1194=TRUE), IF(W1194&lt;-0.05, "អនុញ្ញាត (អ្នកផ្គត់ផ្គង់ប្រកាសខ្វះ)", "បានប្រកាស (អនុញ្ញាត)"), IF(AND(T1194=FALSE, U1194=FALSE, V1194=FALSE), "ព្យួរទុក (មិនមានទិន្នន័យ)", "ប្រកាសខុស (ព្យួរទុក)"))</f>
        <v/>
      </c>
      <c r="L1194" s="418" t="inlineStr"/>
      <c r="M1194" s="418" t="inlineStr"/>
      <c r="N1194" s="455" t="n"/>
      <c r="O1194" s="455">
        <f>IF(W1194&lt;0,AI1194,I1194)</f>
        <v/>
      </c>
      <c r="P1194" s="455">
        <f>I1194-O1194</f>
        <v/>
      </c>
      <c r="Q1194" s="418" t="n"/>
      <c r="R1194" s="418" t="inlineStr">
        <is>
          <t>INV20210313962</t>
        </is>
      </c>
      <c r="S1194" s="418" t="inlineStr"/>
      <c r="T1194" s="418">
        <f>R1194=S1194</f>
        <v/>
      </c>
      <c r="U1194" s="418">
        <f>AND(MONTH(F1194)=MONTH(Y1194), YEAR(F1194)=YEAR(Y1194))</f>
        <v/>
      </c>
      <c r="V1194" s="418">
        <f>AND(AC1194&lt;&gt;"", 'Company information'!D$4&lt;&gt;"", RIGHT(SUBSTITUTE(AC1194,"-",""),9)=RIGHT(SUBSTITUTE('Company information'!D$4,"-",""),9))</f>
        <v/>
      </c>
      <c r="W1194" s="418">
        <f>AI1194-I1194</f>
        <v/>
      </c>
      <c r="X1194" s="455" t="n"/>
      <c r="Y1194" s="417" t="n"/>
      <c r="Z1194" s="418" t="n"/>
      <c r="AA1194" s="418" t="n"/>
      <c r="AB1194" s="418" t="n"/>
      <c r="AC1194" s="418" t="n"/>
      <c r="AD1194" s="418" t="n"/>
      <c r="AE1194" s="455" t="n"/>
      <c r="AF1194" s="455" t="n"/>
      <c r="AG1194" s="455" t="n"/>
      <c r="AH1194" s="455" t="n"/>
      <c r="AI1194" s="455" t="n"/>
      <c r="AJ1194" s="455" t="n"/>
      <c r="AK1194" s="455" t="n"/>
      <c r="AL1194" s="455" t="n"/>
      <c r="AM1194" s="455" t="n"/>
      <c r="AN1194" s="455" t="n"/>
      <c r="AO1194" s="455" t="n"/>
      <c r="AP1194" s="455" t="n"/>
      <c r="AQ1194" s="455" t="n"/>
      <c r="AR1194" s="418" t="n"/>
      <c r="AS1194" s="418" t="n"/>
      <c r="AT1194" s="418" t="n"/>
    </row>
    <row r="1195">
      <c r="A1195" s="417" t="n">
        <v>1186</v>
      </c>
      <c r="B1195" s="418" t="inlineStr">
        <is>
          <t>Lift-Off</t>
        </is>
      </c>
      <c r="C1195" s="418" t="inlineStr">
        <is>
          <t>កំពង់ផែស្វយ័តភ្នំពេញ "ក.ស.ភ"</t>
        </is>
      </c>
      <c r="D1195" s="418" t="inlineStr">
        <is>
          <t>L001-100044999</t>
        </is>
      </c>
      <c r="E1195" s="418" t="inlineStr">
        <is>
          <t>INV20210313961</t>
        </is>
      </c>
      <c r="F1195" s="419" t="n">
        <v>44270</v>
      </c>
      <c r="G1195" s="420" t="n">
        <v>29196</v>
      </c>
      <c r="H1195" s="418" t="n"/>
      <c r="I1195" s="455" t="n">
        <v>29196</v>
      </c>
      <c r="J1195" s="418">
        <f>IF(L1195&lt;&gt;"",L1195,K1195)</f>
        <v/>
      </c>
      <c r="K1195" s="418">
        <f>IF(AND(T1195=TRUE, U1195=TRUE, V1195=TRUE), IF(W1195&lt;-0.05, "អនុញ្ញាត (អ្នកផ្គត់ផ្គង់ប្រកាសខ្វះ)", "បានប្រកាស (អនុញ្ញាត)"), IF(AND(T1195=FALSE, U1195=FALSE, V1195=FALSE), "ព្យួរទុក (មិនមានទិន្នន័យ)", "ប្រកាសខុស (ព្យួរទុក)"))</f>
        <v/>
      </c>
      <c r="L1195" s="418" t="inlineStr"/>
      <c r="M1195" s="418" t="inlineStr"/>
      <c r="N1195" s="455" t="n"/>
      <c r="O1195" s="455">
        <f>IF(W1195&lt;0,AI1195,I1195)</f>
        <v/>
      </c>
      <c r="P1195" s="455">
        <f>I1195-O1195</f>
        <v/>
      </c>
      <c r="Q1195" s="418" t="n"/>
      <c r="R1195" s="418" t="inlineStr">
        <is>
          <t>INV20210313961</t>
        </is>
      </c>
      <c r="S1195" s="418" t="inlineStr"/>
      <c r="T1195" s="418">
        <f>R1195=S1195</f>
        <v/>
      </c>
      <c r="U1195" s="418">
        <f>AND(MONTH(F1195)=MONTH(Y1195), YEAR(F1195)=YEAR(Y1195))</f>
        <v/>
      </c>
      <c r="V1195" s="418">
        <f>AND(AC1195&lt;&gt;"", 'Company information'!D$4&lt;&gt;"", RIGHT(SUBSTITUTE(AC1195,"-",""),9)=RIGHT(SUBSTITUTE('Company information'!D$4,"-",""),9))</f>
        <v/>
      </c>
      <c r="W1195" s="418">
        <f>AI1195-I1195</f>
        <v/>
      </c>
      <c r="X1195" s="455" t="n"/>
      <c r="Y1195" s="417" t="n"/>
      <c r="Z1195" s="418" t="n"/>
      <c r="AA1195" s="418" t="n"/>
      <c r="AB1195" s="418" t="n"/>
      <c r="AC1195" s="418" t="n"/>
      <c r="AD1195" s="418" t="n"/>
      <c r="AE1195" s="455" t="n"/>
      <c r="AF1195" s="455" t="n"/>
      <c r="AG1195" s="455" t="n"/>
      <c r="AH1195" s="455" t="n"/>
      <c r="AI1195" s="455" t="n"/>
      <c r="AJ1195" s="455" t="n"/>
      <c r="AK1195" s="455" t="n"/>
      <c r="AL1195" s="455" t="n"/>
      <c r="AM1195" s="455" t="n"/>
      <c r="AN1195" s="455" t="n"/>
      <c r="AO1195" s="455" t="n"/>
      <c r="AP1195" s="455" t="n"/>
      <c r="AQ1195" s="455" t="n"/>
      <c r="AR1195" s="418" t="n"/>
      <c r="AS1195" s="418" t="n"/>
      <c r="AT1195" s="418" t="n"/>
    </row>
    <row r="1196">
      <c r="A1196" s="417" t="n">
        <v>1187</v>
      </c>
      <c r="B1196" s="418" t="inlineStr">
        <is>
          <t>Customs Clearance, Handling Fee</t>
        </is>
      </c>
      <c r="C1196" s="418" t="inlineStr">
        <is>
          <t>56ប៊ី-លីង សឹបផ្លាយ ឆេន មេនេចម៉ិន ឯ.ក</t>
        </is>
      </c>
      <c r="D1196" s="418" t="inlineStr">
        <is>
          <t>K004-902004795</t>
        </is>
      </c>
      <c r="E1196" s="418" t="inlineStr">
        <is>
          <t>INV202103-0181</t>
        </is>
      </c>
      <c r="F1196" s="419" t="n">
        <v>44286</v>
      </c>
      <c r="G1196" s="420" t="n">
        <v>881810</v>
      </c>
      <c r="H1196" s="418" t="n"/>
      <c r="I1196" s="455" t="n">
        <v>881810</v>
      </c>
      <c r="J1196" s="418">
        <f>IF(L1196&lt;&gt;"",L1196,K1196)</f>
        <v/>
      </c>
      <c r="K1196" s="418">
        <f>IF(AND(T1196=TRUE, U1196=TRUE, V1196=TRUE), IF(W1196&lt;-0.05, "អនុញ្ញាត (អ្នកផ្គត់ផ្គង់ប្រកាសខ្វះ)", "បានប្រកាស (អនុញ្ញាត)"), IF(AND(T1196=FALSE, U1196=FALSE, V1196=FALSE), "ព្យួរទុក (មិនមានទិន្នន័យ)", "ប្រកាសខុស (ព្យួរទុក)"))</f>
        <v/>
      </c>
      <c r="L1196" s="418" t="inlineStr"/>
      <c r="M1196" s="418" t="inlineStr"/>
      <c r="N1196" s="455" t="n"/>
      <c r="O1196" s="455">
        <f>IF(W1196&lt;0,AI1196,I1196)</f>
        <v/>
      </c>
      <c r="P1196" s="455">
        <f>I1196-O1196</f>
        <v/>
      </c>
      <c r="Q1196" s="418" t="n"/>
      <c r="R1196" s="418" t="inlineStr">
        <is>
          <t>INV202103-0181</t>
        </is>
      </c>
      <c r="S1196" s="418" t="inlineStr"/>
      <c r="T1196" s="418">
        <f>R1196=S1196</f>
        <v/>
      </c>
      <c r="U1196" s="418">
        <f>AND(MONTH(F1196)=MONTH(Y1196), YEAR(F1196)=YEAR(Y1196))</f>
        <v/>
      </c>
      <c r="V1196" s="418">
        <f>AND(AC1196&lt;&gt;"", 'Company information'!D$4&lt;&gt;"", RIGHT(SUBSTITUTE(AC1196,"-",""),9)=RIGHT(SUBSTITUTE('Company information'!D$4,"-",""),9))</f>
        <v/>
      </c>
      <c r="W1196" s="418">
        <f>AI1196-I1196</f>
        <v/>
      </c>
      <c r="X1196" s="455" t="n"/>
      <c r="Y1196" s="417" t="n"/>
      <c r="Z1196" s="418" t="n"/>
      <c r="AA1196" s="418" t="n"/>
      <c r="AB1196" s="418" t="n"/>
      <c r="AC1196" s="418" t="n"/>
      <c r="AD1196" s="418" t="n"/>
      <c r="AE1196" s="455" t="n"/>
      <c r="AF1196" s="455" t="n"/>
      <c r="AG1196" s="455" t="n"/>
      <c r="AH1196" s="455" t="n"/>
      <c r="AI1196" s="455" t="n"/>
      <c r="AJ1196" s="455" t="n"/>
      <c r="AK1196" s="455" t="n"/>
      <c r="AL1196" s="455" t="n"/>
      <c r="AM1196" s="455" t="n"/>
      <c r="AN1196" s="455" t="n"/>
      <c r="AO1196" s="455" t="n"/>
      <c r="AP1196" s="455" t="n"/>
      <c r="AQ1196" s="455" t="n"/>
      <c r="AR1196" s="418" t="n"/>
      <c r="AS1196" s="418" t="n"/>
      <c r="AT1196" s="418" t="n"/>
    </row>
    <row r="1197">
      <c r="A1197" s="417" t="n">
        <v>1188</v>
      </c>
      <c r="B1197" s="418" t="inlineStr">
        <is>
          <t>Customs Clearance, Handling Fee</t>
        </is>
      </c>
      <c r="C1197" s="418" t="inlineStr">
        <is>
          <t>56ប៊ី-លីង សឹបផ្លាយ ឆេន មេនេចម៉ិន ឯ.ក</t>
        </is>
      </c>
      <c r="D1197" s="418" t="inlineStr">
        <is>
          <t>K004-902004795</t>
        </is>
      </c>
      <c r="E1197" s="418" t="inlineStr">
        <is>
          <t>INV202103-0186</t>
        </is>
      </c>
      <c r="F1197" s="419" t="n">
        <v>44286</v>
      </c>
      <c r="G1197" s="420" t="n">
        <v>268993</v>
      </c>
      <c r="H1197" s="418" t="n"/>
      <c r="I1197" s="455" t="n">
        <v>268993</v>
      </c>
      <c r="J1197" s="418">
        <f>IF(L1197&lt;&gt;"",L1197,K1197)</f>
        <v/>
      </c>
      <c r="K1197" s="418">
        <f>IF(AND(T1197=TRUE, U1197=TRUE, V1197=TRUE), IF(W1197&lt;-0.05, "អនុញ្ញាត (អ្នកផ្គត់ផ្គង់ប្រកាសខ្វះ)", "បានប្រកាស (អនុញ្ញាត)"), IF(AND(T1197=FALSE, U1197=FALSE, V1197=FALSE), "ព្យួរទុក (មិនមានទិន្នន័យ)", "ប្រកាសខុស (ព្យួរទុក)"))</f>
        <v/>
      </c>
      <c r="L1197" s="418" t="inlineStr"/>
      <c r="M1197" s="418" t="inlineStr"/>
      <c r="N1197" s="455" t="n"/>
      <c r="O1197" s="455">
        <f>IF(W1197&lt;0,AI1197,I1197)</f>
        <v/>
      </c>
      <c r="P1197" s="455">
        <f>I1197-O1197</f>
        <v/>
      </c>
      <c r="Q1197" s="418" t="n"/>
      <c r="R1197" s="418" t="inlineStr">
        <is>
          <t>INV202103-0186</t>
        </is>
      </c>
      <c r="S1197" s="418" t="inlineStr"/>
      <c r="T1197" s="418">
        <f>R1197=S1197</f>
        <v/>
      </c>
      <c r="U1197" s="418">
        <f>AND(MONTH(F1197)=MONTH(Y1197), YEAR(F1197)=YEAR(Y1197))</f>
        <v/>
      </c>
      <c r="V1197" s="418">
        <f>AND(AC1197&lt;&gt;"", 'Company information'!D$4&lt;&gt;"", RIGHT(SUBSTITUTE(AC1197,"-",""),9)=RIGHT(SUBSTITUTE('Company information'!D$4,"-",""),9))</f>
        <v/>
      </c>
      <c r="W1197" s="418">
        <f>AI1197-I1197</f>
        <v/>
      </c>
      <c r="X1197" s="455" t="n"/>
      <c r="Y1197" s="417" t="n"/>
      <c r="Z1197" s="418" t="n"/>
      <c r="AA1197" s="418" t="n"/>
      <c r="AB1197" s="418" t="n"/>
      <c r="AC1197" s="418" t="n"/>
      <c r="AD1197" s="418" t="n"/>
      <c r="AE1197" s="455" t="n"/>
      <c r="AF1197" s="455" t="n"/>
      <c r="AG1197" s="455" t="n"/>
      <c r="AH1197" s="455" t="n"/>
      <c r="AI1197" s="455" t="n"/>
      <c r="AJ1197" s="455" t="n"/>
      <c r="AK1197" s="455" t="n"/>
      <c r="AL1197" s="455" t="n"/>
      <c r="AM1197" s="455" t="n"/>
      <c r="AN1197" s="455" t="n"/>
      <c r="AO1197" s="455" t="n"/>
      <c r="AP1197" s="455" t="n"/>
      <c r="AQ1197" s="455" t="n"/>
      <c r="AR1197" s="418" t="n"/>
      <c r="AS1197" s="418" t="n"/>
      <c r="AT1197" s="418" t="n"/>
    </row>
    <row r="1198">
      <c r="A1198" s="417" t="n">
        <v>1189</v>
      </c>
      <c r="B1198" s="418" t="inlineStr">
        <is>
          <t>Customs Clearance, Handling Fee</t>
        </is>
      </c>
      <c r="C1198" s="418" t="inlineStr">
        <is>
          <t>56ប៊ី-លីង សឹបផ្លាយ ឆេន មេនេចម៉ិន ឯ.ក</t>
        </is>
      </c>
      <c r="D1198" s="418" t="inlineStr">
        <is>
          <t>K004-902004795</t>
        </is>
      </c>
      <c r="E1198" s="418" t="inlineStr">
        <is>
          <t>INV202103-0218</t>
        </is>
      </c>
      <c r="F1198" s="419" t="n">
        <v>44286</v>
      </c>
      <c r="G1198" s="420" t="n">
        <v>675515</v>
      </c>
      <c r="H1198" s="418" t="n"/>
      <c r="I1198" s="455" t="n">
        <v>675515</v>
      </c>
      <c r="J1198" s="418">
        <f>IF(L1198&lt;&gt;"",L1198,K1198)</f>
        <v/>
      </c>
      <c r="K1198" s="418">
        <f>IF(AND(T1198=TRUE, U1198=TRUE, V1198=TRUE), IF(W1198&lt;-0.05, "អនុញ្ញាត (អ្នកផ្គត់ផ្គង់ប្រកាសខ្វះ)", "បានប្រកាស (អនុញ្ញាត)"), IF(AND(T1198=FALSE, U1198=FALSE, V1198=FALSE), "ព្យួរទុក (មិនមានទិន្នន័យ)", "ប្រកាសខុស (ព្យួរទុក)"))</f>
        <v/>
      </c>
      <c r="L1198" s="418" t="inlineStr"/>
      <c r="M1198" s="418" t="inlineStr"/>
      <c r="N1198" s="455" t="n"/>
      <c r="O1198" s="455">
        <f>IF(W1198&lt;0,AI1198,I1198)</f>
        <v/>
      </c>
      <c r="P1198" s="455">
        <f>I1198-O1198</f>
        <v/>
      </c>
      <c r="Q1198" s="418" t="n"/>
      <c r="R1198" s="418" t="inlineStr">
        <is>
          <t>INV202103-0218</t>
        </is>
      </c>
      <c r="S1198" s="418" t="inlineStr"/>
      <c r="T1198" s="418">
        <f>R1198=S1198</f>
        <v/>
      </c>
      <c r="U1198" s="418">
        <f>AND(MONTH(F1198)=MONTH(Y1198), YEAR(F1198)=YEAR(Y1198))</f>
        <v/>
      </c>
      <c r="V1198" s="418">
        <f>AND(AC1198&lt;&gt;"", 'Company information'!D$4&lt;&gt;"", RIGHT(SUBSTITUTE(AC1198,"-",""),9)=RIGHT(SUBSTITUTE('Company information'!D$4,"-",""),9))</f>
        <v/>
      </c>
      <c r="W1198" s="418">
        <f>AI1198-I1198</f>
        <v/>
      </c>
      <c r="X1198" s="455" t="n"/>
      <c r="Y1198" s="417" t="n"/>
      <c r="Z1198" s="418" t="n"/>
      <c r="AA1198" s="418" t="n"/>
      <c r="AB1198" s="418" t="n"/>
      <c r="AC1198" s="418" t="n"/>
      <c r="AD1198" s="418" t="n"/>
      <c r="AE1198" s="455" t="n"/>
      <c r="AF1198" s="455" t="n"/>
      <c r="AG1198" s="455" t="n"/>
      <c r="AH1198" s="455" t="n"/>
      <c r="AI1198" s="455" t="n"/>
      <c r="AJ1198" s="455" t="n"/>
      <c r="AK1198" s="455" t="n"/>
      <c r="AL1198" s="455" t="n"/>
      <c r="AM1198" s="455" t="n"/>
      <c r="AN1198" s="455" t="n"/>
      <c r="AO1198" s="455" t="n"/>
      <c r="AP1198" s="455" t="n"/>
      <c r="AQ1198" s="455" t="n"/>
      <c r="AR1198" s="418" t="n"/>
      <c r="AS1198" s="418" t="n"/>
      <c r="AT1198" s="418" t="n"/>
    </row>
    <row r="1199">
      <c r="A1199" s="417" t="n">
        <v>1190</v>
      </c>
      <c r="B1199" s="418" t="inlineStr">
        <is>
          <t>Customs Clearance, Handling Fee</t>
        </is>
      </c>
      <c r="C1199" s="418" t="inlineStr">
        <is>
          <t>56ប៊ី-លីង សឹបផ្លាយ ឆេន មេនេចម៉ិន ឯ.ក</t>
        </is>
      </c>
      <c r="D1199" s="418" t="inlineStr">
        <is>
          <t>K004-902004795</t>
        </is>
      </c>
      <c r="E1199" s="418" t="inlineStr">
        <is>
          <t>INV202103-0230</t>
        </is>
      </c>
      <c r="F1199" s="419" t="n">
        <v>44286</v>
      </c>
      <c r="G1199" s="420" t="n">
        <v>206295</v>
      </c>
      <c r="H1199" s="418" t="n"/>
      <c r="I1199" s="455" t="n">
        <v>206295</v>
      </c>
      <c r="J1199" s="418">
        <f>IF(L1199&lt;&gt;"",L1199,K1199)</f>
        <v/>
      </c>
      <c r="K1199" s="418">
        <f>IF(AND(T1199=TRUE, U1199=TRUE, V1199=TRUE), IF(W1199&lt;-0.05, "អនុញ្ញាត (អ្នកផ្គត់ផ្គង់ប្រកាសខ្វះ)", "បានប្រកាស (អនុញ្ញាត)"), IF(AND(T1199=FALSE, U1199=FALSE, V1199=FALSE), "ព្យួរទុក (មិនមានទិន្នន័យ)", "ប្រកាសខុស (ព្យួរទុក)"))</f>
        <v/>
      </c>
      <c r="L1199" s="418" t="inlineStr"/>
      <c r="M1199" s="418" t="inlineStr"/>
      <c r="N1199" s="455" t="n"/>
      <c r="O1199" s="455">
        <f>IF(W1199&lt;0,AI1199,I1199)</f>
        <v/>
      </c>
      <c r="P1199" s="455">
        <f>I1199-O1199</f>
        <v/>
      </c>
      <c r="Q1199" s="418" t="n"/>
      <c r="R1199" s="418" t="inlineStr">
        <is>
          <t>INV202103-0230</t>
        </is>
      </c>
      <c r="S1199" s="418" t="inlineStr"/>
      <c r="T1199" s="418">
        <f>R1199=S1199</f>
        <v/>
      </c>
      <c r="U1199" s="418">
        <f>AND(MONTH(F1199)=MONTH(Y1199), YEAR(F1199)=YEAR(Y1199))</f>
        <v/>
      </c>
      <c r="V1199" s="418">
        <f>AND(AC1199&lt;&gt;"", 'Company information'!D$4&lt;&gt;"", RIGHT(SUBSTITUTE(AC1199,"-",""),9)=RIGHT(SUBSTITUTE('Company information'!D$4,"-",""),9))</f>
        <v/>
      </c>
      <c r="W1199" s="418">
        <f>AI1199-I1199</f>
        <v/>
      </c>
      <c r="X1199" s="455" t="n"/>
      <c r="Y1199" s="417" t="n"/>
      <c r="Z1199" s="418" t="n"/>
      <c r="AA1199" s="418" t="n"/>
      <c r="AB1199" s="418" t="n"/>
      <c r="AC1199" s="418" t="n"/>
      <c r="AD1199" s="418" t="n"/>
      <c r="AE1199" s="455" t="n"/>
      <c r="AF1199" s="455" t="n"/>
      <c r="AG1199" s="455" t="n"/>
      <c r="AH1199" s="455" t="n"/>
      <c r="AI1199" s="455" t="n"/>
      <c r="AJ1199" s="455" t="n"/>
      <c r="AK1199" s="455" t="n"/>
      <c r="AL1199" s="455" t="n"/>
      <c r="AM1199" s="455" t="n"/>
      <c r="AN1199" s="455" t="n"/>
      <c r="AO1199" s="455" t="n"/>
      <c r="AP1199" s="455" t="n"/>
      <c r="AQ1199" s="455" t="n"/>
      <c r="AR1199" s="418" t="n"/>
      <c r="AS1199" s="418" t="n"/>
      <c r="AT1199" s="418" t="n"/>
    </row>
    <row r="1200">
      <c r="A1200" s="417" t="n">
        <v>1191</v>
      </c>
      <c r="B1200" s="418" t="inlineStr">
        <is>
          <t>Documentation,local thc,seal fee</t>
        </is>
      </c>
      <c r="C1200" s="418" t="inlineStr">
        <is>
          <t>ត្រេនម៉ារីន ឡូជីស្ទីក (ខេមបូឌា)</t>
        </is>
      </c>
      <c r="D1200" s="418" t="inlineStr">
        <is>
          <t>L001-106004107</t>
        </is>
      </c>
      <c r="E1200" s="418" t="inlineStr">
        <is>
          <t>9961014219</t>
        </is>
      </c>
      <c r="F1200" s="419" t="n">
        <v>44281</v>
      </c>
      <c r="G1200" s="420" t="n">
        <v>247149</v>
      </c>
      <c r="H1200" s="418" t="n"/>
      <c r="I1200" s="455" t="n">
        <v>247149</v>
      </c>
      <c r="J1200" s="418">
        <f>IF(L1200&lt;&gt;"",L1200,K1200)</f>
        <v/>
      </c>
      <c r="K1200" s="418">
        <f>IF(AND(T1200=TRUE, U1200=TRUE, V1200=TRUE), IF(W1200&lt;-0.05, "អនុញ្ញាត (អ្នកផ្គត់ផ្គង់ប្រកាសខ្វះ)", "បានប្រកាស (អនុញ្ញាត)"), IF(AND(T1200=FALSE, U1200=FALSE, V1200=FALSE), "ព្យួរទុក (មិនមានទិន្នន័យ)", "ប្រកាសខុស (ព្យួរទុក)"))</f>
        <v/>
      </c>
      <c r="L1200" s="418" t="inlineStr"/>
      <c r="M1200" s="418" t="inlineStr"/>
      <c r="N1200" s="455" t="n"/>
      <c r="O1200" s="455">
        <f>IF(W1200&lt;0,AI1200,I1200)</f>
        <v/>
      </c>
      <c r="P1200" s="455">
        <f>I1200-O1200</f>
        <v/>
      </c>
      <c r="Q1200" s="418" t="n"/>
      <c r="R1200" s="418" t="inlineStr">
        <is>
          <t>9961014219</t>
        </is>
      </c>
      <c r="S1200" s="418" t="inlineStr"/>
      <c r="T1200" s="418">
        <f>R1200=S1200</f>
        <v/>
      </c>
      <c r="U1200" s="418">
        <f>AND(MONTH(F1200)=MONTH(Y1200), YEAR(F1200)=YEAR(Y1200))</f>
        <v/>
      </c>
      <c r="V1200" s="418">
        <f>AND(AC1200&lt;&gt;"", 'Company information'!D$4&lt;&gt;"", RIGHT(SUBSTITUTE(AC1200,"-",""),9)=RIGHT(SUBSTITUTE('Company information'!D$4,"-",""),9))</f>
        <v/>
      </c>
      <c r="W1200" s="418">
        <f>AI1200-I1200</f>
        <v/>
      </c>
      <c r="X1200" s="455" t="n"/>
      <c r="Y1200" s="417" t="n"/>
      <c r="Z1200" s="418" t="n"/>
      <c r="AA1200" s="418" t="n"/>
      <c r="AB1200" s="418" t="n"/>
      <c r="AC1200" s="418" t="n"/>
      <c r="AD1200" s="418" t="n"/>
      <c r="AE1200" s="455" t="n"/>
      <c r="AF1200" s="455" t="n"/>
      <c r="AG1200" s="455" t="n"/>
      <c r="AH1200" s="455" t="n"/>
      <c r="AI1200" s="455" t="n"/>
      <c r="AJ1200" s="455" t="n"/>
      <c r="AK1200" s="455" t="n"/>
      <c r="AL1200" s="455" t="n"/>
      <c r="AM1200" s="455" t="n"/>
      <c r="AN1200" s="455" t="n"/>
      <c r="AO1200" s="455" t="n"/>
      <c r="AP1200" s="455" t="n"/>
      <c r="AQ1200" s="455" t="n"/>
      <c r="AR1200" s="418" t="n"/>
      <c r="AS1200" s="418" t="n"/>
      <c r="AT1200" s="418" t="n"/>
    </row>
    <row r="1201">
      <c r="A1201" s="417" t="n">
        <v>1192</v>
      </c>
      <c r="B1201" s="418" t="inlineStr">
        <is>
          <t>Customs Clearance, Handling Fee</t>
        </is>
      </c>
      <c r="C1201" s="418" t="inlineStr">
        <is>
          <t>56ប៊ី-លីង សឹបផ្លាយ ឆេន មេនេចម៉ិន ឯ.ក</t>
        </is>
      </c>
      <c r="D1201" s="418" t="inlineStr">
        <is>
          <t>K004-902004795</t>
        </is>
      </c>
      <c r="E1201" s="418" t="inlineStr">
        <is>
          <t>IN202103-0213</t>
        </is>
      </c>
      <c r="F1201" s="419" t="n">
        <v>44286</v>
      </c>
      <c r="G1201" s="420" t="n">
        <v>750348</v>
      </c>
      <c r="H1201" s="418" t="n"/>
      <c r="I1201" s="455" t="n">
        <v>750348</v>
      </c>
      <c r="J1201" s="418">
        <f>IF(L1201&lt;&gt;"",L1201,K1201)</f>
        <v/>
      </c>
      <c r="K1201" s="418">
        <f>IF(AND(T1201=TRUE, U1201=TRUE, V1201=TRUE), IF(W1201&lt;-0.05, "អនុញ្ញាត (អ្នកផ្គត់ផ្គង់ប្រកាសខ្វះ)", "បានប្រកាស (អនុញ្ញាត)"), IF(AND(T1201=FALSE, U1201=FALSE, V1201=FALSE), "ព្យួរទុក (មិនមានទិន្នន័យ)", "ប្រកាសខុស (ព្យួរទុក)"))</f>
        <v/>
      </c>
      <c r="L1201" s="418" t="inlineStr"/>
      <c r="M1201" s="418" t="inlineStr"/>
      <c r="N1201" s="455" t="n"/>
      <c r="O1201" s="455">
        <f>IF(W1201&lt;0,AI1201,I1201)</f>
        <v/>
      </c>
      <c r="P1201" s="455">
        <f>I1201-O1201</f>
        <v/>
      </c>
      <c r="Q1201" s="418" t="n"/>
      <c r="R1201" s="418" t="inlineStr">
        <is>
          <t>IN202103-0213</t>
        </is>
      </c>
      <c r="S1201" s="418" t="inlineStr"/>
      <c r="T1201" s="418">
        <f>R1201=S1201</f>
        <v/>
      </c>
      <c r="U1201" s="418">
        <f>AND(MONTH(F1201)=MONTH(Y1201), YEAR(F1201)=YEAR(Y1201))</f>
        <v/>
      </c>
      <c r="V1201" s="418">
        <f>AND(AC1201&lt;&gt;"", 'Company information'!D$4&lt;&gt;"", RIGHT(SUBSTITUTE(AC1201,"-",""),9)=RIGHT(SUBSTITUTE('Company information'!D$4,"-",""),9))</f>
        <v/>
      </c>
      <c r="W1201" s="418">
        <f>AI1201-I1201</f>
        <v/>
      </c>
      <c r="X1201" s="455" t="n"/>
      <c r="Y1201" s="417" t="n"/>
      <c r="Z1201" s="418" t="n"/>
      <c r="AA1201" s="418" t="n"/>
      <c r="AB1201" s="418" t="n"/>
      <c r="AC1201" s="418" t="n"/>
      <c r="AD1201" s="418" t="n"/>
      <c r="AE1201" s="455" t="n"/>
      <c r="AF1201" s="455" t="n"/>
      <c r="AG1201" s="455" t="n"/>
      <c r="AH1201" s="455" t="n"/>
      <c r="AI1201" s="455" t="n"/>
      <c r="AJ1201" s="455" t="n"/>
      <c r="AK1201" s="455" t="n"/>
      <c r="AL1201" s="455" t="n"/>
      <c r="AM1201" s="455" t="n"/>
      <c r="AN1201" s="455" t="n"/>
      <c r="AO1201" s="455" t="n"/>
      <c r="AP1201" s="455" t="n"/>
      <c r="AQ1201" s="455" t="n"/>
      <c r="AR1201" s="418" t="n"/>
      <c r="AS1201" s="418" t="n"/>
      <c r="AT1201" s="418" t="n"/>
    </row>
    <row r="1202">
      <c r="A1202" s="417" t="n">
        <v>1193</v>
      </c>
      <c r="B1202" s="418" t="inlineStr">
        <is>
          <t>Customs Clearance, Handling Fee</t>
        </is>
      </c>
      <c r="C1202" s="418" t="inlineStr">
        <is>
          <t>56ប៊ី-លីង សឹបផ្លាយ ឆេន មេនេចម៉ិន ឯ.ក</t>
        </is>
      </c>
      <c r="D1202" s="418" t="inlineStr">
        <is>
          <t>K004-902004795</t>
        </is>
      </c>
      <c r="E1202" s="418" t="inlineStr">
        <is>
          <t>IN202103-0246</t>
        </is>
      </c>
      <c r="F1202" s="419" t="n">
        <v>44286</v>
      </c>
      <c r="G1202" s="420" t="n">
        <v>337758</v>
      </c>
      <c r="H1202" s="418" t="n"/>
      <c r="I1202" s="455" t="n">
        <v>337758</v>
      </c>
      <c r="J1202" s="418">
        <f>IF(L1202&lt;&gt;"",L1202,K1202)</f>
        <v/>
      </c>
      <c r="K1202" s="418">
        <f>IF(AND(T1202=TRUE, U1202=TRUE, V1202=TRUE), IF(W1202&lt;-0.05, "អនុញ្ញាត (អ្នកផ្គត់ផ្គង់ប្រកាសខ្វះ)", "បានប្រកាស (អនុញ្ញាត)"), IF(AND(T1202=FALSE, U1202=FALSE, V1202=FALSE), "ព្យួរទុក (មិនមានទិន្នន័យ)", "ប្រកាសខុស (ព្យួរទុក)"))</f>
        <v/>
      </c>
      <c r="L1202" s="418" t="inlineStr"/>
      <c r="M1202" s="418" t="inlineStr"/>
      <c r="N1202" s="455" t="n"/>
      <c r="O1202" s="455">
        <f>IF(W1202&lt;0,AI1202,I1202)</f>
        <v/>
      </c>
      <c r="P1202" s="455">
        <f>I1202-O1202</f>
        <v/>
      </c>
      <c r="Q1202" s="418" t="n"/>
      <c r="R1202" s="418" t="inlineStr">
        <is>
          <t>IN202103-0246</t>
        </is>
      </c>
      <c r="S1202" s="418" t="inlineStr"/>
      <c r="T1202" s="418">
        <f>R1202=S1202</f>
        <v/>
      </c>
      <c r="U1202" s="418">
        <f>AND(MONTH(F1202)=MONTH(Y1202), YEAR(F1202)=YEAR(Y1202))</f>
        <v/>
      </c>
      <c r="V1202" s="418">
        <f>AND(AC1202&lt;&gt;"", 'Company information'!D$4&lt;&gt;"", RIGHT(SUBSTITUTE(AC1202,"-",""),9)=RIGHT(SUBSTITUTE('Company information'!D$4,"-",""),9))</f>
        <v/>
      </c>
      <c r="W1202" s="418">
        <f>AI1202-I1202</f>
        <v/>
      </c>
      <c r="X1202" s="455" t="n"/>
      <c r="Y1202" s="417" t="n"/>
      <c r="Z1202" s="418" t="n"/>
      <c r="AA1202" s="418" t="n"/>
      <c r="AB1202" s="418" t="n"/>
      <c r="AC1202" s="418" t="n"/>
      <c r="AD1202" s="418" t="n"/>
      <c r="AE1202" s="455" t="n"/>
      <c r="AF1202" s="455" t="n"/>
      <c r="AG1202" s="455" t="n"/>
      <c r="AH1202" s="455" t="n"/>
      <c r="AI1202" s="455" t="n"/>
      <c r="AJ1202" s="455" t="n"/>
      <c r="AK1202" s="455" t="n"/>
      <c r="AL1202" s="455" t="n"/>
      <c r="AM1202" s="455" t="n"/>
      <c r="AN1202" s="455" t="n"/>
      <c r="AO1202" s="455" t="n"/>
      <c r="AP1202" s="455" t="n"/>
      <c r="AQ1202" s="455" t="n"/>
      <c r="AR1202" s="418" t="n"/>
      <c r="AS1202" s="418" t="n"/>
      <c r="AT1202" s="418" t="n"/>
    </row>
    <row r="1203">
      <c r="A1203" s="417" t="n">
        <v>1194</v>
      </c>
      <c r="B1203" s="418" t="inlineStr">
        <is>
          <t>Customs Clearance, Handling Fee</t>
        </is>
      </c>
      <c r="C1203" s="418" t="inlineStr">
        <is>
          <t>56ប៊ី-លីង សឹបផ្លាយ ឆេន មេនេចម៉ិន ឯ.ក</t>
        </is>
      </c>
      <c r="D1203" s="418" t="inlineStr">
        <is>
          <t>K004-902004795</t>
        </is>
      </c>
      <c r="E1203" s="418" t="inlineStr">
        <is>
          <t>IN202103-0245</t>
        </is>
      </c>
      <c r="F1203" s="419" t="n">
        <v>44286</v>
      </c>
      <c r="G1203" s="420" t="n">
        <v>171508</v>
      </c>
      <c r="H1203" s="418" t="n"/>
      <c r="I1203" s="455" t="n">
        <v>171508</v>
      </c>
      <c r="J1203" s="418">
        <f>IF(L1203&lt;&gt;"",L1203,K1203)</f>
        <v/>
      </c>
      <c r="K1203" s="418">
        <f>IF(AND(T1203=TRUE, U1203=TRUE, V1203=TRUE), IF(W1203&lt;-0.05, "អនុញ្ញាត (អ្នកផ្គត់ផ្គង់ប្រកាសខ្វះ)", "បានប្រកាស (អនុញ្ញាត)"), IF(AND(T1203=FALSE, U1203=FALSE, V1203=FALSE), "ព្យួរទុក (មិនមានទិន្នន័យ)", "ប្រកាសខុស (ព្យួរទុក)"))</f>
        <v/>
      </c>
      <c r="L1203" s="418" t="inlineStr"/>
      <c r="M1203" s="418" t="inlineStr"/>
      <c r="N1203" s="455" t="n"/>
      <c r="O1203" s="455">
        <f>IF(W1203&lt;0,AI1203,I1203)</f>
        <v/>
      </c>
      <c r="P1203" s="455">
        <f>I1203-O1203</f>
        <v/>
      </c>
      <c r="Q1203" s="418" t="n"/>
      <c r="R1203" s="418" t="inlineStr">
        <is>
          <t>IN202103-0245</t>
        </is>
      </c>
      <c r="S1203" s="418" t="inlineStr"/>
      <c r="T1203" s="418">
        <f>R1203=S1203</f>
        <v/>
      </c>
      <c r="U1203" s="418">
        <f>AND(MONTH(F1203)=MONTH(Y1203), YEAR(F1203)=YEAR(Y1203))</f>
        <v/>
      </c>
      <c r="V1203" s="418">
        <f>AND(AC1203&lt;&gt;"", 'Company information'!D$4&lt;&gt;"", RIGHT(SUBSTITUTE(AC1203,"-",""),9)=RIGHT(SUBSTITUTE('Company information'!D$4,"-",""),9))</f>
        <v/>
      </c>
      <c r="W1203" s="418">
        <f>AI1203-I1203</f>
        <v/>
      </c>
      <c r="X1203" s="455" t="n"/>
      <c r="Y1203" s="417" t="n"/>
      <c r="Z1203" s="418" t="n"/>
      <c r="AA1203" s="418" t="n"/>
      <c r="AB1203" s="418" t="n"/>
      <c r="AC1203" s="418" t="n"/>
      <c r="AD1203" s="418" t="n"/>
      <c r="AE1203" s="455" t="n"/>
      <c r="AF1203" s="455" t="n"/>
      <c r="AG1203" s="455" t="n"/>
      <c r="AH1203" s="455" t="n"/>
      <c r="AI1203" s="455" t="n"/>
      <c r="AJ1203" s="455" t="n"/>
      <c r="AK1203" s="455" t="n"/>
      <c r="AL1203" s="455" t="n"/>
      <c r="AM1203" s="455" t="n"/>
      <c r="AN1203" s="455" t="n"/>
      <c r="AO1203" s="455" t="n"/>
      <c r="AP1203" s="455" t="n"/>
      <c r="AQ1203" s="455" t="n"/>
      <c r="AR1203" s="418" t="n"/>
      <c r="AS1203" s="418" t="n"/>
      <c r="AT1203" s="418" t="n"/>
    </row>
    <row r="1204">
      <c r="A1204" s="417" t="n">
        <v>1195</v>
      </c>
      <c r="B1204" s="418" t="inlineStr">
        <is>
          <t>Customs Clearance, Handling Fee</t>
        </is>
      </c>
      <c r="C1204" s="418" t="inlineStr">
        <is>
          <t>56ប៊ី-លីង សឹបផ្លាយ ឆេន មេនេចម៉ិន ឯ.ក</t>
        </is>
      </c>
      <c r="D1204" s="418" t="inlineStr">
        <is>
          <t>K004-902004795</t>
        </is>
      </c>
      <c r="E1204" s="418" t="inlineStr">
        <is>
          <t>IN202103-0244</t>
        </is>
      </c>
      <c r="F1204" s="419" t="n">
        <v>44286</v>
      </c>
      <c r="G1204" s="420" t="n">
        <v>95867</v>
      </c>
      <c r="H1204" s="418" t="n"/>
      <c r="I1204" s="455" t="n">
        <v>95867</v>
      </c>
      <c r="J1204" s="418">
        <f>IF(L1204&lt;&gt;"",L1204,K1204)</f>
        <v/>
      </c>
      <c r="K1204" s="418">
        <f>IF(AND(T1204=TRUE, U1204=TRUE, V1204=TRUE), IF(W1204&lt;-0.05, "អនុញ្ញាត (អ្នកផ្គត់ផ្គង់ប្រកាសខ្វះ)", "បានប្រកាស (អនុញ្ញាត)"), IF(AND(T1204=FALSE, U1204=FALSE, V1204=FALSE), "ព្យួរទុក (មិនមានទិន្នន័យ)", "ប្រកាសខុស (ព្យួរទុក)"))</f>
        <v/>
      </c>
      <c r="L1204" s="418" t="inlineStr"/>
      <c r="M1204" s="418" t="inlineStr"/>
      <c r="N1204" s="455" t="n"/>
      <c r="O1204" s="455">
        <f>IF(W1204&lt;0,AI1204,I1204)</f>
        <v/>
      </c>
      <c r="P1204" s="455">
        <f>I1204-O1204</f>
        <v/>
      </c>
      <c r="Q1204" s="418" t="n"/>
      <c r="R1204" s="418" t="inlineStr">
        <is>
          <t>IN202103-0244</t>
        </is>
      </c>
      <c r="S1204" s="418" t="inlineStr"/>
      <c r="T1204" s="418">
        <f>R1204=S1204</f>
        <v/>
      </c>
      <c r="U1204" s="418">
        <f>AND(MONTH(F1204)=MONTH(Y1204), YEAR(F1204)=YEAR(Y1204))</f>
        <v/>
      </c>
      <c r="V1204" s="418">
        <f>AND(AC1204&lt;&gt;"", 'Company information'!D$4&lt;&gt;"", RIGHT(SUBSTITUTE(AC1204,"-",""),9)=RIGHT(SUBSTITUTE('Company information'!D$4,"-",""),9))</f>
        <v/>
      </c>
      <c r="W1204" s="418">
        <f>AI1204-I1204</f>
        <v/>
      </c>
      <c r="X1204" s="455" t="n"/>
      <c r="Y1204" s="417" t="n"/>
      <c r="Z1204" s="418" t="n"/>
      <c r="AA1204" s="418" t="n"/>
      <c r="AB1204" s="418" t="n"/>
      <c r="AC1204" s="418" t="n"/>
      <c r="AD1204" s="418" t="n"/>
      <c r="AE1204" s="455" t="n"/>
      <c r="AF1204" s="455" t="n"/>
      <c r="AG1204" s="455" t="n"/>
      <c r="AH1204" s="455" t="n"/>
      <c r="AI1204" s="455" t="n"/>
      <c r="AJ1204" s="455" t="n"/>
      <c r="AK1204" s="455" t="n"/>
      <c r="AL1204" s="455" t="n"/>
      <c r="AM1204" s="455" t="n"/>
      <c r="AN1204" s="455" t="n"/>
      <c r="AO1204" s="455" t="n"/>
      <c r="AP1204" s="455" t="n"/>
      <c r="AQ1204" s="455" t="n"/>
      <c r="AR1204" s="418" t="n"/>
      <c r="AS1204" s="418" t="n"/>
      <c r="AT1204" s="418" t="n"/>
    </row>
    <row r="1205">
      <c r="A1205" s="417" t="n">
        <v>1196</v>
      </c>
      <c r="B1205" s="418" t="inlineStr">
        <is>
          <t>Customs Clearance, Handling Fee</t>
        </is>
      </c>
      <c r="C1205" s="418" t="inlineStr">
        <is>
          <t>56ប៊ី-លីង សឹបផ្លាយ ឆេន មេនេចម៉ិន ឯ.ក</t>
        </is>
      </c>
      <c r="D1205" s="418" t="inlineStr">
        <is>
          <t>K004-902004795</t>
        </is>
      </c>
      <c r="E1205" s="418" t="inlineStr">
        <is>
          <t>IN202103-0242</t>
        </is>
      </c>
      <c r="F1205" s="419" t="n">
        <v>44286</v>
      </c>
      <c r="G1205" s="420" t="n">
        <v>337758</v>
      </c>
      <c r="H1205" s="418" t="n"/>
      <c r="I1205" s="455" t="n">
        <v>337758</v>
      </c>
      <c r="J1205" s="418">
        <f>IF(L1205&lt;&gt;"",L1205,K1205)</f>
        <v/>
      </c>
      <c r="K1205" s="418">
        <f>IF(AND(T1205=TRUE, U1205=TRUE, V1205=TRUE), IF(W1205&lt;-0.05, "អនុញ្ញាត (អ្នកផ្គត់ផ្គង់ប្រកាសខ្វះ)", "បានប្រកាស (អនុញ្ញាត)"), IF(AND(T1205=FALSE, U1205=FALSE, V1205=FALSE), "ព្យួរទុក (មិនមានទិន្នន័យ)", "ប្រកាសខុស (ព្យួរទុក)"))</f>
        <v/>
      </c>
      <c r="L1205" s="418" t="inlineStr"/>
      <c r="M1205" s="418" t="inlineStr"/>
      <c r="N1205" s="455" t="n"/>
      <c r="O1205" s="455">
        <f>IF(W1205&lt;0,AI1205,I1205)</f>
        <v/>
      </c>
      <c r="P1205" s="455">
        <f>I1205-O1205</f>
        <v/>
      </c>
      <c r="Q1205" s="418" t="n"/>
      <c r="R1205" s="418" t="inlineStr">
        <is>
          <t>IN202103-0242</t>
        </is>
      </c>
      <c r="S1205" s="418" t="inlineStr"/>
      <c r="T1205" s="418">
        <f>R1205=S1205</f>
        <v/>
      </c>
      <c r="U1205" s="418">
        <f>AND(MONTH(F1205)=MONTH(Y1205), YEAR(F1205)=YEAR(Y1205))</f>
        <v/>
      </c>
      <c r="V1205" s="418">
        <f>AND(AC1205&lt;&gt;"", 'Company information'!D$4&lt;&gt;"", RIGHT(SUBSTITUTE(AC1205,"-",""),9)=RIGHT(SUBSTITUTE('Company information'!D$4,"-",""),9))</f>
        <v/>
      </c>
      <c r="W1205" s="418">
        <f>AI1205-I1205</f>
        <v/>
      </c>
      <c r="X1205" s="455" t="n"/>
      <c r="Y1205" s="417" t="n"/>
      <c r="Z1205" s="418" t="n"/>
      <c r="AA1205" s="418" t="n"/>
      <c r="AB1205" s="418" t="n"/>
      <c r="AC1205" s="418" t="n"/>
      <c r="AD1205" s="418" t="n"/>
      <c r="AE1205" s="455" t="n"/>
      <c r="AF1205" s="455" t="n"/>
      <c r="AG1205" s="455" t="n"/>
      <c r="AH1205" s="455" t="n"/>
      <c r="AI1205" s="455" t="n"/>
      <c r="AJ1205" s="455" t="n"/>
      <c r="AK1205" s="455" t="n"/>
      <c r="AL1205" s="455" t="n"/>
      <c r="AM1205" s="455" t="n"/>
      <c r="AN1205" s="455" t="n"/>
      <c r="AO1205" s="455" t="n"/>
      <c r="AP1205" s="455" t="n"/>
      <c r="AQ1205" s="455" t="n"/>
      <c r="AR1205" s="418" t="n"/>
      <c r="AS1205" s="418" t="n"/>
      <c r="AT1205" s="418" t="n"/>
    </row>
    <row r="1206">
      <c r="A1206" s="417" t="n">
        <v>1197</v>
      </c>
      <c r="B1206" s="418" t="inlineStr">
        <is>
          <t>Customs Clearance, Handling Fee</t>
        </is>
      </c>
      <c r="C1206" s="418" t="inlineStr">
        <is>
          <t>56ប៊ី-លីង សឹបផ្លាយ ឆេន មេនេចម៉ិន ឯ.ក</t>
        </is>
      </c>
      <c r="D1206" s="418" t="inlineStr">
        <is>
          <t>K004-902004795</t>
        </is>
      </c>
      <c r="E1206" s="418" t="inlineStr">
        <is>
          <t>IN202103-0241</t>
        </is>
      </c>
      <c r="F1206" s="419" t="n">
        <v>44286</v>
      </c>
      <c r="G1206" s="420" t="n">
        <v>206295</v>
      </c>
      <c r="H1206" s="418" t="n"/>
      <c r="I1206" s="455" t="n">
        <v>206295</v>
      </c>
      <c r="J1206" s="418">
        <f>IF(L1206&lt;&gt;"",L1206,K1206)</f>
        <v/>
      </c>
      <c r="K1206" s="418">
        <f>IF(AND(T1206=TRUE, U1206=TRUE, V1206=TRUE), IF(W1206&lt;-0.05, "អនុញ្ញាត (អ្នកផ្គត់ផ្គង់ប្រកាសខ្វះ)", "បានប្រកាស (អនុញ្ញាត)"), IF(AND(T1206=FALSE, U1206=FALSE, V1206=FALSE), "ព្យួរទុក (មិនមានទិន្នន័យ)", "ប្រកាសខុស (ព្យួរទុក)"))</f>
        <v/>
      </c>
      <c r="L1206" s="418" t="inlineStr"/>
      <c r="M1206" s="418" t="inlineStr"/>
      <c r="N1206" s="455" t="n"/>
      <c r="O1206" s="455">
        <f>IF(W1206&lt;0,AI1206,I1206)</f>
        <v/>
      </c>
      <c r="P1206" s="455">
        <f>I1206-O1206</f>
        <v/>
      </c>
      <c r="Q1206" s="418" t="n"/>
      <c r="R1206" s="418" t="inlineStr">
        <is>
          <t>IN202103-0241</t>
        </is>
      </c>
      <c r="S1206" s="418" t="inlineStr"/>
      <c r="T1206" s="418">
        <f>R1206=S1206</f>
        <v/>
      </c>
      <c r="U1206" s="418">
        <f>AND(MONTH(F1206)=MONTH(Y1206), YEAR(F1206)=YEAR(Y1206))</f>
        <v/>
      </c>
      <c r="V1206" s="418">
        <f>AND(AC1206&lt;&gt;"", 'Company information'!D$4&lt;&gt;"", RIGHT(SUBSTITUTE(AC1206,"-",""),9)=RIGHT(SUBSTITUTE('Company information'!D$4,"-",""),9))</f>
        <v/>
      </c>
      <c r="W1206" s="418">
        <f>AI1206-I1206</f>
        <v/>
      </c>
      <c r="X1206" s="455" t="n"/>
      <c r="Y1206" s="417" t="n"/>
      <c r="Z1206" s="418" t="n"/>
      <c r="AA1206" s="418" t="n"/>
      <c r="AB1206" s="418" t="n"/>
      <c r="AC1206" s="418" t="n"/>
      <c r="AD1206" s="418" t="n"/>
      <c r="AE1206" s="455" t="n"/>
      <c r="AF1206" s="455" t="n"/>
      <c r="AG1206" s="455" t="n"/>
      <c r="AH1206" s="455" t="n"/>
      <c r="AI1206" s="455" t="n"/>
      <c r="AJ1206" s="455" t="n"/>
      <c r="AK1206" s="455" t="n"/>
      <c r="AL1206" s="455" t="n"/>
      <c r="AM1206" s="455" t="n"/>
      <c r="AN1206" s="455" t="n"/>
      <c r="AO1206" s="455" t="n"/>
      <c r="AP1206" s="455" t="n"/>
      <c r="AQ1206" s="455" t="n"/>
      <c r="AR1206" s="418" t="n"/>
      <c r="AS1206" s="418" t="n"/>
      <c r="AT1206" s="418" t="n"/>
    </row>
    <row r="1207">
      <c r="A1207" s="417" t="n">
        <v>1198</v>
      </c>
      <c r="B1207" s="418" t="inlineStr">
        <is>
          <t>Customs Clearance, Handling Fee</t>
        </is>
      </c>
      <c r="C1207" s="418" t="inlineStr">
        <is>
          <t>56ប៊ី-លីង សឹបផ្លាយ ឆេន មេនេចម៉ិន ឯ.ក</t>
        </is>
      </c>
      <c r="D1207" s="418" t="inlineStr">
        <is>
          <t>K004-902004795</t>
        </is>
      </c>
      <c r="E1207" s="418" t="inlineStr">
        <is>
          <t>IN202103-0220</t>
        </is>
      </c>
      <c r="F1207" s="419" t="n">
        <v>44286</v>
      </c>
      <c r="G1207" s="420" t="n">
        <v>738213</v>
      </c>
      <c r="H1207" s="418" t="n"/>
      <c r="I1207" s="455" t="n">
        <v>738213</v>
      </c>
      <c r="J1207" s="418">
        <f>IF(L1207&lt;&gt;"",L1207,K1207)</f>
        <v/>
      </c>
      <c r="K1207" s="418">
        <f>IF(AND(T1207=TRUE, U1207=TRUE, V1207=TRUE), IF(W1207&lt;-0.05, "អនុញ្ញាត (អ្នកផ្គត់ផ្គង់ប្រកាសខ្វះ)", "បានប្រកាស (អនុញ្ញាត)"), IF(AND(T1207=FALSE, U1207=FALSE, V1207=FALSE), "ព្យួរទុក (មិនមានទិន្នន័យ)", "ប្រកាសខុស (ព្យួរទុក)"))</f>
        <v/>
      </c>
      <c r="L1207" s="418" t="inlineStr"/>
      <c r="M1207" s="418" t="inlineStr"/>
      <c r="N1207" s="455" t="n"/>
      <c r="O1207" s="455">
        <f>IF(W1207&lt;0,AI1207,I1207)</f>
        <v/>
      </c>
      <c r="P1207" s="455">
        <f>I1207-O1207</f>
        <v/>
      </c>
      <c r="Q1207" s="418" t="n"/>
      <c r="R1207" s="418" t="inlineStr">
        <is>
          <t>IN202103-0220</t>
        </is>
      </c>
      <c r="S1207" s="418" t="inlineStr"/>
      <c r="T1207" s="418">
        <f>R1207=S1207</f>
        <v/>
      </c>
      <c r="U1207" s="418">
        <f>AND(MONTH(F1207)=MONTH(Y1207), YEAR(F1207)=YEAR(Y1207))</f>
        <v/>
      </c>
      <c r="V1207" s="418">
        <f>AND(AC1207&lt;&gt;"", 'Company information'!D$4&lt;&gt;"", RIGHT(SUBSTITUTE(AC1207,"-",""),9)=RIGHT(SUBSTITUTE('Company information'!D$4,"-",""),9))</f>
        <v/>
      </c>
      <c r="W1207" s="418">
        <f>AI1207-I1207</f>
        <v/>
      </c>
      <c r="X1207" s="455" t="n"/>
      <c r="Y1207" s="417" t="n"/>
      <c r="Z1207" s="418" t="n"/>
      <c r="AA1207" s="418" t="n"/>
      <c r="AB1207" s="418" t="n"/>
      <c r="AC1207" s="418" t="n"/>
      <c r="AD1207" s="418" t="n"/>
      <c r="AE1207" s="455" t="n"/>
      <c r="AF1207" s="455" t="n"/>
      <c r="AG1207" s="455" t="n"/>
      <c r="AH1207" s="455" t="n"/>
      <c r="AI1207" s="455" t="n"/>
      <c r="AJ1207" s="455" t="n"/>
      <c r="AK1207" s="455" t="n"/>
      <c r="AL1207" s="455" t="n"/>
      <c r="AM1207" s="455" t="n"/>
      <c r="AN1207" s="455" t="n"/>
      <c r="AO1207" s="455" t="n"/>
      <c r="AP1207" s="455" t="n"/>
      <c r="AQ1207" s="455" t="n"/>
      <c r="AR1207" s="418" t="n"/>
      <c r="AS1207" s="418" t="n"/>
      <c r="AT1207" s="418" t="n"/>
    </row>
    <row r="1208">
      <c r="A1208" s="417" t="n">
        <v>1199</v>
      </c>
      <c r="B1208" s="418" t="inlineStr">
        <is>
          <t>Customs Clearance, Handling Fee</t>
        </is>
      </c>
      <c r="C1208" s="418" t="inlineStr">
        <is>
          <t>56ប៊ី-លីង សឹបផ្លាយ ឆេន មេនេចម៉ិន ឯ.ក</t>
        </is>
      </c>
      <c r="D1208" s="418" t="inlineStr">
        <is>
          <t>K004-902004795</t>
        </is>
      </c>
      <c r="E1208" s="418" t="inlineStr">
        <is>
          <t>IN202103-0216</t>
        </is>
      </c>
      <c r="F1208" s="419" t="n">
        <v>44286</v>
      </c>
      <c r="G1208" s="420" t="n">
        <v>206295</v>
      </c>
      <c r="H1208" s="418" t="n"/>
      <c r="I1208" s="455" t="n">
        <v>206295</v>
      </c>
      <c r="J1208" s="418">
        <f>IF(L1208&lt;&gt;"",L1208,K1208)</f>
        <v/>
      </c>
      <c r="K1208" s="418">
        <f>IF(AND(T1208=TRUE, U1208=TRUE, V1208=TRUE), IF(W1208&lt;-0.05, "អនុញ្ញាត (អ្នកផ្គត់ផ្គង់ប្រកាសខ្វះ)", "បានប្រកាស (អនុញ្ញាត)"), IF(AND(T1208=FALSE, U1208=FALSE, V1208=FALSE), "ព្យួរទុក (មិនមានទិន្នន័យ)", "ប្រកាសខុស (ព្យួរទុក)"))</f>
        <v/>
      </c>
      <c r="L1208" s="418" t="inlineStr"/>
      <c r="M1208" s="418" t="inlineStr"/>
      <c r="N1208" s="455" t="n"/>
      <c r="O1208" s="455">
        <f>IF(W1208&lt;0,AI1208,I1208)</f>
        <v/>
      </c>
      <c r="P1208" s="455">
        <f>I1208-O1208</f>
        <v/>
      </c>
      <c r="Q1208" s="418" t="n"/>
      <c r="R1208" s="418" t="inlineStr">
        <is>
          <t>IN202103-0216</t>
        </is>
      </c>
      <c r="S1208" s="418" t="inlineStr"/>
      <c r="T1208" s="418">
        <f>R1208=S1208</f>
        <v/>
      </c>
      <c r="U1208" s="418">
        <f>AND(MONTH(F1208)=MONTH(Y1208), YEAR(F1208)=YEAR(Y1208))</f>
        <v/>
      </c>
      <c r="V1208" s="418">
        <f>AND(AC1208&lt;&gt;"", 'Company information'!D$4&lt;&gt;"", RIGHT(SUBSTITUTE(AC1208,"-",""),9)=RIGHT(SUBSTITUTE('Company information'!D$4,"-",""),9))</f>
        <v/>
      </c>
      <c r="W1208" s="418">
        <f>AI1208-I1208</f>
        <v/>
      </c>
      <c r="X1208" s="455" t="n"/>
      <c r="Y1208" s="417" t="n"/>
      <c r="Z1208" s="418" t="n"/>
      <c r="AA1208" s="418" t="n"/>
      <c r="AB1208" s="418" t="n"/>
      <c r="AC1208" s="418" t="n"/>
      <c r="AD1208" s="418" t="n"/>
      <c r="AE1208" s="455" t="n"/>
      <c r="AF1208" s="455" t="n"/>
      <c r="AG1208" s="455" t="n"/>
      <c r="AH1208" s="455" t="n"/>
      <c r="AI1208" s="455" t="n"/>
      <c r="AJ1208" s="455" t="n"/>
      <c r="AK1208" s="455" t="n"/>
      <c r="AL1208" s="455" t="n"/>
      <c r="AM1208" s="455" t="n"/>
      <c r="AN1208" s="455" t="n"/>
      <c r="AO1208" s="455" t="n"/>
      <c r="AP1208" s="455" t="n"/>
      <c r="AQ1208" s="455" t="n"/>
      <c r="AR1208" s="418" t="n"/>
      <c r="AS1208" s="418" t="n"/>
      <c r="AT1208" s="418" t="n"/>
    </row>
    <row r="1209">
      <c r="A1209" s="417" t="n">
        <v>1200</v>
      </c>
      <c r="B1209" s="418" t="inlineStr">
        <is>
          <t>Customs Clearance, Handling Fee</t>
        </is>
      </c>
      <c r="C1209" s="418" t="inlineStr">
        <is>
          <t>56ប៊ី-លីង សឹបផ្លាយ ឆេន មេនេចម៉ិន ឯ.ក</t>
        </is>
      </c>
      <c r="D1209" s="418" t="inlineStr">
        <is>
          <t>K004-902004795</t>
        </is>
      </c>
      <c r="E1209" s="418" t="inlineStr">
        <is>
          <t>IN202103-0237</t>
        </is>
      </c>
      <c r="F1209" s="419" t="n">
        <v>44286</v>
      </c>
      <c r="G1209" s="420" t="n">
        <v>481355</v>
      </c>
      <c r="H1209" s="418" t="n"/>
      <c r="I1209" s="455" t="n">
        <v>481355</v>
      </c>
      <c r="J1209" s="418">
        <f>IF(L1209&lt;&gt;"",L1209,K1209)</f>
        <v/>
      </c>
      <c r="K1209" s="418">
        <f>IF(AND(T1209=TRUE, U1209=TRUE, V1209=TRUE), IF(W1209&lt;-0.05, "អនុញ្ញាត (អ្នកផ្គត់ផ្គង់ប្រកាសខ្វះ)", "បានប្រកាស (អនុញ្ញាត)"), IF(AND(T1209=FALSE, U1209=FALSE, V1209=FALSE), "ព្យួរទុក (មិនមានទិន្នន័យ)", "ប្រកាសខុស (ព្យួរទុក)"))</f>
        <v/>
      </c>
      <c r="L1209" s="418" t="inlineStr"/>
      <c r="M1209" s="418" t="inlineStr"/>
      <c r="N1209" s="455" t="n"/>
      <c r="O1209" s="455">
        <f>IF(W1209&lt;0,AI1209,I1209)</f>
        <v/>
      </c>
      <c r="P1209" s="455">
        <f>I1209-O1209</f>
        <v/>
      </c>
      <c r="Q1209" s="418" t="n"/>
      <c r="R1209" s="418" t="inlineStr">
        <is>
          <t>IN202103-0237</t>
        </is>
      </c>
      <c r="S1209" s="418" t="inlineStr"/>
      <c r="T1209" s="418">
        <f>R1209=S1209</f>
        <v/>
      </c>
      <c r="U1209" s="418">
        <f>AND(MONTH(F1209)=MONTH(Y1209), YEAR(F1209)=YEAR(Y1209))</f>
        <v/>
      </c>
      <c r="V1209" s="418">
        <f>AND(AC1209&lt;&gt;"", 'Company information'!D$4&lt;&gt;"", RIGHT(SUBSTITUTE(AC1209,"-",""),9)=RIGHT(SUBSTITUTE('Company information'!D$4,"-",""),9))</f>
        <v/>
      </c>
      <c r="W1209" s="418">
        <f>AI1209-I1209</f>
        <v/>
      </c>
      <c r="X1209" s="455" t="n"/>
      <c r="Y1209" s="417" t="n"/>
      <c r="Z1209" s="418" t="n"/>
      <c r="AA1209" s="418" t="n"/>
      <c r="AB1209" s="418" t="n"/>
      <c r="AC1209" s="418" t="n"/>
      <c r="AD1209" s="418" t="n"/>
      <c r="AE1209" s="455" t="n"/>
      <c r="AF1209" s="455" t="n"/>
      <c r="AG1209" s="455" t="n"/>
      <c r="AH1209" s="455" t="n"/>
      <c r="AI1209" s="455" t="n"/>
      <c r="AJ1209" s="455" t="n"/>
      <c r="AK1209" s="455" t="n"/>
      <c r="AL1209" s="455" t="n"/>
      <c r="AM1209" s="455" t="n"/>
      <c r="AN1209" s="455" t="n"/>
      <c r="AO1209" s="455" t="n"/>
      <c r="AP1209" s="455" t="n"/>
      <c r="AQ1209" s="455" t="n"/>
      <c r="AR1209" s="418" t="n"/>
      <c r="AS1209" s="418" t="n"/>
      <c r="AT1209" s="418" t="n"/>
    </row>
    <row r="1210">
      <c r="A1210" s="417" t="n">
        <v>1201</v>
      </c>
      <c r="B1210" s="418" t="inlineStr">
        <is>
          <t>Customs Clearance, Handling Fee</t>
        </is>
      </c>
      <c r="C1210" s="418" t="inlineStr">
        <is>
          <t>56ប៊ី-លីង សឹបផ្លាយ ឆេន មេនេចម៉ិន ឯ.ក</t>
        </is>
      </c>
      <c r="D1210" s="418" t="inlineStr">
        <is>
          <t>K004-902004795</t>
        </is>
      </c>
      <c r="E1210" s="418" t="inlineStr">
        <is>
          <t>IN202103-0236</t>
        </is>
      </c>
      <c r="F1210" s="419" t="n">
        <v>44286</v>
      </c>
      <c r="G1210" s="420" t="n">
        <v>268993</v>
      </c>
      <c r="H1210" s="418" t="n"/>
      <c r="I1210" s="455" t="n">
        <v>268993</v>
      </c>
      <c r="J1210" s="418">
        <f>IF(L1210&lt;&gt;"",L1210,K1210)</f>
        <v/>
      </c>
      <c r="K1210" s="418">
        <f>IF(AND(T1210=TRUE, U1210=TRUE, V1210=TRUE), IF(W1210&lt;-0.05, "អនុញ្ញាត (អ្នកផ្គត់ផ្គង់ប្រកាសខ្វះ)", "បានប្រកាស (អនុញ្ញាត)"), IF(AND(T1210=FALSE, U1210=FALSE, V1210=FALSE), "ព្យួរទុក (មិនមានទិន្នន័យ)", "ប្រកាសខុស (ព្យួរទុក)"))</f>
        <v/>
      </c>
      <c r="L1210" s="418" t="inlineStr"/>
      <c r="M1210" s="418" t="inlineStr"/>
      <c r="N1210" s="455" t="n"/>
      <c r="O1210" s="455">
        <f>IF(W1210&lt;0,AI1210,I1210)</f>
        <v/>
      </c>
      <c r="P1210" s="455">
        <f>I1210-O1210</f>
        <v/>
      </c>
      <c r="Q1210" s="418" t="n"/>
      <c r="R1210" s="418" t="inlineStr">
        <is>
          <t>IN202103-0236</t>
        </is>
      </c>
      <c r="S1210" s="418" t="inlineStr"/>
      <c r="T1210" s="418">
        <f>R1210=S1210</f>
        <v/>
      </c>
      <c r="U1210" s="418">
        <f>AND(MONTH(F1210)=MONTH(Y1210), YEAR(F1210)=YEAR(Y1210))</f>
        <v/>
      </c>
      <c r="V1210" s="418">
        <f>AND(AC1210&lt;&gt;"", 'Company information'!D$4&lt;&gt;"", RIGHT(SUBSTITUTE(AC1210,"-",""),9)=RIGHT(SUBSTITUTE('Company information'!D$4,"-",""),9))</f>
        <v/>
      </c>
      <c r="W1210" s="418">
        <f>AI1210-I1210</f>
        <v/>
      </c>
      <c r="X1210" s="455" t="n"/>
      <c r="Y1210" s="417" t="n"/>
      <c r="Z1210" s="418" t="n"/>
      <c r="AA1210" s="418" t="n"/>
      <c r="AB1210" s="418" t="n"/>
      <c r="AC1210" s="418" t="n"/>
      <c r="AD1210" s="418" t="n"/>
      <c r="AE1210" s="455" t="n"/>
      <c r="AF1210" s="455" t="n"/>
      <c r="AG1210" s="455" t="n"/>
      <c r="AH1210" s="455" t="n"/>
      <c r="AI1210" s="455" t="n"/>
      <c r="AJ1210" s="455" t="n"/>
      <c r="AK1210" s="455" t="n"/>
      <c r="AL1210" s="455" t="n"/>
      <c r="AM1210" s="455" t="n"/>
      <c r="AN1210" s="455" t="n"/>
      <c r="AO1210" s="455" t="n"/>
      <c r="AP1210" s="455" t="n"/>
      <c r="AQ1210" s="455" t="n"/>
      <c r="AR1210" s="418" t="n"/>
      <c r="AS1210" s="418" t="n"/>
      <c r="AT1210" s="418" t="n"/>
    </row>
    <row r="1211">
      <c r="A1211" s="417" t="n">
        <v>1202</v>
      </c>
      <c r="B1211" s="418" t="inlineStr">
        <is>
          <t>Customs Clearance, Handling Fee</t>
        </is>
      </c>
      <c r="C1211" s="418" t="inlineStr">
        <is>
          <t>56ប៊ី-លីង សឹបផ្លាយ ឆេន មេនេចម៉ិន ឯ.ក</t>
        </is>
      </c>
      <c r="D1211" s="418" t="inlineStr">
        <is>
          <t>K004-902004795</t>
        </is>
      </c>
      <c r="E1211" s="418" t="inlineStr">
        <is>
          <t>IN202103-0235</t>
        </is>
      </c>
      <c r="F1211" s="419" t="n">
        <v>44286</v>
      </c>
      <c r="G1211" s="420" t="n">
        <v>1640248</v>
      </c>
      <c r="H1211" s="418" t="n"/>
      <c r="I1211" s="455" t="n">
        <v>1640248</v>
      </c>
      <c r="J1211" s="418">
        <f>IF(L1211&lt;&gt;"",L1211,K1211)</f>
        <v/>
      </c>
      <c r="K1211" s="418">
        <f>IF(AND(T1211=TRUE, U1211=TRUE, V1211=TRUE), IF(W1211&lt;-0.05, "អនុញ្ញាត (អ្នកផ្គត់ផ្គង់ប្រកាសខ្វះ)", "បានប្រកាស (អនុញ្ញាត)"), IF(AND(T1211=FALSE, U1211=FALSE, V1211=FALSE), "ព្យួរទុក (មិនមានទិន្នន័យ)", "ប្រកាសខុស (ព្យួរទុក)"))</f>
        <v/>
      </c>
      <c r="L1211" s="418" t="inlineStr"/>
      <c r="M1211" s="418" t="inlineStr"/>
      <c r="N1211" s="455" t="n"/>
      <c r="O1211" s="455">
        <f>IF(W1211&lt;0,AI1211,I1211)</f>
        <v/>
      </c>
      <c r="P1211" s="455">
        <f>I1211-O1211</f>
        <v/>
      </c>
      <c r="Q1211" s="418" t="n"/>
      <c r="R1211" s="418" t="inlineStr">
        <is>
          <t>IN202103-0235</t>
        </is>
      </c>
      <c r="S1211" s="418" t="inlineStr"/>
      <c r="T1211" s="418">
        <f>R1211=S1211</f>
        <v/>
      </c>
      <c r="U1211" s="418">
        <f>AND(MONTH(F1211)=MONTH(Y1211), YEAR(F1211)=YEAR(Y1211))</f>
        <v/>
      </c>
      <c r="V1211" s="418">
        <f>AND(AC1211&lt;&gt;"", 'Company information'!D$4&lt;&gt;"", RIGHT(SUBSTITUTE(AC1211,"-",""),9)=RIGHT(SUBSTITUTE('Company information'!D$4,"-",""),9))</f>
        <v/>
      </c>
      <c r="W1211" s="418">
        <f>AI1211-I1211</f>
        <v/>
      </c>
      <c r="X1211" s="455" t="n"/>
      <c r="Y1211" s="417" t="n"/>
      <c r="Z1211" s="418" t="n"/>
      <c r="AA1211" s="418" t="n"/>
      <c r="AB1211" s="418" t="n"/>
      <c r="AC1211" s="418" t="n"/>
      <c r="AD1211" s="418" t="n"/>
      <c r="AE1211" s="455" t="n"/>
      <c r="AF1211" s="455" t="n"/>
      <c r="AG1211" s="455" t="n"/>
      <c r="AH1211" s="455" t="n"/>
      <c r="AI1211" s="455" t="n"/>
      <c r="AJ1211" s="455" t="n"/>
      <c r="AK1211" s="455" t="n"/>
      <c r="AL1211" s="455" t="n"/>
      <c r="AM1211" s="455" t="n"/>
      <c r="AN1211" s="455" t="n"/>
      <c r="AO1211" s="455" t="n"/>
      <c r="AP1211" s="455" t="n"/>
      <c r="AQ1211" s="455" t="n"/>
      <c r="AR1211" s="418" t="n"/>
      <c r="AS1211" s="418" t="n"/>
      <c r="AT1211" s="418" t="n"/>
    </row>
    <row r="1212">
      <c r="A1212" s="417" t="n">
        <v>1203</v>
      </c>
      <c r="B1212" s="418" t="inlineStr">
        <is>
          <t>Customs Clearance, Handling Fee</t>
        </is>
      </c>
      <c r="C1212" s="418" t="inlineStr">
        <is>
          <t>56ប៊ី-លីង សឹបផ្លាយ ឆេន មេនេចម៉ិន ឯ.ក</t>
        </is>
      </c>
      <c r="D1212" s="418" t="inlineStr">
        <is>
          <t>K004-902004795</t>
        </is>
      </c>
      <c r="E1212" s="418" t="inlineStr">
        <is>
          <t>IN202103-0234</t>
        </is>
      </c>
      <c r="F1212" s="419" t="n">
        <v>44286</v>
      </c>
      <c r="G1212" s="420" t="n">
        <v>268993</v>
      </c>
      <c r="H1212" s="418" t="n"/>
      <c r="I1212" s="455" t="n">
        <v>268993</v>
      </c>
      <c r="J1212" s="418">
        <f>IF(L1212&lt;&gt;"",L1212,K1212)</f>
        <v/>
      </c>
      <c r="K1212" s="418">
        <f>IF(AND(T1212=TRUE, U1212=TRUE, V1212=TRUE), IF(W1212&lt;-0.05, "អនុញ្ញាត (អ្នកផ្គត់ផ្គង់ប្រកាសខ្វះ)", "បានប្រកាស (អនុញ្ញាត)"), IF(AND(T1212=FALSE, U1212=FALSE, V1212=FALSE), "ព្យួរទុក (មិនមានទិន្នន័យ)", "ប្រកាសខុស (ព្យួរទុក)"))</f>
        <v/>
      </c>
      <c r="L1212" s="418" t="inlineStr"/>
      <c r="M1212" s="418" t="inlineStr"/>
      <c r="N1212" s="455" t="n"/>
      <c r="O1212" s="455">
        <f>IF(W1212&lt;0,AI1212,I1212)</f>
        <v/>
      </c>
      <c r="P1212" s="455">
        <f>I1212-O1212</f>
        <v/>
      </c>
      <c r="Q1212" s="418" t="n"/>
      <c r="R1212" s="418" t="inlineStr">
        <is>
          <t>IN202103-0234</t>
        </is>
      </c>
      <c r="S1212" s="418" t="inlineStr"/>
      <c r="T1212" s="418">
        <f>R1212=S1212</f>
        <v/>
      </c>
      <c r="U1212" s="418">
        <f>AND(MONTH(F1212)=MONTH(Y1212), YEAR(F1212)=YEAR(Y1212))</f>
        <v/>
      </c>
      <c r="V1212" s="418">
        <f>AND(AC1212&lt;&gt;"", 'Company information'!D$4&lt;&gt;"", RIGHT(SUBSTITUTE(AC1212,"-",""),9)=RIGHT(SUBSTITUTE('Company information'!D$4,"-",""),9))</f>
        <v/>
      </c>
      <c r="W1212" s="418">
        <f>AI1212-I1212</f>
        <v/>
      </c>
      <c r="X1212" s="455" t="n"/>
      <c r="Y1212" s="417" t="n"/>
      <c r="Z1212" s="418" t="n"/>
      <c r="AA1212" s="418" t="n"/>
      <c r="AB1212" s="418" t="n"/>
      <c r="AC1212" s="418" t="n"/>
      <c r="AD1212" s="418" t="n"/>
      <c r="AE1212" s="455" t="n"/>
      <c r="AF1212" s="455" t="n"/>
      <c r="AG1212" s="455" t="n"/>
      <c r="AH1212" s="455" t="n"/>
      <c r="AI1212" s="455" t="n"/>
      <c r="AJ1212" s="455" t="n"/>
      <c r="AK1212" s="455" t="n"/>
      <c r="AL1212" s="455" t="n"/>
      <c r="AM1212" s="455" t="n"/>
      <c r="AN1212" s="455" t="n"/>
      <c r="AO1212" s="455" t="n"/>
      <c r="AP1212" s="455" t="n"/>
      <c r="AQ1212" s="455" t="n"/>
      <c r="AR1212" s="418" t="n"/>
      <c r="AS1212" s="418" t="n"/>
      <c r="AT1212" s="418" t="n"/>
    </row>
    <row r="1213">
      <c r="A1213" s="417" t="n">
        <v>1204</v>
      </c>
      <c r="B1213" s="418" t="inlineStr">
        <is>
          <t>Customs Clearance, Handling Fee</t>
        </is>
      </c>
      <c r="C1213" s="418" t="inlineStr">
        <is>
          <t>56ប៊ី-លីង សឹបផ្លាយ ឆេន មេនេចម៉ិន ឯ.ក</t>
        </is>
      </c>
      <c r="D1213" s="418" t="inlineStr">
        <is>
          <t>K004-902004795</t>
        </is>
      </c>
      <c r="E1213" s="418" t="inlineStr">
        <is>
          <t>IN202103-0231</t>
        </is>
      </c>
      <c r="F1213" s="419" t="n">
        <v>44286</v>
      </c>
      <c r="G1213" s="420" t="n">
        <v>256858</v>
      </c>
      <c r="H1213" s="418" t="n"/>
      <c r="I1213" s="455" t="n">
        <v>256858</v>
      </c>
      <c r="J1213" s="418">
        <f>IF(L1213&lt;&gt;"",L1213,K1213)</f>
        <v/>
      </c>
      <c r="K1213" s="418">
        <f>IF(AND(T1213=TRUE, U1213=TRUE, V1213=TRUE), IF(W1213&lt;-0.05, "អនុញ្ញាត (អ្នកផ្គត់ផ្គង់ប្រកាសខ្វះ)", "បានប្រកាស (អនុញ្ញាត)"), IF(AND(T1213=FALSE, U1213=FALSE, V1213=FALSE), "ព្យួរទុក (មិនមានទិន្នន័យ)", "ប្រកាសខុស (ព្យួរទុក)"))</f>
        <v/>
      </c>
      <c r="L1213" s="418" t="inlineStr"/>
      <c r="M1213" s="418" t="inlineStr"/>
      <c r="N1213" s="455" t="n"/>
      <c r="O1213" s="455">
        <f>IF(W1213&lt;0,AI1213,I1213)</f>
        <v/>
      </c>
      <c r="P1213" s="455">
        <f>I1213-O1213</f>
        <v/>
      </c>
      <c r="Q1213" s="418" t="n"/>
      <c r="R1213" s="418" t="inlineStr">
        <is>
          <t>IN202103-0231</t>
        </is>
      </c>
      <c r="S1213" s="418" t="inlineStr"/>
      <c r="T1213" s="418">
        <f>R1213=S1213</f>
        <v/>
      </c>
      <c r="U1213" s="418">
        <f>AND(MONTH(F1213)=MONTH(Y1213), YEAR(F1213)=YEAR(Y1213))</f>
        <v/>
      </c>
      <c r="V1213" s="418">
        <f>AND(AC1213&lt;&gt;"", 'Company information'!D$4&lt;&gt;"", RIGHT(SUBSTITUTE(AC1213,"-",""),9)=RIGHT(SUBSTITUTE('Company information'!D$4,"-",""),9))</f>
        <v/>
      </c>
      <c r="W1213" s="418">
        <f>AI1213-I1213</f>
        <v/>
      </c>
      <c r="X1213" s="455" t="n"/>
      <c r="Y1213" s="417" t="n"/>
      <c r="Z1213" s="418" t="n"/>
      <c r="AA1213" s="418" t="n"/>
      <c r="AB1213" s="418" t="n"/>
      <c r="AC1213" s="418" t="n"/>
      <c r="AD1213" s="418" t="n"/>
      <c r="AE1213" s="455" t="n"/>
      <c r="AF1213" s="455" t="n"/>
      <c r="AG1213" s="455" t="n"/>
      <c r="AH1213" s="455" t="n"/>
      <c r="AI1213" s="455" t="n"/>
      <c r="AJ1213" s="455" t="n"/>
      <c r="AK1213" s="455" t="n"/>
      <c r="AL1213" s="455" t="n"/>
      <c r="AM1213" s="455" t="n"/>
      <c r="AN1213" s="455" t="n"/>
      <c r="AO1213" s="455" t="n"/>
      <c r="AP1213" s="455" t="n"/>
      <c r="AQ1213" s="455" t="n"/>
      <c r="AR1213" s="418" t="n"/>
      <c r="AS1213" s="418" t="n"/>
      <c r="AT1213" s="418" t="n"/>
    </row>
    <row r="1214">
      <c r="A1214" s="417" t="n">
        <v>1205</v>
      </c>
      <c r="B1214" s="418" t="inlineStr">
        <is>
          <t>Customs Clearance, Handling Fee</t>
        </is>
      </c>
      <c r="C1214" s="418" t="inlineStr">
        <is>
          <t>56ប៊ី-លីង សឹបផ្លាយ ឆេន មេនេចម៉ិន ឯ.ក</t>
        </is>
      </c>
      <c r="D1214" s="418" t="inlineStr">
        <is>
          <t>K004-902004795</t>
        </is>
      </c>
      <c r="E1214" s="418" t="inlineStr">
        <is>
          <t>IN202103-0223</t>
        </is>
      </c>
      <c r="F1214" s="419" t="n">
        <v>44286</v>
      </c>
      <c r="G1214" s="420" t="n">
        <v>268993</v>
      </c>
      <c r="H1214" s="418" t="n"/>
      <c r="I1214" s="455" t="n">
        <v>268993</v>
      </c>
      <c r="J1214" s="418">
        <f>IF(L1214&lt;&gt;"",L1214,K1214)</f>
        <v/>
      </c>
      <c r="K1214" s="418">
        <f>IF(AND(T1214=TRUE, U1214=TRUE, V1214=TRUE), IF(W1214&lt;-0.05, "អនុញ្ញាត (អ្នកផ្គត់ផ្គង់ប្រកាសខ្វះ)", "បានប្រកាស (អនុញ្ញាត)"), IF(AND(T1214=FALSE, U1214=FALSE, V1214=FALSE), "ព្យួរទុក (មិនមានទិន្នន័យ)", "ប្រកាសខុស (ព្យួរទុក)"))</f>
        <v/>
      </c>
      <c r="L1214" s="418" t="inlineStr"/>
      <c r="M1214" s="418" t="inlineStr"/>
      <c r="N1214" s="455" t="n"/>
      <c r="O1214" s="455">
        <f>IF(W1214&lt;0,AI1214,I1214)</f>
        <v/>
      </c>
      <c r="P1214" s="455">
        <f>I1214-O1214</f>
        <v/>
      </c>
      <c r="Q1214" s="418" t="n"/>
      <c r="R1214" s="418" t="inlineStr">
        <is>
          <t>IN202103-0223</t>
        </is>
      </c>
      <c r="S1214" s="418" t="inlineStr"/>
      <c r="T1214" s="418">
        <f>R1214=S1214</f>
        <v/>
      </c>
      <c r="U1214" s="418">
        <f>AND(MONTH(F1214)=MONTH(Y1214), YEAR(F1214)=YEAR(Y1214))</f>
        <v/>
      </c>
      <c r="V1214" s="418">
        <f>AND(AC1214&lt;&gt;"", 'Company information'!D$4&lt;&gt;"", RIGHT(SUBSTITUTE(AC1214,"-",""),9)=RIGHT(SUBSTITUTE('Company information'!D$4,"-",""),9))</f>
        <v/>
      </c>
      <c r="W1214" s="418">
        <f>AI1214-I1214</f>
        <v/>
      </c>
      <c r="X1214" s="455" t="n"/>
      <c r="Y1214" s="417" t="n"/>
      <c r="Z1214" s="418" t="n"/>
      <c r="AA1214" s="418" t="n"/>
      <c r="AB1214" s="418" t="n"/>
      <c r="AC1214" s="418" t="n"/>
      <c r="AD1214" s="418" t="n"/>
      <c r="AE1214" s="455" t="n"/>
      <c r="AF1214" s="455" t="n"/>
      <c r="AG1214" s="455" t="n"/>
      <c r="AH1214" s="455" t="n"/>
      <c r="AI1214" s="455" t="n"/>
      <c r="AJ1214" s="455" t="n"/>
      <c r="AK1214" s="455" t="n"/>
      <c r="AL1214" s="455" t="n"/>
      <c r="AM1214" s="455" t="n"/>
      <c r="AN1214" s="455" t="n"/>
      <c r="AO1214" s="455" t="n"/>
      <c r="AP1214" s="455" t="n"/>
      <c r="AQ1214" s="455" t="n"/>
      <c r="AR1214" s="418" t="n"/>
      <c r="AS1214" s="418" t="n"/>
      <c r="AT1214" s="418" t="n"/>
    </row>
    <row r="1215">
      <c r="A1215" s="417" t="n">
        <v>1206</v>
      </c>
      <c r="B1215" s="418" t="inlineStr">
        <is>
          <t>Customs Clearance, Handling Fee</t>
        </is>
      </c>
      <c r="C1215" s="418" t="inlineStr">
        <is>
          <t>56ប៊ី-លីង សឹបផ្លាយ ឆេន មេនេចម៉ិន ឯ.ក</t>
        </is>
      </c>
      <c r="D1215" s="418" t="inlineStr">
        <is>
          <t>K004-902004795</t>
        </is>
      </c>
      <c r="E1215" s="418" t="inlineStr">
        <is>
          <t>IN202103-0222</t>
        </is>
      </c>
      <c r="F1215" s="419" t="n">
        <v>44286</v>
      </c>
      <c r="G1215" s="420" t="n">
        <v>268993</v>
      </c>
      <c r="H1215" s="418" t="n"/>
      <c r="I1215" s="455" t="n">
        <v>268993</v>
      </c>
      <c r="J1215" s="418">
        <f>IF(L1215&lt;&gt;"",L1215,K1215)</f>
        <v/>
      </c>
      <c r="K1215" s="418">
        <f>IF(AND(T1215=TRUE, U1215=TRUE, V1215=TRUE), IF(W1215&lt;-0.05, "អនុញ្ញាត (អ្នកផ្គត់ផ្គង់ប្រកាសខ្វះ)", "បានប្រកាស (អនុញ្ញាត)"), IF(AND(T1215=FALSE, U1215=FALSE, V1215=FALSE), "ព្យួរទុក (មិនមានទិន្នន័យ)", "ប្រកាសខុស (ព្យួរទុក)"))</f>
        <v/>
      </c>
      <c r="L1215" s="418" t="inlineStr"/>
      <c r="M1215" s="418" t="inlineStr"/>
      <c r="N1215" s="455" t="n"/>
      <c r="O1215" s="455">
        <f>IF(W1215&lt;0,AI1215,I1215)</f>
        <v/>
      </c>
      <c r="P1215" s="455">
        <f>I1215-O1215</f>
        <v/>
      </c>
      <c r="Q1215" s="418" t="n"/>
      <c r="R1215" s="418" t="inlineStr">
        <is>
          <t>IN202103-0222</t>
        </is>
      </c>
      <c r="S1215" s="418" t="inlineStr"/>
      <c r="T1215" s="418">
        <f>R1215=S1215</f>
        <v/>
      </c>
      <c r="U1215" s="418">
        <f>AND(MONTH(F1215)=MONTH(Y1215), YEAR(F1215)=YEAR(Y1215))</f>
        <v/>
      </c>
      <c r="V1215" s="418">
        <f>AND(AC1215&lt;&gt;"", 'Company information'!D$4&lt;&gt;"", RIGHT(SUBSTITUTE(AC1215,"-",""),9)=RIGHT(SUBSTITUTE('Company information'!D$4,"-",""),9))</f>
        <v/>
      </c>
      <c r="W1215" s="418">
        <f>AI1215-I1215</f>
        <v/>
      </c>
      <c r="X1215" s="455" t="n"/>
      <c r="Y1215" s="417" t="n"/>
      <c r="Z1215" s="418" t="n"/>
      <c r="AA1215" s="418" t="n"/>
      <c r="AB1215" s="418" t="n"/>
      <c r="AC1215" s="418" t="n"/>
      <c r="AD1215" s="418" t="n"/>
      <c r="AE1215" s="455" t="n"/>
      <c r="AF1215" s="455" t="n"/>
      <c r="AG1215" s="455" t="n"/>
      <c r="AH1215" s="455" t="n"/>
      <c r="AI1215" s="455" t="n"/>
      <c r="AJ1215" s="455" t="n"/>
      <c r="AK1215" s="455" t="n"/>
      <c r="AL1215" s="455" t="n"/>
      <c r="AM1215" s="455" t="n"/>
      <c r="AN1215" s="455" t="n"/>
      <c r="AO1215" s="455" t="n"/>
      <c r="AP1215" s="455" t="n"/>
      <c r="AQ1215" s="455" t="n"/>
      <c r="AR1215" s="418" t="n"/>
      <c r="AS1215" s="418" t="n"/>
      <c r="AT1215" s="418" t="n"/>
    </row>
    <row r="1216">
      <c r="A1216" s="417" t="n">
        <v>1207</v>
      </c>
      <c r="B1216" s="418" t="inlineStr">
        <is>
          <t>Customs Clearance, Handling Fee</t>
        </is>
      </c>
      <c r="C1216" s="418" t="inlineStr">
        <is>
          <t>56ប៊ី-លីង សឹបផ្លាយ ឆេន មេនេចម៉ិន ឯ.ក</t>
        </is>
      </c>
      <c r="D1216" s="418" t="inlineStr">
        <is>
          <t>K004-902004795</t>
        </is>
      </c>
      <c r="E1216" s="418" t="inlineStr">
        <is>
          <t>IN202103-0221</t>
        </is>
      </c>
      <c r="F1216" s="419" t="n">
        <v>44286</v>
      </c>
      <c r="G1216" s="420" t="n">
        <v>268993</v>
      </c>
      <c r="H1216" s="418" t="n"/>
      <c r="I1216" s="455" t="n">
        <v>268993</v>
      </c>
      <c r="J1216" s="418">
        <f>IF(L1216&lt;&gt;"",L1216,K1216)</f>
        <v/>
      </c>
      <c r="K1216" s="418">
        <f>IF(AND(T1216=TRUE, U1216=TRUE, V1216=TRUE), IF(W1216&lt;-0.05, "អនុញ្ញាត (អ្នកផ្គត់ផ្គង់ប្រកាសខ្វះ)", "បានប្រកាស (អនុញ្ញាត)"), IF(AND(T1216=FALSE, U1216=FALSE, V1216=FALSE), "ព្យួរទុក (មិនមានទិន្នន័យ)", "ប្រកាសខុស (ព្យួរទុក)"))</f>
        <v/>
      </c>
      <c r="L1216" s="418" t="inlineStr"/>
      <c r="M1216" s="418" t="inlineStr"/>
      <c r="N1216" s="455" t="n"/>
      <c r="O1216" s="455">
        <f>IF(W1216&lt;0,AI1216,I1216)</f>
        <v/>
      </c>
      <c r="P1216" s="455">
        <f>I1216-O1216</f>
        <v/>
      </c>
      <c r="Q1216" s="418" t="n"/>
      <c r="R1216" s="418" t="inlineStr">
        <is>
          <t>IN202103-0221</t>
        </is>
      </c>
      <c r="S1216" s="418" t="inlineStr"/>
      <c r="T1216" s="418">
        <f>R1216=S1216</f>
        <v/>
      </c>
      <c r="U1216" s="418">
        <f>AND(MONTH(F1216)=MONTH(Y1216), YEAR(F1216)=YEAR(Y1216))</f>
        <v/>
      </c>
      <c r="V1216" s="418">
        <f>AND(AC1216&lt;&gt;"", 'Company information'!D$4&lt;&gt;"", RIGHT(SUBSTITUTE(AC1216,"-",""),9)=RIGHT(SUBSTITUTE('Company information'!D$4,"-",""),9))</f>
        <v/>
      </c>
      <c r="W1216" s="418">
        <f>AI1216-I1216</f>
        <v/>
      </c>
      <c r="X1216" s="455" t="n"/>
      <c r="Y1216" s="417" t="n"/>
      <c r="Z1216" s="418" t="n"/>
      <c r="AA1216" s="418" t="n"/>
      <c r="AB1216" s="418" t="n"/>
      <c r="AC1216" s="418" t="n"/>
      <c r="AD1216" s="418" t="n"/>
      <c r="AE1216" s="455" t="n"/>
      <c r="AF1216" s="455" t="n"/>
      <c r="AG1216" s="455" t="n"/>
      <c r="AH1216" s="455" t="n"/>
      <c r="AI1216" s="455" t="n"/>
      <c r="AJ1216" s="455" t="n"/>
      <c r="AK1216" s="455" t="n"/>
      <c r="AL1216" s="455" t="n"/>
      <c r="AM1216" s="455" t="n"/>
      <c r="AN1216" s="455" t="n"/>
      <c r="AO1216" s="455" t="n"/>
      <c r="AP1216" s="455" t="n"/>
      <c r="AQ1216" s="455" t="n"/>
      <c r="AR1216" s="418" t="n"/>
      <c r="AS1216" s="418" t="n"/>
      <c r="AT1216" s="418" t="n"/>
    </row>
    <row r="1217">
      <c r="A1217" s="417" t="n">
        <v>1208</v>
      </c>
      <c r="B1217" s="418" t="inlineStr">
        <is>
          <t>Customs Clearance, Handling Fee</t>
        </is>
      </c>
      <c r="C1217" s="418" t="inlineStr">
        <is>
          <t>56ប៊ី-លីង សឹបផ្លាយ ឆេន មេនេចម៉ិន ឯ.ក</t>
        </is>
      </c>
      <c r="D1217" s="418" t="inlineStr">
        <is>
          <t>K004-902004795</t>
        </is>
      </c>
      <c r="E1217" s="418" t="inlineStr">
        <is>
          <t>IN202103-0219</t>
        </is>
      </c>
      <c r="F1217" s="419" t="n">
        <v>44286</v>
      </c>
      <c r="G1217" s="420" t="n">
        <v>256858</v>
      </c>
      <c r="H1217" s="418" t="n"/>
      <c r="I1217" s="455" t="n">
        <v>256858</v>
      </c>
      <c r="J1217" s="418">
        <f>IF(L1217&lt;&gt;"",L1217,K1217)</f>
        <v/>
      </c>
      <c r="K1217" s="418">
        <f>IF(AND(T1217=TRUE, U1217=TRUE, V1217=TRUE), IF(W1217&lt;-0.05, "អនុញ្ញាត (អ្នកផ្គត់ផ្គង់ប្រកាសខ្វះ)", "បានប្រកាស (អនុញ្ញាត)"), IF(AND(T1217=FALSE, U1217=FALSE, V1217=FALSE), "ព្យួរទុក (មិនមានទិន្នន័យ)", "ប្រកាសខុស (ព្យួរទុក)"))</f>
        <v/>
      </c>
      <c r="L1217" s="418" t="inlineStr"/>
      <c r="M1217" s="418" t="inlineStr"/>
      <c r="N1217" s="455" t="n"/>
      <c r="O1217" s="455">
        <f>IF(W1217&lt;0,AI1217,I1217)</f>
        <v/>
      </c>
      <c r="P1217" s="455">
        <f>I1217-O1217</f>
        <v/>
      </c>
      <c r="Q1217" s="418" t="n"/>
      <c r="R1217" s="418" t="inlineStr">
        <is>
          <t>IN202103-0219</t>
        </is>
      </c>
      <c r="S1217" s="418" t="inlineStr"/>
      <c r="T1217" s="418">
        <f>R1217=S1217</f>
        <v/>
      </c>
      <c r="U1217" s="418">
        <f>AND(MONTH(F1217)=MONTH(Y1217), YEAR(F1217)=YEAR(Y1217))</f>
        <v/>
      </c>
      <c r="V1217" s="418">
        <f>AND(AC1217&lt;&gt;"", 'Company information'!D$4&lt;&gt;"", RIGHT(SUBSTITUTE(AC1217,"-",""),9)=RIGHT(SUBSTITUTE('Company information'!D$4,"-",""),9))</f>
        <v/>
      </c>
      <c r="W1217" s="418">
        <f>AI1217-I1217</f>
        <v/>
      </c>
      <c r="X1217" s="455" t="n"/>
      <c r="Y1217" s="417" t="n"/>
      <c r="Z1217" s="418" t="n"/>
      <c r="AA1217" s="418" t="n"/>
      <c r="AB1217" s="418" t="n"/>
      <c r="AC1217" s="418" t="n"/>
      <c r="AD1217" s="418" t="n"/>
      <c r="AE1217" s="455" t="n"/>
      <c r="AF1217" s="455" t="n"/>
      <c r="AG1217" s="455" t="n"/>
      <c r="AH1217" s="455" t="n"/>
      <c r="AI1217" s="455" t="n"/>
      <c r="AJ1217" s="455" t="n"/>
      <c r="AK1217" s="455" t="n"/>
      <c r="AL1217" s="455" t="n"/>
      <c r="AM1217" s="455" t="n"/>
      <c r="AN1217" s="455" t="n"/>
      <c r="AO1217" s="455" t="n"/>
      <c r="AP1217" s="455" t="n"/>
      <c r="AQ1217" s="455" t="n"/>
      <c r="AR1217" s="418" t="n"/>
      <c r="AS1217" s="418" t="n"/>
      <c r="AT1217" s="418" t="n"/>
    </row>
    <row r="1218">
      <c r="A1218" s="417" t="n">
        <v>1209</v>
      </c>
      <c r="B1218" s="418" t="inlineStr">
        <is>
          <t>Customs Clearance, Handling Fee</t>
        </is>
      </c>
      <c r="C1218" s="418" t="inlineStr">
        <is>
          <t>56ប៊ី-លីង សឹបផ្លាយ ឆេន មេនេចម៉ិន ឯ.ក</t>
        </is>
      </c>
      <c r="D1218" s="418" t="inlineStr">
        <is>
          <t>K004-902004795</t>
        </is>
      </c>
      <c r="E1218" s="418" t="inlineStr">
        <is>
          <t>IN202103-0217</t>
        </is>
      </c>
      <c r="F1218" s="419" t="n">
        <v>44286</v>
      </c>
      <c r="G1218" s="420" t="n">
        <v>169890</v>
      </c>
      <c r="H1218" s="418" t="n"/>
      <c r="I1218" s="455" t="n">
        <v>169890</v>
      </c>
      <c r="J1218" s="418">
        <f>IF(L1218&lt;&gt;"",L1218,K1218)</f>
        <v/>
      </c>
      <c r="K1218" s="418">
        <f>IF(AND(T1218=TRUE, U1218=TRUE, V1218=TRUE), IF(W1218&lt;-0.05, "អនុញ្ញាត (អ្នកផ្គត់ផ្គង់ប្រកាសខ្វះ)", "បានប្រកាស (អនុញ្ញាត)"), IF(AND(T1218=FALSE, U1218=FALSE, V1218=FALSE), "ព្យួរទុក (មិនមានទិន្នន័យ)", "ប្រកាសខុស (ព្យួរទុក)"))</f>
        <v/>
      </c>
      <c r="L1218" s="418" t="inlineStr"/>
      <c r="M1218" s="418" t="inlineStr"/>
      <c r="N1218" s="455" t="n"/>
      <c r="O1218" s="455">
        <f>IF(W1218&lt;0,AI1218,I1218)</f>
        <v/>
      </c>
      <c r="P1218" s="455">
        <f>I1218-O1218</f>
        <v/>
      </c>
      <c r="Q1218" s="418" t="n"/>
      <c r="R1218" s="418" t="inlineStr">
        <is>
          <t>IN202103-0217</t>
        </is>
      </c>
      <c r="S1218" s="418" t="inlineStr"/>
      <c r="T1218" s="418">
        <f>R1218=S1218</f>
        <v/>
      </c>
      <c r="U1218" s="418">
        <f>AND(MONTH(F1218)=MONTH(Y1218), YEAR(F1218)=YEAR(Y1218))</f>
        <v/>
      </c>
      <c r="V1218" s="418">
        <f>AND(AC1218&lt;&gt;"", 'Company information'!D$4&lt;&gt;"", RIGHT(SUBSTITUTE(AC1218,"-",""),9)=RIGHT(SUBSTITUTE('Company information'!D$4,"-",""),9))</f>
        <v/>
      </c>
      <c r="W1218" s="418">
        <f>AI1218-I1218</f>
        <v/>
      </c>
      <c r="X1218" s="455" t="n"/>
      <c r="Y1218" s="417" t="n"/>
      <c r="Z1218" s="418" t="n"/>
      <c r="AA1218" s="418" t="n"/>
      <c r="AB1218" s="418" t="n"/>
      <c r="AC1218" s="418" t="n"/>
      <c r="AD1218" s="418" t="n"/>
      <c r="AE1218" s="455" t="n"/>
      <c r="AF1218" s="455" t="n"/>
      <c r="AG1218" s="455" t="n"/>
      <c r="AH1218" s="455" t="n"/>
      <c r="AI1218" s="455" t="n"/>
      <c r="AJ1218" s="455" t="n"/>
      <c r="AK1218" s="455" t="n"/>
      <c r="AL1218" s="455" t="n"/>
      <c r="AM1218" s="455" t="n"/>
      <c r="AN1218" s="455" t="n"/>
      <c r="AO1218" s="455" t="n"/>
      <c r="AP1218" s="455" t="n"/>
      <c r="AQ1218" s="455" t="n"/>
      <c r="AR1218" s="418" t="n"/>
      <c r="AS1218" s="418" t="n"/>
      <c r="AT1218" s="418" t="n"/>
    </row>
    <row r="1219">
      <c r="A1219" s="417" t="n">
        <v>1210</v>
      </c>
      <c r="B1219" s="418" t="inlineStr">
        <is>
          <t>Customs Clearance, Handling Fee</t>
        </is>
      </c>
      <c r="C1219" s="418" t="inlineStr">
        <is>
          <t>56ប៊ី-លីង សឹបផ្លាយ ឆេន មេនេចម៉ិន ឯ.ក</t>
        </is>
      </c>
      <c r="D1219" s="418" t="inlineStr">
        <is>
          <t>K004-902004795</t>
        </is>
      </c>
      <c r="E1219" s="418" t="inlineStr">
        <is>
          <t>IN202103-0215</t>
        </is>
      </c>
      <c r="F1219" s="419" t="n">
        <v>44286</v>
      </c>
      <c r="G1219" s="420" t="n">
        <v>962710</v>
      </c>
      <c r="H1219" s="418" t="n"/>
      <c r="I1219" s="455" t="n">
        <v>962710</v>
      </c>
      <c r="J1219" s="418">
        <f>IF(L1219&lt;&gt;"",L1219,K1219)</f>
        <v/>
      </c>
      <c r="K1219" s="418">
        <f>IF(AND(T1219=TRUE, U1219=TRUE, V1219=TRUE), IF(W1219&lt;-0.05, "អនុញ្ញាត (អ្នកផ្គត់ផ្គង់ប្រកាសខ្វះ)", "បានប្រកាស (អនុញ្ញាត)"), IF(AND(T1219=FALSE, U1219=FALSE, V1219=FALSE), "ព្យួរទុក (មិនមានទិន្នន័យ)", "ប្រកាសខុស (ព្យួរទុក)"))</f>
        <v/>
      </c>
      <c r="L1219" s="418" t="inlineStr"/>
      <c r="M1219" s="418" t="inlineStr"/>
      <c r="N1219" s="455" t="n"/>
      <c r="O1219" s="455">
        <f>IF(W1219&lt;0,AI1219,I1219)</f>
        <v/>
      </c>
      <c r="P1219" s="455">
        <f>I1219-O1219</f>
        <v/>
      </c>
      <c r="Q1219" s="418" t="n"/>
      <c r="R1219" s="418" t="inlineStr">
        <is>
          <t>IN202103-0215</t>
        </is>
      </c>
      <c r="S1219" s="418" t="inlineStr"/>
      <c r="T1219" s="418">
        <f>R1219=S1219</f>
        <v/>
      </c>
      <c r="U1219" s="418">
        <f>AND(MONTH(F1219)=MONTH(Y1219), YEAR(F1219)=YEAR(Y1219))</f>
        <v/>
      </c>
      <c r="V1219" s="418">
        <f>AND(AC1219&lt;&gt;"", 'Company information'!D$4&lt;&gt;"", RIGHT(SUBSTITUTE(AC1219,"-",""),9)=RIGHT(SUBSTITUTE('Company information'!D$4,"-",""),9))</f>
        <v/>
      </c>
      <c r="W1219" s="418">
        <f>AI1219-I1219</f>
        <v/>
      </c>
      <c r="X1219" s="455" t="n"/>
      <c r="Y1219" s="417" t="n"/>
      <c r="Z1219" s="418" t="n"/>
      <c r="AA1219" s="418" t="n"/>
      <c r="AB1219" s="418" t="n"/>
      <c r="AC1219" s="418" t="n"/>
      <c r="AD1219" s="418" t="n"/>
      <c r="AE1219" s="455" t="n"/>
      <c r="AF1219" s="455" t="n"/>
      <c r="AG1219" s="455" t="n"/>
      <c r="AH1219" s="455" t="n"/>
      <c r="AI1219" s="455" t="n"/>
      <c r="AJ1219" s="455" t="n"/>
      <c r="AK1219" s="455" t="n"/>
      <c r="AL1219" s="455" t="n"/>
      <c r="AM1219" s="455" t="n"/>
      <c r="AN1219" s="455" t="n"/>
      <c r="AO1219" s="455" t="n"/>
      <c r="AP1219" s="455" t="n"/>
      <c r="AQ1219" s="455" t="n"/>
      <c r="AR1219" s="418" t="n"/>
      <c r="AS1219" s="418" t="n"/>
      <c r="AT1219" s="418" t="n"/>
    </row>
    <row r="1220">
      <c r="A1220" s="417" t="n">
        <v>1211</v>
      </c>
      <c r="B1220" s="418" t="inlineStr">
        <is>
          <t>Customs Clearance, Handling Fee</t>
        </is>
      </c>
      <c r="C1220" s="418" t="inlineStr">
        <is>
          <t>56ប៊ី-លីង សឹបផ្លាយ ឆេន មេនេចម៉ិន ឯ.ក</t>
        </is>
      </c>
      <c r="D1220" s="418" t="inlineStr">
        <is>
          <t>K004-902004795</t>
        </is>
      </c>
      <c r="E1220" s="418" t="inlineStr">
        <is>
          <t>IN202103-0209</t>
        </is>
      </c>
      <c r="F1220" s="419" t="n">
        <v>44286</v>
      </c>
      <c r="G1220" s="420" t="n">
        <v>268993</v>
      </c>
      <c r="H1220" s="418" t="n"/>
      <c r="I1220" s="455" t="n">
        <v>268993</v>
      </c>
      <c r="J1220" s="418">
        <f>IF(L1220&lt;&gt;"",L1220,K1220)</f>
        <v/>
      </c>
      <c r="K1220" s="418">
        <f>IF(AND(T1220=TRUE, U1220=TRUE, V1220=TRUE), IF(W1220&lt;-0.05, "អនុញ្ញាត (អ្នកផ្គត់ផ្គង់ប្រកាសខ្វះ)", "បានប្រកាស (អនុញ្ញាត)"), IF(AND(T1220=FALSE, U1220=FALSE, V1220=FALSE), "ព្យួរទុក (មិនមានទិន្នន័យ)", "ប្រកាសខុស (ព្យួរទុក)"))</f>
        <v/>
      </c>
      <c r="L1220" s="418" t="inlineStr"/>
      <c r="M1220" s="418" t="inlineStr"/>
      <c r="N1220" s="455" t="n"/>
      <c r="O1220" s="455">
        <f>IF(W1220&lt;0,AI1220,I1220)</f>
        <v/>
      </c>
      <c r="P1220" s="455">
        <f>I1220-O1220</f>
        <v/>
      </c>
      <c r="Q1220" s="418" t="n"/>
      <c r="R1220" s="418" t="inlineStr">
        <is>
          <t>IN202103-0209</t>
        </is>
      </c>
      <c r="S1220" s="418" t="inlineStr"/>
      <c r="T1220" s="418">
        <f>R1220=S1220</f>
        <v/>
      </c>
      <c r="U1220" s="418">
        <f>AND(MONTH(F1220)=MONTH(Y1220), YEAR(F1220)=YEAR(Y1220))</f>
        <v/>
      </c>
      <c r="V1220" s="418">
        <f>AND(AC1220&lt;&gt;"", 'Company information'!D$4&lt;&gt;"", RIGHT(SUBSTITUTE(AC1220,"-",""),9)=RIGHT(SUBSTITUTE('Company information'!D$4,"-",""),9))</f>
        <v/>
      </c>
      <c r="W1220" s="418">
        <f>AI1220-I1220</f>
        <v/>
      </c>
      <c r="X1220" s="455" t="n"/>
      <c r="Y1220" s="417" t="n"/>
      <c r="Z1220" s="418" t="n"/>
      <c r="AA1220" s="418" t="n"/>
      <c r="AB1220" s="418" t="n"/>
      <c r="AC1220" s="418" t="n"/>
      <c r="AD1220" s="418" t="n"/>
      <c r="AE1220" s="455" t="n"/>
      <c r="AF1220" s="455" t="n"/>
      <c r="AG1220" s="455" t="n"/>
      <c r="AH1220" s="455" t="n"/>
      <c r="AI1220" s="455" t="n"/>
      <c r="AJ1220" s="455" t="n"/>
      <c r="AK1220" s="455" t="n"/>
      <c r="AL1220" s="455" t="n"/>
      <c r="AM1220" s="455" t="n"/>
      <c r="AN1220" s="455" t="n"/>
      <c r="AO1220" s="455" t="n"/>
      <c r="AP1220" s="455" t="n"/>
      <c r="AQ1220" s="455" t="n"/>
      <c r="AR1220" s="418" t="n"/>
      <c r="AS1220" s="418" t="n"/>
      <c r="AT1220" s="418" t="n"/>
    </row>
    <row r="1221">
      <c r="A1221" s="417" t="n">
        <v>1212</v>
      </c>
      <c r="B1221" s="418" t="inlineStr">
        <is>
          <t>Customs Clearance, Handling Fee</t>
        </is>
      </c>
      <c r="C1221" s="418" t="inlineStr">
        <is>
          <t>56ប៊ី-លីង សឹបផ្លាយ ឆេន មេនេចម៉ិន ឯ.ក</t>
        </is>
      </c>
      <c r="D1221" s="418" t="inlineStr">
        <is>
          <t>K004-902004795</t>
        </is>
      </c>
      <c r="E1221" s="418" t="inlineStr">
        <is>
          <t>IN202103-0208</t>
        </is>
      </c>
      <c r="F1221" s="419" t="n">
        <v>44286</v>
      </c>
      <c r="G1221" s="420" t="n">
        <v>206295</v>
      </c>
      <c r="H1221" s="418" t="n"/>
      <c r="I1221" s="455" t="n">
        <v>206295</v>
      </c>
      <c r="J1221" s="418">
        <f>IF(L1221&lt;&gt;"",L1221,K1221)</f>
        <v/>
      </c>
      <c r="K1221" s="418">
        <f>IF(AND(T1221=TRUE, U1221=TRUE, V1221=TRUE), IF(W1221&lt;-0.05, "អនុញ្ញាត (អ្នកផ្គត់ផ្គង់ប្រកាសខ្វះ)", "បានប្រកាស (អនុញ្ញាត)"), IF(AND(T1221=FALSE, U1221=FALSE, V1221=FALSE), "ព្យួរទុក (មិនមានទិន្នន័យ)", "ប្រកាសខុស (ព្យួរទុក)"))</f>
        <v/>
      </c>
      <c r="L1221" s="418" t="inlineStr"/>
      <c r="M1221" s="418" t="inlineStr"/>
      <c r="N1221" s="455" t="n"/>
      <c r="O1221" s="455">
        <f>IF(W1221&lt;0,AI1221,I1221)</f>
        <v/>
      </c>
      <c r="P1221" s="455">
        <f>I1221-O1221</f>
        <v/>
      </c>
      <c r="Q1221" s="418" t="n"/>
      <c r="R1221" s="418" t="inlineStr">
        <is>
          <t>IN202103-0208</t>
        </is>
      </c>
      <c r="S1221" s="418" t="inlineStr"/>
      <c r="T1221" s="418">
        <f>R1221=S1221</f>
        <v/>
      </c>
      <c r="U1221" s="418">
        <f>AND(MONTH(F1221)=MONTH(Y1221), YEAR(F1221)=YEAR(Y1221))</f>
        <v/>
      </c>
      <c r="V1221" s="418">
        <f>AND(AC1221&lt;&gt;"", 'Company information'!D$4&lt;&gt;"", RIGHT(SUBSTITUTE(AC1221,"-",""),9)=RIGHT(SUBSTITUTE('Company information'!D$4,"-",""),9))</f>
        <v/>
      </c>
      <c r="W1221" s="418">
        <f>AI1221-I1221</f>
        <v/>
      </c>
      <c r="X1221" s="455" t="n"/>
      <c r="Y1221" s="417" t="n"/>
      <c r="Z1221" s="418" t="n"/>
      <c r="AA1221" s="418" t="n"/>
      <c r="AB1221" s="418" t="n"/>
      <c r="AC1221" s="418" t="n"/>
      <c r="AD1221" s="418" t="n"/>
      <c r="AE1221" s="455" t="n"/>
      <c r="AF1221" s="455" t="n"/>
      <c r="AG1221" s="455" t="n"/>
      <c r="AH1221" s="455" t="n"/>
      <c r="AI1221" s="455" t="n"/>
      <c r="AJ1221" s="455" t="n"/>
      <c r="AK1221" s="455" t="n"/>
      <c r="AL1221" s="455" t="n"/>
      <c r="AM1221" s="455" t="n"/>
      <c r="AN1221" s="455" t="n"/>
      <c r="AO1221" s="455" t="n"/>
      <c r="AP1221" s="455" t="n"/>
      <c r="AQ1221" s="455" t="n"/>
      <c r="AR1221" s="418" t="n"/>
      <c r="AS1221" s="418" t="n"/>
      <c r="AT1221" s="418" t="n"/>
    </row>
    <row r="1222">
      <c r="A1222" s="417" t="n">
        <v>1213</v>
      </c>
      <c r="B1222" s="418" t="inlineStr">
        <is>
          <t>Customs Clearance, Handling Fee</t>
        </is>
      </c>
      <c r="C1222" s="418" t="inlineStr">
        <is>
          <t>56ប៊ី-លីង សឹបផ្លាយ ឆេន មេនេចម៉ិន ឯ.ក</t>
        </is>
      </c>
      <c r="D1222" s="418" t="inlineStr">
        <is>
          <t>K004-902004795</t>
        </is>
      </c>
      <c r="E1222" s="418" t="inlineStr">
        <is>
          <t>IN202103-0207</t>
        </is>
      </c>
      <c r="F1222" s="419" t="n">
        <v>44286</v>
      </c>
      <c r="G1222" s="420" t="n">
        <v>206295</v>
      </c>
      <c r="H1222" s="418" t="n"/>
      <c r="I1222" s="455" t="n">
        <v>206295</v>
      </c>
      <c r="J1222" s="418">
        <f>IF(L1222&lt;&gt;"",L1222,K1222)</f>
        <v/>
      </c>
      <c r="K1222" s="418">
        <f>IF(AND(T1222=TRUE, U1222=TRUE, V1222=TRUE), IF(W1222&lt;-0.05, "អនុញ្ញាត (អ្នកផ្គត់ផ្គង់ប្រកាសខ្វះ)", "បានប្រកាស (អនុញ្ញាត)"), IF(AND(T1222=FALSE, U1222=FALSE, V1222=FALSE), "ព្យួរទុក (មិនមានទិន្នន័យ)", "ប្រកាសខុស (ព្យួរទុក)"))</f>
        <v/>
      </c>
      <c r="L1222" s="418" t="inlineStr"/>
      <c r="M1222" s="418" t="inlineStr"/>
      <c r="N1222" s="455" t="n"/>
      <c r="O1222" s="455">
        <f>IF(W1222&lt;0,AI1222,I1222)</f>
        <v/>
      </c>
      <c r="P1222" s="455">
        <f>I1222-O1222</f>
        <v/>
      </c>
      <c r="Q1222" s="418" t="n"/>
      <c r="R1222" s="418" t="inlineStr">
        <is>
          <t>IN202103-0207</t>
        </is>
      </c>
      <c r="S1222" s="418" t="inlineStr"/>
      <c r="T1222" s="418">
        <f>R1222=S1222</f>
        <v/>
      </c>
      <c r="U1222" s="418">
        <f>AND(MONTH(F1222)=MONTH(Y1222), YEAR(F1222)=YEAR(Y1222))</f>
        <v/>
      </c>
      <c r="V1222" s="418">
        <f>AND(AC1222&lt;&gt;"", 'Company information'!D$4&lt;&gt;"", RIGHT(SUBSTITUTE(AC1222,"-",""),9)=RIGHT(SUBSTITUTE('Company information'!D$4,"-",""),9))</f>
        <v/>
      </c>
      <c r="W1222" s="418">
        <f>AI1222-I1222</f>
        <v/>
      </c>
      <c r="X1222" s="455" t="n"/>
      <c r="Y1222" s="417" t="n"/>
      <c r="Z1222" s="418" t="n"/>
      <c r="AA1222" s="418" t="n"/>
      <c r="AB1222" s="418" t="n"/>
      <c r="AC1222" s="418" t="n"/>
      <c r="AD1222" s="418" t="n"/>
      <c r="AE1222" s="455" t="n"/>
      <c r="AF1222" s="455" t="n"/>
      <c r="AG1222" s="455" t="n"/>
      <c r="AH1222" s="455" t="n"/>
      <c r="AI1222" s="455" t="n"/>
      <c r="AJ1222" s="455" t="n"/>
      <c r="AK1222" s="455" t="n"/>
      <c r="AL1222" s="455" t="n"/>
      <c r="AM1222" s="455" t="n"/>
      <c r="AN1222" s="455" t="n"/>
      <c r="AO1222" s="455" t="n"/>
      <c r="AP1222" s="455" t="n"/>
      <c r="AQ1222" s="455" t="n"/>
      <c r="AR1222" s="418" t="n"/>
      <c r="AS1222" s="418" t="n"/>
      <c r="AT1222" s="418" t="n"/>
    </row>
    <row r="1223">
      <c r="A1223" s="417" t="n">
        <v>1214</v>
      </c>
      <c r="B1223" s="418" t="inlineStr">
        <is>
          <t>Customs Clearance, Handling Fee</t>
        </is>
      </c>
      <c r="C1223" s="418" t="inlineStr">
        <is>
          <t>56ប៊ី-លីង សឹបផ្លាយ ឆេន មេនេចម៉ិន ឯ.ក</t>
        </is>
      </c>
      <c r="D1223" s="418" t="inlineStr">
        <is>
          <t>K004-902004795</t>
        </is>
      </c>
      <c r="E1223" s="418" t="inlineStr">
        <is>
          <t>IN202103-0206</t>
        </is>
      </c>
      <c r="F1223" s="419" t="n">
        <v>44286</v>
      </c>
      <c r="G1223" s="420" t="n">
        <v>206295</v>
      </c>
      <c r="H1223" s="418" t="n"/>
      <c r="I1223" s="455" t="n">
        <v>206295</v>
      </c>
      <c r="J1223" s="418">
        <f>IF(L1223&lt;&gt;"",L1223,K1223)</f>
        <v/>
      </c>
      <c r="K1223" s="418">
        <f>IF(AND(T1223=TRUE, U1223=TRUE, V1223=TRUE), IF(W1223&lt;-0.05, "អនុញ្ញាត (អ្នកផ្គត់ផ្គង់ប្រកាសខ្វះ)", "បានប្រកាស (អនុញ្ញាត)"), IF(AND(T1223=FALSE, U1223=FALSE, V1223=FALSE), "ព្យួរទុក (មិនមានទិន្នន័យ)", "ប្រកាសខុស (ព្យួរទុក)"))</f>
        <v/>
      </c>
      <c r="L1223" s="418" t="inlineStr"/>
      <c r="M1223" s="418" t="inlineStr"/>
      <c r="N1223" s="455" t="n"/>
      <c r="O1223" s="455">
        <f>IF(W1223&lt;0,AI1223,I1223)</f>
        <v/>
      </c>
      <c r="P1223" s="455">
        <f>I1223-O1223</f>
        <v/>
      </c>
      <c r="Q1223" s="418" t="n"/>
      <c r="R1223" s="418" t="inlineStr">
        <is>
          <t>IN202103-0206</t>
        </is>
      </c>
      <c r="S1223" s="418" t="inlineStr"/>
      <c r="T1223" s="418">
        <f>R1223=S1223</f>
        <v/>
      </c>
      <c r="U1223" s="418">
        <f>AND(MONTH(F1223)=MONTH(Y1223), YEAR(F1223)=YEAR(Y1223))</f>
        <v/>
      </c>
      <c r="V1223" s="418">
        <f>AND(AC1223&lt;&gt;"", 'Company information'!D$4&lt;&gt;"", RIGHT(SUBSTITUTE(AC1223,"-",""),9)=RIGHT(SUBSTITUTE('Company information'!D$4,"-",""),9))</f>
        <v/>
      </c>
      <c r="W1223" s="418">
        <f>AI1223-I1223</f>
        <v/>
      </c>
      <c r="X1223" s="455" t="n"/>
      <c r="Y1223" s="417" t="n"/>
      <c r="Z1223" s="418" t="n"/>
      <c r="AA1223" s="418" t="n"/>
      <c r="AB1223" s="418" t="n"/>
      <c r="AC1223" s="418" t="n"/>
      <c r="AD1223" s="418" t="n"/>
      <c r="AE1223" s="455" t="n"/>
      <c r="AF1223" s="455" t="n"/>
      <c r="AG1223" s="455" t="n"/>
      <c r="AH1223" s="455" t="n"/>
      <c r="AI1223" s="455" t="n"/>
      <c r="AJ1223" s="455" t="n"/>
      <c r="AK1223" s="455" t="n"/>
      <c r="AL1223" s="455" t="n"/>
      <c r="AM1223" s="455" t="n"/>
      <c r="AN1223" s="455" t="n"/>
      <c r="AO1223" s="455" t="n"/>
      <c r="AP1223" s="455" t="n"/>
      <c r="AQ1223" s="455" t="n"/>
      <c r="AR1223" s="418" t="n"/>
      <c r="AS1223" s="418" t="n"/>
      <c r="AT1223" s="418" t="n"/>
    </row>
    <row r="1224">
      <c r="A1224" s="417" t="n">
        <v>1215</v>
      </c>
      <c r="B1224" s="418" t="inlineStr">
        <is>
          <t>Customs Clearance, Handling Fee</t>
        </is>
      </c>
      <c r="C1224" s="418" t="inlineStr">
        <is>
          <t>56ប៊ី-លីង សឹបផ្លាយ ឆេន មេនេចម៉ិន ឯ.ក</t>
        </is>
      </c>
      <c r="D1224" s="418" t="inlineStr">
        <is>
          <t>K004-902004795</t>
        </is>
      </c>
      <c r="E1224" s="418" t="inlineStr">
        <is>
          <t>IN202103-0198</t>
        </is>
      </c>
      <c r="F1224" s="419" t="n">
        <v>44286</v>
      </c>
      <c r="G1224" s="420" t="n">
        <v>268993</v>
      </c>
      <c r="H1224" s="418" t="n"/>
      <c r="I1224" s="455" t="n">
        <v>268993</v>
      </c>
      <c r="J1224" s="418">
        <f>IF(L1224&lt;&gt;"",L1224,K1224)</f>
        <v/>
      </c>
      <c r="K1224" s="418">
        <f>IF(AND(T1224=TRUE, U1224=TRUE, V1224=TRUE), IF(W1224&lt;-0.05, "អនុញ្ញាត (អ្នកផ្គត់ផ្គង់ប្រកាសខ្វះ)", "បានប្រកាស (អនុញ្ញាត)"), IF(AND(T1224=FALSE, U1224=FALSE, V1224=FALSE), "ព្យួរទុក (មិនមានទិន្នន័យ)", "ប្រកាសខុស (ព្យួរទុក)"))</f>
        <v/>
      </c>
      <c r="L1224" s="418" t="inlineStr"/>
      <c r="M1224" s="418" t="inlineStr"/>
      <c r="N1224" s="455" t="n"/>
      <c r="O1224" s="455">
        <f>IF(W1224&lt;0,AI1224,I1224)</f>
        <v/>
      </c>
      <c r="P1224" s="455">
        <f>I1224-O1224</f>
        <v/>
      </c>
      <c r="Q1224" s="418" t="n"/>
      <c r="R1224" s="418" t="inlineStr">
        <is>
          <t>IN202103-0198</t>
        </is>
      </c>
      <c r="S1224" s="418" t="inlineStr"/>
      <c r="T1224" s="418">
        <f>R1224=S1224</f>
        <v/>
      </c>
      <c r="U1224" s="418">
        <f>AND(MONTH(F1224)=MONTH(Y1224), YEAR(F1224)=YEAR(Y1224))</f>
        <v/>
      </c>
      <c r="V1224" s="418">
        <f>AND(AC1224&lt;&gt;"", 'Company information'!D$4&lt;&gt;"", RIGHT(SUBSTITUTE(AC1224,"-",""),9)=RIGHT(SUBSTITUTE('Company information'!D$4,"-",""),9))</f>
        <v/>
      </c>
      <c r="W1224" s="418">
        <f>AI1224-I1224</f>
        <v/>
      </c>
      <c r="X1224" s="455" t="n"/>
      <c r="Y1224" s="417" t="n"/>
      <c r="Z1224" s="418" t="n"/>
      <c r="AA1224" s="418" t="n"/>
      <c r="AB1224" s="418" t="n"/>
      <c r="AC1224" s="418" t="n"/>
      <c r="AD1224" s="418" t="n"/>
      <c r="AE1224" s="455" t="n"/>
      <c r="AF1224" s="455" t="n"/>
      <c r="AG1224" s="455" t="n"/>
      <c r="AH1224" s="455" t="n"/>
      <c r="AI1224" s="455" t="n"/>
      <c r="AJ1224" s="455" t="n"/>
      <c r="AK1224" s="455" t="n"/>
      <c r="AL1224" s="455" t="n"/>
      <c r="AM1224" s="455" t="n"/>
      <c r="AN1224" s="455" t="n"/>
      <c r="AO1224" s="455" t="n"/>
      <c r="AP1224" s="455" t="n"/>
      <c r="AQ1224" s="455" t="n"/>
      <c r="AR1224" s="418" t="n"/>
      <c r="AS1224" s="418" t="n"/>
      <c r="AT1224" s="418" t="n"/>
    </row>
    <row r="1225">
      <c r="A1225" s="417" t="n">
        <v>1216</v>
      </c>
      <c r="B1225" s="418" t="inlineStr">
        <is>
          <t>Customs Clearance, Handling Fee</t>
        </is>
      </c>
      <c r="C1225" s="418" t="inlineStr">
        <is>
          <t>56ប៊ី-លីង សឹបផ្លាយ ឆេន មេនេចម៉ិន ឯ.ក</t>
        </is>
      </c>
      <c r="D1225" s="418" t="inlineStr">
        <is>
          <t>K004-902004795</t>
        </is>
      </c>
      <c r="E1225" s="418" t="inlineStr">
        <is>
          <t>IN202103-0191</t>
        </is>
      </c>
      <c r="F1225" s="419" t="n">
        <v>44286</v>
      </c>
      <c r="G1225" s="420" t="n">
        <v>206295</v>
      </c>
      <c r="H1225" s="418" t="n"/>
      <c r="I1225" s="455" t="n">
        <v>206295</v>
      </c>
      <c r="J1225" s="418">
        <f>IF(L1225&lt;&gt;"",L1225,K1225)</f>
        <v/>
      </c>
      <c r="K1225" s="418">
        <f>IF(AND(T1225=TRUE, U1225=TRUE, V1225=TRUE), IF(W1225&lt;-0.05, "អនុញ្ញាត (អ្នកផ្គត់ផ្គង់ប្រកាសខ្វះ)", "បានប្រកាស (អនុញ្ញាត)"), IF(AND(T1225=FALSE, U1225=FALSE, V1225=FALSE), "ព្យួរទុក (មិនមានទិន្នន័យ)", "ប្រកាសខុស (ព្យួរទុក)"))</f>
        <v/>
      </c>
      <c r="L1225" s="418" t="inlineStr"/>
      <c r="M1225" s="418" t="inlineStr"/>
      <c r="N1225" s="455" t="n"/>
      <c r="O1225" s="455">
        <f>IF(W1225&lt;0,AI1225,I1225)</f>
        <v/>
      </c>
      <c r="P1225" s="455">
        <f>I1225-O1225</f>
        <v/>
      </c>
      <c r="Q1225" s="418" t="n"/>
      <c r="R1225" s="418" t="inlineStr">
        <is>
          <t>IN202103-0191</t>
        </is>
      </c>
      <c r="S1225" s="418" t="inlineStr"/>
      <c r="T1225" s="418">
        <f>R1225=S1225</f>
        <v/>
      </c>
      <c r="U1225" s="418">
        <f>AND(MONTH(F1225)=MONTH(Y1225), YEAR(F1225)=YEAR(Y1225))</f>
        <v/>
      </c>
      <c r="V1225" s="418">
        <f>AND(AC1225&lt;&gt;"", 'Company information'!D$4&lt;&gt;"", RIGHT(SUBSTITUTE(AC1225,"-",""),9)=RIGHT(SUBSTITUTE('Company information'!D$4,"-",""),9))</f>
        <v/>
      </c>
      <c r="W1225" s="418">
        <f>AI1225-I1225</f>
        <v/>
      </c>
      <c r="X1225" s="455" t="n"/>
      <c r="Y1225" s="417" t="n"/>
      <c r="Z1225" s="418" t="n"/>
      <c r="AA1225" s="418" t="n"/>
      <c r="AB1225" s="418" t="n"/>
      <c r="AC1225" s="418" t="n"/>
      <c r="AD1225" s="418" t="n"/>
      <c r="AE1225" s="455" t="n"/>
      <c r="AF1225" s="455" t="n"/>
      <c r="AG1225" s="455" t="n"/>
      <c r="AH1225" s="455" t="n"/>
      <c r="AI1225" s="455" t="n"/>
      <c r="AJ1225" s="455" t="n"/>
      <c r="AK1225" s="455" t="n"/>
      <c r="AL1225" s="455" t="n"/>
      <c r="AM1225" s="455" t="n"/>
      <c r="AN1225" s="455" t="n"/>
      <c r="AO1225" s="455" t="n"/>
      <c r="AP1225" s="455" t="n"/>
      <c r="AQ1225" s="455" t="n"/>
      <c r="AR1225" s="418" t="n"/>
      <c r="AS1225" s="418" t="n"/>
      <c r="AT1225" s="418" t="n"/>
    </row>
    <row r="1226">
      <c r="A1226" s="417" t="n">
        <v>1217</v>
      </c>
      <c r="B1226" s="418" t="inlineStr">
        <is>
          <t>Customs Clearance, Handling Fee</t>
        </is>
      </c>
      <c r="C1226" s="418" t="inlineStr">
        <is>
          <t>56ប៊ី-លីង សឹបផ្លាយ ឆេន មេនេចម៉ិន ឯ.ក</t>
        </is>
      </c>
      <c r="D1226" s="418" t="inlineStr">
        <is>
          <t>K004-902004795</t>
        </is>
      </c>
      <c r="E1226" s="418" t="inlineStr">
        <is>
          <t>IN202103-0189</t>
        </is>
      </c>
      <c r="F1226" s="419" t="n">
        <v>44286</v>
      </c>
      <c r="G1226" s="420" t="n">
        <v>268993</v>
      </c>
      <c r="H1226" s="418" t="n"/>
      <c r="I1226" s="455" t="n">
        <v>268993</v>
      </c>
      <c r="J1226" s="418">
        <f>IF(L1226&lt;&gt;"",L1226,K1226)</f>
        <v/>
      </c>
      <c r="K1226" s="418">
        <f>IF(AND(T1226=TRUE, U1226=TRUE, V1226=TRUE), IF(W1226&lt;-0.05, "អនុញ្ញាត (អ្នកផ្គត់ផ្គង់ប្រកាសខ្វះ)", "បានប្រកាស (អនុញ្ញាត)"), IF(AND(T1226=FALSE, U1226=FALSE, V1226=FALSE), "ព្យួរទុក (មិនមានទិន្នន័យ)", "ប្រកាសខុស (ព្យួរទុក)"))</f>
        <v/>
      </c>
      <c r="L1226" s="418" t="inlineStr"/>
      <c r="M1226" s="418" t="inlineStr"/>
      <c r="N1226" s="455" t="n"/>
      <c r="O1226" s="455">
        <f>IF(W1226&lt;0,AI1226,I1226)</f>
        <v/>
      </c>
      <c r="P1226" s="455">
        <f>I1226-O1226</f>
        <v/>
      </c>
      <c r="Q1226" s="418" t="n"/>
      <c r="R1226" s="418" t="inlineStr">
        <is>
          <t>IN202103-0189</t>
        </is>
      </c>
      <c r="S1226" s="418" t="inlineStr"/>
      <c r="T1226" s="418">
        <f>R1226=S1226</f>
        <v/>
      </c>
      <c r="U1226" s="418">
        <f>AND(MONTH(F1226)=MONTH(Y1226), YEAR(F1226)=YEAR(Y1226))</f>
        <v/>
      </c>
      <c r="V1226" s="418">
        <f>AND(AC1226&lt;&gt;"", 'Company information'!D$4&lt;&gt;"", RIGHT(SUBSTITUTE(AC1226,"-",""),9)=RIGHT(SUBSTITUTE('Company information'!D$4,"-",""),9))</f>
        <v/>
      </c>
      <c r="W1226" s="418">
        <f>AI1226-I1226</f>
        <v/>
      </c>
      <c r="X1226" s="455" t="n"/>
      <c r="Y1226" s="417" t="n"/>
      <c r="Z1226" s="418" t="n"/>
      <c r="AA1226" s="418" t="n"/>
      <c r="AB1226" s="418" t="n"/>
      <c r="AC1226" s="418" t="n"/>
      <c r="AD1226" s="418" t="n"/>
      <c r="AE1226" s="455" t="n"/>
      <c r="AF1226" s="455" t="n"/>
      <c r="AG1226" s="455" t="n"/>
      <c r="AH1226" s="455" t="n"/>
      <c r="AI1226" s="455" t="n"/>
      <c r="AJ1226" s="455" t="n"/>
      <c r="AK1226" s="455" t="n"/>
      <c r="AL1226" s="455" t="n"/>
      <c r="AM1226" s="455" t="n"/>
      <c r="AN1226" s="455" t="n"/>
      <c r="AO1226" s="455" t="n"/>
      <c r="AP1226" s="455" t="n"/>
      <c r="AQ1226" s="455" t="n"/>
      <c r="AR1226" s="418" t="n"/>
      <c r="AS1226" s="418" t="n"/>
      <c r="AT1226" s="418" t="n"/>
    </row>
    <row r="1227">
      <c r="A1227" s="417" t="n">
        <v>1218</v>
      </c>
      <c r="B1227" s="418" t="inlineStr">
        <is>
          <t>Customs Clearance, Handling Fee</t>
        </is>
      </c>
      <c r="C1227" s="418" t="inlineStr">
        <is>
          <t>56ប៊ី-លីង សឹបផ្លាយ ឆេន មេនេចម៉ិន ឯ.ក</t>
        </is>
      </c>
      <c r="D1227" s="418" t="inlineStr">
        <is>
          <t>K004-902004795</t>
        </is>
      </c>
      <c r="E1227" s="418" t="inlineStr">
        <is>
          <t>IN202103-0185</t>
        </is>
      </c>
      <c r="F1227" s="419" t="n">
        <v>44286</v>
      </c>
      <c r="G1227" s="420" t="n">
        <v>206295</v>
      </c>
      <c r="H1227" s="418" t="n"/>
      <c r="I1227" s="455" t="n">
        <v>206295</v>
      </c>
      <c r="J1227" s="418">
        <f>IF(L1227&lt;&gt;"",L1227,K1227)</f>
        <v/>
      </c>
      <c r="K1227" s="418">
        <f>IF(AND(T1227=TRUE, U1227=TRUE, V1227=TRUE), IF(W1227&lt;-0.05, "អនុញ្ញាត (អ្នកផ្គត់ផ្គង់ប្រកាសខ្វះ)", "បានប្រកាស (អនុញ្ញាត)"), IF(AND(T1227=FALSE, U1227=FALSE, V1227=FALSE), "ព្យួរទុក (មិនមានទិន្នន័យ)", "ប្រកាសខុស (ព្យួរទុក)"))</f>
        <v/>
      </c>
      <c r="L1227" s="418" t="inlineStr"/>
      <c r="M1227" s="418" t="inlineStr"/>
      <c r="N1227" s="455" t="n"/>
      <c r="O1227" s="455">
        <f>IF(W1227&lt;0,AI1227,I1227)</f>
        <v/>
      </c>
      <c r="P1227" s="455">
        <f>I1227-O1227</f>
        <v/>
      </c>
      <c r="Q1227" s="418" t="n"/>
      <c r="R1227" s="418" t="inlineStr">
        <is>
          <t>IN202103-0185</t>
        </is>
      </c>
      <c r="S1227" s="418" t="inlineStr"/>
      <c r="T1227" s="418">
        <f>R1227=S1227</f>
        <v/>
      </c>
      <c r="U1227" s="418">
        <f>AND(MONTH(F1227)=MONTH(Y1227), YEAR(F1227)=YEAR(Y1227))</f>
        <v/>
      </c>
      <c r="V1227" s="418">
        <f>AND(AC1227&lt;&gt;"", 'Company information'!D$4&lt;&gt;"", RIGHT(SUBSTITUTE(AC1227,"-",""),9)=RIGHT(SUBSTITUTE('Company information'!D$4,"-",""),9))</f>
        <v/>
      </c>
      <c r="W1227" s="418">
        <f>AI1227-I1227</f>
        <v/>
      </c>
      <c r="X1227" s="455" t="n"/>
      <c r="Y1227" s="417" t="n"/>
      <c r="Z1227" s="418" t="n"/>
      <c r="AA1227" s="418" t="n"/>
      <c r="AB1227" s="418" t="n"/>
      <c r="AC1227" s="418" t="n"/>
      <c r="AD1227" s="418" t="n"/>
      <c r="AE1227" s="455" t="n"/>
      <c r="AF1227" s="455" t="n"/>
      <c r="AG1227" s="455" t="n"/>
      <c r="AH1227" s="455" t="n"/>
      <c r="AI1227" s="455" t="n"/>
      <c r="AJ1227" s="455" t="n"/>
      <c r="AK1227" s="455" t="n"/>
      <c r="AL1227" s="455" t="n"/>
      <c r="AM1227" s="455" t="n"/>
      <c r="AN1227" s="455" t="n"/>
      <c r="AO1227" s="455" t="n"/>
      <c r="AP1227" s="455" t="n"/>
      <c r="AQ1227" s="455" t="n"/>
      <c r="AR1227" s="418" t="n"/>
      <c r="AS1227" s="418" t="n"/>
      <c r="AT1227" s="418" t="n"/>
    </row>
    <row r="1228">
      <c r="A1228" s="417" t="n">
        <v>1219</v>
      </c>
      <c r="B1228" s="418" t="inlineStr">
        <is>
          <t>Customs Clearance, Handling Fee</t>
        </is>
      </c>
      <c r="C1228" s="418" t="inlineStr">
        <is>
          <t>56ប៊ី-លីង សឹបផ្លាយ ឆេន មេនេចម៉ិន ឯ.ក</t>
        </is>
      </c>
      <c r="D1228" s="418" t="inlineStr">
        <is>
          <t>K004-902004795</t>
        </is>
      </c>
      <c r="E1228" s="418" t="inlineStr">
        <is>
          <t>IN202103-0183</t>
        </is>
      </c>
      <c r="F1228" s="419" t="n">
        <v>44286</v>
      </c>
      <c r="G1228" s="420" t="n">
        <v>268993</v>
      </c>
      <c r="H1228" s="418" t="n"/>
      <c r="I1228" s="455" t="n">
        <v>268993</v>
      </c>
      <c r="J1228" s="418">
        <f>IF(L1228&lt;&gt;"",L1228,K1228)</f>
        <v/>
      </c>
      <c r="K1228" s="418">
        <f>IF(AND(T1228=TRUE, U1228=TRUE, V1228=TRUE), IF(W1228&lt;-0.05, "អនុញ្ញាត (អ្នកផ្គត់ផ្គង់ប្រកាសខ្វះ)", "បានប្រកាស (អនុញ្ញាត)"), IF(AND(T1228=FALSE, U1228=FALSE, V1228=FALSE), "ព្យួរទុក (មិនមានទិន្នន័យ)", "ប្រកាសខុស (ព្យួរទុក)"))</f>
        <v/>
      </c>
      <c r="L1228" s="418" t="inlineStr"/>
      <c r="M1228" s="418" t="inlineStr"/>
      <c r="N1228" s="455" t="n"/>
      <c r="O1228" s="455">
        <f>IF(W1228&lt;0,AI1228,I1228)</f>
        <v/>
      </c>
      <c r="P1228" s="455">
        <f>I1228-O1228</f>
        <v/>
      </c>
      <c r="Q1228" s="418" t="n"/>
      <c r="R1228" s="418" t="inlineStr">
        <is>
          <t>IN202103-0183</t>
        </is>
      </c>
      <c r="S1228" s="418" t="inlineStr"/>
      <c r="T1228" s="418">
        <f>R1228=S1228</f>
        <v/>
      </c>
      <c r="U1228" s="418">
        <f>AND(MONTH(F1228)=MONTH(Y1228), YEAR(F1228)=YEAR(Y1228))</f>
        <v/>
      </c>
      <c r="V1228" s="418">
        <f>AND(AC1228&lt;&gt;"", 'Company information'!D$4&lt;&gt;"", RIGHT(SUBSTITUTE(AC1228,"-",""),9)=RIGHT(SUBSTITUTE('Company information'!D$4,"-",""),9))</f>
        <v/>
      </c>
      <c r="W1228" s="418">
        <f>AI1228-I1228</f>
        <v/>
      </c>
      <c r="X1228" s="455" t="n"/>
      <c r="Y1228" s="417" t="n"/>
      <c r="Z1228" s="418" t="n"/>
      <c r="AA1228" s="418" t="n"/>
      <c r="AB1228" s="418" t="n"/>
      <c r="AC1228" s="418" t="n"/>
      <c r="AD1228" s="418" t="n"/>
      <c r="AE1228" s="455" t="n"/>
      <c r="AF1228" s="455" t="n"/>
      <c r="AG1228" s="455" t="n"/>
      <c r="AH1228" s="455" t="n"/>
      <c r="AI1228" s="455" t="n"/>
      <c r="AJ1228" s="455" t="n"/>
      <c r="AK1228" s="455" t="n"/>
      <c r="AL1228" s="455" t="n"/>
      <c r="AM1228" s="455" t="n"/>
      <c r="AN1228" s="455" t="n"/>
      <c r="AO1228" s="455" t="n"/>
      <c r="AP1228" s="455" t="n"/>
      <c r="AQ1228" s="455" t="n"/>
      <c r="AR1228" s="418" t="n"/>
      <c r="AS1228" s="418" t="n"/>
      <c r="AT1228" s="418" t="n"/>
    </row>
    <row r="1229">
      <c r="A1229" s="417" t="n">
        <v>1220</v>
      </c>
      <c r="B1229" s="418" t="inlineStr">
        <is>
          <t>Customs Clearance, Handling Fee</t>
        </is>
      </c>
      <c r="C1229" s="418" t="inlineStr">
        <is>
          <t>56ប៊ី-លីង សឹបផ្លាយ ឆេន មេនេចម៉ិន ឯ.ក</t>
        </is>
      </c>
      <c r="D1229" s="418" t="inlineStr">
        <is>
          <t>K004-902004795</t>
        </is>
      </c>
      <c r="E1229" s="418" t="inlineStr">
        <is>
          <t>IN202103-0179</t>
        </is>
      </c>
      <c r="F1229" s="419" t="n">
        <v>44286</v>
      </c>
      <c r="G1229" s="420" t="n">
        <v>268993</v>
      </c>
      <c r="H1229" s="418" t="n"/>
      <c r="I1229" s="455" t="n">
        <v>268993</v>
      </c>
      <c r="J1229" s="418">
        <f>IF(L1229&lt;&gt;"",L1229,K1229)</f>
        <v/>
      </c>
      <c r="K1229" s="418">
        <f>IF(AND(T1229=TRUE, U1229=TRUE, V1229=TRUE), IF(W1229&lt;-0.05, "អនុញ្ញាត (អ្នកផ្គត់ផ្គង់ប្រកាសខ្វះ)", "បានប្រកាស (អនុញ្ញាត)"), IF(AND(T1229=FALSE, U1229=FALSE, V1229=FALSE), "ព្យួរទុក (មិនមានទិន្នន័យ)", "ប្រកាសខុស (ព្យួរទុក)"))</f>
        <v/>
      </c>
      <c r="L1229" s="418" t="inlineStr"/>
      <c r="M1229" s="418" t="inlineStr"/>
      <c r="N1229" s="455" t="n"/>
      <c r="O1229" s="455">
        <f>IF(W1229&lt;0,AI1229,I1229)</f>
        <v/>
      </c>
      <c r="P1229" s="455">
        <f>I1229-O1229</f>
        <v/>
      </c>
      <c r="Q1229" s="418" t="n"/>
      <c r="R1229" s="418" t="inlineStr">
        <is>
          <t>IN202103-0179</t>
        </is>
      </c>
      <c r="S1229" s="418" t="inlineStr"/>
      <c r="T1229" s="418">
        <f>R1229=S1229</f>
        <v/>
      </c>
      <c r="U1229" s="418">
        <f>AND(MONTH(F1229)=MONTH(Y1229), YEAR(F1229)=YEAR(Y1229))</f>
        <v/>
      </c>
      <c r="V1229" s="418">
        <f>AND(AC1229&lt;&gt;"", 'Company information'!D$4&lt;&gt;"", RIGHT(SUBSTITUTE(AC1229,"-",""),9)=RIGHT(SUBSTITUTE('Company information'!D$4,"-",""),9))</f>
        <v/>
      </c>
      <c r="W1229" s="418">
        <f>AI1229-I1229</f>
        <v/>
      </c>
      <c r="X1229" s="455" t="n"/>
      <c r="Y1229" s="417" t="n"/>
      <c r="Z1229" s="418" t="n"/>
      <c r="AA1229" s="418" t="n"/>
      <c r="AB1229" s="418" t="n"/>
      <c r="AC1229" s="418" t="n"/>
      <c r="AD1229" s="418" t="n"/>
      <c r="AE1229" s="455" t="n"/>
      <c r="AF1229" s="455" t="n"/>
      <c r="AG1229" s="455" t="n"/>
      <c r="AH1229" s="455" t="n"/>
      <c r="AI1229" s="455" t="n"/>
      <c r="AJ1229" s="455" t="n"/>
      <c r="AK1229" s="455" t="n"/>
      <c r="AL1229" s="455" t="n"/>
      <c r="AM1229" s="455" t="n"/>
      <c r="AN1229" s="455" t="n"/>
      <c r="AO1229" s="455" t="n"/>
      <c r="AP1229" s="455" t="n"/>
      <c r="AQ1229" s="455" t="n"/>
      <c r="AR1229" s="418" t="n"/>
      <c r="AS1229" s="418" t="n"/>
      <c r="AT1229" s="418" t="n"/>
    </row>
    <row r="1230">
      <c r="A1230" s="417" t="n">
        <v>1221</v>
      </c>
      <c r="B1230" s="418" t="inlineStr">
        <is>
          <t>lift on empty</t>
        </is>
      </c>
      <c r="C1230" s="418" t="inlineStr">
        <is>
          <t>ហុង ឡេង ហួរ</t>
        </is>
      </c>
      <c r="D1230" s="418" t="inlineStr">
        <is>
          <t>L001-100068901</t>
        </is>
      </c>
      <c r="E1230" s="418" t="inlineStr">
        <is>
          <t>DPS159254</t>
        </is>
      </c>
      <c r="F1230" s="419" t="n">
        <v>44280</v>
      </c>
      <c r="G1230" s="420" t="n">
        <v>7355</v>
      </c>
      <c r="H1230" s="418" t="n"/>
      <c r="I1230" s="455" t="n">
        <v>7355</v>
      </c>
      <c r="J1230" s="418">
        <f>IF(L1230&lt;&gt;"",L1230,K1230)</f>
        <v/>
      </c>
      <c r="K1230" s="418">
        <f>IF(AND(T1230=TRUE, U1230=TRUE, V1230=TRUE), IF(W1230&lt;-0.05, "អនុញ្ញាត (អ្នកផ្គត់ផ្គង់ប្រកាសខ្វះ)", "បានប្រកាស (អនុញ្ញាត)"), IF(AND(T1230=FALSE, U1230=FALSE, V1230=FALSE), "ព្យួរទុក (មិនមានទិន្នន័យ)", "ប្រកាសខុស (ព្យួរទុក)"))</f>
        <v/>
      </c>
      <c r="L1230" s="418" t="inlineStr"/>
      <c r="M1230" s="418" t="inlineStr"/>
      <c r="N1230" s="455" t="n"/>
      <c r="O1230" s="455">
        <f>IF(W1230&lt;0,AI1230,I1230)</f>
        <v/>
      </c>
      <c r="P1230" s="455">
        <f>I1230-O1230</f>
        <v/>
      </c>
      <c r="Q1230" s="418" t="n"/>
      <c r="R1230" s="418" t="inlineStr">
        <is>
          <t>DPS159254</t>
        </is>
      </c>
      <c r="S1230" s="418" t="inlineStr"/>
      <c r="T1230" s="418">
        <f>R1230=S1230</f>
        <v/>
      </c>
      <c r="U1230" s="418">
        <f>AND(MONTH(F1230)=MONTH(Y1230), YEAR(F1230)=YEAR(Y1230))</f>
        <v/>
      </c>
      <c r="V1230" s="418">
        <f>AND(AC1230&lt;&gt;"", 'Company information'!D$4&lt;&gt;"", RIGHT(SUBSTITUTE(AC1230,"-",""),9)=RIGHT(SUBSTITUTE('Company information'!D$4,"-",""),9))</f>
        <v/>
      </c>
      <c r="W1230" s="418">
        <f>AI1230-I1230</f>
        <v/>
      </c>
      <c r="X1230" s="455" t="n"/>
      <c r="Y1230" s="417" t="n"/>
      <c r="Z1230" s="418" t="n"/>
      <c r="AA1230" s="418" t="n"/>
      <c r="AB1230" s="418" t="n"/>
      <c r="AC1230" s="418" t="n"/>
      <c r="AD1230" s="418" t="n"/>
      <c r="AE1230" s="455" t="n"/>
      <c r="AF1230" s="455" t="n"/>
      <c r="AG1230" s="455" t="n"/>
      <c r="AH1230" s="455" t="n"/>
      <c r="AI1230" s="455" t="n"/>
      <c r="AJ1230" s="455" t="n"/>
      <c r="AK1230" s="455" t="n"/>
      <c r="AL1230" s="455" t="n"/>
      <c r="AM1230" s="455" t="n"/>
      <c r="AN1230" s="455" t="n"/>
      <c r="AO1230" s="455" t="n"/>
      <c r="AP1230" s="455" t="n"/>
      <c r="AQ1230" s="455" t="n"/>
      <c r="AR1230" s="418" t="n"/>
      <c r="AS1230" s="418" t="n"/>
      <c r="AT1230" s="418" t="n"/>
    </row>
    <row r="1231">
      <c r="A1231" s="417" t="n">
        <v>1222</v>
      </c>
      <c r="B1231" s="418" t="inlineStr">
        <is>
          <t>lift on empty</t>
        </is>
      </c>
      <c r="C1231" s="418" t="inlineStr">
        <is>
          <t>ហុង ឡេង ហួរ</t>
        </is>
      </c>
      <c r="D1231" s="418" t="inlineStr">
        <is>
          <t>L001-100068901</t>
        </is>
      </c>
      <c r="E1231" s="418" t="inlineStr">
        <is>
          <t>DPS19158024</t>
        </is>
      </c>
      <c r="F1231" s="419" t="n">
        <v>44289</v>
      </c>
      <c r="G1231" s="420" t="n">
        <v>7398</v>
      </c>
      <c r="H1231" s="418" t="n"/>
      <c r="I1231" s="455" t="n">
        <v>7398</v>
      </c>
      <c r="J1231" s="418">
        <f>IF(L1231&lt;&gt;"",L1231,K1231)</f>
        <v/>
      </c>
      <c r="K1231" s="418">
        <f>IF(AND(T1231=TRUE, U1231=TRUE, V1231=TRUE), IF(W1231&lt;-0.05, "អនុញ្ញាត (អ្នកផ្គត់ផ្គង់ប្រកាសខ្វះ)", "បានប្រកាស (អនុញ្ញាត)"), IF(AND(T1231=FALSE, U1231=FALSE, V1231=FALSE), "ព្យួរទុក (មិនមានទិន្នន័យ)", "ប្រកាសខុស (ព្យួរទុក)"))</f>
        <v/>
      </c>
      <c r="L1231" s="418" t="inlineStr"/>
      <c r="M1231" s="418" t="inlineStr"/>
      <c r="N1231" s="455" t="n"/>
      <c r="O1231" s="455">
        <f>IF(W1231&lt;0,AI1231,I1231)</f>
        <v/>
      </c>
      <c r="P1231" s="455">
        <f>I1231-O1231</f>
        <v/>
      </c>
      <c r="Q1231" s="418" t="n"/>
      <c r="R1231" s="418" t="inlineStr">
        <is>
          <t>DPS19158024</t>
        </is>
      </c>
      <c r="S1231" s="418" t="inlineStr"/>
      <c r="T1231" s="418">
        <f>R1231=S1231</f>
        <v/>
      </c>
      <c r="U1231" s="418">
        <f>AND(MONTH(F1231)=MONTH(Y1231), YEAR(F1231)=YEAR(Y1231))</f>
        <v/>
      </c>
      <c r="V1231" s="418">
        <f>AND(AC1231&lt;&gt;"", 'Company information'!D$4&lt;&gt;"", RIGHT(SUBSTITUTE(AC1231,"-",""),9)=RIGHT(SUBSTITUTE('Company information'!D$4,"-",""),9))</f>
        <v/>
      </c>
      <c r="W1231" s="418">
        <f>AI1231-I1231</f>
        <v/>
      </c>
      <c r="X1231" s="455" t="n"/>
      <c r="Y1231" s="417" t="n"/>
      <c r="Z1231" s="418" t="n"/>
      <c r="AA1231" s="418" t="n"/>
      <c r="AB1231" s="418" t="n"/>
      <c r="AC1231" s="418" t="n"/>
      <c r="AD1231" s="418" t="n"/>
      <c r="AE1231" s="455" t="n"/>
      <c r="AF1231" s="455" t="n"/>
      <c r="AG1231" s="455" t="n"/>
      <c r="AH1231" s="455" t="n"/>
      <c r="AI1231" s="455" t="n"/>
      <c r="AJ1231" s="455" t="n"/>
      <c r="AK1231" s="455" t="n"/>
      <c r="AL1231" s="455" t="n"/>
      <c r="AM1231" s="455" t="n"/>
      <c r="AN1231" s="455" t="n"/>
      <c r="AO1231" s="455" t="n"/>
      <c r="AP1231" s="455" t="n"/>
      <c r="AQ1231" s="455" t="n"/>
      <c r="AR1231" s="418" t="n"/>
      <c r="AS1231" s="418" t="n"/>
      <c r="AT1231" s="418" t="n"/>
    </row>
    <row r="1232">
      <c r="A1232" s="417" t="n">
        <v>1223</v>
      </c>
      <c r="B1232" s="418" t="inlineStr">
        <is>
          <t>Monthly Tax Declaration for Feb 2021</t>
        </is>
      </c>
      <c r="C1232" s="418" t="inlineStr">
        <is>
          <t>យីងកឺ ខេម ថេក អ៊ែតវ៉ាយហ្សឺរី ឯ.ក</t>
        </is>
      </c>
      <c r="D1232" s="418" t="inlineStr">
        <is>
          <t>K003-902005313</t>
        </is>
      </c>
      <c r="E1232" s="418" t="inlineStr">
        <is>
          <t>YKT21-025</t>
        </is>
      </c>
      <c r="F1232" s="419" t="n">
        <v>44286</v>
      </c>
      <c r="G1232" s="420" t="n">
        <v>239614</v>
      </c>
      <c r="H1232" s="418" t="n"/>
      <c r="I1232" s="455" t="n">
        <v>239614</v>
      </c>
      <c r="J1232" s="418">
        <f>IF(L1232&lt;&gt;"",L1232,K1232)</f>
        <v/>
      </c>
      <c r="K1232" s="418">
        <f>IF(AND(T1232=TRUE, U1232=TRUE, V1232=TRUE), IF(W1232&lt;-0.05, "អនុញ្ញាត (អ្នកផ្គត់ផ្គង់ប្រកាសខ្វះ)", "បានប្រកាស (អនុញ្ញាត)"), IF(AND(T1232=FALSE, U1232=FALSE, V1232=FALSE), "ព្យួរទុក (មិនមានទិន្នន័យ)", "ប្រកាសខុស (ព្យួរទុក)"))</f>
        <v/>
      </c>
      <c r="L1232" s="418" t="inlineStr"/>
      <c r="M1232" s="418" t="inlineStr"/>
      <c r="N1232" s="455" t="n"/>
      <c r="O1232" s="455">
        <f>IF(W1232&lt;0,AI1232,I1232)</f>
        <v/>
      </c>
      <c r="P1232" s="455">
        <f>I1232-O1232</f>
        <v/>
      </c>
      <c r="Q1232" s="418" t="n"/>
      <c r="R1232" s="418" t="inlineStr">
        <is>
          <t>YKT21-025</t>
        </is>
      </c>
      <c r="S1232" s="418" t="inlineStr"/>
      <c r="T1232" s="418">
        <f>R1232=S1232</f>
        <v/>
      </c>
      <c r="U1232" s="418">
        <f>AND(MONTH(F1232)=MONTH(Y1232), YEAR(F1232)=YEAR(Y1232))</f>
        <v/>
      </c>
      <c r="V1232" s="418">
        <f>AND(AC1232&lt;&gt;"", 'Company information'!D$4&lt;&gt;"", RIGHT(SUBSTITUTE(AC1232,"-",""),9)=RIGHT(SUBSTITUTE('Company information'!D$4,"-",""),9))</f>
        <v/>
      </c>
      <c r="W1232" s="418">
        <f>AI1232-I1232</f>
        <v/>
      </c>
      <c r="X1232" s="455" t="n"/>
      <c r="Y1232" s="417" t="n"/>
      <c r="Z1232" s="418" t="n"/>
      <c r="AA1232" s="418" t="n"/>
      <c r="AB1232" s="418" t="n"/>
      <c r="AC1232" s="418" t="n"/>
      <c r="AD1232" s="418" t="n"/>
      <c r="AE1232" s="455" t="n"/>
      <c r="AF1232" s="455" t="n"/>
      <c r="AG1232" s="455" t="n"/>
      <c r="AH1232" s="455" t="n"/>
      <c r="AI1232" s="455" t="n"/>
      <c r="AJ1232" s="455" t="n"/>
      <c r="AK1232" s="455" t="n"/>
      <c r="AL1232" s="455" t="n"/>
      <c r="AM1232" s="455" t="n"/>
      <c r="AN1232" s="455" t="n"/>
      <c r="AO1232" s="455" t="n"/>
      <c r="AP1232" s="455" t="n"/>
      <c r="AQ1232" s="455" t="n"/>
      <c r="AR1232" s="418" t="n"/>
      <c r="AS1232" s="418" t="n"/>
      <c r="AT1232" s="418" t="n"/>
    </row>
    <row r="1233">
      <c r="A1233" s="417" t="n">
        <v>1224</v>
      </c>
      <c r="B1233" s="418" t="inlineStr">
        <is>
          <t>Lift-Off</t>
        </is>
      </c>
      <c r="C1233" s="418" t="inlineStr">
        <is>
          <t>កំពង់ផែស្វយ័តភ្នំពេញ "ក.ស.ភ"</t>
        </is>
      </c>
      <c r="D1233" s="418" t="inlineStr">
        <is>
          <t>L001-100044999</t>
        </is>
      </c>
      <c r="E1233" s="418" t="inlineStr">
        <is>
          <t>INV20210313955</t>
        </is>
      </c>
      <c r="F1233" s="419" t="n">
        <v>44270</v>
      </c>
      <c r="G1233" s="420" t="n">
        <v>29196</v>
      </c>
      <c r="H1233" s="418" t="n"/>
      <c r="I1233" s="455" t="n">
        <v>29196</v>
      </c>
      <c r="J1233" s="418">
        <f>IF(L1233&lt;&gt;"",L1233,K1233)</f>
        <v/>
      </c>
      <c r="K1233" s="418">
        <f>IF(AND(T1233=TRUE, U1233=TRUE, V1233=TRUE), IF(W1233&lt;-0.05, "អនុញ្ញាត (អ្នកផ្គត់ផ្គង់ប្រកាសខ្វះ)", "បានប្រកាស (អនុញ្ញាត)"), IF(AND(T1233=FALSE, U1233=FALSE, V1233=FALSE), "ព្យួរទុក (មិនមានទិន្នន័យ)", "ប្រកាសខុស (ព្យួរទុក)"))</f>
        <v/>
      </c>
      <c r="L1233" s="418" t="inlineStr"/>
      <c r="M1233" s="418" t="inlineStr"/>
      <c r="N1233" s="455" t="n"/>
      <c r="O1233" s="455">
        <f>IF(W1233&lt;0,AI1233,I1233)</f>
        <v/>
      </c>
      <c r="P1233" s="455">
        <f>I1233-O1233</f>
        <v/>
      </c>
      <c r="Q1233" s="418" t="n"/>
      <c r="R1233" s="418" t="inlineStr">
        <is>
          <t>INV20210313955</t>
        </is>
      </c>
      <c r="S1233" s="418" t="inlineStr"/>
      <c r="T1233" s="418">
        <f>R1233=S1233</f>
        <v/>
      </c>
      <c r="U1233" s="418">
        <f>AND(MONTH(F1233)=MONTH(Y1233), YEAR(F1233)=YEAR(Y1233))</f>
        <v/>
      </c>
      <c r="V1233" s="418">
        <f>AND(AC1233&lt;&gt;"", 'Company information'!D$4&lt;&gt;"", RIGHT(SUBSTITUTE(AC1233,"-",""),9)=RIGHT(SUBSTITUTE('Company information'!D$4,"-",""),9))</f>
        <v/>
      </c>
      <c r="W1233" s="418">
        <f>AI1233-I1233</f>
        <v/>
      </c>
      <c r="X1233" s="455" t="n"/>
      <c r="Y1233" s="417" t="n"/>
      <c r="Z1233" s="418" t="n"/>
      <c r="AA1233" s="418" t="n"/>
      <c r="AB1233" s="418" t="n"/>
      <c r="AC1233" s="418" t="n"/>
      <c r="AD1233" s="418" t="n"/>
      <c r="AE1233" s="455" t="n"/>
      <c r="AF1233" s="455" t="n"/>
      <c r="AG1233" s="455" t="n"/>
      <c r="AH1233" s="455" t="n"/>
      <c r="AI1233" s="455" t="n"/>
      <c r="AJ1233" s="455" t="n"/>
      <c r="AK1233" s="455" t="n"/>
      <c r="AL1233" s="455" t="n"/>
      <c r="AM1233" s="455" t="n"/>
      <c r="AN1233" s="455" t="n"/>
      <c r="AO1233" s="455" t="n"/>
      <c r="AP1233" s="455" t="n"/>
      <c r="AQ1233" s="455" t="n"/>
      <c r="AR1233" s="418" t="n"/>
      <c r="AS1233" s="418" t="n"/>
      <c r="AT1233" s="418" t="n"/>
    </row>
    <row r="1234">
      <c r="A1234" s="417" t="n">
        <v>1225</v>
      </c>
      <c r="B1234" s="418" t="inlineStr">
        <is>
          <t>Customs Clearance, Handling Fee</t>
        </is>
      </c>
      <c r="C1234" s="418" t="inlineStr">
        <is>
          <t>56ប៊ី-លីង សឹបផ្លាយ ឆេន មេនេចម៉ិន ឯ.ក</t>
        </is>
      </c>
      <c r="D1234" s="418" t="inlineStr">
        <is>
          <t>K004-902004795</t>
        </is>
      </c>
      <c r="E1234" s="418" t="inlineStr">
        <is>
          <t>IN202103-0201</t>
        </is>
      </c>
      <c r="F1234" s="419" t="n">
        <v>44286</v>
      </c>
      <c r="G1234" s="420" t="n">
        <v>268992</v>
      </c>
      <c r="H1234" s="418" t="n"/>
      <c r="I1234" s="455" t="n">
        <v>268992</v>
      </c>
      <c r="J1234" s="418">
        <f>IF(L1234&lt;&gt;"",L1234,K1234)</f>
        <v/>
      </c>
      <c r="K1234" s="418">
        <f>IF(AND(T1234=TRUE, U1234=TRUE, V1234=TRUE), IF(W1234&lt;-0.05, "អនុញ្ញាត (អ្នកផ្គត់ផ្គង់ប្រកាសខ្វះ)", "បានប្រកាស (អនុញ្ញាត)"), IF(AND(T1234=FALSE, U1234=FALSE, V1234=FALSE), "ព្យួរទុក (មិនមានទិន្នន័យ)", "ប្រកាសខុស (ព្យួរទុក)"))</f>
        <v/>
      </c>
      <c r="L1234" s="418" t="inlineStr"/>
      <c r="M1234" s="418" t="inlineStr"/>
      <c r="N1234" s="455" t="n"/>
      <c r="O1234" s="455">
        <f>IF(W1234&lt;0,AI1234,I1234)</f>
        <v/>
      </c>
      <c r="P1234" s="455">
        <f>I1234-O1234</f>
        <v/>
      </c>
      <c r="Q1234" s="418" t="n"/>
      <c r="R1234" s="418" t="inlineStr">
        <is>
          <t>IN202103-0201</t>
        </is>
      </c>
      <c r="S1234" s="418" t="inlineStr"/>
      <c r="T1234" s="418">
        <f>R1234=S1234</f>
        <v/>
      </c>
      <c r="U1234" s="418">
        <f>AND(MONTH(F1234)=MONTH(Y1234), YEAR(F1234)=YEAR(Y1234))</f>
        <v/>
      </c>
      <c r="V1234" s="418">
        <f>AND(AC1234&lt;&gt;"", 'Company information'!D$4&lt;&gt;"", RIGHT(SUBSTITUTE(AC1234,"-",""),9)=RIGHT(SUBSTITUTE('Company information'!D$4,"-",""),9))</f>
        <v/>
      </c>
      <c r="W1234" s="418">
        <f>AI1234-I1234</f>
        <v/>
      </c>
      <c r="X1234" s="455" t="n"/>
      <c r="Y1234" s="417" t="n"/>
      <c r="Z1234" s="418" t="n"/>
      <c r="AA1234" s="418" t="n"/>
      <c r="AB1234" s="418" t="n"/>
      <c r="AC1234" s="418" t="n"/>
      <c r="AD1234" s="418" t="n"/>
      <c r="AE1234" s="455" t="n"/>
      <c r="AF1234" s="455" t="n"/>
      <c r="AG1234" s="455" t="n"/>
      <c r="AH1234" s="455" t="n"/>
      <c r="AI1234" s="455" t="n"/>
      <c r="AJ1234" s="455" t="n"/>
      <c r="AK1234" s="455" t="n"/>
      <c r="AL1234" s="455" t="n"/>
      <c r="AM1234" s="455" t="n"/>
      <c r="AN1234" s="455" t="n"/>
      <c r="AO1234" s="455" t="n"/>
      <c r="AP1234" s="455" t="n"/>
      <c r="AQ1234" s="455" t="n"/>
      <c r="AR1234" s="418" t="n"/>
      <c r="AS1234" s="418" t="n"/>
      <c r="AT1234" s="418" t="n"/>
    </row>
    <row r="1235">
      <c r="A1235" s="417" t="n">
        <v>1226</v>
      </c>
      <c r="B1235" s="418" t="inlineStr">
        <is>
          <t>Lift-Off</t>
        </is>
      </c>
      <c r="C1235" s="418" t="inlineStr">
        <is>
          <t>កំពង់ផែស្វយ័តភ្នំពេញ "ក.ស.ភ"</t>
        </is>
      </c>
      <c r="D1235" s="418" t="inlineStr">
        <is>
          <t>L001-100044999</t>
        </is>
      </c>
      <c r="E1235" s="418" t="inlineStr">
        <is>
          <t>INV20210313956</t>
        </is>
      </c>
      <c r="F1235" s="419" t="n">
        <v>44270</v>
      </c>
      <c r="G1235" s="420" t="n">
        <v>29196</v>
      </c>
      <c r="H1235" s="418" t="n"/>
      <c r="I1235" s="455" t="n">
        <v>29196</v>
      </c>
      <c r="J1235" s="418">
        <f>IF(L1235&lt;&gt;"",L1235,K1235)</f>
        <v/>
      </c>
      <c r="K1235" s="418">
        <f>IF(AND(T1235=TRUE, U1235=TRUE, V1235=TRUE), IF(W1235&lt;-0.05, "អនុញ្ញាត (អ្នកផ្គត់ផ្គង់ប្រកាសខ្វះ)", "បានប្រកាស (អនុញ្ញាត)"), IF(AND(T1235=FALSE, U1235=FALSE, V1235=FALSE), "ព្យួរទុក (មិនមានទិន្នន័យ)", "ប្រកាសខុស (ព្យួរទុក)"))</f>
        <v/>
      </c>
      <c r="L1235" s="418" t="inlineStr"/>
      <c r="M1235" s="418" t="inlineStr"/>
      <c r="N1235" s="455" t="n"/>
      <c r="O1235" s="455">
        <f>IF(W1235&lt;0,AI1235,I1235)</f>
        <v/>
      </c>
      <c r="P1235" s="455">
        <f>I1235-O1235</f>
        <v/>
      </c>
      <c r="Q1235" s="418" t="n"/>
      <c r="R1235" s="418" t="inlineStr">
        <is>
          <t>INV20210313956</t>
        </is>
      </c>
      <c r="S1235" s="418" t="inlineStr"/>
      <c r="T1235" s="418">
        <f>R1235=S1235</f>
        <v/>
      </c>
      <c r="U1235" s="418">
        <f>AND(MONTH(F1235)=MONTH(Y1235), YEAR(F1235)=YEAR(Y1235))</f>
        <v/>
      </c>
      <c r="V1235" s="418">
        <f>AND(AC1235&lt;&gt;"", 'Company information'!D$4&lt;&gt;"", RIGHT(SUBSTITUTE(AC1235,"-",""),9)=RIGHT(SUBSTITUTE('Company information'!D$4,"-",""),9))</f>
        <v/>
      </c>
      <c r="W1235" s="418">
        <f>AI1235-I1235</f>
        <v/>
      </c>
      <c r="X1235" s="455" t="n"/>
      <c r="Y1235" s="417" t="n"/>
      <c r="Z1235" s="418" t="n"/>
      <c r="AA1235" s="418" t="n"/>
      <c r="AB1235" s="418" t="n"/>
      <c r="AC1235" s="418" t="n"/>
      <c r="AD1235" s="418" t="n"/>
      <c r="AE1235" s="455" t="n"/>
      <c r="AF1235" s="455" t="n"/>
      <c r="AG1235" s="455" t="n"/>
      <c r="AH1235" s="455" t="n"/>
      <c r="AI1235" s="455" t="n"/>
      <c r="AJ1235" s="455" t="n"/>
      <c r="AK1235" s="455" t="n"/>
      <c r="AL1235" s="455" t="n"/>
      <c r="AM1235" s="455" t="n"/>
      <c r="AN1235" s="455" t="n"/>
      <c r="AO1235" s="455" t="n"/>
      <c r="AP1235" s="455" t="n"/>
      <c r="AQ1235" s="455" t="n"/>
      <c r="AR1235" s="418" t="n"/>
      <c r="AS1235" s="418" t="n"/>
      <c r="AT1235" s="418" t="n"/>
    </row>
    <row r="1236">
      <c r="A1236" s="417" t="n">
        <v>1227</v>
      </c>
      <c r="B1236" s="418" t="inlineStr">
        <is>
          <t>Customs Clearance, Handling Fee</t>
        </is>
      </c>
      <c r="C1236" s="418" t="inlineStr">
        <is>
          <t>56ប៊ី-លីង សឹបផ្លាយ ឆេន មេនេចម៉ិន ឯ.ក</t>
        </is>
      </c>
      <c r="D1236" s="418" t="inlineStr">
        <is>
          <t>K004-902004795</t>
        </is>
      </c>
      <c r="E1236" s="418" t="inlineStr">
        <is>
          <t>IN202103-0200</t>
        </is>
      </c>
      <c r="F1236" s="419" t="n">
        <v>44286</v>
      </c>
      <c r="G1236" s="420" t="n">
        <v>268993</v>
      </c>
      <c r="H1236" s="418" t="n"/>
      <c r="I1236" s="455" t="n">
        <v>268993</v>
      </c>
      <c r="J1236" s="418">
        <f>IF(L1236&lt;&gt;"",L1236,K1236)</f>
        <v/>
      </c>
      <c r="K1236" s="418">
        <f>IF(AND(T1236=TRUE, U1236=TRUE, V1236=TRUE), IF(W1236&lt;-0.05, "អនុញ្ញាត (អ្នកផ្គត់ផ្គង់ប្រកាសខ្វះ)", "បានប្រកាស (អនុញ្ញាត)"), IF(AND(T1236=FALSE, U1236=FALSE, V1236=FALSE), "ព្យួរទុក (មិនមានទិន្នន័យ)", "ប្រកាសខុស (ព្យួរទុក)"))</f>
        <v/>
      </c>
      <c r="L1236" s="418" t="inlineStr"/>
      <c r="M1236" s="418" t="inlineStr"/>
      <c r="N1236" s="455" t="n"/>
      <c r="O1236" s="455">
        <f>IF(W1236&lt;0,AI1236,I1236)</f>
        <v/>
      </c>
      <c r="P1236" s="455">
        <f>I1236-O1236</f>
        <v/>
      </c>
      <c r="Q1236" s="418" t="n"/>
      <c r="R1236" s="418" t="inlineStr">
        <is>
          <t>IN202103-0200</t>
        </is>
      </c>
      <c r="S1236" s="418" t="inlineStr"/>
      <c r="T1236" s="418">
        <f>R1236=S1236</f>
        <v/>
      </c>
      <c r="U1236" s="418">
        <f>AND(MONTH(F1236)=MONTH(Y1236), YEAR(F1236)=YEAR(Y1236))</f>
        <v/>
      </c>
      <c r="V1236" s="418">
        <f>AND(AC1236&lt;&gt;"", 'Company information'!D$4&lt;&gt;"", RIGHT(SUBSTITUTE(AC1236,"-",""),9)=RIGHT(SUBSTITUTE('Company information'!D$4,"-",""),9))</f>
        <v/>
      </c>
      <c r="W1236" s="418">
        <f>AI1236-I1236</f>
        <v/>
      </c>
      <c r="X1236" s="455" t="n"/>
      <c r="Y1236" s="417" t="n"/>
      <c r="Z1236" s="418" t="n"/>
      <c r="AA1236" s="418" t="n"/>
      <c r="AB1236" s="418" t="n"/>
      <c r="AC1236" s="418" t="n"/>
      <c r="AD1236" s="418" t="n"/>
      <c r="AE1236" s="455" t="n"/>
      <c r="AF1236" s="455" t="n"/>
      <c r="AG1236" s="455" t="n"/>
      <c r="AH1236" s="455" t="n"/>
      <c r="AI1236" s="455" t="n"/>
      <c r="AJ1236" s="455" t="n"/>
      <c r="AK1236" s="455" t="n"/>
      <c r="AL1236" s="455" t="n"/>
      <c r="AM1236" s="455" t="n"/>
      <c r="AN1236" s="455" t="n"/>
      <c r="AO1236" s="455" t="n"/>
      <c r="AP1236" s="455" t="n"/>
      <c r="AQ1236" s="455" t="n"/>
      <c r="AR1236" s="418" t="n"/>
      <c r="AS1236" s="418" t="n"/>
      <c r="AT1236" s="418" t="n"/>
    </row>
    <row r="1237">
      <c r="A1237" s="417" t="n">
        <v>1228</v>
      </c>
      <c r="B1237" s="418" t="inlineStr">
        <is>
          <t>Customs Clearance, Handling Fee</t>
        </is>
      </c>
      <c r="C1237" s="418" t="inlineStr">
        <is>
          <t>56ប៊ី-លីង សឹបផ្លាយ ឆេន មេនេចម៉ិន ឯ.ក</t>
        </is>
      </c>
      <c r="D1237" s="418" t="inlineStr">
        <is>
          <t>K004-902004795</t>
        </is>
      </c>
      <c r="E1237" s="418" t="inlineStr">
        <is>
          <t>IN202103-0188</t>
        </is>
      </c>
      <c r="F1237" s="419" t="n">
        <v>44286</v>
      </c>
      <c r="G1237" s="420" t="n">
        <v>337758</v>
      </c>
      <c r="H1237" s="418" t="n"/>
      <c r="I1237" s="455" t="n">
        <v>337758</v>
      </c>
      <c r="J1237" s="418">
        <f>IF(L1237&lt;&gt;"",L1237,K1237)</f>
        <v/>
      </c>
      <c r="K1237" s="418">
        <f>IF(AND(T1237=TRUE, U1237=TRUE, V1237=TRUE), IF(W1237&lt;-0.05, "អនុញ្ញាត (អ្នកផ្គត់ផ្គង់ប្រកាសខ្វះ)", "បានប្រកាស (អនុញ្ញាត)"), IF(AND(T1237=FALSE, U1237=FALSE, V1237=FALSE), "ព្យួរទុក (មិនមានទិន្នន័យ)", "ប្រកាសខុស (ព្យួរទុក)"))</f>
        <v/>
      </c>
      <c r="L1237" s="418" t="inlineStr"/>
      <c r="M1237" s="418" t="inlineStr"/>
      <c r="N1237" s="455" t="n"/>
      <c r="O1237" s="455">
        <f>IF(W1237&lt;0,AI1237,I1237)</f>
        <v/>
      </c>
      <c r="P1237" s="455">
        <f>I1237-O1237</f>
        <v/>
      </c>
      <c r="Q1237" s="418" t="n"/>
      <c r="R1237" s="418" t="inlineStr">
        <is>
          <t>IN202103-0188</t>
        </is>
      </c>
      <c r="S1237" s="418" t="inlineStr"/>
      <c r="T1237" s="418">
        <f>R1237=S1237</f>
        <v/>
      </c>
      <c r="U1237" s="418">
        <f>AND(MONTH(F1237)=MONTH(Y1237), YEAR(F1237)=YEAR(Y1237))</f>
        <v/>
      </c>
      <c r="V1237" s="418">
        <f>AND(AC1237&lt;&gt;"", 'Company information'!D$4&lt;&gt;"", RIGHT(SUBSTITUTE(AC1237,"-",""),9)=RIGHT(SUBSTITUTE('Company information'!D$4,"-",""),9))</f>
        <v/>
      </c>
      <c r="W1237" s="418">
        <f>AI1237-I1237</f>
        <v/>
      </c>
      <c r="X1237" s="455" t="n"/>
      <c r="Y1237" s="417" t="n"/>
      <c r="Z1237" s="418" t="n"/>
      <c r="AA1237" s="418" t="n"/>
      <c r="AB1237" s="418" t="n"/>
      <c r="AC1237" s="418" t="n"/>
      <c r="AD1237" s="418" t="n"/>
      <c r="AE1237" s="455" t="n"/>
      <c r="AF1237" s="455" t="n"/>
      <c r="AG1237" s="455" t="n"/>
      <c r="AH1237" s="455" t="n"/>
      <c r="AI1237" s="455" t="n"/>
      <c r="AJ1237" s="455" t="n"/>
      <c r="AK1237" s="455" t="n"/>
      <c r="AL1237" s="455" t="n"/>
      <c r="AM1237" s="455" t="n"/>
      <c r="AN1237" s="455" t="n"/>
      <c r="AO1237" s="455" t="n"/>
      <c r="AP1237" s="455" t="n"/>
      <c r="AQ1237" s="455" t="n"/>
      <c r="AR1237" s="418" t="n"/>
      <c r="AS1237" s="418" t="n"/>
      <c r="AT1237" s="418" t="n"/>
    </row>
    <row r="1238">
      <c r="A1238" s="417" t="n">
        <v>1229</v>
      </c>
      <c r="B1238" s="418" t="inlineStr">
        <is>
          <t>Lift-Off</t>
        </is>
      </c>
      <c r="C1238" s="418" t="inlineStr">
        <is>
          <t>កំពង់ផែស្វយ័តក្រុងព្រះសីហនុ</t>
        </is>
      </c>
      <c r="D1238" s="418" t="inlineStr">
        <is>
          <t>L001-100044638</t>
        </is>
      </c>
      <c r="E1238" s="418" t="inlineStr">
        <is>
          <t>100044638</t>
        </is>
      </c>
      <c r="F1238" s="419" t="n">
        <v>44281</v>
      </c>
      <c r="G1238" s="420" t="n">
        <v>6877</v>
      </c>
      <c r="H1238" s="418" t="n"/>
      <c r="I1238" s="455" t="n">
        <v>6877</v>
      </c>
      <c r="J1238" s="418">
        <f>IF(L1238&lt;&gt;"",L1238,K1238)</f>
        <v/>
      </c>
      <c r="K1238" s="418">
        <f>IF(AND(T1238=TRUE, U1238=TRUE, V1238=TRUE), IF(W1238&lt;-0.05, "អនុញ្ញាត (អ្នកផ្គត់ផ្គង់ប្រកាសខ្វះ)", "បានប្រកាស (អនុញ្ញាត)"), IF(AND(T1238=FALSE, U1238=FALSE, V1238=FALSE), "ព្យួរទុក (មិនមានទិន្នន័យ)", "ប្រកាសខុស (ព្យួរទុក)"))</f>
        <v/>
      </c>
      <c r="L1238" s="418" t="inlineStr"/>
      <c r="M1238" s="418" t="inlineStr"/>
      <c r="N1238" s="455" t="n"/>
      <c r="O1238" s="455">
        <f>IF(W1238&lt;0,AI1238,I1238)</f>
        <v/>
      </c>
      <c r="P1238" s="455">
        <f>I1238-O1238</f>
        <v/>
      </c>
      <c r="Q1238" s="418" t="n"/>
      <c r="R1238" s="418" t="inlineStr">
        <is>
          <t>100044638</t>
        </is>
      </c>
      <c r="S1238" s="418" t="inlineStr"/>
      <c r="T1238" s="418">
        <f>R1238=S1238</f>
        <v/>
      </c>
      <c r="U1238" s="418">
        <f>AND(MONTH(F1238)=MONTH(Y1238), YEAR(F1238)=YEAR(Y1238))</f>
        <v/>
      </c>
      <c r="V1238" s="418">
        <f>AND(AC1238&lt;&gt;"", 'Company information'!D$4&lt;&gt;"", RIGHT(SUBSTITUTE(AC1238,"-",""),9)=RIGHT(SUBSTITUTE('Company information'!D$4,"-",""),9))</f>
        <v/>
      </c>
      <c r="W1238" s="418">
        <f>AI1238-I1238</f>
        <v/>
      </c>
      <c r="X1238" s="455" t="n"/>
      <c r="Y1238" s="417" t="n"/>
      <c r="Z1238" s="418" t="n"/>
      <c r="AA1238" s="418" t="n"/>
      <c r="AB1238" s="418" t="n"/>
      <c r="AC1238" s="418" t="n"/>
      <c r="AD1238" s="418" t="n"/>
      <c r="AE1238" s="455" t="n"/>
      <c r="AF1238" s="455" t="n"/>
      <c r="AG1238" s="455" t="n"/>
      <c r="AH1238" s="455" t="n"/>
      <c r="AI1238" s="455" t="n"/>
      <c r="AJ1238" s="455" t="n"/>
      <c r="AK1238" s="455" t="n"/>
      <c r="AL1238" s="455" t="n"/>
      <c r="AM1238" s="455" t="n"/>
      <c r="AN1238" s="455" t="n"/>
      <c r="AO1238" s="455" t="n"/>
      <c r="AP1238" s="455" t="n"/>
      <c r="AQ1238" s="455" t="n"/>
      <c r="AR1238" s="418" t="n"/>
      <c r="AS1238" s="418" t="n"/>
      <c r="AT1238" s="418" t="n"/>
    </row>
    <row r="1239">
      <c r="A1239" s="417" t="n">
        <v>1230</v>
      </c>
      <c r="B1239" s="418" t="inlineStr">
        <is>
          <t>Customs Clearance, Handling Fee</t>
        </is>
      </c>
      <c r="C1239" s="418" t="inlineStr">
        <is>
          <t>56ប៊ី-លីង សឹបផ្លាយ ឆេន មេនេចម៉ិន ឯ.ក</t>
        </is>
      </c>
      <c r="D1239" s="418" t="inlineStr">
        <is>
          <t>K004-902004795</t>
        </is>
      </c>
      <c r="E1239" s="418" t="inlineStr">
        <is>
          <t>IN202103-0233</t>
        </is>
      </c>
      <c r="F1239" s="419" t="n">
        <v>44286</v>
      </c>
      <c r="G1239" s="420" t="n">
        <v>337758</v>
      </c>
      <c r="H1239" s="418" t="n"/>
      <c r="I1239" s="455" t="n">
        <v>337758</v>
      </c>
      <c r="J1239" s="418">
        <f>IF(L1239&lt;&gt;"",L1239,K1239)</f>
        <v/>
      </c>
      <c r="K1239" s="418">
        <f>IF(AND(T1239=TRUE, U1239=TRUE, V1239=TRUE), IF(W1239&lt;-0.05, "អនុញ្ញាត (អ្នកផ្គត់ផ្គង់ប្រកាសខ្វះ)", "បានប្រកាស (អនុញ្ញាត)"), IF(AND(T1239=FALSE, U1239=FALSE, V1239=FALSE), "ព្យួរទុក (មិនមានទិន្នន័យ)", "ប្រកាសខុស (ព្យួរទុក)"))</f>
        <v/>
      </c>
      <c r="L1239" s="418" t="inlineStr"/>
      <c r="M1239" s="418" t="inlineStr"/>
      <c r="N1239" s="455" t="n"/>
      <c r="O1239" s="455">
        <f>IF(W1239&lt;0,AI1239,I1239)</f>
        <v/>
      </c>
      <c r="P1239" s="455">
        <f>I1239-O1239</f>
        <v/>
      </c>
      <c r="Q1239" s="418" t="n"/>
      <c r="R1239" s="418" t="inlineStr">
        <is>
          <t>IN202103-0233</t>
        </is>
      </c>
      <c r="S1239" s="418" t="inlineStr"/>
      <c r="T1239" s="418">
        <f>R1239=S1239</f>
        <v/>
      </c>
      <c r="U1239" s="418">
        <f>AND(MONTH(F1239)=MONTH(Y1239), YEAR(F1239)=YEAR(Y1239))</f>
        <v/>
      </c>
      <c r="V1239" s="418">
        <f>AND(AC1239&lt;&gt;"", 'Company information'!D$4&lt;&gt;"", RIGHT(SUBSTITUTE(AC1239,"-",""),9)=RIGHT(SUBSTITUTE('Company information'!D$4,"-",""),9))</f>
        <v/>
      </c>
      <c r="W1239" s="418">
        <f>AI1239-I1239</f>
        <v/>
      </c>
      <c r="X1239" s="455" t="n"/>
      <c r="Y1239" s="417" t="n"/>
      <c r="Z1239" s="418" t="n"/>
      <c r="AA1239" s="418" t="n"/>
      <c r="AB1239" s="418" t="n"/>
      <c r="AC1239" s="418" t="n"/>
      <c r="AD1239" s="418" t="n"/>
      <c r="AE1239" s="455" t="n"/>
      <c r="AF1239" s="455" t="n"/>
      <c r="AG1239" s="455" t="n"/>
      <c r="AH1239" s="455" t="n"/>
      <c r="AI1239" s="455" t="n"/>
      <c r="AJ1239" s="455" t="n"/>
      <c r="AK1239" s="455" t="n"/>
      <c r="AL1239" s="455" t="n"/>
      <c r="AM1239" s="455" t="n"/>
      <c r="AN1239" s="455" t="n"/>
      <c r="AO1239" s="455" t="n"/>
      <c r="AP1239" s="455" t="n"/>
      <c r="AQ1239" s="455" t="n"/>
      <c r="AR1239" s="418" t="n"/>
      <c r="AS1239" s="418" t="n"/>
      <c r="AT1239" s="418" t="n"/>
    </row>
    <row r="1240">
      <c r="A1240" s="417" t="n">
        <v>1231</v>
      </c>
      <c r="B1240" s="418" t="inlineStr">
        <is>
          <t>Lift-Off</t>
        </is>
      </c>
      <c r="C1240" s="418" t="inlineStr">
        <is>
          <t>កំពង់ផែស្វយ័តក្រុងព្រះសីហនុ</t>
        </is>
      </c>
      <c r="D1240" s="418" t="inlineStr">
        <is>
          <t>L001-100044638</t>
        </is>
      </c>
      <c r="E1240" s="418" t="inlineStr">
        <is>
          <t>047839</t>
        </is>
      </c>
      <c r="F1240" s="419" t="n">
        <v>44281</v>
      </c>
      <c r="G1240" s="420" t="n">
        <v>20629</v>
      </c>
      <c r="H1240" s="418" t="n"/>
      <c r="I1240" s="455" t="n">
        <v>20629</v>
      </c>
      <c r="J1240" s="418">
        <f>IF(L1240&lt;&gt;"",L1240,K1240)</f>
        <v/>
      </c>
      <c r="K1240" s="418">
        <f>IF(AND(T1240=TRUE, U1240=TRUE, V1240=TRUE), IF(W1240&lt;-0.05, "អនុញ្ញាត (អ្នកផ្គត់ផ្គង់ប្រកាសខ្វះ)", "បានប្រកាស (អនុញ្ញាត)"), IF(AND(T1240=FALSE, U1240=FALSE, V1240=FALSE), "ព្យួរទុក (មិនមានទិន្នន័យ)", "ប្រកាសខុស (ព្យួរទុក)"))</f>
        <v/>
      </c>
      <c r="L1240" s="418" t="inlineStr"/>
      <c r="M1240" s="418" t="inlineStr"/>
      <c r="N1240" s="455" t="n"/>
      <c r="O1240" s="455">
        <f>IF(W1240&lt;0,AI1240,I1240)</f>
        <v/>
      </c>
      <c r="P1240" s="455">
        <f>I1240-O1240</f>
        <v/>
      </c>
      <c r="Q1240" s="418" t="n"/>
      <c r="R1240" s="418" t="inlineStr">
        <is>
          <t>047839</t>
        </is>
      </c>
      <c r="S1240" s="418" t="inlineStr"/>
      <c r="T1240" s="418">
        <f>R1240=S1240</f>
        <v/>
      </c>
      <c r="U1240" s="418">
        <f>AND(MONTH(F1240)=MONTH(Y1240), YEAR(F1240)=YEAR(Y1240))</f>
        <v/>
      </c>
      <c r="V1240" s="418">
        <f>AND(AC1240&lt;&gt;"", 'Company information'!D$4&lt;&gt;"", RIGHT(SUBSTITUTE(AC1240,"-",""),9)=RIGHT(SUBSTITUTE('Company information'!D$4,"-",""),9))</f>
        <v/>
      </c>
      <c r="W1240" s="418">
        <f>AI1240-I1240</f>
        <v/>
      </c>
      <c r="X1240" s="455" t="n"/>
      <c r="Y1240" s="417" t="n"/>
      <c r="Z1240" s="418" t="n"/>
      <c r="AA1240" s="418" t="n"/>
      <c r="AB1240" s="418" t="n"/>
      <c r="AC1240" s="418" t="n"/>
      <c r="AD1240" s="418" t="n"/>
      <c r="AE1240" s="455" t="n"/>
      <c r="AF1240" s="455" t="n"/>
      <c r="AG1240" s="455" t="n"/>
      <c r="AH1240" s="455" t="n"/>
      <c r="AI1240" s="455" t="n"/>
      <c r="AJ1240" s="455" t="n"/>
      <c r="AK1240" s="455" t="n"/>
      <c r="AL1240" s="455" t="n"/>
      <c r="AM1240" s="455" t="n"/>
      <c r="AN1240" s="455" t="n"/>
      <c r="AO1240" s="455" t="n"/>
      <c r="AP1240" s="455" t="n"/>
      <c r="AQ1240" s="455" t="n"/>
      <c r="AR1240" s="418" t="n"/>
      <c r="AS1240" s="418" t="n"/>
      <c r="AT1240" s="418" t="n"/>
    </row>
    <row r="1241">
      <c r="A1241" s="417" t="n">
        <v>1232</v>
      </c>
      <c r="B1241" s="418" t="inlineStr">
        <is>
          <t>Lift-Off</t>
        </is>
      </c>
      <c r="C1241" s="418" t="inlineStr">
        <is>
          <t>កំពង់ផែស្វយ័តក្រុងព្រះសីហនុ</t>
        </is>
      </c>
      <c r="D1241" s="418" t="inlineStr">
        <is>
          <t>L001-100044638</t>
        </is>
      </c>
      <c r="E1241" s="418" t="inlineStr">
        <is>
          <t>045910</t>
        </is>
      </c>
      <c r="F1241" s="419" t="n">
        <v>44280</v>
      </c>
      <c r="G1241" s="420" t="n">
        <v>20645</v>
      </c>
      <c r="H1241" s="418" t="n"/>
      <c r="I1241" s="455" t="n">
        <v>20645</v>
      </c>
      <c r="J1241" s="418">
        <f>IF(L1241&lt;&gt;"",L1241,K1241)</f>
        <v/>
      </c>
      <c r="K1241" s="418">
        <f>IF(AND(T1241=TRUE, U1241=TRUE, V1241=TRUE), IF(W1241&lt;-0.05, "អនុញ្ញាត (អ្នកផ្គត់ផ្គង់ប្រកាសខ្វះ)", "បានប្រកាស (អនុញ្ញាត)"), IF(AND(T1241=FALSE, U1241=FALSE, V1241=FALSE), "ព្យួរទុក (មិនមានទិន្នន័យ)", "ប្រកាសខុស (ព្យួរទុក)"))</f>
        <v/>
      </c>
      <c r="L1241" s="418" t="inlineStr"/>
      <c r="M1241" s="418" t="inlineStr"/>
      <c r="N1241" s="455" t="n"/>
      <c r="O1241" s="455">
        <f>IF(W1241&lt;0,AI1241,I1241)</f>
        <v/>
      </c>
      <c r="P1241" s="455">
        <f>I1241-O1241</f>
        <v/>
      </c>
      <c r="Q1241" s="418" t="n"/>
      <c r="R1241" s="418" t="inlineStr">
        <is>
          <t>045910</t>
        </is>
      </c>
      <c r="S1241" s="418" t="inlineStr"/>
      <c r="T1241" s="418">
        <f>R1241=S1241</f>
        <v/>
      </c>
      <c r="U1241" s="418">
        <f>AND(MONTH(F1241)=MONTH(Y1241), YEAR(F1241)=YEAR(Y1241))</f>
        <v/>
      </c>
      <c r="V1241" s="418">
        <f>AND(AC1241&lt;&gt;"", 'Company information'!D$4&lt;&gt;"", RIGHT(SUBSTITUTE(AC1241,"-",""),9)=RIGHT(SUBSTITUTE('Company information'!D$4,"-",""),9))</f>
        <v/>
      </c>
      <c r="W1241" s="418">
        <f>AI1241-I1241</f>
        <v/>
      </c>
      <c r="X1241" s="455" t="n"/>
      <c r="Y1241" s="417" t="n"/>
      <c r="Z1241" s="418" t="n"/>
      <c r="AA1241" s="418" t="n"/>
      <c r="AB1241" s="418" t="n"/>
      <c r="AC1241" s="418" t="n"/>
      <c r="AD1241" s="418" t="n"/>
      <c r="AE1241" s="455" t="n"/>
      <c r="AF1241" s="455" t="n"/>
      <c r="AG1241" s="455" t="n"/>
      <c r="AH1241" s="455" t="n"/>
      <c r="AI1241" s="455" t="n"/>
      <c r="AJ1241" s="455" t="n"/>
      <c r="AK1241" s="455" t="n"/>
      <c r="AL1241" s="455" t="n"/>
      <c r="AM1241" s="455" t="n"/>
      <c r="AN1241" s="455" t="n"/>
      <c r="AO1241" s="455" t="n"/>
      <c r="AP1241" s="455" t="n"/>
      <c r="AQ1241" s="455" t="n"/>
      <c r="AR1241" s="418" t="n"/>
      <c r="AS1241" s="418" t="n"/>
      <c r="AT1241" s="418" t="n"/>
    </row>
    <row r="1242">
      <c r="A1242" s="417" t="n">
        <v>1233</v>
      </c>
      <c r="B1242" s="418" t="inlineStr">
        <is>
          <t>Lift-Off</t>
        </is>
      </c>
      <c r="C1242" s="418" t="inlineStr">
        <is>
          <t>កំពង់ផែស្វយ័តភ្នំពេញ "ក.ស.ភ"</t>
        </is>
      </c>
      <c r="D1242" s="418" t="inlineStr">
        <is>
          <t>L001-100044999</t>
        </is>
      </c>
      <c r="E1242" s="418" t="inlineStr">
        <is>
          <t>INV20210313949</t>
        </is>
      </c>
      <c r="F1242" s="419" t="n">
        <v>44270</v>
      </c>
      <c r="G1242" s="420" t="n">
        <v>19464</v>
      </c>
      <c r="H1242" s="418" t="n"/>
      <c r="I1242" s="455" t="n">
        <v>19464</v>
      </c>
      <c r="J1242" s="418">
        <f>IF(L1242&lt;&gt;"",L1242,K1242)</f>
        <v/>
      </c>
      <c r="K1242" s="418">
        <f>IF(AND(T1242=TRUE, U1242=TRUE, V1242=TRUE), IF(W1242&lt;-0.05, "អនុញ្ញាត (អ្នកផ្គត់ផ្គង់ប្រកាសខ្វះ)", "បានប្រកាស (អនុញ្ញាត)"), IF(AND(T1242=FALSE, U1242=FALSE, V1242=FALSE), "ព្យួរទុក (មិនមានទិន្នន័យ)", "ប្រកាសខុស (ព្យួរទុក)"))</f>
        <v/>
      </c>
      <c r="L1242" s="418" t="inlineStr"/>
      <c r="M1242" s="418" t="inlineStr"/>
      <c r="N1242" s="455" t="n"/>
      <c r="O1242" s="455">
        <f>IF(W1242&lt;0,AI1242,I1242)</f>
        <v/>
      </c>
      <c r="P1242" s="455">
        <f>I1242-O1242</f>
        <v/>
      </c>
      <c r="Q1242" s="418" t="n"/>
      <c r="R1242" s="418" t="inlineStr">
        <is>
          <t>INV20210313949</t>
        </is>
      </c>
      <c r="S1242" s="418" t="inlineStr"/>
      <c r="T1242" s="418">
        <f>R1242=S1242</f>
        <v/>
      </c>
      <c r="U1242" s="418">
        <f>AND(MONTH(F1242)=MONTH(Y1242), YEAR(F1242)=YEAR(Y1242))</f>
        <v/>
      </c>
      <c r="V1242" s="418">
        <f>AND(AC1242&lt;&gt;"", 'Company information'!D$4&lt;&gt;"", RIGHT(SUBSTITUTE(AC1242,"-",""),9)=RIGHT(SUBSTITUTE('Company information'!D$4,"-",""),9))</f>
        <v/>
      </c>
      <c r="W1242" s="418">
        <f>AI1242-I1242</f>
        <v/>
      </c>
      <c r="X1242" s="455" t="n"/>
      <c r="Y1242" s="417" t="n"/>
      <c r="Z1242" s="418" t="n"/>
      <c r="AA1242" s="418" t="n"/>
      <c r="AB1242" s="418" t="n"/>
      <c r="AC1242" s="418" t="n"/>
      <c r="AD1242" s="418" t="n"/>
      <c r="AE1242" s="455" t="n"/>
      <c r="AF1242" s="455" t="n"/>
      <c r="AG1242" s="455" t="n"/>
      <c r="AH1242" s="455" t="n"/>
      <c r="AI1242" s="455" t="n"/>
      <c r="AJ1242" s="455" t="n"/>
      <c r="AK1242" s="455" t="n"/>
      <c r="AL1242" s="455" t="n"/>
      <c r="AM1242" s="455" t="n"/>
      <c r="AN1242" s="455" t="n"/>
      <c r="AO1242" s="455" t="n"/>
      <c r="AP1242" s="455" t="n"/>
      <c r="AQ1242" s="455" t="n"/>
      <c r="AR1242" s="418" t="n"/>
      <c r="AS1242" s="418" t="n"/>
      <c r="AT1242" s="418" t="n"/>
    </row>
    <row r="1243">
      <c r="A1243" s="417" t="n">
        <v>1234</v>
      </c>
      <c r="B1243" s="418" t="inlineStr">
        <is>
          <t>Lift-Off</t>
        </is>
      </c>
      <c r="C1243" s="418" t="inlineStr">
        <is>
          <t>កំពង់ផែស្វយ័តភ្នំពេញ "ក.ស.ភ"</t>
        </is>
      </c>
      <c r="D1243" s="418" t="inlineStr">
        <is>
          <t>L001-100044999</t>
        </is>
      </c>
      <c r="E1243" s="418" t="inlineStr">
        <is>
          <t>INV20210313953</t>
        </is>
      </c>
      <c r="F1243" s="419" t="n">
        <v>44270</v>
      </c>
      <c r="G1243" s="420" t="n">
        <v>19464</v>
      </c>
      <c r="H1243" s="418" t="n"/>
      <c r="I1243" s="455" t="n">
        <v>19464</v>
      </c>
      <c r="J1243" s="418">
        <f>IF(L1243&lt;&gt;"",L1243,K1243)</f>
        <v/>
      </c>
      <c r="K1243" s="418">
        <f>IF(AND(T1243=TRUE, U1243=TRUE, V1243=TRUE), IF(W1243&lt;-0.05, "អនុញ្ញាត (អ្នកផ្គត់ផ្គង់ប្រកាសខ្វះ)", "បានប្រកាស (អនុញ្ញាត)"), IF(AND(T1243=FALSE, U1243=FALSE, V1243=FALSE), "ព្យួរទុក (មិនមានទិន្នន័យ)", "ប្រកាសខុស (ព្យួរទុក)"))</f>
        <v/>
      </c>
      <c r="L1243" s="418" t="inlineStr"/>
      <c r="M1243" s="418" t="inlineStr"/>
      <c r="N1243" s="455" t="n"/>
      <c r="O1243" s="455">
        <f>IF(W1243&lt;0,AI1243,I1243)</f>
        <v/>
      </c>
      <c r="P1243" s="455">
        <f>I1243-O1243</f>
        <v/>
      </c>
      <c r="Q1243" s="418" t="n"/>
      <c r="R1243" s="418" t="inlineStr">
        <is>
          <t>INV20210313953</t>
        </is>
      </c>
      <c r="S1243" s="418" t="inlineStr"/>
      <c r="T1243" s="418">
        <f>R1243=S1243</f>
        <v/>
      </c>
      <c r="U1243" s="418">
        <f>AND(MONTH(F1243)=MONTH(Y1243), YEAR(F1243)=YEAR(Y1243))</f>
        <v/>
      </c>
      <c r="V1243" s="418">
        <f>AND(AC1243&lt;&gt;"", 'Company information'!D$4&lt;&gt;"", RIGHT(SUBSTITUTE(AC1243,"-",""),9)=RIGHT(SUBSTITUTE('Company information'!D$4,"-",""),9))</f>
        <v/>
      </c>
      <c r="W1243" s="418">
        <f>AI1243-I1243</f>
        <v/>
      </c>
      <c r="X1243" s="455" t="n"/>
      <c r="Y1243" s="417" t="n"/>
      <c r="Z1243" s="418" t="n"/>
      <c r="AA1243" s="418" t="n"/>
      <c r="AB1243" s="418" t="n"/>
      <c r="AC1243" s="418" t="n"/>
      <c r="AD1243" s="418" t="n"/>
      <c r="AE1243" s="455" t="n"/>
      <c r="AF1243" s="455" t="n"/>
      <c r="AG1243" s="455" t="n"/>
      <c r="AH1243" s="455" t="n"/>
      <c r="AI1243" s="455" t="n"/>
      <c r="AJ1243" s="455" t="n"/>
      <c r="AK1243" s="455" t="n"/>
      <c r="AL1243" s="455" t="n"/>
      <c r="AM1243" s="455" t="n"/>
      <c r="AN1243" s="455" t="n"/>
      <c r="AO1243" s="455" t="n"/>
      <c r="AP1243" s="455" t="n"/>
      <c r="AQ1243" s="455" t="n"/>
      <c r="AR1243" s="418" t="n"/>
      <c r="AS1243" s="418" t="n"/>
      <c r="AT1243" s="418" t="n"/>
    </row>
    <row r="1244">
      <c r="A1244" s="417" t="n">
        <v>1235</v>
      </c>
      <c r="B1244" s="418" t="inlineStr">
        <is>
          <t>Lift On Empty Fee</t>
        </is>
      </c>
      <c r="C1244" s="418" t="inlineStr">
        <is>
          <t>ហុង ឡេង ហួរ</t>
        </is>
      </c>
      <c r="D1244" s="418" t="inlineStr">
        <is>
          <t>L001-100068901</t>
        </is>
      </c>
      <c r="E1244" s="418" t="inlineStr">
        <is>
          <t>DPS19-158410</t>
        </is>
      </c>
      <c r="F1244" s="419" t="n">
        <v>44503</v>
      </c>
      <c r="G1244" s="420" t="n">
        <v>5530</v>
      </c>
      <c r="H1244" s="418" t="n"/>
      <c r="I1244" s="455" t="n">
        <v>5530</v>
      </c>
      <c r="J1244" s="418">
        <f>IF(L1244&lt;&gt;"",L1244,K1244)</f>
        <v/>
      </c>
      <c r="K1244" s="418">
        <f>IF(AND(T1244=TRUE, U1244=TRUE, V1244=TRUE), IF(W1244&lt;-0.05, "អនុញ្ញាត (អ្នកផ្គត់ផ្គង់ប្រកាសខ្វះ)", "បានប្រកាស (អនុញ្ញាត)"), IF(AND(T1244=FALSE, U1244=FALSE, V1244=FALSE), "ព្យួរទុក (មិនមានទិន្នន័យ)", "ប្រកាសខុស (ព្យួរទុក)"))</f>
        <v/>
      </c>
      <c r="L1244" s="418" t="inlineStr"/>
      <c r="M1244" s="418" t="inlineStr"/>
      <c r="N1244" s="455" t="n"/>
      <c r="O1244" s="455">
        <f>IF(W1244&lt;0,AI1244,I1244)</f>
        <v/>
      </c>
      <c r="P1244" s="455">
        <f>I1244-O1244</f>
        <v/>
      </c>
      <c r="Q1244" s="418" t="n"/>
      <c r="R1244" s="418" t="inlineStr">
        <is>
          <t>DPS19-158410</t>
        </is>
      </c>
      <c r="S1244" s="418" t="inlineStr"/>
      <c r="T1244" s="418">
        <f>R1244=S1244</f>
        <v/>
      </c>
      <c r="U1244" s="418">
        <f>AND(MONTH(F1244)=MONTH(Y1244), YEAR(F1244)=YEAR(Y1244))</f>
        <v/>
      </c>
      <c r="V1244" s="418">
        <f>AND(AC1244&lt;&gt;"", 'Company information'!D$4&lt;&gt;"", RIGHT(SUBSTITUTE(AC1244,"-",""),9)=RIGHT(SUBSTITUTE('Company information'!D$4,"-",""),9))</f>
        <v/>
      </c>
      <c r="W1244" s="418">
        <f>AI1244-I1244</f>
        <v/>
      </c>
      <c r="X1244" s="455" t="n"/>
      <c r="Y1244" s="417" t="n"/>
      <c r="Z1244" s="418" t="n"/>
      <c r="AA1244" s="418" t="n"/>
      <c r="AB1244" s="418" t="n"/>
      <c r="AC1244" s="418" t="n"/>
      <c r="AD1244" s="418" t="n"/>
      <c r="AE1244" s="455" t="n"/>
      <c r="AF1244" s="455" t="n"/>
      <c r="AG1244" s="455" t="n"/>
      <c r="AH1244" s="455" t="n"/>
      <c r="AI1244" s="455" t="n"/>
      <c r="AJ1244" s="455" t="n"/>
      <c r="AK1244" s="455" t="n"/>
      <c r="AL1244" s="455" t="n"/>
      <c r="AM1244" s="455" t="n"/>
      <c r="AN1244" s="455" t="n"/>
      <c r="AO1244" s="455" t="n"/>
      <c r="AP1244" s="455" t="n"/>
      <c r="AQ1244" s="455" t="n"/>
      <c r="AR1244" s="418" t="n"/>
      <c r="AS1244" s="418" t="n"/>
      <c r="AT1244" s="418" t="n"/>
    </row>
    <row r="1245">
      <c r="A1245" s="417" t="n">
        <v>1236</v>
      </c>
      <c r="B1245" s="418" t="inlineStr">
        <is>
          <t>Lift-Off</t>
        </is>
      </c>
      <c r="C1245" s="418" t="inlineStr">
        <is>
          <t>កំពង់ផែស្វយ័តភ្នំពេញ "ក.ស.ភ"</t>
        </is>
      </c>
      <c r="D1245" s="418" t="inlineStr">
        <is>
          <t>L001-100044999</t>
        </is>
      </c>
      <c r="E1245" s="418" t="inlineStr">
        <is>
          <t>INV20210313952</t>
        </is>
      </c>
      <c r="F1245" s="419" t="n">
        <v>44270</v>
      </c>
      <c r="G1245" s="420" t="n">
        <v>19464</v>
      </c>
      <c r="H1245" s="418" t="n"/>
      <c r="I1245" s="455" t="n">
        <v>19464</v>
      </c>
      <c r="J1245" s="418">
        <f>IF(L1245&lt;&gt;"",L1245,K1245)</f>
        <v/>
      </c>
      <c r="K1245" s="418">
        <f>IF(AND(T1245=TRUE, U1245=TRUE, V1245=TRUE), IF(W1245&lt;-0.05, "អនុញ្ញាត (អ្នកផ្គត់ផ្គង់ប្រកាសខ្វះ)", "បានប្រកាស (អនុញ្ញាត)"), IF(AND(T1245=FALSE, U1245=FALSE, V1245=FALSE), "ព្យួរទុក (មិនមានទិន្នន័យ)", "ប្រកាសខុស (ព្យួរទុក)"))</f>
        <v/>
      </c>
      <c r="L1245" s="418" t="inlineStr"/>
      <c r="M1245" s="418" t="inlineStr"/>
      <c r="N1245" s="455" t="n"/>
      <c r="O1245" s="455">
        <f>IF(W1245&lt;0,AI1245,I1245)</f>
        <v/>
      </c>
      <c r="P1245" s="455">
        <f>I1245-O1245</f>
        <v/>
      </c>
      <c r="Q1245" s="418" t="n"/>
      <c r="R1245" s="418" t="inlineStr">
        <is>
          <t>INV20210313952</t>
        </is>
      </c>
      <c r="S1245" s="418" t="inlineStr"/>
      <c r="T1245" s="418">
        <f>R1245=S1245</f>
        <v/>
      </c>
      <c r="U1245" s="418">
        <f>AND(MONTH(F1245)=MONTH(Y1245), YEAR(F1245)=YEAR(Y1245))</f>
        <v/>
      </c>
      <c r="V1245" s="418">
        <f>AND(AC1245&lt;&gt;"", 'Company information'!D$4&lt;&gt;"", RIGHT(SUBSTITUTE(AC1245,"-",""),9)=RIGHT(SUBSTITUTE('Company information'!D$4,"-",""),9))</f>
        <v/>
      </c>
      <c r="W1245" s="418">
        <f>AI1245-I1245</f>
        <v/>
      </c>
      <c r="X1245" s="455" t="n"/>
      <c r="Y1245" s="417" t="n"/>
      <c r="Z1245" s="418" t="n"/>
      <c r="AA1245" s="418" t="n"/>
      <c r="AB1245" s="418" t="n"/>
      <c r="AC1245" s="418" t="n"/>
      <c r="AD1245" s="418" t="n"/>
      <c r="AE1245" s="455" t="n"/>
      <c r="AF1245" s="455" t="n"/>
      <c r="AG1245" s="455" t="n"/>
      <c r="AH1245" s="455" t="n"/>
      <c r="AI1245" s="455" t="n"/>
      <c r="AJ1245" s="455" t="n"/>
      <c r="AK1245" s="455" t="n"/>
      <c r="AL1245" s="455" t="n"/>
      <c r="AM1245" s="455" t="n"/>
      <c r="AN1245" s="455" t="n"/>
      <c r="AO1245" s="455" t="n"/>
      <c r="AP1245" s="455" t="n"/>
      <c r="AQ1245" s="455" t="n"/>
      <c r="AR1245" s="418" t="n"/>
      <c r="AS1245" s="418" t="n"/>
      <c r="AT1245" s="418" t="n"/>
    </row>
    <row r="1246">
      <c r="A1246" s="417" t="n">
        <v>1237</v>
      </c>
      <c r="B1246" s="418" t="inlineStr">
        <is>
          <t>Lift-Off</t>
        </is>
      </c>
      <c r="C1246" s="418" t="inlineStr">
        <is>
          <t>កំពង់ផែស្វយ័តភ្នំពេញ "ក.ស.ភ"</t>
        </is>
      </c>
      <c r="D1246" s="418" t="inlineStr">
        <is>
          <t>L001-100044999</t>
        </is>
      </c>
      <c r="E1246" s="418" t="inlineStr">
        <is>
          <t>INV20210313298</t>
        </is>
      </c>
      <c r="F1246" s="419" t="n">
        <v>44503</v>
      </c>
      <c r="G1246" s="420" t="n">
        <v>29196</v>
      </c>
      <c r="H1246" s="418" t="n"/>
      <c r="I1246" s="455" t="n">
        <v>29196</v>
      </c>
      <c r="J1246" s="418">
        <f>IF(L1246&lt;&gt;"",L1246,K1246)</f>
        <v/>
      </c>
      <c r="K1246" s="418">
        <f>IF(AND(T1246=TRUE, U1246=TRUE, V1246=TRUE), IF(W1246&lt;-0.05, "អនុញ្ញាត (អ្នកផ្គត់ផ្គង់ប្រកាសខ្វះ)", "បានប្រកាស (អនុញ្ញាត)"), IF(AND(T1246=FALSE, U1246=FALSE, V1246=FALSE), "ព្យួរទុក (មិនមានទិន្នន័យ)", "ប្រកាសខុស (ព្យួរទុក)"))</f>
        <v/>
      </c>
      <c r="L1246" s="418" t="inlineStr"/>
      <c r="M1246" s="418" t="inlineStr"/>
      <c r="N1246" s="455" t="n"/>
      <c r="O1246" s="455">
        <f>IF(W1246&lt;0,AI1246,I1246)</f>
        <v/>
      </c>
      <c r="P1246" s="455">
        <f>I1246-O1246</f>
        <v/>
      </c>
      <c r="Q1246" s="418" t="n"/>
      <c r="R1246" s="418" t="inlineStr">
        <is>
          <t>INV20210313298</t>
        </is>
      </c>
      <c r="S1246" s="418" t="inlineStr"/>
      <c r="T1246" s="418">
        <f>R1246=S1246</f>
        <v/>
      </c>
      <c r="U1246" s="418">
        <f>AND(MONTH(F1246)=MONTH(Y1246), YEAR(F1246)=YEAR(Y1246))</f>
        <v/>
      </c>
      <c r="V1246" s="418">
        <f>AND(AC1246&lt;&gt;"", 'Company information'!D$4&lt;&gt;"", RIGHT(SUBSTITUTE(AC1246,"-",""),9)=RIGHT(SUBSTITUTE('Company information'!D$4,"-",""),9))</f>
        <v/>
      </c>
      <c r="W1246" s="418">
        <f>AI1246-I1246</f>
        <v/>
      </c>
      <c r="X1246" s="455" t="n"/>
      <c r="Y1246" s="417" t="n"/>
      <c r="Z1246" s="418" t="n"/>
      <c r="AA1246" s="418" t="n"/>
      <c r="AB1246" s="418" t="n"/>
      <c r="AC1246" s="418" t="n"/>
      <c r="AD1246" s="418" t="n"/>
      <c r="AE1246" s="455" t="n"/>
      <c r="AF1246" s="455" t="n"/>
      <c r="AG1246" s="455" t="n"/>
      <c r="AH1246" s="455" t="n"/>
      <c r="AI1246" s="455" t="n"/>
      <c r="AJ1246" s="455" t="n"/>
      <c r="AK1246" s="455" t="n"/>
      <c r="AL1246" s="455" t="n"/>
      <c r="AM1246" s="455" t="n"/>
      <c r="AN1246" s="455" t="n"/>
      <c r="AO1246" s="455" t="n"/>
      <c r="AP1246" s="455" t="n"/>
      <c r="AQ1246" s="455" t="n"/>
      <c r="AR1246" s="418" t="n"/>
      <c r="AS1246" s="418" t="n"/>
      <c r="AT1246" s="418" t="n"/>
    </row>
    <row r="1247">
      <c r="A1247" s="417" t="n">
        <v>1238</v>
      </c>
      <c r="B1247" s="418" t="inlineStr">
        <is>
          <t>Lift-Off</t>
        </is>
      </c>
      <c r="C1247" s="418" t="inlineStr">
        <is>
          <t>កំពង់ផែស្វយ័តភ្នំពេញ "ក.ស.ភ"</t>
        </is>
      </c>
      <c r="D1247" s="418" t="inlineStr">
        <is>
          <t>L001-100044999</t>
        </is>
      </c>
      <c r="E1247" s="418" t="inlineStr">
        <is>
          <t>INV20210313947</t>
        </is>
      </c>
      <c r="F1247" s="419" t="n">
        <v>44270</v>
      </c>
      <c r="G1247" s="420" t="n">
        <v>29196</v>
      </c>
      <c r="H1247" s="418" t="n"/>
      <c r="I1247" s="455" t="n">
        <v>29196</v>
      </c>
      <c r="J1247" s="418">
        <f>IF(L1247&lt;&gt;"",L1247,K1247)</f>
        <v/>
      </c>
      <c r="K1247" s="418">
        <f>IF(AND(T1247=TRUE, U1247=TRUE, V1247=TRUE), IF(W1247&lt;-0.05, "អនុញ្ញាត (អ្នកផ្គត់ផ្គង់ប្រកាសខ្វះ)", "បានប្រកាស (អនុញ្ញាត)"), IF(AND(T1247=FALSE, U1247=FALSE, V1247=FALSE), "ព្យួរទុក (មិនមានទិន្នន័យ)", "ប្រកាសខុស (ព្យួរទុក)"))</f>
        <v/>
      </c>
      <c r="L1247" s="418" t="inlineStr"/>
      <c r="M1247" s="418" t="inlineStr"/>
      <c r="N1247" s="455" t="n"/>
      <c r="O1247" s="455">
        <f>IF(W1247&lt;0,AI1247,I1247)</f>
        <v/>
      </c>
      <c r="P1247" s="455">
        <f>I1247-O1247</f>
        <v/>
      </c>
      <c r="Q1247" s="418" t="n"/>
      <c r="R1247" s="418" t="inlineStr">
        <is>
          <t>INV20210313947</t>
        </is>
      </c>
      <c r="S1247" s="418" t="inlineStr"/>
      <c r="T1247" s="418">
        <f>R1247=S1247</f>
        <v/>
      </c>
      <c r="U1247" s="418">
        <f>AND(MONTH(F1247)=MONTH(Y1247), YEAR(F1247)=YEAR(Y1247))</f>
        <v/>
      </c>
      <c r="V1247" s="418">
        <f>AND(AC1247&lt;&gt;"", 'Company information'!D$4&lt;&gt;"", RIGHT(SUBSTITUTE(AC1247,"-",""),9)=RIGHT(SUBSTITUTE('Company information'!D$4,"-",""),9))</f>
        <v/>
      </c>
      <c r="W1247" s="418">
        <f>AI1247-I1247</f>
        <v/>
      </c>
      <c r="X1247" s="455" t="n"/>
      <c r="Y1247" s="417" t="n"/>
      <c r="Z1247" s="418" t="n"/>
      <c r="AA1247" s="418" t="n"/>
      <c r="AB1247" s="418" t="n"/>
      <c r="AC1247" s="418" t="n"/>
      <c r="AD1247" s="418" t="n"/>
      <c r="AE1247" s="455" t="n"/>
      <c r="AF1247" s="455" t="n"/>
      <c r="AG1247" s="455" t="n"/>
      <c r="AH1247" s="455" t="n"/>
      <c r="AI1247" s="455" t="n"/>
      <c r="AJ1247" s="455" t="n"/>
      <c r="AK1247" s="455" t="n"/>
      <c r="AL1247" s="455" t="n"/>
      <c r="AM1247" s="455" t="n"/>
      <c r="AN1247" s="455" t="n"/>
      <c r="AO1247" s="455" t="n"/>
      <c r="AP1247" s="455" t="n"/>
      <c r="AQ1247" s="455" t="n"/>
      <c r="AR1247" s="418" t="n"/>
      <c r="AS1247" s="418" t="n"/>
      <c r="AT1247" s="418" t="n"/>
    </row>
    <row r="1248">
      <c r="A1248" s="417" t="n">
        <v>1239</v>
      </c>
      <c r="B1248" s="418" t="inlineStr">
        <is>
          <t>Lift-Off</t>
        </is>
      </c>
      <c r="C1248" s="418" t="inlineStr">
        <is>
          <t>កំពង់ផែស្វយ័តភ្នំពេញ "ក.ស.ភ"</t>
        </is>
      </c>
      <c r="D1248" s="418" t="inlineStr">
        <is>
          <t>L001-100044999</t>
        </is>
      </c>
      <c r="E1248" s="418" t="inlineStr">
        <is>
          <t>INV20210313954</t>
        </is>
      </c>
      <c r="F1248" s="419" t="n">
        <v>44270</v>
      </c>
      <c r="G1248" s="420" t="n">
        <v>29196</v>
      </c>
      <c r="H1248" s="418" t="n"/>
      <c r="I1248" s="455" t="n">
        <v>29196</v>
      </c>
      <c r="J1248" s="418">
        <f>IF(L1248&lt;&gt;"",L1248,K1248)</f>
        <v/>
      </c>
      <c r="K1248" s="418">
        <f>IF(AND(T1248=TRUE, U1248=TRUE, V1248=TRUE), IF(W1248&lt;-0.05, "អនុញ្ញាត (អ្នកផ្គត់ផ្គង់ប្រកាសខ្វះ)", "បានប្រកាស (អនុញ្ញាត)"), IF(AND(T1248=FALSE, U1248=FALSE, V1248=FALSE), "ព្យួរទុក (មិនមានទិន្នន័យ)", "ប្រកាសខុស (ព្យួរទុក)"))</f>
        <v/>
      </c>
      <c r="L1248" s="418" t="inlineStr"/>
      <c r="M1248" s="418" t="inlineStr"/>
      <c r="N1248" s="455" t="n"/>
      <c r="O1248" s="455">
        <f>IF(W1248&lt;0,AI1248,I1248)</f>
        <v/>
      </c>
      <c r="P1248" s="455">
        <f>I1248-O1248</f>
        <v/>
      </c>
      <c r="Q1248" s="418" t="n"/>
      <c r="R1248" s="418" t="inlineStr">
        <is>
          <t>INV20210313954</t>
        </is>
      </c>
      <c r="S1248" s="418" t="inlineStr"/>
      <c r="T1248" s="418">
        <f>R1248=S1248</f>
        <v/>
      </c>
      <c r="U1248" s="418">
        <f>AND(MONTH(F1248)=MONTH(Y1248), YEAR(F1248)=YEAR(Y1248))</f>
        <v/>
      </c>
      <c r="V1248" s="418">
        <f>AND(AC1248&lt;&gt;"", 'Company information'!D$4&lt;&gt;"", RIGHT(SUBSTITUTE(AC1248,"-",""),9)=RIGHT(SUBSTITUTE('Company information'!D$4,"-",""),9))</f>
        <v/>
      </c>
      <c r="W1248" s="418">
        <f>AI1248-I1248</f>
        <v/>
      </c>
      <c r="X1248" s="455" t="n"/>
      <c r="Y1248" s="417" t="n"/>
      <c r="Z1248" s="418" t="n"/>
      <c r="AA1248" s="418" t="n"/>
      <c r="AB1248" s="418" t="n"/>
      <c r="AC1248" s="418" t="n"/>
      <c r="AD1248" s="418" t="n"/>
      <c r="AE1248" s="455" t="n"/>
      <c r="AF1248" s="455" t="n"/>
      <c r="AG1248" s="455" t="n"/>
      <c r="AH1248" s="455" t="n"/>
      <c r="AI1248" s="455" t="n"/>
      <c r="AJ1248" s="455" t="n"/>
      <c r="AK1248" s="455" t="n"/>
      <c r="AL1248" s="455" t="n"/>
      <c r="AM1248" s="455" t="n"/>
      <c r="AN1248" s="455" t="n"/>
      <c r="AO1248" s="455" t="n"/>
      <c r="AP1248" s="455" t="n"/>
      <c r="AQ1248" s="455" t="n"/>
      <c r="AR1248" s="418" t="n"/>
      <c r="AS1248" s="418" t="n"/>
      <c r="AT1248" s="418" t="n"/>
    </row>
    <row r="1249">
      <c r="A1249" s="417" t="n">
        <v>1240</v>
      </c>
      <c r="B1249" s="418" t="inlineStr">
        <is>
          <t>Lift-Off</t>
        </is>
      </c>
      <c r="C1249" s="418" t="inlineStr">
        <is>
          <t>កំពង់ផែស្វយ័តភ្នំពេញ "ក.ស.ភ"</t>
        </is>
      </c>
      <c r="D1249" s="418" t="inlineStr">
        <is>
          <t>L001-100044999</t>
        </is>
      </c>
      <c r="E1249" s="418" t="inlineStr">
        <is>
          <t>INV20210313964</t>
        </is>
      </c>
      <c r="F1249" s="419" t="n">
        <v>44270</v>
      </c>
      <c r="G1249" s="420" t="n">
        <v>116784</v>
      </c>
      <c r="H1249" s="418" t="n"/>
      <c r="I1249" s="455" t="n">
        <v>116784</v>
      </c>
      <c r="J1249" s="418">
        <f>IF(L1249&lt;&gt;"",L1249,K1249)</f>
        <v/>
      </c>
      <c r="K1249" s="418">
        <f>IF(AND(T1249=TRUE, U1249=TRUE, V1249=TRUE), IF(W1249&lt;-0.05, "អនុញ្ញាត (អ្នកផ្គត់ផ្គង់ប្រកាសខ្វះ)", "បានប្រកាស (អនុញ្ញាត)"), IF(AND(T1249=FALSE, U1249=FALSE, V1249=FALSE), "ព្យួរទុក (មិនមានទិន្នន័យ)", "ប្រកាសខុស (ព្យួរទុក)"))</f>
        <v/>
      </c>
      <c r="L1249" s="418" t="inlineStr"/>
      <c r="M1249" s="418" t="inlineStr"/>
      <c r="N1249" s="455" t="n"/>
      <c r="O1249" s="455">
        <f>IF(W1249&lt;0,AI1249,I1249)</f>
        <v/>
      </c>
      <c r="P1249" s="455">
        <f>I1249-O1249</f>
        <v/>
      </c>
      <c r="Q1249" s="418" t="n"/>
      <c r="R1249" s="418" t="inlineStr">
        <is>
          <t>INV20210313964</t>
        </is>
      </c>
      <c r="S1249" s="418" t="inlineStr"/>
      <c r="T1249" s="418">
        <f>R1249=S1249</f>
        <v/>
      </c>
      <c r="U1249" s="418">
        <f>AND(MONTH(F1249)=MONTH(Y1249), YEAR(F1249)=YEAR(Y1249))</f>
        <v/>
      </c>
      <c r="V1249" s="418">
        <f>AND(AC1249&lt;&gt;"", 'Company information'!D$4&lt;&gt;"", RIGHT(SUBSTITUTE(AC1249,"-",""),9)=RIGHT(SUBSTITUTE('Company information'!D$4,"-",""),9))</f>
        <v/>
      </c>
      <c r="W1249" s="418">
        <f>AI1249-I1249</f>
        <v/>
      </c>
      <c r="X1249" s="455" t="n"/>
      <c r="Y1249" s="417" t="n"/>
      <c r="Z1249" s="418" t="n"/>
      <c r="AA1249" s="418" t="n"/>
      <c r="AB1249" s="418" t="n"/>
      <c r="AC1249" s="418" t="n"/>
      <c r="AD1249" s="418" t="n"/>
      <c r="AE1249" s="455" t="n"/>
      <c r="AF1249" s="455" t="n"/>
      <c r="AG1249" s="455" t="n"/>
      <c r="AH1249" s="455" t="n"/>
      <c r="AI1249" s="455" t="n"/>
      <c r="AJ1249" s="455" t="n"/>
      <c r="AK1249" s="455" t="n"/>
      <c r="AL1249" s="455" t="n"/>
      <c r="AM1249" s="455" t="n"/>
      <c r="AN1249" s="455" t="n"/>
      <c r="AO1249" s="455" t="n"/>
      <c r="AP1249" s="455" t="n"/>
      <c r="AQ1249" s="455" t="n"/>
      <c r="AR1249" s="418" t="n"/>
      <c r="AS1249" s="418" t="n"/>
      <c r="AT1249" s="418" t="n"/>
    </row>
    <row r="1250">
      <c r="A1250" s="417" t="n">
        <v>1241</v>
      </c>
      <c r="B1250" s="418" t="inlineStr">
        <is>
          <t>Lift-Off</t>
        </is>
      </c>
      <c r="C1250" s="418" t="inlineStr">
        <is>
          <t>កំពង់ផែស្វយ័តភ្នំពេញ "ក.ស.ភ"</t>
        </is>
      </c>
      <c r="D1250" s="418" t="inlineStr">
        <is>
          <t>L001-100044999</t>
        </is>
      </c>
      <c r="E1250" s="418" t="inlineStr">
        <is>
          <t>INV20210313960</t>
        </is>
      </c>
      <c r="F1250" s="419" t="n">
        <v>44270</v>
      </c>
      <c r="G1250" s="420" t="n">
        <v>29196</v>
      </c>
      <c r="H1250" s="418" t="n"/>
      <c r="I1250" s="455" t="n">
        <v>29196</v>
      </c>
      <c r="J1250" s="418">
        <f>IF(L1250&lt;&gt;"",L1250,K1250)</f>
        <v/>
      </c>
      <c r="K1250" s="418">
        <f>IF(AND(T1250=TRUE, U1250=TRUE, V1250=TRUE), IF(W1250&lt;-0.05, "អនុញ្ញាត (អ្នកផ្គត់ផ្គង់ប្រកាសខ្វះ)", "បានប្រកាស (អនុញ្ញាត)"), IF(AND(T1250=FALSE, U1250=FALSE, V1250=FALSE), "ព្យួរទុក (មិនមានទិន្នន័យ)", "ប្រកាសខុស (ព្យួរទុក)"))</f>
        <v/>
      </c>
      <c r="L1250" s="418" t="inlineStr"/>
      <c r="M1250" s="418" t="inlineStr"/>
      <c r="N1250" s="455" t="n"/>
      <c r="O1250" s="455">
        <f>IF(W1250&lt;0,AI1250,I1250)</f>
        <v/>
      </c>
      <c r="P1250" s="455">
        <f>I1250-O1250</f>
        <v/>
      </c>
      <c r="Q1250" s="418" t="n"/>
      <c r="R1250" s="418" t="inlineStr">
        <is>
          <t>INV20210313960</t>
        </is>
      </c>
      <c r="S1250" s="418" t="inlineStr"/>
      <c r="T1250" s="418">
        <f>R1250=S1250</f>
        <v/>
      </c>
      <c r="U1250" s="418">
        <f>AND(MONTH(F1250)=MONTH(Y1250), YEAR(F1250)=YEAR(Y1250))</f>
        <v/>
      </c>
      <c r="V1250" s="418">
        <f>AND(AC1250&lt;&gt;"", 'Company information'!D$4&lt;&gt;"", RIGHT(SUBSTITUTE(AC1250,"-",""),9)=RIGHT(SUBSTITUTE('Company information'!D$4,"-",""),9))</f>
        <v/>
      </c>
      <c r="W1250" s="418">
        <f>AI1250-I1250</f>
        <v/>
      </c>
      <c r="X1250" s="455" t="n"/>
      <c r="Y1250" s="417" t="n"/>
      <c r="Z1250" s="418" t="n"/>
      <c r="AA1250" s="418" t="n"/>
      <c r="AB1250" s="418" t="n"/>
      <c r="AC1250" s="418" t="n"/>
      <c r="AD1250" s="418" t="n"/>
      <c r="AE1250" s="455" t="n"/>
      <c r="AF1250" s="455" t="n"/>
      <c r="AG1250" s="455" t="n"/>
      <c r="AH1250" s="455" t="n"/>
      <c r="AI1250" s="455" t="n"/>
      <c r="AJ1250" s="455" t="n"/>
      <c r="AK1250" s="455" t="n"/>
      <c r="AL1250" s="455" t="n"/>
      <c r="AM1250" s="455" t="n"/>
      <c r="AN1250" s="455" t="n"/>
      <c r="AO1250" s="455" t="n"/>
      <c r="AP1250" s="455" t="n"/>
      <c r="AQ1250" s="455" t="n"/>
      <c r="AR1250" s="418" t="n"/>
      <c r="AS1250" s="418" t="n"/>
      <c r="AT1250" s="418" t="n"/>
    </row>
    <row r="1251">
      <c r="A1251" s="417" t="n">
        <v>1242</v>
      </c>
      <c r="B1251" s="418" t="inlineStr">
        <is>
          <t>Lift-Off</t>
        </is>
      </c>
      <c r="C1251" s="418" t="inlineStr">
        <is>
          <t>កំពង់ផែស្វយ័តភ្នំពេញ "ក.ស.ភ"</t>
        </is>
      </c>
      <c r="D1251" s="418" t="inlineStr">
        <is>
          <t>L001-100044999</t>
        </is>
      </c>
      <c r="E1251" s="418" t="inlineStr">
        <is>
          <t>INV20210313959</t>
        </is>
      </c>
      <c r="F1251" s="419" t="n">
        <v>44270</v>
      </c>
      <c r="G1251" s="420" t="n">
        <v>29196</v>
      </c>
      <c r="H1251" s="418" t="n"/>
      <c r="I1251" s="455" t="n">
        <v>29196</v>
      </c>
      <c r="J1251" s="418">
        <f>IF(L1251&lt;&gt;"",L1251,K1251)</f>
        <v/>
      </c>
      <c r="K1251" s="418">
        <f>IF(AND(T1251=TRUE, U1251=TRUE, V1251=TRUE), IF(W1251&lt;-0.05, "អនុញ្ញាត (អ្នកផ្គត់ផ្គង់ប្រកាសខ្វះ)", "បានប្រកាស (អនុញ្ញាត)"), IF(AND(T1251=FALSE, U1251=FALSE, V1251=FALSE), "ព្យួរទុក (មិនមានទិន្នន័យ)", "ប្រកាសខុស (ព្យួរទុក)"))</f>
        <v/>
      </c>
      <c r="L1251" s="418" t="inlineStr"/>
      <c r="M1251" s="418" t="inlineStr"/>
      <c r="N1251" s="455" t="n"/>
      <c r="O1251" s="455">
        <f>IF(W1251&lt;0,AI1251,I1251)</f>
        <v/>
      </c>
      <c r="P1251" s="455">
        <f>I1251-O1251</f>
        <v/>
      </c>
      <c r="Q1251" s="418" t="n"/>
      <c r="R1251" s="418" t="inlineStr">
        <is>
          <t>INV20210313959</t>
        </is>
      </c>
      <c r="S1251" s="418" t="inlineStr"/>
      <c r="T1251" s="418">
        <f>R1251=S1251</f>
        <v/>
      </c>
      <c r="U1251" s="418">
        <f>AND(MONTH(F1251)=MONTH(Y1251), YEAR(F1251)=YEAR(Y1251))</f>
        <v/>
      </c>
      <c r="V1251" s="418">
        <f>AND(AC1251&lt;&gt;"", 'Company information'!D$4&lt;&gt;"", RIGHT(SUBSTITUTE(AC1251,"-",""),9)=RIGHT(SUBSTITUTE('Company information'!D$4,"-",""),9))</f>
        <v/>
      </c>
      <c r="W1251" s="418">
        <f>AI1251-I1251</f>
        <v/>
      </c>
      <c r="X1251" s="455" t="n"/>
      <c r="Y1251" s="417" t="n"/>
      <c r="Z1251" s="418" t="n"/>
      <c r="AA1251" s="418" t="n"/>
      <c r="AB1251" s="418" t="n"/>
      <c r="AC1251" s="418" t="n"/>
      <c r="AD1251" s="418" t="n"/>
      <c r="AE1251" s="455" t="n"/>
      <c r="AF1251" s="455" t="n"/>
      <c r="AG1251" s="455" t="n"/>
      <c r="AH1251" s="455" t="n"/>
      <c r="AI1251" s="455" t="n"/>
      <c r="AJ1251" s="455" t="n"/>
      <c r="AK1251" s="455" t="n"/>
      <c r="AL1251" s="455" t="n"/>
      <c r="AM1251" s="455" t="n"/>
      <c r="AN1251" s="455" t="n"/>
      <c r="AO1251" s="455" t="n"/>
      <c r="AP1251" s="455" t="n"/>
      <c r="AQ1251" s="455" t="n"/>
      <c r="AR1251" s="418" t="n"/>
      <c r="AS1251" s="418" t="n"/>
      <c r="AT1251" s="418" t="n"/>
    </row>
    <row r="1252">
      <c r="A1252" s="417" t="n">
        <v>1243</v>
      </c>
      <c r="B1252" s="418" t="inlineStr">
        <is>
          <t>Lift-Off</t>
        </is>
      </c>
      <c r="C1252" s="418" t="inlineStr">
        <is>
          <t>កំពង់ផែស្វយ័តភ្នំពេញ "ក.ស.ភ"</t>
        </is>
      </c>
      <c r="D1252" s="418" t="inlineStr">
        <is>
          <t>L001-100044999</t>
        </is>
      </c>
      <c r="E1252" s="418" t="inlineStr">
        <is>
          <t>INV20210313958</t>
        </is>
      </c>
      <c r="F1252" s="419" t="n">
        <v>44270</v>
      </c>
      <c r="G1252" s="420" t="n">
        <v>29196</v>
      </c>
      <c r="H1252" s="418" t="n"/>
      <c r="I1252" s="455" t="n">
        <v>29196</v>
      </c>
      <c r="J1252" s="418">
        <f>IF(L1252&lt;&gt;"",L1252,K1252)</f>
        <v/>
      </c>
      <c r="K1252" s="418">
        <f>IF(AND(T1252=TRUE, U1252=TRUE, V1252=TRUE), IF(W1252&lt;-0.05, "អនុញ្ញាត (អ្នកផ្គត់ផ្គង់ប្រកាសខ្វះ)", "បានប្រកាស (អនុញ្ញាត)"), IF(AND(T1252=FALSE, U1252=FALSE, V1252=FALSE), "ព្យួរទុក (មិនមានទិន្នន័យ)", "ប្រកាសខុស (ព្យួរទុក)"))</f>
        <v/>
      </c>
      <c r="L1252" s="418" t="inlineStr"/>
      <c r="M1252" s="418" t="inlineStr"/>
      <c r="N1252" s="455" t="n"/>
      <c r="O1252" s="455">
        <f>IF(W1252&lt;0,AI1252,I1252)</f>
        <v/>
      </c>
      <c r="P1252" s="455">
        <f>I1252-O1252</f>
        <v/>
      </c>
      <c r="Q1252" s="418" t="n"/>
      <c r="R1252" s="418" t="inlineStr">
        <is>
          <t>INV20210313958</t>
        </is>
      </c>
      <c r="S1252" s="418" t="inlineStr"/>
      <c r="T1252" s="418">
        <f>R1252=S1252</f>
        <v/>
      </c>
      <c r="U1252" s="418">
        <f>AND(MONTH(F1252)=MONTH(Y1252), YEAR(F1252)=YEAR(Y1252))</f>
        <v/>
      </c>
      <c r="V1252" s="418">
        <f>AND(AC1252&lt;&gt;"", 'Company information'!D$4&lt;&gt;"", RIGHT(SUBSTITUTE(AC1252,"-",""),9)=RIGHT(SUBSTITUTE('Company information'!D$4,"-",""),9))</f>
        <v/>
      </c>
      <c r="W1252" s="418">
        <f>AI1252-I1252</f>
        <v/>
      </c>
      <c r="X1252" s="455" t="n"/>
      <c r="Y1252" s="417" t="n"/>
      <c r="Z1252" s="418" t="n"/>
      <c r="AA1252" s="418" t="n"/>
      <c r="AB1252" s="418" t="n"/>
      <c r="AC1252" s="418" t="n"/>
      <c r="AD1252" s="418" t="n"/>
      <c r="AE1252" s="455" t="n"/>
      <c r="AF1252" s="455" t="n"/>
      <c r="AG1252" s="455" t="n"/>
      <c r="AH1252" s="455" t="n"/>
      <c r="AI1252" s="455" t="n"/>
      <c r="AJ1252" s="455" t="n"/>
      <c r="AK1252" s="455" t="n"/>
      <c r="AL1252" s="455" t="n"/>
      <c r="AM1252" s="455" t="n"/>
      <c r="AN1252" s="455" t="n"/>
      <c r="AO1252" s="455" t="n"/>
      <c r="AP1252" s="455" t="n"/>
      <c r="AQ1252" s="455" t="n"/>
      <c r="AR1252" s="418" t="n"/>
      <c r="AS1252" s="418" t="n"/>
      <c r="AT1252" s="418" t="n"/>
    </row>
    <row r="1253">
      <c r="A1253" s="417" t="n">
        <v>1244</v>
      </c>
      <c r="B1253" s="418" t="inlineStr">
        <is>
          <t>Lift-Off</t>
        </is>
      </c>
      <c r="C1253" s="418" t="inlineStr">
        <is>
          <t>កំពង់ផែស្វយ័តភ្នំពេញ "ក.ស.ភ"</t>
        </is>
      </c>
      <c r="D1253" s="418" t="inlineStr">
        <is>
          <t>L001-100044999</t>
        </is>
      </c>
      <c r="E1253" s="418" t="inlineStr">
        <is>
          <t>INV20210211343</t>
        </is>
      </c>
      <c r="F1253" s="419" t="n">
        <v>44199</v>
      </c>
      <c r="G1253" s="420" t="n">
        <v>87336</v>
      </c>
      <c r="H1253" s="418" t="n"/>
      <c r="I1253" s="455" t="n">
        <v>87336</v>
      </c>
      <c r="J1253" s="418">
        <f>IF(L1253&lt;&gt;"",L1253,K1253)</f>
        <v/>
      </c>
      <c r="K1253" s="418">
        <f>IF(AND(T1253=TRUE, U1253=TRUE, V1253=TRUE), IF(W1253&lt;-0.05, "អនុញ្ញាត (អ្នកផ្គត់ផ្គង់ប្រកាសខ្វះ)", "បានប្រកាស (អនុញ្ញាត)"), IF(AND(T1253=FALSE, U1253=FALSE, V1253=FALSE), "ព្យួរទុក (មិនមានទិន្នន័យ)", "ប្រកាសខុស (ព្យួរទុក)"))</f>
        <v/>
      </c>
      <c r="L1253" s="418" t="inlineStr"/>
      <c r="M1253" s="418" t="inlineStr"/>
      <c r="N1253" s="455" t="n"/>
      <c r="O1253" s="455">
        <f>IF(W1253&lt;0,AI1253,I1253)</f>
        <v/>
      </c>
      <c r="P1253" s="455">
        <f>I1253-O1253</f>
        <v/>
      </c>
      <c r="Q1253" s="418" t="n"/>
      <c r="R1253" s="418" t="inlineStr">
        <is>
          <t>INV20210211343</t>
        </is>
      </c>
      <c r="S1253" s="418" t="inlineStr"/>
      <c r="T1253" s="418">
        <f>R1253=S1253</f>
        <v/>
      </c>
      <c r="U1253" s="418">
        <f>AND(MONTH(F1253)=MONTH(Y1253), YEAR(F1253)=YEAR(Y1253))</f>
        <v/>
      </c>
      <c r="V1253" s="418">
        <f>AND(AC1253&lt;&gt;"", 'Company information'!D$4&lt;&gt;"", RIGHT(SUBSTITUTE(AC1253,"-",""),9)=RIGHT(SUBSTITUTE('Company information'!D$4,"-",""),9))</f>
        <v/>
      </c>
      <c r="W1253" s="418">
        <f>AI1253-I1253</f>
        <v/>
      </c>
      <c r="X1253" s="455" t="n"/>
      <c r="Y1253" s="417" t="n"/>
      <c r="Z1253" s="418" t="n"/>
      <c r="AA1253" s="418" t="n"/>
      <c r="AB1253" s="418" t="n"/>
      <c r="AC1253" s="418" t="n"/>
      <c r="AD1253" s="418" t="n"/>
      <c r="AE1253" s="455" t="n"/>
      <c r="AF1253" s="455" t="n"/>
      <c r="AG1253" s="455" t="n"/>
      <c r="AH1253" s="455" t="n"/>
      <c r="AI1253" s="455" t="n"/>
      <c r="AJ1253" s="455" t="n"/>
      <c r="AK1253" s="455" t="n"/>
      <c r="AL1253" s="455" t="n"/>
      <c r="AM1253" s="455" t="n"/>
      <c r="AN1253" s="455" t="n"/>
      <c r="AO1253" s="455" t="n"/>
      <c r="AP1253" s="455" t="n"/>
      <c r="AQ1253" s="455" t="n"/>
      <c r="AR1253" s="418" t="n"/>
      <c r="AS1253" s="418" t="n"/>
      <c r="AT1253" s="418" t="n"/>
    </row>
    <row r="1254">
      <c r="A1254" s="417" t="n">
        <v>1245</v>
      </c>
      <c r="B1254" s="418" t="inlineStr">
        <is>
          <t>Lift-Off</t>
        </is>
      </c>
      <c r="C1254" s="418" t="inlineStr">
        <is>
          <t>កំពង់ផែស្វយ័តភ្នំពេញ "ក.ស.ភ"</t>
        </is>
      </c>
      <c r="D1254" s="418" t="inlineStr">
        <is>
          <t>L001-100044999</t>
        </is>
      </c>
      <c r="E1254" s="418" t="inlineStr">
        <is>
          <t>INV20210211344</t>
        </is>
      </c>
      <c r="F1254" s="419" t="n">
        <v>44199</v>
      </c>
      <c r="G1254" s="420" t="n">
        <v>29112</v>
      </c>
      <c r="H1254" s="418" t="n"/>
      <c r="I1254" s="455" t="n">
        <v>29112</v>
      </c>
      <c r="J1254" s="418">
        <f>IF(L1254&lt;&gt;"",L1254,K1254)</f>
        <v/>
      </c>
      <c r="K1254" s="418">
        <f>IF(AND(T1254=TRUE, U1254=TRUE, V1254=TRUE), IF(W1254&lt;-0.05, "អនុញ្ញាត (អ្នកផ្គត់ផ្គង់ប្រកាសខ្វះ)", "បានប្រកាស (អនុញ្ញាត)"), IF(AND(T1254=FALSE, U1254=FALSE, V1254=FALSE), "ព្យួរទុក (មិនមានទិន្នន័យ)", "ប្រកាសខុស (ព្យួរទុក)"))</f>
        <v/>
      </c>
      <c r="L1254" s="418" t="inlineStr"/>
      <c r="M1254" s="418" t="inlineStr"/>
      <c r="N1254" s="455" t="n"/>
      <c r="O1254" s="455">
        <f>IF(W1254&lt;0,AI1254,I1254)</f>
        <v/>
      </c>
      <c r="P1254" s="455">
        <f>I1254-O1254</f>
        <v/>
      </c>
      <c r="Q1254" s="418" t="n"/>
      <c r="R1254" s="418" t="inlineStr">
        <is>
          <t>INV20210211344</t>
        </is>
      </c>
      <c r="S1254" s="418" t="inlineStr"/>
      <c r="T1254" s="418">
        <f>R1254=S1254</f>
        <v/>
      </c>
      <c r="U1254" s="418">
        <f>AND(MONTH(F1254)=MONTH(Y1254), YEAR(F1254)=YEAR(Y1254))</f>
        <v/>
      </c>
      <c r="V1254" s="418">
        <f>AND(AC1254&lt;&gt;"", 'Company information'!D$4&lt;&gt;"", RIGHT(SUBSTITUTE(AC1254,"-",""),9)=RIGHT(SUBSTITUTE('Company information'!D$4,"-",""),9))</f>
        <v/>
      </c>
      <c r="W1254" s="418">
        <f>AI1254-I1254</f>
        <v/>
      </c>
      <c r="X1254" s="455" t="n"/>
      <c r="Y1254" s="417" t="n"/>
      <c r="Z1254" s="418" t="n"/>
      <c r="AA1254" s="418" t="n"/>
      <c r="AB1254" s="418" t="n"/>
      <c r="AC1254" s="418" t="n"/>
      <c r="AD1254" s="418" t="n"/>
      <c r="AE1254" s="455" t="n"/>
      <c r="AF1254" s="455" t="n"/>
      <c r="AG1254" s="455" t="n"/>
      <c r="AH1254" s="455" t="n"/>
      <c r="AI1254" s="455" t="n"/>
      <c r="AJ1254" s="455" t="n"/>
      <c r="AK1254" s="455" t="n"/>
      <c r="AL1254" s="455" t="n"/>
      <c r="AM1254" s="455" t="n"/>
      <c r="AN1254" s="455" t="n"/>
      <c r="AO1254" s="455" t="n"/>
      <c r="AP1254" s="455" t="n"/>
      <c r="AQ1254" s="455" t="n"/>
      <c r="AR1254" s="418" t="n"/>
      <c r="AS1254" s="418" t="n"/>
      <c r="AT1254" s="418" t="n"/>
    </row>
    <row r="1255">
      <c r="A1255" s="417" t="n">
        <v>1246</v>
      </c>
      <c r="B1255" s="418" t="inlineStr">
        <is>
          <t>Lift-Off</t>
        </is>
      </c>
      <c r="C1255" s="418" t="inlineStr">
        <is>
          <t>កំពង់ផែស្វយ័តភ្នំពេញ "ក.ស.ភ"</t>
        </is>
      </c>
      <c r="D1255" s="418" t="inlineStr">
        <is>
          <t>L001-100044999</t>
        </is>
      </c>
      <c r="E1255" s="418" t="inlineStr">
        <is>
          <t>INV20210211345</t>
        </is>
      </c>
      <c r="F1255" s="419" t="n">
        <v>44199</v>
      </c>
      <c r="G1255" s="420" t="n">
        <v>58224</v>
      </c>
      <c r="H1255" s="418" t="n"/>
      <c r="I1255" s="455" t="n">
        <v>58224</v>
      </c>
      <c r="J1255" s="418">
        <f>IF(L1255&lt;&gt;"",L1255,K1255)</f>
        <v/>
      </c>
      <c r="K1255" s="418">
        <f>IF(AND(T1255=TRUE, U1255=TRUE, V1255=TRUE), IF(W1255&lt;-0.05, "អនុញ្ញាត (អ្នកផ្គត់ផ្គង់ប្រកាសខ្វះ)", "បានប្រកាស (អនុញ្ញាត)"), IF(AND(T1255=FALSE, U1255=FALSE, V1255=FALSE), "ព្យួរទុក (មិនមានទិន្នន័យ)", "ប្រកាសខុស (ព្យួរទុក)"))</f>
        <v/>
      </c>
      <c r="L1255" s="418" t="inlineStr"/>
      <c r="M1255" s="418" t="inlineStr"/>
      <c r="N1255" s="455" t="n"/>
      <c r="O1255" s="455">
        <f>IF(W1255&lt;0,AI1255,I1255)</f>
        <v/>
      </c>
      <c r="P1255" s="455">
        <f>I1255-O1255</f>
        <v/>
      </c>
      <c r="Q1255" s="418" t="n"/>
      <c r="R1255" s="418" t="inlineStr">
        <is>
          <t>INV20210211345</t>
        </is>
      </c>
      <c r="S1255" s="418" t="inlineStr"/>
      <c r="T1255" s="418">
        <f>R1255=S1255</f>
        <v/>
      </c>
      <c r="U1255" s="418">
        <f>AND(MONTH(F1255)=MONTH(Y1255), YEAR(F1255)=YEAR(Y1255))</f>
        <v/>
      </c>
      <c r="V1255" s="418">
        <f>AND(AC1255&lt;&gt;"", 'Company information'!D$4&lt;&gt;"", RIGHT(SUBSTITUTE(AC1255,"-",""),9)=RIGHT(SUBSTITUTE('Company information'!D$4,"-",""),9))</f>
        <v/>
      </c>
      <c r="W1255" s="418">
        <f>AI1255-I1255</f>
        <v/>
      </c>
      <c r="X1255" s="455" t="n"/>
      <c r="Y1255" s="417" t="n"/>
      <c r="Z1255" s="418" t="n"/>
      <c r="AA1255" s="418" t="n"/>
      <c r="AB1255" s="418" t="n"/>
      <c r="AC1255" s="418" t="n"/>
      <c r="AD1255" s="418" t="n"/>
      <c r="AE1255" s="455" t="n"/>
      <c r="AF1255" s="455" t="n"/>
      <c r="AG1255" s="455" t="n"/>
      <c r="AH1255" s="455" t="n"/>
      <c r="AI1255" s="455" t="n"/>
      <c r="AJ1255" s="455" t="n"/>
      <c r="AK1255" s="455" t="n"/>
      <c r="AL1255" s="455" t="n"/>
      <c r="AM1255" s="455" t="n"/>
      <c r="AN1255" s="455" t="n"/>
      <c r="AO1255" s="455" t="n"/>
      <c r="AP1255" s="455" t="n"/>
      <c r="AQ1255" s="455" t="n"/>
      <c r="AR1255" s="418" t="n"/>
      <c r="AS1255" s="418" t="n"/>
      <c r="AT1255" s="418" t="n"/>
    </row>
    <row r="1256">
      <c r="A1256" s="417" t="n">
        <v>1247</v>
      </c>
      <c r="B1256" s="418" t="inlineStr">
        <is>
          <t>Lift-Off</t>
        </is>
      </c>
      <c r="C1256" s="418" t="inlineStr">
        <is>
          <t>កំពង់ផែស្វយ័តភ្នំពេញ "ក.ស.ភ"</t>
        </is>
      </c>
      <c r="D1256" s="418" t="inlineStr">
        <is>
          <t>L001-100044999</t>
        </is>
      </c>
      <c r="E1256" s="418" t="inlineStr">
        <is>
          <t>INV20210211342</t>
        </is>
      </c>
      <c r="F1256" s="419" t="n">
        <v>44199</v>
      </c>
      <c r="G1256" s="420" t="n">
        <v>19420</v>
      </c>
      <c r="H1256" s="418" t="n"/>
      <c r="I1256" s="455" t="n">
        <v>19420</v>
      </c>
      <c r="J1256" s="418">
        <f>IF(L1256&lt;&gt;"",L1256,K1256)</f>
        <v/>
      </c>
      <c r="K1256" s="418">
        <f>IF(AND(T1256=TRUE, U1256=TRUE, V1256=TRUE), IF(W1256&lt;-0.05, "អនុញ្ញាត (អ្នកផ្គត់ផ្គង់ប្រកាសខ្វះ)", "បានប្រកាស (អនុញ្ញាត)"), IF(AND(T1256=FALSE, U1256=FALSE, V1256=FALSE), "ព្យួរទុក (មិនមានទិន្នន័យ)", "ប្រកាសខុស (ព្យួរទុក)"))</f>
        <v/>
      </c>
      <c r="L1256" s="418" t="inlineStr"/>
      <c r="M1256" s="418" t="inlineStr"/>
      <c r="N1256" s="455" t="n"/>
      <c r="O1256" s="455">
        <f>IF(W1256&lt;0,AI1256,I1256)</f>
        <v/>
      </c>
      <c r="P1256" s="455">
        <f>I1256-O1256</f>
        <v/>
      </c>
      <c r="Q1256" s="418" t="n"/>
      <c r="R1256" s="418" t="inlineStr">
        <is>
          <t>INV20210211342</t>
        </is>
      </c>
      <c r="S1256" s="418" t="inlineStr"/>
      <c r="T1256" s="418">
        <f>R1256=S1256</f>
        <v/>
      </c>
      <c r="U1256" s="418">
        <f>AND(MONTH(F1256)=MONTH(Y1256), YEAR(F1256)=YEAR(Y1256))</f>
        <v/>
      </c>
      <c r="V1256" s="418">
        <f>AND(AC1256&lt;&gt;"", 'Company information'!D$4&lt;&gt;"", RIGHT(SUBSTITUTE(AC1256,"-",""),9)=RIGHT(SUBSTITUTE('Company information'!D$4,"-",""),9))</f>
        <v/>
      </c>
      <c r="W1256" s="418">
        <f>AI1256-I1256</f>
        <v/>
      </c>
      <c r="X1256" s="455" t="n"/>
      <c r="Y1256" s="417" t="n"/>
      <c r="Z1256" s="418" t="n"/>
      <c r="AA1256" s="418" t="n"/>
      <c r="AB1256" s="418" t="n"/>
      <c r="AC1256" s="418" t="n"/>
      <c r="AD1256" s="418" t="n"/>
      <c r="AE1256" s="455" t="n"/>
      <c r="AF1256" s="455" t="n"/>
      <c r="AG1256" s="455" t="n"/>
      <c r="AH1256" s="455" t="n"/>
      <c r="AI1256" s="455" t="n"/>
      <c r="AJ1256" s="455" t="n"/>
      <c r="AK1256" s="455" t="n"/>
      <c r="AL1256" s="455" t="n"/>
      <c r="AM1256" s="455" t="n"/>
      <c r="AN1256" s="455" t="n"/>
      <c r="AO1256" s="455" t="n"/>
      <c r="AP1256" s="455" t="n"/>
      <c r="AQ1256" s="455" t="n"/>
      <c r="AR1256" s="418" t="n"/>
      <c r="AS1256" s="418" t="n"/>
      <c r="AT1256" s="418" t="n"/>
    </row>
    <row r="1257">
      <c r="A1257" s="417" t="n">
        <v>1248</v>
      </c>
      <c r="B1257" s="418" t="inlineStr">
        <is>
          <t>Customs Clearance, Handling Fee</t>
        </is>
      </c>
      <c r="C1257" s="418" t="inlineStr">
        <is>
          <t>56ប៊ី-លីង សឹបផ្លាយ ឆេន មេនេចម៉ិន ឯ.ក</t>
        </is>
      </c>
      <c r="D1257" s="418" t="inlineStr">
        <is>
          <t>K004-902004795</t>
        </is>
      </c>
      <c r="E1257" s="418" t="inlineStr">
        <is>
          <t>IN202103-0240</t>
        </is>
      </c>
      <c r="F1257" s="419" t="n">
        <v>44286</v>
      </c>
      <c r="G1257" s="420" t="n">
        <v>157755</v>
      </c>
      <c r="H1257" s="418" t="n"/>
      <c r="I1257" s="455" t="n">
        <v>157755</v>
      </c>
      <c r="J1257" s="418">
        <f>IF(L1257&lt;&gt;"",L1257,K1257)</f>
        <v/>
      </c>
      <c r="K1257" s="418">
        <f>IF(AND(T1257=TRUE, U1257=TRUE, V1257=TRUE), IF(W1257&lt;-0.05, "អនុញ្ញាត (អ្នកផ្គត់ផ្គង់ប្រកាសខ្វះ)", "បានប្រកាស (អនុញ្ញាត)"), IF(AND(T1257=FALSE, U1257=FALSE, V1257=FALSE), "ព្យួរទុក (មិនមានទិន្នន័យ)", "ប្រកាសខុស (ព្យួរទុក)"))</f>
        <v/>
      </c>
      <c r="L1257" s="418" t="inlineStr"/>
      <c r="M1257" s="418" t="inlineStr"/>
      <c r="N1257" s="455" t="n"/>
      <c r="O1257" s="455">
        <f>IF(W1257&lt;0,AI1257,I1257)</f>
        <v/>
      </c>
      <c r="P1257" s="455">
        <f>I1257-O1257</f>
        <v/>
      </c>
      <c r="Q1257" s="418" t="n"/>
      <c r="R1257" s="418" t="inlineStr">
        <is>
          <t>IN202103-0240</t>
        </is>
      </c>
      <c r="S1257" s="418" t="inlineStr"/>
      <c r="T1257" s="418">
        <f>R1257=S1257</f>
        <v/>
      </c>
      <c r="U1257" s="418">
        <f>AND(MONTH(F1257)=MONTH(Y1257), YEAR(F1257)=YEAR(Y1257))</f>
        <v/>
      </c>
      <c r="V1257" s="418">
        <f>AND(AC1257&lt;&gt;"", 'Company information'!D$4&lt;&gt;"", RIGHT(SUBSTITUTE(AC1257,"-",""),9)=RIGHT(SUBSTITUTE('Company information'!D$4,"-",""),9))</f>
        <v/>
      </c>
      <c r="W1257" s="418">
        <f>AI1257-I1257</f>
        <v/>
      </c>
      <c r="X1257" s="455" t="n"/>
      <c r="Y1257" s="417" t="n"/>
      <c r="Z1257" s="418" t="n"/>
      <c r="AA1257" s="418" t="n"/>
      <c r="AB1257" s="418" t="n"/>
      <c r="AC1257" s="418" t="n"/>
      <c r="AD1257" s="418" t="n"/>
      <c r="AE1257" s="455" t="n"/>
      <c r="AF1257" s="455" t="n"/>
      <c r="AG1257" s="455" t="n"/>
      <c r="AH1257" s="455" t="n"/>
      <c r="AI1257" s="455" t="n"/>
      <c r="AJ1257" s="455" t="n"/>
      <c r="AK1257" s="455" t="n"/>
      <c r="AL1257" s="455" t="n"/>
      <c r="AM1257" s="455" t="n"/>
      <c r="AN1257" s="455" t="n"/>
      <c r="AO1257" s="455" t="n"/>
      <c r="AP1257" s="455" t="n"/>
      <c r="AQ1257" s="455" t="n"/>
      <c r="AR1257" s="418" t="n"/>
      <c r="AS1257" s="418" t="n"/>
      <c r="AT1257" s="418" t="n"/>
    </row>
    <row r="1258">
      <c r="A1258" s="417" t="n">
        <v>1249</v>
      </c>
      <c r="B1258" s="418" t="inlineStr">
        <is>
          <t>Customs Clearance, Handling Fee</t>
        </is>
      </c>
      <c r="C1258" s="418" t="inlineStr">
        <is>
          <t>56ប៊ី-លីង សឹបផ្លាយ ឆេន មេនេចម៉ិន ឯ.ក</t>
        </is>
      </c>
      <c r="D1258" s="418" t="inlineStr">
        <is>
          <t>K004-902004795</t>
        </is>
      </c>
      <c r="E1258" s="418" t="inlineStr">
        <is>
          <t>IN202103-0239</t>
        </is>
      </c>
      <c r="F1258" s="419" t="n">
        <v>44286</v>
      </c>
      <c r="G1258" s="420" t="n">
        <v>157755</v>
      </c>
      <c r="H1258" s="418" t="n"/>
      <c r="I1258" s="455" t="n">
        <v>157755</v>
      </c>
      <c r="J1258" s="418">
        <f>IF(L1258&lt;&gt;"",L1258,K1258)</f>
        <v/>
      </c>
      <c r="K1258" s="418">
        <f>IF(AND(T1258=TRUE, U1258=TRUE, V1258=TRUE), IF(W1258&lt;-0.05, "អនុញ្ញាត (អ្នកផ្គត់ផ្គង់ប្រកាសខ្វះ)", "បានប្រកាស (អនុញ្ញាត)"), IF(AND(T1258=FALSE, U1258=FALSE, V1258=FALSE), "ព្យួរទុក (មិនមានទិន្នន័យ)", "ប្រកាសខុស (ព្យួរទុក)"))</f>
        <v/>
      </c>
      <c r="L1258" s="418" t="inlineStr"/>
      <c r="M1258" s="418" t="inlineStr"/>
      <c r="N1258" s="455" t="n"/>
      <c r="O1258" s="455">
        <f>IF(W1258&lt;0,AI1258,I1258)</f>
        <v/>
      </c>
      <c r="P1258" s="455">
        <f>I1258-O1258</f>
        <v/>
      </c>
      <c r="Q1258" s="418" t="n"/>
      <c r="R1258" s="418" t="inlineStr">
        <is>
          <t>IN202103-0239</t>
        </is>
      </c>
      <c r="S1258" s="418" t="inlineStr"/>
      <c r="T1258" s="418">
        <f>R1258=S1258</f>
        <v/>
      </c>
      <c r="U1258" s="418">
        <f>AND(MONTH(F1258)=MONTH(Y1258), YEAR(F1258)=YEAR(Y1258))</f>
        <v/>
      </c>
      <c r="V1258" s="418">
        <f>AND(AC1258&lt;&gt;"", 'Company information'!D$4&lt;&gt;"", RIGHT(SUBSTITUTE(AC1258,"-",""),9)=RIGHT(SUBSTITUTE('Company information'!D$4,"-",""),9))</f>
        <v/>
      </c>
      <c r="W1258" s="418">
        <f>AI1258-I1258</f>
        <v/>
      </c>
      <c r="X1258" s="455" t="n"/>
      <c r="Y1258" s="417" t="n"/>
      <c r="Z1258" s="418" t="n"/>
      <c r="AA1258" s="418" t="n"/>
      <c r="AB1258" s="418" t="n"/>
      <c r="AC1258" s="418" t="n"/>
      <c r="AD1258" s="418" t="n"/>
      <c r="AE1258" s="455" t="n"/>
      <c r="AF1258" s="455" t="n"/>
      <c r="AG1258" s="455" t="n"/>
      <c r="AH1258" s="455" t="n"/>
      <c r="AI1258" s="455" t="n"/>
      <c r="AJ1258" s="455" t="n"/>
      <c r="AK1258" s="455" t="n"/>
      <c r="AL1258" s="455" t="n"/>
      <c r="AM1258" s="455" t="n"/>
      <c r="AN1258" s="455" t="n"/>
      <c r="AO1258" s="455" t="n"/>
      <c r="AP1258" s="455" t="n"/>
      <c r="AQ1258" s="455" t="n"/>
      <c r="AR1258" s="418" t="n"/>
      <c r="AS1258" s="418" t="n"/>
      <c r="AT1258" s="418" t="n"/>
    </row>
    <row r="1259">
      <c r="A1259" s="417" t="n">
        <v>1250</v>
      </c>
      <c r="B1259" s="418" t="inlineStr">
        <is>
          <t>Customs Clearance, Handling Fee</t>
        </is>
      </c>
      <c r="C1259" s="418" t="inlineStr">
        <is>
          <t>56ប៊ី-លីង សឹបផ្លាយ ឆេន មេនេចម៉ិន ឯ.ក</t>
        </is>
      </c>
      <c r="D1259" s="418" t="inlineStr">
        <is>
          <t>K004-902004795</t>
        </is>
      </c>
      <c r="E1259" s="418" t="inlineStr">
        <is>
          <t>IN202103-0238</t>
        </is>
      </c>
      <c r="F1259" s="419" t="n">
        <v>44286</v>
      </c>
      <c r="G1259" s="420" t="n">
        <v>157755</v>
      </c>
      <c r="H1259" s="418" t="n"/>
      <c r="I1259" s="455" t="n">
        <v>157755</v>
      </c>
      <c r="J1259" s="418">
        <f>IF(L1259&lt;&gt;"",L1259,K1259)</f>
        <v/>
      </c>
      <c r="K1259" s="418">
        <f>IF(AND(T1259=TRUE, U1259=TRUE, V1259=TRUE), IF(W1259&lt;-0.05, "អនុញ្ញាត (អ្នកផ្គត់ផ្គង់ប្រកាសខ្វះ)", "បានប្រកាស (អនុញ្ញាត)"), IF(AND(T1259=FALSE, U1259=FALSE, V1259=FALSE), "ព្យួរទុក (មិនមានទិន្នន័យ)", "ប្រកាសខុស (ព្យួរទុក)"))</f>
        <v/>
      </c>
      <c r="L1259" s="418" t="inlineStr"/>
      <c r="M1259" s="418" t="inlineStr"/>
      <c r="N1259" s="455" t="n"/>
      <c r="O1259" s="455">
        <f>IF(W1259&lt;0,AI1259,I1259)</f>
        <v/>
      </c>
      <c r="P1259" s="455">
        <f>I1259-O1259</f>
        <v/>
      </c>
      <c r="Q1259" s="418" t="n"/>
      <c r="R1259" s="418" t="inlineStr">
        <is>
          <t>IN202103-0238</t>
        </is>
      </c>
      <c r="S1259" s="418" t="inlineStr"/>
      <c r="T1259" s="418">
        <f>R1259=S1259</f>
        <v/>
      </c>
      <c r="U1259" s="418">
        <f>AND(MONTH(F1259)=MONTH(Y1259), YEAR(F1259)=YEAR(Y1259))</f>
        <v/>
      </c>
      <c r="V1259" s="418">
        <f>AND(AC1259&lt;&gt;"", 'Company information'!D$4&lt;&gt;"", RIGHT(SUBSTITUTE(AC1259,"-",""),9)=RIGHT(SUBSTITUTE('Company information'!D$4,"-",""),9))</f>
        <v/>
      </c>
      <c r="W1259" s="418">
        <f>AI1259-I1259</f>
        <v/>
      </c>
      <c r="X1259" s="455" t="n"/>
      <c r="Y1259" s="417" t="n"/>
      <c r="Z1259" s="418" t="n"/>
      <c r="AA1259" s="418" t="n"/>
      <c r="AB1259" s="418" t="n"/>
      <c r="AC1259" s="418" t="n"/>
      <c r="AD1259" s="418" t="n"/>
      <c r="AE1259" s="455" t="n"/>
      <c r="AF1259" s="455" t="n"/>
      <c r="AG1259" s="455" t="n"/>
      <c r="AH1259" s="455" t="n"/>
      <c r="AI1259" s="455" t="n"/>
      <c r="AJ1259" s="455" t="n"/>
      <c r="AK1259" s="455" t="n"/>
      <c r="AL1259" s="455" t="n"/>
      <c r="AM1259" s="455" t="n"/>
      <c r="AN1259" s="455" t="n"/>
      <c r="AO1259" s="455" t="n"/>
      <c r="AP1259" s="455" t="n"/>
      <c r="AQ1259" s="455" t="n"/>
      <c r="AR1259" s="418" t="n"/>
      <c r="AS1259" s="418" t="n"/>
      <c r="AT1259" s="418" t="n"/>
    </row>
    <row r="1260">
      <c r="A1260" s="417" t="n">
        <v>1251</v>
      </c>
      <c r="B1260" s="418" t="inlineStr">
        <is>
          <t>Customs Clearance, Handling Fee</t>
        </is>
      </c>
      <c r="C1260" s="418" t="inlineStr">
        <is>
          <t>56ប៊ី-លីង សឹបផ្លាយ ឆេន មេនេចម៉ិន ឯ.ក</t>
        </is>
      </c>
      <c r="D1260" s="418" t="inlineStr">
        <is>
          <t>K004-902004795</t>
        </is>
      </c>
      <c r="E1260" s="418" t="inlineStr">
        <is>
          <t>IN202103-0232</t>
        </is>
      </c>
      <c r="F1260" s="419" t="n">
        <v>44286</v>
      </c>
      <c r="G1260" s="420" t="n">
        <v>337758</v>
      </c>
      <c r="H1260" s="418" t="n"/>
      <c r="I1260" s="455" t="n">
        <v>337758</v>
      </c>
      <c r="J1260" s="418">
        <f>IF(L1260&lt;&gt;"",L1260,K1260)</f>
        <v/>
      </c>
      <c r="K1260" s="418">
        <f>IF(AND(T1260=TRUE, U1260=TRUE, V1260=TRUE), IF(W1260&lt;-0.05, "អនុញ្ញាត (អ្នកផ្គត់ផ្គង់ប្រកាសខ្វះ)", "បានប្រកាស (អនុញ្ញាត)"), IF(AND(T1260=FALSE, U1260=FALSE, V1260=FALSE), "ព្យួរទុក (មិនមានទិន្នន័យ)", "ប្រកាសខុស (ព្យួរទុក)"))</f>
        <v/>
      </c>
      <c r="L1260" s="418" t="inlineStr"/>
      <c r="M1260" s="418" t="inlineStr"/>
      <c r="N1260" s="455" t="n"/>
      <c r="O1260" s="455">
        <f>IF(W1260&lt;0,AI1260,I1260)</f>
        <v/>
      </c>
      <c r="P1260" s="455">
        <f>I1260-O1260</f>
        <v/>
      </c>
      <c r="Q1260" s="418" t="n"/>
      <c r="R1260" s="418" t="inlineStr">
        <is>
          <t>IN202103-0232</t>
        </is>
      </c>
      <c r="S1260" s="418" t="inlineStr"/>
      <c r="T1260" s="418">
        <f>R1260=S1260</f>
        <v/>
      </c>
      <c r="U1260" s="418">
        <f>AND(MONTH(F1260)=MONTH(Y1260), YEAR(F1260)=YEAR(Y1260))</f>
        <v/>
      </c>
      <c r="V1260" s="418">
        <f>AND(AC1260&lt;&gt;"", 'Company information'!D$4&lt;&gt;"", RIGHT(SUBSTITUTE(AC1260,"-",""),9)=RIGHT(SUBSTITUTE('Company information'!D$4,"-",""),9))</f>
        <v/>
      </c>
      <c r="W1260" s="418">
        <f>AI1260-I1260</f>
        <v/>
      </c>
      <c r="X1260" s="455" t="n"/>
      <c r="Y1260" s="417" t="n"/>
      <c r="Z1260" s="418" t="n"/>
      <c r="AA1260" s="418" t="n"/>
      <c r="AB1260" s="418" t="n"/>
      <c r="AC1260" s="418" t="n"/>
      <c r="AD1260" s="418" t="n"/>
      <c r="AE1260" s="455" t="n"/>
      <c r="AF1260" s="455" t="n"/>
      <c r="AG1260" s="455" t="n"/>
      <c r="AH1260" s="455" t="n"/>
      <c r="AI1260" s="455" t="n"/>
      <c r="AJ1260" s="455" t="n"/>
      <c r="AK1260" s="455" t="n"/>
      <c r="AL1260" s="455" t="n"/>
      <c r="AM1260" s="455" t="n"/>
      <c r="AN1260" s="455" t="n"/>
      <c r="AO1260" s="455" t="n"/>
      <c r="AP1260" s="455" t="n"/>
      <c r="AQ1260" s="455" t="n"/>
      <c r="AR1260" s="418" t="n"/>
      <c r="AS1260" s="418" t="n"/>
      <c r="AT1260" s="418" t="n"/>
    </row>
    <row r="1261">
      <c r="A1261" s="417" t="n">
        <v>1252</v>
      </c>
      <c r="B1261" s="418" t="inlineStr">
        <is>
          <t>Customs Clearance, Handling Fee</t>
        </is>
      </c>
      <c r="C1261" s="418" t="inlineStr">
        <is>
          <t>56ប៊ី-លីង សឹបផ្លាយ ឆេន មេនេចម៉ិន ឯ.ក</t>
        </is>
      </c>
      <c r="D1261" s="418" t="inlineStr">
        <is>
          <t>K004-902004795</t>
        </is>
      </c>
      <c r="E1261" s="418" t="inlineStr">
        <is>
          <t>IN202103-0229</t>
        </is>
      </c>
      <c r="F1261" s="419" t="n">
        <v>44286</v>
      </c>
      <c r="G1261" s="420" t="n">
        <v>337758</v>
      </c>
      <c r="H1261" s="418" t="n"/>
      <c r="I1261" s="455" t="n">
        <v>337758</v>
      </c>
      <c r="J1261" s="418">
        <f>IF(L1261&lt;&gt;"",L1261,K1261)</f>
        <v/>
      </c>
      <c r="K1261" s="418">
        <f>IF(AND(T1261=TRUE, U1261=TRUE, V1261=TRUE), IF(W1261&lt;-0.05, "អនុញ្ញាត (អ្នកផ្គត់ផ្គង់ប្រកាសខ្វះ)", "បានប្រកាស (អនុញ្ញាត)"), IF(AND(T1261=FALSE, U1261=FALSE, V1261=FALSE), "ព្យួរទុក (មិនមានទិន្នន័យ)", "ប្រកាសខុស (ព្យួរទុក)"))</f>
        <v/>
      </c>
      <c r="L1261" s="418" t="inlineStr"/>
      <c r="M1261" s="418" t="inlineStr"/>
      <c r="N1261" s="455" t="n"/>
      <c r="O1261" s="455">
        <f>IF(W1261&lt;0,AI1261,I1261)</f>
        <v/>
      </c>
      <c r="P1261" s="455">
        <f>I1261-O1261</f>
        <v/>
      </c>
      <c r="Q1261" s="418" t="n"/>
      <c r="R1261" s="418" t="inlineStr">
        <is>
          <t>IN202103-0229</t>
        </is>
      </c>
      <c r="S1261" s="418" t="inlineStr"/>
      <c r="T1261" s="418">
        <f>R1261=S1261</f>
        <v/>
      </c>
      <c r="U1261" s="418">
        <f>AND(MONTH(F1261)=MONTH(Y1261), YEAR(F1261)=YEAR(Y1261))</f>
        <v/>
      </c>
      <c r="V1261" s="418">
        <f>AND(AC1261&lt;&gt;"", 'Company information'!D$4&lt;&gt;"", RIGHT(SUBSTITUTE(AC1261,"-",""),9)=RIGHT(SUBSTITUTE('Company information'!D$4,"-",""),9))</f>
        <v/>
      </c>
      <c r="W1261" s="418">
        <f>AI1261-I1261</f>
        <v/>
      </c>
      <c r="X1261" s="455" t="n"/>
      <c r="Y1261" s="417" t="n"/>
      <c r="Z1261" s="418" t="n"/>
      <c r="AA1261" s="418" t="n"/>
      <c r="AB1261" s="418" t="n"/>
      <c r="AC1261" s="418" t="n"/>
      <c r="AD1261" s="418" t="n"/>
      <c r="AE1261" s="455" t="n"/>
      <c r="AF1261" s="455" t="n"/>
      <c r="AG1261" s="455" t="n"/>
      <c r="AH1261" s="455" t="n"/>
      <c r="AI1261" s="455" t="n"/>
      <c r="AJ1261" s="455" t="n"/>
      <c r="AK1261" s="455" t="n"/>
      <c r="AL1261" s="455" t="n"/>
      <c r="AM1261" s="455" t="n"/>
      <c r="AN1261" s="455" t="n"/>
      <c r="AO1261" s="455" t="n"/>
      <c r="AP1261" s="455" t="n"/>
      <c r="AQ1261" s="455" t="n"/>
      <c r="AR1261" s="418" t="n"/>
      <c r="AS1261" s="418" t="n"/>
      <c r="AT1261" s="418" t="n"/>
    </row>
    <row r="1262">
      <c r="A1262" s="417" t="n">
        <v>1253</v>
      </c>
      <c r="B1262" s="418" t="inlineStr">
        <is>
          <t>Customs Clearance, Handling Fee</t>
        </is>
      </c>
      <c r="C1262" s="418" t="inlineStr">
        <is>
          <t>56ប៊ី-លីង សឹបផ្លាយ ឆេន មេនេចម៉ិន ឯ.ក</t>
        </is>
      </c>
      <c r="D1262" s="418" t="inlineStr">
        <is>
          <t>K004-902004795</t>
        </is>
      </c>
      <c r="E1262" s="418" t="inlineStr">
        <is>
          <t>IN202103-0228</t>
        </is>
      </c>
      <c r="F1262" s="419" t="n">
        <v>44286</v>
      </c>
      <c r="G1262" s="420" t="n">
        <v>157755</v>
      </c>
      <c r="H1262" s="418" t="n"/>
      <c r="I1262" s="455" t="n">
        <v>157755</v>
      </c>
      <c r="J1262" s="418">
        <f>IF(L1262&lt;&gt;"",L1262,K1262)</f>
        <v/>
      </c>
      <c r="K1262" s="418">
        <f>IF(AND(T1262=TRUE, U1262=TRUE, V1262=TRUE), IF(W1262&lt;-0.05, "អនុញ្ញាត (អ្នកផ្គត់ផ្គង់ប្រកាសខ្វះ)", "បានប្រកាស (អនុញ្ញាត)"), IF(AND(T1262=FALSE, U1262=FALSE, V1262=FALSE), "ព្យួរទុក (មិនមានទិន្នន័យ)", "ប្រកាសខុស (ព្យួរទុក)"))</f>
        <v/>
      </c>
      <c r="L1262" s="418" t="inlineStr"/>
      <c r="M1262" s="418" t="inlineStr"/>
      <c r="N1262" s="455" t="n"/>
      <c r="O1262" s="455">
        <f>IF(W1262&lt;0,AI1262,I1262)</f>
        <v/>
      </c>
      <c r="P1262" s="455">
        <f>I1262-O1262</f>
        <v/>
      </c>
      <c r="Q1262" s="418" t="n"/>
      <c r="R1262" s="418" t="inlineStr">
        <is>
          <t>IN202103-0228</t>
        </is>
      </c>
      <c r="S1262" s="418" t="inlineStr"/>
      <c r="T1262" s="418">
        <f>R1262=S1262</f>
        <v/>
      </c>
      <c r="U1262" s="418">
        <f>AND(MONTH(F1262)=MONTH(Y1262), YEAR(F1262)=YEAR(Y1262))</f>
        <v/>
      </c>
      <c r="V1262" s="418">
        <f>AND(AC1262&lt;&gt;"", 'Company information'!D$4&lt;&gt;"", RIGHT(SUBSTITUTE(AC1262,"-",""),9)=RIGHT(SUBSTITUTE('Company information'!D$4,"-",""),9))</f>
        <v/>
      </c>
      <c r="W1262" s="418">
        <f>AI1262-I1262</f>
        <v/>
      </c>
      <c r="X1262" s="455" t="n"/>
      <c r="Y1262" s="417" t="n"/>
      <c r="Z1262" s="418" t="n"/>
      <c r="AA1262" s="418" t="n"/>
      <c r="AB1262" s="418" t="n"/>
      <c r="AC1262" s="418" t="n"/>
      <c r="AD1262" s="418" t="n"/>
      <c r="AE1262" s="455" t="n"/>
      <c r="AF1262" s="455" t="n"/>
      <c r="AG1262" s="455" t="n"/>
      <c r="AH1262" s="455" t="n"/>
      <c r="AI1262" s="455" t="n"/>
      <c r="AJ1262" s="455" t="n"/>
      <c r="AK1262" s="455" t="n"/>
      <c r="AL1262" s="455" t="n"/>
      <c r="AM1262" s="455" t="n"/>
      <c r="AN1262" s="455" t="n"/>
      <c r="AO1262" s="455" t="n"/>
      <c r="AP1262" s="455" t="n"/>
      <c r="AQ1262" s="455" t="n"/>
      <c r="AR1262" s="418" t="n"/>
      <c r="AS1262" s="418" t="n"/>
      <c r="AT1262" s="418" t="n"/>
    </row>
    <row r="1263">
      <c r="A1263" s="417" t="n">
        <v>1254</v>
      </c>
      <c r="B1263" s="418" t="inlineStr">
        <is>
          <t>Customs Clearance, Truck Fee</t>
        </is>
      </c>
      <c r="C1263" s="418" t="inlineStr">
        <is>
          <t>56ប៊ី-លីង សឹបផ្លាយ ឆេន មេនេចម៉ិន ឯ.ក</t>
        </is>
      </c>
      <c r="D1263" s="418" t="inlineStr">
        <is>
          <t>K004-902004795</t>
        </is>
      </c>
      <c r="E1263" s="418" t="inlineStr">
        <is>
          <t>IN202103-0227</t>
        </is>
      </c>
      <c r="F1263" s="419" t="n">
        <v>44286</v>
      </c>
      <c r="G1263" s="420" t="n">
        <v>279105</v>
      </c>
      <c r="H1263" s="418" t="n"/>
      <c r="I1263" s="455" t="n">
        <v>279105</v>
      </c>
      <c r="J1263" s="418">
        <f>IF(L1263&lt;&gt;"",L1263,K1263)</f>
        <v/>
      </c>
      <c r="K1263" s="418">
        <f>IF(AND(T1263=TRUE, U1263=TRUE, V1263=TRUE), IF(W1263&lt;-0.05, "អនុញ្ញាត (អ្នកផ្គត់ផ្គង់ប្រកាសខ្វះ)", "បានប្រកាស (អនុញ្ញាត)"), IF(AND(T1263=FALSE, U1263=FALSE, V1263=FALSE), "ព្យួរទុក (មិនមានទិន្នន័យ)", "ប្រកាសខុស (ព្យួរទុក)"))</f>
        <v/>
      </c>
      <c r="L1263" s="418" t="inlineStr"/>
      <c r="M1263" s="418" t="inlineStr"/>
      <c r="N1263" s="455" t="n"/>
      <c r="O1263" s="455">
        <f>IF(W1263&lt;0,AI1263,I1263)</f>
        <v/>
      </c>
      <c r="P1263" s="455">
        <f>I1263-O1263</f>
        <v/>
      </c>
      <c r="Q1263" s="418" t="n"/>
      <c r="R1263" s="418" t="inlineStr">
        <is>
          <t>IN202103-0227</t>
        </is>
      </c>
      <c r="S1263" s="418" t="inlineStr"/>
      <c r="T1263" s="418">
        <f>R1263=S1263</f>
        <v/>
      </c>
      <c r="U1263" s="418">
        <f>AND(MONTH(F1263)=MONTH(Y1263), YEAR(F1263)=YEAR(Y1263))</f>
        <v/>
      </c>
      <c r="V1263" s="418">
        <f>AND(AC1263&lt;&gt;"", 'Company information'!D$4&lt;&gt;"", RIGHT(SUBSTITUTE(AC1263,"-",""),9)=RIGHT(SUBSTITUTE('Company information'!D$4,"-",""),9))</f>
        <v/>
      </c>
      <c r="W1263" s="418">
        <f>AI1263-I1263</f>
        <v/>
      </c>
      <c r="X1263" s="455" t="n"/>
      <c r="Y1263" s="417" t="n"/>
      <c r="Z1263" s="418" t="n"/>
      <c r="AA1263" s="418" t="n"/>
      <c r="AB1263" s="418" t="n"/>
      <c r="AC1263" s="418" t="n"/>
      <c r="AD1263" s="418" t="n"/>
      <c r="AE1263" s="455" t="n"/>
      <c r="AF1263" s="455" t="n"/>
      <c r="AG1263" s="455" t="n"/>
      <c r="AH1263" s="455" t="n"/>
      <c r="AI1263" s="455" t="n"/>
      <c r="AJ1263" s="455" t="n"/>
      <c r="AK1263" s="455" t="n"/>
      <c r="AL1263" s="455" t="n"/>
      <c r="AM1263" s="455" t="n"/>
      <c r="AN1263" s="455" t="n"/>
      <c r="AO1263" s="455" t="n"/>
      <c r="AP1263" s="455" t="n"/>
      <c r="AQ1263" s="455" t="n"/>
      <c r="AR1263" s="418" t="n"/>
      <c r="AS1263" s="418" t="n"/>
      <c r="AT1263" s="418" t="n"/>
    </row>
    <row r="1264">
      <c r="A1264" s="417" t="n">
        <v>1255</v>
      </c>
      <c r="B1264" s="418" t="inlineStr">
        <is>
          <t>Customs Clearance, Truck Fee</t>
        </is>
      </c>
      <c r="C1264" s="418" t="inlineStr">
        <is>
          <t>56ប៊ី-លីង សឹបផ្លាយ ឆេន មេនេចម៉ិន ឯ.ក</t>
        </is>
      </c>
      <c r="D1264" s="418" t="inlineStr">
        <is>
          <t>K004-902004795</t>
        </is>
      </c>
      <c r="E1264" s="418" t="inlineStr">
        <is>
          <t>IN202103-0226</t>
        </is>
      </c>
      <c r="F1264" s="419" t="n">
        <v>44286</v>
      </c>
      <c r="G1264" s="420" t="n">
        <v>157755</v>
      </c>
      <c r="H1264" s="418" t="n"/>
      <c r="I1264" s="455" t="n">
        <v>157755</v>
      </c>
      <c r="J1264" s="418">
        <f>IF(L1264&lt;&gt;"",L1264,K1264)</f>
        <v/>
      </c>
      <c r="K1264" s="418">
        <f>IF(AND(T1264=TRUE, U1264=TRUE, V1264=TRUE), IF(W1264&lt;-0.05, "អនុញ្ញាត (អ្នកផ្គត់ផ្គង់ប្រកាសខ្វះ)", "បានប្រកាស (អនុញ្ញាត)"), IF(AND(T1264=FALSE, U1264=FALSE, V1264=FALSE), "ព្យួរទុក (មិនមានទិន្នន័យ)", "ប្រកាសខុស (ព្យួរទុក)"))</f>
        <v/>
      </c>
      <c r="L1264" s="418" t="inlineStr"/>
      <c r="M1264" s="418" t="inlineStr"/>
      <c r="N1264" s="455" t="n"/>
      <c r="O1264" s="455">
        <f>IF(W1264&lt;0,AI1264,I1264)</f>
        <v/>
      </c>
      <c r="P1264" s="455">
        <f>I1264-O1264</f>
        <v/>
      </c>
      <c r="Q1264" s="418" t="n"/>
      <c r="R1264" s="418" t="inlineStr">
        <is>
          <t>IN202103-0226</t>
        </is>
      </c>
      <c r="S1264" s="418" t="inlineStr"/>
      <c r="T1264" s="418">
        <f>R1264=S1264</f>
        <v/>
      </c>
      <c r="U1264" s="418">
        <f>AND(MONTH(F1264)=MONTH(Y1264), YEAR(F1264)=YEAR(Y1264))</f>
        <v/>
      </c>
      <c r="V1264" s="418">
        <f>AND(AC1264&lt;&gt;"", 'Company information'!D$4&lt;&gt;"", RIGHT(SUBSTITUTE(AC1264,"-",""),9)=RIGHT(SUBSTITUTE('Company information'!D$4,"-",""),9))</f>
        <v/>
      </c>
      <c r="W1264" s="418">
        <f>AI1264-I1264</f>
        <v/>
      </c>
      <c r="X1264" s="455" t="n"/>
      <c r="Y1264" s="417" t="n"/>
      <c r="Z1264" s="418" t="n"/>
      <c r="AA1264" s="418" t="n"/>
      <c r="AB1264" s="418" t="n"/>
      <c r="AC1264" s="418" t="n"/>
      <c r="AD1264" s="418" t="n"/>
      <c r="AE1264" s="455" t="n"/>
      <c r="AF1264" s="455" t="n"/>
      <c r="AG1264" s="455" t="n"/>
      <c r="AH1264" s="455" t="n"/>
      <c r="AI1264" s="455" t="n"/>
      <c r="AJ1264" s="455" t="n"/>
      <c r="AK1264" s="455" t="n"/>
      <c r="AL1264" s="455" t="n"/>
      <c r="AM1264" s="455" t="n"/>
      <c r="AN1264" s="455" t="n"/>
      <c r="AO1264" s="455" t="n"/>
      <c r="AP1264" s="455" t="n"/>
      <c r="AQ1264" s="455" t="n"/>
      <c r="AR1264" s="418" t="n"/>
      <c r="AS1264" s="418" t="n"/>
      <c r="AT1264" s="418" t="n"/>
    </row>
    <row r="1265">
      <c r="A1265" s="417" t="n">
        <v>1256</v>
      </c>
      <c r="B1265" s="418" t="inlineStr">
        <is>
          <t>Customs Clearance, Truck Fee</t>
        </is>
      </c>
      <c r="C1265" s="418" t="inlineStr">
        <is>
          <t>56ប៊ី-លីង សឹបផ្លាយ ឆេន មេនេចម៉ិន ឯ.ក</t>
        </is>
      </c>
      <c r="D1265" s="418" t="inlineStr">
        <is>
          <t>K004-902004795</t>
        </is>
      </c>
      <c r="E1265" s="418" t="inlineStr">
        <is>
          <t>IN202103-0225</t>
        </is>
      </c>
      <c r="F1265" s="419" t="n">
        <v>44286</v>
      </c>
      <c r="G1265" s="420" t="n">
        <v>311465</v>
      </c>
      <c r="H1265" s="418" t="n"/>
      <c r="I1265" s="455" t="n">
        <v>311465</v>
      </c>
      <c r="J1265" s="418">
        <f>IF(L1265&lt;&gt;"",L1265,K1265)</f>
        <v/>
      </c>
      <c r="K1265" s="418">
        <f>IF(AND(T1265=TRUE, U1265=TRUE, V1265=TRUE), IF(W1265&lt;-0.05, "អនុញ្ញាត (អ្នកផ្គត់ផ្គង់ប្រកាសខ្វះ)", "បានប្រកាស (អនុញ្ញាត)"), IF(AND(T1265=FALSE, U1265=FALSE, V1265=FALSE), "ព្យួរទុក (មិនមានទិន្នន័យ)", "ប្រកាសខុស (ព្យួរទុក)"))</f>
        <v/>
      </c>
      <c r="L1265" s="418" t="inlineStr"/>
      <c r="M1265" s="418" t="inlineStr"/>
      <c r="N1265" s="455" t="n"/>
      <c r="O1265" s="455">
        <f>IF(W1265&lt;0,AI1265,I1265)</f>
        <v/>
      </c>
      <c r="P1265" s="455">
        <f>I1265-O1265</f>
        <v/>
      </c>
      <c r="Q1265" s="418" t="n"/>
      <c r="R1265" s="418" t="inlineStr">
        <is>
          <t>IN202103-0225</t>
        </is>
      </c>
      <c r="S1265" s="418" t="inlineStr"/>
      <c r="T1265" s="418">
        <f>R1265=S1265</f>
        <v/>
      </c>
      <c r="U1265" s="418">
        <f>AND(MONTH(F1265)=MONTH(Y1265), YEAR(F1265)=YEAR(Y1265))</f>
        <v/>
      </c>
      <c r="V1265" s="418">
        <f>AND(AC1265&lt;&gt;"", 'Company information'!D$4&lt;&gt;"", RIGHT(SUBSTITUTE(AC1265,"-",""),9)=RIGHT(SUBSTITUTE('Company information'!D$4,"-",""),9))</f>
        <v/>
      </c>
      <c r="W1265" s="418">
        <f>AI1265-I1265</f>
        <v/>
      </c>
      <c r="X1265" s="455" t="n"/>
      <c r="Y1265" s="417" t="n"/>
      <c r="Z1265" s="418" t="n"/>
      <c r="AA1265" s="418" t="n"/>
      <c r="AB1265" s="418" t="n"/>
      <c r="AC1265" s="418" t="n"/>
      <c r="AD1265" s="418" t="n"/>
      <c r="AE1265" s="455" t="n"/>
      <c r="AF1265" s="455" t="n"/>
      <c r="AG1265" s="455" t="n"/>
      <c r="AH1265" s="455" t="n"/>
      <c r="AI1265" s="455" t="n"/>
      <c r="AJ1265" s="455" t="n"/>
      <c r="AK1265" s="455" t="n"/>
      <c r="AL1265" s="455" t="n"/>
      <c r="AM1265" s="455" t="n"/>
      <c r="AN1265" s="455" t="n"/>
      <c r="AO1265" s="455" t="n"/>
      <c r="AP1265" s="455" t="n"/>
      <c r="AQ1265" s="455" t="n"/>
      <c r="AR1265" s="418" t="n"/>
      <c r="AS1265" s="418" t="n"/>
      <c r="AT1265" s="418" t="n"/>
    </row>
    <row r="1266">
      <c r="A1266" s="417" t="n">
        <v>1257</v>
      </c>
      <c r="B1266" s="418" t="inlineStr">
        <is>
          <t>Customs Clearance, Truck Fee</t>
        </is>
      </c>
      <c r="C1266" s="418" t="inlineStr">
        <is>
          <t>56ប៊ី-លីង សឹបផ្លាយ ឆេន មេនេចម៉ិន ឯ.ក</t>
        </is>
      </c>
      <c r="D1266" s="418" t="inlineStr">
        <is>
          <t>K004-902004795</t>
        </is>
      </c>
      <c r="E1266" s="418" t="inlineStr">
        <is>
          <t>IN202103-0224</t>
        </is>
      </c>
      <c r="F1266" s="419" t="n">
        <v>44286</v>
      </c>
      <c r="G1266" s="420" t="n">
        <v>157755</v>
      </c>
      <c r="H1266" s="418" t="n"/>
      <c r="I1266" s="455" t="n">
        <v>157755</v>
      </c>
      <c r="J1266" s="418">
        <f>IF(L1266&lt;&gt;"",L1266,K1266)</f>
        <v/>
      </c>
      <c r="K1266" s="418">
        <f>IF(AND(T1266=TRUE, U1266=TRUE, V1266=TRUE), IF(W1266&lt;-0.05, "អនុញ្ញាត (អ្នកផ្គត់ផ្គង់ប្រកាសខ្វះ)", "បានប្រកាស (អនុញ្ញាត)"), IF(AND(T1266=FALSE, U1266=FALSE, V1266=FALSE), "ព្យួរទុក (មិនមានទិន្នន័យ)", "ប្រកាសខុស (ព្យួរទុក)"))</f>
        <v/>
      </c>
      <c r="L1266" s="418" t="inlineStr"/>
      <c r="M1266" s="418" t="inlineStr"/>
      <c r="N1266" s="455" t="n"/>
      <c r="O1266" s="455">
        <f>IF(W1266&lt;0,AI1266,I1266)</f>
        <v/>
      </c>
      <c r="P1266" s="455">
        <f>I1266-O1266</f>
        <v/>
      </c>
      <c r="Q1266" s="418" t="n"/>
      <c r="R1266" s="418" t="inlineStr">
        <is>
          <t>IN202103-0224</t>
        </is>
      </c>
      <c r="S1266" s="418" t="inlineStr"/>
      <c r="T1266" s="418">
        <f>R1266=S1266</f>
        <v/>
      </c>
      <c r="U1266" s="418">
        <f>AND(MONTH(F1266)=MONTH(Y1266), YEAR(F1266)=YEAR(Y1266))</f>
        <v/>
      </c>
      <c r="V1266" s="418">
        <f>AND(AC1266&lt;&gt;"", 'Company information'!D$4&lt;&gt;"", RIGHT(SUBSTITUTE(AC1266,"-",""),9)=RIGHT(SUBSTITUTE('Company information'!D$4,"-",""),9))</f>
        <v/>
      </c>
      <c r="W1266" s="418">
        <f>AI1266-I1266</f>
        <v/>
      </c>
      <c r="X1266" s="455" t="n"/>
      <c r="Y1266" s="417" t="n"/>
      <c r="Z1266" s="418" t="n"/>
      <c r="AA1266" s="418" t="n"/>
      <c r="AB1266" s="418" t="n"/>
      <c r="AC1266" s="418" t="n"/>
      <c r="AD1266" s="418" t="n"/>
      <c r="AE1266" s="455" t="n"/>
      <c r="AF1266" s="455" t="n"/>
      <c r="AG1266" s="455" t="n"/>
      <c r="AH1266" s="455" t="n"/>
      <c r="AI1266" s="455" t="n"/>
      <c r="AJ1266" s="455" t="n"/>
      <c r="AK1266" s="455" t="n"/>
      <c r="AL1266" s="455" t="n"/>
      <c r="AM1266" s="455" t="n"/>
      <c r="AN1266" s="455" t="n"/>
      <c r="AO1266" s="455" t="n"/>
      <c r="AP1266" s="455" t="n"/>
      <c r="AQ1266" s="455" t="n"/>
      <c r="AR1266" s="418" t="n"/>
      <c r="AS1266" s="418" t="n"/>
      <c r="AT1266" s="418" t="n"/>
    </row>
    <row r="1267">
      <c r="A1267" s="417" t="n">
        <v>1258</v>
      </c>
      <c r="B1267" s="418" t="inlineStr">
        <is>
          <t>Customs Clearance, Truck Fee</t>
        </is>
      </c>
      <c r="C1267" s="418" t="inlineStr">
        <is>
          <t>56ប៊ី-លីង សឹបផ្លាយ ឆេន មេនេចម៉ិន ឯ.ក</t>
        </is>
      </c>
      <c r="D1267" s="418" t="inlineStr">
        <is>
          <t>K004-902004795</t>
        </is>
      </c>
      <c r="E1267" s="418" t="inlineStr">
        <is>
          <t>IN202103-0214</t>
        </is>
      </c>
      <c r="F1267" s="419" t="n">
        <v>44286</v>
      </c>
      <c r="G1267" s="420" t="n">
        <v>311465</v>
      </c>
      <c r="H1267" s="418" t="n"/>
      <c r="I1267" s="455" t="n">
        <v>311465</v>
      </c>
      <c r="J1267" s="418">
        <f>IF(L1267&lt;&gt;"",L1267,K1267)</f>
        <v/>
      </c>
      <c r="K1267" s="418">
        <f>IF(AND(T1267=TRUE, U1267=TRUE, V1267=TRUE), IF(W1267&lt;-0.05, "អនុញ្ញាត (អ្នកផ្គត់ផ្គង់ប្រកាសខ្វះ)", "បានប្រកាស (អនុញ្ញាត)"), IF(AND(T1267=FALSE, U1267=FALSE, V1267=FALSE), "ព្យួរទុក (មិនមានទិន្នន័យ)", "ប្រកាសខុស (ព្យួរទុក)"))</f>
        <v/>
      </c>
      <c r="L1267" s="418" t="inlineStr"/>
      <c r="M1267" s="418" t="inlineStr"/>
      <c r="N1267" s="455" t="n"/>
      <c r="O1267" s="455">
        <f>IF(W1267&lt;0,AI1267,I1267)</f>
        <v/>
      </c>
      <c r="P1267" s="455">
        <f>I1267-O1267</f>
        <v/>
      </c>
      <c r="Q1267" s="418" t="n"/>
      <c r="R1267" s="418" t="inlineStr">
        <is>
          <t>IN202103-0214</t>
        </is>
      </c>
      <c r="S1267" s="418" t="inlineStr"/>
      <c r="T1267" s="418">
        <f>R1267=S1267</f>
        <v/>
      </c>
      <c r="U1267" s="418">
        <f>AND(MONTH(F1267)=MONTH(Y1267), YEAR(F1267)=YEAR(Y1267))</f>
        <v/>
      </c>
      <c r="V1267" s="418">
        <f>AND(AC1267&lt;&gt;"", 'Company information'!D$4&lt;&gt;"", RIGHT(SUBSTITUTE(AC1267,"-",""),9)=RIGHT(SUBSTITUTE('Company information'!D$4,"-",""),9))</f>
        <v/>
      </c>
      <c r="W1267" s="418">
        <f>AI1267-I1267</f>
        <v/>
      </c>
      <c r="X1267" s="455" t="n"/>
      <c r="Y1267" s="417" t="n"/>
      <c r="Z1267" s="418" t="n"/>
      <c r="AA1267" s="418" t="n"/>
      <c r="AB1267" s="418" t="n"/>
      <c r="AC1267" s="418" t="n"/>
      <c r="AD1267" s="418" t="n"/>
      <c r="AE1267" s="455" t="n"/>
      <c r="AF1267" s="455" t="n"/>
      <c r="AG1267" s="455" t="n"/>
      <c r="AH1267" s="455" t="n"/>
      <c r="AI1267" s="455" t="n"/>
      <c r="AJ1267" s="455" t="n"/>
      <c r="AK1267" s="455" t="n"/>
      <c r="AL1267" s="455" t="n"/>
      <c r="AM1267" s="455" t="n"/>
      <c r="AN1267" s="455" t="n"/>
      <c r="AO1267" s="455" t="n"/>
      <c r="AP1267" s="455" t="n"/>
      <c r="AQ1267" s="455" t="n"/>
      <c r="AR1267" s="418" t="n"/>
      <c r="AS1267" s="418" t="n"/>
      <c r="AT1267" s="418" t="n"/>
    </row>
    <row r="1268">
      <c r="A1268" s="417" t="n">
        <v>1259</v>
      </c>
      <c r="B1268" s="418" t="inlineStr">
        <is>
          <t>Customs Clearance, Truck Fee</t>
        </is>
      </c>
      <c r="C1268" s="418" t="inlineStr">
        <is>
          <t>56ប៊ី-លីង សឹបផ្លាយ ឆេន មេនេចម៉ិន ឯ.ក</t>
        </is>
      </c>
      <c r="D1268" s="418" t="inlineStr">
        <is>
          <t>K004-902004795</t>
        </is>
      </c>
      <c r="E1268" s="418" t="inlineStr">
        <is>
          <t>IN202103-0212</t>
        </is>
      </c>
      <c r="F1268" s="419" t="n">
        <v>44286</v>
      </c>
      <c r="G1268" s="420" t="n">
        <v>311465</v>
      </c>
      <c r="H1268" s="418" t="n"/>
      <c r="I1268" s="455" t="n">
        <v>311465</v>
      </c>
      <c r="J1268" s="418">
        <f>IF(L1268&lt;&gt;"",L1268,K1268)</f>
        <v/>
      </c>
      <c r="K1268" s="418">
        <f>IF(AND(T1268=TRUE, U1268=TRUE, V1268=TRUE), IF(W1268&lt;-0.05, "អនុញ្ញាត (អ្នកផ្គត់ផ្គង់ប្រកាសខ្វះ)", "បានប្រកាស (អនុញ្ញាត)"), IF(AND(T1268=FALSE, U1268=FALSE, V1268=FALSE), "ព្យួរទុក (មិនមានទិន្នន័យ)", "ប្រកាសខុស (ព្យួរទុក)"))</f>
        <v/>
      </c>
      <c r="L1268" s="418" t="inlineStr"/>
      <c r="M1268" s="418" t="inlineStr"/>
      <c r="N1268" s="455" t="n"/>
      <c r="O1268" s="455">
        <f>IF(W1268&lt;0,AI1268,I1268)</f>
        <v/>
      </c>
      <c r="P1268" s="455">
        <f>I1268-O1268</f>
        <v/>
      </c>
      <c r="Q1268" s="418" t="n"/>
      <c r="R1268" s="418" t="inlineStr">
        <is>
          <t>IN202103-0212</t>
        </is>
      </c>
      <c r="S1268" s="418" t="inlineStr"/>
      <c r="T1268" s="418">
        <f>R1268=S1268</f>
        <v/>
      </c>
      <c r="U1268" s="418">
        <f>AND(MONTH(F1268)=MONTH(Y1268), YEAR(F1268)=YEAR(Y1268))</f>
        <v/>
      </c>
      <c r="V1268" s="418">
        <f>AND(AC1268&lt;&gt;"", 'Company information'!D$4&lt;&gt;"", RIGHT(SUBSTITUTE(AC1268,"-",""),9)=RIGHT(SUBSTITUTE('Company information'!D$4,"-",""),9))</f>
        <v/>
      </c>
      <c r="W1268" s="418">
        <f>AI1268-I1268</f>
        <v/>
      </c>
      <c r="X1268" s="455" t="n"/>
      <c r="Y1268" s="417" t="n"/>
      <c r="Z1268" s="418" t="n"/>
      <c r="AA1268" s="418" t="n"/>
      <c r="AB1268" s="418" t="n"/>
      <c r="AC1268" s="418" t="n"/>
      <c r="AD1268" s="418" t="n"/>
      <c r="AE1268" s="455" t="n"/>
      <c r="AF1268" s="455" t="n"/>
      <c r="AG1268" s="455" t="n"/>
      <c r="AH1268" s="455" t="n"/>
      <c r="AI1268" s="455" t="n"/>
      <c r="AJ1268" s="455" t="n"/>
      <c r="AK1268" s="455" t="n"/>
      <c r="AL1268" s="455" t="n"/>
      <c r="AM1268" s="455" t="n"/>
      <c r="AN1268" s="455" t="n"/>
      <c r="AO1268" s="455" t="n"/>
      <c r="AP1268" s="455" t="n"/>
      <c r="AQ1268" s="455" t="n"/>
      <c r="AR1268" s="418" t="n"/>
      <c r="AS1268" s="418" t="n"/>
      <c r="AT1268" s="418" t="n"/>
    </row>
    <row r="1269">
      <c r="A1269" s="417" t="n">
        <v>1260</v>
      </c>
      <c r="B1269" s="418" t="inlineStr">
        <is>
          <t>Customs Clearance, Handling Fee</t>
        </is>
      </c>
      <c r="C1269" s="418" t="inlineStr">
        <is>
          <t>56ប៊ី-លីង សឹបផ្លាយ ឆេន មេនេចម៉ិន ឯ.ក</t>
        </is>
      </c>
      <c r="D1269" s="418" t="inlineStr">
        <is>
          <t>K004-902004795</t>
        </is>
      </c>
      <c r="E1269" s="418" t="inlineStr">
        <is>
          <t>IN202103-0211</t>
        </is>
      </c>
      <c r="F1269" s="419" t="n">
        <v>44286</v>
      </c>
      <c r="G1269" s="420" t="n">
        <v>157755</v>
      </c>
      <c r="H1269" s="418" t="n"/>
      <c r="I1269" s="455" t="n">
        <v>157755</v>
      </c>
      <c r="J1269" s="418">
        <f>IF(L1269&lt;&gt;"",L1269,K1269)</f>
        <v/>
      </c>
      <c r="K1269" s="418">
        <f>IF(AND(T1269=TRUE, U1269=TRUE, V1269=TRUE), IF(W1269&lt;-0.05, "អនុញ្ញាត (អ្នកផ្គត់ផ្គង់ប្រកាសខ្វះ)", "បានប្រកាស (អនុញ្ញាត)"), IF(AND(T1269=FALSE, U1269=FALSE, V1269=FALSE), "ព្យួរទុក (មិនមានទិន្នន័យ)", "ប្រកាសខុស (ព្យួរទុក)"))</f>
        <v/>
      </c>
      <c r="L1269" s="418" t="inlineStr"/>
      <c r="M1269" s="418" t="inlineStr"/>
      <c r="N1269" s="455" t="n"/>
      <c r="O1269" s="455">
        <f>IF(W1269&lt;0,AI1269,I1269)</f>
        <v/>
      </c>
      <c r="P1269" s="455">
        <f>I1269-O1269</f>
        <v/>
      </c>
      <c r="Q1269" s="418" t="n"/>
      <c r="R1269" s="418" t="inlineStr">
        <is>
          <t>IN202103-0211</t>
        </is>
      </c>
      <c r="S1269" s="418" t="inlineStr"/>
      <c r="T1269" s="418">
        <f>R1269=S1269</f>
        <v/>
      </c>
      <c r="U1269" s="418">
        <f>AND(MONTH(F1269)=MONTH(Y1269), YEAR(F1269)=YEAR(Y1269))</f>
        <v/>
      </c>
      <c r="V1269" s="418">
        <f>AND(AC1269&lt;&gt;"", 'Company information'!D$4&lt;&gt;"", RIGHT(SUBSTITUTE(AC1269,"-",""),9)=RIGHT(SUBSTITUTE('Company information'!D$4,"-",""),9))</f>
        <v/>
      </c>
      <c r="W1269" s="418">
        <f>AI1269-I1269</f>
        <v/>
      </c>
      <c r="X1269" s="455" t="n"/>
      <c r="Y1269" s="417" t="n"/>
      <c r="Z1269" s="418" t="n"/>
      <c r="AA1269" s="418" t="n"/>
      <c r="AB1269" s="418" t="n"/>
      <c r="AC1269" s="418" t="n"/>
      <c r="AD1269" s="418" t="n"/>
      <c r="AE1269" s="455" t="n"/>
      <c r="AF1269" s="455" t="n"/>
      <c r="AG1269" s="455" t="n"/>
      <c r="AH1269" s="455" t="n"/>
      <c r="AI1269" s="455" t="n"/>
      <c r="AJ1269" s="455" t="n"/>
      <c r="AK1269" s="455" t="n"/>
      <c r="AL1269" s="455" t="n"/>
      <c r="AM1269" s="455" t="n"/>
      <c r="AN1269" s="455" t="n"/>
      <c r="AO1269" s="455" t="n"/>
      <c r="AP1269" s="455" t="n"/>
      <c r="AQ1269" s="455" t="n"/>
      <c r="AR1269" s="418" t="n"/>
      <c r="AS1269" s="418" t="n"/>
      <c r="AT1269" s="418" t="n"/>
    </row>
    <row r="1270">
      <c r="A1270" s="417" t="n">
        <v>1261</v>
      </c>
      <c r="B1270" s="418" t="inlineStr">
        <is>
          <t>Customs Clearance, Truck Fee</t>
        </is>
      </c>
      <c r="C1270" s="418" t="inlineStr">
        <is>
          <t>56ប៊ី-លីង សឹបផ្លាយ ឆេន មេនេចម៉ិន ឯ.ក</t>
        </is>
      </c>
      <c r="D1270" s="418" t="inlineStr">
        <is>
          <t>K004-902004795</t>
        </is>
      </c>
      <c r="E1270" s="418" t="inlineStr">
        <is>
          <t>IN202103-0210</t>
        </is>
      </c>
      <c r="F1270" s="419" t="n">
        <v>44286</v>
      </c>
      <c r="G1270" s="420" t="n">
        <v>256858</v>
      </c>
      <c r="H1270" s="418" t="n"/>
      <c r="I1270" s="455" t="n">
        <v>256858</v>
      </c>
      <c r="J1270" s="418">
        <f>IF(L1270&lt;&gt;"",L1270,K1270)</f>
        <v/>
      </c>
      <c r="K1270" s="418">
        <f>IF(AND(T1270=TRUE, U1270=TRUE, V1270=TRUE), IF(W1270&lt;-0.05, "អនុញ្ញាត (អ្នកផ្គត់ផ្គង់ប្រកាសខ្វះ)", "បានប្រកាស (អនុញ្ញាត)"), IF(AND(T1270=FALSE, U1270=FALSE, V1270=FALSE), "ព្យួរទុក (មិនមានទិន្នន័យ)", "ប្រកាសខុស (ព្យួរទុក)"))</f>
        <v/>
      </c>
      <c r="L1270" s="418" t="inlineStr"/>
      <c r="M1270" s="418" t="inlineStr"/>
      <c r="N1270" s="455" t="n"/>
      <c r="O1270" s="455">
        <f>IF(W1270&lt;0,AI1270,I1270)</f>
        <v/>
      </c>
      <c r="P1270" s="455">
        <f>I1270-O1270</f>
        <v/>
      </c>
      <c r="Q1270" s="418" t="n"/>
      <c r="R1270" s="418" t="inlineStr">
        <is>
          <t>IN202103-0210</t>
        </is>
      </c>
      <c r="S1270" s="418" t="inlineStr"/>
      <c r="T1270" s="418">
        <f>R1270=S1270</f>
        <v/>
      </c>
      <c r="U1270" s="418">
        <f>AND(MONTH(F1270)=MONTH(Y1270), YEAR(F1270)=YEAR(Y1270))</f>
        <v/>
      </c>
      <c r="V1270" s="418">
        <f>AND(AC1270&lt;&gt;"", 'Company information'!D$4&lt;&gt;"", RIGHT(SUBSTITUTE(AC1270,"-",""),9)=RIGHT(SUBSTITUTE('Company information'!D$4,"-",""),9))</f>
        <v/>
      </c>
      <c r="W1270" s="418">
        <f>AI1270-I1270</f>
        <v/>
      </c>
      <c r="X1270" s="455" t="n"/>
      <c r="Y1270" s="417" t="n"/>
      <c r="Z1270" s="418" t="n"/>
      <c r="AA1270" s="418" t="n"/>
      <c r="AB1270" s="418" t="n"/>
      <c r="AC1270" s="418" t="n"/>
      <c r="AD1270" s="418" t="n"/>
      <c r="AE1270" s="455" t="n"/>
      <c r="AF1270" s="455" t="n"/>
      <c r="AG1270" s="455" t="n"/>
      <c r="AH1270" s="455" t="n"/>
      <c r="AI1270" s="455" t="n"/>
      <c r="AJ1270" s="455" t="n"/>
      <c r="AK1270" s="455" t="n"/>
      <c r="AL1270" s="455" t="n"/>
      <c r="AM1270" s="455" t="n"/>
      <c r="AN1270" s="455" t="n"/>
      <c r="AO1270" s="455" t="n"/>
      <c r="AP1270" s="455" t="n"/>
      <c r="AQ1270" s="455" t="n"/>
      <c r="AR1270" s="418" t="n"/>
      <c r="AS1270" s="418" t="n"/>
      <c r="AT1270" s="418" t="n"/>
    </row>
    <row r="1271">
      <c r="A1271" s="417" t="n">
        <v>1262</v>
      </c>
      <c r="B1271" s="418" t="inlineStr">
        <is>
          <t>Customs Clearance, Truck Fee</t>
        </is>
      </c>
      <c r="C1271" s="418" t="inlineStr">
        <is>
          <t>56ប៊ី-លីង សឹបផ្លាយ ឆេន មេនេចម៉ិន ឯ.ក</t>
        </is>
      </c>
      <c r="D1271" s="418" t="inlineStr">
        <is>
          <t>K004-902004795</t>
        </is>
      </c>
      <c r="E1271" s="418" t="inlineStr">
        <is>
          <t>IN202103-0205</t>
        </is>
      </c>
      <c r="F1271" s="419" t="n">
        <v>44286</v>
      </c>
      <c r="G1271" s="420" t="n">
        <v>256858</v>
      </c>
      <c r="H1271" s="418" t="n"/>
      <c r="I1271" s="455" t="n">
        <v>256858</v>
      </c>
      <c r="J1271" s="418">
        <f>IF(L1271&lt;&gt;"",L1271,K1271)</f>
        <v/>
      </c>
      <c r="K1271" s="418">
        <f>IF(AND(T1271=TRUE, U1271=TRUE, V1271=TRUE), IF(W1271&lt;-0.05, "អនុញ្ញាត (អ្នកផ្គត់ផ្គង់ប្រកាសខ្វះ)", "បានប្រកាស (អនុញ្ញាត)"), IF(AND(T1271=FALSE, U1271=FALSE, V1271=FALSE), "ព្យួរទុក (មិនមានទិន្នន័យ)", "ប្រកាសខុស (ព្យួរទុក)"))</f>
        <v/>
      </c>
      <c r="L1271" s="418" t="inlineStr"/>
      <c r="M1271" s="418" t="inlineStr"/>
      <c r="N1271" s="455" t="n"/>
      <c r="O1271" s="455">
        <f>IF(W1271&lt;0,AI1271,I1271)</f>
        <v/>
      </c>
      <c r="P1271" s="455">
        <f>I1271-O1271</f>
        <v/>
      </c>
      <c r="Q1271" s="418" t="n"/>
      <c r="R1271" s="418" t="inlineStr">
        <is>
          <t>IN202103-0205</t>
        </is>
      </c>
      <c r="S1271" s="418" t="inlineStr"/>
      <c r="T1271" s="418">
        <f>R1271=S1271</f>
        <v/>
      </c>
      <c r="U1271" s="418">
        <f>AND(MONTH(F1271)=MONTH(Y1271), YEAR(F1271)=YEAR(Y1271))</f>
        <v/>
      </c>
      <c r="V1271" s="418">
        <f>AND(AC1271&lt;&gt;"", 'Company information'!D$4&lt;&gt;"", RIGHT(SUBSTITUTE(AC1271,"-",""),9)=RIGHT(SUBSTITUTE('Company information'!D$4,"-",""),9))</f>
        <v/>
      </c>
      <c r="W1271" s="418">
        <f>AI1271-I1271</f>
        <v/>
      </c>
      <c r="X1271" s="455" t="n"/>
      <c r="Y1271" s="417" t="n"/>
      <c r="Z1271" s="418" t="n"/>
      <c r="AA1271" s="418" t="n"/>
      <c r="AB1271" s="418" t="n"/>
      <c r="AC1271" s="418" t="n"/>
      <c r="AD1271" s="418" t="n"/>
      <c r="AE1271" s="455" t="n"/>
      <c r="AF1271" s="455" t="n"/>
      <c r="AG1271" s="455" t="n"/>
      <c r="AH1271" s="455" t="n"/>
      <c r="AI1271" s="455" t="n"/>
      <c r="AJ1271" s="455" t="n"/>
      <c r="AK1271" s="455" t="n"/>
      <c r="AL1271" s="455" t="n"/>
      <c r="AM1271" s="455" t="n"/>
      <c r="AN1271" s="455" t="n"/>
      <c r="AO1271" s="455" t="n"/>
      <c r="AP1271" s="455" t="n"/>
      <c r="AQ1271" s="455" t="n"/>
      <c r="AR1271" s="418" t="n"/>
      <c r="AS1271" s="418" t="n"/>
      <c r="AT1271" s="418" t="n"/>
    </row>
    <row r="1272">
      <c r="A1272" s="417" t="n">
        <v>1263</v>
      </c>
      <c r="B1272" s="418" t="inlineStr">
        <is>
          <t>Customs Clearance, Truck Fee</t>
        </is>
      </c>
      <c r="C1272" s="418" t="inlineStr">
        <is>
          <t>56ប៊ី-លីង សឹបផ្លាយ ឆេន មេនេចម៉ិន ឯ.ក</t>
        </is>
      </c>
      <c r="D1272" s="418" t="inlineStr">
        <is>
          <t>K004-902004795</t>
        </is>
      </c>
      <c r="E1272" s="418" t="inlineStr">
        <is>
          <t>IN202103-0204</t>
        </is>
      </c>
      <c r="F1272" s="419" t="n">
        <v>44286</v>
      </c>
      <c r="G1272" s="420" t="n">
        <v>256858</v>
      </c>
      <c r="H1272" s="418" t="n"/>
      <c r="I1272" s="455" t="n">
        <v>256858</v>
      </c>
      <c r="J1272" s="418">
        <f>IF(L1272&lt;&gt;"",L1272,K1272)</f>
        <v/>
      </c>
      <c r="K1272" s="418">
        <f>IF(AND(T1272=TRUE, U1272=TRUE, V1272=TRUE), IF(W1272&lt;-0.05, "អនុញ្ញាត (អ្នកផ្គត់ផ្គង់ប្រកាសខ្វះ)", "បានប្រកាស (អនុញ្ញាត)"), IF(AND(T1272=FALSE, U1272=FALSE, V1272=FALSE), "ព្យួរទុក (មិនមានទិន្នន័យ)", "ប្រកាសខុស (ព្យួរទុក)"))</f>
        <v/>
      </c>
      <c r="L1272" s="418" t="inlineStr"/>
      <c r="M1272" s="418" t="inlineStr"/>
      <c r="N1272" s="455" t="n"/>
      <c r="O1272" s="455">
        <f>IF(W1272&lt;0,AI1272,I1272)</f>
        <v/>
      </c>
      <c r="P1272" s="455">
        <f>I1272-O1272</f>
        <v/>
      </c>
      <c r="Q1272" s="418" t="n"/>
      <c r="R1272" s="418" t="inlineStr">
        <is>
          <t>IN202103-0204</t>
        </is>
      </c>
      <c r="S1272" s="418" t="inlineStr"/>
      <c r="T1272" s="418">
        <f>R1272=S1272</f>
        <v/>
      </c>
      <c r="U1272" s="418">
        <f>AND(MONTH(F1272)=MONTH(Y1272), YEAR(F1272)=YEAR(Y1272))</f>
        <v/>
      </c>
      <c r="V1272" s="418">
        <f>AND(AC1272&lt;&gt;"", 'Company information'!D$4&lt;&gt;"", RIGHT(SUBSTITUTE(AC1272,"-",""),9)=RIGHT(SUBSTITUTE('Company information'!D$4,"-",""),9))</f>
        <v/>
      </c>
      <c r="W1272" s="418">
        <f>AI1272-I1272</f>
        <v/>
      </c>
      <c r="X1272" s="455" t="n"/>
      <c r="Y1272" s="417" t="n"/>
      <c r="Z1272" s="418" t="n"/>
      <c r="AA1272" s="418" t="n"/>
      <c r="AB1272" s="418" t="n"/>
      <c r="AC1272" s="418" t="n"/>
      <c r="AD1272" s="418" t="n"/>
      <c r="AE1272" s="455" t="n"/>
      <c r="AF1272" s="455" t="n"/>
      <c r="AG1272" s="455" t="n"/>
      <c r="AH1272" s="455" t="n"/>
      <c r="AI1272" s="455" t="n"/>
      <c r="AJ1272" s="455" t="n"/>
      <c r="AK1272" s="455" t="n"/>
      <c r="AL1272" s="455" t="n"/>
      <c r="AM1272" s="455" t="n"/>
      <c r="AN1272" s="455" t="n"/>
      <c r="AO1272" s="455" t="n"/>
      <c r="AP1272" s="455" t="n"/>
      <c r="AQ1272" s="455" t="n"/>
      <c r="AR1272" s="418" t="n"/>
      <c r="AS1272" s="418" t="n"/>
      <c r="AT1272" s="418" t="n"/>
    </row>
    <row r="1273">
      <c r="A1273" s="417" t="n">
        <v>1264</v>
      </c>
      <c r="B1273" s="418" t="inlineStr">
        <is>
          <t>Customs Clearance, Truck Fee</t>
        </is>
      </c>
      <c r="C1273" s="418" t="inlineStr">
        <is>
          <t>56ប៊ី-លីង សឹបផ្លាយ ឆេន មេនេចម៉ិន ឯ.ក</t>
        </is>
      </c>
      <c r="D1273" s="418" t="inlineStr">
        <is>
          <t>K004-902004795</t>
        </is>
      </c>
      <c r="E1273" s="418" t="inlineStr">
        <is>
          <t>IN202103-0203</t>
        </is>
      </c>
      <c r="F1273" s="419" t="n">
        <v>44286</v>
      </c>
      <c r="G1273" s="420" t="n">
        <v>517760</v>
      </c>
      <c r="H1273" s="418" t="n"/>
      <c r="I1273" s="455" t="n">
        <v>517760</v>
      </c>
      <c r="J1273" s="418">
        <f>IF(L1273&lt;&gt;"",L1273,K1273)</f>
        <v/>
      </c>
      <c r="K1273" s="418">
        <f>IF(AND(T1273=TRUE, U1273=TRUE, V1273=TRUE), IF(W1273&lt;-0.05, "អនុញ្ញាត (អ្នកផ្គត់ផ្គង់ប្រកាសខ្វះ)", "បានប្រកាស (អនុញ្ញាត)"), IF(AND(T1273=FALSE, U1273=FALSE, V1273=FALSE), "ព្យួរទុក (មិនមានទិន្នន័យ)", "ប្រកាសខុស (ព្យួរទុក)"))</f>
        <v/>
      </c>
      <c r="L1273" s="418" t="inlineStr"/>
      <c r="M1273" s="418" t="inlineStr"/>
      <c r="N1273" s="455" t="n"/>
      <c r="O1273" s="455">
        <f>IF(W1273&lt;0,AI1273,I1273)</f>
        <v/>
      </c>
      <c r="P1273" s="455">
        <f>I1273-O1273</f>
        <v/>
      </c>
      <c r="Q1273" s="418" t="n"/>
      <c r="R1273" s="418" t="inlineStr">
        <is>
          <t>IN202103-0203</t>
        </is>
      </c>
      <c r="S1273" s="418" t="inlineStr"/>
      <c r="T1273" s="418">
        <f>R1273=S1273</f>
        <v/>
      </c>
      <c r="U1273" s="418">
        <f>AND(MONTH(F1273)=MONTH(Y1273), YEAR(F1273)=YEAR(Y1273))</f>
        <v/>
      </c>
      <c r="V1273" s="418">
        <f>AND(AC1273&lt;&gt;"", 'Company information'!D$4&lt;&gt;"", RIGHT(SUBSTITUTE(AC1273,"-",""),9)=RIGHT(SUBSTITUTE('Company information'!D$4,"-",""),9))</f>
        <v/>
      </c>
      <c r="W1273" s="418">
        <f>AI1273-I1273</f>
        <v/>
      </c>
      <c r="X1273" s="455" t="n"/>
      <c r="Y1273" s="417" t="n"/>
      <c r="Z1273" s="418" t="n"/>
      <c r="AA1273" s="418" t="n"/>
      <c r="AB1273" s="418" t="n"/>
      <c r="AC1273" s="418" t="n"/>
      <c r="AD1273" s="418" t="n"/>
      <c r="AE1273" s="455" t="n"/>
      <c r="AF1273" s="455" t="n"/>
      <c r="AG1273" s="455" t="n"/>
      <c r="AH1273" s="455" t="n"/>
      <c r="AI1273" s="455" t="n"/>
      <c r="AJ1273" s="455" t="n"/>
      <c r="AK1273" s="455" t="n"/>
      <c r="AL1273" s="455" t="n"/>
      <c r="AM1273" s="455" t="n"/>
      <c r="AN1273" s="455" t="n"/>
      <c r="AO1273" s="455" t="n"/>
      <c r="AP1273" s="455" t="n"/>
      <c r="AQ1273" s="455" t="n"/>
      <c r="AR1273" s="418" t="n"/>
      <c r="AS1273" s="418" t="n"/>
      <c r="AT1273" s="418" t="n"/>
    </row>
    <row r="1274">
      <c r="A1274" s="417" t="n">
        <v>1265</v>
      </c>
      <c r="B1274" s="418" t="inlineStr">
        <is>
          <t>Customs Clearance, Truck Fee</t>
        </is>
      </c>
      <c r="C1274" s="418" t="inlineStr">
        <is>
          <t>56ប៊ី-លីង សឹបផ្លាយ ឆេន មេនេចម៉ិន ឯ.ក</t>
        </is>
      </c>
      <c r="D1274" s="418" t="inlineStr">
        <is>
          <t>K004-902004795</t>
        </is>
      </c>
      <c r="E1274" s="418" t="inlineStr">
        <is>
          <t>IN202103-0202</t>
        </is>
      </c>
      <c r="F1274" s="419" t="n">
        <v>44286</v>
      </c>
      <c r="G1274" s="420" t="n">
        <v>269083</v>
      </c>
      <c r="H1274" s="418" t="n"/>
      <c r="I1274" s="455" t="n">
        <v>269083</v>
      </c>
      <c r="J1274" s="418">
        <f>IF(L1274&lt;&gt;"",L1274,K1274)</f>
        <v/>
      </c>
      <c r="K1274" s="418">
        <f>IF(AND(T1274=TRUE, U1274=TRUE, V1274=TRUE), IF(W1274&lt;-0.05, "អនុញ្ញាត (អ្នកផ្គត់ផ្គង់ប្រកាសខ្វះ)", "បានប្រកាស (អនុញ្ញាត)"), IF(AND(T1274=FALSE, U1274=FALSE, V1274=FALSE), "ព្យួរទុក (មិនមានទិន្នន័យ)", "ប្រកាសខុស (ព្យួរទុក)"))</f>
        <v/>
      </c>
      <c r="L1274" s="418" t="inlineStr"/>
      <c r="M1274" s="418" t="inlineStr"/>
      <c r="N1274" s="455" t="n"/>
      <c r="O1274" s="455">
        <f>IF(W1274&lt;0,AI1274,I1274)</f>
        <v/>
      </c>
      <c r="P1274" s="455">
        <f>I1274-O1274</f>
        <v/>
      </c>
      <c r="Q1274" s="418" t="n"/>
      <c r="R1274" s="418" t="inlineStr">
        <is>
          <t>IN202103-0202</t>
        </is>
      </c>
      <c r="S1274" s="418" t="inlineStr"/>
      <c r="T1274" s="418">
        <f>R1274=S1274</f>
        <v/>
      </c>
      <c r="U1274" s="418">
        <f>AND(MONTH(F1274)=MONTH(Y1274), YEAR(F1274)=YEAR(Y1274))</f>
        <v/>
      </c>
      <c r="V1274" s="418">
        <f>AND(AC1274&lt;&gt;"", 'Company information'!D$4&lt;&gt;"", RIGHT(SUBSTITUTE(AC1274,"-",""),9)=RIGHT(SUBSTITUTE('Company information'!D$4,"-",""),9))</f>
        <v/>
      </c>
      <c r="W1274" s="418">
        <f>AI1274-I1274</f>
        <v/>
      </c>
      <c r="X1274" s="455" t="n"/>
      <c r="Y1274" s="417" t="n"/>
      <c r="Z1274" s="418" t="n"/>
      <c r="AA1274" s="418" t="n"/>
      <c r="AB1274" s="418" t="n"/>
      <c r="AC1274" s="418" t="n"/>
      <c r="AD1274" s="418" t="n"/>
      <c r="AE1274" s="455" t="n"/>
      <c r="AF1274" s="455" t="n"/>
      <c r="AG1274" s="455" t="n"/>
      <c r="AH1274" s="455" t="n"/>
      <c r="AI1274" s="455" t="n"/>
      <c r="AJ1274" s="455" t="n"/>
      <c r="AK1274" s="455" t="n"/>
      <c r="AL1274" s="455" t="n"/>
      <c r="AM1274" s="455" t="n"/>
      <c r="AN1274" s="455" t="n"/>
      <c r="AO1274" s="455" t="n"/>
      <c r="AP1274" s="455" t="n"/>
      <c r="AQ1274" s="455" t="n"/>
      <c r="AR1274" s="418" t="n"/>
      <c r="AS1274" s="418" t="n"/>
      <c r="AT1274" s="418" t="n"/>
    </row>
    <row r="1275">
      <c r="A1275" s="417" t="n">
        <v>1266</v>
      </c>
      <c r="B1275" s="418" t="inlineStr">
        <is>
          <t>Customs Clearance, Truck Fee</t>
        </is>
      </c>
      <c r="C1275" s="418" t="inlineStr">
        <is>
          <t>56ប៊ី-លីង សឹបផ្លាយ ឆេន មេនេចម៉ិន ឯ.ក</t>
        </is>
      </c>
      <c r="D1275" s="418" t="inlineStr">
        <is>
          <t>K004-902004795</t>
        </is>
      </c>
      <c r="E1275" s="418" t="inlineStr">
        <is>
          <t>IN202103-0199</t>
        </is>
      </c>
      <c r="F1275" s="419" t="n">
        <v>44286</v>
      </c>
      <c r="G1275" s="420" t="n">
        <v>906080</v>
      </c>
      <c r="H1275" s="418" t="n"/>
      <c r="I1275" s="455" t="n">
        <v>906080</v>
      </c>
      <c r="J1275" s="418">
        <f>IF(L1275&lt;&gt;"",L1275,K1275)</f>
        <v/>
      </c>
      <c r="K1275" s="418">
        <f>IF(AND(T1275=TRUE, U1275=TRUE, V1275=TRUE), IF(W1275&lt;-0.05, "អនុញ្ញាត (អ្នកផ្គត់ផ្គង់ប្រកាសខ្វះ)", "បានប្រកាស (អនុញ្ញាត)"), IF(AND(T1275=FALSE, U1275=FALSE, V1275=FALSE), "ព្យួរទុក (មិនមានទិន្នន័យ)", "ប្រកាសខុស (ព្យួរទុក)"))</f>
        <v/>
      </c>
      <c r="L1275" s="418" t="inlineStr"/>
      <c r="M1275" s="418" t="inlineStr"/>
      <c r="N1275" s="455" t="n"/>
      <c r="O1275" s="455">
        <f>IF(W1275&lt;0,AI1275,I1275)</f>
        <v/>
      </c>
      <c r="P1275" s="455">
        <f>I1275-O1275</f>
        <v/>
      </c>
      <c r="Q1275" s="418" t="n"/>
      <c r="R1275" s="418" t="inlineStr">
        <is>
          <t>IN202103-0199</t>
        </is>
      </c>
      <c r="S1275" s="418" t="inlineStr"/>
      <c r="T1275" s="418">
        <f>R1275=S1275</f>
        <v/>
      </c>
      <c r="U1275" s="418">
        <f>AND(MONTH(F1275)=MONTH(Y1275), YEAR(F1275)=YEAR(Y1275))</f>
        <v/>
      </c>
      <c r="V1275" s="418">
        <f>AND(AC1275&lt;&gt;"", 'Company information'!D$4&lt;&gt;"", RIGHT(SUBSTITUTE(AC1275,"-",""),9)=RIGHT(SUBSTITUTE('Company information'!D$4,"-",""),9))</f>
        <v/>
      </c>
      <c r="W1275" s="418">
        <f>AI1275-I1275</f>
        <v/>
      </c>
      <c r="X1275" s="455" t="n"/>
      <c r="Y1275" s="417" t="n"/>
      <c r="Z1275" s="418" t="n"/>
      <c r="AA1275" s="418" t="n"/>
      <c r="AB1275" s="418" t="n"/>
      <c r="AC1275" s="418" t="n"/>
      <c r="AD1275" s="418" t="n"/>
      <c r="AE1275" s="455" t="n"/>
      <c r="AF1275" s="455" t="n"/>
      <c r="AG1275" s="455" t="n"/>
      <c r="AH1275" s="455" t="n"/>
      <c r="AI1275" s="455" t="n"/>
      <c r="AJ1275" s="455" t="n"/>
      <c r="AK1275" s="455" t="n"/>
      <c r="AL1275" s="455" t="n"/>
      <c r="AM1275" s="455" t="n"/>
      <c r="AN1275" s="455" t="n"/>
      <c r="AO1275" s="455" t="n"/>
      <c r="AP1275" s="455" t="n"/>
      <c r="AQ1275" s="455" t="n"/>
      <c r="AR1275" s="418" t="n"/>
      <c r="AS1275" s="418" t="n"/>
      <c r="AT1275" s="418" t="n"/>
    </row>
    <row r="1276">
      <c r="A1276" s="417" t="n">
        <v>1267</v>
      </c>
      <c r="B1276" s="418" t="inlineStr">
        <is>
          <t>Customs Clearance, Truck Fee</t>
        </is>
      </c>
      <c r="C1276" s="418" t="inlineStr">
        <is>
          <t>56ប៊ី-លីង សឹបផ្លាយ ឆេន មេនេចម៉ិន ឯ.ក</t>
        </is>
      </c>
      <c r="D1276" s="418" t="inlineStr">
        <is>
          <t>K004-902004795</t>
        </is>
      </c>
      <c r="E1276" s="418" t="inlineStr">
        <is>
          <t>IN202103-0197</t>
        </is>
      </c>
      <c r="F1276" s="419" t="n">
        <v>44286</v>
      </c>
      <c r="G1276" s="420" t="n">
        <v>268993</v>
      </c>
      <c r="H1276" s="418" t="n"/>
      <c r="I1276" s="455" t="n">
        <v>268993</v>
      </c>
      <c r="J1276" s="418">
        <f>IF(L1276&lt;&gt;"",L1276,K1276)</f>
        <v/>
      </c>
      <c r="K1276" s="418">
        <f>IF(AND(T1276=TRUE, U1276=TRUE, V1276=TRUE), IF(W1276&lt;-0.05, "អនុញ្ញាត (អ្នកផ្គត់ផ្គង់ប្រកាសខ្វះ)", "បានប្រកាស (អនុញ្ញាត)"), IF(AND(T1276=FALSE, U1276=FALSE, V1276=FALSE), "ព្យួរទុក (មិនមានទិន្នន័យ)", "ប្រកាសខុស (ព្យួរទុក)"))</f>
        <v/>
      </c>
      <c r="L1276" s="418" t="inlineStr"/>
      <c r="M1276" s="418" t="inlineStr"/>
      <c r="N1276" s="455" t="n"/>
      <c r="O1276" s="455">
        <f>IF(W1276&lt;0,AI1276,I1276)</f>
        <v/>
      </c>
      <c r="P1276" s="455">
        <f>I1276-O1276</f>
        <v/>
      </c>
      <c r="Q1276" s="418" t="n"/>
      <c r="R1276" s="418" t="inlineStr">
        <is>
          <t>IN202103-0197</t>
        </is>
      </c>
      <c r="S1276" s="418" t="inlineStr"/>
      <c r="T1276" s="418">
        <f>R1276=S1276</f>
        <v/>
      </c>
      <c r="U1276" s="418">
        <f>AND(MONTH(F1276)=MONTH(Y1276), YEAR(F1276)=YEAR(Y1276))</f>
        <v/>
      </c>
      <c r="V1276" s="418">
        <f>AND(AC1276&lt;&gt;"", 'Company information'!D$4&lt;&gt;"", RIGHT(SUBSTITUTE(AC1276,"-",""),9)=RIGHT(SUBSTITUTE('Company information'!D$4,"-",""),9))</f>
        <v/>
      </c>
      <c r="W1276" s="418">
        <f>AI1276-I1276</f>
        <v/>
      </c>
      <c r="X1276" s="455" t="n"/>
      <c r="Y1276" s="417" t="n"/>
      <c r="Z1276" s="418" t="n"/>
      <c r="AA1276" s="418" t="n"/>
      <c r="AB1276" s="418" t="n"/>
      <c r="AC1276" s="418" t="n"/>
      <c r="AD1276" s="418" t="n"/>
      <c r="AE1276" s="455" t="n"/>
      <c r="AF1276" s="455" t="n"/>
      <c r="AG1276" s="455" t="n"/>
      <c r="AH1276" s="455" t="n"/>
      <c r="AI1276" s="455" t="n"/>
      <c r="AJ1276" s="455" t="n"/>
      <c r="AK1276" s="455" t="n"/>
      <c r="AL1276" s="455" t="n"/>
      <c r="AM1276" s="455" t="n"/>
      <c r="AN1276" s="455" t="n"/>
      <c r="AO1276" s="455" t="n"/>
      <c r="AP1276" s="455" t="n"/>
      <c r="AQ1276" s="455" t="n"/>
      <c r="AR1276" s="418" t="n"/>
      <c r="AS1276" s="418" t="n"/>
      <c r="AT1276" s="418" t="n"/>
    </row>
    <row r="1277">
      <c r="A1277" s="417" t="n">
        <v>1268</v>
      </c>
      <c r="B1277" s="418" t="inlineStr">
        <is>
          <t>Customs Clearance, Truck Fee</t>
        </is>
      </c>
      <c r="C1277" s="418" t="inlineStr">
        <is>
          <t>56ប៊ី-លីង សឹបផ្លាយ ឆេន មេនេចម៉ិន ឯ.ក</t>
        </is>
      </c>
      <c r="D1277" s="418" t="inlineStr">
        <is>
          <t>K004-902004795</t>
        </is>
      </c>
      <c r="E1277" s="418" t="inlineStr">
        <is>
          <t>IN202103-0196</t>
        </is>
      </c>
      <c r="F1277" s="419" t="n">
        <v>44286</v>
      </c>
      <c r="G1277" s="420" t="n">
        <v>586525</v>
      </c>
      <c r="H1277" s="418" t="n"/>
      <c r="I1277" s="455" t="n">
        <v>586525</v>
      </c>
      <c r="J1277" s="418">
        <f>IF(L1277&lt;&gt;"",L1277,K1277)</f>
        <v/>
      </c>
      <c r="K1277" s="418">
        <f>IF(AND(T1277=TRUE, U1277=TRUE, V1277=TRUE), IF(W1277&lt;-0.05, "អនុញ្ញាត (អ្នកផ្គត់ផ្គង់ប្រកាសខ្វះ)", "បានប្រកាស (អនុញ្ញាត)"), IF(AND(T1277=FALSE, U1277=FALSE, V1277=FALSE), "ព្យួរទុក (មិនមានទិន្នន័យ)", "ប្រកាសខុស (ព្យួរទុក)"))</f>
        <v/>
      </c>
      <c r="L1277" s="418" t="inlineStr"/>
      <c r="M1277" s="418" t="inlineStr"/>
      <c r="N1277" s="455" t="n"/>
      <c r="O1277" s="455">
        <f>IF(W1277&lt;0,AI1277,I1277)</f>
        <v/>
      </c>
      <c r="P1277" s="455">
        <f>I1277-O1277</f>
        <v/>
      </c>
      <c r="Q1277" s="418" t="n"/>
      <c r="R1277" s="418" t="inlineStr">
        <is>
          <t>IN202103-0196</t>
        </is>
      </c>
      <c r="S1277" s="418" t="inlineStr"/>
      <c r="T1277" s="418">
        <f>R1277=S1277</f>
        <v/>
      </c>
      <c r="U1277" s="418">
        <f>AND(MONTH(F1277)=MONTH(Y1277), YEAR(F1277)=YEAR(Y1277))</f>
        <v/>
      </c>
      <c r="V1277" s="418">
        <f>AND(AC1277&lt;&gt;"", 'Company information'!D$4&lt;&gt;"", RIGHT(SUBSTITUTE(AC1277,"-",""),9)=RIGHT(SUBSTITUTE('Company information'!D$4,"-",""),9))</f>
        <v/>
      </c>
      <c r="W1277" s="418">
        <f>AI1277-I1277</f>
        <v/>
      </c>
      <c r="X1277" s="455" t="n"/>
      <c r="Y1277" s="417" t="n"/>
      <c r="Z1277" s="418" t="n"/>
      <c r="AA1277" s="418" t="n"/>
      <c r="AB1277" s="418" t="n"/>
      <c r="AC1277" s="418" t="n"/>
      <c r="AD1277" s="418" t="n"/>
      <c r="AE1277" s="455" t="n"/>
      <c r="AF1277" s="455" t="n"/>
      <c r="AG1277" s="455" t="n"/>
      <c r="AH1277" s="455" t="n"/>
      <c r="AI1277" s="455" t="n"/>
      <c r="AJ1277" s="455" t="n"/>
      <c r="AK1277" s="455" t="n"/>
      <c r="AL1277" s="455" t="n"/>
      <c r="AM1277" s="455" t="n"/>
      <c r="AN1277" s="455" t="n"/>
      <c r="AO1277" s="455" t="n"/>
      <c r="AP1277" s="455" t="n"/>
      <c r="AQ1277" s="455" t="n"/>
      <c r="AR1277" s="418" t="n"/>
      <c r="AS1277" s="418" t="n"/>
      <c r="AT1277" s="418" t="n"/>
    </row>
    <row r="1278">
      <c r="A1278" s="417" t="n">
        <v>1269</v>
      </c>
      <c r="B1278" s="418" t="inlineStr">
        <is>
          <t>Customs Clearance, Truck Fee</t>
        </is>
      </c>
      <c r="C1278" s="418" t="inlineStr">
        <is>
          <t>56ប៊ី-លីង សឹបផ្លាយ ឆេន មេនេចម៉ិន ឯ.ក</t>
        </is>
      </c>
      <c r="D1278" s="418" t="inlineStr">
        <is>
          <t>K004-902004795</t>
        </is>
      </c>
      <c r="E1278" s="418" t="inlineStr">
        <is>
          <t>IN202103-0195</t>
        </is>
      </c>
      <c r="F1278" s="419" t="n">
        <v>44286</v>
      </c>
      <c r="G1278" s="420" t="n">
        <v>337758</v>
      </c>
      <c r="H1278" s="418" t="n"/>
      <c r="I1278" s="455" t="n">
        <v>337758</v>
      </c>
      <c r="J1278" s="418">
        <f>IF(L1278&lt;&gt;"",L1278,K1278)</f>
        <v/>
      </c>
      <c r="K1278" s="418">
        <f>IF(AND(T1278=TRUE, U1278=TRUE, V1278=TRUE), IF(W1278&lt;-0.05, "អនុញ្ញាត (អ្នកផ្គត់ផ្គង់ប្រកាសខ្វះ)", "បានប្រកាស (អនុញ្ញាត)"), IF(AND(T1278=FALSE, U1278=FALSE, V1278=FALSE), "ព្យួរទុក (មិនមានទិន្នន័យ)", "ប្រកាសខុស (ព្យួរទុក)"))</f>
        <v/>
      </c>
      <c r="L1278" s="418" t="inlineStr"/>
      <c r="M1278" s="418" t="inlineStr"/>
      <c r="N1278" s="455" t="n"/>
      <c r="O1278" s="455">
        <f>IF(W1278&lt;0,AI1278,I1278)</f>
        <v/>
      </c>
      <c r="P1278" s="455">
        <f>I1278-O1278</f>
        <v/>
      </c>
      <c r="Q1278" s="418" t="n"/>
      <c r="R1278" s="418" t="inlineStr">
        <is>
          <t>IN202103-0195</t>
        </is>
      </c>
      <c r="S1278" s="418" t="inlineStr"/>
      <c r="T1278" s="418">
        <f>R1278=S1278</f>
        <v/>
      </c>
      <c r="U1278" s="418">
        <f>AND(MONTH(F1278)=MONTH(Y1278), YEAR(F1278)=YEAR(Y1278))</f>
        <v/>
      </c>
      <c r="V1278" s="418">
        <f>AND(AC1278&lt;&gt;"", 'Company information'!D$4&lt;&gt;"", RIGHT(SUBSTITUTE(AC1278,"-",""),9)=RIGHT(SUBSTITUTE('Company information'!D$4,"-",""),9))</f>
        <v/>
      </c>
      <c r="W1278" s="418">
        <f>AI1278-I1278</f>
        <v/>
      </c>
      <c r="X1278" s="455" t="n"/>
      <c r="Y1278" s="417" t="n"/>
      <c r="Z1278" s="418" t="n"/>
      <c r="AA1278" s="418" t="n"/>
      <c r="AB1278" s="418" t="n"/>
      <c r="AC1278" s="418" t="n"/>
      <c r="AD1278" s="418" t="n"/>
      <c r="AE1278" s="455" t="n"/>
      <c r="AF1278" s="455" t="n"/>
      <c r="AG1278" s="455" t="n"/>
      <c r="AH1278" s="455" t="n"/>
      <c r="AI1278" s="455" t="n"/>
      <c r="AJ1278" s="455" t="n"/>
      <c r="AK1278" s="455" t="n"/>
      <c r="AL1278" s="455" t="n"/>
      <c r="AM1278" s="455" t="n"/>
      <c r="AN1278" s="455" t="n"/>
      <c r="AO1278" s="455" t="n"/>
      <c r="AP1278" s="455" t="n"/>
      <c r="AQ1278" s="455" t="n"/>
      <c r="AR1278" s="418" t="n"/>
      <c r="AS1278" s="418" t="n"/>
      <c r="AT1278" s="418" t="n"/>
    </row>
    <row r="1279">
      <c r="A1279" s="417" t="n">
        <v>1270</v>
      </c>
      <c r="B1279" s="418" t="inlineStr">
        <is>
          <t>Customs Clearance, Truck Fee</t>
        </is>
      </c>
      <c r="C1279" s="418" t="inlineStr">
        <is>
          <t>56ប៊ី-លីង សឹបផ្លាយ ឆេន មេនេចម៉ិន ឯ.ក</t>
        </is>
      </c>
      <c r="D1279" s="418" t="inlineStr">
        <is>
          <t>K004-902004795</t>
        </is>
      </c>
      <c r="E1279" s="418" t="inlineStr">
        <is>
          <t>IN202103-0194</t>
        </is>
      </c>
      <c r="F1279" s="419" t="n">
        <v>44286</v>
      </c>
      <c r="G1279" s="420" t="n">
        <v>337758</v>
      </c>
      <c r="H1279" s="418" t="n"/>
      <c r="I1279" s="455" t="n">
        <v>337758</v>
      </c>
      <c r="J1279" s="418">
        <f>IF(L1279&lt;&gt;"",L1279,K1279)</f>
        <v/>
      </c>
      <c r="K1279" s="418">
        <f>IF(AND(T1279=TRUE, U1279=TRUE, V1279=TRUE), IF(W1279&lt;-0.05, "អនុញ្ញាត (អ្នកផ្គត់ផ្គង់ប្រកាសខ្វះ)", "បានប្រកាស (អនុញ្ញាត)"), IF(AND(T1279=FALSE, U1279=FALSE, V1279=FALSE), "ព្យួរទុក (មិនមានទិន្នន័យ)", "ប្រកាសខុស (ព្យួរទុក)"))</f>
        <v/>
      </c>
      <c r="L1279" s="418" t="inlineStr"/>
      <c r="M1279" s="418" t="inlineStr"/>
      <c r="N1279" s="455" t="n"/>
      <c r="O1279" s="455">
        <f>IF(W1279&lt;0,AI1279,I1279)</f>
        <v/>
      </c>
      <c r="P1279" s="455">
        <f>I1279-O1279</f>
        <v/>
      </c>
      <c r="Q1279" s="418" t="n"/>
      <c r="R1279" s="418" t="inlineStr">
        <is>
          <t>IN202103-0194</t>
        </is>
      </c>
      <c r="S1279" s="418" t="inlineStr"/>
      <c r="T1279" s="418">
        <f>R1279=S1279</f>
        <v/>
      </c>
      <c r="U1279" s="418">
        <f>AND(MONTH(F1279)=MONTH(Y1279), YEAR(F1279)=YEAR(Y1279))</f>
        <v/>
      </c>
      <c r="V1279" s="418">
        <f>AND(AC1279&lt;&gt;"", 'Company information'!D$4&lt;&gt;"", RIGHT(SUBSTITUTE(AC1279,"-",""),9)=RIGHT(SUBSTITUTE('Company information'!D$4,"-",""),9))</f>
        <v/>
      </c>
      <c r="W1279" s="418">
        <f>AI1279-I1279</f>
        <v/>
      </c>
      <c r="X1279" s="455" t="n"/>
      <c r="Y1279" s="417" t="n"/>
      <c r="Z1279" s="418" t="n"/>
      <c r="AA1279" s="418" t="n"/>
      <c r="AB1279" s="418" t="n"/>
      <c r="AC1279" s="418" t="n"/>
      <c r="AD1279" s="418" t="n"/>
      <c r="AE1279" s="455" t="n"/>
      <c r="AF1279" s="455" t="n"/>
      <c r="AG1279" s="455" t="n"/>
      <c r="AH1279" s="455" t="n"/>
      <c r="AI1279" s="455" t="n"/>
      <c r="AJ1279" s="455" t="n"/>
      <c r="AK1279" s="455" t="n"/>
      <c r="AL1279" s="455" t="n"/>
      <c r="AM1279" s="455" t="n"/>
      <c r="AN1279" s="455" t="n"/>
      <c r="AO1279" s="455" t="n"/>
      <c r="AP1279" s="455" t="n"/>
      <c r="AQ1279" s="455" t="n"/>
      <c r="AR1279" s="418" t="n"/>
      <c r="AS1279" s="418" t="n"/>
      <c r="AT1279" s="418" t="n"/>
    </row>
    <row r="1280">
      <c r="A1280" s="417" t="n">
        <v>1271</v>
      </c>
      <c r="B1280" s="418" t="inlineStr">
        <is>
          <t>Customs Clearance, Truck Fee</t>
        </is>
      </c>
      <c r="C1280" s="418" t="inlineStr">
        <is>
          <t>56ប៊ី-លីង សឹបផ្លាយ ឆេន មេនេចម៉ិន ឯ.ក</t>
        </is>
      </c>
      <c r="D1280" s="418" t="inlineStr">
        <is>
          <t>K004-902004795</t>
        </is>
      </c>
      <c r="E1280" s="418" t="inlineStr">
        <is>
          <t>IN202103-0193</t>
        </is>
      </c>
      <c r="F1280" s="419" t="n">
        <v>44286</v>
      </c>
      <c r="G1280" s="420" t="n">
        <v>1173050</v>
      </c>
      <c r="H1280" s="418" t="n"/>
      <c r="I1280" s="455" t="n">
        <v>1173050</v>
      </c>
      <c r="J1280" s="418">
        <f>IF(L1280&lt;&gt;"",L1280,K1280)</f>
        <v/>
      </c>
      <c r="K1280" s="418">
        <f>IF(AND(T1280=TRUE, U1280=TRUE, V1280=TRUE), IF(W1280&lt;-0.05, "អនុញ្ញាត (អ្នកផ្គត់ផ្គង់ប្រកាសខ្វះ)", "បានប្រកាស (អនុញ្ញាត)"), IF(AND(T1280=FALSE, U1280=FALSE, V1280=FALSE), "ព្យួរទុក (មិនមានទិន្នន័យ)", "ប្រកាសខុស (ព្យួរទុក)"))</f>
        <v/>
      </c>
      <c r="L1280" s="418" t="inlineStr"/>
      <c r="M1280" s="418" t="inlineStr"/>
      <c r="N1280" s="455" t="n"/>
      <c r="O1280" s="455">
        <f>IF(W1280&lt;0,AI1280,I1280)</f>
        <v/>
      </c>
      <c r="P1280" s="455">
        <f>I1280-O1280</f>
        <v/>
      </c>
      <c r="Q1280" s="418" t="n"/>
      <c r="R1280" s="418" t="inlineStr">
        <is>
          <t>IN202103-0193</t>
        </is>
      </c>
      <c r="S1280" s="418" t="inlineStr"/>
      <c r="T1280" s="418">
        <f>R1280=S1280</f>
        <v/>
      </c>
      <c r="U1280" s="418">
        <f>AND(MONTH(F1280)=MONTH(Y1280), YEAR(F1280)=YEAR(Y1280))</f>
        <v/>
      </c>
      <c r="V1280" s="418">
        <f>AND(AC1280&lt;&gt;"", 'Company information'!D$4&lt;&gt;"", RIGHT(SUBSTITUTE(AC1280,"-",""),9)=RIGHT(SUBSTITUTE('Company information'!D$4,"-",""),9))</f>
        <v/>
      </c>
      <c r="W1280" s="418">
        <f>AI1280-I1280</f>
        <v/>
      </c>
      <c r="X1280" s="455" t="n"/>
      <c r="Y1280" s="417" t="n"/>
      <c r="Z1280" s="418" t="n"/>
      <c r="AA1280" s="418" t="n"/>
      <c r="AB1280" s="418" t="n"/>
      <c r="AC1280" s="418" t="n"/>
      <c r="AD1280" s="418" t="n"/>
      <c r="AE1280" s="455" t="n"/>
      <c r="AF1280" s="455" t="n"/>
      <c r="AG1280" s="455" t="n"/>
      <c r="AH1280" s="455" t="n"/>
      <c r="AI1280" s="455" t="n"/>
      <c r="AJ1280" s="455" t="n"/>
      <c r="AK1280" s="455" t="n"/>
      <c r="AL1280" s="455" t="n"/>
      <c r="AM1280" s="455" t="n"/>
      <c r="AN1280" s="455" t="n"/>
      <c r="AO1280" s="455" t="n"/>
      <c r="AP1280" s="455" t="n"/>
      <c r="AQ1280" s="455" t="n"/>
      <c r="AR1280" s="418" t="n"/>
      <c r="AS1280" s="418" t="n"/>
      <c r="AT1280" s="418" t="n"/>
    </row>
    <row r="1281">
      <c r="A1281" s="417" t="n">
        <v>1272</v>
      </c>
      <c r="B1281" s="418" t="inlineStr">
        <is>
          <t>Customs Clearance, Truck Fee</t>
        </is>
      </c>
      <c r="C1281" s="418" t="inlineStr">
        <is>
          <t>56ប៊ី-លីង សឹបផ្លាយ ឆេន មេនេចម៉ិន ឯ.ក</t>
        </is>
      </c>
      <c r="D1281" s="418" t="inlineStr">
        <is>
          <t>K004-902004795</t>
        </is>
      </c>
      <c r="E1281" s="418" t="inlineStr">
        <is>
          <t>IN202103-0192</t>
        </is>
      </c>
      <c r="F1281" s="419" t="n">
        <v>44286</v>
      </c>
      <c r="G1281" s="420" t="n">
        <v>268993</v>
      </c>
      <c r="H1281" s="418" t="n"/>
      <c r="I1281" s="455" t="n">
        <v>268993</v>
      </c>
      <c r="J1281" s="418">
        <f>IF(L1281&lt;&gt;"",L1281,K1281)</f>
        <v/>
      </c>
      <c r="K1281" s="418">
        <f>IF(AND(T1281=TRUE, U1281=TRUE, V1281=TRUE), IF(W1281&lt;-0.05, "អនុញ្ញាត (អ្នកផ្គត់ផ្គង់ប្រកាសខ្វះ)", "បានប្រកាស (អនុញ្ញាត)"), IF(AND(T1281=FALSE, U1281=FALSE, V1281=FALSE), "ព្យួរទុក (មិនមានទិន្នន័យ)", "ប្រកាសខុស (ព្យួរទុក)"))</f>
        <v/>
      </c>
      <c r="L1281" s="418" t="inlineStr"/>
      <c r="M1281" s="418" t="inlineStr"/>
      <c r="N1281" s="455" t="n"/>
      <c r="O1281" s="455">
        <f>IF(W1281&lt;0,AI1281,I1281)</f>
        <v/>
      </c>
      <c r="P1281" s="455">
        <f>I1281-O1281</f>
        <v/>
      </c>
      <c r="Q1281" s="418" t="n"/>
      <c r="R1281" s="418" t="inlineStr">
        <is>
          <t>IN202103-0192</t>
        </is>
      </c>
      <c r="S1281" s="418" t="inlineStr"/>
      <c r="T1281" s="418">
        <f>R1281=S1281</f>
        <v/>
      </c>
      <c r="U1281" s="418">
        <f>AND(MONTH(F1281)=MONTH(Y1281), YEAR(F1281)=YEAR(Y1281))</f>
        <v/>
      </c>
      <c r="V1281" s="418">
        <f>AND(AC1281&lt;&gt;"", 'Company information'!D$4&lt;&gt;"", RIGHT(SUBSTITUTE(AC1281,"-",""),9)=RIGHT(SUBSTITUTE('Company information'!D$4,"-",""),9))</f>
        <v/>
      </c>
      <c r="W1281" s="418">
        <f>AI1281-I1281</f>
        <v/>
      </c>
      <c r="X1281" s="455" t="n"/>
      <c r="Y1281" s="417" t="n"/>
      <c r="Z1281" s="418" t="n"/>
      <c r="AA1281" s="418" t="n"/>
      <c r="AB1281" s="418" t="n"/>
      <c r="AC1281" s="418" t="n"/>
      <c r="AD1281" s="418" t="n"/>
      <c r="AE1281" s="455" t="n"/>
      <c r="AF1281" s="455" t="n"/>
      <c r="AG1281" s="455" t="n"/>
      <c r="AH1281" s="455" t="n"/>
      <c r="AI1281" s="455" t="n"/>
      <c r="AJ1281" s="455" t="n"/>
      <c r="AK1281" s="455" t="n"/>
      <c r="AL1281" s="455" t="n"/>
      <c r="AM1281" s="455" t="n"/>
      <c r="AN1281" s="455" t="n"/>
      <c r="AO1281" s="455" t="n"/>
      <c r="AP1281" s="455" t="n"/>
      <c r="AQ1281" s="455" t="n"/>
      <c r="AR1281" s="418" t="n"/>
      <c r="AS1281" s="418" t="n"/>
      <c r="AT1281" s="418" t="n"/>
    </row>
    <row r="1282">
      <c r="A1282" s="417" t="n">
        <v>1273</v>
      </c>
      <c r="B1282" s="418" t="inlineStr">
        <is>
          <t>Customs Clearance, Truck Fee</t>
        </is>
      </c>
      <c r="C1282" s="418" t="inlineStr">
        <is>
          <t>56ប៊ី-លីង សឹបផ្លាយ ឆេន មេនេចម៉ិន ឯ.ក</t>
        </is>
      </c>
      <c r="D1282" s="418" t="inlineStr">
        <is>
          <t>K004-902004795</t>
        </is>
      </c>
      <c r="E1282" s="418" t="inlineStr">
        <is>
          <t>IN202103-0190</t>
        </is>
      </c>
      <c r="F1282" s="419" t="n">
        <v>44286</v>
      </c>
      <c r="G1282" s="420" t="n">
        <v>268993</v>
      </c>
      <c r="H1282" s="418" t="n"/>
      <c r="I1282" s="455" t="n">
        <v>268993</v>
      </c>
      <c r="J1282" s="418">
        <f>IF(L1282&lt;&gt;"",L1282,K1282)</f>
        <v/>
      </c>
      <c r="K1282" s="418">
        <f>IF(AND(T1282=TRUE, U1282=TRUE, V1282=TRUE), IF(W1282&lt;-0.05, "អនុញ្ញាត (អ្នកផ្គត់ផ្គង់ប្រកាសខ្វះ)", "បានប្រកាស (អនុញ្ញាត)"), IF(AND(T1282=FALSE, U1282=FALSE, V1282=FALSE), "ព្យួរទុក (មិនមានទិន្នន័យ)", "ប្រកាសខុស (ព្យួរទុក)"))</f>
        <v/>
      </c>
      <c r="L1282" s="418" t="inlineStr"/>
      <c r="M1282" s="418" t="inlineStr"/>
      <c r="N1282" s="455" t="n"/>
      <c r="O1282" s="455">
        <f>IF(W1282&lt;0,AI1282,I1282)</f>
        <v/>
      </c>
      <c r="P1282" s="455">
        <f>I1282-O1282</f>
        <v/>
      </c>
      <c r="Q1282" s="418" t="n"/>
      <c r="R1282" s="418" t="inlineStr">
        <is>
          <t>IN202103-0190</t>
        </is>
      </c>
      <c r="S1282" s="418" t="inlineStr"/>
      <c r="T1282" s="418">
        <f>R1282=S1282</f>
        <v/>
      </c>
      <c r="U1282" s="418">
        <f>AND(MONTH(F1282)=MONTH(Y1282), YEAR(F1282)=YEAR(Y1282))</f>
        <v/>
      </c>
      <c r="V1282" s="418">
        <f>AND(AC1282&lt;&gt;"", 'Company information'!D$4&lt;&gt;"", RIGHT(SUBSTITUTE(AC1282,"-",""),9)=RIGHT(SUBSTITUTE('Company information'!D$4,"-",""),9))</f>
        <v/>
      </c>
      <c r="W1282" s="418">
        <f>AI1282-I1282</f>
        <v/>
      </c>
      <c r="X1282" s="455" t="n"/>
      <c r="Y1282" s="417" t="n"/>
      <c r="Z1282" s="418" t="n"/>
      <c r="AA1282" s="418" t="n"/>
      <c r="AB1282" s="418" t="n"/>
      <c r="AC1282" s="418" t="n"/>
      <c r="AD1282" s="418" t="n"/>
      <c r="AE1282" s="455" t="n"/>
      <c r="AF1282" s="455" t="n"/>
      <c r="AG1282" s="455" t="n"/>
      <c r="AH1282" s="455" t="n"/>
      <c r="AI1282" s="455" t="n"/>
      <c r="AJ1282" s="455" t="n"/>
      <c r="AK1282" s="455" t="n"/>
      <c r="AL1282" s="455" t="n"/>
      <c r="AM1282" s="455" t="n"/>
      <c r="AN1282" s="455" t="n"/>
      <c r="AO1282" s="455" t="n"/>
      <c r="AP1282" s="455" t="n"/>
      <c r="AQ1282" s="455" t="n"/>
      <c r="AR1282" s="418" t="n"/>
      <c r="AS1282" s="418" t="n"/>
      <c r="AT1282" s="418" t="n"/>
    </row>
    <row r="1283">
      <c r="A1283" s="417" t="n">
        <v>1274</v>
      </c>
      <c r="B1283" s="418" t="inlineStr">
        <is>
          <t>Customs Clearance, Truck Fee</t>
        </is>
      </c>
      <c r="C1283" s="418" t="inlineStr">
        <is>
          <t>56ប៊ី-លីង សឹបផ្លាយ ឆេន មេនេចម៉ិន ឯ.ក</t>
        </is>
      </c>
      <c r="D1283" s="418" t="inlineStr">
        <is>
          <t>K004-902004795</t>
        </is>
      </c>
      <c r="E1283" s="418" t="inlineStr">
        <is>
          <t>IN202103-0187</t>
        </is>
      </c>
      <c r="F1283" s="419" t="n">
        <v>44286</v>
      </c>
      <c r="G1283" s="420" t="n">
        <v>311465</v>
      </c>
      <c r="H1283" s="418" t="n"/>
      <c r="I1283" s="455" t="n">
        <v>311465</v>
      </c>
      <c r="J1283" s="418">
        <f>IF(L1283&lt;&gt;"",L1283,K1283)</f>
        <v/>
      </c>
      <c r="K1283" s="418">
        <f>IF(AND(T1283=TRUE, U1283=TRUE, V1283=TRUE), IF(W1283&lt;-0.05, "អនុញ្ញាត (អ្នកផ្គត់ផ្គង់ប្រកាសខ្វះ)", "បានប្រកាស (អនុញ្ញាត)"), IF(AND(T1283=FALSE, U1283=FALSE, V1283=FALSE), "ព្យួរទុក (មិនមានទិន្នន័យ)", "ប្រកាសខុស (ព្យួរទុក)"))</f>
        <v/>
      </c>
      <c r="L1283" s="418" t="inlineStr"/>
      <c r="M1283" s="418" t="inlineStr"/>
      <c r="N1283" s="455" t="n"/>
      <c r="O1283" s="455">
        <f>IF(W1283&lt;0,AI1283,I1283)</f>
        <v/>
      </c>
      <c r="P1283" s="455">
        <f>I1283-O1283</f>
        <v/>
      </c>
      <c r="Q1283" s="418" t="n"/>
      <c r="R1283" s="418" t="inlineStr">
        <is>
          <t>IN202103-0187</t>
        </is>
      </c>
      <c r="S1283" s="418" t="inlineStr"/>
      <c r="T1283" s="418">
        <f>R1283=S1283</f>
        <v/>
      </c>
      <c r="U1283" s="418">
        <f>AND(MONTH(F1283)=MONTH(Y1283), YEAR(F1283)=YEAR(Y1283))</f>
        <v/>
      </c>
      <c r="V1283" s="418">
        <f>AND(AC1283&lt;&gt;"", 'Company information'!D$4&lt;&gt;"", RIGHT(SUBSTITUTE(AC1283,"-",""),9)=RIGHT(SUBSTITUTE('Company information'!D$4,"-",""),9))</f>
        <v/>
      </c>
      <c r="W1283" s="418">
        <f>AI1283-I1283</f>
        <v/>
      </c>
      <c r="X1283" s="455" t="n"/>
      <c r="Y1283" s="417" t="n"/>
      <c r="Z1283" s="418" t="n"/>
      <c r="AA1283" s="418" t="n"/>
      <c r="AB1283" s="418" t="n"/>
      <c r="AC1283" s="418" t="n"/>
      <c r="AD1283" s="418" t="n"/>
      <c r="AE1283" s="455" t="n"/>
      <c r="AF1283" s="455" t="n"/>
      <c r="AG1283" s="455" t="n"/>
      <c r="AH1283" s="455" t="n"/>
      <c r="AI1283" s="455" t="n"/>
      <c r="AJ1283" s="455" t="n"/>
      <c r="AK1283" s="455" t="n"/>
      <c r="AL1283" s="455" t="n"/>
      <c r="AM1283" s="455" t="n"/>
      <c r="AN1283" s="455" t="n"/>
      <c r="AO1283" s="455" t="n"/>
      <c r="AP1283" s="455" t="n"/>
      <c r="AQ1283" s="455" t="n"/>
      <c r="AR1283" s="418" t="n"/>
      <c r="AS1283" s="418" t="n"/>
      <c r="AT1283" s="418" t="n"/>
    </row>
    <row r="1284">
      <c r="A1284" s="417" t="n">
        <v>1275</v>
      </c>
      <c r="B1284" s="418" t="inlineStr">
        <is>
          <t>Customs Clearance, Truck Fee</t>
        </is>
      </c>
      <c r="C1284" s="418" t="inlineStr">
        <is>
          <t>56ប៊ី-លីង សឹបផ្លាយ ឆេន មេនេចម៉ិន ឯ.ក</t>
        </is>
      </c>
      <c r="D1284" s="418" t="inlineStr">
        <is>
          <t>K004-902004795</t>
        </is>
      </c>
      <c r="E1284" s="418" t="inlineStr">
        <is>
          <t>IN202103-0184</t>
        </is>
      </c>
      <c r="F1284" s="419" t="n">
        <v>44286</v>
      </c>
      <c r="G1284" s="420" t="n">
        <v>582480</v>
      </c>
      <c r="H1284" s="418" t="n"/>
      <c r="I1284" s="455" t="n">
        <v>582480</v>
      </c>
      <c r="J1284" s="418">
        <f>IF(L1284&lt;&gt;"",L1284,K1284)</f>
        <v/>
      </c>
      <c r="K1284" s="418">
        <f>IF(AND(T1284=TRUE, U1284=TRUE, V1284=TRUE), IF(W1284&lt;-0.05, "អនុញ្ញាត (អ្នកផ្គត់ផ្គង់ប្រកាសខ្វះ)", "បានប្រកាស (អនុញ្ញាត)"), IF(AND(T1284=FALSE, U1284=FALSE, V1284=FALSE), "ព្យួរទុក (មិនមានទិន្នន័យ)", "ប្រកាសខុស (ព្យួរទុក)"))</f>
        <v/>
      </c>
      <c r="L1284" s="418" t="inlineStr"/>
      <c r="M1284" s="418" t="inlineStr"/>
      <c r="N1284" s="455" t="n"/>
      <c r="O1284" s="455">
        <f>IF(W1284&lt;0,AI1284,I1284)</f>
        <v/>
      </c>
      <c r="P1284" s="455">
        <f>I1284-O1284</f>
        <v/>
      </c>
      <c r="Q1284" s="418" t="n"/>
      <c r="R1284" s="418" t="inlineStr">
        <is>
          <t>IN202103-0184</t>
        </is>
      </c>
      <c r="S1284" s="418" t="inlineStr"/>
      <c r="T1284" s="418">
        <f>R1284=S1284</f>
        <v/>
      </c>
      <c r="U1284" s="418">
        <f>AND(MONTH(F1284)=MONTH(Y1284), YEAR(F1284)=YEAR(Y1284))</f>
        <v/>
      </c>
      <c r="V1284" s="418">
        <f>AND(AC1284&lt;&gt;"", 'Company information'!D$4&lt;&gt;"", RIGHT(SUBSTITUTE(AC1284,"-",""),9)=RIGHT(SUBSTITUTE('Company information'!D$4,"-",""),9))</f>
        <v/>
      </c>
      <c r="W1284" s="418">
        <f>AI1284-I1284</f>
        <v/>
      </c>
      <c r="X1284" s="455" t="n"/>
      <c r="Y1284" s="417" t="n"/>
      <c r="Z1284" s="418" t="n"/>
      <c r="AA1284" s="418" t="n"/>
      <c r="AB1284" s="418" t="n"/>
      <c r="AC1284" s="418" t="n"/>
      <c r="AD1284" s="418" t="n"/>
      <c r="AE1284" s="455" t="n"/>
      <c r="AF1284" s="455" t="n"/>
      <c r="AG1284" s="455" t="n"/>
      <c r="AH1284" s="455" t="n"/>
      <c r="AI1284" s="455" t="n"/>
      <c r="AJ1284" s="455" t="n"/>
      <c r="AK1284" s="455" t="n"/>
      <c r="AL1284" s="455" t="n"/>
      <c r="AM1284" s="455" t="n"/>
      <c r="AN1284" s="455" t="n"/>
      <c r="AO1284" s="455" t="n"/>
      <c r="AP1284" s="455" t="n"/>
      <c r="AQ1284" s="455" t="n"/>
      <c r="AR1284" s="418" t="n"/>
      <c r="AS1284" s="418" t="n"/>
      <c r="AT1284" s="418" t="n"/>
    </row>
    <row r="1285">
      <c r="A1285" s="417" t="n">
        <v>1276</v>
      </c>
      <c r="B1285" s="418" t="inlineStr">
        <is>
          <t>Customs Clearance, Truck Fee</t>
        </is>
      </c>
      <c r="C1285" s="418" t="inlineStr">
        <is>
          <t>56ប៊ី-លីង សឹបផ្លាយ ឆេន មេនេចម៉ិន ឯ.ក</t>
        </is>
      </c>
      <c r="D1285" s="418" t="inlineStr">
        <is>
          <t>K004-902004795</t>
        </is>
      </c>
      <c r="E1285" s="418" t="inlineStr">
        <is>
          <t>IN202103-0182</t>
        </is>
      </c>
      <c r="F1285" s="419" t="n">
        <v>44286</v>
      </c>
      <c r="G1285" s="420" t="n">
        <v>311465</v>
      </c>
      <c r="H1285" s="418" t="n"/>
      <c r="I1285" s="455" t="n">
        <v>311465</v>
      </c>
      <c r="J1285" s="418">
        <f>IF(L1285&lt;&gt;"",L1285,K1285)</f>
        <v/>
      </c>
      <c r="K1285" s="418">
        <f>IF(AND(T1285=TRUE, U1285=TRUE, V1285=TRUE), IF(W1285&lt;-0.05, "អនុញ្ញាត (អ្នកផ្គត់ផ្គង់ប្រកាសខ្វះ)", "បានប្រកាស (អនុញ្ញាត)"), IF(AND(T1285=FALSE, U1285=FALSE, V1285=FALSE), "ព្យួរទុក (មិនមានទិន្នន័យ)", "ប្រកាសខុស (ព្យួរទុក)"))</f>
        <v/>
      </c>
      <c r="L1285" s="418" t="inlineStr"/>
      <c r="M1285" s="418" t="inlineStr"/>
      <c r="N1285" s="455" t="n"/>
      <c r="O1285" s="455">
        <f>IF(W1285&lt;0,AI1285,I1285)</f>
        <v/>
      </c>
      <c r="P1285" s="455">
        <f>I1285-O1285</f>
        <v/>
      </c>
      <c r="Q1285" s="418" t="n"/>
      <c r="R1285" s="418" t="inlineStr">
        <is>
          <t>IN202103-0182</t>
        </is>
      </c>
      <c r="S1285" s="418" t="inlineStr"/>
      <c r="T1285" s="418">
        <f>R1285=S1285</f>
        <v/>
      </c>
      <c r="U1285" s="418">
        <f>AND(MONTH(F1285)=MONTH(Y1285), YEAR(F1285)=YEAR(Y1285))</f>
        <v/>
      </c>
      <c r="V1285" s="418">
        <f>AND(AC1285&lt;&gt;"", 'Company information'!D$4&lt;&gt;"", RIGHT(SUBSTITUTE(AC1285,"-",""),9)=RIGHT(SUBSTITUTE('Company information'!D$4,"-",""),9))</f>
        <v/>
      </c>
      <c r="W1285" s="418">
        <f>AI1285-I1285</f>
        <v/>
      </c>
      <c r="X1285" s="455" t="n"/>
      <c r="Y1285" s="417" t="n"/>
      <c r="Z1285" s="418" t="n"/>
      <c r="AA1285" s="418" t="n"/>
      <c r="AB1285" s="418" t="n"/>
      <c r="AC1285" s="418" t="n"/>
      <c r="AD1285" s="418" t="n"/>
      <c r="AE1285" s="455" t="n"/>
      <c r="AF1285" s="455" t="n"/>
      <c r="AG1285" s="455" t="n"/>
      <c r="AH1285" s="455" t="n"/>
      <c r="AI1285" s="455" t="n"/>
      <c r="AJ1285" s="455" t="n"/>
      <c r="AK1285" s="455" t="n"/>
      <c r="AL1285" s="455" t="n"/>
      <c r="AM1285" s="455" t="n"/>
      <c r="AN1285" s="455" t="n"/>
      <c r="AO1285" s="455" t="n"/>
      <c r="AP1285" s="455" t="n"/>
      <c r="AQ1285" s="455" t="n"/>
      <c r="AR1285" s="418" t="n"/>
      <c r="AS1285" s="418" t="n"/>
      <c r="AT1285" s="418" t="n"/>
    </row>
    <row r="1286">
      <c r="A1286" s="417" t="n">
        <v>1277</v>
      </c>
      <c r="B1286" s="418" t="inlineStr">
        <is>
          <t>Customs Clearance, Truck Fee</t>
        </is>
      </c>
      <c r="C1286" s="418" t="inlineStr">
        <is>
          <t>56ប៊ី-លីង សឹបផ្លាយ ឆេន មេនេចម៉ិន ឯ.ក</t>
        </is>
      </c>
      <c r="D1286" s="418" t="inlineStr">
        <is>
          <t>K004-902004795</t>
        </is>
      </c>
      <c r="E1286" s="418" t="inlineStr">
        <is>
          <t>IN202103-0180</t>
        </is>
      </c>
      <c r="F1286" s="419" t="n">
        <v>44286</v>
      </c>
      <c r="G1286" s="420" t="n">
        <v>311465</v>
      </c>
      <c r="H1286" s="418" t="n"/>
      <c r="I1286" s="455" t="n">
        <v>311465</v>
      </c>
      <c r="J1286" s="418">
        <f>IF(L1286&lt;&gt;"",L1286,K1286)</f>
        <v/>
      </c>
      <c r="K1286" s="418">
        <f>IF(AND(T1286=TRUE, U1286=TRUE, V1286=TRUE), IF(W1286&lt;-0.05, "អនុញ្ញាត (អ្នកផ្គត់ផ្គង់ប្រកាសខ្វះ)", "បានប្រកាស (អនុញ្ញាត)"), IF(AND(T1286=FALSE, U1286=FALSE, V1286=FALSE), "ព្យួរទុក (មិនមានទិន្នន័យ)", "ប្រកាសខុស (ព្យួរទុក)"))</f>
        <v/>
      </c>
      <c r="L1286" s="418" t="inlineStr"/>
      <c r="M1286" s="418" t="inlineStr"/>
      <c r="N1286" s="455" t="n"/>
      <c r="O1286" s="455">
        <f>IF(W1286&lt;0,AI1286,I1286)</f>
        <v/>
      </c>
      <c r="P1286" s="455">
        <f>I1286-O1286</f>
        <v/>
      </c>
      <c r="Q1286" s="418" t="n"/>
      <c r="R1286" s="418" t="inlineStr">
        <is>
          <t>IN202103-0180</t>
        </is>
      </c>
      <c r="S1286" s="418" t="inlineStr"/>
      <c r="T1286" s="418">
        <f>R1286=S1286</f>
        <v/>
      </c>
      <c r="U1286" s="418">
        <f>AND(MONTH(F1286)=MONTH(Y1286), YEAR(F1286)=YEAR(Y1286))</f>
        <v/>
      </c>
      <c r="V1286" s="418">
        <f>AND(AC1286&lt;&gt;"", 'Company information'!D$4&lt;&gt;"", RIGHT(SUBSTITUTE(AC1286,"-",""),9)=RIGHT(SUBSTITUTE('Company information'!D$4,"-",""),9))</f>
        <v/>
      </c>
      <c r="W1286" s="418">
        <f>AI1286-I1286</f>
        <v/>
      </c>
      <c r="X1286" s="455" t="n"/>
      <c r="Y1286" s="417" t="n"/>
      <c r="Z1286" s="418" t="n"/>
      <c r="AA1286" s="418" t="n"/>
      <c r="AB1286" s="418" t="n"/>
      <c r="AC1286" s="418" t="n"/>
      <c r="AD1286" s="418" t="n"/>
      <c r="AE1286" s="455" t="n"/>
      <c r="AF1286" s="455" t="n"/>
      <c r="AG1286" s="455" t="n"/>
      <c r="AH1286" s="455" t="n"/>
      <c r="AI1286" s="455" t="n"/>
      <c r="AJ1286" s="455" t="n"/>
      <c r="AK1286" s="455" t="n"/>
      <c r="AL1286" s="455" t="n"/>
      <c r="AM1286" s="455" t="n"/>
      <c r="AN1286" s="455" t="n"/>
      <c r="AO1286" s="455" t="n"/>
      <c r="AP1286" s="455" t="n"/>
      <c r="AQ1286" s="455" t="n"/>
      <c r="AR1286" s="418" t="n"/>
      <c r="AS1286" s="418" t="n"/>
      <c r="AT1286" s="418" t="n"/>
    </row>
    <row r="1287">
      <c r="A1287" s="417" t="n">
        <v>1278</v>
      </c>
      <c r="B1287" s="418" t="inlineStr">
        <is>
          <t>Customs Clearance, Truck Fee</t>
        </is>
      </c>
      <c r="C1287" s="418" t="inlineStr">
        <is>
          <t>56ប៊ី-លីង សឹបផ្លាយ ឆេន មេនេចម៉ិន ឯ.ក</t>
        </is>
      </c>
      <c r="D1287" s="418" t="inlineStr">
        <is>
          <t>K004-902004795</t>
        </is>
      </c>
      <c r="E1287" s="418" t="inlineStr">
        <is>
          <t>IN202103-0178</t>
        </is>
      </c>
      <c r="F1287" s="419" t="n">
        <v>44286</v>
      </c>
      <c r="G1287" s="420" t="n">
        <v>693718</v>
      </c>
      <c r="H1287" s="418" t="n"/>
      <c r="I1287" s="455" t="n">
        <v>693718</v>
      </c>
      <c r="J1287" s="418">
        <f>IF(L1287&lt;&gt;"",L1287,K1287)</f>
        <v/>
      </c>
      <c r="K1287" s="418">
        <f>IF(AND(T1287=TRUE, U1287=TRUE, V1287=TRUE), IF(W1287&lt;-0.05, "អនុញ្ញាត (អ្នកផ្គត់ផ្គង់ប្រកាសខ្វះ)", "បានប្រកាស (អនុញ្ញាត)"), IF(AND(T1287=FALSE, U1287=FALSE, V1287=FALSE), "ព្យួរទុក (មិនមានទិន្នន័យ)", "ប្រកាសខុស (ព្យួរទុក)"))</f>
        <v/>
      </c>
      <c r="L1287" s="418" t="inlineStr"/>
      <c r="M1287" s="418" t="inlineStr"/>
      <c r="N1287" s="455" t="n"/>
      <c r="O1287" s="455">
        <f>IF(W1287&lt;0,AI1287,I1287)</f>
        <v/>
      </c>
      <c r="P1287" s="455">
        <f>I1287-O1287</f>
        <v/>
      </c>
      <c r="Q1287" s="418" t="n"/>
      <c r="R1287" s="418" t="inlineStr">
        <is>
          <t>IN202103-0178</t>
        </is>
      </c>
      <c r="S1287" s="418" t="inlineStr"/>
      <c r="T1287" s="418">
        <f>R1287=S1287</f>
        <v/>
      </c>
      <c r="U1287" s="418">
        <f>AND(MONTH(F1287)=MONTH(Y1287), YEAR(F1287)=YEAR(Y1287))</f>
        <v/>
      </c>
      <c r="V1287" s="418">
        <f>AND(AC1287&lt;&gt;"", 'Company information'!D$4&lt;&gt;"", RIGHT(SUBSTITUTE(AC1287,"-",""),9)=RIGHT(SUBSTITUTE('Company information'!D$4,"-",""),9))</f>
        <v/>
      </c>
      <c r="W1287" s="418">
        <f>AI1287-I1287</f>
        <v/>
      </c>
      <c r="X1287" s="455" t="n"/>
      <c r="Y1287" s="417" t="n"/>
      <c r="Z1287" s="418" t="n"/>
      <c r="AA1287" s="418" t="n"/>
      <c r="AB1287" s="418" t="n"/>
      <c r="AC1287" s="418" t="n"/>
      <c r="AD1287" s="418" t="n"/>
      <c r="AE1287" s="455" t="n"/>
      <c r="AF1287" s="455" t="n"/>
      <c r="AG1287" s="455" t="n"/>
      <c r="AH1287" s="455" t="n"/>
      <c r="AI1287" s="455" t="n"/>
      <c r="AJ1287" s="455" t="n"/>
      <c r="AK1287" s="455" t="n"/>
      <c r="AL1287" s="455" t="n"/>
      <c r="AM1287" s="455" t="n"/>
      <c r="AN1287" s="455" t="n"/>
      <c r="AO1287" s="455" t="n"/>
      <c r="AP1287" s="455" t="n"/>
      <c r="AQ1287" s="455" t="n"/>
      <c r="AR1287" s="418" t="n"/>
      <c r="AS1287" s="418" t="n"/>
      <c r="AT1287" s="418" t="n"/>
    </row>
    <row r="1288">
      <c r="A1288" s="417" t="n">
        <v>1279</v>
      </c>
      <c r="B1288" s="418" t="inlineStr">
        <is>
          <t>Customs Clearance, Truck Fee</t>
        </is>
      </c>
      <c r="C1288" s="418" t="inlineStr">
        <is>
          <t>56ប៊ី-លីង សឹបផ្លាយ ឆេន មេនេចម៉ិន ឯ.ក</t>
        </is>
      </c>
      <c r="D1288" s="418" t="inlineStr">
        <is>
          <t>K004-902004795</t>
        </is>
      </c>
      <c r="E1288" s="418" t="inlineStr">
        <is>
          <t>IN202103-0177</t>
        </is>
      </c>
      <c r="F1288" s="419" t="n">
        <v>44286</v>
      </c>
      <c r="G1288" s="420" t="n">
        <v>268993</v>
      </c>
      <c r="H1288" s="418" t="n"/>
      <c r="I1288" s="455" t="n">
        <v>268993</v>
      </c>
      <c r="J1288" s="418">
        <f>IF(L1288&lt;&gt;"",L1288,K1288)</f>
        <v/>
      </c>
      <c r="K1288" s="418">
        <f>IF(AND(T1288=TRUE, U1288=TRUE, V1288=TRUE), IF(W1288&lt;-0.05, "អនុញ្ញាត (អ្នកផ្គត់ផ្គង់ប្រកាសខ្វះ)", "បានប្រកាស (អនុញ្ញាត)"), IF(AND(T1288=FALSE, U1288=FALSE, V1288=FALSE), "ព្យួរទុក (មិនមានទិន្នន័យ)", "ប្រកាសខុស (ព្យួរទុក)"))</f>
        <v/>
      </c>
      <c r="L1288" s="418" t="inlineStr"/>
      <c r="M1288" s="418" t="inlineStr"/>
      <c r="N1288" s="455" t="n"/>
      <c r="O1288" s="455">
        <f>IF(W1288&lt;0,AI1288,I1288)</f>
        <v/>
      </c>
      <c r="P1288" s="455">
        <f>I1288-O1288</f>
        <v/>
      </c>
      <c r="Q1288" s="418" t="n"/>
      <c r="R1288" s="418" t="inlineStr">
        <is>
          <t>IN202103-0177</t>
        </is>
      </c>
      <c r="S1288" s="418" t="inlineStr"/>
      <c r="T1288" s="418">
        <f>R1288=S1288</f>
        <v/>
      </c>
      <c r="U1288" s="418">
        <f>AND(MONTH(F1288)=MONTH(Y1288), YEAR(F1288)=YEAR(Y1288))</f>
        <v/>
      </c>
      <c r="V1288" s="418">
        <f>AND(AC1288&lt;&gt;"", 'Company information'!D$4&lt;&gt;"", RIGHT(SUBSTITUTE(AC1288,"-",""),9)=RIGHT(SUBSTITUTE('Company information'!D$4,"-",""),9))</f>
        <v/>
      </c>
      <c r="W1288" s="418">
        <f>AI1288-I1288</f>
        <v/>
      </c>
      <c r="X1288" s="455" t="n"/>
      <c r="Y1288" s="417" t="n"/>
      <c r="Z1288" s="418" t="n"/>
      <c r="AA1288" s="418" t="n"/>
      <c r="AB1288" s="418" t="n"/>
      <c r="AC1288" s="418" t="n"/>
      <c r="AD1288" s="418" t="n"/>
      <c r="AE1288" s="455" t="n"/>
      <c r="AF1288" s="455" t="n"/>
      <c r="AG1288" s="455" t="n"/>
      <c r="AH1288" s="455" t="n"/>
      <c r="AI1288" s="455" t="n"/>
      <c r="AJ1288" s="455" t="n"/>
      <c r="AK1288" s="455" t="n"/>
      <c r="AL1288" s="455" t="n"/>
      <c r="AM1288" s="455" t="n"/>
      <c r="AN1288" s="455" t="n"/>
      <c r="AO1288" s="455" t="n"/>
      <c r="AP1288" s="455" t="n"/>
      <c r="AQ1288" s="455" t="n"/>
      <c r="AR1288" s="418" t="n"/>
      <c r="AS1288" s="418" t="n"/>
      <c r="AT1288" s="418" t="n"/>
    </row>
    <row r="1289">
      <c r="A1289" s="417" t="n">
        <v>1280</v>
      </c>
      <c r="B1289" s="418" t="inlineStr">
        <is>
          <t>Customs Clearance, Truck Fee</t>
        </is>
      </c>
      <c r="C1289" s="418" t="inlineStr">
        <is>
          <t>56ប៊ី-លីង សឹបផ្លាយ ឆេន មេនេចម៉ិន ឯ.ក</t>
        </is>
      </c>
      <c r="D1289" s="418" t="inlineStr">
        <is>
          <t>K004-902004795</t>
        </is>
      </c>
      <c r="E1289" s="418" t="inlineStr">
        <is>
          <t>IN202103-0176</t>
        </is>
      </c>
      <c r="F1289" s="419" t="n">
        <v>44286</v>
      </c>
      <c r="G1289" s="420" t="n">
        <v>481355</v>
      </c>
      <c r="H1289" s="418" t="n"/>
      <c r="I1289" s="455" t="n">
        <v>481355</v>
      </c>
      <c r="J1289" s="418">
        <f>IF(L1289&lt;&gt;"",L1289,K1289)</f>
        <v/>
      </c>
      <c r="K1289" s="418">
        <f>IF(AND(T1289=TRUE, U1289=TRUE, V1289=TRUE), IF(W1289&lt;-0.05, "អនុញ្ញាត (អ្នកផ្គត់ផ្គង់ប្រកាសខ្វះ)", "បានប្រកាស (អនុញ្ញាត)"), IF(AND(T1289=FALSE, U1289=FALSE, V1289=FALSE), "ព្យួរទុក (មិនមានទិន្នន័យ)", "ប្រកាសខុស (ព្យួរទុក)"))</f>
        <v/>
      </c>
      <c r="L1289" s="418" t="inlineStr"/>
      <c r="M1289" s="418" t="inlineStr"/>
      <c r="N1289" s="455" t="n"/>
      <c r="O1289" s="455">
        <f>IF(W1289&lt;0,AI1289,I1289)</f>
        <v/>
      </c>
      <c r="P1289" s="455">
        <f>I1289-O1289</f>
        <v/>
      </c>
      <c r="Q1289" s="418" t="n"/>
      <c r="R1289" s="418" t="inlineStr">
        <is>
          <t>IN202103-0176</t>
        </is>
      </c>
      <c r="S1289" s="418" t="inlineStr"/>
      <c r="T1289" s="418">
        <f>R1289=S1289</f>
        <v/>
      </c>
      <c r="U1289" s="418">
        <f>AND(MONTH(F1289)=MONTH(Y1289), YEAR(F1289)=YEAR(Y1289))</f>
        <v/>
      </c>
      <c r="V1289" s="418">
        <f>AND(AC1289&lt;&gt;"", 'Company information'!D$4&lt;&gt;"", RIGHT(SUBSTITUTE(AC1289,"-",""),9)=RIGHT(SUBSTITUTE('Company information'!D$4,"-",""),9))</f>
        <v/>
      </c>
      <c r="W1289" s="418">
        <f>AI1289-I1289</f>
        <v/>
      </c>
      <c r="X1289" s="455" t="n"/>
      <c r="Y1289" s="417" t="n"/>
      <c r="Z1289" s="418" t="n"/>
      <c r="AA1289" s="418" t="n"/>
      <c r="AB1289" s="418" t="n"/>
      <c r="AC1289" s="418" t="n"/>
      <c r="AD1289" s="418" t="n"/>
      <c r="AE1289" s="455" t="n"/>
      <c r="AF1289" s="455" t="n"/>
      <c r="AG1289" s="455" t="n"/>
      <c r="AH1289" s="455" t="n"/>
      <c r="AI1289" s="455" t="n"/>
      <c r="AJ1289" s="455" t="n"/>
      <c r="AK1289" s="455" t="n"/>
      <c r="AL1289" s="455" t="n"/>
      <c r="AM1289" s="455" t="n"/>
      <c r="AN1289" s="455" t="n"/>
      <c r="AO1289" s="455" t="n"/>
      <c r="AP1289" s="455" t="n"/>
      <c r="AQ1289" s="455" t="n"/>
      <c r="AR1289" s="418" t="n"/>
      <c r="AS1289" s="418" t="n"/>
      <c r="AT1289" s="418" t="n"/>
    </row>
    <row r="1290">
      <c r="A1290" s="417" t="n">
        <v>1281</v>
      </c>
      <c r="B1290" s="418" t="inlineStr">
        <is>
          <t>Customs Clearance, Truck Fee</t>
        </is>
      </c>
      <c r="C1290" s="418" t="inlineStr">
        <is>
          <t>56ប៊ី-លីង សឹបផ្លាយ ឆេន មេនេចម៉ិន ឯ.ក</t>
        </is>
      </c>
      <c r="D1290" s="418" t="inlineStr">
        <is>
          <t>K004-902004795</t>
        </is>
      </c>
      <c r="E1290" s="418" t="inlineStr">
        <is>
          <t>IN202103-0175</t>
        </is>
      </c>
      <c r="F1290" s="419" t="n">
        <v>44286</v>
      </c>
      <c r="G1290" s="420" t="n">
        <v>256858</v>
      </c>
      <c r="H1290" s="418" t="n"/>
      <c r="I1290" s="455" t="n">
        <v>256858</v>
      </c>
      <c r="J1290" s="418">
        <f>IF(L1290&lt;&gt;"",L1290,K1290)</f>
        <v/>
      </c>
      <c r="K1290" s="418">
        <f>IF(AND(T1290=TRUE, U1290=TRUE, V1290=TRUE), IF(W1290&lt;-0.05, "អនុញ្ញាត (អ្នកផ្គត់ផ្គង់ប្រកាសខ្វះ)", "បានប្រកាស (អនុញ្ញាត)"), IF(AND(T1290=FALSE, U1290=FALSE, V1290=FALSE), "ព្យួរទុក (មិនមានទិន្នន័យ)", "ប្រកាសខុស (ព្យួរទុក)"))</f>
        <v/>
      </c>
      <c r="L1290" s="418" t="inlineStr"/>
      <c r="M1290" s="418" t="inlineStr"/>
      <c r="N1290" s="455" t="n"/>
      <c r="O1290" s="455">
        <f>IF(W1290&lt;0,AI1290,I1290)</f>
        <v/>
      </c>
      <c r="P1290" s="455">
        <f>I1290-O1290</f>
        <v/>
      </c>
      <c r="Q1290" s="418" t="n"/>
      <c r="R1290" s="418" t="inlineStr">
        <is>
          <t>IN202103-0175</t>
        </is>
      </c>
      <c r="S1290" s="418" t="inlineStr"/>
      <c r="T1290" s="418">
        <f>R1290=S1290</f>
        <v/>
      </c>
      <c r="U1290" s="418">
        <f>AND(MONTH(F1290)=MONTH(Y1290), YEAR(F1290)=YEAR(Y1290))</f>
        <v/>
      </c>
      <c r="V1290" s="418">
        <f>AND(AC1290&lt;&gt;"", 'Company information'!D$4&lt;&gt;"", RIGHT(SUBSTITUTE(AC1290,"-",""),9)=RIGHT(SUBSTITUTE('Company information'!D$4,"-",""),9))</f>
        <v/>
      </c>
      <c r="W1290" s="418">
        <f>AI1290-I1290</f>
        <v/>
      </c>
      <c r="X1290" s="455" t="n"/>
      <c r="Y1290" s="417" t="n"/>
      <c r="Z1290" s="418" t="n"/>
      <c r="AA1290" s="418" t="n"/>
      <c r="AB1290" s="418" t="n"/>
      <c r="AC1290" s="418" t="n"/>
      <c r="AD1290" s="418" t="n"/>
      <c r="AE1290" s="455" t="n"/>
      <c r="AF1290" s="455" t="n"/>
      <c r="AG1290" s="455" t="n"/>
      <c r="AH1290" s="455" t="n"/>
      <c r="AI1290" s="455" t="n"/>
      <c r="AJ1290" s="455" t="n"/>
      <c r="AK1290" s="455" t="n"/>
      <c r="AL1290" s="455" t="n"/>
      <c r="AM1290" s="455" t="n"/>
      <c r="AN1290" s="455" t="n"/>
      <c r="AO1290" s="455" t="n"/>
      <c r="AP1290" s="455" t="n"/>
      <c r="AQ1290" s="455" t="n"/>
      <c r="AR1290" s="418" t="n"/>
      <c r="AS1290" s="418" t="n"/>
      <c r="AT1290" s="418" t="n"/>
    </row>
    <row r="1291">
      <c r="A1291" s="417" t="n">
        <v>1282</v>
      </c>
      <c r="B1291" s="418" t="inlineStr">
        <is>
          <t>Customs Clearance, Truck Fee</t>
        </is>
      </c>
      <c r="C1291" s="418" t="inlineStr">
        <is>
          <t>56ប៊ី-លីង សឹបផ្លាយ ឆេន មេនេចម៉ិន ឯ.ក</t>
        </is>
      </c>
      <c r="D1291" s="418" t="inlineStr">
        <is>
          <t>K004-902004795</t>
        </is>
      </c>
      <c r="E1291" s="418" t="inlineStr">
        <is>
          <t>IN202103-0166</t>
        </is>
      </c>
      <c r="F1291" s="419" t="n">
        <v>44281</v>
      </c>
      <c r="G1291" s="420" t="n">
        <v>393283</v>
      </c>
      <c r="H1291" s="418" t="n"/>
      <c r="I1291" s="455" t="n">
        <v>393283</v>
      </c>
      <c r="J1291" s="418">
        <f>IF(L1291&lt;&gt;"",L1291,K1291)</f>
        <v/>
      </c>
      <c r="K1291" s="418">
        <f>IF(AND(T1291=TRUE, U1291=TRUE, V1291=TRUE), IF(W1291&lt;-0.05, "អនុញ្ញាត (អ្នកផ្គត់ផ្គង់ប្រកាសខ្វះ)", "បានប្រកាស (អនុញ្ញាត)"), IF(AND(T1291=FALSE, U1291=FALSE, V1291=FALSE), "ព្យួរទុក (មិនមានទិន្នន័យ)", "ប្រកាសខុស (ព្យួរទុក)"))</f>
        <v/>
      </c>
      <c r="L1291" s="418" t="inlineStr"/>
      <c r="M1291" s="418" t="inlineStr"/>
      <c r="N1291" s="455" t="n"/>
      <c r="O1291" s="455">
        <f>IF(W1291&lt;0,AI1291,I1291)</f>
        <v/>
      </c>
      <c r="P1291" s="455">
        <f>I1291-O1291</f>
        <v/>
      </c>
      <c r="Q1291" s="418" t="n"/>
      <c r="R1291" s="418" t="inlineStr">
        <is>
          <t>IN202103-0166</t>
        </is>
      </c>
      <c r="S1291" s="418" t="inlineStr"/>
      <c r="T1291" s="418">
        <f>R1291=S1291</f>
        <v/>
      </c>
      <c r="U1291" s="418">
        <f>AND(MONTH(F1291)=MONTH(Y1291), YEAR(F1291)=YEAR(Y1291))</f>
        <v/>
      </c>
      <c r="V1291" s="418">
        <f>AND(AC1291&lt;&gt;"", 'Company information'!D$4&lt;&gt;"", RIGHT(SUBSTITUTE(AC1291,"-",""),9)=RIGHT(SUBSTITUTE('Company information'!D$4,"-",""),9))</f>
        <v/>
      </c>
      <c r="W1291" s="418">
        <f>AI1291-I1291</f>
        <v/>
      </c>
      <c r="X1291" s="455" t="n"/>
      <c r="Y1291" s="417" t="n"/>
      <c r="Z1291" s="418" t="n"/>
      <c r="AA1291" s="418" t="n"/>
      <c r="AB1291" s="418" t="n"/>
      <c r="AC1291" s="418" t="n"/>
      <c r="AD1291" s="418" t="n"/>
      <c r="AE1291" s="455" t="n"/>
      <c r="AF1291" s="455" t="n"/>
      <c r="AG1291" s="455" t="n"/>
      <c r="AH1291" s="455" t="n"/>
      <c r="AI1291" s="455" t="n"/>
      <c r="AJ1291" s="455" t="n"/>
      <c r="AK1291" s="455" t="n"/>
      <c r="AL1291" s="455" t="n"/>
      <c r="AM1291" s="455" t="n"/>
      <c r="AN1291" s="455" t="n"/>
      <c r="AO1291" s="455" t="n"/>
      <c r="AP1291" s="455" t="n"/>
      <c r="AQ1291" s="455" t="n"/>
      <c r="AR1291" s="418" t="n"/>
      <c r="AS1291" s="418" t="n"/>
      <c r="AT1291" s="418" t="n"/>
    </row>
    <row r="1292">
      <c r="A1292" s="417" t="n">
        <v>1283</v>
      </c>
      <c r="B1292" s="418" t="inlineStr">
        <is>
          <t>Export Administration Fee</t>
        </is>
      </c>
      <c r="C1292" s="418" t="inlineStr">
        <is>
          <t>ឆាយ ដា ឡូយីស្ទីក</t>
        </is>
      </c>
      <c r="D1292" s="418" t="inlineStr">
        <is>
          <t>L001-100063098</t>
        </is>
      </c>
      <c r="E1292" s="418" t="inlineStr">
        <is>
          <t>2103003209</t>
        </is>
      </c>
      <c r="F1292" s="419" t="n">
        <v>44284</v>
      </c>
      <c r="G1292" s="420" t="n">
        <v>88585</v>
      </c>
      <c r="H1292" s="418" t="n"/>
      <c r="I1292" s="455" t="n">
        <v>88585</v>
      </c>
      <c r="J1292" s="418">
        <f>IF(L1292&lt;&gt;"",L1292,K1292)</f>
        <v/>
      </c>
      <c r="K1292" s="418">
        <f>IF(AND(T1292=TRUE, U1292=TRUE, V1292=TRUE), IF(W1292&lt;-0.05, "អនុញ្ញាត (អ្នកផ្គត់ផ្គង់ប្រកាសខ្វះ)", "បានប្រកាស (អនុញ្ញាត)"), IF(AND(T1292=FALSE, U1292=FALSE, V1292=FALSE), "ព្យួរទុក (មិនមានទិន្នន័យ)", "ប្រកាសខុស (ព្យួរទុក)"))</f>
        <v/>
      </c>
      <c r="L1292" s="418" t="inlineStr"/>
      <c r="M1292" s="418" t="inlineStr"/>
      <c r="N1292" s="455" t="n"/>
      <c r="O1292" s="455">
        <f>IF(W1292&lt;0,AI1292,I1292)</f>
        <v/>
      </c>
      <c r="P1292" s="455">
        <f>I1292-O1292</f>
        <v/>
      </c>
      <c r="Q1292" s="418" t="n"/>
      <c r="R1292" s="418" t="inlineStr">
        <is>
          <t>2103003209</t>
        </is>
      </c>
      <c r="S1292" s="418" t="inlineStr"/>
      <c r="T1292" s="418">
        <f>R1292=S1292</f>
        <v/>
      </c>
      <c r="U1292" s="418">
        <f>AND(MONTH(F1292)=MONTH(Y1292), YEAR(F1292)=YEAR(Y1292))</f>
        <v/>
      </c>
      <c r="V1292" s="418">
        <f>AND(AC1292&lt;&gt;"", 'Company information'!D$4&lt;&gt;"", RIGHT(SUBSTITUTE(AC1292,"-",""),9)=RIGHT(SUBSTITUTE('Company information'!D$4,"-",""),9))</f>
        <v/>
      </c>
      <c r="W1292" s="418">
        <f>AI1292-I1292</f>
        <v/>
      </c>
      <c r="X1292" s="455" t="n"/>
      <c r="Y1292" s="417" t="n"/>
      <c r="Z1292" s="418" t="n"/>
      <c r="AA1292" s="418" t="n"/>
      <c r="AB1292" s="418" t="n"/>
      <c r="AC1292" s="418" t="n"/>
      <c r="AD1292" s="418" t="n"/>
      <c r="AE1292" s="455" t="n"/>
      <c r="AF1292" s="455" t="n"/>
      <c r="AG1292" s="455" t="n"/>
      <c r="AH1292" s="455" t="n"/>
      <c r="AI1292" s="455" t="n"/>
      <c r="AJ1292" s="455" t="n"/>
      <c r="AK1292" s="455" t="n"/>
      <c r="AL1292" s="455" t="n"/>
      <c r="AM1292" s="455" t="n"/>
      <c r="AN1292" s="455" t="n"/>
      <c r="AO1292" s="455" t="n"/>
      <c r="AP1292" s="455" t="n"/>
      <c r="AQ1292" s="455" t="n"/>
      <c r="AR1292" s="418" t="n"/>
      <c r="AS1292" s="418" t="n"/>
      <c r="AT1292" s="418" t="n"/>
    </row>
    <row r="1293">
      <c r="A1293" s="417" t="n">
        <v>1284</v>
      </c>
      <c r="B1293" s="418" t="inlineStr">
        <is>
          <t>Export Administration Fee</t>
        </is>
      </c>
      <c r="C1293" s="418" t="inlineStr">
        <is>
          <t>ឆាយ ដា ឡូយីស្ទីក</t>
        </is>
      </c>
      <c r="D1293" s="418" t="inlineStr">
        <is>
          <t>L001-100063098</t>
        </is>
      </c>
      <c r="E1293" s="418" t="inlineStr">
        <is>
          <t>2103002917</t>
        </is>
      </c>
      <c r="F1293" s="419" t="n">
        <v>44277</v>
      </c>
      <c r="G1293" s="420" t="n">
        <v>88695</v>
      </c>
      <c r="H1293" s="418" t="n"/>
      <c r="I1293" s="455" t="n">
        <v>88695</v>
      </c>
      <c r="J1293" s="418">
        <f>IF(L1293&lt;&gt;"",L1293,K1293)</f>
        <v/>
      </c>
      <c r="K1293" s="418">
        <f>IF(AND(T1293=TRUE, U1293=TRUE, V1293=TRUE), IF(W1293&lt;-0.05, "អនុញ្ញាត (អ្នកផ្គត់ផ្គង់ប្រកាសខ្វះ)", "បានប្រកាស (អនុញ្ញាត)"), IF(AND(T1293=FALSE, U1293=FALSE, V1293=FALSE), "ព្យួរទុក (មិនមានទិន្នន័យ)", "ប្រកាសខុស (ព្យួរទុក)"))</f>
        <v/>
      </c>
      <c r="L1293" s="418" t="inlineStr"/>
      <c r="M1293" s="418" t="inlineStr"/>
      <c r="N1293" s="455" t="n"/>
      <c r="O1293" s="455">
        <f>IF(W1293&lt;0,AI1293,I1293)</f>
        <v/>
      </c>
      <c r="P1293" s="455">
        <f>I1293-O1293</f>
        <v/>
      </c>
      <c r="Q1293" s="418" t="n"/>
      <c r="R1293" s="418" t="inlineStr">
        <is>
          <t>2103002917</t>
        </is>
      </c>
      <c r="S1293" s="418" t="inlineStr"/>
      <c r="T1293" s="418">
        <f>R1293=S1293</f>
        <v/>
      </c>
      <c r="U1293" s="418">
        <f>AND(MONTH(F1293)=MONTH(Y1293), YEAR(F1293)=YEAR(Y1293))</f>
        <v/>
      </c>
      <c r="V1293" s="418">
        <f>AND(AC1293&lt;&gt;"", 'Company information'!D$4&lt;&gt;"", RIGHT(SUBSTITUTE(AC1293,"-",""),9)=RIGHT(SUBSTITUTE('Company information'!D$4,"-",""),9))</f>
        <v/>
      </c>
      <c r="W1293" s="418">
        <f>AI1293-I1293</f>
        <v/>
      </c>
      <c r="X1293" s="455" t="n"/>
      <c r="Y1293" s="417" t="n"/>
      <c r="Z1293" s="418" t="n"/>
      <c r="AA1293" s="418" t="n"/>
      <c r="AB1293" s="418" t="n"/>
      <c r="AC1293" s="418" t="n"/>
      <c r="AD1293" s="418" t="n"/>
      <c r="AE1293" s="455" t="n"/>
      <c r="AF1293" s="455" t="n"/>
      <c r="AG1293" s="455" t="n"/>
      <c r="AH1293" s="455" t="n"/>
      <c r="AI1293" s="455" t="n"/>
      <c r="AJ1293" s="455" t="n"/>
      <c r="AK1293" s="455" t="n"/>
      <c r="AL1293" s="455" t="n"/>
      <c r="AM1293" s="455" t="n"/>
      <c r="AN1293" s="455" t="n"/>
      <c r="AO1293" s="455" t="n"/>
      <c r="AP1293" s="455" t="n"/>
      <c r="AQ1293" s="455" t="n"/>
      <c r="AR1293" s="418" t="n"/>
      <c r="AS1293" s="418" t="n"/>
      <c r="AT1293" s="418" t="n"/>
    </row>
    <row r="1294">
      <c r="A1294" s="417" t="n">
        <v>1285</v>
      </c>
      <c r="B1294" s="418" t="inlineStr">
        <is>
          <t>Export Administration Fee</t>
        </is>
      </c>
      <c r="C1294" s="418" t="inlineStr">
        <is>
          <t>ឆាយ ដា ឡូយីស្ទីក</t>
        </is>
      </c>
      <c r="D1294" s="418" t="inlineStr">
        <is>
          <t>L001-100063098</t>
        </is>
      </c>
      <c r="E1294" s="418" t="inlineStr">
        <is>
          <t>2103002653</t>
        </is>
      </c>
      <c r="F1294" s="419" t="n">
        <v>44270</v>
      </c>
      <c r="G1294" s="420" t="n">
        <v>88805</v>
      </c>
      <c r="H1294" s="418" t="n"/>
      <c r="I1294" s="455" t="n">
        <v>88805</v>
      </c>
      <c r="J1294" s="418">
        <f>IF(L1294&lt;&gt;"",L1294,K1294)</f>
        <v/>
      </c>
      <c r="K1294" s="418">
        <f>IF(AND(T1294=TRUE, U1294=TRUE, V1294=TRUE), IF(W1294&lt;-0.05, "អនុញ្ញាត (អ្នកផ្គត់ផ្គង់ប្រកាសខ្វះ)", "បានប្រកាស (អនុញ្ញាត)"), IF(AND(T1294=FALSE, U1294=FALSE, V1294=FALSE), "ព្យួរទុក (មិនមានទិន្នន័យ)", "ប្រកាសខុស (ព្យួរទុក)"))</f>
        <v/>
      </c>
      <c r="L1294" s="418" t="inlineStr"/>
      <c r="M1294" s="418" t="inlineStr"/>
      <c r="N1294" s="455" t="n"/>
      <c r="O1294" s="455">
        <f>IF(W1294&lt;0,AI1294,I1294)</f>
        <v/>
      </c>
      <c r="P1294" s="455">
        <f>I1294-O1294</f>
        <v/>
      </c>
      <c r="Q1294" s="418" t="n"/>
      <c r="R1294" s="418" t="inlineStr">
        <is>
          <t>2103002653</t>
        </is>
      </c>
      <c r="S1294" s="418" t="inlineStr"/>
      <c r="T1294" s="418">
        <f>R1294=S1294</f>
        <v/>
      </c>
      <c r="U1294" s="418">
        <f>AND(MONTH(F1294)=MONTH(Y1294), YEAR(F1294)=YEAR(Y1294))</f>
        <v/>
      </c>
      <c r="V1294" s="418">
        <f>AND(AC1294&lt;&gt;"", 'Company information'!D$4&lt;&gt;"", RIGHT(SUBSTITUTE(AC1294,"-",""),9)=RIGHT(SUBSTITUTE('Company information'!D$4,"-",""),9))</f>
        <v/>
      </c>
      <c r="W1294" s="418">
        <f>AI1294-I1294</f>
        <v/>
      </c>
      <c r="X1294" s="455" t="n"/>
      <c r="Y1294" s="417" t="n"/>
      <c r="Z1294" s="418" t="n"/>
      <c r="AA1294" s="418" t="n"/>
      <c r="AB1294" s="418" t="n"/>
      <c r="AC1294" s="418" t="n"/>
      <c r="AD1294" s="418" t="n"/>
      <c r="AE1294" s="455" t="n"/>
      <c r="AF1294" s="455" t="n"/>
      <c r="AG1294" s="455" t="n"/>
      <c r="AH1294" s="455" t="n"/>
      <c r="AI1294" s="455" t="n"/>
      <c r="AJ1294" s="455" t="n"/>
      <c r="AK1294" s="455" t="n"/>
      <c r="AL1294" s="455" t="n"/>
      <c r="AM1294" s="455" t="n"/>
      <c r="AN1294" s="455" t="n"/>
      <c r="AO1294" s="455" t="n"/>
      <c r="AP1294" s="455" t="n"/>
      <c r="AQ1294" s="455" t="n"/>
      <c r="AR1294" s="418" t="n"/>
      <c r="AS1294" s="418" t="n"/>
      <c r="AT1294" s="418" t="n"/>
    </row>
    <row r="1295">
      <c r="A1295" s="417" t="n">
        <v>1286</v>
      </c>
      <c r="B1295" s="418" t="inlineStr">
        <is>
          <t>Export Administration Fee</t>
        </is>
      </c>
      <c r="C1295" s="418" t="inlineStr">
        <is>
          <t>ឆាយ ដា ឡូយីស្ទីក</t>
        </is>
      </c>
      <c r="D1295" s="418" t="inlineStr">
        <is>
          <t>L001-100063098</t>
        </is>
      </c>
      <c r="E1295" s="418" t="inlineStr">
        <is>
          <t>2103002651</t>
        </is>
      </c>
      <c r="F1295" s="419" t="n">
        <v>44270</v>
      </c>
      <c r="G1295" s="420" t="n">
        <v>88805</v>
      </c>
      <c r="H1295" s="418" t="n"/>
      <c r="I1295" s="455" t="n">
        <v>88805</v>
      </c>
      <c r="J1295" s="418">
        <f>IF(L1295&lt;&gt;"",L1295,K1295)</f>
        <v/>
      </c>
      <c r="K1295" s="418">
        <f>IF(AND(T1295=TRUE, U1295=TRUE, V1295=TRUE), IF(W1295&lt;-0.05, "អនុញ្ញាត (អ្នកផ្គត់ផ្គង់ប្រកាសខ្វះ)", "បានប្រកាស (អនុញ្ញាត)"), IF(AND(T1295=FALSE, U1295=FALSE, V1295=FALSE), "ព្យួរទុក (មិនមានទិន្នន័យ)", "ប្រកាសខុស (ព្យួរទុក)"))</f>
        <v/>
      </c>
      <c r="L1295" s="418" t="inlineStr"/>
      <c r="M1295" s="418" t="inlineStr"/>
      <c r="N1295" s="455" t="n"/>
      <c r="O1295" s="455">
        <f>IF(W1295&lt;0,AI1295,I1295)</f>
        <v/>
      </c>
      <c r="P1295" s="455">
        <f>I1295-O1295</f>
        <v/>
      </c>
      <c r="Q1295" s="418" t="n"/>
      <c r="R1295" s="418" t="inlineStr">
        <is>
          <t>2103002651</t>
        </is>
      </c>
      <c r="S1295" s="418" t="inlineStr"/>
      <c r="T1295" s="418">
        <f>R1295=S1295</f>
        <v/>
      </c>
      <c r="U1295" s="418">
        <f>AND(MONTH(F1295)=MONTH(Y1295), YEAR(F1295)=YEAR(Y1295))</f>
        <v/>
      </c>
      <c r="V1295" s="418">
        <f>AND(AC1295&lt;&gt;"", 'Company information'!D$4&lt;&gt;"", RIGHT(SUBSTITUTE(AC1295,"-",""),9)=RIGHT(SUBSTITUTE('Company information'!D$4,"-",""),9))</f>
        <v/>
      </c>
      <c r="W1295" s="418">
        <f>AI1295-I1295</f>
        <v/>
      </c>
      <c r="X1295" s="455" t="n"/>
      <c r="Y1295" s="417" t="n"/>
      <c r="Z1295" s="418" t="n"/>
      <c r="AA1295" s="418" t="n"/>
      <c r="AB1295" s="418" t="n"/>
      <c r="AC1295" s="418" t="n"/>
      <c r="AD1295" s="418" t="n"/>
      <c r="AE1295" s="455" t="n"/>
      <c r="AF1295" s="455" t="n"/>
      <c r="AG1295" s="455" t="n"/>
      <c r="AH1295" s="455" t="n"/>
      <c r="AI1295" s="455" t="n"/>
      <c r="AJ1295" s="455" t="n"/>
      <c r="AK1295" s="455" t="n"/>
      <c r="AL1295" s="455" t="n"/>
      <c r="AM1295" s="455" t="n"/>
      <c r="AN1295" s="455" t="n"/>
      <c r="AO1295" s="455" t="n"/>
      <c r="AP1295" s="455" t="n"/>
      <c r="AQ1295" s="455" t="n"/>
      <c r="AR1295" s="418" t="n"/>
      <c r="AS1295" s="418" t="n"/>
      <c r="AT1295" s="418" t="n"/>
    </row>
    <row r="1296">
      <c r="A1296" s="417" t="n">
        <v>1287</v>
      </c>
      <c r="B1296" s="418" t="inlineStr">
        <is>
          <t>Export Administration Fee</t>
        </is>
      </c>
      <c r="C1296" s="418" t="inlineStr">
        <is>
          <t>ឆាយ ដា ឡូយីស្ទីក</t>
        </is>
      </c>
      <c r="D1296" s="418" t="inlineStr">
        <is>
          <t>L001-100063098</t>
        </is>
      </c>
      <c r="E1296" s="418" t="inlineStr">
        <is>
          <t>2103002649</t>
        </is>
      </c>
      <c r="F1296" s="419" t="n">
        <v>44270</v>
      </c>
      <c r="G1296" s="420" t="n">
        <v>121245</v>
      </c>
      <c r="H1296" s="418" t="n"/>
      <c r="I1296" s="455" t="n">
        <v>121245</v>
      </c>
      <c r="J1296" s="418">
        <f>IF(L1296&lt;&gt;"",L1296,K1296)</f>
        <v/>
      </c>
      <c r="K1296" s="418">
        <f>IF(AND(T1296=TRUE, U1296=TRUE, V1296=TRUE), IF(W1296&lt;-0.05, "អនុញ្ញាត (អ្នកផ្គត់ផ្គង់ប្រកាសខ្វះ)", "បានប្រកាស (អនុញ្ញាត)"), IF(AND(T1296=FALSE, U1296=FALSE, V1296=FALSE), "ព្យួរទុក (មិនមានទិន្នន័យ)", "ប្រកាសខុស (ព្យួរទុក)"))</f>
        <v/>
      </c>
      <c r="L1296" s="418" t="inlineStr"/>
      <c r="M1296" s="418" t="inlineStr"/>
      <c r="N1296" s="455" t="n"/>
      <c r="O1296" s="455">
        <f>IF(W1296&lt;0,AI1296,I1296)</f>
        <v/>
      </c>
      <c r="P1296" s="455">
        <f>I1296-O1296</f>
        <v/>
      </c>
      <c r="Q1296" s="418" t="n"/>
      <c r="R1296" s="418" t="inlineStr">
        <is>
          <t>2103002649</t>
        </is>
      </c>
      <c r="S1296" s="418" t="inlineStr"/>
      <c r="T1296" s="418">
        <f>R1296=S1296</f>
        <v/>
      </c>
      <c r="U1296" s="418">
        <f>AND(MONTH(F1296)=MONTH(Y1296), YEAR(F1296)=YEAR(Y1296))</f>
        <v/>
      </c>
      <c r="V1296" s="418">
        <f>AND(AC1296&lt;&gt;"", 'Company information'!D$4&lt;&gt;"", RIGHT(SUBSTITUTE(AC1296,"-",""),9)=RIGHT(SUBSTITUTE('Company information'!D$4,"-",""),9))</f>
        <v/>
      </c>
      <c r="W1296" s="418">
        <f>AI1296-I1296</f>
        <v/>
      </c>
      <c r="X1296" s="455" t="n"/>
      <c r="Y1296" s="417" t="n"/>
      <c r="Z1296" s="418" t="n"/>
      <c r="AA1296" s="418" t="n"/>
      <c r="AB1296" s="418" t="n"/>
      <c r="AC1296" s="418" t="n"/>
      <c r="AD1296" s="418" t="n"/>
      <c r="AE1296" s="455" t="n"/>
      <c r="AF1296" s="455" t="n"/>
      <c r="AG1296" s="455" t="n"/>
      <c r="AH1296" s="455" t="n"/>
      <c r="AI1296" s="455" t="n"/>
      <c r="AJ1296" s="455" t="n"/>
      <c r="AK1296" s="455" t="n"/>
      <c r="AL1296" s="455" t="n"/>
      <c r="AM1296" s="455" t="n"/>
      <c r="AN1296" s="455" t="n"/>
      <c r="AO1296" s="455" t="n"/>
      <c r="AP1296" s="455" t="n"/>
      <c r="AQ1296" s="455" t="n"/>
      <c r="AR1296" s="418" t="n"/>
      <c r="AS1296" s="418" t="n"/>
      <c r="AT1296" s="418" t="n"/>
    </row>
    <row r="1297">
      <c r="A1297" s="417" t="n">
        <v>1288</v>
      </c>
      <c r="B1297" s="418" t="inlineStr">
        <is>
          <t>Export Administration Fee</t>
        </is>
      </c>
      <c r="C1297" s="418" t="inlineStr">
        <is>
          <t>ឆាយ ដា ឡូយីស្ទីក</t>
        </is>
      </c>
      <c r="D1297" s="418" t="inlineStr">
        <is>
          <t>L001-100063098</t>
        </is>
      </c>
      <c r="E1297" s="418" t="inlineStr">
        <is>
          <t>2103002415</t>
        </is>
      </c>
      <c r="F1297" s="419" t="n">
        <v>44442</v>
      </c>
      <c r="G1297" s="420" t="n">
        <v>192207</v>
      </c>
      <c r="H1297" s="418" t="n"/>
      <c r="I1297" s="455" t="n">
        <v>192207</v>
      </c>
      <c r="J1297" s="418">
        <f>IF(L1297&lt;&gt;"",L1297,K1297)</f>
        <v/>
      </c>
      <c r="K1297" s="418">
        <f>IF(AND(T1297=TRUE, U1297=TRUE, V1297=TRUE), IF(W1297&lt;-0.05, "អនុញ្ញាត (អ្នកផ្គត់ផ្គង់ប្រកាសខ្វះ)", "បានប្រកាស (អនុញ្ញាត)"), IF(AND(T1297=FALSE, U1297=FALSE, V1297=FALSE), "ព្យួរទុក (មិនមានទិន្នន័យ)", "ប្រកាសខុស (ព្យួរទុក)"))</f>
        <v/>
      </c>
      <c r="L1297" s="418" t="inlineStr"/>
      <c r="M1297" s="418" t="inlineStr"/>
      <c r="N1297" s="455" t="n"/>
      <c r="O1297" s="455">
        <f>IF(W1297&lt;0,AI1297,I1297)</f>
        <v/>
      </c>
      <c r="P1297" s="455">
        <f>I1297-O1297</f>
        <v/>
      </c>
      <c r="Q1297" s="418" t="n"/>
      <c r="R1297" s="418" t="inlineStr">
        <is>
          <t>2103002415</t>
        </is>
      </c>
      <c r="S1297" s="418" t="inlineStr"/>
      <c r="T1297" s="418">
        <f>R1297=S1297</f>
        <v/>
      </c>
      <c r="U1297" s="418">
        <f>AND(MONTH(F1297)=MONTH(Y1297), YEAR(F1297)=YEAR(Y1297))</f>
        <v/>
      </c>
      <c r="V1297" s="418">
        <f>AND(AC1297&lt;&gt;"", 'Company information'!D$4&lt;&gt;"", RIGHT(SUBSTITUTE(AC1297,"-",""),9)=RIGHT(SUBSTITUTE('Company information'!D$4,"-",""),9))</f>
        <v/>
      </c>
      <c r="W1297" s="418">
        <f>AI1297-I1297</f>
        <v/>
      </c>
      <c r="X1297" s="455" t="n"/>
      <c r="Y1297" s="417" t="n"/>
      <c r="Z1297" s="418" t="n"/>
      <c r="AA1297" s="418" t="n"/>
      <c r="AB1297" s="418" t="n"/>
      <c r="AC1297" s="418" t="n"/>
      <c r="AD1297" s="418" t="n"/>
      <c r="AE1297" s="455" t="n"/>
      <c r="AF1297" s="455" t="n"/>
      <c r="AG1297" s="455" t="n"/>
      <c r="AH1297" s="455" t="n"/>
      <c r="AI1297" s="455" t="n"/>
      <c r="AJ1297" s="455" t="n"/>
      <c r="AK1297" s="455" t="n"/>
      <c r="AL1297" s="455" t="n"/>
      <c r="AM1297" s="455" t="n"/>
      <c r="AN1297" s="455" t="n"/>
      <c r="AO1297" s="455" t="n"/>
      <c r="AP1297" s="455" t="n"/>
      <c r="AQ1297" s="455" t="n"/>
      <c r="AR1297" s="418" t="n"/>
      <c r="AS1297" s="418" t="n"/>
      <c r="AT1297" s="418" t="n"/>
    </row>
    <row r="1298">
      <c r="A1298" s="417" t="n">
        <v>1289</v>
      </c>
      <c r="B1298" s="418" t="inlineStr">
        <is>
          <t>THC</t>
        </is>
      </c>
      <c r="C1298" s="418" t="inlineStr">
        <is>
          <t>អេស អ វី ស៊ី ហ្វ្រេត សឺវីស (ខេមបូឌា) ខូ អិលធីឌី</t>
        </is>
      </c>
      <c r="D1298" s="418" t="inlineStr">
        <is>
          <t>K005-100150195</t>
        </is>
      </c>
      <c r="E1298" s="418" t="inlineStr">
        <is>
          <t>12101082</t>
        </is>
      </c>
      <c r="F1298" s="419" t="n">
        <v>44274</v>
      </c>
      <c r="G1298" s="420" t="n">
        <v>28890</v>
      </c>
      <c r="H1298" s="418" t="n"/>
      <c r="I1298" s="455" t="n">
        <v>28890</v>
      </c>
      <c r="J1298" s="418">
        <f>IF(L1298&lt;&gt;"",L1298,K1298)</f>
        <v/>
      </c>
      <c r="K1298" s="418">
        <f>IF(AND(T1298=TRUE, U1298=TRUE, V1298=TRUE), IF(W1298&lt;-0.05, "អនុញ្ញាត (អ្នកផ្គត់ផ្គង់ប្រកាសខ្វះ)", "បានប្រកាស (អនុញ្ញាត)"), IF(AND(T1298=FALSE, U1298=FALSE, V1298=FALSE), "ព្យួរទុក (មិនមានទិន្នន័យ)", "ប្រកាសខុស (ព្យួរទុក)"))</f>
        <v/>
      </c>
      <c r="L1298" s="418" t="inlineStr"/>
      <c r="M1298" s="418" t="inlineStr"/>
      <c r="N1298" s="455" t="n"/>
      <c r="O1298" s="455">
        <f>IF(W1298&lt;0,AI1298,I1298)</f>
        <v/>
      </c>
      <c r="P1298" s="455">
        <f>I1298-O1298</f>
        <v/>
      </c>
      <c r="Q1298" s="418" t="n"/>
      <c r="R1298" s="418" t="inlineStr">
        <is>
          <t>12101082</t>
        </is>
      </c>
      <c r="S1298" s="418" t="inlineStr"/>
      <c r="T1298" s="418">
        <f>R1298=S1298</f>
        <v/>
      </c>
      <c r="U1298" s="418">
        <f>AND(MONTH(F1298)=MONTH(Y1298), YEAR(F1298)=YEAR(Y1298))</f>
        <v/>
      </c>
      <c r="V1298" s="418">
        <f>AND(AC1298&lt;&gt;"", 'Company information'!D$4&lt;&gt;"", RIGHT(SUBSTITUTE(AC1298,"-",""),9)=RIGHT(SUBSTITUTE('Company information'!D$4,"-",""),9))</f>
        <v/>
      </c>
      <c r="W1298" s="418">
        <f>AI1298-I1298</f>
        <v/>
      </c>
      <c r="X1298" s="455" t="n"/>
      <c r="Y1298" s="417" t="n"/>
      <c r="Z1298" s="418" t="n"/>
      <c r="AA1298" s="418" t="n"/>
      <c r="AB1298" s="418" t="n"/>
      <c r="AC1298" s="418" t="n"/>
      <c r="AD1298" s="418" t="n"/>
      <c r="AE1298" s="455" t="n"/>
      <c r="AF1298" s="455" t="n"/>
      <c r="AG1298" s="455" t="n"/>
      <c r="AH1298" s="455" t="n"/>
      <c r="AI1298" s="455" t="n"/>
      <c r="AJ1298" s="455" t="n"/>
      <c r="AK1298" s="455" t="n"/>
      <c r="AL1298" s="455" t="n"/>
      <c r="AM1298" s="455" t="n"/>
      <c r="AN1298" s="455" t="n"/>
      <c r="AO1298" s="455" t="n"/>
      <c r="AP1298" s="455" t="n"/>
      <c r="AQ1298" s="455" t="n"/>
      <c r="AR1298" s="418" t="n"/>
      <c r="AS1298" s="418" t="n"/>
      <c r="AT1298" s="418" t="n"/>
    </row>
    <row r="1299">
      <c r="A1299" s="417" t="n">
        <v>1290</v>
      </c>
      <c r="B1299" s="418" t="inlineStr">
        <is>
          <t>THC</t>
        </is>
      </c>
      <c r="C1299" s="418" t="inlineStr">
        <is>
          <t>អេស អ វី ស៊ី ហ្វ្រេត សឺវីស (ខេមបូឌា) ខូ អិលធីឌី</t>
        </is>
      </c>
      <c r="D1299" s="418" t="inlineStr">
        <is>
          <t>K005-100150195</t>
        </is>
      </c>
      <c r="E1299" s="418" t="inlineStr">
        <is>
          <t>12101083</t>
        </is>
      </c>
      <c r="F1299" s="419" t="n">
        <v>44274</v>
      </c>
      <c r="G1299" s="420" t="n">
        <v>413100</v>
      </c>
      <c r="H1299" s="418" t="n"/>
      <c r="I1299" s="455" t="n">
        <v>413100</v>
      </c>
      <c r="J1299" s="418">
        <f>IF(L1299&lt;&gt;"",L1299,K1299)</f>
        <v/>
      </c>
      <c r="K1299" s="418">
        <f>IF(AND(T1299=TRUE, U1299=TRUE, V1299=TRUE), IF(W1299&lt;-0.05, "អនុញ្ញាត (អ្នកផ្គត់ផ្គង់ប្រកាសខ្វះ)", "បានប្រកាស (អនុញ្ញាត)"), IF(AND(T1299=FALSE, U1299=FALSE, V1299=FALSE), "ព្យួរទុក (មិនមានទិន្នន័យ)", "ប្រកាសខុស (ព្យួរទុក)"))</f>
        <v/>
      </c>
      <c r="L1299" s="418" t="inlineStr"/>
      <c r="M1299" s="418" t="inlineStr"/>
      <c r="N1299" s="455" t="n"/>
      <c r="O1299" s="455">
        <f>IF(W1299&lt;0,AI1299,I1299)</f>
        <v/>
      </c>
      <c r="P1299" s="455">
        <f>I1299-O1299</f>
        <v/>
      </c>
      <c r="Q1299" s="418" t="n"/>
      <c r="R1299" s="418" t="inlineStr">
        <is>
          <t>12101083</t>
        </is>
      </c>
      <c r="S1299" s="418" t="inlineStr"/>
      <c r="T1299" s="418">
        <f>R1299=S1299</f>
        <v/>
      </c>
      <c r="U1299" s="418">
        <f>AND(MONTH(F1299)=MONTH(Y1299), YEAR(F1299)=YEAR(Y1299))</f>
        <v/>
      </c>
      <c r="V1299" s="418">
        <f>AND(AC1299&lt;&gt;"", 'Company information'!D$4&lt;&gt;"", RIGHT(SUBSTITUTE(AC1299,"-",""),9)=RIGHT(SUBSTITUTE('Company information'!D$4,"-",""),9))</f>
        <v/>
      </c>
      <c r="W1299" s="418">
        <f>AI1299-I1299</f>
        <v/>
      </c>
      <c r="X1299" s="455" t="n"/>
      <c r="Y1299" s="417" t="n"/>
      <c r="Z1299" s="418" t="n"/>
      <c r="AA1299" s="418" t="n"/>
      <c r="AB1299" s="418" t="n"/>
      <c r="AC1299" s="418" t="n"/>
      <c r="AD1299" s="418" t="n"/>
      <c r="AE1299" s="455" t="n"/>
      <c r="AF1299" s="455" t="n"/>
      <c r="AG1299" s="455" t="n"/>
      <c r="AH1299" s="455" t="n"/>
      <c r="AI1299" s="455" t="n"/>
      <c r="AJ1299" s="455" t="n"/>
      <c r="AK1299" s="455" t="n"/>
      <c r="AL1299" s="455" t="n"/>
      <c r="AM1299" s="455" t="n"/>
      <c r="AN1299" s="455" t="n"/>
      <c r="AO1299" s="455" t="n"/>
      <c r="AP1299" s="455" t="n"/>
      <c r="AQ1299" s="455" t="n"/>
      <c r="AR1299" s="418" t="n"/>
      <c r="AS1299" s="418" t="n"/>
      <c r="AT1299" s="418" t="n"/>
    </row>
    <row r="1300">
      <c r="A1300" s="417" t="n">
        <v>1291</v>
      </c>
      <c r="B1300" s="418" t="inlineStr">
        <is>
          <t>THC</t>
        </is>
      </c>
      <c r="C1300" s="418" t="inlineStr">
        <is>
          <t>អេស អ វី ស៊ី ហ្វ្រេត សឺវីស (ខេមបូឌា) ខូ អិលធីឌី</t>
        </is>
      </c>
      <c r="D1300" s="418" t="inlineStr">
        <is>
          <t>K005-100150195</t>
        </is>
      </c>
      <c r="E1300" s="418" t="inlineStr">
        <is>
          <t>12101084</t>
        </is>
      </c>
      <c r="F1300" s="419" t="n">
        <v>44274</v>
      </c>
      <c r="G1300" s="420" t="n">
        <v>413100</v>
      </c>
      <c r="H1300" s="418" t="n"/>
      <c r="I1300" s="455" t="n">
        <v>413100</v>
      </c>
      <c r="J1300" s="418">
        <f>IF(L1300&lt;&gt;"",L1300,K1300)</f>
        <v/>
      </c>
      <c r="K1300" s="418">
        <f>IF(AND(T1300=TRUE, U1300=TRUE, V1300=TRUE), IF(W1300&lt;-0.05, "អនុញ្ញាត (អ្នកផ្គត់ផ្គង់ប្រកាសខ្វះ)", "បានប្រកាស (អនុញ្ញាត)"), IF(AND(T1300=FALSE, U1300=FALSE, V1300=FALSE), "ព្យួរទុក (មិនមានទិន្នន័យ)", "ប្រកាសខុស (ព្យួរទុក)"))</f>
        <v/>
      </c>
      <c r="L1300" s="418" t="inlineStr"/>
      <c r="M1300" s="418" t="inlineStr"/>
      <c r="N1300" s="455" t="n"/>
      <c r="O1300" s="455">
        <f>IF(W1300&lt;0,AI1300,I1300)</f>
        <v/>
      </c>
      <c r="P1300" s="455">
        <f>I1300-O1300</f>
        <v/>
      </c>
      <c r="Q1300" s="418" t="n"/>
      <c r="R1300" s="418" t="inlineStr">
        <is>
          <t>12101084</t>
        </is>
      </c>
      <c r="S1300" s="418" t="inlineStr"/>
      <c r="T1300" s="418">
        <f>R1300=S1300</f>
        <v/>
      </c>
      <c r="U1300" s="418">
        <f>AND(MONTH(F1300)=MONTH(Y1300), YEAR(F1300)=YEAR(Y1300))</f>
        <v/>
      </c>
      <c r="V1300" s="418">
        <f>AND(AC1300&lt;&gt;"", 'Company information'!D$4&lt;&gt;"", RIGHT(SUBSTITUTE(AC1300,"-",""),9)=RIGHT(SUBSTITUTE('Company information'!D$4,"-",""),9))</f>
        <v/>
      </c>
      <c r="W1300" s="418">
        <f>AI1300-I1300</f>
        <v/>
      </c>
      <c r="X1300" s="455" t="n"/>
      <c r="Y1300" s="417" t="n"/>
      <c r="Z1300" s="418" t="n"/>
      <c r="AA1300" s="418" t="n"/>
      <c r="AB1300" s="418" t="n"/>
      <c r="AC1300" s="418" t="n"/>
      <c r="AD1300" s="418" t="n"/>
      <c r="AE1300" s="455" t="n"/>
      <c r="AF1300" s="455" t="n"/>
      <c r="AG1300" s="455" t="n"/>
      <c r="AH1300" s="455" t="n"/>
      <c r="AI1300" s="455" t="n"/>
      <c r="AJ1300" s="455" t="n"/>
      <c r="AK1300" s="455" t="n"/>
      <c r="AL1300" s="455" t="n"/>
      <c r="AM1300" s="455" t="n"/>
      <c r="AN1300" s="455" t="n"/>
      <c r="AO1300" s="455" t="n"/>
      <c r="AP1300" s="455" t="n"/>
      <c r="AQ1300" s="455" t="n"/>
      <c r="AR1300" s="418" t="n"/>
      <c r="AS1300" s="418" t="n"/>
      <c r="AT1300" s="418" t="n"/>
    </row>
    <row r="1301">
      <c r="A1301" s="417" t="n">
        <v>1292</v>
      </c>
      <c r="B1301" s="418" t="inlineStr">
        <is>
          <t>THC</t>
        </is>
      </c>
      <c r="C1301" s="418" t="inlineStr">
        <is>
          <t>អេស អ វី ស៊ី ហ្វ្រេត សឺវីស (ខេមបូឌា) ខូ អិលធីឌី</t>
        </is>
      </c>
      <c r="D1301" s="418" t="inlineStr">
        <is>
          <t>K005-100150195</t>
        </is>
      </c>
      <c r="E1301" s="418" t="inlineStr">
        <is>
          <t>12101085</t>
        </is>
      </c>
      <c r="F1301" s="419" t="n">
        <v>44274</v>
      </c>
      <c r="G1301" s="420" t="n">
        <v>210600</v>
      </c>
      <c r="H1301" s="418" t="n"/>
      <c r="I1301" s="455" t="n">
        <v>210600</v>
      </c>
      <c r="J1301" s="418">
        <f>IF(L1301&lt;&gt;"",L1301,K1301)</f>
        <v/>
      </c>
      <c r="K1301" s="418">
        <f>IF(AND(T1301=TRUE, U1301=TRUE, V1301=TRUE), IF(W1301&lt;-0.05, "អនុញ្ញាត (អ្នកផ្គត់ផ្គង់ប្រកាសខ្វះ)", "បានប្រកាស (អនុញ្ញាត)"), IF(AND(T1301=FALSE, U1301=FALSE, V1301=FALSE), "ព្យួរទុក (មិនមានទិន្នន័យ)", "ប្រកាសខុស (ព្យួរទុក)"))</f>
        <v/>
      </c>
      <c r="L1301" s="418" t="inlineStr"/>
      <c r="M1301" s="418" t="inlineStr"/>
      <c r="N1301" s="455" t="n"/>
      <c r="O1301" s="455">
        <f>IF(W1301&lt;0,AI1301,I1301)</f>
        <v/>
      </c>
      <c r="P1301" s="455">
        <f>I1301-O1301</f>
        <v/>
      </c>
      <c r="Q1301" s="418" t="n"/>
      <c r="R1301" s="418" t="inlineStr">
        <is>
          <t>12101085</t>
        </is>
      </c>
      <c r="S1301" s="418" t="inlineStr"/>
      <c r="T1301" s="418">
        <f>R1301=S1301</f>
        <v/>
      </c>
      <c r="U1301" s="418">
        <f>AND(MONTH(F1301)=MONTH(Y1301), YEAR(F1301)=YEAR(Y1301))</f>
        <v/>
      </c>
      <c r="V1301" s="418">
        <f>AND(AC1301&lt;&gt;"", 'Company information'!D$4&lt;&gt;"", RIGHT(SUBSTITUTE(AC1301,"-",""),9)=RIGHT(SUBSTITUTE('Company information'!D$4,"-",""),9))</f>
        <v/>
      </c>
      <c r="W1301" s="418">
        <f>AI1301-I1301</f>
        <v/>
      </c>
      <c r="X1301" s="455" t="n"/>
      <c r="Y1301" s="417" t="n"/>
      <c r="Z1301" s="418" t="n"/>
      <c r="AA1301" s="418" t="n"/>
      <c r="AB1301" s="418" t="n"/>
      <c r="AC1301" s="418" t="n"/>
      <c r="AD1301" s="418" t="n"/>
      <c r="AE1301" s="455" t="n"/>
      <c r="AF1301" s="455" t="n"/>
      <c r="AG1301" s="455" t="n"/>
      <c r="AH1301" s="455" t="n"/>
      <c r="AI1301" s="455" t="n"/>
      <c r="AJ1301" s="455" t="n"/>
      <c r="AK1301" s="455" t="n"/>
      <c r="AL1301" s="455" t="n"/>
      <c r="AM1301" s="455" t="n"/>
      <c r="AN1301" s="455" t="n"/>
      <c r="AO1301" s="455" t="n"/>
      <c r="AP1301" s="455" t="n"/>
      <c r="AQ1301" s="455" t="n"/>
      <c r="AR1301" s="418" t="n"/>
      <c r="AS1301" s="418" t="n"/>
      <c r="AT1301" s="418" t="n"/>
    </row>
    <row r="1302">
      <c r="A1302" s="417" t="n">
        <v>1293</v>
      </c>
      <c r="B1302" s="418" t="inlineStr">
        <is>
          <t>SERVICE FEE</t>
        </is>
      </c>
      <c r="C1302" s="418" t="inlineStr">
        <is>
          <t>ប្យួរ៉ូ វេរីតាស (ខេមបូឌា) លីមីធីត</t>
        </is>
      </c>
      <c r="D1302" s="418" t="inlineStr">
        <is>
          <t>L001-107024462</t>
        </is>
      </c>
      <c r="E1302" s="418" t="inlineStr">
        <is>
          <t>59009981</t>
        </is>
      </c>
      <c r="F1302" s="419" t="n">
        <v>44284</v>
      </c>
      <c r="G1302" s="420" t="n">
        <v>109579</v>
      </c>
      <c r="H1302" s="418" t="n"/>
      <c r="I1302" s="455" t="n">
        <v>109579</v>
      </c>
      <c r="J1302" s="418">
        <f>IF(L1302&lt;&gt;"",L1302,K1302)</f>
        <v/>
      </c>
      <c r="K1302" s="418">
        <f>IF(AND(T1302=TRUE, U1302=TRUE, V1302=TRUE), IF(W1302&lt;-0.05, "អនុញ្ញាត (អ្នកផ្គត់ផ្គង់ប្រកាសខ្វះ)", "បានប្រកាស (អនុញ្ញាត)"), IF(AND(T1302=FALSE, U1302=FALSE, V1302=FALSE), "ព្យួរទុក (មិនមានទិន្នន័យ)", "ប្រកាសខុស (ព្យួរទុក)"))</f>
        <v/>
      </c>
      <c r="L1302" s="418" t="inlineStr"/>
      <c r="M1302" s="418" t="inlineStr"/>
      <c r="N1302" s="455" t="n"/>
      <c r="O1302" s="455">
        <f>IF(W1302&lt;0,AI1302,I1302)</f>
        <v/>
      </c>
      <c r="P1302" s="455">
        <f>I1302-O1302</f>
        <v/>
      </c>
      <c r="Q1302" s="418" t="n"/>
      <c r="R1302" s="418" t="inlineStr">
        <is>
          <t>59009981</t>
        </is>
      </c>
      <c r="S1302" s="418" t="inlineStr"/>
      <c r="T1302" s="418">
        <f>R1302=S1302</f>
        <v/>
      </c>
      <c r="U1302" s="418">
        <f>AND(MONTH(F1302)=MONTH(Y1302), YEAR(F1302)=YEAR(Y1302))</f>
        <v/>
      </c>
      <c r="V1302" s="418">
        <f>AND(AC1302&lt;&gt;"", 'Company information'!D$4&lt;&gt;"", RIGHT(SUBSTITUTE(AC1302,"-",""),9)=RIGHT(SUBSTITUTE('Company information'!D$4,"-",""),9))</f>
        <v/>
      </c>
      <c r="W1302" s="418">
        <f>AI1302-I1302</f>
        <v/>
      </c>
      <c r="X1302" s="455" t="n"/>
      <c r="Y1302" s="417" t="n"/>
      <c r="Z1302" s="418" t="n"/>
      <c r="AA1302" s="418" t="n"/>
      <c r="AB1302" s="418" t="n"/>
      <c r="AC1302" s="418" t="n"/>
      <c r="AD1302" s="418" t="n"/>
      <c r="AE1302" s="455" t="n"/>
      <c r="AF1302" s="455" t="n"/>
      <c r="AG1302" s="455" t="n"/>
      <c r="AH1302" s="455" t="n"/>
      <c r="AI1302" s="455" t="n"/>
      <c r="AJ1302" s="455" t="n"/>
      <c r="AK1302" s="455" t="n"/>
      <c r="AL1302" s="455" t="n"/>
      <c r="AM1302" s="455" t="n"/>
      <c r="AN1302" s="455" t="n"/>
      <c r="AO1302" s="455" t="n"/>
      <c r="AP1302" s="455" t="n"/>
      <c r="AQ1302" s="455" t="n"/>
      <c r="AR1302" s="418" t="n"/>
      <c r="AS1302" s="418" t="n"/>
      <c r="AT1302" s="418" t="n"/>
    </row>
    <row r="1303">
      <c r="A1303" s="417" t="n">
        <v>1294</v>
      </c>
      <c r="B1303" s="418" t="inlineStr">
        <is>
          <t>SERVICE FEE</t>
        </is>
      </c>
      <c r="C1303" s="418" t="inlineStr">
        <is>
          <t>ប្យួរ៉ូ វេរីតាស (ខេមបូឌា) លីមីធីត</t>
        </is>
      </c>
      <c r="D1303" s="418" t="inlineStr">
        <is>
          <t>L001-107024462</t>
        </is>
      </c>
      <c r="E1303" s="418" t="inlineStr">
        <is>
          <t>59009991</t>
        </is>
      </c>
      <c r="F1303" s="419" t="n">
        <v>44285</v>
      </c>
      <c r="G1303" s="420" t="n">
        <v>134882</v>
      </c>
      <c r="H1303" s="418" t="n"/>
      <c r="I1303" s="455" t="n">
        <v>134882</v>
      </c>
      <c r="J1303" s="418">
        <f>IF(L1303&lt;&gt;"",L1303,K1303)</f>
        <v/>
      </c>
      <c r="K1303" s="418">
        <f>IF(AND(T1303=TRUE, U1303=TRUE, V1303=TRUE), IF(W1303&lt;-0.05, "អនុញ្ញាត (អ្នកផ្គត់ផ្គង់ប្រកាសខ្វះ)", "បានប្រកាស (អនុញ្ញាត)"), IF(AND(T1303=FALSE, U1303=FALSE, V1303=FALSE), "ព្យួរទុក (មិនមានទិន្នន័យ)", "ប្រកាសខុស (ព្យួរទុក)"))</f>
        <v/>
      </c>
      <c r="L1303" s="418" t="inlineStr"/>
      <c r="M1303" s="418" t="inlineStr"/>
      <c r="N1303" s="455" t="n"/>
      <c r="O1303" s="455">
        <f>IF(W1303&lt;0,AI1303,I1303)</f>
        <v/>
      </c>
      <c r="P1303" s="455">
        <f>I1303-O1303</f>
        <v/>
      </c>
      <c r="Q1303" s="418" t="n"/>
      <c r="R1303" s="418" t="inlineStr">
        <is>
          <t>59009991</t>
        </is>
      </c>
      <c r="S1303" s="418" t="inlineStr"/>
      <c r="T1303" s="418">
        <f>R1303=S1303</f>
        <v/>
      </c>
      <c r="U1303" s="418">
        <f>AND(MONTH(F1303)=MONTH(Y1303), YEAR(F1303)=YEAR(Y1303))</f>
        <v/>
      </c>
      <c r="V1303" s="418">
        <f>AND(AC1303&lt;&gt;"", 'Company information'!D$4&lt;&gt;"", RIGHT(SUBSTITUTE(AC1303,"-",""),9)=RIGHT(SUBSTITUTE('Company information'!D$4,"-",""),9))</f>
        <v/>
      </c>
      <c r="W1303" s="418">
        <f>AI1303-I1303</f>
        <v/>
      </c>
      <c r="X1303" s="455" t="n"/>
      <c r="Y1303" s="417" t="n"/>
      <c r="Z1303" s="418" t="n"/>
      <c r="AA1303" s="418" t="n"/>
      <c r="AB1303" s="418" t="n"/>
      <c r="AC1303" s="418" t="n"/>
      <c r="AD1303" s="418" t="n"/>
      <c r="AE1303" s="455" t="n"/>
      <c r="AF1303" s="455" t="n"/>
      <c r="AG1303" s="455" t="n"/>
      <c r="AH1303" s="455" t="n"/>
      <c r="AI1303" s="455" t="n"/>
      <c r="AJ1303" s="455" t="n"/>
      <c r="AK1303" s="455" t="n"/>
      <c r="AL1303" s="455" t="n"/>
      <c r="AM1303" s="455" t="n"/>
      <c r="AN1303" s="455" t="n"/>
      <c r="AO1303" s="455" t="n"/>
      <c r="AP1303" s="455" t="n"/>
      <c r="AQ1303" s="455" t="n"/>
      <c r="AR1303" s="418" t="n"/>
      <c r="AS1303" s="418" t="n"/>
      <c r="AT1303" s="418" t="n"/>
    </row>
    <row r="1304">
      <c r="A1304" s="417" t="n">
        <v>1295</v>
      </c>
      <c r="B1304" s="418" t="inlineStr">
        <is>
          <t>SERVICE FEE</t>
        </is>
      </c>
      <c r="C1304" s="418" t="inlineStr">
        <is>
          <t>ប្យួរ៉ូ វេរីតាស (ខេមបូឌា) លីមីធីត</t>
        </is>
      </c>
      <c r="D1304" s="418" t="inlineStr">
        <is>
          <t>L001-107024462</t>
        </is>
      </c>
      <c r="E1304" s="418" t="inlineStr">
        <is>
          <t>59009990</t>
        </is>
      </c>
      <c r="F1304" s="419" t="n">
        <v>44285</v>
      </c>
      <c r="G1304" s="420" t="n">
        <v>95241</v>
      </c>
      <c r="H1304" s="418" t="n"/>
      <c r="I1304" s="455" t="n">
        <v>95241</v>
      </c>
      <c r="J1304" s="418">
        <f>IF(L1304&lt;&gt;"",L1304,K1304)</f>
        <v/>
      </c>
      <c r="K1304" s="418">
        <f>IF(AND(T1304=TRUE, U1304=TRUE, V1304=TRUE), IF(W1304&lt;-0.05, "អនុញ្ញាត (អ្នកផ្គត់ផ្គង់ប្រកាសខ្វះ)", "បានប្រកាស (អនុញ្ញាត)"), IF(AND(T1304=FALSE, U1304=FALSE, V1304=FALSE), "ព្យួរទុក (មិនមានទិន្នន័យ)", "ប្រកាសខុស (ព្យួរទុក)"))</f>
        <v/>
      </c>
      <c r="L1304" s="418" t="inlineStr"/>
      <c r="M1304" s="418" t="inlineStr"/>
      <c r="N1304" s="455" t="n"/>
      <c r="O1304" s="455">
        <f>IF(W1304&lt;0,AI1304,I1304)</f>
        <v/>
      </c>
      <c r="P1304" s="455">
        <f>I1304-O1304</f>
        <v/>
      </c>
      <c r="Q1304" s="418" t="n"/>
      <c r="R1304" s="418" t="inlineStr">
        <is>
          <t>59009990</t>
        </is>
      </c>
      <c r="S1304" s="418" t="inlineStr"/>
      <c r="T1304" s="418">
        <f>R1304=S1304</f>
        <v/>
      </c>
      <c r="U1304" s="418">
        <f>AND(MONTH(F1304)=MONTH(Y1304), YEAR(F1304)=YEAR(Y1304))</f>
        <v/>
      </c>
      <c r="V1304" s="418">
        <f>AND(AC1304&lt;&gt;"", 'Company information'!D$4&lt;&gt;"", RIGHT(SUBSTITUTE(AC1304,"-",""),9)=RIGHT(SUBSTITUTE('Company information'!D$4,"-",""),9))</f>
        <v/>
      </c>
      <c r="W1304" s="418">
        <f>AI1304-I1304</f>
        <v/>
      </c>
      <c r="X1304" s="455" t="n"/>
      <c r="Y1304" s="417" t="n"/>
      <c r="Z1304" s="418" t="n"/>
      <c r="AA1304" s="418" t="n"/>
      <c r="AB1304" s="418" t="n"/>
      <c r="AC1304" s="418" t="n"/>
      <c r="AD1304" s="418" t="n"/>
      <c r="AE1304" s="455" t="n"/>
      <c r="AF1304" s="455" t="n"/>
      <c r="AG1304" s="455" t="n"/>
      <c r="AH1304" s="455" t="n"/>
      <c r="AI1304" s="455" t="n"/>
      <c r="AJ1304" s="455" t="n"/>
      <c r="AK1304" s="455" t="n"/>
      <c r="AL1304" s="455" t="n"/>
      <c r="AM1304" s="455" t="n"/>
      <c r="AN1304" s="455" t="n"/>
      <c r="AO1304" s="455" t="n"/>
      <c r="AP1304" s="455" t="n"/>
      <c r="AQ1304" s="455" t="n"/>
      <c r="AR1304" s="418" t="n"/>
      <c r="AS1304" s="418" t="n"/>
      <c r="AT1304" s="418" t="n"/>
    </row>
    <row r="1305">
      <c r="A1305" s="417" t="n">
        <v>1296</v>
      </c>
      <c r="B1305" s="418" t="inlineStr">
        <is>
          <t>SERVICE FEE</t>
        </is>
      </c>
      <c r="C1305" s="418" t="inlineStr">
        <is>
          <t>ប្យួរ៉ូ វេរីតាស (ខេមបូឌា) លីមីធីត</t>
        </is>
      </c>
      <c r="D1305" s="418" t="inlineStr">
        <is>
          <t>L001-107024462</t>
        </is>
      </c>
      <c r="E1305" s="418" t="inlineStr">
        <is>
          <t>59009974</t>
        </is>
      </c>
      <c r="F1305" s="419" t="n">
        <v>44282</v>
      </c>
      <c r="G1305" s="420" t="n">
        <v>219158</v>
      </c>
      <c r="H1305" s="418" t="n"/>
      <c r="I1305" s="455" t="n">
        <v>219158</v>
      </c>
      <c r="J1305" s="418">
        <f>IF(L1305&lt;&gt;"",L1305,K1305)</f>
        <v/>
      </c>
      <c r="K1305" s="418">
        <f>IF(AND(T1305=TRUE, U1305=TRUE, V1305=TRUE), IF(W1305&lt;-0.05, "អនុញ្ញាត (អ្នកផ្គត់ផ្គង់ប្រកាសខ្វះ)", "បានប្រកាស (អនុញ្ញាត)"), IF(AND(T1305=FALSE, U1305=FALSE, V1305=FALSE), "ព្យួរទុក (មិនមានទិន្នន័យ)", "ប្រកាសខុស (ព្យួរទុក)"))</f>
        <v/>
      </c>
      <c r="L1305" s="418" t="inlineStr"/>
      <c r="M1305" s="418" t="inlineStr"/>
      <c r="N1305" s="455" t="n"/>
      <c r="O1305" s="455">
        <f>IF(W1305&lt;0,AI1305,I1305)</f>
        <v/>
      </c>
      <c r="P1305" s="455">
        <f>I1305-O1305</f>
        <v/>
      </c>
      <c r="Q1305" s="418" t="n"/>
      <c r="R1305" s="418" t="inlineStr">
        <is>
          <t>59009974</t>
        </is>
      </c>
      <c r="S1305" s="418" t="inlineStr"/>
      <c r="T1305" s="418">
        <f>R1305=S1305</f>
        <v/>
      </c>
      <c r="U1305" s="418">
        <f>AND(MONTH(F1305)=MONTH(Y1305), YEAR(F1305)=YEAR(Y1305))</f>
        <v/>
      </c>
      <c r="V1305" s="418">
        <f>AND(AC1305&lt;&gt;"", 'Company information'!D$4&lt;&gt;"", RIGHT(SUBSTITUTE(AC1305,"-",""),9)=RIGHT(SUBSTITUTE('Company information'!D$4,"-",""),9))</f>
        <v/>
      </c>
      <c r="W1305" s="418">
        <f>AI1305-I1305</f>
        <v/>
      </c>
      <c r="X1305" s="455" t="n"/>
      <c r="Y1305" s="417" t="n"/>
      <c r="Z1305" s="418" t="n"/>
      <c r="AA1305" s="418" t="n"/>
      <c r="AB1305" s="418" t="n"/>
      <c r="AC1305" s="418" t="n"/>
      <c r="AD1305" s="418" t="n"/>
      <c r="AE1305" s="455" t="n"/>
      <c r="AF1305" s="455" t="n"/>
      <c r="AG1305" s="455" t="n"/>
      <c r="AH1305" s="455" t="n"/>
      <c r="AI1305" s="455" t="n"/>
      <c r="AJ1305" s="455" t="n"/>
      <c r="AK1305" s="455" t="n"/>
      <c r="AL1305" s="455" t="n"/>
      <c r="AM1305" s="455" t="n"/>
      <c r="AN1305" s="455" t="n"/>
      <c r="AO1305" s="455" t="n"/>
      <c r="AP1305" s="455" t="n"/>
      <c r="AQ1305" s="455" t="n"/>
      <c r="AR1305" s="418" t="n"/>
      <c r="AS1305" s="418" t="n"/>
      <c r="AT1305" s="418" t="n"/>
    </row>
    <row r="1306">
      <c r="A1306" s="417" t="n">
        <v>1297</v>
      </c>
      <c r="B1306" s="418" t="inlineStr">
        <is>
          <t>SERVICE FEE</t>
        </is>
      </c>
      <c r="C1306" s="418" t="inlineStr">
        <is>
          <t>ប្យួរ៉ូ វេរីតាស (ខេមបូឌា) លីមីធីត</t>
        </is>
      </c>
      <c r="D1306" s="418" t="inlineStr">
        <is>
          <t>L001-107024462</t>
        </is>
      </c>
      <c r="E1306" s="418" t="inlineStr">
        <is>
          <t>59009968</t>
        </is>
      </c>
      <c r="F1306" s="419" t="n">
        <v>44280</v>
      </c>
      <c r="G1306" s="420" t="n">
        <v>185261</v>
      </c>
      <c r="H1306" s="418" t="n"/>
      <c r="I1306" s="455" t="n">
        <v>185261</v>
      </c>
      <c r="J1306" s="418">
        <f>IF(L1306&lt;&gt;"",L1306,K1306)</f>
        <v/>
      </c>
      <c r="K1306" s="418">
        <f>IF(AND(T1306=TRUE, U1306=TRUE, V1306=TRUE), IF(W1306&lt;-0.05, "អនុញ្ញាត (អ្នកផ្គត់ផ្គង់ប្រកាសខ្វះ)", "បានប្រកាស (អនុញ្ញាត)"), IF(AND(T1306=FALSE, U1306=FALSE, V1306=FALSE), "ព្យួរទុក (មិនមានទិន្នន័យ)", "ប្រកាសខុស (ព្យួរទុក)"))</f>
        <v/>
      </c>
      <c r="L1306" s="418" t="inlineStr"/>
      <c r="M1306" s="418" t="inlineStr"/>
      <c r="N1306" s="455" t="n"/>
      <c r="O1306" s="455">
        <f>IF(W1306&lt;0,AI1306,I1306)</f>
        <v/>
      </c>
      <c r="P1306" s="455">
        <f>I1306-O1306</f>
        <v/>
      </c>
      <c r="Q1306" s="418" t="n"/>
      <c r="R1306" s="418" t="inlineStr">
        <is>
          <t>59009968</t>
        </is>
      </c>
      <c r="S1306" s="418" t="inlineStr"/>
      <c r="T1306" s="418">
        <f>R1306=S1306</f>
        <v/>
      </c>
      <c r="U1306" s="418">
        <f>AND(MONTH(F1306)=MONTH(Y1306), YEAR(F1306)=YEAR(Y1306))</f>
        <v/>
      </c>
      <c r="V1306" s="418">
        <f>AND(AC1306&lt;&gt;"", 'Company information'!D$4&lt;&gt;"", RIGHT(SUBSTITUTE(AC1306,"-",""),9)=RIGHT(SUBSTITUTE('Company information'!D$4,"-",""),9))</f>
        <v/>
      </c>
      <c r="W1306" s="418">
        <f>AI1306-I1306</f>
        <v/>
      </c>
      <c r="X1306" s="455" t="n"/>
      <c r="Y1306" s="417" t="n"/>
      <c r="Z1306" s="418" t="n"/>
      <c r="AA1306" s="418" t="n"/>
      <c r="AB1306" s="418" t="n"/>
      <c r="AC1306" s="418" t="n"/>
      <c r="AD1306" s="418" t="n"/>
      <c r="AE1306" s="455" t="n"/>
      <c r="AF1306" s="455" t="n"/>
      <c r="AG1306" s="455" t="n"/>
      <c r="AH1306" s="455" t="n"/>
      <c r="AI1306" s="455" t="n"/>
      <c r="AJ1306" s="455" t="n"/>
      <c r="AK1306" s="455" t="n"/>
      <c r="AL1306" s="455" t="n"/>
      <c r="AM1306" s="455" t="n"/>
      <c r="AN1306" s="455" t="n"/>
      <c r="AO1306" s="455" t="n"/>
      <c r="AP1306" s="455" t="n"/>
      <c r="AQ1306" s="455" t="n"/>
      <c r="AR1306" s="418" t="n"/>
      <c r="AS1306" s="418" t="n"/>
      <c r="AT1306" s="418" t="n"/>
    </row>
    <row r="1307">
      <c r="A1307" s="417" t="n">
        <v>1298</v>
      </c>
      <c r="B1307" s="418" t="inlineStr">
        <is>
          <t>SERVICE FEE</t>
        </is>
      </c>
      <c r="C1307" s="418" t="inlineStr">
        <is>
          <t>ប្យួរ៉ូ វេរីតាស (ខេមបូឌា) លីមីធីត</t>
        </is>
      </c>
      <c r="D1307" s="418" t="inlineStr">
        <is>
          <t>L001-107024462</t>
        </is>
      </c>
      <c r="E1307" s="418" t="inlineStr">
        <is>
          <t>59009966</t>
        </is>
      </c>
      <c r="F1307" s="419" t="n">
        <v>44280</v>
      </c>
      <c r="G1307" s="420" t="n">
        <v>54791</v>
      </c>
      <c r="H1307" s="418" t="n"/>
      <c r="I1307" s="455" t="n">
        <v>54791</v>
      </c>
      <c r="J1307" s="418">
        <f>IF(L1307&lt;&gt;"",L1307,K1307)</f>
        <v/>
      </c>
      <c r="K1307" s="418">
        <f>IF(AND(T1307=TRUE, U1307=TRUE, V1307=TRUE), IF(W1307&lt;-0.05, "អនុញ្ញាត (អ្នកផ្គត់ផ្គង់ប្រកាសខ្វះ)", "បានប្រកាស (អនុញ្ញាត)"), IF(AND(T1307=FALSE, U1307=FALSE, V1307=FALSE), "ព្យួរទុក (មិនមានទិន្នន័យ)", "ប្រកាសខុស (ព្យួរទុក)"))</f>
        <v/>
      </c>
      <c r="L1307" s="418" t="inlineStr"/>
      <c r="M1307" s="418" t="inlineStr"/>
      <c r="N1307" s="455" t="n"/>
      <c r="O1307" s="455">
        <f>IF(W1307&lt;0,AI1307,I1307)</f>
        <v/>
      </c>
      <c r="P1307" s="455">
        <f>I1307-O1307</f>
        <v/>
      </c>
      <c r="Q1307" s="418" t="n"/>
      <c r="R1307" s="418" t="inlineStr">
        <is>
          <t>59009966</t>
        </is>
      </c>
      <c r="S1307" s="418" t="inlineStr"/>
      <c r="T1307" s="418">
        <f>R1307=S1307</f>
        <v/>
      </c>
      <c r="U1307" s="418">
        <f>AND(MONTH(F1307)=MONTH(Y1307), YEAR(F1307)=YEAR(Y1307))</f>
        <v/>
      </c>
      <c r="V1307" s="418">
        <f>AND(AC1307&lt;&gt;"", 'Company information'!D$4&lt;&gt;"", RIGHT(SUBSTITUTE(AC1307,"-",""),9)=RIGHT(SUBSTITUTE('Company information'!D$4,"-",""),9))</f>
        <v/>
      </c>
      <c r="W1307" s="418">
        <f>AI1307-I1307</f>
        <v/>
      </c>
      <c r="X1307" s="455" t="n"/>
      <c r="Y1307" s="417" t="n"/>
      <c r="Z1307" s="418" t="n"/>
      <c r="AA1307" s="418" t="n"/>
      <c r="AB1307" s="418" t="n"/>
      <c r="AC1307" s="418" t="n"/>
      <c r="AD1307" s="418" t="n"/>
      <c r="AE1307" s="455" t="n"/>
      <c r="AF1307" s="455" t="n"/>
      <c r="AG1307" s="455" t="n"/>
      <c r="AH1307" s="455" t="n"/>
      <c r="AI1307" s="455" t="n"/>
      <c r="AJ1307" s="455" t="n"/>
      <c r="AK1307" s="455" t="n"/>
      <c r="AL1307" s="455" t="n"/>
      <c r="AM1307" s="455" t="n"/>
      <c r="AN1307" s="455" t="n"/>
      <c r="AO1307" s="455" t="n"/>
      <c r="AP1307" s="455" t="n"/>
      <c r="AQ1307" s="455" t="n"/>
      <c r="AR1307" s="418" t="n"/>
      <c r="AS1307" s="418" t="n"/>
      <c r="AT1307" s="418" t="n"/>
    </row>
    <row r="1308">
      <c r="A1308" s="417" t="n">
        <v>1299</v>
      </c>
      <c r="B1308" s="418" t="inlineStr">
        <is>
          <t>SERVICE FEE</t>
        </is>
      </c>
      <c r="C1308" s="418" t="inlineStr">
        <is>
          <t>ប្យួរ៉ូ វេរីតាស (ខេមបូឌា) លីមីធីត</t>
        </is>
      </c>
      <c r="D1308" s="418" t="inlineStr">
        <is>
          <t>L001-107024462</t>
        </is>
      </c>
      <c r="E1308" s="418" t="inlineStr">
        <is>
          <t>59009944</t>
        </is>
      </c>
      <c r="F1308" s="419" t="n">
        <v>44278</v>
      </c>
      <c r="G1308" s="420" t="n">
        <v>134982</v>
      </c>
      <c r="H1308" s="418" t="n"/>
      <c r="I1308" s="455" t="n">
        <v>134982</v>
      </c>
      <c r="J1308" s="418">
        <f>IF(L1308&lt;&gt;"",L1308,K1308)</f>
        <v/>
      </c>
      <c r="K1308" s="418">
        <f>IF(AND(T1308=TRUE, U1308=TRUE, V1308=TRUE), IF(W1308&lt;-0.05, "អនុញ្ញាត (អ្នកផ្គត់ផ្គង់ប្រកាសខ្វះ)", "បានប្រកាស (អនុញ្ញាត)"), IF(AND(T1308=FALSE, U1308=FALSE, V1308=FALSE), "ព្យួរទុក (មិនមានទិន្នន័យ)", "ប្រកាសខុស (ព្យួរទុក)"))</f>
        <v/>
      </c>
      <c r="L1308" s="418" t="inlineStr"/>
      <c r="M1308" s="418" t="inlineStr"/>
      <c r="N1308" s="455" t="n"/>
      <c r="O1308" s="455">
        <f>IF(W1308&lt;0,AI1308,I1308)</f>
        <v/>
      </c>
      <c r="P1308" s="455">
        <f>I1308-O1308</f>
        <v/>
      </c>
      <c r="Q1308" s="418" t="n"/>
      <c r="R1308" s="418" t="inlineStr">
        <is>
          <t>59009944</t>
        </is>
      </c>
      <c r="S1308" s="418" t="inlineStr"/>
      <c r="T1308" s="418">
        <f>R1308=S1308</f>
        <v/>
      </c>
      <c r="U1308" s="418">
        <f>AND(MONTH(F1308)=MONTH(Y1308), YEAR(F1308)=YEAR(Y1308))</f>
        <v/>
      </c>
      <c r="V1308" s="418">
        <f>AND(AC1308&lt;&gt;"", 'Company information'!D$4&lt;&gt;"", RIGHT(SUBSTITUTE(AC1308,"-",""),9)=RIGHT(SUBSTITUTE('Company information'!D$4,"-",""),9))</f>
        <v/>
      </c>
      <c r="W1308" s="418">
        <f>AI1308-I1308</f>
        <v/>
      </c>
      <c r="X1308" s="455" t="n"/>
      <c r="Y1308" s="417" t="n"/>
      <c r="Z1308" s="418" t="n"/>
      <c r="AA1308" s="418" t="n"/>
      <c r="AB1308" s="418" t="n"/>
      <c r="AC1308" s="418" t="n"/>
      <c r="AD1308" s="418" t="n"/>
      <c r="AE1308" s="455" t="n"/>
      <c r="AF1308" s="455" t="n"/>
      <c r="AG1308" s="455" t="n"/>
      <c r="AH1308" s="455" t="n"/>
      <c r="AI1308" s="455" t="n"/>
      <c r="AJ1308" s="455" t="n"/>
      <c r="AK1308" s="455" t="n"/>
      <c r="AL1308" s="455" t="n"/>
      <c r="AM1308" s="455" t="n"/>
      <c r="AN1308" s="455" t="n"/>
      <c r="AO1308" s="455" t="n"/>
      <c r="AP1308" s="455" t="n"/>
      <c r="AQ1308" s="455" t="n"/>
      <c r="AR1308" s="418" t="n"/>
      <c r="AS1308" s="418" t="n"/>
      <c r="AT1308" s="418" t="n"/>
    </row>
    <row r="1309">
      <c r="A1309" s="417" t="n">
        <v>1300</v>
      </c>
      <c r="B1309" s="418" t="inlineStr">
        <is>
          <t>SERVICE FEE</t>
        </is>
      </c>
      <c r="C1309" s="418" t="inlineStr">
        <is>
          <t>ប្យួរ៉ូ វេរីតាស (ខេមបូឌា) លីមីធីត</t>
        </is>
      </c>
      <c r="D1309" s="418" t="inlineStr">
        <is>
          <t>L001-107024462</t>
        </is>
      </c>
      <c r="E1309" s="418" t="inlineStr">
        <is>
          <t>59009938</t>
        </is>
      </c>
      <c r="F1309" s="419" t="n">
        <v>44278</v>
      </c>
      <c r="G1309" s="420" t="n">
        <v>109660</v>
      </c>
      <c r="H1309" s="418" t="n"/>
      <c r="I1309" s="455" t="n">
        <v>109660</v>
      </c>
      <c r="J1309" s="418">
        <f>IF(L1309&lt;&gt;"",L1309,K1309)</f>
        <v/>
      </c>
      <c r="K1309" s="418">
        <f>IF(AND(T1309=TRUE, U1309=TRUE, V1309=TRUE), IF(W1309&lt;-0.05, "អនុញ្ញាត (អ្នកផ្គត់ផ្គង់ប្រកាសខ្វះ)", "បានប្រកាស (អនុញ្ញាត)"), IF(AND(T1309=FALSE, U1309=FALSE, V1309=FALSE), "ព្យួរទុក (មិនមានទិន្នន័យ)", "ប្រកាសខុស (ព្យួរទុក)"))</f>
        <v/>
      </c>
      <c r="L1309" s="418" t="inlineStr"/>
      <c r="M1309" s="418" t="inlineStr"/>
      <c r="N1309" s="455" t="n"/>
      <c r="O1309" s="455">
        <f>IF(W1309&lt;0,AI1309,I1309)</f>
        <v/>
      </c>
      <c r="P1309" s="455">
        <f>I1309-O1309</f>
        <v/>
      </c>
      <c r="Q1309" s="418" t="n"/>
      <c r="R1309" s="418" t="inlineStr">
        <is>
          <t>59009938</t>
        </is>
      </c>
      <c r="S1309" s="418" t="inlineStr"/>
      <c r="T1309" s="418">
        <f>R1309=S1309</f>
        <v/>
      </c>
      <c r="U1309" s="418">
        <f>AND(MONTH(F1309)=MONTH(Y1309), YEAR(F1309)=YEAR(Y1309))</f>
        <v/>
      </c>
      <c r="V1309" s="418">
        <f>AND(AC1309&lt;&gt;"", 'Company information'!D$4&lt;&gt;"", RIGHT(SUBSTITUTE(AC1309,"-",""),9)=RIGHT(SUBSTITUTE('Company information'!D$4,"-",""),9))</f>
        <v/>
      </c>
      <c r="W1309" s="418">
        <f>AI1309-I1309</f>
        <v/>
      </c>
      <c r="X1309" s="455" t="n"/>
      <c r="Y1309" s="417" t="n"/>
      <c r="Z1309" s="418" t="n"/>
      <c r="AA1309" s="418" t="n"/>
      <c r="AB1309" s="418" t="n"/>
      <c r="AC1309" s="418" t="n"/>
      <c r="AD1309" s="418" t="n"/>
      <c r="AE1309" s="455" t="n"/>
      <c r="AF1309" s="455" t="n"/>
      <c r="AG1309" s="455" t="n"/>
      <c r="AH1309" s="455" t="n"/>
      <c r="AI1309" s="455" t="n"/>
      <c r="AJ1309" s="455" t="n"/>
      <c r="AK1309" s="455" t="n"/>
      <c r="AL1309" s="455" t="n"/>
      <c r="AM1309" s="455" t="n"/>
      <c r="AN1309" s="455" t="n"/>
      <c r="AO1309" s="455" t="n"/>
      <c r="AP1309" s="455" t="n"/>
      <c r="AQ1309" s="455" t="n"/>
      <c r="AR1309" s="418" t="n"/>
      <c r="AS1309" s="418" t="n"/>
      <c r="AT1309" s="418" t="n"/>
    </row>
    <row r="1310">
      <c r="A1310" s="417" t="n">
        <v>1301</v>
      </c>
      <c r="B1310" s="418" t="inlineStr">
        <is>
          <t>SERVICE FEE</t>
        </is>
      </c>
      <c r="C1310" s="418" t="inlineStr">
        <is>
          <t>ប្យួរ៉ូ វេរីតាស (ខេមបូឌា) លីមីធីត</t>
        </is>
      </c>
      <c r="D1310" s="418" t="inlineStr">
        <is>
          <t>L001-107024462</t>
        </is>
      </c>
      <c r="E1310" s="418" t="inlineStr">
        <is>
          <t>59009934</t>
        </is>
      </c>
      <c r="F1310" s="419" t="n">
        <v>44275</v>
      </c>
      <c r="G1310" s="420" t="n">
        <v>54859</v>
      </c>
      <c r="H1310" s="418" t="n"/>
      <c r="I1310" s="455" t="n">
        <v>54859</v>
      </c>
      <c r="J1310" s="418">
        <f>IF(L1310&lt;&gt;"",L1310,K1310)</f>
        <v/>
      </c>
      <c r="K1310" s="418">
        <f>IF(AND(T1310=TRUE, U1310=TRUE, V1310=TRUE), IF(W1310&lt;-0.05, "អនុញ្ញាត (អ្នកផ្គត់ផ្គង់ប្រកាសខ្វះ)", "បានប្រកាស (អនុញ្ញាត)"), IF(AND(T1310=FALSE, U1310=FALSE, V1310=FALSE), "ព្យួរទុក (មិនមានទិន្នន័យ)", "ប្រកាសខុស (ព្យួរទុក)"))</f>
        <v/>
      </c>
      <c r="L1310" s="418" t="inlineStr"/>
      <c r="M1310" s="418" t="inlineStr"/>
      <c r="N1310" s="455" t="n"/>
      <c r="O1310" s="455">
        <f>IF(W1310&lt;0,AI1310,I1310)</f>
        <v/>
      </c>
      <c r="P1310" s="455">
        <f>I1310-O1310</f>
        <v/>
      </c>
      <c r="Q1310" s="418" t="n"/>
      <c r="R1310" s="418" t="inlineStr">
        <is>
          <t>59009934</t>
        </is>
      </c>
      <c r="S1310" s="418" t="inlineStr"/>
      <c r="T1310" s="418">
        <f>R1310=S1310</f>
        <v/>
      </c>
      <c r="U1310" s="418">
        <f>AND(MONTH(F1310)=MONTH(Y1310), YEAR(F1310)=YEAR(Y1310))</f>
        <v/>
      </c>
      <c r="V1310" s="418">
        <f>AND(AC1310&lt;&gt;"", 'Company information'!D$4&lt;&gt;"", RIGHT(SUBSTITUTE(AC1310,"-",""),9)=RIGHT(SUBSTITUTE('Company information'!D$4,"-",""),9))</f>
        <v/>
      </c>
      <c r="W1310" s="418">
        <f>AI1310-I1310</f>
        <v/>
      </c>
      <c r="X1310" s="455" t="n"/>
      <c r="Y1310" s="417" t="n"/>
      <c r="Z1310" s="418" t="n"/>
      <c r="AA1310" s="418" t="n"/>
      <c r="AB1310" s="418" t="n"/>
      <c r="AC1310" s="418" t="n"/>
      <c r="AD1310" s="418" t="n"/>
      <c r="AE1310" s="455" t="n"/>
      <c r="AF1310" s="455" t="n"/>
      <c r="AG1310" s="455" t="n"/>
      <c r="AH1310" s="455" t="n"/>
      <c r="AI1310" s="455" t="n"/>
      <c r="AJ1310" s="455" t="n"/>
      <c r="AK1310" s="455" t="n"/>
      <c r="AL1310" s="455" t="n"/>
      <c r="AM1310" s="455" t="n"/>
      <c r="AN1310" s="455" t="n"/>
      <c r="AO1310" s="455" t="n"/>
      <c r="AP1310" s="455" t="n"/>
      <c r="AQ1310" s="455" t="n"/>
      <c r="AR1310" s="418" t="n"/>
      <c r="AS1310" s="418" t="n"/>
      <c r="AT1310" s="418" t="n"/>
    </row>
    <row r="1311">
      <c r="A1311" s="417" t="n">
        <v>1302</v>
      </c>
      <c r="B1311" s="418" t="inlineStr">
        <is>
          <t>SERVICE FEE</t>
        </is>
      </c>
      <c r="C1311" s="418" t="inlineStr">
        <is>
          <t>ប្យួរ៉ូ វេរីតាស (ខេមបូឌា) លីមីធីត</t>
        </is>
      </c>
      <c r="D1311" s="418" t="inlineStr">
        <is>
          <t>L001-107024462</t>
        </is>
      </c>
      <c r="E1311" s="418" t="inlineStr">
        <is>
          <t>59009926</t>
        </is>
      </c>
      <c r="F1311" s="419" t="n">
        <v>44274</v>
      </c>
      <c r="G1311" s="420" t="n">
        <v>164574</v>
      </c>
      <c r="H1311" s="418" t="n"/>
      <c r="I1311" s="455" t="n">
        <v>164574</v>
      </c>
      <c r="J1311" s="418">
        <f>IF(L1311&lt;&gt;"",L1311,K1311)</f>
        <v/>
      </c>
      <c r="K1311" s="418">
        <f>IF(AND(T1311=TRUE, U1311=TRUE, V1311=TRUE), IF(W1311&lt;-0.05, "អនុញ្ញាត (អ្នកផ្គត់ផ្គង់ប្រកាសខ្វះ)", "បានប្រកាស (អនុញ្ញាត)"), IF(AND(T1311=FALSE, U1311=FALSE, V1311=FALSE), "ព្យួរទុក (មិនមានទិន្នន័យ)", "ប្រកាសខុស (ព្យួរទុក)"))</f>
        <v/>
      </c>
      <c r="L1311" s="418" t="inlineStr"/>
      <c r="M1311" s="418" t="inlineStr"/>
      <c r="N1311" s="455" t="n"/>
      <c r="O1311" s="455">
        <f>IF(W1311&lt;0,AI1311,I1311)</f>
        <v/>
      </c>
      <c r="P1311" s="455">
        <f>I1311-O1311</f>
        <v/>
      </c>
      <c r="Q1311" s="418" t="n"/>
      <c r="R1311" s="418" t="inlineStr">
        <is>
          <t>59009926</t>
        </is>
      </c>
      <c r="S1311" s="418" t="inlineStr"/>
      <c r="T1311" s="418">
        <f>R1311=S1311</f>
        <v/>
      </c>
      <c r="U1311" s="418">
        <f>AND(MONTH(F1311)=MONTH(Y1311), YEAR(F1311)=YEAR(Y1311))</f>
        <v/>
      </c>
      <c r="V1311" s="418">
        <f>AND(AC1311&lt;&gt;"", 'Company information'!D$4&lt;&gt;"", RIGHT(SUBSTITUTE(AC1311,"-",""),9)=RIGHT(SUBSTITUTE('Company information'!D$4,"-",""),9))</f>
        <v/>
      </c>
      <c r="W1311" s="418">
        <f>AI1311-I1311</f>
        <v/>
      </c>
      <c r="X1311" s="455" t="n"/>
      <c r="Y1311" s="417" t="n"/>
      <c r="Z1311" s="418" t="n"/>
      <c r="AA1311" s="418" t="n"/>
      <c r="AB1311" s="418" t="n"/>
      <c r="AC1311" s="418" t="n"/>
      <c r="AD1311" s="418" t="n"/>
      <c r="AE1311" s="455" t="n"/>
      <c r="AF1311" s="455" t="n"/>
      <c r="AG1311" s="455" t="n"/>
      <c r="AH1311" s="455" t="n"/>
      <c r="AI1311" s="455" t="n"/>
      <c r="AJ1311" s="455" t="n"/>
      <c r="AK1311" s="455" t="n"/>
      <c r="AL1311" s="455" t="n"/>
      <c r="AM1311" s="455" t="n"/>
      <c r="AN1311" s="455" t="n"/>
      <c r="AO1311" s="455" t="n"/>
      <c r="AP1311" s="455" t="n"/>
      <c r="AQ1311" s="455" t="n"/>
      <c r="AR1311" s="418" t="n"/>
      <c r="AS1311" s="418" t="n"/>
      <c r="AT1311" s="418" t="n"/>
    </row>
    <row r="1312">
      <c r="A1312" s="417" t="n">
        <v>1303</v>
      </c>
      <c r="B1312" s="418" t="inlineStr">
        <is>
          <t>SERVICE FEE</t>
        </is>
      </c>
      <c r="C1312" s="418" t="inlineStr">
        <is>
          <t>ប្យួរ៉ូ វេរីតាស (ខេមបូឌា) លីមីធីត</t>
        </is>
      </c>
      <c r="D1312" s="418" t="inlineStr">
        <is>
          <t>L001-107024462</t>
        </is>
      </c>
      <c r="E1312" s="418" t="inlineStr">
        <is>
          <t>59009923</t>
        </is>
      </c>
      <c r="F1312" s="419" t="n">
        <v>44273</v>
      </c>
      <c r="G1312" s="420" t="n">
        <v>94549</v>
      </c>
      <c r="H1312" s="418" t="n"/>
      <c r="I1312" s="455" t="n">
        <v>94549</v>
      </c>
      <c r="J1312" s="418">
        <f>IF(L1312&lt;&gt;"",L1312,K1312)</f>
        <v/>
      </c>
      <c r="K1312" s="418">
        <f>IF(AND(T1312=TRUE, U1312=TRUE, V1312=TRUE), IF(W1312&lt;-0.05, "អនុញ្ញាត (អ្នកផ្គត់ផ្គង់ប្រកាសខ្វះ)", "បានប្រកាស (អនុញ្ញាត)"), IF(AND(T1312=FALSE, U1312=FALSE, V1312=FALSE), "ព្យួរទុក (មិនមានទិន្នន័យ)", "ប្រកាសខុស (ព្យួរទុក)"))</f>
        <v/>
      </c>
      <c r="L1312" s="418" t="inlineStr"/>
      <c r="M1312" s="418" t="inlineStr"/>
      <c r="N1312" s="455" t="n"/>
      <c r="O1312" s="455">
        <f>IF(W1312&lt;0,AI1312,I1312)</f>
        <v/>
      </c>
      <c r="P1312" s="455">
        <f>I1312-O1312</f>
        <v/>
      </c>
      <c r="Q1312" s="418" t="n"/>
      <c r="R1312" s="418" t="inlineStr">
        <is>
          <t>59009923</t>
        </is>
      </c>
      <c r="S1312" s="418" t="inlineStr"/>
      <c r="T1312" s="418">
        <f>R1312=S1312</f>
        <v/>
      </c>
      <c r="U1312" s="418">
        <f>AND(MONTH(F1312)=MONTH(Y1312), YEAR(F1312)=YEAR(Y1312))</f>
        <v/>
      </c>
      <c r="V1312" s="418">
        <f>AND(AC1312&lt;&gt;"", 'Company information'!D$4&lt;&gt;"", RIGHT(SUBSTITUTE(AC1312,"-",""),9)=RIGHT(SUBSTITUTE('Company information'!D$4,"-",""),9))</f>
        <v/>
      </c>
      <c r="W1312" s="418">
        <f>AI1312-I1312</f>
        <v/>
      </c>
      <c r="X1312" s="455" t="n"/>
      <c r="Y1312" s="417" t="n"/>
      <c r="Z1312" s="418" t="n"/>
      <c r="AA1312" s="418" t="n"/>
      <c r="AB1312" s="418" t="n"/>
      <c r="AC1312" s="418" t="n"/>
      <c r="AD1312" s="418" t="n"/>
      <c r="AE1312" s="455" t="n"/>
      <c r="AF1312" s="455" t="n"/>
      <c r="AG1312" s="455" t="n"/>
      <c r="AH1312" s="455" t="n"/>
      <c r="AI1312" s="455" t="n"/>
      <c r="AJ1312" s="455" t="n"/>
      <c r="AK1312" s="455" t="n"/>
      <c r="AL1312" s="455" t="n"/>
      <c r="AM1312" s="455" t="n"/>
      <c r="AN1312" s="455" t="n"/>
      <c r="AO1312" s="455" t="n"/>
      <c r="AP1312" s="455" t="n"/>
      <c r="AQ1312" s="455" t="n"/>
      <c r="AR1312" s="418" t="n"/>
      <c r="AS1312" s="418" t="n"/>
      <c r="AT1312" s="418" t="n"/>
    </row>
    <row r="1313">
      <c r="A1313" s="417" t="n">
        <v>1304</v>
      </c>
      <c r="B1313" s="418" t="inlineStr">
        <is>
          <t>SERVICE FEE</t>
        </is>
      </c>
      <c r="C1313" s="418" t="inlineStr">
        <is>
          <t>ប្យួរ៉ូ វេរីតាស (ខេមបូឌា) លីមីធីត</t>
        </is>
      </c>
      <c r="D1313" s="418" t="inlineStr">
        <is>
          <t>L001-107024462</t>
        </is>
      </c>
      <c r="E1313" s="418" t="inlineStr">
        <is>
          <t>59009913</t>
        </is>
      </c>
      <c r="F1313" s="419" t="n">
        <v>44271</v>
      </c>
      <c r="G1313" s="420" t="n">
        <v>355590</v>
      </c>
      <c r="H1313" s="418" t="n"/>
      <c r="I1313" s="455" t="n">
        <v>355590</v>
      </c>
      <c r="J1313" s="418">
        <f>IF(L1313&lt;&gt;"",L1313,K1313)</f>
        <v/>
      </c>
      <c r="K1313" s="418">
        <f>IF(AND(T1313=TRUE, U1313=TRUE, V1313=TRUE), IF(W1313&lt;-0.05, "អនុញ្ញាត (អ្នកផ្គត់ផ្គង់ប្រកាសខ្វះ)", "បានប្រកាស (អនុញ្ញាត)"), IF(AND(T1313=FALSE, U1313=FALSE, V1313=FALSE), "ព្យួរទុក (មិនមានទិន្នន័យ)", "ប្រកាសខុស (ព្យួរទុក)"))</f>
        <v/>
      </c>
      <c r="L1313" s="418" t="inlineStr"/>
      <c r="M1313" s="418" t="inlineStr"/>
      <c r="N1313" s="455" t="n"/>
      <c r="O1313" s="455">
        <f>IF(W1313&lt;0,AI1313,I1313)</f>
        <v/>
      </c>
      <c r="P1313" s="455">
        <f>I1313-O1313</f>
        <v/>
      </c>
      <c r="Q1313" s="418" t="n"/>
      <c r="R1313" s="418" t="inlineStr">
        <is>
          <t>59009913</t>
        </is>
      </c>
      <c r="S1313" s="418" t="inlineStr"/>
      <c r="T1313" s="418">
        <f>R1313=S1313</f>
        <v/>
      </c>
      <c r="U1313" s="418">
        <f>AND(MONTH(F1313)=MONTH(Y1313), YEAR(F1313)=YEAR(Y1313))</f>
        <v/>
      </c>
      <c r="V1313" s="418">
        <f>AND(AC1313&lt;&gt;"", 'Company information'!D$4&lt;&gt;"", RIGHT(SUBSTITUTE(AC1313,"-",""),9)=RIGHT(SUBSTITUTE('Company information'!D$4,"-",""),9))</f>
        <v/>
      </c>
      <c r="W1313" s="418">
        <f>AI1313-I1313</f>
        <v/>
      </c>
      <c r="X1313" s="455" t="n"/>
      <c r="Y1313" s="417" t="n"/>
      <c r="Z1313" s="418" t="n"/>
      <c r="AA1313" s="418" t="n"/>
      <c r="AB1313" s="418" t="n"/>
      <c r="AC1313" s="418" t="n"/>
      <c r="AD1313" s="418" t="n"/>
      <c r="AE1313" s="455" t="n"/>
      <c r="AF1313" s="455" t="n"/>
      <c r="AG1313" s="455" t="n"/>
      <c r="AH1313" s="455" t="n"/>
      <c r="AI1313" s="455" t="n"/>
      <c r="AJ1313" s="455" t="n"/>
      <c r="AK1313" s="455" t="n"/>
      <c r="AL1313" s="455" t="n"/>
      <c r="AM1313" s="455" t="n"/>
      <c r="AN1313" s="455" t="n"/>
      <c r="AO1313" s="455" t="n"/>
      <c r="AP1313" s="455" t="n"/>
      <c r="AQ1313" s="455" t="n"/>
      <c r="AR1313" s="418" t="n"/>
      <c r="AS1313" s="418" t="n"/>
      <c r="AT1313" s="418" t="n"/>
    </row>
    <row r="1314">
      <c r="A1314" s="417" t="n">
        <v>1305</v>
      </c>
      <c r="B1314" s="418" t="inlineStr">
        <is>
          <t>SERVICE FEE</t>
        </is>
      </c>
      <c r="C1314" s="418" t="inlineStr">
        <is>
          <t>ប្យួរ៉ូ វេរីតាស (ខេមបូឌា) លីមីធីត</t>
        </is>
      </c>
      <c r="D1314" s="418" t="inlineStr">
        <is>
          <t>L001-107024462</t>
        </is>
      </c>
      <c r="E1314" s="418" t="inlineStr">
        <is>
          <t>59009905</t>
        </is>
      </c>
      <c r="F1314" s="419" t="n">
        <v>44268</v>
      </c>
      <c r="G1314" s="420" t="n">
        <v>54927</v>
      </c>
      <c r="H1314" s="418" t="n"/>
      <c r="I1314" s="455" t="n">
        <v>54927</v>
      </c>
      <c r="J1314" s="418">
        <f>IF(L1314&lt;&gt;"",L1314,K1314)</f>
        <v/>
      </c>
      <c r="K1314" s="418">
        <f>IF(AND(T1314=TRUE, U1314=TRUE, V1314=TRUE), IF(W1314&lt;-0.05, "អនុញ្ញាត (អ្នកផ្គត់ផ្គង់ប្រកាសខ្វះ)", "បានប្រកាស (អនុញ្ញាត)"), IF(AND(T1314=FALSE, U1314=FALSE, V1314=FALSE), "ព្យួរទុក (មិនមានទិន្នន័យ)", "ប្រកាសខុស (ព្យួរទុក)"))</f>
        <v/>
      </c>
      <c r="L1314" s="418" t="inlineStr"/>
      <c r="M1314" s="418" t="inlineStr"/>
      <c r="N1314" s="455" t="n"/>
      <c r="O1314" s="455">
        <f>IF(W1314&lt;0,AI1314,I1314)</f>
        <v/>
      </c>
      <c r="P1314" s="455">
        <f>I1314-O1314</f>
        <v/>
      </c>
      <c r="Q1314" s="418" t="n"/>
      <c r="R1314" s="418" t="inlineStr">
        <is>
          <t>59009905</t>
        </is>
      </c>
      <c r="S1314" s="418" t="inlineStr"/>
      <c r="T1314" s="418">
        <f>R1314=S1314</f>
        <v/>
      </c>
      <c r="U1314" s="418">
        <f>AND(MONTH(F1314)=MONTH(Y1314), YEAR(F1314)=YEAR(Y1314))</f>
        <v/>
      </c>
      <c r="V1314" s="418">
        <f>AND(AC1314&lt;&gt;"", 'Company information'!D$4&lt;&gt;"", RIGHT(SUBSTITUTE(AC1314,"-",""),9)=RIGHT(SUBSTITUTE('Company information'!D$4,"-",""),9))</f>
        <v/>
      </c>
      <c r="W1314" s="418">
        <f>AI1314-I1314</f>
        <v/>
      </c>
      <c r="X1314" s="455" t="n"/>
      <c r="Y1314" s="417" t="n"/>
      <c r="Z1314" s="418" t="n"/>
      <c r="AA1314" s="418" t="n"/>
      <c r="AB1314" s="418" t="n"/>
      <c r="AC1314" s="418" t="n"/>
      <c r="AD1314" s="418" t="n"/>
      <c r="AE1314" s="455" t="n"/>
      <c r="AF1314" s="455" t="n"/>
      <c r="AG1314" s="455" t="n"/>
      <c r="AH1314" s="455" t="n"/>
      <c r="AI1314" s="455" t="n"/>
      <c r="AJ1314" s="455" t="n"/>
      <c r="AK1314" s="455" t="n"/>
      <c r="AL1314" s="455" t="n"/>
      <c r="AM1314" s="455" t="n"/>
      <c r="AN1314" s="455" t="n"/>
      <c r="AO1314" s="455" t="n"/>
      <c r="AP1314" s="455" t="n"/>
      <c r="AQ1314" s="455" t="n"/>
      <c r="AR1314" s="418" t="n"/>
      <c r="AS1314" s="418" t="n"/>
      <c r="AT1314" s="418" t="n"/>
    </row>
    <row r="1315">
      <c r="A1315" s="417" t="n">
        <v>1306</v>
      </c>
      <c r="B1315" s="418" t="inlineStr">
        <is>
          <t>SERVICE FEE</t>
        </is>
      </c>
      <c r="C1315" s="418" t="inlineStr">
        <is>
          <t>ប្យួរ៉ូ វេរីតាស (ខេមបូឌា) លីមីធីត</t>
        </is>
      </c>
      <c r="D1315" s="418" t="inlineStr">
        <is>
          <t>L001-107024462</t>
        </is>
      </c>
      <c r="E1315" s="418" t="inlineStr">
        <is>
          <t>59009902</t>
        </is>
      </c>
      <c r="F1315" s="419" t="n">
        <v>44268</v>
      </c>
      <c r="G1315" s="420" t="n">
        <v>164777</v>
      </c>
      <c r="H1315" s="418" t="n"/>
      <c r="I1315" s="455" t="n">
        <v>164777</v>
      </c>
      <c r="J1315" s="418">
        <f>IF(L1315&lt;&gt;"",L1315,K1315)</f>
        <v/>
      </c>
      <c r="K1315" s="418">
        <f>IF(AND(T1315=TRUE, U1315=TRUE, V1315=TRUE), IF(W1315&lt;-0.05, "អនុញ្ញាត (អ្នកផ្គត់ផ្គង់ប្រកាសខ្វះ)", "បានប្រកាស (អនុញ្ញាត)"), IF(AND(T1315=FALSE, U1315=FALSE, V1315=FALSE), "ព្យួរទុក (មិនមានទិន្នន័យ)", "ប្រកាសខុស (ព្យួរទុក)"))</f>
        <v/>
      </c>
      <c r="L1315" s="418" t="inlineStr"/>
      <c r="M1315" s="418" t="inlineStr"/>
      <c r="N1315" s="455" t="n"/>
      <c r="O1315" s="455">
        <f>IF(W1315&lt;0,AI1315,I1315)</f>
        <v/>
      </c>
      <c r="P1315" s="455">
        <f>I1315-O1315</f>
        <v/>
      </c>
      <c r="Q1315" s="418" t="n"/>
      <c r="R1315" s="418" t="inlineStr">
        <is>
          <t>59009902</t>
        </is>
      </c>
      <c r="S1315" s="418" t="inlineStr"/>
      <c r="T1315" s="418">
        <f>R1315=S1315</f>
        <v/>
      </c>
      <c r="U1315" s="418">
        <f>AND(MONTH(F1315)=MONTH(Y1315), YEAR(F1315)=YEAR(Y1315))</f>
        <v/>
      </c>
      <c r="V1315" s="418">
        <f>AND(AC1315&lt;&gt;"", 'Company information'!D$4&lt;&gt;"", RIGHT(SUBSTITUTE(AC1315,"-",""),9)=RIGHT(SUBSTITUTE('Company information'!D$4,"-",""),9))</f>
        <v/>
      </c>
      <c r="W1315" s="418">
        <f>AI1315-I1315</f>
        <v/>
      </c>
      <c r="X1315" s="455" t="n"/>
      <c r="Y1315" s="417" t="n"/>
      <c r="Z1315" s="418" t="n"/>
      <c r="AA1315" s="418" t="n"/>
      <c r="AB1315" s="418" t="n"/>
      <c r="AC1315" s="418" t="n"/>
      <c r="AD1315" s="418" t="n"/>
      <c r="AE1315" s="455" t="n"/>
      <c r="AF1315" s="455" t="n"/>
      <c r="AG1315" s="455" t="n"/>
      <c r="AH1315" s="455" t="n"/>
      <c r="AI1315" s="455" t="n"/>
      <c r="AJ1315" s="455" t="n"/>
      <c r="AK1315" s="455" t="n"/>
      <c r="AL1315" s="455" t="n"/>
      <c r="AM1315" s="455" t="n"/>
      <c r="AN1315" s="455" t="n"/>
      <c r="AO1315" s="455" t="n"/>
      <c r="AP1315" s="455" t="n"/>
      <c r="AQ1315" s="455" t="n"/>
      <c r="AR1315" s="418" t="n"/>
      <c r="AS1315" s="418" t="n"/>
      <c r="AT1315" s="418" t="n"/>
    </row>
    <row r="1316">
      <c r="A1316" s="417" t="n">
        <v>1307</v>
      </c>
      <c r="B1316" s="418" t="inlineStr">
        <is>
          <t>SERVICE FEE</t>
        </is>
      </c>
      <c r="C1316" s="418" t="inlineStr">
        <is>
          <t>ប្យួរ៉ូ វេរីតាស (ខេមបូឌា) លីមីធីត</t>
        </is>
      </c>
      <c r="D1316" s="418" t="inlineStr">
        <is>
          <t>L001-107024462</t>
        </is>
      </c>
      <c r="E1316" s="418" t="inlineStr">
        <is>
          <t>59009898</t>
        </is>
      </c>
      <c r="F1316" s="419" t="n">
        <v>44472</v>
      </c>
      <c r="G1316" s="420" t="n">
        <v>54927</v>
      </c>
      <c r="H1316" s="418" t="n"/>
      <c r="I1316" s="455" t="n">
        <v>54927</v>
      </c>
      <c r="J1316" s="418">
        <f>IF(L1316&lt;&gt;"",L1316,K1316)</f>
        <v/>
      </c>
      <c r="K1316" s="418">
        <f>IF(AND(T1316=TRUE, U1316=TRUE, V1316=TRUE), IF(W1316&lt;-0.05, "អនុញ្ញាត (អ្នកផ្គត់ផ្គង់ប្រកាសខ្វះ)", "បានប្រកាស (អនុញ្ញាត)"), IF(AND(T1316=FALSE, U1316=FALSE, V1316=FALSE), "ព្យួរទុក (មិនមានទិន្នន័យ)", "ប្រកាសខុស (ព្យួរទុក)"))</f>
        <v/>
      </c>
      <c r="L1316" s="418" t="inlineStr"/>
      <c r="M1316" s="418" t="inlineStr"/>
      <c r="N1316" s="455" t="n"/>
      <c r="O1316" s="455">
        <f>IF(W1316&lt;0,AI1316,I1316)</f>
        <v/>
      </c>
      <c r="P1316" s="455">
        <f>I1316-O1316</f>
        <v/>
      </c>
      <c r="Q1316" s="418" t="n"/>
      <c r="R1316" s="418" t="inlineStr">
        <is>
          <t>59009898</t>
        </is>
      </c>
      <c r="S1316" s="418" t="inlineStr"/>
      <c r="T1316" s="418">
        <f>R1316=S1316</f>
        <v/>
      </c>
      <c r="U1316" s="418">
        <f>AND(MONTH(F1316)=MONTH(Y1316), YEAR(F1316)=YEAR(Y1316))</f>
        <v/>
      </c>
      <c r="V1316" s="418">
        <f>AND(AC1316&lt;&gt;"", 'Company information'!D$4&lt;&gt;"", RIGHT(SUBSTITUTE(AC1316,"-",""),9)=RIGHT(SUBSTITUTE('Company information'!D$4,"-",""),9))</f>
        <v/>
      </c>
      <c r="W1316" s="418">
        <f>AI1316-I1316</f>
        <v/>
      </c>
      <c r="X1316" s="455" t="n"/>
      <c r="Y1316" s="417" t="n"/>
      <c r="Z1316" s="418" t="n"/>
      <c r="AA1316" s="418" t="n"/>
      <c r="AB1316" s="418" t="n"/>
      <c r="AC1316" s="418" t="n"/>
      <c r="AD1316" s="418" t="n"/>
      <c r="AE1316" s="455" t="n"/>
      <c r="AF1316" s="455" t="n"/>
      <c r="AG1316" s="455" t="n"/>
      <c r="AH1316" s="455" t="n"/>
      <c r="AI1316" s="455" t="n"/>
      <c r="AJ1316" s="455" t="n"/>
      <c r="AK1316" s="455" t="n"/>
      <c r="AL1316" s="455" t="n"/>
      <c r="AM1316" s="455" t="n"/>
      <c r="AN1316" s="455" t="n"/>
      <c r="AO1316" s="455" t="n"/>
      <c r="AP1316" s="455" t="n"/>
      <c r="AQ1316" s="455" t="n"/>
      <c r="AR1316" s="418" t="n"/>
      <c r="AS1316" s="418" t="n"/>
      <c r="AT1316" s="418" t="n"/>
    </row>
    <row r="1317">
      <c r="A1317" s="417" t="n">
        <v>1308</v>
      </c>
      <c r="B1317" s="418" t="inlineStr">
        <is>
          <t>SERVICE FEE</t>
        </is>
      </c>
      <c r="C1317" s="418" t="inlineStr">
        <is>
          <t>ប្យួរ៉ូ វេរីតាស (ខេមបូឌា) លីមីធីត</t>
        </is>
      </c>
      <c r="D1317" s="418" t="inlineStr">
        <is>
          <t>L001-107024462</t>
        </is>
      </c>
      <c r="E1317" s="418" t="inlineStr">
        <is>
          <t>59009881</t>
        </is>
      </c>
      <c r="F1317" s="419" t="n">
        <v>44411</v>
      </c>
      <c r="G1317" s="420" t="n">
        <v>94783</v>
      </c>
      <c r="H1317" s="418" t="n"/>
      <c r="I1317" s="455" t="n">
        <v>94783</v>
      </c>
      <c r="J1317" s="418">
        <f>IF(L1317&lt;&gt;"",L1317,K1317)</f>
        <v/>
      </c>
      <c r="K1317" s="418">
        <f>IF(AND(T1317=TRUE, U1317=TRUE, V1317=TRUE), IF(W1317&lt;-0.05, "អនុញ្ញាត (អ្នកផ្គត់ផ្គង់ប្រកាសខ្វះ)", "បានប្រកាស (អនុញ្ញាត)"), IF(AND(T1317=FALSE, U1317=FALSE, V1317=FALSE), "ព្យួរទុក (មិនមានទិន្នន័យ)", "ប្រកាសខុស (ព្យួរទុក)"))</f>
        <v/>
      </c>
      <c r="L1317" s="418" t="inlineStr"/>
      <c r="M1317" s="418" t="inlineStr"/>
      <c r="N1317" s="455" t="n"/>
      <c r="O1317" s="455">
        <f>IF(W1317&lt;0,AI1317,I1317)</f>
        <v/>
      </c>
      <c r="P1317" s="455">
        <f>I1317-O1317</f>
        <v/>
      </c>
      <c r="Q1317" s="418" t="n"/>
      <c r="R1317" s="418" t="inlineStr">
        <is>
          <t>59009881</t>
        </is>
      </c>
      <c r="S1317" s="418" t="inlineStr"/>
      <c r="T1317" s="418">
        <f>R1317=S1317</f>
        <v/>
      </c>
      <c r="U1317" s="418">
        <f>AND(MONTH(F1317)=MONTH(Y1317), YEAR(F1317)=YEAR(Y1317))</f>
        <v/>
      </c>
      <c r="V1317" s="418">
        <f>AND(AC1317&lt;&gt;"", 'Company information'!D$4&lt;&gt;"", RIGHT(SUBSTITUTE(AC1317,"-",""),9)=RIGHT(SUBSTITUTE('Company information'!D$4,"-",""),9))</f>
        <v/>
      </c>
      <c r="W1317" s="418">
        <f>AI1317-I1317</f>
        <v/>
      </c>
      <c r="X1317" s="455" t="n"/>
      <c r="Y1317" s="417" t="n"/>
      <c r="Z1317" s="418" t="n"/>
      <c r="AA1317" s="418" t="n"/>
      <c r="AB1317" s="418" t="n"/>
      <c r="AC1317" s="418" t="n"/>
      <c r="AD1317" s="418" t="n"/>
      <c r="AE1317" s="455" t="n"/>
      <c r="AF1317" s="455" t="n"/>
      <c r="AG1317" s="455" t="n"/>
      <c r="AH1317" s="455" t="n"/>
      <c r="AI1317" s="455" t="n"/>
      <c r="AJ1317" s="455" t="n"/>
      <c r="AK1317" s="455" t="n"/>
      <c r="AL1317" s="455" t="n"/>
      <c r="AM1317" s="455" t="n"/>
      <c r="AN1317" s="455" t="n"/>
      <c r="AO1317" s="455" t="n"/>
      <c r="AP1317" s="455" t="n"/>
      <c r="AQ1317" s="455" t="n"/>
      <c r="AR1317" s="418" t="n"/>
      <c r="AS1317" s="418" t="n"/>
      <c r="AT1317" s="418" t="n"/>
    </row>
    <row r="1318">
      <c r="A1318" s="417" t="n">
        <v>1309</v>
      </c>
      <c r="B1318" s="418" t="inlineStr">
        <is>
          <t>SERVICE FEE</t>
        </is>
      </c>
      <c r="C1318" s="418" t="inlineStr">
        <is>
          <t>ប្យួរ៉ូ វេរីតាស (ខេមបូឌា) លីមីធីត</t>
        </is>
      </c>
      <c r="D1318" s="418" t="inlineStr">
        <is>
          <t>L001-107024462</t>
        </is>
      </c>
      <c r="E1318" s="418" t="inlineStr">
        <is>
          <t>59009876</t>
        </is>
      </c>
      <c r="F1318" s="419" t="n">
        <v>44350</v>
      </c>
      <c r="G1318" s="420" t="n">
        <v>54995</v>
      </c>
      <c r="H1318" s="418" t="n"/>
      <c r="I1318" s="455" t="n">
        <v>54995</v>
      </c>
      <c r="J1318" s="418">
        <f>IF(L1318&lt;&gt;"",L1318,K1318)</f>
        <v/>
      </c>
      <c r="K1318" s="418">
        <f>IF(AND(T1318=TRUE, U1318=TRUE, V1318=TRUE), IF(W1318&lt;-0.05, "អនុញ្ញាត (អ្នកផ្គត់ផ្គង់ប្រកាសខ្វះ)", "បានប្រកាស (អនុញ្ញាត)"), IF(AND(T1318=FALSE, U1318=FALSE, V1318=FALSE), "ព្យួរទុក (មិនមានទិន្នន័យ)", "ប្រកាសខុស (ព្យួរទុក)"))</f>
        <v/>
      </c>
      <c r="L1318" s="418" t="inlineStr"/>
      <c r="M1318" s="418" t="inlineStr"/>
      <c r="N1318" s="455" t="n"/>
      <c r="O1318" s="455">
        <f>IF(W1318&lt;0,AI1318,I1318)</f>
        <v/>
      </c>
      <c r="P1318" s="455">
        <f>I1318-O1318</f>
        <v/>
      </c>
      <c r="Q1318" s="418" t="n"/>
      <c r="R1318" s="418" t="inlineStr">
        <is>
          <t>59009876</t>
        </is>
      </c>
      <c r="S1318" s="418" t="inlineStr"/>
      <c r="T1318" s="418">
        <f>R1318=S1318</f>
        <v/>
      </c>
      <c r="U1318" s="418">
        <f>AND(MONTH(F1318)=MONTH(Y1318), YEAR(F1318)=YEAR(Y1318))</f>
        <v/>
      </c>
      <c r="V1318" s="418">
        <f>AND(AC1318&lt;&gt;"", 'Company information'!D$4&lt;&gt;"", RIGHT(SUBSTITUTE(AC1318,"-",""),9)=RIGHT(SUBSTITUTE('Company information'!D$4,"-",""),9))</f>
        <v/>
      </c>
      <c r="W1318" s="418">
        <f>AI1318-I1318</f>
        <v/>
      </c>
      <c r="X1318" s="455" t="n"/>
      <c r="Y1318" s="417" t="n"/>
      <c r="Z1318" s="418" t="n"/>
      <c r="AA1318" s="418" t="n"/>
      <c r="AB1318" s="418" t="n"/>
      <c r="AC1318" s="418" t="n"/>
      <c r="AD1318" s="418" t="n"/>
      <c r="AE1318" s="455" t="n"/>
      <c r="AF1318" s="455" t="n"/>
      <c r="AG1318" s="455" t="n"/>
      <c r="AH1318" s="455" t="n"/>
      <c r="AI1318" s="455" t="n"/>
      <c r="AJ1318" s="455" t="n"/>
      <c r="AK1318" s="455" t="n"/>
      <c r="AL1318" s="455" t="n"/>
      <c r="AM1318" s="455" t="n"/>
      <c r="AN1318" s="455" t="n"/>
      <c r="AO1318" s="455" t="n"/>
      <c r="AP1318" s="455" t="n"/>
      <c r="AQ1318" s="455" t="n"/>
      <c r="AR1318" s="418" t="n"/>
      <c r="AS1318" s="418" t="n"/>
      <c r="AT1318" s="418" t="n"/>
    </row>
    <row r="1319">
      <c r="A1319" s="417" t="n">
        <v>1310</v>
      </c>
      <c r="B1319" s="418" t="inlineStr">
        <is>
          <t>SERVICE FEE</t>
        </is>
      </c>
      <c r="C1319" s="418" t="inlineStr">
        <is>
          <t>ប្យួរ៉ូ វេរីតាស (ខេមបូឌា) លីមីធីត</t>
        </is>
      </c>
      <c r="D1319" s="418" t="inlineStr">
        <is>
          <t>L001-107024462</t>
        </is>
      </c>
      <c r="E1319" s="418" t="inlineStr">
        <is>
          <t>59009868</t>
        </is>
      </c>
      <c r="F1319" s="419" t="n">
        <v>44319</v>
      </c>
      <c r="G1319" s="420" t="n">
        <v>164980</v>
      </c>
      <c r="H1319" s="418" t="n"/>
      <c r="I1319" s="455" t="n">
        <v>164980</v>
      </c>
      <c r="J1319" s="418">
        <f>IF(L1319&lt;&gt;"",L1319,K1319)</f>
        <v/>
      </c>
      <c r="K1319" s="418">
        <f>IF(AND(T1319=TRUE, U1319=TRUE, V1319=TRUE), IF(W1319&lt;-0.05, "អនុញ្ញាត (អ្នកផ្គត់ផ្គង់ប្រកាសខ្វះ)", "បានប្រកាស (អនុញ្ញាត)"), IF(AND(T1319=FALSE, U1319=FALSE, V1319=FALSE), "ព្យួរទុក (មិនមានទិន្នន័យ)", "ប្រកាសខុស (ព្យួរទុក)"))</f>
        <v/>
      </c>
      <c r="L1319" s="418" t="inlineStr"/>
      <c r="M1319" s="418" t="inlineStr"/>
      <c r="N1319" s="455" t="n"/>
      <c r="O1319" s="455">
        <f>IF(W1319&lt;0,AI1319,I1319)</f>
        <v/>
      </c>
      <c r="P1319" s="455">
        <f>I1319-O1319</f>
        <v/>
      </c>
      <c r="Q1319" s="418" t="n"/>
      <c r="R1319" s="418" t="inlineStr">
        <is>
          <t>59009868</t>
        </is>
      </c>
      <c r="S1319" s="418" t="inlineStr"/>
      <c r="T1319" s="418">
        <f>R1319=S1319</f>
        <v/>
      </c>
      <c r="U1319" s="418">
        <f>AND(MONTH(F1319)=MONTH(Y1319), YEAR(F1319)=YEAR(Y1319))</f>
        <v/>
      </c>
      <c r="V1319" s="418">
        <f>AND(AC1319&lt;&gt;"", 'Company information'!D$4&lt;&gt;"", RIGHT(SUBSTITUTE(AC1319,"-",""),9)=RIGHT(SUBSTITUTE('Company information'!D$4,"-",""),9))</f>
        <v/>
      </c>
      <c r="W1319" s="418">
        <f>AI1319-I1319</f>
        <v/>
      </c>
      <c r="X1319" s="455" t="n"/>
      <c r="Y1319" s="417" t="n"/>
      <c r="Z1319" s="418" t="n"/>
      <c r="AA1319" s="418" t="n"/>
      <c r="AB1319" s="418" t="n"/>
      <c r="AC1319" s="418" t="n"/>
      <c r="AD1319" s="418" t="n"/>
      <c r="AE1319" s="455" t="n"/>
      <c r="AF1319" s="455" t="n"/>
      <c r="AG1319" s="455" t="n"/>
      <c r="AH1319" s="455" t="n"/>
      <c r="AI1319" s="455" t="n"/>
      <c r="AJ1319" s="455" t="n"/>
      <c r="AK1319" s="455" t="n"/>
      <c r="AL1319" s="455" t="n"/>
      <c r="AM1319" s="455" t="n"/>
      <c r="AN1319" s="455" t="n"/>
      <c r="AO1319" s="455" t="n"/>
      <c r="AP1319" s="455" t="n"/>
      <c r="AQ1319" s="455" t="n"/>
      <c r="AR1319" s="418" t="n"/>
      <c r="AS1319" s="418" t="n"/>
      <c r="AT1319" s="418" t="n"/>
    </row>
    <row r="1320">
      <c r="A1320" s="417" t="n">
        <v>1311</v>
      </c>
      <c r="B1320" s="418" t="inlineStr">
        <is>
          <t>SERVICE FEE</t>
        </is>
      </c>
      <c r="C1320" s="418" t="inlineStr">
        <is>
          <t>ប្យួរ៉ូ វេរីតាស (ខេមបូឌា) លីមីធីត</t>
        </is>
      </c>
      <c r="D1320" s="418" t="inlineStr">
        <is>
          <t>L001-107024462</t>
        </is>
      </c>
      <c r="E1320" s="418" t="inlineStr">
        <is>
          <t>59009861</t>
        </is>
      </c>
      <c r="F1320" s="419" t="n">
        <v>44289</v>
      </c>
      <c r="G1320" s="420" t="n">
        <v>186085</v>
      </c>
      <c r="H1320" s="418" t="n"/>
      <c r="I1320" s="455" t="n">
        <v>186085</v>
      </c>
      <c r="J1320" s="418">
        <f>IF(L1320&lt;&gt;"",L1320,K1320)</f>
        <v/>
      </c>
      <c r="K1320" s="418">
        <f>IF(AND(T1320=TRUE, U1320=TRUE, V1320=TRUE), IF(W1320&lt;-0.05, "អនុញ្ញាត (អ្នកផ្គត់ផ្គង់ប្រកាសខ្វះ)", "បានប្រកាស (អនុញ្ញាត)"), IF(AND(T1320=FALSE, U1320=FALSE, V1320=FALSE), "ព្យួរទុក (មិនមានទិន្នន័យ)", "ប្រកាសខុស (ព្យួរទុក)"))</f>
        <v/>
      </c>
      <c r="L1320" s="418" t="inlineStr"/>
      <c r="M1320" s="418" t="inlineStr"/>
      <c r="N1320" s="455" t="n"/>
      <c r="O1320" s="455">
        <f>IF(W1320&lt;0,AI1320,I1320)</f>
        <v/>
      </c>
      <c r="P1320" s="455">
        <f>I1320-O1320</f>
        <v/>
      </c>
      <c r="Q1320" s="418" t="n"/>
      <c r="R1320" s="418" t="inlineStr">
        <is>
          <t>59009861</t>
        </is>
      </c>
      <c r="S1320" s="418" t="inlineStr"/>
      <c r="T1320" s="418">
        <f>R1320=S1320</f>
        <v/>
      </c>
      <c r="U1320" s="418">
        <f>AND(MONTH(F1320)=MONTH(Y1320), YEAR(F1320)=YEAR(Y1320))</f>
        <v/>
      </c>
      <c r="V1320" s="418">
        <f>AND(AC1320&lt;&gt;"", 'Company information'!D$4&lt;&gt;"", RIGHT(SUBSTITUTE(AC1320,"-",""),9)=RIGHT(SUBSTITUTE('Company information'!D$4,"-",""),9))</f>
        <v/>
      </c>
      <c r="W1320" s="418">
        <f>AI1320-I1320</f>
        <v/>
      </c>
      <c r="X1320" s="455" t="n"/>
      <c r="Y1320" s="417" t="n"/>
      <c r="Z1320" s="418" t="n"/>
      <c r="AA1320" s="418" t="n"/>
      <c r="AB1320" s="418" t="n"/>
      <c r="AC1320" s="418" t="n"/>
      <c r="AD1320" s="418" t="n"/>
      <c r="AE1320" s="455" t="n"/>
      <c r="AF1320" s="455" t="n"/>
      <c r="AG1320" s="455" t="n"/>
      <c r="AH1320" s="455" t="n"/>
      <c r="AI1320" s="455" t="n"/>
      <c r="AJ1320" s="455" t="n"/>
      <c r="AK1320" s="455" t="n"/>
      <c r="AL1320" s="455" t="n"/>
      <c r="AM1320" s="455" t="n"/>
      <c r="AN1320" s="455" t="n"/>
      <c r="AO1320" s="455" t="n"/>
      <c r="AP1320" s="455" t="n"/>
      <c r="AQ1320" s="455" t="n"/>
      <c r="AR1320" s="418" t="n"/>
      <c r="AS1320" s="418" t="n"/>
      <c r="AT1320" s="418" t="n"/>
    </row>
    <row r="1321">
      <c r="A1321" s="417" t="n">
        <v>1312</v>
      </c>
      <c r="B1321" s="418" t="inlineStr">
        <is>
          <t>SERVICE FEE</t>
        </is>
      </c>
      <c r="C1321" s="418" t="inlineStr">
        <is>
          <t>ប្យួរ៉ូ វេរីតាស (ខេមបូឌា) លីមីធីត</t>
        </is>
      </c>
      <c r="D1321" s="418" t="inlineStr">
        <is>
          <t>L001-107024462</t>
        </is>
      </c>
      <c r="E1321" s="418" t="inlineStr">
        <is>
          <t>59009852</t>
        </is>
      </c>
      <c r="F1321" s="419" t="n">
        <v>44258</v>
      </c>
      <c r="G1321" s="420" t="n">
        <v>55089</v>
      </c>
      <c r="H1321" s="418" t="n"/>
      <c r="I1321" s="455" t="n">
        <v>55089</v>
      </c>
      <c r="J1321" s="418">
        <f>IF(L1321&lt;&gt;"",L1321,K1321)</f>
        <v/>
      </c>
      <c r="K1321" s="418">
        <f>IF(AND(T1321=TRUE, U1321=TRUE, V1321=TRUE), IF(W1321&lt;-0.05, "អនុញ្ញាត (អ្នកផ្គត់ផ្គង់ប្រកាសខ្វះ)", "បានប្រកាស (អនុញ្ញាត)"), IF(AND(T1321=FALSE, U1321=FALSE, V1321=FALSE), "ព្យួរទុក (មិនមានទិន្នន័យ)", "ប្រកាសខុស (ព្យួរទុក)"))</f>
        <v/>
      </c>
      <c r="L1321" s="418" t="inlineStr"/>
      <c r="M1321" s="418" t="inlineStr"/>
      <c r="N1321" s="455" t="n"/>
      <c r="O1321" s="455">
        <f>IF(W1321&lt;0,AI1321,I1321)</f>
        <v/>
      </c>
      <c r="P1321" s="455">
        <f>I1321-O1321</f>
        <v/>
      </c>
      <c r="Q1321" s="418" t="n"/>
      <c r="R1321" s="418" t="inlineStr">
        <is>
          <t>59009852</t>
        </is>
      </c>
      <c r="S1321" s="418" t="inlineStr"/>
      <c r="T1321" s="418">
        <f>R1321=S1321</f>
        <v/>
      </c>
      <c r="U1321" s="418">
        <f>AND(MONTH(F1321)=MONTH(Y1321), YEAR(F1321)=YEAR(Y1321))</f>
        <v/>
      </c>
      <c r="V1321" s="418">
        <f>AND(AC1321&lt;&gt;"", 'Company information'!D$4&lt;&gt;"", RIGHT(SUBSTITUTE(AC1321,"-",""),9)=RIGHT(SUBSTITUTE('Company information'!D$4,"-",""),9))</f>
        <v/>
      </c>
      <c r="W1321" s="418">
        <f>AI1321-I1321</f>
        <v/>
      </c>
      <c r="X1321" s="455" t="n"/>
      <c r="Y1321" s="417" t="n"/>
      <c r="Z1321" s="418" t="n"/>
      <c r="AA1321" s="418" t="n"/>
      <c r="AB1321" s="418" t="n"/>
      <c r="AC1321" s="418" t="n"/>
      <c r="AD1321" s="418" t="n"/>
      <c r="AE1321" s="455" t="n"/>
      <c r="AF1321" s="455" t="n"/>
      <c r="AG1321" s="455" t="n"/>
      <c r="AH1321" s="455" t="n"/>
      <c r="AI1321" s="455" t="n"/>
      <c r="AJ1321" s="455" t="n"/>
      <c r="AK1321" s="455" t="n"/>
      <c r="AL1321" s="455" t="n"/>
      <c r="AM1321" s="455" t="n"/>
      <c r="AN1321" s="455" t="n"/>
      <c r="AO1321" s="455" t="n"/>
      <c r="AP1321" s="455" t="n"/>
      <c r="AQ1321" s="455" t="n"/>
      <c r="AR1321" s="418" t="n"/>
      <c r="AS1321" s="418" t="n"/>
      <c r="AT1321" s="418" t="n"/>
    </row>
    <row r="1322">
      <c r="A1322" s="417" t="n">
        <v>1313</v>
      </c>
      <c r="B1322" s="418" t="inlineStr">
        <is>
          <t>Lift-Off</t>
        </is>
      </c>
      <c r="C1322" s="418" t="inlineStr">
        <is>
          <t>កំពង់ផែស្វយ័តភ្នំពេញ "ក.ស.ភ"</t>
        </is>
      </c>
      <c r="D1322" s="418" t="inlineStr">
        <is>
          <t>L001-100044999</t>
        </is>
      </c>
      <c r="E1322" s="418" t="inlineStr">
        <is>
          <t>INV2021314167</t>
        </is>
      </c>
      <c r="F1322" s="419" t="n">
        <v>44271</v>
      </c>
      <c r="G1322" s="420" t="n">
        <v>116640</v>
      </c>
      <c r="H1322" s="418" t="n"/>
      <c r="I1322" s="455" t="n">
        <v>116640</v>
      </c>
      <c r="J1322" s="418">
        <f>IF(L1322&lt;&gt;"",L1322,K1322)</f>
        <v/>
      </c>
      <c r="K1322" s="418">
        <f>IF(AND(T1322=TRUE, U1322=TRUE, V1322=TRUE), IF(W1322&lt;-0.05, "អនុញ្ញាត (អ្នកផ្គត់ផ្គង់ប្រកាសខ្វះ)", "បានប្រកាស (អនុញ្ញាត)"), IF(AND(T1322=FALSE, U1322=FALSE, V1322=FALSE), "ព្យួរទុក (មិនមានទិន្នន័យ)", "ប្រកាសខុស (ព្យួរទុក)"))</f>
        <v/>
      </c>
      <c r="L1322" s="418" t="inlineStr"/>
      <c r="M1322" s="418" t="inlineStr"/>
      <c r="N1322" s="455" t="n"/>
      <c r="O1322" s="455">
        <f>IF(W1322&lt;0,AI1322,I1322)</f>
        <v/>
      </c>
      <c r="P1322" s="455">
        <f>I1322-O1322</f>
        <v/>
      </c>
      <c r="Q1322" s="418" t="n"/>
      <c r="R1322" s="418" t="inlineStr">
        <is>
          <t>INV2021314167</t>
        </is>
      </c>
      <c r="S1322" s="418" t="inlineStr"/>
      <c r="T1322" s="418">
        <f>R1322=S1322</f>
        <v/>
      </c>
      <c r="U1322" s="418">
        <f>AND(MONTH(F1322)=MONTH(Y1322), YEAR(F1322)=YEAR(Y1322))</f>
        <v/>
      </c>
      <c r="V1322" s="418">
        <f>AND(AC1322&lt;&gt;"", 'Company information'!D$4&lt;&gt;"", RIGHT(SUBSTITUTE(AC1322,"-",""),9)=RIGHT(SUBSTITUTE('Company information'!D$4,"-",""),9))</f>
        <v/>
      </c>
      <c r="W1322" s="418">
        <f>AI1322-I1322</f>
        <v/>
      </c>
      <c r="X1322" s="455" t="n"/>
      <c r="Y1322" s="417" t="n"/>
      <c r="Z1322" s="418" t="n"/>
      <c r="AA1322" s="418" t="n"/>
      <c r="AB1322" s="418" t="n"/>
      <c r="AC1322" s="418" t="n"/>
      <c r="AD1322" s="418" t="n"/>
      <c r="AE1322" s="455" t="n"/>
      <c r="AF1322" s="455" t="n"/>
      <c r="AG1322" s="455" t="n"/>
      <c r="AH1322" s="455" t="n"/>
      <c r="AI1322" s="455" t="n"/>
      <c r="AJ1322" s="455" t="n"/>
      <c r="AK1322" s="455" t="n"/>
      <c r="AL1322" s="455" t="n"/>
      <c r="AM1322" s="455" t="n"/>
      <c r="AN1322" s="455" t="n"/>
      <c r="AO1322" s="455" t="n"/>
      <c r="AP1322" s="455" t="n"/>
      <c r="AQ1322" s="455" t="n"/>
      <c r="AR1322" s="418" t="n"/>
      <c r="AS1322" s="418" t="n"/>
      <c r="AT1322" s="418" t="n"/>
    </row>
    <row r="1323">
      <c r="A1323" s="417" t="n">
        <v>1314</v>
      </c>
      <c r="B1323" s="418" t="inlineStr">
        <is>
          <t>Lift-Off</t>
        </is>
      </c>
      <c r="C1323" s="418" t="inlineStr">
        <is>
          <t>កំពង់ផែស្វយ័តភ្នំពេញ "ក.ស.ភ"</t>
        </is>
      </c>
      <c r="D1323" s="418" t="inlineStr">
        <is>
          <t>L001-100044999</t>
        </is>
      </c>
      <c r="E1323" s="418" t="inlineStr">
        <is>
          <t>INV2021314166</t>
        </is>
      </c>
      <c r="F1323" s="419" t="n">
        <v>44271</v>
      </c>
      <c r="G1323" s="420" t="n">
        <v>58320</v>
      </c>
      <c r="H1323" s="418" t="n"/>
      <c r="I1323" s="455" t="n">
        <v>58320</v>
      </c>
      <c r="J1323" s="418">
        <f>IF(L1323&lt;&gt;"",L1323,K1323)</f>
        <v/>
      </c>
      <c r="K1323" s="418">
        <f>IF(AND(T1323=TRUE, U1323=TRUE, V1323=TRUE), IF(W1323&lt;-0.05, "អនុញ្ញាត (អ្នកផ្គត់ផ្គង់ប្រកាសខ្វះ)", "បានប្រកាស (អនុញ្ញាត)"), IF(AND(T1323=FALSE, U1323=FALSE, V1323=FALSE), "ព្យួរទុក (មិនមានទិន្នន័យ)", "ប្រកាសខុស (ព្យួរទុក)"))</f>
        <v/>
      </c>
      <c r="L1323" s="418" t="inlineStr"/>
      <c r="M1323" s="418" t="inlineStr"/>
      <c r="N1323" s="455" t="n"/>
      <c r="O1323" s="455">
        <f>IF(W1323&lt;0,AI1323,I1323)</f>
        <v/>
      </c>
      <c r="P1323" s="455">
        <f>I1323-O1323</f>
        <v/>
      </c>
      <c r="Q1323" s="418" t="n"/>
      <c r="R1323" s="418" t="inlineStr">
        <is>
          <t>INV2021314166</t>
        </is>
      </c>
      <c r="S1323" s="418" t="inlineStr"/>
      <c r="T1323" s="418">
        <f>R1323=S1323</f>
        <v/>
      </c>
      <c r="U1323" s="418">
        <f>AND(MONTH(F1323)=MONTH(Y1323), YEAR(F1323)=YEAR(Y1323))</f>
        <v/>
      </c>
      <c r="V1323" s="418">
        <f>AND(AC1323&lt;&gt;"", 'Company information'!D$4&lt;&gt;"", RIGHT(SUBSTITUTE(AC1323,"-",""),9)=RIGHT(SUBSTITUTE('Company information'!D$4,"-",""),9))</f>
        <v/>
      </c>
      <c r="W1323" s="418">
        <f>AI1323-I1323</f>
        <v/>
      </c>
      <c r="X1323" s="455" t="n"/>
      <c r="Y1323" s="417" t="n"/>
      <c r="Z1323" s="418" t="n"/>
      <c r="AA1323" s="418" t="n"/>
      <c r="AB1323" s="418" t="n"/>
      <c r="AC1323" s="418" t="n"/>
      <c r="AD1323" s="418" t="n"/>
      <c r="AE1323" s="455" t="n"/>
      <c r="AF1323" s="455" t="n"/>
      <c r="AG1323" s="455" t="n"/>
      <c r="AH1323" s="455" t="n"/>
      <c r="AI1323" s="455" t="n"/>
      <c r="AJ1323" s="455" t="n"/>
      <c r="AK1323" s="455" t="n"/>
      <c r="AL1323" s="455" t="n"/>
      <c r="AM1323" s="455" t="n"/>
      <c r="AN1323" s="455" t="n"/>
      <c r="AO1323" s="455" t="n"/>
      <c r="AP1323" s="455" t="n"/>
      <c r="AQ1323" s="455" t="n"/>
      <c r="AR1323" s="418" t="n"/>
      <c r="AS1323" s="418" t="n"/>
      <c r="AT1323" s="418" t="n"/>
    </row>
    <row r="1324">
      <c r="A1324" s="417" t="n">
        <v>1315</v>
      </c>
      <c r="B1324" s="418" t="inlineStr">
        <is>
          <t>Lift-Off</t>
        </is>
      </c>
      <c r="C1324" s="418" t="inlineStr">
        <is>
          <t>កំពង់ផែស្វយ័តភ្នំពេញ "ក.ស.ភ"</t>
        </is>
      </c>
      <c r="D1324" s="418" t="inlineStr">
        <is>
          <t>L001-100044999</t>
        </is>
      </c>
      <c r="E1324" s="418" t="inlineStr">
        <is>
          <t>INV2021314165</t>
        </is>
      </c>
      <c r="F1324" s="419" t="n">
        <v>44271</v>
      </c>
      <c r="G1324" s="420" t="n">
        <v>29160</v>
      </c>
      <c r="H1324" s="418" t="n"/>
      <c r="I1324" s="455" t="n">
        <v>29160</v>
      </c>
      <c r="J1324" s="418">
        <f>IF(L1324&lt;&gt;"",L1324,K1324)</f>
        <v/>
      </c>
      <c r="K1324" s="418">
        <f>IF(AND(T1324=TRUE, U1324=TRUE, V1324=TRUE), IF(W1324&lt;-0.05, "អនុញ្ញាត (អ្នកផ្គត់ផ្គង់ប្រកាសខ្វះ)", "បានប្រកាស (អនុញ្ញាត)"), IF(AND(T1324=FALSE, U1324=FALSE, V1324=FALSE), "ព្យួរទុក (មិនមានទិន្នន័យ)", "ប្រកាសខុស (ព្យួរទុក)"))</f>
        <v/>
      </c>
      <c r="L1324" s="418" t="inlineStr"/>
      <c r="M1324" s="418" t="inlineStr"/>
      <c r="N1324" s="455" t="n"/>
      <c r="O1324" s="455">
        <f>IF(W1324&lt;0,AI1324,I1324)</f>
        <v/>
      </c>
      <c r="P1324" s="455">
        <f>I1324-O1324</f>
        <v/>
      </c>
      <c r="Q1324" s="418" t="n"/>
      <c r="R1324" s="418" t="inlineStr">
        <is>
          <t>INV2021314165</t>
        </is>
      </c>
      <c r="S1324" s="418" t="inlineStr"/>
      <c r="T1324" s="418">
        <f>R1324=S1324</f>
        <v/>
      </c>
      <c r="U1324" s="418">
        <f>AND(MONTH(F1324)=MONTH(Y1324), YEAR(F1324)=YEAR(Y1324))</f>
        <v/>
      </c>
      <c r="V1324" s="418">
        <f>AND(AC1324&lt;&gt;"", 'Company information'!D$4&lt;&gt;"", RIGHT(SUBSTITUTE(AC1324,"-",""),9)=RIGHT(SUBSTITUTE('Company information'!D$4,"-",""),9))</f>
        <v/>
      </c>
      <c r="W1324" s="418">
        <f>AI1324-I1324</f>
        <v/>
      </c>
      <c r="X1324" s="455" t="n"/>
      <c r="Y1324" s="417" t="n"/>
      <c r="Z1324" s="418" t="n"/>
      <c r="AA1324" s="418" t="n"/>
      <c r="AB1324" s="418" t="n"/>
      <c r="AC1324" s="418" t="n"/>
      <c r="AD1324" s="418" t="n"/>
      <c r="AE1324" s="455" t="n"/>
      <c r="AF1324" s="455" t="n"/>
      <c r="AG1324" s="455" t="n"/>
      <c r="AH1324" s="455" t="n"/>
      <c r="AI1324" s="455" t="n"/>
      <c r="AJ1324" s="455" t="n"/>
      <c r="AK1324" s="455" t="n"/>
      <c r="AL1324" s="455" t="n"/>
      <c r="AM1324" s="455" t="n"/>
      <c r="AN1324" s="455" t="n"/>
      <c r="AO1324" s="455" t="n"/>
      <c r="AP1324" s="455" t="n"/>
      <c r="AQ1324" s="455" t="n"/>
      <c r="AR1324" s="418" t="n"/>
      <c r="AS1324" s="418" t="n"/>
      <c r="AT1324" s="418" t="n"/>
    </row>
    <row r="1325">
      <c r="A1325" s="417" t="n">
        <v>1316</v>
      </c>
      <c r="B1325" s="418" t="inlineStr">
        <is>
          <t>Lift-Off</t>
        </is>
      </c>
      <c r="C1325" s="418" t="inlineStr">
        <is>
          <t>កំពង់ផែស្វយ័តភ្នំពេញ "ក.ស.ភ"</t>
        </is>
      </c>
      <c r="D1325" s="418" t="inlineStr">
        <is>
          <t>L001-100044999</t>
        </is>
      </c>
      <c r="E1325" s="418" t="inlineStr">
        <is>
          <t>INV20210313968</t>
        </is>
      </c>
      <c r="F1325" s="419" t="n">
        <v>44270</v>
      </c>
      <c r="G1325" s="420" t="n">
        <v>29196</v>
      </c>
      <c r="H1325" s="418" t="n"/>
      <c r="I1325" s="455" t="n">
        <v>29196</v>
      </c>
      <c r="J1325" s="418">
        <f>IF(L1325&lt;&gt;"",L1325,K1325)</f>
        <v/>
      </c>
      <c r="K1325" s="418">
        <f>IF(AND(T1325=TRUE, U1325=TRUE, V1325=TRUE), IF(W1325&lt;-0.05, "អនុញ្ញាត (អ្នកផ្គត់ផ្គង់ប្រកាសខ្វះ)", "បានប្រកាស (អនុញ្ញាត)"), IF(AND(T1325=FALSE, U1325=FALSE, V1325=FALSE), "ព្យួរទុក (មិនមានទិន្នន័យ)", "ប្រកាសខុស (ព្យួរទុក)"))</f>
        <v/>
      </c>
      <c r="L1325" s="418" t="inlineStr"/>
      <c r="M1325" s="418" t="inlineStr"/>
      <c r="N1325" s="455" t="n"/>
      <c r="O1325" s="455">
        <f>IF(W1325&lt;0,AI1325,I1325)</f>
        <v/>
      </c>
      <c r="P1325" s="455">
        <f>I1325-O1325</f>
        <v/>
      </c>
      <c r="Q1325" s="418" t="n"/>
      <c r="R1325" s="418" t="inlineStr">
        <is>
          <t>INV20210313968</t>
        </is>
      </c>
      <c r="S1325" s="418" t="inlineStr"/>
      <c r="T1325" s="418">
        <f>R1325=S1325</f>
        <v/>
      </c>
      <c r="U1325" s="418">
        <f>AND(MONTH(F1325)=MONTH(Y1325), YEAR(F1325)=YEAR(Y1325))</f>
        <v/>
      </c>
      <c r="V1325" s="418">
        <f>AND(AC1325&lt;&gt;"", 'Company information'!D$4&lt;&gt;"", RIGHT(SUBSTITUTE(AC1325,"-",""),9)=RIGHT(SUBSTITUTE('Company information'!D$4,"-",""),9))</f>
        <v/>
      </c>
      <c r="W1325" s="418">
        <f>AI1325-I1325</f>
        <v/>
      </c>
      <c r="X1325" s="455" t="n"/>
      <c r="Y1325" s="417" t="n"/>
      <c r="Z1325" s="418" t="n"/>
      <c r="AA1325" s="418" t="n"/>
      <c r="AB1325" s="418" t="n"/>
      <c r="AC1325" s="418" t="n"/>
      <c r="AD1325" s="418" t="n"/>
      <c r="AE1325" s="455" t="n"/>
      <c r="AF1325" s="455" t="n"/>
      <c r="AG1325" s="455" t="n"/>
      <c r="AH1325" s="455" t="n"/>
      <c r="AI1325" s="455" t="n"/>
      <c r="AJ1325" s="455" t="n"/>
      <c r="AK1325" s="455" t="n"/>
      <c r="AL1325" s="455" t="n"/>
      <c r="AM1325" s="455" t="n"/>
      <c r="AN1325" s="455" t="n"/>
      <c r="AO1325" s="455" t="n"/>
      <c r="AP1325" s="455" t="n"/>
      <c r="AQ1325" s="455" t="n"/>
      <c r="AR1325" s="418" t="n"/>
      <c r="AS1325" s="418" t="n"/>
      <c r="AT1325" s="418" t="n"/>
    </row>
    <row r="1326">
      <c r="A1326" s="417" t="n">
        <v>1317</v>
      </c>
      <c r="B1326" s="418" t="inlineStr">
        <is>
          <t>SERVICE FEE</t>
        </is>
      </c>
      <c r="C1326" s="418" t="inlineStr">
        <is>
          <t>អូរៀនថល ឡូជីស្ទីក &amp; ឌីស្ទ្រីប៊្យូសិន (ខេមបូឌា)</t>
        </is>
      </c>
      <c r="D1326" s="418" t="inlineStr">
        <is>
          <t>L001-103007369</t>
        </is>
      </c>
      <c r="E1326" s="418" t="inlineStr">
        <is>
          <t>SI2103-R0311</t>
        </is>
      </c>
      <c r="F1326" s="419" t="n">
        <v>44274</v>
      </c>
      <c r="G1326" s="420" t="n">
        <v>2652345</v>
      </c>
      <c r="H1326" s="418" t="n"/>
      <c r="I1326" s="455" t="n">
        <v>2652345</v>
      </c>
      <c r="J1326" s="418">
        <f>IF(L1326&lt;&gt;"",L1326,K1326)</f>
        <v/>
      </c>
      <c r="K1326" s="418">
        <f>IF(AND(T1326=TRUE, U1326=TRUE, V1326=TRUE), IF(W1326&lt;-0.05, "អនុញ្ញាត (អ្នកផ្គត់ផ្គង់ប្រកាសខ្វះ)", "បានប្រកាស (អនុញ្ញាត)"), IF(AND(T1326=FALSE, U1326=FALSE, V1326=FALSE), "ព្យួរទុក (មិនមានទិន្នន័យ)", "ប្រកាសខុស (ព្យួរទុក)"))</f>
        <v/>
      </c>
      <c r="L1326" s="418" t="inlineStr"/>
      <c r="M1326" s="418" t="inlineStr"/>
      <c r="N1326" s="455" t="n"/>
      <c r="O1326" s="455">
        <f>IF(W1326&lt;0,AI1326,I1326)</f>
        <v/>
      </c>
      <c r="P1326" s="455">
        <f>I1326-O1326</f>
        <v/>
      </c>
      <c r="Q1326" s="418" t="n"/>
      <c r="R1326" s="418" t="inlineStr">
        <is>
          <t>SI2103-R0311</t>
        </is>
      </c>
      <c r="S1326" s="418" t="inlineStr"/>
      <c r="T1326" s="418">
        <f>R1326=S1326</f>
        <v/>
      </c>
      <c r="U1326" s="418">
        <f>AND(MONTH(F1326)=MONTH(Y1326), YEAR(F1326)=YEAR(Y1326))</f>
        <v/>
      </c>
      <c r="V1326" s="418">
        <f>AND(AC1326&lt;&gt;"", 'Company information'!D$4&lt;&gt;"", RIGHT(SUBSTITUTE(AC1326,"-",""),9)=RIGHT(SUBSTITUTE('Company information'!D$4,"-",""),9))</f>
        <v/>
      </c>
      <c r="W1326" s="418">
        <f>AI1326-I1326</f>
        <v/>
      </c>
      <c r="X1326" s="455" t="n"/>
      <c r="Y1326" s="417" t="n"/>
      <c r="Z1326" s="418" t="n"/>
      <c r="AA1326" s="418" t="n"/>
      <c r="AB1326" s="418" t="n"/>
      <c r="AC1326" s="418" t="n"/>
      <c r="AD1326" s="418" t="n"/>
      <c r="AE1326" s="455" t="n"/>
      <c r="AF1326" s="455" t="n"/>
      <c r="AG1326" s="455" t="n"/>
      <c r="AH1326" s="455" t="n"/>
      <c r="AI1326" s="455" t="n"/>
      <c r="AJ1326" s="455" t="n"/>
      <c r="AK1326" s="455" t="n"/>
      <c r="AL1326" s="455" t="n"/>
      <c r="AM1326" s="455" t="n"/>
      <c r="AN1326" s="455" t="n"/>
      <c r="AO1326" s="455" t="n"/>
      <c r="AP1326" s="455" t="n"/>
      <c r="AQ1326" s="455" t="n"/>
      <c r="AR1326" s="418" t="n"/>
      <c r="AS1326" s="418" t="n"/>
      <c r="AT1326" s="418" t="n"/>
    </row>
    <row r="1327">
      <c r="A1327" s="417" t="n">
        <v>1318</v>
      </c>
      <c r="B1327" s="418" t="inlineStr">
        <is>
          <t>Delivery From ord To Atl Cartons</t>
        </is>
      </c>
      <c r="C1327" s="418" t="inlineStr">
        <is>
          <t>ហេលមេន វើលវ៉ាយដ៍ ឡូជីស្ទីក (ខេមបូឌា) អិលអិលស៊ី</t>
        </is>
      </c>
      <c r="D1327" s="418" t="inlineStr">
        <is>
          <t>L001-106002481</t>
        </is>
      </c>
      <c r="E1327" s="418" t="inlineStr">
        <is>
          <t>THWL21-000477</t>
        </is>
      </c>
      <c r="F1327" s="419" t="n">
        <v>44275</v>
      </c>
      <c r="G1327" s="420" t="n">
        <v>60750</v>
      </c>
      <c r="H1327" s="418" t="n"/>
      <c r="I1327" s="455" t="n">
        <v>60750</v>
      </c>
      <c r="J1327" s="418">
        <f>IF(L1327&lt;&gt;"",L1327,K1327)</f>
        <v/>
      </c>
      <c r="K1327" s="418">
        <f>IF(AND(T1327=TRUE, U1327=TRUE, V1327=TRUE), IF(W1327&lt;-0.05, "អនុញ្ញាត (អ្នកផ្គត់ផ្គង់ប្រកាសខ្វះ)", "បានប្រកាស (អនុញ្ញាត)"), IF(AND(T1327=FALSE, U1327=FALSE, V1327=FALSE), "ព្យួរទុក (មិនមានទិន្នន័យ)", "ប្រកាសខុស (ព្យួរទុក)"))</f>
        <v/>
      </c>
      <c r="L1327" s="418" t="inlineStr"/>
      <c r="M1327" s="418" t="inlineStr"/>
      <c r="N1327" s="455" t="n"/>
      <c r="O1327" s="455">
        <f>IF(W1327&lt;0,AI1327,I1327)</f>
        <v/>
      </c>
      <c r="P1327" s="455">
        <f>I1327-O1327</f>
        <v/>
      </c>
      <c r="Q1327" s="418" t="n"/>
      <c r="R1327" s="418" t="inlineStr">
        <is>
          <t>THWL21-000477</t>
        </is>
      </c>
      <c r="S1327" s="418" t="inlineStr"/>
      <c r="T1327" s="418">
        <f>R1327=S1327</f>
        <v/>
      </c>
      <c r="U1327" s="418">
        <f>AND(MONTH(F1327)=MONTH(Y1327), YEAR(F1327)=YEAR(Y1327))</f>
        <v/>
      </c>
      <c r="V1327" s="418">
        <f>AND(AC1327&lt;&gt;"", 'Company information'!D$4&lt;&gt;"", RIGHT(SUBSTITUTE(AC1327,"-",""),9)=RIGHT(SUBSTITUTE('Company information'!D$4,"-",""),9))</f>
        <v/>
      </c>
      <c r="W1327" s="418">
        <f>AI1327-I1327</f>
        <v/>
      </c>
      <c r="X1327" s="455" t="n"/>
      <c r="Y1327" s="417" t="n"/>
      <c r="Z1327" s="418" t="n"/>
      <c r="AA1327" s="418" t="n"/>
      <c r="AB1327" s="418" t="n"/>
      <c r="AC1327" s="418" t="n"/>
      <c r="AD1327" s="418" t="n"/>
      <c r="AE1327" s="455" t="n"/>
      <c r="AF1327" s="455" t="n"/>
      <c r="AG1327" s="455" t="n"/>
      <c r="AH1327" s="455" t="n"/>
      <c r="AI1327" s="455" t="n"/>
      <c r="AJ1327" s="455" t="n"/>
      <c r="AK1327" s="455" t="n"/>
      <c r="AL1327" s="455" t="n"/>
      <c r="AM1327" s="455" t="n"/>
      <c r="AN1327" s="455" t="n"/>
      <c r="AO1327" s="455" t="n"/>
      <c r="AP1327" s="455" t="n"/>
      <c r="AQ1327" s="455" t="n"/>
      <c r="AR1327" s="418" t="n"/>
      <c r="AS1327" s="418" t="n"/>
      <c r="AT1327" s="418" t="n"/>
    </row>
    <row r="1328">
      <c r="A1328" s="417" t="n">
        <v>1319</v>
      </c>
      <c r="B1328" s="418" t="inlineStr">
        <is>
          <t>Delivery From ord To Atl Cartons</t>
        </is>
      </c>
      <c r="C1328" s="418" t="inlineStr">
        <is>
          <t>ហេលមេន វើលវ៉ាយដ៍ ឡូជីស្ទីក (ខេមបូឌា) អិលអិលស៊ី</t>
        </is>
      </c>
      <c r="D1328" s="418" t="inlineStr">
        <is>
          <t>L001-106002481</t>
        </is>
      </c>
      <c r="E1328" s="418" t="inlineStr">
        <is>
          <t>THWL21-000476</t>
        </is>
      </c>
      <c r="F1328" s="419" t="n">
        <v>44275</v>
      </c>
      <c r="G1328" s="420" t="n">
        <v>364500</v>
      </c>
      <c r="H1328" s="418" t="n"/>
      <c r="I1328" s="455" t="n">
        <v>364500</v>
      </c>
      <c r="J1328" s="418">
        <f>IF(L1328&lt;&gt;"",L1328,K1328)</f>
        <v/>
      </c>
      <c r="K1328" s="418">
        <f>IF(AND(T1328=TRUE, U1328=TRUE, V1328=TRUE), IF(W1328&lt;-0.05, "អនុញ្ញាត (អ្នកផ្គត់ផ្គង់ប្រកាសខ្វះ)", "បានប្រកាស (អនុញ្ញាត)"), IF(AND(T1328=FALSE, U1328=FALSE, V1328=FALSE), "ព្យួរទុក (មិនមានទិន្នន័យ)", "ប្រកាសខុស (ព្យួរទុក)"))</f>
        <v/>
      </c>
      <c r="L1328" s="418" t="inlineStr"/>
      <c r="M1328" s="418" t="inlineStr"/>
      <c r="N1328" s="455" t="n"/>
      <c r="O1328" s="455">
        <f>IF(W1328&lt;0,AI1328,I1328)</f>
        <v/>
      </c>
      <c r="P1328" s="455">
        <f>I1328-O1328</f>
        <v/>
      </c>
      <c r="Q1328" s="418" t="n"/>
      <c r="R1328" s="418" t="inlineStr">
        <is>
          <t>THWL21-000476</t>
        </is>
      </c>
      <c r="S1328" s="418" t="inlineStr"/>
      <c r="T1328" s="418">
        <f>R1328=S1328</f>
        <v/>
      </c>
      <c r="U1328" s="418">
        <f>AND(MONTH(F1328)=MONTH(Y1328), YEAR(F1328)=YEAR(Y1328))</f>
        <v/>
      </c>
      <c r="V1328" s="418">
        <f>AND(AC1328&lt;&gt;"", 'Company information'!D$4&lt;&gt;"", RIGHT(SUBSTITUTE(AC1328,"-",""),9)=RIGHT(SUBSTITUTE('Company information'!D$4,"-",""),9))</f>
        <v/>
      </c>
      <c r="W1328" s="418">
        <f>AI1328-I1328</f>
        <v/>
      </c>
      <c r="X1328" s="455" t="n"/>
      <c r="Y1328" s="417" t="n"/>
      <c r="Z1328" s="418" t="n"/>
      <c r="AA1328" s="418" t="n"/>
      <c r="AB1328" s="418" t="n"/>
      <c r="AC1328" s="418" t="n"/>
      <c r="AD1328" s="418" t="n"/>
      <c r="AE1328" s="455" t="n"/>
      <c r="AF1328" s="455" t="n"/>
      <c r="AG1328" s="455" t="n"/>
      <c r="AH1328" s="455" t="n"/>
      <c r="AI1328" s="455" t="n"/>
      <c r="AJ1328" s="455" t="n"/>
      <c r="AK1328" s="455" t="n"/>
      <c r="AL1328" s="455" t="n"/>
      <c r="AM1328" s="455" t="n"/>
      <c r="AN1328" s="455" t="n"/>
      <c r="AO1328" s="455" t="n"/>
      <c r="AP1328" s="455" t="n"/>
      <c r="AQ1328" s="455" t="n"/>
      <c r="AR1328" s="418" t="n"/>
      <c r="AS1328" s="418" t="n"/>
      <c r="AT1328" s="418" t="n"/>
    </row>
    <row r="1329">
      <c r="A1329" s="417" t="n">
        <v>1320</v>
      </c>
      <c r="B1329" s="418" t="inlineStr">
        <is>
          <t>CY MANAGEMENT FEE</t>
        </is>
      </c>
      <c r="C1329" s="418" t="inlineStr">
        <is>
          <t>អ៊ិចស្ពែឌីធ័រ ខេមបូឌា អិលធីឌី</t>
        </is>
      </c>
      <c r="D1329" s="418" t="inlineStr">
        <is>
          <t>L001-100045898</t>
        </is>
      </c>
      <c r="E1329" s="418" t="inlineStr">
        <is>
          <t>TI-0197077</t>
        </is>
      </c>
      <c r="F1329" s="419" t="n">
        <v>44286</v>
      </c>
      <c r="G1329" s="420" t="n">
        <v>362634</v>
      </c>
      <c r="H1329" s="418" t="n"/>
      <c r="I1329" s="455" t="n">
        <v>362634</v>
      </c>
      <c r="J1329" s="418">
        <f>IF(L1329&lt;&gt;"",L1329,K1329)</f>
        <v/>
      </c>
      <c r="K1329" s="418">
        <f>IF(AND(T1329=TRUE, U1329=TRUE, V1329=TRUE), IF(W1329&lt;-0.05, "អនុញ្ញាត (អ្នកផ្គត់ផ្គង់ប្រកាសខ្វះ)", "បានប្រកាស (អនុញ្ញាត)"), IF(AND(T1329=FALSE, U1329=FALSE, V1329=FALSE), "ព្យួរទុក (មិនមានទិន្នន័យ)", "ប្រកាសខុស (ព្យួរទុក)"))</f>
        <v/>
      </c>
      <c r="L1329" s="418" t="inlineStr"/>
      <c r="M1329" s="418" t="inlineStr"/>
      <c r="N1329" s="455" t="n"/>
      <c r="O1329" s="455">
        <f>IF(W1329&lt;0,AI1329,I1329)</f>
        <v/>
      </c>
      <c r="P1329" s="455">
        <f>I1329-O1329</f>
        <v/>
      </c>
      <c r="Q1329" s="418" t="n"/>
      <c r="R1329" s="418" t="inlineStr">
        <is>
          <t>TI-0197077</t>
        </is>
      </c>
      <c r="S1329" s="418" t="inlineStr"/>
      <c r="T1329" s="418">
        <f>R1329=S1329</f>
        <v/>
      </c>
      <c r="U1329" s="418">
        <f>AND(MONTH(F1329)=MONTH(Y1329), YEAR(F1329)=YEAR(Y1329))</f>
        <v/>
      </c>
      <c r="V1329" s="418">
        <f>AND(AC1329&lt;&gt;"", 'Company information'!D$4&lt;&gt;"", RIGHT(SUBSTITUTE(AC1329,"-",""),9)=RIGHT(SUBSTITUTE('Company information'!D$4,"-",""),9))</f>
        <v/>
      </c>
      <c r="W1329" s="418">
        <f>AI1329-I1329</f>
        <v/>
      </c>
      <c r="X1329" s="455" t="n"/>
      <c r="Y1329" s="417" t="n"/>
      <c r="Z1329" s="418" t="n"/>
      <c r="AA1329" s="418" t="n"/>
      <c r="AB1329" s="418" t="n"/>
      <c r="AC1329" s="418" t="n"/>
      <c r="AD1329" s="418" t="n"/>
      <c r="AE1329" s="455" t="n"/>
      <c r="AF1329" s="455" t="n"/>
      <c r="AG1329" s="455" t="n"/>
      <c r="AH1329" s="455" t="n"/>
      <c r="AI1329" s="455" t="n"/>
      <c r="AJ1329" s="455" t="n"/>
      <c r="AK1329" s="455" t="n"/>
      <c r="AL1329" s="455" t="n"/>
      <c r="AM1329" s="455" t="n"/>
      <c r="AN1329" s="455" t="n"/>
      <c r="AO1329" s="455" t="n"/>
      <c r="AP1329" s="455" t="n"/>
      <c r="AQ1329" s="455" t="n"/>
      <c r="AR1329" s="418" t="n"/>
      <c r="AS1329" s="418" t="n"/>
      <c r="AT1329" s="418" t="n"/>
    </row>
    <row r="1330">
      <c r="A1330" s="417" t="n">
        <v>1321</v>
      </c>
      <c r="B1330" s="418" t="inlineStr">
        <is>
          <t>THC CHARGES</t>
        </is>
      </c>
      <c r="C1330" s="418" t="inlineStr">
        <is>
          <t>អ៊ិចស្ពែឌីធ័រ ខេមបូឌា អិលធីឌី</t>
        </is>
      </c>
      <c r="D1330" s="418" t="inlineStr">
        <is>
          <t>L001-100045898</t>
        </is>
      </c>
      <c r="E1330" s="418" t="inlineStr">
        <is>
          <t>TI-0197071</t>
        </is>
      </c>
      <c r="F1330" s="419" t="n">
        <v>44286</v>
      </c>
      <c r="G1330" s="420" t="n">
        <v>1103274</v>
      </c>
      <c r="H1330" s="418" t="n"/>
      <c r="I1330" s="455" t="n">
        <v>1103274</v>
      </c>
      <c r="J1330" s="418">
        <f>IF(L1330&lt;&gt;"",L1330,K1330)</f>
        <v/>
      </c>
      <c r="K1330" s="418">
        <f>IF(AND(T1330=TRUE, U1330=TRUE, V1330=TRUE), IF(W1330&lt;-0.05, "អនុញ្ញាត (អ្នកផ្គត់ផ្គង់ប្រកាសខ្វះ)", "បានប្រកាស (អនុញ្ញាត)"), IF(AND(T1330=FALSE, U1330=FALSE, V1330=FALSE), "ព្យួរទុក (មិនមានទិន្នន័យ)", "ប្រកាសខុស (ព្យួរទុក)"))</f>
        <v/>
      </c>
      <c r="L1330" s="418" t="inlineStr"/>
      <c r="M1330" s="418" t="inlineStr"/>
      <c r="N1330" s="455" t="n"/>
      <c r="O1330" s="455">
        <f>IF(W1330&lt;0,AI1330,I1330)</f>
        <v/>
      </c>
      <c r="P1330" s="455">
        <f>I1330-O1330</f>
        <v/>
      </c>
      <c r="Q1330" s="418" t="n"/>
      <c r="R1330" s="418" t="inlineStr">
        <is>
          <t>TI-0197071</t>
        </is>
      </c>
      <c r="S1330" s="418" t="inlineStr"/>
      <c r="T1330" s="418">
        <f>R1330=S1330</f>
        <v/>
      </c>
      <c r="U1330" s="418">
        <f>AND(MONTH(F1330)=MONTH(Y1330), YEAR(F1330)=YEAR(Y1330))</f>
        <v/>
      </c>
      <c r="V1330" s="418">
        <f>AND(AC1330&lt;&gt;"", 'Company information'!D$4&lt;&gt;"", RIGHT(SUBSTITUTE(AC1330,"-",""),9)=RIGHT(SUBSTITUTE('Company information'!D$4,"-",""),9))</f>
        <v/>
      </c>
      <c r="W1330" s="418">
        <f>AI1330-I1330</f>
        <v/>
      </c>
      <c r="X1330" s="455" t="n"/>
      <c r="Y1330" s="417" t="n"/>
      <c r="Z1330" s="418" t="n"/>
      <c r="AA1330" s="418" t="n"/>
      <c r="AB1330" s="418" t="n"/>
      <c r="AC1330" s="418" t="n"/>
      <c r="AD1330" s="418" t="n"/>
      <c r="AE1330" s="455" t="n"/>
      <c r="AF1330" s="455" t="n"/>
      <c r="AG1330" s="455" t="n"/>
      <c r="AH1330" s="455" t="n"/>
      <c r="AI1330" s="455" t="n"/>
      <c r="AJ1330" s="455" t="n"/>
      <c r="AK1330" s="455" t="n"/>
      <c r="AL1330" s="455" t="n"/>
      <c r="AM1330" s="455" t="n"/>
      <c r="AN1330" s="455" t="n"/>
      <c r="AO1330" s="455" t="n"/>
      <c r="AP1330" s="455" t="n"/>
      <c r="AQ1330" s="455" t="n"/>
      <c r="AR1330" s="418" t="n"/>
      <c r="AS1330" s="418" t="n"/>
      <c r="AT1330" s="418" t="n"/>
    </row>
    <row r="1331">
      <c r="A1331" s="417" t="n">
        <v>1322</v>
      </c>
      <c r="B1331" s="418" t="inlineStr">
        <is>
          <t>BL FEE</t>
        </is>
      </c>
      <c r="C1331" s="418" t="inlineStr">
        <is>
          <t>អ៊ិចស្ពែឌីធ័រ ខេមបូឌា អិលធីឌី</t>
        </is>
      </c>
      <c r="D1331" s="418" t="inlineStr">
        <is>
          <t>L001-100045898</t>
        </is>
      </c>
      <c r="E1331" s="418" t="inlineStr">
        <is>
          <t>TI-0197067</t>
        </is>
      </c>
      <c r="F1331" s="419" t="n">
        <v>44286</v>
      </c>
      <c r="G1331" s="420" t="n">
        <v>377398</v>
      </c>
      <c r="H1331" s="418" t="n"/>
      <c r="I1331" s="455" t="n">
        <v>377398</v>
      </c>
      <c r="J1331" s="418">
        <f>IF(L1331&lt;&gt;"",L1331,K1331)</f>
        <v/>
      </c>
      <c r="K1331" s="418">
        <f>IF(AND(T1331=TRUE, U1331=TRUE, V1331=TRUE), IF(W1331&lt;-0.05, "អនុញ្ញាត (អ្នកផ្គត់ផ្គង់ប្រកាសខ្វះ)", "បានប្រកាស (អនុញ្ញាត)"), IF(AND(T1331=FALSE, U1331=FALSE, V1331=FALSE), "ព្យួរទុក (មិនមានទិន្នន័យ)", "ប្រកាសខុស (ព្យួរទុក)"))</f>
        <v/>
      </c>
      <c r="L1331" s="418" t="inlineStr"/>
      <c r="M1331" s="418" t="inlineStr"/>
      <c r="N1331" s="455" t="n"/>
      <c r="O1331" s="455">
        <f>IF(W1331&lt;0,AI1331,I1331)</f>
        <v/>
      </c>
      <c r="P1331" s="455">
        <f>I1331-O1331</f>
        <v/>
      </c>
      <c r="Q1331" s="418" t="n"/>
      <c r="R1331" s="418" t="inlineStr">
        <is>
          <t>TI-0197067</t>
        </is>
      </c>
      <c r="S1331" s="418" t="inlineStr"/>
      <c r="T1331" s="418">
        <f>R1331=S1331</f>
        <v/>
      </c>
      <c r="U1331" s="418">
        <f>AND(MONTH(F1331)=MONTH(Y1331), YEAR(F1331)=YEAR(Y1331))</f>
        <v/>
      </c>
      <c r="V1331" s="418">
        <f>AND(AC1331&lt;&gt;"", 'Company information'!D$4&lt;&gt;"", RIGHT(SUBSTITUTE(AC1331,"-",""),9)=RIGHT(SUBSTITUTE('Company information'!D$4,"-",""),9))</f>
        <v/>
      </c>
      <c r="W1331" s="418">
        <f>AI1331-I1331</f>
        <v/>
      </c>
      <c r="X1331" s="455" t="n"/>
      <c r="Y1331" s="417" t="n"/>
      <c r="Z1331" s="418" t="n"/>
      <c r="AA1331" s="418" t="n"/>
      <c r="AB1331" s="418" t="n"/>
      <c r="AC1331" s="418" t="n"/>
      <c r="AD1331" s="418" t="n"/>
      <c r="AE1331" s="455" t="n"/>
      <c r="AF1331" s="455" t="n"/>
      <c r="AG1331" s="455" t="n"/>
      <c r="AH1331" s="455" t="n"/>
      <c r="AI1331" s="455" t="n"/>
      <c r="AJ1331" s="455" t="n"/>
      <c r="AK1331" s="455" t="n"/>
      <c r="AL1331" s="455" t="n"/>
      <c r="AM1331" s="455" t="n"/>
      <c r="AN1331" s="455" t="n"/>
      <c r="AO1331" s="455" t="n"/>
      <c r="AP1331" s="455" t="n"/>
      <c r="AQ1331" s="455" t="n"/>
      <c r="AR1331" s="418" t="n"/>
      <c r="AS1331" s="418" t="n"/>
      <c r="AT1331" s="418" t="n"/>
    </row>
    <row r="1332">
      <c r="A1332" s="417" t="n">
        <v>1323</v>
      </c>
      <c r="B1332" s="418" t="inlineStr">
        <is>
          <t>CY MANAGEMENT FEE</t>
        </is>
      </c>
      <c r="C1332" s="418" t="inlineStr">
        <is>
          <t>អ៊ិចស្ពែឌីធ័រ ខេមបូឌា អិលធីឌី</t>
        </is>
      </c>
      <c r="D1332" s="418" t="inlineStr">
        <is>
          <t>L001-100045898</t>
        </is>
      </c>
      <c r="E1332" s="418" t="inlineStr">
        <is>
          <t>TI-0197066</t>
        </is>
      </c>
      <c r="F1332" s="419" t="n">
        <v>44286</v>
      </c>
      <c r="G1332" s="420" t="n">
        <v>499557</v>
      </c>
      <c r="H1332" s="418" t="n"/>
      <c r="I1332" s="455" t="n">
        <v>499557</v>
      </c>
      <c r="J1332" s="418">
        <f>IF(L1332&lt;&gt;"",L1332,K1332)</f>
        <v/>
      </c>
      <c r="K1332" s="418">
        <f>IF(AND(T1332=TRUE, U1332=TRUE, V1332=TRUE), IF(W1332&lt;-0.05, "អនុញ្ញាត (អ្នកផ្គត់ផ្គង់ប្រកាសខ្វះ)", "បានប្រកាស (អនុញ្ញាត)"), IF(AND(T1332=FALSE, U1332=FALSE, V1332=FALSE), "ព្យួរទុក (មិនមានទិន្នន័យ)", "ប្រកាសខុស (ព្យួរទុក)"))</f>
        <v/>
      </c>
      <c r="L1332" s="418" t="inlineStr"/>
      <c r="M1332" s="418" t="inlineStr"/>
      <c r="N1332" s="455" t="n"/>
      <c r="O1332" s="455">
        <f>IF(W1332&lt;0,AI1332,I1332)</f>
        <v/>
      </c>
      <c r="P1332" s="455">
        <f>I1332-O1332</f>
        <v/>
      </c>
      <c r="Q1332" s="418" t="n"/>
      <c r="R1332" s="418" t="inlineStr">
        <is>
          <t>TI-0197066</t>
        </is>
      </c>
      <c r="S1332" s="418" t="inlineStr"/>
      <c r="T1332" s="418">
        <f>R1332=S1332</f>
        <v/>
      </c>
      <c r="U1332" s="418">
        <f>AND(MONTH(F1332)=MONTH(Y1332), YEAR(F1332)=YEAR(Y1332))</f>
        <v/>
      </c>
      <c r="V1332" s="418">
        <f>AND(AC1332&lt;&gt;"", 'Company information'!D$4&lt;&gt;"", RIGHT(SUBSTITUTE(AC1332,"-",""),9)=RIGHT(SUBSTITUTE('Company information'!D$4,"-",""),9))</f>
        <v/>
      </c>
      <c r="W1332" s="418">
        <f>AI1332-I1332</f>
        <v/>
      </c>
      <c r="X1332" s="455" t="n"/>
      <c r="Y1332" s="417" t="n"/>
      <c r="Z1332" s="418" t="n"/>
      <c r="AA1332" s="418" t="n"/>
      <c r="AB1332" s="418" t="n"/>
      <c r="AC1332" s="418" t="n"/>
      <c r="AD1332" s="418" t="n"/>
      <c r="AE1332" s="455" t="n"/>
      <c r="AF1332" s="455" t="n"/>
      <c r="AG1332" s="455" t="n"/>
      <c r="AH1332" s="455" t="n"/>
      <c r="AI1332" s="455" t="n"/>
      <c r="AJ1332" s="455" t="n"/>
      <c r="AK1332" s="455" t="n"/>
      <c r="AL1332" s="455" t="n"/>
      <c r="AM1332" s="455" t="n"/>
      <c r="AN1332" s="455" t="n"/>
      <c r="AO1332" s="455" t="n"/>
      <c r="AP1332" s="455" t="n"/>
      <c r="AQ1332" s="455" t="n"/>
      <c r="AR1332" s="418" t="n"/>
      <c r="AS1332" s="418" t="n"/>
      <c r="AT1332" s="418" t="n"/>
    </row>
    <row r="1333">
      <c r="A1333" s="417" t="n">
        <v>1324</v>
      </c>
      <c r="B1333" s="418" t="inlineStr">
        <is>
          <t>BL FEE</t>
        </is>
      </c>
      <c r="C1333" s="418" t="inlineStr">
        <is>
          <t>អ៊ិចស្ពែឌីធ័រ ខេមបូឌា អិលធីឌី</t>
        </is>
      </c>
      <c r="D1333" s="418" t="inlineStr">
        <is>
          <t>L001-100045898</t>
        </is>
      </c>
      <c r="E1333" s="418" t="inlineStr">
        <is>
          <t>TI-0197065</t>
        </is>
      </c>
      <c r="F1333" s="419" t="n">
        <v>44286</v>
      </c>
      <c r="G1333" s="420" t="n">
        <v>328049</v>
      </c>
      <c r="H1333" s="418" t="n"/>
      <c r="I1333" s="455" t="n">
        <v>328049</v>
      </c>
      <c r="J1333" s="418">
        <f>IF(L1333&lt;&gt;"",L1333,K1333)</f>
        <v/>
      </c>
      <c r="K1333" s="418">
        <f>IF(AND(T1333=TRUE, U1333=TRUE, V1333=TRUE), IF(W1333&lt;-0.05, "អនុញ្ញាត (អ្នកផ្គត់ផ្គង់ប្រកាសខ្វះ)", "បានប្រកាស (អនុញ្ញាត)"), IF(AND(T1333=FALSE, U1333=FALSE, V1333=FALSE), "ព្យួរទុក (មិនមានទិន្នន័យ)", "ប្រកាសខុស (ព្យួរទុក)"))</f>
        <v/>
      </c>
      <c r="L1333" s="418" t="inlineStr"/>
      <c r="M1333" s="418" t="inlineStr"/>
      <c r="N1333" s="455" t="n"/>
      <c r="O1333" s="455">
        <f>IF(W1333&lt;0,AI1333,I1333)</f>
        <v/>
      </c>
      <c r="P1333" s="455">
        <f>I1333-O1333</f>
        <v/>
      </c>
      <c r="Q1333" s="418" t="n"/>
      <c r="R1333" s="418" t="inlineStr">
        <is>
          <t>TI-0197065</t>
        </is>
      </c>
      <c r="S1333" s="418" t="inlineStr"/>
      <c r="T1333" s="418">
        <f>R1333=S1333</f>
        <v/>
      </c>
      <c r="U1333" s="418">
        <f>AND(MONTH(F1333)=MONTH(Y1333), YEAR(F1333)=YEAR(Y1333))</f>
        <v/>
      </c>
      <c r="V1333" s="418">
        <f>AND(AC1333&lt;&gt;"", 'Company information'!D$4&lt;&gt;"", RIGHT(SUBSTITUTE(AC1333,"-",""),9)=RIGHT(SUBSTITUTE('Company information'!D$4,"-",""),9))</f>
        <v/>
      </c>
      <c r="W1333" s="418">
        <f>AI1333-I1333</f>
        <v/>
      </c>
      <c r="X1333" s="455" t="n"/>
      <c r="Y1333" s="417" t="n"/>
      <c r="Z1333" s="418" t="n"/>
      <c r="AA1333" s="418" t="n"/>
      <c r="AB1333" s="418" t="n"/>
      <c r="AC1333" s="418" t="n"/>
      <c r="AD1333" s="418" t="n"/>
      <c r="AE1333" s="455" t="n"/>
      <c r="AF1333" s="455" t="n"/>
      <c r="AG1333" s="455" t="n"/>
      <c r="AH1333" s="455" t="n"/>
      <c r="AI1333" s="455" t="n"/>
      <c r="AJ1333" s="455" t="n"/>
      <c r="AK1333" s="455" t="n"/>
      <c r="AL1333" s="455" t="n"/>
      <c r="AM1333" s="455" t="n"/>
      <c r="AN1333" s="455" t="n"/>
      <c r="AO1333" s="455" t="n"/>
      <c r="AP1333" s="455" t="n"/>
      <c r="AQ1333" s="455" t="n"/>
      <c r="AR1333" s="418" t="n"/>
      <c r="AS1333" s="418" t="n"/>
      <c r="AT1333" s="418" t="n"/>
    </row>
    <row r="1334">
      <c r="A1334" s="417" t="n">
        <v>1325</v>
      </c>
      <c r="B1334" s="418" t="inlineStr">
        <is>
          <t>CY MANAGEMENT FEE</t>
        </is>
      </c>
      <c r="C1334" s="418" t="inlineStr">
        <is>
          <t>អ៊ិចស្ពែឌីធ័រ ខេមបូឌា អិលធីឌី</t>
        </is>
      </c>
      <c r="D1334" s="418" t="inlineStr">
        <is>
          <t>L001-100045898</t>
        </is>
      </c>
      <c r="E1334" s="418" t="inlineStr">
        <is>
          <t>TI-0197064</t>
        </is>
      </c>
      <c r="F1334" s="419" t="n">
        <v>44286</v>
      </c>
      <c r="G1334" s="420" t="n">
        <v>265756</v>
      </c>
      <c r="H1334" s="418" t="n"/>
      <c r="I1334" s="455" t="n">
        <v>265756</v>
      </c>
      <c r="J1334" s="418">
        <f>IF(L1334&lt;&gt;"",L1334,K1334)</f>
        <v/>
      </c>
      <c r="K1334" s="418">
        <f>IF(AND(T1334=TRUE, U1334=TRUE, V1334=TRUE), IF(W1334&lt;-0.05, "អនុញ្ញាត (អ្នកផ្គត់ផ្គង់ប្រកាសខ្វះ)", "បានប្រកាស (អនុញ្ញាត)"), IF(AND(T1334=FALSE, U1334=FALSE, V1334=FALSE), "ព្យួរទុក (មិនមានទិន្នន័យ)", "ប្រកាសខុស (ព្យួរទុក)"))</f>
        <v/>
      </c>
      <c r="L1334" s="418" t="inlineStr"/>
      <c r="M1334" s="418" t="inlineStr"/>
      <c r="N1334" s="455" t="n"/>
      <c r="O1334" s="455">
        <f>IF(W1334&lt;0,AI1334,I1334)</f>
        <v/>
      </c>
      <c r="P1334" s="455">
        <f>I1334-O1334</f>
        <v/>
      </c>
      <c r="Q1334" s="418" t="n"/>
      <c r="R1334" s="418" t="inlineStr">
        <is>
          <t>TI-0197064</t>
        </is>
      </c>
      <c r="S1334" s="418" t="inlineStr"/>
      <c r="T1334" s="418">
        <f>R1334=S1334</f>
        <v/>
      </c>
      <c r="U1334" s="418">
        <f>AND(MONTH(F1334)=MONTH(Y1334), YEAR(F1334)=YEAR(Y1334))</f>
        <v/>
      </c>
      <c r="V1334" s="418">
        <f>AND(AC1334&lt;&gt;"", 'Company information'!D$4&lt;&gt;"", RIGHT(SUBSTITUTE(AC1334,"-",""),9)=RIGHT(SUBSTITUTE('Company information'!D$4,"-",""),9))</f>
        <v/>
      </c>
      <c r="W1334" s="418">
        <f>AI1334-I1334</f>
        <v/>
      </c>
      <c r="X1334" s="455" t="n"/>
      <c r="Y1334" s="417" t="n"/>
      <c r="Z1334" s="418" t="n"/>
      <c r="AA1334" s="418" t="n"/>
      <c r="AB1334" s="418" t="n"/>
      <c r="AC1334" s="418" t="n"/>
      <c r="AD1334" s="418" t="n"/>
      <c r="AE1334" s="455" t="n"/>
      <c r="AF1334" s="455" t="n"/>
      <c r="AG1334" s="455" t="n"/>
      <c r="AH1334" s="455" t="n"/>
      <c r="AI1334" s="455" t="n"/>
      <c r="AJ1334" s="455" t="n"/>
      <c r="AK1334" s="455" t="n"/>
      <c r="AL1334" s="455" t="n"/>
      <c r="AM1334" s="455" t="n"/>
      <c r="AN1334" s="455" t="n"/>
      <c r="AO1334" s="455" t="n"/>
      <c r="AP1334" s="455" t="n"/>
      <c r="AQ1334" s="455" t="n"/>
      <c r="AR1334" s="418" t="n"/>
      <c r="AS1334" s="418" t="n"/>
      <c r="AT1334" s="418" t="n"/>
    </row>
    <row r="1335">
      <c r="A1335" s="417" t="n">
        <v>1326</v>
      </c>
      <c r="B1335" s="418" t="inlineStr">
        <is>
          <t>THC CHARGES</t>
        </is>
      </c>
      <c r="C1335" s="418" t="inlineStr">
        <is>
          <t>អ៊ិចស្ពែឌីធ័រ ខេមបូឌា អិលធីឌី</t>
        </is>
      </c>
      <c r="D1335" s="418" t="inlineStr">
        <is>
          <t>L001-100045898</t>
        </is>
      </c>
      <c r="E1335" s="418" t="inlineStr">
        <is>
          <t>TI-0196976</t>
        </is>
      </c>
      <c r="F1335" s="419" t="n">
        <v>44285</v>
      </c>
      <c r="G1335" s="420" t="n">
        <v>203059</v>
      </c>
      <c r="H1335" s="418" t="n"/>
      <c r="I1335" s="455" t="n">
        <v>203059</v>
      </c>
      <c r="J1335" s="418">
        <f>IF(L1335&lt;&gt;"",L1335,K1335)</f>
        <v/>
      </c>
      <c r="K1335" s="418">
        <f>IF(AND(T1335=TRUE, U1335=TRUE, V1335=TRUE), IF(W1335&lt;-0.05, "អនុញ្ញាត (អ្នកផ្គត់ផ្គង់ប្រកាសខ្វះ)", "បានប្រកាស (អនុញ្ញាត)"), IF(AND(T1335=FALSE, U1335=FALSE, V1335=FALSE), "ព្យួរទុក (មិនមានទិន្នន័យ)", "ប្រកាសខុស (ព្យួរទុក)"))</f>
        <v/>
      </c>
      <c r="L1335" s="418" t="inlineStr"/>
      <c r="M1335" s="418" t="inlineStr"/>
      <c r="N1335" s="455" t="n"/>
      <c r="O1335" s="455">
        <f>IF(W1335&lt;0,AI1335,I1335)</f>
        <v/>
      </c>
      <c r="P1335" s="455">
        <f>I1335-O1335</f>
        <v/>
      </c>
      <c r="Q1335" s="418" t="n"/>
      <c r="R1335" s="418" t="inlineStr">
        <is>
          <t>TI-0196976</t>
        </is>
      </c>
      <c r="S1335" s="418" t="inlineStr"/>
      <c r="T1335" s="418">
        <f>R1335=S1335</f>
        <v/>
      </c>
      <c r="U1335" s="418">
        <f>AND(MONTH(F1335)=MONTH(Y1335), YEAR(F1335)=YEAR(Y1335))</f>
        <v/>
      </c>
      <c r="V1335" s="418">
        <f>AND(AC1335&lt;&gt;"", 'Company information'!D$4&lt;&gt;"", RIGHT(SUBSTITUTE(AC1335,"-",""),9)=RIGHT(SUBSTITUTE('Company information'!D$4,"-",""),9))</f>
        <v/>
      </c>
      <c r="W1335" s="418">
        <f>AI1335-I1335</f>
        <v/>
      </c>
      <c r="X1335" s="455" t="n"/>
      <c r="Y1335" s="417" t="n"/>
      <c r="Z1335" s="418" t="n"/>
      <c r="AA1335" s="418" t="n"/>
      <c r="AB1335" s="418" t="n"/>
      <c r="AC1335" s="418" t="n"/>
      <c r="AD1335" s="418" t="n"/>
      <c r="AE1335" s="455" t="n"/>
      <c r="AF1335" s="455" t="n"/>
      <c r="AG1335" s="455" t="n"/>
      <c r="AH1335" s="455" t="n"/>
      <c r="AI1335" s="455" t="n"/>
      <c r="AJ1335" s="455" t="n"/>
      <c r="AK1335" s="455" t="n"/>
      <c r="AL1335" s="455" t="n"/>
      <c r="AM1335" s="455" t="n"/>
      <c r="AN1335" s="455" t="n"/>
      <c r="AO1335" s="455" t="n"/>
      <c r="AP1335" s="455" t="n"/>
      <c r="AQ1335" s="455" t="n"/>
      <c r="AR1335" s="418" t="n"/>
      <c r="AS1335" s="418" t="n"/>
      <c r="AT1335" s="418" t="n"/>
    </row>
    <row r="1336">
      <c r="A1336" s="417" t="n">
        <v>1327</v>
      </c>
      <c r="B1336" s="418" t="inlineStr">
        <is>
          <t>CY MANAGEMENT FEE</t>
        </is>
      </c>
      <c r="C1336" s="418" t="inlineStr">
        <is>
          <t>អ៊ិចស្ពែឌីធ័រ ខេមបូឌា អិលធីឌី</t>
        </is>
      </c>
      <c r="D1336" s="418" t="inlineStr">
        <is>
          <t>L001-100045898</t>
        </is>
      </c>
      <c r="E1336" s="418" t="inlineStr">
        <is>
          <t>TI-0196956</t>
        </is>
      </c>
      <c r="F1336" s="419" t="n">
        <v>44285</v>
      </c>
      <c r="G1336" s="420" t="n">
        <v>164631</v>
      </c>
      <c r="H1336" s="418" t="n"/>
      <c r="I1336" s="455" t="n">
        <v>164631</v>
      </c>
      <c r="J1336" s="418">
        <f>IF(L1336&lt;&gt;"",L1336,K1336)</f>
        <v/>
      </c>
      <c r="K1336" s="418">
        <f>IF(AND(T1336=TRUE, U1336=TRUE, V1336=TRUE), IF(W1336&lt;-0.05, "អនុញ្ញាត (អ្នកផ្គត់ផ្គង់ប្រកាសខ្វះ)", "បានប្រកាស (អនុញ្ញាត)"), IF(AND(T1336=FALSE, U1336=FALSE, V1336=FALSE), "ព្យួរទុក (មិនមានទិន្នន័យ)", "ប្រកាសខុស (ព្យួរទុក)"))</f>
        <v/>
      </c>
      <c r="L1336" s="418" t="inlineStr"/>
      <c r="M1336" s="418" t="inlineStr"/>
      <c r="N1336" s="455" t="n"/>
      <c r="O1336" s="455">
        <f>IF(W1336&lt;0,AI1336,I1336)</f>
        <v/>
      </c>
      <c r="P1336" s="455">
        <f>I1336-O1336</f>
        <v/>
      </c>
      <c r="Q1336" s="418" t="n"/>
      <c r="R1336" s="418" t="inlineStr">
        <is>
          <t>TI-0196956</t>
        </is>
      </c>
      <c r="S1336" s="418" t="inlineStr"/>
      <c r="T1336" s="418">
        <f>R1336=S1336</f>
        <v/>
      </c>
      <c r="U1336" s="418">
        <f>AND(MONTH(F1336)=MONTH(Y1336), YEAR(F1336)=YEAR(Y1336))</f>
        <v/>
      </c>
      <c r="V1336" s="418">
        <f>AND(AC1336&lt;&gt;"", 'Company information'!D$4&lt;&gt;"", RIGHT(SUBSTITUTE(AC1336,"-",""),9)=RIGHT(SUBSTITUTE('Company information'!D$4,"-",""),9))</f>
        <v/>
      </c>
      <c r="W1336" s="418">
        <f>AI1336-I1336</f>
        <v/>
      </c>
      <c r="X1336" s="455" t="n"/>
      <c r="Y1336" s="417" t="n"/>
      <c r="Z1336" s="418" t="n"/>
      <c r="AA1336" s="418" t="n"/>
      <c r="AB1336" s="418" t="n"/>
      <c r="AC1336" s="418" t="n"/>
      <c r="AD1336" s="418" t="n"/>
      <c r="AE1336" s="455" t="n"/>
      <c r="AF1336" s="455" t="n"/>
      <c r="AG1336" s="455" t="n"/>
      <c r="AH1336" s="455" t="n"/>
      <c r="AI1336" s="455" t="n"/>
      <c r="AJ1336" s="455" t="n"/>
      <c r="AK1336" s="455" t="n"/>
      <c r="AL1336" s="455" t="n"/>
      <c r="AM1336" s="455" t="n"/>
      <c r="AN1336" s="455" t="n"/>
      <c r="AO1336" s="455" t="n"/>
      <c r="AP1336" s="455" t="n"/>
      <c r="AQ1336" s="455" t="n"/>
      <c r="AR1336" s="418" t="n"/>
      <c r="AS1336" s="418" t="n"/>
      <c r="AT1336" s="418" t="n"/>
    </row>
    <row r="1337">
      <c r="A1337" s="417" t="n">
        <v>1328</v>
      </c>
      <c r="B1337" s="418" t="inlineStr">
        <is>
          <t>BL FEE</t>
        </is>
      </c>
      <c r="C1337" s="418" t="inlineStr">
        <is>
          <t>អ៊ិចស្ពែឌីធ័រ ខេមបូឌា អិលធីឌី</t>
        </is>
      </c>
      <c r="D1337" s="418" t="inlineStr">
        <is>
          <t>L001-100045898</t>
        </is>
      </c>
      <c r="E1337" s="418" t="inlineStr">
        <is>
          <t>TI-0196812</t>
        </is>
      </c>
      <c r="F1337" s="419" t="n">
        <v>44281</v>
      </c>
      <c r="G1337" s="420" t="n">
        <v>12135</v>
      </c>
      <c r="H1337" s="418" t="n"/>
      <c r="I1337" s="455" t="n">
        <v>12135</v>
      </c>
      <c r="J1337" s="418">
        <f>IF(L1337&lt;&gt;"",L1337,K1337)</f>
        <v/>
      </c>
      <c r="K1337" s="418">
        <f>IF(AND(T1337=TRUE, U1337=TRUE, V1337=TRUE), IF(W1337&lt;-0.05, "អនុញ្ញាត (អ្នកផ្គត់ផ្គង់ប្រកាសខ្វះ)", "បានប្រកាស (អនុញ្ញាត)"), IF(AND(T1337=FALSE, U1337=FALSE, V1337=FALSE), "ព្យួរទុក (មិនមានទិន្នន័យ)", "ប្រកាសខុស (ព្យួរទុក)"))</f>
        <v/>
      </c>
      <c r="L1337" s="418" t="inlineStr"/>
      <c r="M1337" s="418" t="inlineStr"/>
      <c r="N1337" s="455" t="n"/>
      <c r="O1337" s="455">
        <f>IF(W1337&lt;0,AI1337,I1337)</f>
        <v/>
      </c>
      <c r="P1337" s="455">
        <f>I1337-O1337</f>
        <v/>
      </c>
      <c r="Q1337" s="418" t="n"/>
      <c r="R1337" s="418" t="inlineStr">
        <is>
          <t>TI-0196812</t>
        </is>
      </c>
      <c r="S1337" s="418" t="inlineStr"/>
      <c r="T1337" s="418">
        <f>R1337=S1337</f>
        <v/>
      </c>
      <c r="U1337" s="418">
        <f>AND(MONTH(F1337)=MONTH(Y1337), YEAR(F1337)=YEAR(Y1337))</f>
        <v/>
      </c>
      <c r="V1337" s="418">
        <f>AND(AC1337&lt;&gt;"", 'Company information'!D$4&lt;&gt;"", RIGHT(SUBSTITUTE(AC1337,"-",""),9)=RIGHT(SUBSTITUTE('Company information'!D$4,"-",""),9))</f>
        <v/>
      </c>
      <c r="W1337" s="418">
        <f>AI1337-I1337</f>
        <v/>
      </c>
      <c r="X1337" s="455" t="n"/>
      <c r="Y1337" s="417" t="n"/>
      <c r="Z1337" s="418" t="n"/>
      <c r="AA1337" s="418" t="n"/>
      <c r="AB1337" s="418" t="n"/>
      <c r="AC1337" s="418" t="n"/>
      <c r="AD1337" s="418" t="n"/>
      <c r="AE1337" s="455" t="n"/>
      <c r="AF1337" s="455" t="n"/>
      <c r="AG1337" s="455" t="n"/>
      <c r="AH1337" s="455" t="n"/>
      <c r="AI1337" s="455" t="n"/>
      <c r="AJ1337" s="455" t="n"/>
      <c r="AK1337" s="455" t="n"/>
      <c r="AL1337" s="455" t="n"/>
      <c r="AM1337" s="455" t="n"/>
      <c r="AN1337" s="455" t="n"/>
      <c r="AO1337" s="455" t="n"/>
      <c r="AP1337" s="455" t="n"/>
      <c r="AQ1337" s="455" t="n"/>
      <c r="AR1337" s="418" t="n"/>
      <c r="AS1337" s="418" t="n"/>
      <c r="AT1337" s="418" t="n"/>
    </row>
    <row r="1338">
      <c r="A1338" s="417" t="n">
        <v>1329</v>
      </c>
      <c r="B1338" s="418" t="inlineStr">
        <is>
          <t>THC CHARGES</t>
        </is>
      </c>
      <c r="C1338" s="418" t="inlineStr">
        <is>
          <t>អ៊ិចស្ពែឌីធ័រ ខេមបូឌា អិលធីឌី</t>
        </is>
      </c>
      <c r="D1338" s="418" t="inlineStr">
        <is>
          <t>L001-100045898</t>
        </is>
      </c>
      <c r="E1338" s="418" t="inlineStr">
        <is>
          <t>TI-01966537</t>
        </is>
      </c>
      <c r="F1338" s="419" t="n">
        <v>44279</v>
      </c>
      <c r="G1338" s="420" t="n">
        <v>203614</v>
      </c>
      <c r="H1338" s="418" t="n"/>
      <c r="I1338" s="455" t="n">
        <v>203614</v>
      </c>
      <c r="J1338" s="418">
        <f>IF(L1338&lt;&gt;"",L1338,K1338)</f>
        <v/>
      </c>
      <c r="K1338" s="418">
        <f>IF(AND(T1338=TRUE, U1338=TRUE, V1338=TRUE), IF(W1338&lt;-0.05, "អនុញ្ញាត (អ្នកផ្គត់ផ្គង់ប្រកាសខ្វះ)", "បានប្រកាស (អនុញ្ញាត)"), IF(AND(T1338=FALSE, U1338=FALSE, V1338=FALSE), "ព្យួរទុក (មិនមានទិន្នន័យ)", "ប្រកាសខុស (ព្យួរទុក)"))</f>
        <v/>
      </c>
      <c r="L1338" s="418" t="inlineStr"/>
      <c r="M1338" s="418" t="inlineStr"/>
      <c r="N1338" s="455" t="n"/>
      <c r="O1338" s="455">
        <f>IF(W1338&lt;0,AI1338,I1338)</f>
        <v/>
      </c>
      <c r="P1338" s="455">
        <f>I1338-O1338</f>
        <v/>
      </c>
      <c r="Q1338" s="418" t="n"/>
      <c r="R1338" s="418" t="inlineStr">
        <is>
          <t>TI-01966537</t>
        </is>
      </c>
      <c r="S1338" s="418" t="inlineStr"/>
      <c r="T1338" s="418">
        <f>R1338=S1338</f>
        <v/>
      </c>
      <c r="U1338" s="418">
        <f>AND(MONTH(F1338)=MONTH(Y1338), YEAR(F1338)=YEAR(Y1338))</f>
        <v/>
      </c>
      <c r="V1338" s="418">
        <f>AND(AC1338&lt;&gt;"", 'Company information'!D$4&lt;&gt;"", RIGHT(SUBSTITUTE(AC1338,"-",""),9)=RIGHT(SUBSTITUTE('Company information'!D$4,"-",""),9))</f>
        <v/>
      </c>
      <c r="W1338" s="418">
        <f>AI1338-I1338</f>
        <v/>
      </c>
      <c r="X1338" s="455" t="n"/>
      <c r="Y1338" s="417" t="n"/>
      <c r="Z1338" s="418" t="n"/>
      <c r="AA1338" s="418" t="n"/>
      <c r="AB1338" s="418" t="n"/>
      <c r="AC1338" s="418" t="n"/>
      <c r="AD1338" s="418" t="n"/>
      <c r="AE1338" s="455" t="n"/>
      <c r="AF1338" s="455" t="n"/>
      <c r="AG1338" s="455" t="n"/>
      <c r="AH1338" s="455" t="n"/>
      <c r="AI1338" s="455" t="n"/>
      <c r="AJ1338" s="455" t="n"/>
      <c r="AK1338" s="455" t="n"/>
      <c r="AL1338" s="455" t="n"/>
      <c r="AM1338" s="455" t="n"/>
      <c r="AN1338" s="455" t="n"/>
      <c r="AO1338" s="455" t="n"/>
      <c r="AP1338" s="455" t="n"/>
      <c r="AQ1338" s="455" t="n"/>
      <c r="AR1338" s="418" t="n"/>
      <c r="AS1338" s="418" t="n"/>
      <c r="AT1338" s="418" t="n"/>
    </row>
    <row r="1339">
      <c r="A1339" s="417" t="n">
        <v>1330</v>
      </c>
      <c r="B1339" s="418" t="inlineStr">
        <is>
          <t>CY MANAGEMENT FEE</t>
        </is>
      </c>
      <c r="C1339" s="418" t="inlineStr">
        <is>
          <t>អ៊ិចស្ពែឌីធ័រ ខេមបូឌា អិលធីឌី</t>
        </is>
      </c>
      <c r="D1339" s="418" t="inlineStr">
        <is>
          <t>L001-100045898</t>
        </is>
      </c>
      <c r="E1339" s="418" t="inlineStr">
        <is>
          <t>TI-0196530</t>
        </is>
      </c>
      <c r="F1339" s="419" t="n">
        <v>44278</v>
      </c>
      <c r="G1339" s="420" t="n">
        <v>564291</v>
      </c>
      <c r="H1339" s="418" t="n"/>
      <c r="I1339" s="455" t="n">
        <v>564291</v>
      </c>
      <c r="J1339" s="418">
        <f>IF(L1339&lt;&gt;"",L1339,K1339)</f>
        <v/>
      </c>
      <c r="K1339" s="418">
        <f>IF(AND(T1339=TRUE, U1339=TRUE, V1339=TRUE), IF(W1339&lt;-0.05, "អនុញ្ញាត (អ្នកផ្គត់ផ្គង់ប្រកាសខ្វះ)", "បានប្រកាស (អនុញ្ញាត)"), IF(AND(T1339=FALSE, U1339=FALSE, V1339=FALSE), "ព្យួរទុក (មិនមានទិន្នន័យ)", "ប្រកាសខុស (ព្យួរទុក)"))</f>
        <v/>
      </c>
      <c r="L1339" s="418" t="inlineStr"/>
      <c r="M1339" s="418" t="inlineStr"/>
      <c r="N1339" s="455" t="n"/>
      <c r="O1339" s="455">
        <f>IF(W1339&lt;0,AI1339,I1339)</f>
        <v/>
      </c>
      <c r="P1339" s="455">
        <f>I1339-O1339</f>
        <v/>
      </c>
      <c r="Q1339" s="418" t="n"/>
      <c r="R1339" s="418" t="inlineStr">
        <is>
          <t>TI-0196530</t>
        </is>
      </c>
      <c r="S1339" s="418" t="inlineStr"/>
      <c r="T1339" s="418">
        <f>R1339=S1339</f>
        <v/>
      </c>
      <c r="U1339" s="418">
        <f>AND(MONTH(F1339)=MONTH(Y1339), YEAR(F1339)=YEAR(Y1339))</f>
        <v/>
      </c>
      <c r="V1339" s="418">
        <f>AND(AC1339&lt;&gt;"", 'Company information'!D$4&lt;&gt;"", RIGHT(SUBSTITUTE(AC1339,"-",""),9)=RIGHT(SUBSTITUTE('Company information'!D$4,"-",""),9))</f>
        <v/>
      </c>
      <c r="W1339" s="418">
        <f>AI1339-I1339</f>
        <v/>
      </c>
      <c r="X1339" s="455" t="n"/>
      <c r="Y1339" s="417" t="n"/>
      <c r="Z1339" s="418" t="n"/>
      <c r="AA1339" s="418" t="n"/>
      <c r="AB1339" s="418" t="n"/>
      <c r="AC1339" s="418" t="n"/>
      <c r="AD1339" s="418" t="n"/>
      <c r="AE1339" s="455" t="n"/>
      <c r="AF1339" s="455" t="n"/>
      <c r="AG1339" s="455" t="n"/>
      <c r="AH1339" s="455" t="n"/>
      <c r="AI1339" s="455" t="n"/>
      <c r="AJ1339" s="455" t="n"/>
      <c r="AK1339" s="455" t="n"/>
      <c r="AL1339" s="455" t="n"/>
      <c r="AM1339" s="455" t="n"/>
      <c r="AN1339" s="455" t="n"/>
      <c r="AO1339" s="455" t="n"/>
      <c r="AP1339" s="455" t="n"/>
      <c r="AQ1339" s="455" t="n"/>
      <c r="AR1339" s="418" t="n"/>
      <c r="AS1339" s="418" t="n"/>
      <c r="AT1339" s="418" t="n"/>
    </row>
    <row r="1340">
      <c r="A1340" s="417" t="n">
        <v>1331</v>
      </c>
      <c r="B1340" s="418" t="inlineStr">
        <is>
          <t>THC CHARGES</t>
        </is>
      </c>
      <c r="C1340" s="418" t="inlineStr">
        <is>
          <t>អ៊ិចស្ពែឌីធ័រ ខេមបូឌា អិលធីឌី</t>
        </is>
      </c>
      <c r="D1340" s="418" t="inlineStr">
        <is>
          <t>L001-100045898</t>
        </is>
      </c>
      <c r="E1340" s="418" t="inlineStr">
        <is>
          <t>TI-0196529</t>
        </is>
      </c>
      <c r="F1340" s="419" t="n">
        <v>44278</v>
      </c>
      <c r="G1340" s="420" t="n">
        <v>334365</v>
      </c>
      <c r="H1340" s="418" t="n"/>
      <c r="I1340" s="455" t="n">
        <v>334365</v>
      </c>
      <c r="J1340" s="418">
        <f>IF(L1340&lt;&gt;"",L1340,K1340)</f>
        <v/>
      </c>
      <c r="K1340" s="418">
        <f>IF(AND(T1340=TRUE, U1340=TRUE, V1340=TRUE), IF(W1340&lt;-0.05, "អនុញ្ញាត (អ្នកផ្គត់ផ្គង់ប្រកាសខ្វះ)", "បានប្រកាស (អនុញ្ញាត)"), IF(AND(T1340=FALSE, U1340=FALSE, V1340=FALSE), "ព្យួរទុក (មិនមានទិន្នន័យ)", "ប្រកាសខុស (ព្យួរទុក)"))</f>
        <v/>
      </c>
      <c r="L1340" s="418" t="inlineStr"/>
      <c r="M1340" s="418" t="inlineStr"/>
      <c r="N1340" s="455" t="n"/>
      <c r="O1340" s="455">
        <f>IF(W1340&lt;0,AI1340,I1340)</f>
        <v/>
      </c>
      <c r="P1340" s="455">
        <f>I1340-O1340</f>
        <v/>
      </c>
      <c r="Q1340" s="418" t="n"/>
      <c r="R1340" s="418" t="inlineStr">
        <is>
          <t>TI-0196529</t>
        </is>
      </c>
      <c r="S1340" s="418" t="inlineStr"/>
      <c r="T1340" s="418">
        <f>R1340=S1340</f>
        <v/>
      </c>
      <c r="U1340" s="418">
        <f>AND(MONTH(F1340)=MONTH(Y1340), YEAR(F1340)=YEAR(Y1340))</f>
        <v/>
      </c>
      <c r="V1340" s="418">
        <f>AND(AC1340&lt;&gt;"", 'Company information'!D$4&lt;&gt;"", RIGHT(SUBSTITUTE(AC1340,"-",""),9)=RIGHT(SUBSTITUTE('Company information'!D$4,"-",""),9))</f>
        <v/>
      </c>
      <c r="W1340" s="418">
        <f>AI1340-I1340</f>
        <v/>
      </c>
      <c r="X1340" s="455" t="n"/>
      <c r="Y1340" s="417" t="n"/>
      <c r="Z1340" s="418" t="n"/>
      <c r="AA1340" s="418" t="n"/>
      <c r="AB1340" s="418" t="n"/>
      <c r="AC1340" s="418" t="n"/>
      <c r="AD1340" s="418" t="n"/>
      <c r="AE1340" s="455" t="n"/>
      <c r="AF1340" s="455" t="n"/>
      <c r="AG1340" s="455" t="n"/>
      <c r="AH1340" s="455" t="n"/>
      <c r="AI1340" s="455" t="n"/>
      <c r="AJ1340" s="455" t="n"/>
      <c r="AK1340" s="455" t="n"/>
      <c r="AL1340" s="455" t="n"/>
      <c r="AM1340" s="455" t="n"/>
      <c r="AN1340" s="455" t="n"/>
      <c r="AO1340" s="455" t="n"/>
      <c r="AP1340" s="455" t="n"/>
      <c r="AQ1340" s="455" t="n"/>
      <c r="AR1340" s="418" t="n"/>
      <c r="AS1340" s="418" t="n"/>
      <c r="AT1340" s="418" t="n"/>
    </row>
    <row r="1341">
      <c r="A1341" s="417" t="n">
        <v>1332</v>
      </c>
      <c r="B1341" s="418" t="inlineStr">
        <is>
          <t>THC CHARGES</t>
        </is>
      </c>
      <c r="C1341" s="418" t="inlineStr">
        <is>
          <t>អ៊ិចស្ពែឌីធ័រ ខេមបូឌា អិលធីឌី</t>
        </is>
      </c>
      <c r="D1341" s="418" t="inlineStr">
        <is>
          <t>L001-100045898</t>
        </is>
      </c>
      <c r="E1341" s="418" t="inlineStr">
        <is>
          <t>TI-0196528</t>
        </is>
      </c>
      <c r="F1341" s="419" t="n">
        <v>44278</v>
      </c>
      <c r="G1341" s="420" t="n">
        <v>201590</v>
      </c>
      <c r="H1341" s="418" t="n"/>
      <c r="I1341" s="455" t="n">
        <v>201590</v>
      </c>
      <c r="J1341" s="418">
        <f>IF(L1341&lt;&gt;"",L1341,K1341)</f>
        <v/>
      </c>
      <c r="K1341" s="418">
        <f>IF(AND(T1341=TRUE, U1341=TRUE, V1341=TRUE), IF(W1341&lt;-0.05, "អនុញ្ញាត (អ្នកផ្គត់ផ្គង់ប្រកាសខ្វះ)", "បានប្រកាស (អនុញ្ញាត)"), IF(AND(T1341=FALSE, U1341=FALSE, V1341=FALSE), "ព្យួរទុក (មិនមានទិន្នន័យ)", "ប្រកាសខុស (ព្យួរទុក)"))</f>
        <v/>
      </c>
      <c r="L1341" s="418" t="inlineStr"/>
      <c r="M1341" s="418" t="inlineStr"/>
      <c r="N1341" s="455" t="n"/>
      <c r="O1341" s="455">
        <f>IF(W1341&lt;0,AI1341,I1341)</f>
        <v/>
      </c>
      <c r="P1341" s="455">
        <f>I1341-O1341</f>
        <v/>
      </c>
      <c r="Q1341" s="418" t="n"/>
      <c r="R1341" s="418" t="inlineStr">
        <is>
          <t>TI-0196528</t>
        </is>
      </c>
      <c r="S1341" s="418" t="inlineStr"/>
      <c r="T1341" s="418">
        <f>R1341=S1341</f>
        <v/>
      </c>
      <c r="U1341" s="418">
        <f>AND(MONTH(F1341)=MONTH(Y1341), YEAR(F1341)=YEAR(Y1341))</f>
        <v/>
      </c>
      <c r="V1341" s="418">
        <f>AND(AC1341&lt;&gt;"", 'Company information'!D$4&lt;&gt;"", RIGHT(SUBSTITUTE(AC1341,"-",""),9)=RIGHT(SUBSTITUTE('Company information'!D$4,"-",""),9))</f>
        <v/>
      </c>
      <c r="W1341" s="418">
        <f>AI1341-I1341</f>
        <v/>
      </c>
      <c r="X1341" s="455" t="n"/>
      <c r="Y1341" s="417" t="n"/>
      <c r="Z1341" s="418" t="n"/>
      <c r="AA1341" s="418" t="n"/>
      <c r="AB1341" s="418" t="n"/>
      <c r="AC1341" s="418" t="n"/>
      <c r="AD1341" s="418" t="n"/>
      <c r="AE1341" s="455" t="n"/>
      <c r="AF1341" s="455" t="n"/>
      <c r="AG1341" s="455" t="n"/>
      <c r="AH1341" s="455" t="n"/>
      <c r="AI1341" s="455" t="n"/>
      <c r="AJ1341" s="455" t="n"/>
      <c r="AK1341" s="455" t="n"/>
      <c r="AL1341" s="455" t="n"/>
      <c r="AM1341" s="455" t="n"/>
      <c r="AN1341" s="455" t="n"/>
      <c r="AO1341" s="455" t="n"/>
      <c r="AP1341" s="455" t="n"/>
      <c r="AQ1341" s="455" t="n"/>
      <c r="AR1341" s="418" t="n"/>
      <c r="AS1341" s="418" t="n"/>
      <c r="AT1341" s="418" t="n"/>
    </row>
    <row r="1342">
      <c r="A1342" s="417" t="n">
        <v>1333</v>
      </c>
      <c r="B1342" s="418" t="inlineStr">
        <is>
          <t>CY MANAGEMENT FEE</t>
        </is>
      </c>
      <c r="C1342" s="418" t="inlineStr">
        <is>
          <t>អ៊ិចស្ពែឌីធ័រ ខេមបូឌា អិលធីឌី</t>
        </is>
      </c>
      <c r="D1342" s="418" t="inlineStr">
        <is>
          <t>L001-100045898</t>
        </is>
      </c>
      <c r="E1342" s="418" t="inlineStr">
        <is>
          <t>TI-0196527</t>
        </is>
      </c>
      <c r="F1342" s="419" t="n">
        <v>44278</v>
      </c>
      <c r="G1342" s="420" t="n">
        <v>147347</v>
      </c>
      <c r="H1342" s="418" t="n"/>
      <c r="I1342" s="455" t="n">
        <v>147347</v>
      </c>
      <c r="J1342" s="418">
        <f>IF(L1342&lt;&gt;"",L1342,K1342)</f>
        <v/>
      </c>
      <c r="K1342" s="418">
        <f>IF(AND(T1342=TRUE, U1342=TRUE, V1342=TRUE), IF(W1342&lt;-0.05, "អនុញ្ញាត (អ្នកផ្គត់ផ្គង់ប្រកាសខ្វះ)", "បានប្រកាស (អនុញ្ញាត)"), IF(AND(T1342=FALSE, U1342=FALSE, V1342=FALSE), "ព្យួរទុក (មិនមានទិន្នន័យ)", "ប្រកាសខុស (ព្យួរទុក)"))</f>
        <v/>
      </c>
      <c r="L1342" s="418" t="inlineStr"/>
      <c r="M1342" s="418" t="inlineStr"/>
      <c r="N1342" s="455" t="n"/>
      <c r="O1342" s="455">
        <f>IF(W1342&lt;0,AI1342,I1342)</f>
        <v/>
      </c>
      <c r="P1342" s="455">
        <f>I1342-O1342</f>
        <v/>
      </c>
      <c r="Q1342" s="418" t="n"/>
      <c r="R1342" s="418" t="inlineStr">
        <is>
          <t>TI-0196527</t>
        </is>
      </c>
      <c r="S1342" s="418" t="inlineStr"/>
      <c r="T1342" s="418">
        <f>R1342=S1342</f>
        <v/>
      </c>
      <c r="U1342" s="418">
        <f>AND(MONTH(F1342)=MONTH(Y1342), YEAR(F1342)=YEAR(Y1342))</f>
        <v/>
      </c>
      <c r="V1342" s="418">
        <f>AND(AC1342&lt;&gt;"", 'Company information'!D$4&lt;&gt;"", RIGHT(SUBSTITUTE(AC1342,"-",""),9)=RIGHT(SUBSTITUTE('Company information'!D$4,"-",""),9))</f>
        <v/>
      </c>
      <c r="W1342" s="418">
        <f>AI1342-I1342</f>
        <v/>
      </c>
      <c r="X1342" s="455" t="n"/>
      <c r="Y1342" s="417" t="n"/>
      <c r="Z1342" s="418" t="n"/>
      <c r="AA1342" s="418" t="n"/>
      <c r="AB1342" s="418" t="n"/>
      <c r="AC1342" s="418" t="n"/>
      <c r="AD1342" s="418" t="n"/>
      <c r="AE1342" s="455" t="n"/>
      <c r="AF1342" s="455" t="n"/>
      <c r="AG1342" s="455" t="n"/>
      <c r="AH1342" s="455" t="n"/>
      <c r="AI1342" s="455" t="n"/>
      <c r="AJ1342" s="455" t="n"/>
      <c r="AK1342" s="455" t="n"/>
      <c r="AL1342" s="455" t="n"/>
      <c r="AM1342" s="455" t="n"/>
      <c r="AN1342" s="455" t="n"/>
      <c r="AO1342" s="455" t="n"/>
      <c r="AP1342" s="455" t="n"/>
      <c r="AQ1342" s="455" t="n"/>
      <c r="AR1342" s="418" t="n"/>
      <c r="AS1342" s="418" t="n"/>
      <c r="AT1342" s="418" t="n"/>
    </row>
    <row r="1343">
      <c r="A1343" s="417" t="n">
        <v>1334</v>
      </c>
      <c r="B1343" s="418" t="inlineStr">
        <is>
          <t>BL FEE</t>
        </is>
      </c>
      <c r="C1343" s="418" t="inlineStr">
        <is>
          <t>អ៊ិចស្ពែឌីធ័រ ខេមបូឌា អិលធីឌី</t>
        </is>
      </c>
      <c r="D1343" s="418" t="inlineStr">
        <is>
          <t>L001-100045898</t>
        </is>
      </c>
      <c r="E1343" s="418" t="inlineStr">
        <is>
          <t>TI-0196526</t>
        </is>
      </c>
      <c r="F1343" s="419" t="n">
        <v>44278</v>
      </c>
      <c r="G1343" s="420" t="n">
        <v>701518</v>
      </c>
      <c r="H1343" s="418" t="n"/>
      <c r="I1343" s="455" t="n">
        <v>701518</v>
      </c>
      <c r="J1343" s="418">
        <f>IF(L1343&lt;&gt;"",L1343,K1343)</f>
        <v/>
      </c>
      <c r="K1343" s="418">
        <f>IF(AND(T1343=TRUE, U1343=TRUE, V1343=TRUE), IF(W1343&lt;-0.05, "អនុញ្ញាត (អ្នកផ្គត់ផ្គង់ប្រកាសខ្វះ)", "បានប្រកាស (អនុញ្ញាត)"), IF(AND(T1343=FALSE, U1343=FALSE, V1343=FALSE), "ព្យួរទុក (មិនមានទិន្នន័យ)", "ប្រកាសខុស (ព្យួរទុក)"))</f>
        <v/>
      </c>
      <c r="L1343" s="418" t="inlineStr"/>
      <c r="M1343" s="418" t="inlineStr"/>
      <c r="N1343" s="455" t="n"/>
      <c r="O1343" s="455">
        <f>IF(W1343&lt;0,AI1343,I1343)</f>
        <v/>
      </c>
      <c r="P1343" s="455">
        <f>I1343-O1343</f>
        <v/>
      </c>
      <c r="Q1343" s="418" t="n"/>
      <c r="R1343" s="418" t="inlineStr">
        <is>
          <t>TI-0196526</t>
        </is>
      </c>
      <c r="S1343" s="418" t="inlineStr"/>
      <c r="T1343" s="418">
        <f>R1343=S1343</f>
        <v/>
      </c>
      <c r="U1343" s="418">
        <f>AND(MONTH(F1343)=MONTH(Y1343), YEAR(F1343)=YEAR(Y1343))</f>
        <v/>
      </c>
      <c r="V1343" s="418">
        <f>AND(AC1343&lt;&gt;"", 'Company information'!D$4&lt;&gt;"", RIGHT(SUBSTITUTE(AC1343,"-",""),9)=RIGHT(SUBSTITUTE('Company information'!D$4,"-",""),9))</f>
        <v/>
      </c>
      <c r="W1343" s="418">
        <f>AI1343-I1343</f>
        <v/>
      </c>
      <c r="X1343" s="455" t="n"/>
      <c r="Y1343" s="417" t="n"/>
      <c r="Z1343" s="418" t="n"/>
      <c r="AA1343" s="418" t="n"/>
      <c r="AB1343" s="418" t="n"/>
      <c r="AC1343" s="418" t="n"/>
      <c r="AD1343" s="418" t="n"/>
      <c r="AE1343" s="455" t="n"/>
      <c r="AF1343" s="455" t="n"/>
      <c r="AG1343" s="455" t="n"/>
      <c r="AH1343" s="455" t="n"/>
      <c r="AI1343" s="455" t="n"/>
      <c r="AJ1343" s="455" t="n"/>
      <c r="AK1343" s="455" t="n"/>
      <c r="AL1343" s="455" t="n"/>
      <c r="AM1343" s="455" t="n"/>
      <c r="AN1343" s="455" t="n"/>
      <c r="AO1343" s="455" t="n"/>
      <c r="AP1343" s="455" t="n"/>
      <c r="AQ1343" s="455" t="n"/>
      <c r="AR1343" s="418" t="n"/>
      <c r="AS1343" s="418" t="n"/>
      <c r="AT1343" s="418" t="n"/>
    </row>
    <row r="1344">
      <c r="A1344" s="417" t="n">
        <v>1335</v>
      </c>
      <c r="B1344" s="418" t="inlineStr">
        <is>
          <t>CFS RECEVICE &amp; TRUCKING CHARGE</t>
        </is>
      </c>
      <c r="C1344" s="418" t="inlineStr">
        <is>
          <t>អ៊ិចស្ពែឌីធ័រ ខេមបូឌា អិលធីឌី</t>
        </is>
      </c>
      <c r="D1344" s="418" t="inlineStr">
        <is>
          <t>L001-100045898</t>
        </is>
      </c>
      <c r="E1344" s="418" t="inlineStr">
        <is>
          <t>TI-0196505</t>
        </is>
      </c>
      <c r="F1344" s="419" t="n">
        <v>44278</v>
      </c>
      <c r="G1344" s="420" t="n">
        <v>109381</v>
      </c>
      <c r="H1344" s="418" t="n"/>
      <c r="I1344" s="455" t="n">
        <v>109381</v>
      </c>
      <c r="J1344" s="418">
        <f>IF(L1344&lt;&gt;"",L1344,K1344)</f>
        <v/>
      </c>
      <c r="K1344" s="418">
        <f>IF(AND(T1344=TRUE, U1344=TRUE, V1344=TRUE), IF(W1344&lt;-0.05, "អនុញ្ញាត (អ្នកផ្គត់ផ្គង់ប្រកាសខ្វះ)", "បានប្រកាស (អនុញ្ញាត)"), IF(AND(T1344=FALSE, U1344=FALSE, V1344=FALSE), "ព្យួរទុក (មិនមានទិន្នន័យ)", "ប្រកាសខុស (ព្យួរទុក)"))</f>
        <v/>
      </c>
      <c r="L1344" s="418" t="inlineStr"/>
      <c r="M1344" s="418" t="inlineStr"/>
      <c r="N1344" s="455" t="n"/>
      <c r="O1344" s="455">
        <f>IF(W1344&lt;0,AI1344,I1344)</f>
        <v/>
      </c>
      <c r="P1344" s="455">
        <f>I1344-O1344</f>
        <v/>
      </c>
      <c r="Q1344" s="418" t="n"/>
      <c r="R1344" s="418" t="inlineStr">
        <is>
          <t>TI-0196505</t>
        </is>
      </c>
      <c r="S1344" s="418" t="inlineStr"/>
      <c r="T1344" s="418">
        <f>R1344=S1344</f>
        <v/>
      </c>
      <c r="U1344" s="418">
        <f>AND(MONTH(F1344)=MONTH(Y1344), YEAR(F1344)=YEAR(Y1344))</f>
        <v/>
      </c>
      <c r="V1344" s="418">
        <f>AND(AC1344&lt;&gt;"", 'Company information'!D$4&lt;&gt;"", RIGHT(SUBSTITUTE(AC1344,"-",""),9)=RIGHT(SUBSTITUTE('Company information'!D$4,"-",""),9))</f>
        <v/>
      </c>
      <c r="W1344" s="418">
        <f>AI1344-I1344</f>
        <v/>
      </c>
      <c r="X1344" s="455" t="n"/>
      <c r="Y1344" s="417" t="n"/>
      <c r="Z1344" s="418" t="n"/>
      <c r="AA1344" s="418" t="n"/>
      <c r="AB1344" s="418" t="n"/>
      <c r="AC1344" s="418" t="n"/>
      <c r="AD1344" s="418" t="n"/>
      <c r="AE1344" s="455" t="n"/>
      <c r="AF1344" s="455" t="n"/>
      <c r="AG1344" s="455" t="n"/>
      <c r="AH1344" s="455" t="n"/>
      <c r="AI1344" s="455" t="n"/>
      <c r="AJ1344" s="455" t="n"/>
      <c r="AK1344" s="455" t="n"/>
      <c r="AL1344" s="455" t="n"/>
      <c r="AM1344" s="455" t="n"/>
      <c r="AN1344" s="455" t="n"/>
      <c r="AO1344" s="455" t="n"/>
      <c r="AP1344" s="455" t="n"/>
      <c r="AQ1344" s="455" t="n"/>
      <c r="AR1344" s="418" t="n"/>
      <c r="AS1344" s="418" t="n"/>
      <c r="AT1344" s="418" t="n"/>
    </row>
    <row r="1345">
      <c r="A1345" s="417" t="n">
        <v>1336</v>
      </c>
      <c r="B1345" s="418" t="inlineStr">
        <is>
          <t>REVISION FEE</t>
        </is>
      </c>
      <c r="C1345" s="418" t="inlineStr">
        <is>
          <t>អ៊ិចស្ពែឌីធ័រ ខេមបូឌា អិលធីឌី</t>
        </is>
      </c>
      <c r="D1345" s="418" t="inlineStr">
        <is>
          <t>L001-100045898</t>
        </is>
      </c>
      <c r="E1345" s="418" t="inlineStr">
        <is>
          <t>TI-0196230</t>
        </is>
      </c>
      <c r="F1345" s="419" t="n">
        <v>44274</v>
      </c>
      <c r="G1345" s="420" t="n">
        <v>34627</v>
      </c>
      <c r="H1345" s="418" t="n"/>
      <c r="I1345" s="455" t="n">
        <v>34627</v>
      </c>
      <c r="J1345" s="418">
        <f>IF(L1345&lt;&gt;"",L1345,K1345)</f>
        <v/>
      </c>
      <c r="K1345" s="418">
        <f>IF(AND(T1345=TRUE, U1345=TRUE, V1345=TRUE), IF(W1345&lt;-0.05, "អនុញ្ញាត (អ្នកផ្គត់ផ្គង់ប្រកាសខ្វះ)", "បានប្រកាស (អនុញ្ញាត)"), IF(AND(T1345=FALSE, U1345=FALSE, V1345=FALSE), "ព្យួរទុក (មិនមានទិន្នន័យ)", "ប្រកាសខុស (ព្យួរទុក)"))</f>
        <v/>
      </c>
      <c r="L1345" s="418" t="inlineStr"/>
      <c r="M1345" s="418" t="inlineStr"/>
      <c r="N1345" s="455" t="n"/>
      <c r="O1345" s="455">
        <f>IF(W1345&lt;0,AI1345,I1345)</f>
        <v/>
      </c>
      <c r="P1345" s="455">
        <f>I1345-O1345</f>
        <v/>
      </c>
      <c r="Q1345" s="418" t="n"/>
      <c r="R1345" s="418" t="inlineStr">
        <is>
          <t>TI-0196230</t>
        </is>
      </c>
      <c r="S1345" s="418" t="inlineStr"/>
      <c r="T1345" s="418">
        <f>R1345=S1345</f>
        <v/>
      </c>
      <c r="U1345" s="418">
        <f>AND(MONTH(F1345)=MONTH(Y1345), YEAR(F1345)=YEAR(Y1345))</f>
        <v/>
      </c>
      <c r="V1345" s="418">
        <f>AND(AC1345&lt;&gt;"", 'Company information'!D$4&lt;&gt;"", RIGHT(SUBSTITUTE(AC1345,"-",""),9)=RIGHT(SUBSTITUTE('Company information'!D$4,"-",""),9))</f>
        <v/>
      </c>
      <c r="W1345" s="418">
        <f>AI1345-I1345</f>
        <v/>
      </c>
      <c r="X1345" s="455" t="n"/>
      <c r="Y1345" s="417" t="n"/>
      <c r="Z1345" s="418" t="n"/>
      <c r="AA1345" s="418" t="n"/>
      <c r="AB1345" s="418" t="n"/>
      <c r="AC1345" s="418" t="n"/>
      <c r="AD1345" s="418" t="n"/>
      <c r="AE1345" s="455" t="n"/>
      <c r="AF1345" s="455" t="n"/>
      <c r="AG1345" s="455" t="n"/>
      <c r="AH1345" s="455" t="n"/>
      <c r="AI1345" s="455" t="n"/>
      <c r="AJ1345" s="455" t="n"/>
      <c r="AK1345" s="455" t="n"/>
      <c r="AL1345" s="455" t="n"/>
      <c r="AM1345" s="455" t="n"/>
      <c r="AN1345" s="455" t="n"/>
      <c r="AO1345" s="455" t="n"/>
      <c r="AP1345" s="455" t="n"/>
      <c r="AQ1345" s="455" t="n"/>
      <c r="AR1345" s="418" t="n"/>
      <c r="AS1345" s="418" t="n"/>
      <c r="AT1345" s="418" t="n"/>
    </row>
    <row r="1346">
      <c r="A1346" s="417" t="n">
        <v>1337</v>
      </c>
      <c r="B1346" s="418" t="inlineStr">
        <is>
          <t>THC CHARGES</t>
        </is>
      </c>
      <c r="C1346" s="418" t="inlineStr">
        <is>
          <t>អ៊ិចស្ពែឌីធ័រ ខេមបូឌា អិលធីឌី</t>
        </is>
      </c>
      <c r="D1346" s="418" t="inlineStr">
        <is>
          <t>L001-100045898</t>
        </is>
      </c>
      <c r="E1346" s="418" t="inlineStr">
        <is>
          <t>TI-0196060</t>
        </is>
      </c>
      <c r="F1346" s="419" t="n">
        <v>44272</v>
      </c>
      <c r="G1346" s="420" t="n">
        <v>223965</v>
      </c>
      <c r="H1346" s="418" t="n"/>
      <c r="I1346" s="455" t="n">
        <v>223965</v>
      </c>
      <c r="J1346" s="418">
        <f>IF(L1346&lt;&gt;"",L1346,K1346)</f>
        <v/>
      </c>
      <c r="K1346" s="418">
        <f>IF(AND(T1346=TRUE, U1346=TRUE, V1346=TRUE), IF(W1346&lt;-0.05, "អនុញ្ញាត (អ្នកផ្គត់ផ្គង់ប្រកាសខ្វះ)", "បានប្រកាស (អនុញ្ញាត)"), IF(AND(T1346=FALSE, U1346=FALSE, V1346=FALSE), "ព្យួរទុក (មិនមានទិន្នន័យ)", "ប្រកាសខុស (ព្យួរទុក)"))</f>
        <v/>
      </c>
      <c r="L1346" s="418" t="inlineStr"/>
      <c r="M1346" s="418" t="inlineStr"/>
      <c r="N1346" s="455" t="n"/>
      <c r="O1346" s="455">
        <f>IF(W1346&lt;0,AI1346,I1346)</f>
        <v/>
      </c>
      <c r="P1346" s="455">
        <f>I1346-O1346</f>
        <v/>
      </c>
      <c r="Q1346" s="418" t="n"/>
      <c r="R1346" s="418" t="inlineStr">
        <is>
          <t>TI-0196060</t>
        </is>
      </c>
      <c r="S1346" s="418" t="inlineStr"/>
      <c r="T1346" s="418">
        <f>R1346=S1346</f>
        <v/>
      </c>
      <c r="U1346" s="418">
        <f>AND(MONTH(F1346)=MONTH(Y1346), YEAR(F1346)=YEAR(Y1346))</f>
        <v/>
      </c>
      <c r="V1346" s="418">
        <f>AND(AC1346&lt;&gt;"", 'Company information'!D$4&lt;&gt;"", RIGHT(SUBSTITUTE(AC1346,"-",""),9)=RIGHT(SUBSTITUTE('Company information'!D$4,"-",""),9))</f>
        <v/>
      </c>
      <c r="W1346" s="418">
        <f>AI1346-I1346</f>
        <v/>
      </c>
      <c r="X1346" s="455" t="n"/>
      <c r="Y1346" s="417" t="n"/>
      <c r="Z1346" s="418" t="n"/>
      <c r="AA1346" s="418" t="n"/>
      <c r="AB1346" s="418" t="n"/>
      <c r="AC1346" s="418" t="n"/>
      <c r="AD1346" s="418" t="n"/>
      <c r="AE1346" s="455" t="n"/>
      <c r="AF1346" s="455" t="n"/>
      <c r="AG1346" s="455" t="n"/>
      <c r="AH1346" s="455" t="n"/>
      <c r="AI1346" s="455" t="n"/>
      <c r="AJ1346" s="455" t="n"/>
      <c r="AK1346" s="455" t="n"/>
      <c r="AL1346" s="455" t="n"/>
      <c r="AM1346" s="455" t="n"/>
      <c r="AN1346" s="455" t="n"/>
      <c r="AO1346" s="455" t="n"/>
      <c r="AP1346" s="455" t="n"/>
      <c r="AQ1346" s="455" t="n"/>
      <c r="AR1346" s="418" t="n"/>
      <c r="AS1346" s="418" t="n"/>
      <c r="AT1346" s="418" t="n"/>
    </row>
    <row r="1347">
      <c r="A1347" s="417" t="n">
        <v>1338</v>
      </c>
      <c r="B1347" s="418" t="inlineStr">
        <is>
          <t>CY MANAGEMENT FEE</t>
        </is>
      </c>
      <c r="C1347" s="418" t="inlineStr">
        <is>
          <t>អ៊ិចស្ពែឌីធ័រ ខេមបូឌា អិលធីឌី</t>
        </is>
      </c>
      <c r="D1347" s="418" t="inlineStr">
        <is>
          <t>L001-100045898</t>
        </is>
      </c>
      <c r="E1347" s="418" t="inlineStr">
        <is>
          <t>TI-0195059</t>
        </is>
      </c>
      <c r="F1347" s="419" t="n">
        <v>44272</v>
      </c>
      <c r="G1347" s="420" t="n">
        <v>223965</v>
      </c>
      <c r="H1347" s="418" t="n"/>
      <c r="I1347" s="455" t="n">
        <v>223965</v>
      </c>
      <c r="J1347" s="418">
        <f>IF(L1347&lt;&gt;"",L1347,K1347)</f>
        <v/>
      </c>
      <c r="K1347" s="418">
        <f>IF(AND(T1347=TRUE, U1347=TRUE, V1347=TRUE), IF(W1347&lt;-0.05, "អនុញ្ញាត (អ្នកផ្គត់ផ្គង់ប្រកាសខ្វះ)", "បានប្រកាស (អនុញ្ញាត)"), IF(AND(T1347=FALSE, U1347=FALSE, V1347=FALSE), "ព្យួរទុក (មិនមានទិន្នន័យ)", "ប្រកាសខុស (ព្យួរទុក)"))</f>
        <v/>
      </c>
      <c r="L1347" s="418" t="inlineStr"/>
      <c r="M1347" s="418" t="inlineStr"/>
      <c r="N1347" s="455" t="n"/>
      <c r="O1347" s="455">
        <f>IF(W1347&lt;0,AI1347,I1347)</f>
        <v/>
      </c>
      <c r="P1347" s="455">
        <f>I1347-O1347</f>
        <v/>
      </c>
      <c r="Q1347" s="418" t="n"/>
      <c r="R1347" s="418" t="inlineStr">
        <is>
          <t>TI-0195059</t>
        </is>
      </c>
      <c r="S1347" s="418" t="inlineStr"/>
      <c r="T1347" s="418">
        <f>R1347=S1347</f>
        <v/>
      </c>
      <c r="U1347" s="418">
        <f>AND(MONTH(F1347)=MONTH(Y1347), YEAR(F1347)=YEAR(Y1347))</f>
        <v/>
      </c>
      <c r="V1347" s="418">
        <f>AND(AC1347&lt;&gt;"", 'Company information'!D$4&lt;&gt;"", RIGHT(SUBSTITUTE(AC1347,"-",""),9)=RIGHT(SUBSTITUTE('Company information'!D$4,"-",""),9))</f>
        <v/>
      </c>
      <c r="W1347" s="418">
        <f>AI1347-I1347</f>
        <v/>
      </c>
      <c r="X1347" s="455" t="n"/>
      <c r="Y1347" s="417" t="n"/>
      <c r="Z1347" s="418" t="n"/>
      <c r="AA1347" s="418" t="n"/>
      <c r="AB1347" s="418" t="n"/>
      <c r="AC1347" s="418" t="n"/>
      <c r="AD1347" s="418" t="n"/>
      <c r="AE1347" s="455" t="n"/>
      <c r="AF1347" s="455" t="n"/>
      <c r="AG1347" s="455" t="n"/>
      <c r="AH1347" s="455" t="n"/>
      <c r="AI1347" s="455" t="n"/>
      <c r="AJ1347" s="455" t="n"/>
      <c r="AK1347" s="455" t="n"/>
      <c r="AL1347" s="455" t="n"/>
      <c r="AM1347" s="455" t="n"/>
      <c r="AN1347" s="455" t="n"/>
      <c r="AO1347" s="455" t="n"/>
      <c r="AP1347" s="455" t="n"/>
      <c r="AQ1347" s="455" t="n"/>
      <c r="AR1347" s="418" t="n"/>
      <c r="AS1347" s="418" t="n"/>
      <c r="AT1347" s="418" t="n"/>
    </row>
    <row r="1348">
      <c r="A1348" s="417" t="n">
        <v>1339</v>
      </c>
      <c r="B1348" s="418" t="inlineStr">
        <is>
          <t>BL FEE</t>
        </is>
      </c>
      <c r="C1348" s="418" t="inlineStr">
        <is>
          <t>អ៊ិចស្ពែឌីធ័រ ខេមបូឌា អិលធីឌី</t>
        </is>
      </c>
      <c r="D1348" s="418" t="inlineStr">
        <is>
          <t>L001-100045898</t>
        </is>
      </c>
      <c r="E1348" s="418" t="inlineStr">
        <is>
          <t>TI-0196058</t>
        </is>
      </c>
      <c r="F1348" s="419" t="n">
        <v>44272</v>
      </c>
      <c r="G1348" s="420" t="n">
        <v>269325</v>
      </c>
      <c r="H1348" s="418" t="n"/>
      <c r="I1348" s="455" t="n">
        <v>269325</v>
      </c>
      <c r="J1348" s="418">
        <f>IF(L1348&lt;&gt;"",L1348,K1348)</f>
        <v/>
      </c>
      <c r="K1348" s="418">
        <f>IF(AND(T1348=TRUE, U1348=TRUE, V1348=TRUE), IF(W1348&lt;-0.05, "អនុញ្ញាត (អ្នកផ្គត់ផ្គង់ប្រកាសខ្វះ)", "បានប្រកាស (អនុញ្ញាត)"), IF(AND(T1348=FALSE, U1348=FALSE, V1348=FALSE), "ព្យួរទុក (មិនមានទិន្នន័យ)", "ប្រកាសខុស (ព្យួរទុក)"))</f>
        <v/>
      </c>
      <c r="L1348" s="418" t="inlineStr"/>
      <c r="M1348" s="418" t="inlineStr"/>
      <c r="N1348" s="455" t="n"/>
      <c r="O1348" s="455">
        <f>IF(W1348&lt;0,AI1348,I1348)</f>
        <v/>
      </c>
      <c r="P1348" s="455">
        <f>I1348-O1348</f>
        <v/>
      </c>
      <c r="Q1348" s="418" t="n"/>
      <c r="R1348" s="418" t="inlineStr">
        <is>
          <t>TI-0196058</t>
        </is>
      </c>
      <c r="S1348" s="418" t="inlineStr"/>
      <c r="T1348" s="418">
        <f>R1348=S1348</f>
        <v/>
      </c>
      <c r="U1348" s="418">
        <f>AND(MONTH(F1348)=MONTH(Y1348), YEAR(F1348)=YEAR(Y1348))</f>
        <v/>
      </c>
      <c r="V1348" s="418">
        <f>AND(AC1348&lt;&gt;"", 'Company information'!D$4&lt;&gt;"", RIGHT(SUBSTITUTE(AC1348,"-",""),9)=RIGHT(SUBSTITUTE('Company information'!D$4,"-",""),9))</f>
        <v/>
      </c>
      <c r="W1348" s="418">
        <f>AI1348-I1348</f>
        <v/>
      </c>
      <c r="X1348" s="455" t="n"/>
      <c r="Y1348" s="417" t="n"/>
      <c r="Z1348" s="418" t="n"/>
      <c r="AA1348" s="418" t="n"/>
      <c r="AB1348" s="418" t="n"/>
      <c r="AC1348" s="418" t="n"/>
      <c r="AD1348" s="418" t="n"/>
      <c r="AE1348" s="455" t="n"/>
      <c r="AF1348" s="455" t="n"/>
      <c r="AG1348" s="455" t="n"/>
      <c r="AH1348" s="455" t="n"/>
      <c r="AI1348" s="455" t="n"/>
      <c r="AJ1348" s="455" t="n"/>
      <c r="AK1348" s="455" t="n"/>
      <c r="AL1348" s="455" t="n"/>
      <c r="AM1348" s="455" t="n"/>
      <c r="AN1348" s="455" t="n"/>
      <c r="AO1348" s="455" t="n"/>
      <c r="AP1348" s="455" t="n"/>
      <c r="AQ1348" s="455" t="n"/>
      <c r="AR1348" s="418" t="n"/>
      <c r="AS1348" s="418" t="n"/>
      <c r="AT1348" s="418" t="n"/>
    </row>
    <row r="1349">
      <c r="A1349" s="417" t="n">
        <v>1340</v>
      </c>
      <c r="B1349" s="418" t="inlineStr">
        <is>
          <t>CY MANAGEMENT FEE</t>
        </is>
      </c>
      <c r="C1349" s="418" t="inlineStr">
        <is>
          <t>អ៊ិចស្ពែឌីធ័រ ខេមបូឌា អិលធីឌី</t>
        </is>
      </c>
      <c r="D1349" s="418" t="inlineStr">
        <is>
          <t>L001-100045898</t>
        </is>
      </c>
      <c r="E1349" s="418" t="inlineStr">
        <is>
          <t>TI-0196057</t>
        </is>
      </c>
      <c r="F1349" s="419" t="n">
        <v>44272</v>
      </c>
      <c r="G1349" s="420" t="n">
        <v>189945</v>
      </c>
      <c r="H1349" s="418" t="n"/>
      <c r="I1349" s="455" t="n">
        <v>189945</v>
      </c>
      <c r="J1349" s="418">
        <f>IF(L1349&lt;&gt;"",L1349,K1349)</f>
        <v/>
      </c>
      <c r="K1349" s="418">
        <f>IF(AND(T1349=TRUE, U1349=TRUE, V1349=TRUE), IF(W1349&lt;-0.05, "អនុញ្ញាត (អ្នកផ្គត់ផ្គង់ប្រកាសខ្វះ)", "បានប្រកាស (អនុញ្ញាត)"), IF(AND(T1349=FALSE, U1349=FALSE, V1349=FALSE), "ព្យួរទុក (មិនមានទិន្នន័យ)", "ប្រកាសខុស (ព្យួរទុក)"))</f>
        <v/>
      </c>
      <c r="L1349" s="418" t="inlineStr"/>
      <c r="M1349" s="418" t="inlineStr"/>
      <c r="N1349" s="455" t="n"/>
      <c r="O1349" s="455">
        <f>IF(W1349&lt;0,AI1349,I1349)</f>
        <v/>
      </c>
      <c r="P1349" s="455">
        <f>I1349-O1349</f>
        <v/>
      </c>
      <c r="Q1349" s="418" t="n"/>
      <c r="R1349" s="418" t="inlineStr">
        <is>
          <t>TI-0196057</t>
        </is>
      </c>
      <c r="S1349" s="418" t="inlineStr"/>
      <c r="T1349" s="418">
        <f>R1349=S1349</f>
        <v/>
      </c>
      <c r="U1349" s="418">
        <f>AND(MONTH(F1349)=MONTH(Y1349), YEAR(F1349)=YEAR(Y1349))</f>
        <v/>
      </c>
      <c r="V1349" s="418">
        <f>AND(AC1349&lt;&gt;"", 'Company information'!D$4&lt;&gt;"", RIGHT(SUBSTITUTE(AC1349,"-",""),9)=RIGHT(SUBSTITUTE('Company information'!D$4,"-",""),9))</f>
        <v/>
      </c>
      <c r="W1349" s="418">
        <f>AI1349-I1349</f>
        <v/>
      </c>
      <c r="X1349" s="455" t="n"/>
      <c r="Y1349" s="417" t="n"/>
      <c r="Z1349" s="418" t="n"/>
      <c r="AA1349" s="418" t="n"/>
      <c r="AB1349" s="418" t="n"/>
      <c r="AC1349" s="418" t="n"/>
      <c r="AD1349" s="418" t="n"/>
      <c r="AE1349" s="455" t="n"/>
      <c r="AF1349" s="455" t="n"/>
      <c r="AG1349" s="455" t="n"/>
      <c r="AH1349" s="455" t="n"/>
      <c r="AI1349" s="455" t="n"/>
      <c r="AJ1349" s="455" t="n"/>
      <c r="AK1349" s="455" t="n"/>
      <c r="AL1349" s="455" t="n"/>
      <c r="AM1349" s="455" t="n"/>
      <c r="AN1349" s="455" t="n"/>
      <c r="AO1349" s="455" t="n"/>
      <c r="AP1349" s="455" t="n"/>
      <c r="AQ1349" s="455" t="n"/>
      <c r="AR1349" s="418" t="n"/>
      <c r="AS1349" s="418" t="n"/>
      <c r="AT1349" s="418" t="n"/>
    </row>
    <row r="1350">
      <c r="A1350" s="417" t="n">
        <v>1341</v>
      </c>
      <c r="B1350" s="418" t="inlineStr">
        <is>
          <t>CY MANAGEMENT FEE</t>
        </is>
      </c>
      <c r="C1350" s="418" t="inlineStr">
        <is>
          <t>អ៊ិចស្ពែឌីធ័រ ខេមបូឌា អិលធីឌី</t>
        </is>
      </c>
      <c r="D1350" s="418" t="inlineStr">
        <is>
          <t>L001-100045898</t>
        </is>
      </c>
      <c r="E1350" s="418" t="inlineStr">
        <is>
          <t>TI-0196056</t>
        </is>
      </c>
      <c r="F1350" s="419" t="n">
        <v>44272</v>
      </c>
      <c r="G1350" s="420" t="n">
        <v>149445</v>
      </c>
      <c r="H1350" s="418" t="n"/>
      <c r="I1350" s="455" t="n">
        <v>149445</v>
      </c>
      <c r="J1350" s="418">
        <f>IF(L1350&lt;&gt;"",L1350,K1350)</f>
        <v/>
      </c>
      <c r="K1350" s="418">
        <f>IF(AND(T1350=TRUE, U1350=TRUE, V1350=TRUE), IF(W1350&lt;-0.05, "អនុញ្ញាត (អ្នកផ្គត់ផ្គង់ប្រកាសខ្វះ)", "បានប្រកាស (អនុញ្ញាត)"), IF(AND(T1350=FALSE, U1350=FALSE, V1350=FALSE), "ព្យួរទុក (មិនមានទិន្នន័យ)", "ប្រកាសខុស (ព្យួរទុក)"))</f>
        <v/>
      </c>
      <c r="L1350" s="418" t="inlineStr"/>
      <c r="M1350" s="418" t="inlineStr"/>
      <c r="N1350" s="455" t="n"/>
      <c r="O1350" s="455">
        <f>IF(W1350&lt;0,AI1350,I1350)</f>
        <v/>
      </c>
      <c r="P1350" s="455">
        <f>I1350-O1350</f>
        <v/>
      </c>
      <c r="Q1350" s="418" t="n"/>
      <c r="R1350" s="418" t="inlineStr">
        <is>
          <t>TI-0196056</t>
        </is>
      </c>
      <c r="S1350" s="418" t="inlineStr"/>
      <c r="T1350" s="418">
        <f>R1350=S1350</f>
        <v/>
      </c>
      <c r="U1350" s="418">
        <f>AND(MONTH(F1350)=MONTH(Y1350), YEAR(F1350)=YEAR(Y1350))</f>
        <v/>
      </c>
      <c r="V1350" s="418">
        <f>AND(AC1350&lt;&gt;"", 'Company information'!D$4&lt;&gt;"", RIGHT(SUBSTITUTE(AC1350,"-",""),9)=RIGHT(SUBSTITUTE('Company information'!D$4,"-",""),9))</f>
        <v/>
      </c>
      <c r="W1350" s="418">
        <f>AI1350-I1350</f>
        <v/>
      </c>
      <c r="X1350" s="455" t="n"/>
      <c r="Y1350" s="417" t="n"/>
      <c r="Z1350" s="418" t="n"/>
      <c r="AA1350" s="418" t="n"/>
      <c r="AB1350" s="418" t="n"/>
      <c r="AC1350" s="418" t="n"/>
      <c r="AD1350" s="418" t="n"/>
      <c r="AE1350" s="455" t="n"/>
      <c r="AF1350" s="455" t="n"/>
      <c r="AG1350" s="455" t="n"/>
      <c r="AH1350" s="455" t="n"/>
      <c r="AI1350" s="455" t="n"/>
      <c r="AJ1350" s="455" t="n"/>
      <c r="AK1350" s="455" t="n"/>
      <c r="AL1350" s="455" t="n"/>
      <c r="AM1350" s="455" t="n"/>
      <c r="AN1350" s="455" t="n"/>
      <c r="AO1350" s="455" t="n"/>
      <c r="AP1350" s="455" t="n"/>
      <c r="AQ1350" s="455" t="n"/>
      <c r="AR1350" s="418" t="n"/>
      <c r="AS1350" s="418" t="n"/>
      <c r="AT1350" s="418" t="n"/>
    </row>
    <row r="1351">
      <c r="A1351" s="417" t="n">
        <v>1342</v>
      </c>
      <c r="B1351" s="418" t="inlineStr">
        <is>
          <t>THC CHARGES</t>
        </is>
      </c>
      <c r="C1351" s="418" t="inlineStr">
        <is>
          <t>អ៊ិចស្ពែឌីធ័រ ខេមបូឌា អិលធីឌី</t>
        </is>
      </c>
      <c r="D1351" s="418" t="inlineStr">
        <is>
          <t>L001-100045898</t>
        </is>
      </c>
      <c r="E1351" s="418" t="inlineStr">
        <is>
          <t>TI-0196045</t>
        </is>
      </c>
      <c r="F1351" s="419" t="n">
        <v>44271</v>
      </c>
      <c r="G1351" s="420" t="n">
        <v>342950</v>
      </c>
      <c r="H1351" s="418" t="n"/>
      <c r="I1351" s="455" t="n">
        <v>342950</v>
      </c>
      <c r="J1351" s="418">
        <f>IF(L1351&lt;&gt;"",L1351,K1351)</f>
        <v/>
      </c>
      <c r="K1351" s="418">
        <f>IF(AND(T1351=TRUE, U1351=TRUE, V1351=TRUE), IF(W1351&lt;-0.05, "អនុញ្ញាត (អ្នកផ្គត់ផ្គង់ប្រកាសខ្វះ)", "បានប្រកាស (អនុញ្ញាត)"), IF(AND(T1351=FALSE, U1351=FALSE, V1351=FALSE), "ព្យួរទុក (មិនមានទិន្នន័យ)", "ប្រកាសខុស (ព្យួរទុក)"))</f>
        <v/>
      </c>
      <c r="L1351" s="418" t="inlineStr"/>
      <c r="M1351" s="418" t="inlineStr"/>
      <c r="N1351" s="455" t="n"/>
      <c r="O1351" s="455">
        <f>IF(W1351&lt;0,AI1351,I1351)</f>
        <v/>
      </c>
      <c r="P1351" s="455">
        <f>I1351-O1351</f>
        <v/>
      </c>
      <c r="Q1351" s="418" t="n"/>
      <c r="R1351" s="418" t="inlineStr">
        <is>
          <t>TI-0196045</t>
        </is>
      </c>
      <c r="S1351" s="418" t="inlineStr"/>
      <c r="T1351" s="418">
        <f>R1351=S1351</f>
        <v/>
      </c>
      <c r="U1351" s="418">
        <f>AND(MONTH(F1351)=MONTH(Y1351), YEAR(F1351)=YEAR(Y1351))</f>
        <v/>
      </c>
      <c r="V1351" s="418">
        <f>AND(AC1351&lt;&gt;"", 'Company information'!D$4&lt;&gt;"", RIGHT(SUBSTITUTE(AC1351,"-",""),9)=RIGHT(SUBSTITUTE('Company information'!D$4,"-",""),9))</f>
        <v/>
      </c>
      <c r="W1351" s="418">
        <f>AI1351-I1351</f>
        <v/>
      </c>
      <c r="X1351" s="455" t="n"/>
      <c r="Y1351" s="417" t="n"/>
      <c r="Z1351" s="418" t="n"/>
      <c r="AA1351" s="418" t="n"/>
      <c r="AB1351" s="418" t="n"/>
      <c r="AC1351" s="418" t="n"/>
      <c r="AD1351" s="418" t="n"/>
      <c r="AE1351" s="455" t="n"/>
      <c r="AF1351" s="455" t="n"/>
      <c r="AG1351" s="455" t="n"/>
      <c r="AH1351" s="455" t="n"/>
      <c r="AI1351" s="455" t="n"/>
      <c r="AJ1351" s="455" t="n"/>
      <c r="AK1351" s="455" t="n"/>
      <c r="AL1351" s="455" t="n"/>
      <c r="AM1351" s="455" t="n"/>
      <c r="AN1351" s="455" t="n"/>
      <c r="AO1351" s="455" t="n"/>
      <c r="AP1351" s="455" t="n"/>
      <c r="AQ1351" s="455" t="n"/>
      <c r="AR1351" s="418" t="n"/>
      <c r="AS1351" s="418" t="n"/>
      <c r="AT1351" s="418" t="n"/>
    </row>
    <row r="1352">
      <c r="A1352" s="417" t="n">
        <v>1343</v>
      </c>
      <c r="B1352" s="418" t="inlineStr">
        <is>
          <t>CFS RECEVICE &amp; TRUCKING CHARGE</t>
        </is>
      </c>
      <c r="C1352" s="418" t="inlineStr">
        <is>
          <t>អ៊ិចស្ពែឌីធ័រ ខេមបូឌា អិលធីឌី</t>
        </is>
      </c>
      <c r="D1352" s="418" t="inlineStr">
        <is>
          <t>L001-100045898</t>
        </is>
      </c>
      <c r="E1352" s="418" t="inlineStr">
        <is>
          <t>TI-0195986</t>
        </is>
      </c>
      <c r="F1352" s="419" t="n">
        <v>44271</v>
      </c>
      <c r="G1352" s="420" t="n">
        <v>112954</v>
      </c>
      <c r="H1352" s="418" t="n"/>
      <c r="I1352" s="455" t="n">
        <v>112954</v>
      </c>
      <c r="J1352" s="418">
        <f>IF(L1352&lt;&gt;"",L1352,K1352)</f>
        <v/>
      </c>
      <c r="K1352" s="418">
        <f>IF(AND(T1352=TRUE, U1352=TRUE, V1352=TRUE), IF(W1352&lt;-0.05, "អនុញ្ញាត (អ្នកផ្គត់ផ្គង់ប្រកាសខ្វះ)", "បានប្រកាស (អនុញ្ញាត)"), IF(AND(T1352=FALSE, U1352=FALSE, V1352=FALSE), "ព្យួរទុក (មិនមានទិន្នន័យ)", "ប្រកាសខុស (ព្យួរទុក)"))</f>
        <v/>
      </c>
      <c r="L1352" s="418" t="inlineStr"/>
      <c r="M1352" s="418" t="inlineStr"/>
      <c r="N1352" s="455" t="n"/>
      <c r="O1352" s="455">
        <f>IF(W1352&lt;0,AI1352,I1352)</f>
        <v/>
      </c>
      <c r="P1352" s="455">
        <f>I1352-O1352</f>
        <v/>
      </c>
      <c r="Q1352" s="418" t="n"/>
      <c r="R1352" s="418" t="inlineStr">
        <is>
          <t>TI-0195986</t>
        </is>
      </c>
      <c r="S1352" s="418" t="inlineStr"/>
      <c r="T1352" s="418">
        <f>R1352=S1352</f>
        <v/>
      </c>
      <c r="U1352" s="418">
        <f>AND(MONTH(F1352)=MONTH(Y1352), YEAR(F1352)=YEAR(Y1352))</f>
        <v/>
      </c>
      <c r="V1352" s="418">
        <f>AND(AC1352&lt;&gt;"", 'Company information'!D$4&lt;&gt;"", RIGHT(SUBSTITUTE(AC1352,"-",""),9)=RIGHT(SUBSTITUTE('Company information'!D$4,"-",""),9))</f>
        <v/>
      </c>
      <c r="W1352" s="418">
        <f>AI1352-I1352</f>
        <v/>
      </c>
      <c r="X1352" s="455" t="n"/>
      <c r="Y1352" s="417" t="n"/>
      <c r="Z1352" s="418" t="n"/>
      <c r="AA1352" s="418" t="n"/>
      <c r="AB1352" s="418" t="n"/>
      <c r="AC1352" s="418" t="n"/>
      <c r="AD1352" s="418" t="n"/>
      <c r="AE1352" s="455" t="n"/>
      <c r="AF1352" s="455" t="n"/>
      <c r="AG1352" s="455" t="n"/>
      <c r="AH1352" s="455" t="n"/>
      <c r="AI1352" s="455" t="n"/>
      <c r="AJ1352" s="455" t="n"/>
      <c r="AK1352" s="455" t="n"/>
      <c r="AL1352" s="455" t="n"/>
      <c r="AM1352" s="455" t="n"/>
      <c r="AN1352" s="455" t="n"/>
      <c r="AO1352" s="455" t="n"/>
      <c r="AP1352" s="455" t="n"/>
      <c r="AQ1352" s="455" t="n"/>
      <c r="AR1352" s="418" t="n"/>
      <c r="AS1352" s="418" t="n"/>
      <c r="AT1352" s="418" t="n"/>
    </row>
    <row r="1353">
      <c r="A1353" s="417" t="n">
        <v>1344</v>
      </c>
      <c r="B1353" s="418" t="inlineStr">
        <is>
          <t>CFS RECEVICE &amp; TRUCKING CHARGE</t>
        </is>
      </c>
      <c r="C1353" s="418" t="inlineStr">
        <is>
          <t>អ៊ិចស្ពែឌីធ័រ ខេមបូឌា អិលធីឌី</t>
        </is>
      </c>
      <c r="D1353" s="418" t="inlineStr">
        <is>
          <t>L001-100045898</t>
        </is>
      </c>
      <c r="E1353" s="418" t="inlineStr">
        <is>
          <t>TI-0195893</t>
        </is>
      </c>
      <c r="F1353" s="419" t="n">
        <v>44270</v>
      </c>
      <c r="G1353" s="420" t="n">
        <v>119173</v>
      </c>
      <c r="H1353" s="418" t="n"/>
      <c r="I1353" s="455" t="n">
        <v>119173</v>
      </c>
      <c r="J1353" s="418">
        <f>IF(L1353&lt;&gt;"",L1353,K1353)</f>
        <v/>
      </c>
      <c r="K1353" s="418">
        <f>IF(AND(T1353=TRUE, U1353=TRUE, V1353=TRUE), IF(W1353&lt;-0.05, "អនុញ្ញាត (អ្នកផ្គត់ផ្គង់ប្រកាសខ្វះ)", "បានប្រកាស (អនុញ្ញាត)"), IF(AND(T1353=FALSE, U1353=FALSE, V1353=FALSE), "ព្យួរទុក (មិនមានទិន្នន័យ)", "ប្រកាសខុស (ព្យួរទុក)"))</f>
        <v/>
      </c>
      <c r="L1353" s="418" t="inlineStr"/>
      <c r="M1353" s="418" t="inlineStr"/>
      <c r="N1353" s="455" t="n"/>
      <c r="O1353" s="455">
        <f>IF(W1353&lt;0,AI1353,I1353)</f>
        <v/>
      </c>
      <c r="P1353" s="455">
        <f>I1353-O1353</f>
        <v/>
      </c>
      <c r="Q1353" s="418" t="n"/>
      <c r="R1353" s="418" t="inlineStr">
        <is>
          <t>TI-0195893</t>
        </is>
      </c>
      <c r="S1353" s="418" t="inlineStr"/>
      <c r="T1353" s="418">
        <f>R1353=S1353</f>
        <v/>
      </c>
      <c r="U1353" s="418">
        <f>AND(MONTH(F1353)=MONTH(Y1353), YEAR(F1353)=YEAR(Y1353))</f>
        <v/>
      </c>
      <c r="V1353" s="418">
        <f>AND(AC1353&lt;&gt;"", 'Company information'!D$4&lt;&gt;"", RIGHT(SUBSTITUTE(AC1353,"-",""),9)=RIGHT(SUBSTITUTE('Company information'!D$4,"-",""),9))</f>
        <v/>
      </c>
      <c r="W1353" s="418">
        <f>AI1353-I1353</f>
        <v/>
      </c>
      <c r="X1353" s="455" t="n"/>
      <c r="Y1353" s="417" t="n"/>
      <c r="Z1353" s="418" t="n"/>
      <c r="AA1353" s="418" t="n"/>
      <c r="AB1353" s="418" t="n"/>
      <c r="AC1353" s="418" t="n"/>
      <c r="AD1353" s="418" t="n"/>
      <c r="AE1353" s="455" t="n"/>
      <c r="AF1353" s="455" t="n"/>
      <c r="AG1353" s="455" t="n"/>
      <c r="AH1353" s="455" t="n"/>
      <c r="AI1353" s="455" t="n"/>
      <c r="AJ1353" s="455" t="n"/>
      <c r="AK1353" s="455" t="n"/>
      <c r="AL1353" s="455" t="n"/>
      <c r="AM1353" s="455" t="n"/>
      <c r="AN1353" s="455" t="n"/>
      <c r="AO1353" s="455" t="n"/>
      <c r="AP1353" s="455" t="n"/>
      <c r="AQ1353" s="455" t="n"/>
      <c r="AR1353" s="418" t="n"/>
      <c r="AS1353" s="418" t="n"/>
      <c r="AT1353" s="418" t="n"/>
    </row>
    <row r="1354">
      <c r="A1354" s="417" t="n">
        <v>1345</v>
      </c>
      <c r="B1354" s="418" t="inlineStr">
        <is>
          <t>CFS RECEVICE &amp; TRUCKING CHARGE</t>
        </is>
      </c>
      <c r="C1354" s="418" t="inlineStr">
        <is>
          <t>អ៊ិចស្ពែឌីធ័រ ខេមបូឌា អិលធីឌី</t>
        </is>
      </c>
      <c r="D1354" s="418" t="inlineStr">
        <is>
          <t>L001-100045898</t>
        </is>
      </c>
      <c r="E1354" s="418" t="inlineStr">
        <is>
          <t>TI-0195606</t>
        </is>
      </c>
      <c r="F1354" s="419" t="n">
        <v>44503</v>
      </c>
      <c r="G1354" s="420" t="n">
        <v>152037</v>
      </c>
      <c r="H1354" s="418" t="n"/>
      <c r="I1354" s="455" t="n">
        <v>152037</v>
      </c>
      <c r="J1354" s="418">
        <f>IF(L1354&lt;&gt;"",L1354,K1354)</f>
        <v/>
      </c>
      <c r="K1354" s="418">
        <f>IF(AND(T1354=TRUE, U1354=TRUE, V1354=TRUE), IF(W1354&lt;-0.05, "អនុញ្ញាត (អ្នកផ្គត់ផ្គង់ប្រកាសខ្វះ)", "បានប្រកាស (អនុញ្ញាត)"), IF(AND(T1354=FALSE, U1354=FALSE, V1354=FALSE), "ព្យួរទុក (មិនមានទិន្នន័យ)", "ប្រកាសខុស (ព្យួរទុក)"))</f>
        <v/>
      </c>
      <c r="L1354" s="418" t="inlineStr"/>
      <c r="M1354" s="418" t="inlineStr"/>
      <c r="N1354" s="455" t="n"/>
      <c r="O1354" s="455">
        <f>IF(W1354&lt;0,AI1354,I1354)</f>
        <v/>
      </c>
      <c r="P1354" s="455">
        <f>I1354-O1354</f>
        <v/>
      </c>
      <c r="Q1354" s="418" t="n"/>
      <c r="R1354" s="418" t="inlineStr">
        <is>
          <t>TI-0195606</t>
        </is>
      </c>
      <c r="S1354" s="418" t="inlineStr"/>
      <c r="T1354" s="418">
        <f>R1354=S1354</f>
        <v/>
      </c>
      <c r="U1354" s="418">
        <f>AND(MONTH(F1354)=MONTH(Y1354), YEAR(F1354)=YEAR(Y1354))</f>
        <v/>
      </c>
      <c r="V1354" s="418">
        <f>AND(AC1354&lt;&gt;"", 'Company information'!D$4&lt;&gt;"", RIGHT(SUBSTITUTE(AC1354,"-",""),9)=RIGHT(SUBSTITUTE('Company information'!D$4,"-",""),9))</f>
        <v/>
      </c>
      <c r="W1354" s="418">
        <f>AI1354-I1354</f>
        <v/>
      </c>
      <c r="X1354" s="455" t="n"/>
      <c r="Y1354" s="417" t="n"/>
      <c r="Z1354" s="418" t="n"/>
      <c r="AA1354" s="418" t="n"/>
      <c r="AB1354" s="418" t="n"/>
      <c r="AC1354" s="418" t="n"/>
      <c r="AD1354" s="418" t="n"/>
      <c r="AE1354" s="455" t="n"/>
      <c r="AF1354" s="455" t="n"/>
      <c r="AG1354" s="455" t="n"/>
      <c r="AH1354" s="455" t="n"/>
      <c r="AI1354" s="455" t="n"/>
      <c r="AJ1354" s="455" t="n"/>
      <c r="AK1354" s="455" t="n"/>
      <c r="AL1354" s="455" t="n"/>
      <c r="AM1354" s="455" t="n"/>
      <c r="AN1354" s="455" t="n"/>
      <c r="AO1354" s="455" t="n"/>
      <c r="AP1354" s="455" t="n"/>
      <c r="AQ1354" s="455" t="n"/>
      <c r="AR1354" s="418" t="n"/>
      <c r="AS1354" s="418" t="n"/>
      <c r="AT1354" s="418" t="n"/>
    </row>
    <row r="1355">
      <c r="A1355" s="417" t="n">
        <v>1346</v>
      </c>
      <c r="B1355" s="418" t="inlineStr">
        <is>
          <t>BL FEE</t>
        </is>
      </c>
      <c r="C1355" s="418" t="inlineStr">
        <is>
          <t>អ៊ិចស្ពែឌីធ័រ ខេមបូឌា អិលធីឌី</t>
        </is>
      </c>
      <c r="D1355" s="418" t="inlineStr">
        <is>
          <t>L001-100045898</t>
        </is>
      </c>
      <c r="E1355" s="418" t="inlineStr">
        <is>
          <t>TI-0195587</t>
        </is>
      </c>
      <c r="F1355" s="419" t="n">
        <v>44503</v>
      </c>
      <c r="G1355" s="420" t="n">
        <v>662587</v>
      </c>
      <c r="H1355" s="418" t="n"/>
      <c r="I1355" s="455" t="n">
        <v>662587</v>
      </c>
      <c r="J1355" s="418">
        <f>IF(L1355&lt;&gt;"",L1355,K1355)</f>
        <v/>
      </c>
      <c r="K1355" s="418">
        <f>IF(AND(T1355=TRUE, U1355=TRUE, V1355=TRUE), IF(W1355&lt;-0.05, "អនុញ្ញាត (អ្នកផ្គត់ផ្គង់ប្រកាសខ្វះ)", "បានប្រកាស (អនុញ្ញាត)"), IF(AND(T1355=FALSE, U1355=FALSE, V1355=FALSE), "ព្យួរទុក (មិនមានទិន្នន័យ)", "ប្រកាសខុស (ព្យួរទុក)"))</f>
        <v/>
      </c>
      <c r="L1355" s="418" t="inlineStr"/>
      <c r="M1355" s="418" t="inlineStr"/>
      <c r="N1355" s="455" t="n"/>
      <c r="O1355" s="455">
        <f>IF(W1355&lt;0,AI1355,I1355)</f>
        <v/>
      </c>
      <c r="P1355" s="455">
        <f>I1355-O1355</f>
        <v/>
      </c>
      <c r="Q1355" s="418" t="n"/>
      <c r="R1355" s="418" t="inlineStr">
        <is>
          <t>TI-0195587</t>
        </is>
      </c>
      <c r="S1355" s="418" t="inlineStr"/>
      <c r="T1355" s="418">
        <f>R1355=S1355</f>
        <v/>
      </c>
      <c r="U1355" s="418">
        <f>AND(MONTH(F1355)=MONTH(Y1355), YEAR(F1355)=YEAR(Y1355))</f>
        <v/>
      </c>
      <c r="V1355" s="418">
        <f>AND(AC1355&lt;&gt;"", 'Company information'!D$4&lt;&gt;"", RIGHT(SUBSTITUTE(AC1355,"-",""),9)=RIGHT(SUBSTITUTE('Company information'!D$4,"-",""),9))</f>
        <v/>
      </c>
      <c r="W1355" s="418">
        <f>AI1355-I1355</f>
        <v/>
      </c>
      <c r="X1355" s="455" t="n"/>
      <c r="Y1355" s="417" t="n"/>
      <c r="Z1355" s="418" t="n"/>
      <c r="AA1355" s="418" t="n"/>
      <c r="AB1355" s="418" t="n"/>
      <c r="AC1355" s="418" t="n"/>
      <c r="AD1355" s="418" t="n"/>
      <c r="AE1355" s="455" t="n"/>
      <c r="AF1355" s="455" t="n"/>
      <c r="AG1355" s="455" t="n"/>
      <c r="AH1355" s="455" t="n"/>
      <c r="AI1355" s="455" t="n"/>
      <c r="AJ1355" s="455" t="n"/>
      <c r="AK1355" s="455" t="n"/>
      <c r="AL1355" s="455" t="n"/>
      <c r="AM1355" s="455" t="n"/>
      <c r="AN1355" s="455" t="n"/>
      <c r="AO1355" s="455" t="n"/>
      <c r="AP1355" s="455" t="n"/>
      <c r="AQ1355" s="455" t="n"/>
      <c r="AR1355" s="418" t="n"/>
      <c r="AS1355" s="418" t="n"/>
      <c r="AT1355" s="418" t="n"/>
    </row>
    <row r="1356">
      <c r="A1356" s="417" t="n">
        <v>1347</v>
      </c>
      <c r="B1356" s="418" t="inlineStr">
        <is>
          <t>CY MANAGEMENT FEE</t>
        </is>
      </c>
      <c r="C1356" s="418" t="inlineStr">
        <is>
          <t>អ៊ិចស្ពែឌីធ័រ ខេមបូឌា អិលធីឌី</t>
        </is>
      </c>
      <c r="D1356" s="418" t="inlineStr">
        <is>
          <t>L001-100045898</t>
        </is>
      </c>
      <c r="E1356" s="418" t="inlineStr">
        <is>
          <t>TI-0195575</t>
        </is>
      </c>
      <c r="F1356" s="419" t="n">
        <v>44503</v>
      </c>
      <c r="G1356" s="420" t="n">
        <v>230324</v>
      </c>
      <c r="H1356" s="418" t="n"/>
      <c r="I1356" s="455" t="n">
        <v>230324</v>
      </c>
      <c r="J1356" s="418">
        <f>IF(L1356&lt;&gt;"",L1356,K1356)</f>
        <v/>
      </c>
      <c r="K1356" s="418">
        <f>IF(AND(T1356=TRUE, U1356=TRUE, V1356=TRUE), IF(W1356&lt;-0.05, "អនុញ្ញាត (អ្នកផ្គត់ផ្គង់ប្រកាសខ្វះ)", "បានប្រកាស (អនុញ្ញាត)"), IF(AND(T1356=FALSE, U1356=FALSE, V1356=FALSE), "ព្យួរទុក (មិនមានទិន្នន័យ)", "ប្រកាសខុស (ព្យួរទុក)"))</f>
        <v/>
      </c>
      <c r="L1356" s="418" t="inlineStr"/>
      <c r="M1356" s="418" t="inlineStr"/>
      <c r="N1356" s="455" t="n"/>
      <c r="O1356" s="455">
        <f>IF(W1356&lt;0,AI1356,I1356)</f>
        <v/>
      </c>
      <c r="P1356" s="455">
        <f>I1356-O1356</f>
        <v/>
      </c>
      <c r="Q1356" s="418" t="n"/>
      <c r="R1356" s="418" t="inlineStr">
        <is>
          <t>TI-0195575</t>
        </is>
      </c>
      <c r="S1356" s="418" t="inlineStr"/>
      <c r="T1356" s="418">
        <f>R1356=S1356</f>
        <v/>
      </c>
      <c r="U1356" s="418">
        <f>AND(MONTH(F1356)=MONTH(Y1356), YEAR(F1356)=YEAR(Y1356))</f>
        <v/>
      </c>
      <c r="V1356" s="418">
        <f>AND(AC1356&lt;&gt;"", 'Company information'!D$4&lt;&gt;"", RIGHT(SUBSTITUTE(AC1356,"-",""),9)=RIGHT(SUBSTITUTE('Company information'!D$4,"-",""),9))</f>
        <v/>
      </c>
      <c r="W1356" s="418">
        <f>AI1356-I1356</f>
        <v/>
      </c>
      <c r="X1356" s="455" t="n"/>
      <c r="Y1356" s="417" t="n"/>
      <c r="Z1356" s="418" t="n"/>
      <c r="AA1356" s="418" t="n"/>
      <c r="AB1356" s="418" t="n"/>
      <c r="AC1356" s="418" t="n"/>
      <c r="AD1356" s="418" t="n"/>
      <c r="AE1356" s="455" t="n"/>
      <c r="AF1356" s="455" t="n"/>
      <c r="AG1356" s="455" t="n"/>
      <c r="AH1356" s="455" t="n"/>
      <c r="AI1356" s="455" t="n"/>
      <c r="AJ1356" s="455" t="n"/>
      <c r="AK1356" s="455" t="n"/>
      <c r="AL1356" s="455" t="n"/>
      <c r="AM1356" s="455" t="n"/>
      <c r="AN1356" s="455" t="n"/>
      <c r="AO1356" s="455" t="n"/>
      <c r="AP1356" s="455" t="n"/>
      <c r="AQ1356" s="455" t="n"/>
      <c r="AR1356" s="418" t="n"/>
      <c r="AS1356" s="418" t="n"/>
      <c r="AT1356" s="418" t="n"/>
    </row>
    <row r="1357">
      <c r="A1357" s="417" t="n">
        <v>1348</v>
      </c>
      <c r="B1357" s="418" t="inlineStr">
        <is>
          <t>CY MANAGEMENT FEE</t>
        </is>
      </c>
      <c r="C1357" s="418" t="inlineStr">
        <is>
          <t>អ៊ិចស្ពែឌីធ័រ ខេមបូឌា អិលធីឌី</t>
        </is>
      </c>
      <c r="D1357" s="418" t="inlineStr">
        <is>
          <t>L001-100045898</t>
        </is>
      </c>
      <c r="E1357" s="418" t="inlineStr">
        <is>
          <t>TI-0195574</t>
        </is>
      </c>
      <c r="F1357" s="419" t="n">
        <v>44503</v>
      </c>
      <c r="G1357" s="420" t="n">
        <v>209643</v>
      </c>
      <c r="H1357" s="418" t="n"/>
      <c r="I1357" s="455" t="n">
        <v>209643</v>
      </c>
      <c r="J1357" s="418">
        <f>IF(L1357&lt;&gt;"",L1357,K1357)</f>
        <v/>
      </c>
      <c r="K1357" s="418">
        <f>IF(AND(T1357=TRUE, U1357=TRUE, V1357=TRUE), IF(W1357&lt;-0.05, "អនុញ្ញាត (អ្នកផ្គត់ផ្គង់ប្រកាសខ្វះ)", "បានប្រកាស (អនុញ្ញាត)"), IF(AND(T1357=FALSE, U1357=FALSE, V1357=FALSE), "ព្យួរទុក (មិនមានទិន្នន័យ)", "ប្រកាសខុស (ព្យួរទុក)"))</f>
        <v/>
      </c>
      <c r="L1357" s="418" t="inlineStr"/>
      <c r="M1357" s="418" t="inlineStr"/>
      <c r="N1357" s="455" t="n"/>
      <c r="O1357" s="455">
        <f>IF(W1357&lt;0,AI1357,I1357)</f>
        <v/>
      </c>
      <c r="P1357" s="455">
        <f>I1357-O1357</f>
        <v/>
      </c>
      <c r="Q1357" s="418" t="n"/>
      <c r="R1357" s="418" t="inlineStr">
        <is>
          <t>TI-0195574</t>
        </is>
      </c>
      <c r="S1357" s="418" t="inlineStr"/>
      <c r="T1357" s="418">
        <f>R1357=S1357</f>
        <v/>
      </c>
      <c r="U1357" s="418">
        <f>AND(MONTH(F1357)=MONTH(Y1357), YEAR(F1357)=YEAR(Y1357))</f>
        <v/>
      </c>
      <c r="V1357" s="418">
        <f>AND(AC1357&lt;&gt;"", 'Company information'!D$4&lt;&gt;"", RIGHT(SUBSTITUTE(AC1357,"-",""),9)=RIGHT(SUBSTITUTE('Company information'!D$4,"-",""),9))</f>
        <v/>
      </c>
      <c r="W1357" s="418">
        <f>AI1357-I1357</f>
        <v/>
      </c>
      <c r="X1357" s="455" t="n"/>
      <c r="Y1357" s="417" t="n"/>
      <c r="Z1357" s="418" t="n"/>
      <c r="AA1357" s="418" t="n"/>
      <c r="AB1357" s="418" t="n"/>
      <c r="AC1357" s="418" t="n"/>
      <c r="AD1357" s="418" t="n"/>
      <c r="AE1357" s="455" t="n"/>
      <c r="AF1357" s="455" t="n"/>
      <c r="AG1357" s="455" t="n"/>
      <c r="AH1357" s="455" t="n"/>
      <c r="AI1357" s="455" t="n"/>
      <c r="AJ1357" s="455" t="n"/>
      <c r="AK1357" s="455" t="n"/>
      <c r="AL1357" s="455" t="n"/>
      <c r="AM1357" s="455" t="n"/>
      <c r="AN1357" s="455" t="n"/>
      <c r="AO1357" s="455" t="n"/>
      <c r="AP1357" s="455" t="n"/>
      <c r="AQ1357" s="455" t="n"/>
      <c r="AR1357" s="418" t="n"/>
      <c r="AS1357" s="418" t="n"/>
      <c r="AT1357" s="418" t="n"/>
    </row>
    <row r="1358">
      <c r="A1358" s="417" t="n">
        <v>1349</v>
      </c>
      <c r="B1358" s="418" t="inlineStr">
        <is>
          <t>THC CHARGES</t>
        </is>
      </c>
      <c r="C1358" s="418" t="inlineStr">
        <is>
          <t>អ៊ិចស្ពែឌីធ័រ ខេមបូឌា អិលធីឌី</t>
        </is>
      </c>
      <c r="D1358" s="418" t="inlineStr">
        <is>
          <t>L001-100045898</t>
        </is>
      </c>
      <c r="E1358" s="418" t="inlineStr">
        <is>
          <t>TI-0195573</t>
        </is>
      </c>
      <c r="F1358" s="419" t="n">
        <v>44503</v>
      </c>
      <c r="G1358" s="420" t="n">
        <v>175581</v>
      </c>
      <c r="H1358" s="418" t="n"/>
      <c r="I1358" s="455" t="n">
        <v>175581</v>
      </c>
      <c r="J1358" s="418">
        <f>IF(L1358&lt;&gt;"",L1358,K1358)</f>
        <v/>
      </c>
      <c r="K1358" s="418">
        <f>IF(AND(T1358=TRUE, U1358=TRUE, V1358=TRUE), IF(W1358&lt;-0.05, "អនុញ្ញាត (អ្នកផ្គត់ផ្គង់ប្រកាសខ្វះ)", "បានប្រកាស (អនុញ្ញាត)"), IF(AND(T1358=FALSE, U1358=FALSE, V1358=FALSE), "ព្យួរទុក (មិនមានទិន្នន័យ)", "ប្រកាសខុស (ព្យួរទុក)"))</f>
        <v/>
      </c>
      <c r="L1358" s="418" t="inlineStr"/>
      <c r="M1358" s="418" t="inlineStr"/>
      <c r="N1358" s="455" t="n"/>
      <c r="O1358" s="455">
        <f>IF(W1358&lt;0,AI1358,I1358)</f>
        <v/>
      </c>
      <c r="P1358" s="455">
        <f>I1358-O1358</f>
        <v/>
      </c>
      <c r="Q1358" s="418" t="n"/>
      <c r="R1358" s="418" t="inlineStr">
        <is>
          <t>TI-0195573</t>
        </is>
      </c>
      <c r="S1358" s="418" t="inlineStr"/>
      <c r="T1358" s="418">
        <f>R1358=S1358</f>
        <v/>
      </c>
      <c r="U1358" s="418">
        <f>AND(MONTH(F1358)=MONTH(Y1358), YEAR(F1358)=YEAR(Y1358))</f>
        <v/>
      </c>
      <c r="V1358" s="418">
        <f>AND(AC1358&lt;&gt;"", 'Company information'!D$4&lt;&gt;"", RIGHT(SUBSTITUTE(AC1358,"-",""),9)=RIGHT(SUBSTITUTE('Company information'!D$4,"-",""),9))</f>
        <v/>
      </c>
      <c r="W1358" s="418">
        <f>AI1358-I1358</f>
        <v/>
      </c>
      <c r="X1358" s="455" t="n"/>
      <c r="Y1358" s="417" t="n"/>
      <c r="Z1358" s="418" t="n"/>
      <c r="AA1358" s="418" t="n"/>
      <c r="AB1358" s="418" t="n"/>
      <c r="AC1358" s="418" t="n"/>
      <c r="AD1358" s="418" t="n"/>
      <c r="AE1358" s="455" t="n"/>
      <c r="AF1358" s="455" t="n"/>
      <c r="AG1358" s="455" t="n"/>
      <c r="AH1358" s="455" t="n"/>
      <c r="AI1358" s="455" t="n"/>
      <c r="AJ1358" s="455" t="n"/>
      <c r="AK1358" s="455" t="n"/>
      <c r="AL1358" s="455" t="n"/>
      <c r="AM1358" s="455" t="n"/>
      <c r="AN1358" s="455" t="n"/>
      <c r="AO1358" s="455" t="n"/>
      <c r="AP1358" s="455" t="n"/>
      <c r="AQ1358" s="455" t="n"/>
      <c r="AR1358" s="418" t="n"/>
      <c r="AS1358" s="418" t="n"/>
      <c r="AT1358" s="418" t="n"/>
    </row>
    <row r="1359">
      <c r="A1359" s="417" t="n">
        <v>1350</v>
      </c>
      <c r="B1359" s="418" t="inlineStr">
        <is>
          <t>BL FEE</t>
        </is>
      </c>
      <c r="C1359" s="418" t="inlineStr">
        <is>
          <t>អ៊ិចស្ពែឌីធ័រ ខេមបូឌា អិលធីឌី</t>
        </is>
      </c>
      <c r="D1359" s="418" t="inlineStr">
        <is>
          <t>L001-100045898</t>
        </is>
      </c>
      <c r="E1359" s="418" t="inlineStr">
        <is>
          <t>TI-0195572</t>
        </is>
      </c>
      <c r="F1359" s="419" t="n">
        <v>44503</v>
      </c>
      <c r="G1359" s="420" t="n">
        <v>674346</v>
      </c>
      <c r="H1359" s="418" t="n"/>
      <c r="I1359" s="455" t="n">
        <v>674346</v>
      </c>
      <c r="J1359" s="418">
        <f>IF(L1359&lt;&gt;"",L1359,K1359)</f>
        <v/>
      </c>
      <c r="K1359" s="418">
        <f>IF(AND(T1359=TRUE, U1359=TRUE, V1359=TRUE), IF(W1359&lt;-0.05, "អនុញ្ញាត (អ្នកផ្គត់ផ្គង់ប្រកាសខ្វះ)", "បានប្រកាស (អនុញ្ញាត)"), IF(AND(T1359=FALSE, U1359=FALSE, V1359=FALSE), "ព្យួរទុក (មិនមានទិន្នន័យ)", "ប្រកាសខុស (ព្យួរទុក)"))</f>
        <v/>
      </c>
      <c r="L1359" s="418" t="inlineStr"/>
      <c r="M1359" s="418" t="inlineStr"/>
      <c r="N1359" s="455" t="n"/>
      <c r="O1359" s="455">
        <f>IF(W1359&lt;0,AI1359,I1359)</f>
        <v/>
      </c>
      <c r="P1359" s="455">
        <f>I1359-O1359</f>
        <v/>
      </c>
      <c r="Q1359" s="418" t="n"/>
      <c r="R1359" s="418" t="inlineStr">
        <is>
          <t>TI-0195572</t>
        </is>
      </c>
      <c r="S1359" s="418" t="inlineStr"/>
      <c r="T1359" s="418">
        <f>R1359=S1359</f>
        <v/>
      </c>
      <c r="U1359" s="418">
        <f>AND(MONTH(F1359)=MONTH(Y1359), YEAR(F1359)=YEAR(Y1359))</f>
        <v/>
      </c>
      <c r="V1359" s="418">
        <f>AND(AC1359&lt;&gt;"", 'Company information'!D$4&lt;&gt;"", RIGHT(SUBSTITUTE(AC1359,"-",""),9)=RIGHT(SUBSTITUTE('Company information'!D$4,"-",""),9))</f>
        <v/>
      </c>
      <c r="W1359" s="418">
        <f>AI1359-I1359</f>
        <v/>
      </c>
      <c r="X1359" s="455" t="n"/>
      <c r="Y1359" s="417" t="n"/>
      <c r="Z1359" s="418" t="n"/>
      <c r="AA1359" s="418" t="n"/>
      <c r="AB1359" s="418" t="n"/>
      <c r="AC1359" s="418" t="n"/>
      <c r="AD1359" s="418" t="n"/>
      <c r="AE1359" s="455" t="n"/>
      <c r="AF1359" s="455" t="n"/>
      <c r="AG1359" s="455" t="n"/>
      <c r="AH1359" s="455" t="n"/>
      <c r="AI1359" s="455" t="n"/>
      <c r="AJ1359" s="455" t="n"/>
      <c r="AK1359" s="455" t="n"/>
      <c r="AL1359" s="455" t="n"/>
      <c r="AM1359" s="455" t="n"/>
      <c r="AN1359" s="455" t="n"/>
      <c r="AO1359" s="455" t="n"/>
      <c r="AP1359" s="455" t="n"/>
      <c r="AQ1359" s="455" t="n"/>
      <c r="AR1359" s="418" t="n"/>
      <c r="AS1359" s="418" t="n"/>
      <c r="AT1359" s="418" t="n"/>
    </row>
    <row r="1360">
      <c r="A1360" s="417" t="n">
        <v>1351</v>
      </c>
      <c r="B1360" s="418" t="inlineStr">
        <is>
          <t>OMB REVISION FEE</t>
        </is>
      </c>
      <c r="C1360" s="418" t="inlineStr">
        <is>
          <t>អ៊ិចស្ពែឌីធ័រ ខេមបូឌា អិលធីឌី</t>
        </is>
      </c>
      <c r="D1360" s="418" t="inlineStr">
        <is>
          <t>L001-100045898</t>
        </is>
      </c>
      <c r="E1360" s="418" t="inlineStr">
        <is>
          <t>TI-0195571</t>
        </is>
      </c>
      <c r="F1360" s="419" t="n">
        <v>44503</v>
      </c>
      <c r="G1360" s="420" t="n">
        <v>363571</v>
      </c>
      <c r="H1360" s="418" t="n"/>
      <c r="I1360" s="455" t="n">
        <v>363571</v>
      </c>
      <c r="J1360" s="418">
        <f>IF(L1360&lt;&gt;"",L1360,K1360)</f>
        <v/>
      </c>
      <c r="K1360" s="418">
        <f>IF(AND(T1360=TRUE, U1360=TRUE, V1360=TRUE), IF(W1360&lt;-0.05, "អនុញ្ញាត (អ្នកផ្គត់ផ្គង់ប្រកាសខ្វះ)", "បានប្រកាស (អនុញ្ញាត)"), IF(AND(T1360=FALSE, U1360=FALSE, V1360=FALSE), "ព្យួរទុក (មិនមានទិន្នន័យ)", "ប្រកាសខុស (ព្យួរទុក)"))</f>
        <v/>
      </c>
      <c r="L1360" s="418" t="inlineStr"/>
      <c r="M1360" s="418" t="inlineStr"/>
      <c r="N1360" s="455" t="n"/>
      <c r="O1360" s="455">
        <f>IF(W1360&lt;0,AI1360,I1360)</f>
        <v/>
      </c>
      <c r="P1360" s="455">
        <f>I1360-O1360</f>
        <v/>
      </c>
      <c r="Q1360" s="418" t="n"/>
      <c r="R1360" s="418" t="inlineStr">
        <is>
          <t>TI-0195571</t>
        </is>
      </c>
      <c r="S1360" s="418" t="inlineStr"/>
      <c r="T1360" s="418">
        <f>R1360=S1360</f>
        <v/>
      </c>
      <c r="U1360" s="418">
        <f>AND(MONTH(F1360)=MONTH(Y1360), YEAR(F1360)=YEAR(Y1360))</f>
        <v/>
      </c>
      <c r="V1360" s="418">
        <f>AND(AC1360&lt;&gt;"", 'Company information'!D$4&lt;&gt;"", RIGHT(SUBSTITUTE(AC1360,"-",""),9)=RIGHT(SUBSTITUTE('Company information'!D$4,"-",""),9))</f>
        <v/>
      </c>
      <c r="W1360" s="418">
        <f>AI1360-I1360</f>
        <v/>
      </c>
      <c r="X1360" s="455" t="n"/>
      <c r="Y1360" s="417" t="n"/>
      <c r="Z1360" s="418" t="n"/>
      <c r="AA1360" s="418" t="n"/>
      <c r="AB1360" s="418" t="n"/>
      <c r="AC1360" s="418" t="n"/>
      <c r="AD1360" s="418" t="n"/>
      <c r="AE1360" s="455" t="n"/>
      <c r="AF1360" s="455" t="n"/>
      <c r="AG1360" s="455" t="n"/>
      <c r="AH1360" s="455" t="n"/>
      <c r="AI1360" s="455" t="n"/>
      <c r="AJ1360" s="455" t="n"/>
      <c r="AK1360" s="455" t="n"/>
      <c r="AL1360" s="455" t="n"/>
      <c r="AM1360" s="455" t="n"/>
      <c r="AN1360" s="455" t="n"/>
      <c r="AO1360" s="455" t="n"/>
      <c r="AP1360" s="455" t="n"/>
      <c r="AQ1360" s="455" t="n"/>
      <c r="AR1360" s="418" t="n"/>
      <c r="AS1360" s="418" t="n"/>
      <c r="AT1360" s="418" t="n"/>
    </row>
    <row r="1361">
      <c r="A1361" s="417" t="n">
        <v>1352</v>
      </c>
      <c r="B1361" s="418" t="inlineStr">
        <is>
          <t>BL FEE</t>
        </is>
      </c>
      <c r="C1361" s="418" t="inlineStr">
        <is>
          <t>អ៊ិចស្ពែឌីធ័រ ខេមបូឌា អិលធីឌី</t>
        </is>
      </c>
      <c r="D1361" s="418" t="inlineStr">
        <is>
          <t>L001-100045898</t>
        </is>
      </c>
      <c r="E1361" s="418" t="inlineStr">
        <is>
          <t>TI-0195570</t>
        </is>
      </c>
      <c r="F1361" s="419" t="n">
        <v>44503</v>
      </c>
      <c r="G1361" s="420" t="n">
        <v>175581</v>
      </c>
      <c r="H1361" s="418" t="n"/>
      <c r="I1361" s="455" t="n">
        <v>175581</v>
      </c>
      <c r="J1361" s="418">
        <f>IF(L1361&lt;&gt;"",L1361,K1361)</f>
        <v/>
      </c>
      <c r="K1361" s="418">
        <f>IF(AND(T1361=TRUE, U1361=TRUE, V1361=TRUE), IF(W1361&lt;-0.05, "អនុញ្ញាត (អ្នកផ្គត់ផ្គង់ប្រកាសខ្វះ)", "បានប្រកាស (អនុញ្ញាត)"), IF(AND(T1361=FALSE, U1361=FALSE, V1361=FALSE), "ព្យួរទុក (មិនមានទិន្នន័យ)", "ប្រកាសខុស (ព្យួរទុក)"))</f>
        <v/>
      </c>
      <c r="L1361" s="418" t="inlineStr"/>
      <c r="M1361" s="418" t="inlineStr"/>
      <c r="N1361" s="455" t="n"/>
      <c r="O1361" s="455">
        <f>IF(W1361&lt;0,AI1361,I1361)</f>
        <v/>
      </c>
      <c r="P1361" s="455">
        <f>I1361-O1361</f>
        <v/>
      </c>
      <c r="Q1361" s="418" t="n"/>
      <c r="R1361" s="418" t="inlineStr">
        <is>
          <t>TI-0195570</t>
        </is>
      </c>
      <c r="S1361" s="418" t="inlineStr"/>
      <c r="T1361" s="418">
        <f>R1361=S1361</f>
        <v/>
      </c>
      <c r="U1361" s="418">
        <f>AND(MONTH(F1361)=MONTH(Y1361), YEAR(F1361)=YEAR(Y1361))</f>
        <v/>
      </c>
      <c r="V1361" s="418">
        <f>AND(AC1361&lt;&gt;"", 'Company information'!D$4&lt;&gt;"", RIGHT(SUBSTITUTE(AC1361,"-",""),9)=RIGHT(SUBSTITUTE('Company information'!D$4,"-",""),9))</f>
        <v/>
      </c>
      <c r="W1361" s="418">
        <f>AI1361-I1361</f>
        <v/>
      </c>
      <c r="X1361" s="455" t="n"/>
      <c r="Y1361" s="417" t="n"/>
      <c r="Z1361" s="418" t="n"/>
      <c r="AA1361" s="418" t="n"/>
      <c r="AB1361" s="418" t="n"/>
      <c r="AC1361" s="418" t="n"/>
      <c r="AD1361" s="418" t="n"/>
      <c r="AE1361" s="455" t="n"/>
      <c r="AF1361" s="455" t="n"/>
      <c r="AG1361" s="455" t="n"/>
      <c r="AH1361" s="455" t="n"/>
      <c r="AI1361" s="455" t="n"/>
      <c r="AJ1361" s="455" t="n"/>
      <c r="AK1361" s="455" t="n"/>
      <c r="AL1361" s="455" t="n"/>
      <c r="AM1361" s="455" t="n"/>
      <c r="AN1361" s="455" t="n"/>
      <c r="AO1361" s="455" t="n"/>
      <c r="AP1361" s="455" t="n"/>
      <c r="AQ1361" s="455" t="n"/>
      <c r="AR1361" s="418" t="n"/>
      <c r="AS1361" s="418" t="n"/>
      <c r="AT1361" s="418" t="n"/>
    </row>
    <row r="1362">
      <c r="A1362" s="417" t="n">
        <v>1353</v>
      </c>
      <c r="B1362" s="418" t="inlineStr">
        <is>
          <t>THC CHARGES</t>
        </is>
      </c>
      <c r="C1362" s="418" t="inlineStr">
        <is>
          <t>អ៊ិចស្ពែឌីធ័រ ខេមបូឌា អិលធីឌី</t>
        </is>
      </c>
      <c r="D1362" s="418" t="inlineStr">
        <is>
          <t>L001-100045898</t>
        </is>
      </c>
      <c r="E1362" s="418" t="inlineStr">
        <is>
          <t>TI-0195329</t>
        </is>
      </c>
      <c r="F1362" s="419" t="n">
        <v>44442</v>
      </c>
      <c r="G1362" s="420" t="n">
        <v>175581</v>
      </c>
      <c r="H1362" s="418" t="n"/>
      <c r="I1362" s="455" t="n">
        <v>175581</v>
      </c>
      <c r="J1362" s="418">
        <f>IF(L1362&lt;&gt;"",L1362,K1362)</f>
        <v/>
      </c>
      <c r="K1362" s="418">
        <f>IF(AND(T1362=TRUE, U1362=TRUE, V1362=TRUE), IF(W1362&lt;-0.05, "អនុញ្ញាត (អ្នកផ្គត់ផ្គង់ប្រកាសខ្វះ)", "បានប្រកាស (អនុញ្ញាត)"), IF(AND(T1362=FALSE, U1362=FALSE, V1362=FALSE), "ព្យួរទុក (មិនមានទិន្នន័យ)", "ប្រកាសខុស (ព្យួរទុក)"))</f>
        <v/>
      </c>
      <c r="L1362" s="418" t="inlineStr"/>
      <c r="M1362" s="418" t="inlineStr"/>
      <c r="N1362" s="455" t="n"/>
      <c r="O1362" s="455">
        <f>IF(W1362&lt;0,AI1362,I1362)</f>
        <v/>
      </c>
      <c r="P1362" s="455">
        <f>I1362-O1362</f>
        <v/>
      </c>
      <c r="Q1362" s="418" t="n"/>
      <c r="R1362" s="418" t="inlineStr">
        <is>
          <t>TI-0195329</t>
        </is>
      </c>
      <c r="S1362" s="418" t="inlineStr"/>
      <c r="T1362" s="418">
        <f>R1362=S1362</f>
        <v/>
      </c>
      <c r="U1362" s="418">
        <f>AND(MONTH(F1362)=MONTH(Y1362), YEAR(F1362)=YEAR(Y1362))</f>
        <v/>
      </c>
      <c r="V1362" s="418">
        <f>AND(AC1362&lt;&gt;"", 'Company information'!D$4&lt;&gt;"", RIGHT(SUBSTITUTE(AC1362,"-",""),9)=RIGHT(SUBSTITUTE('Company information'!D$4,"-",""),9))</f>
        <v/>
      </c>
      <c r="W1362" s="418">
        <f>AI1362-I1362</f>
        <v/>
      </c>
      <c r="X1362" s="455" t="n"/>
      <c r="Y1362" s="417" t="n"/>
      <c r="Z1362" s="418" t="n"/>
      <c r="AA1362" s="418" t="n"/>
      <c r="AB1362" s="418" t="n"/>
      <c r="AC1362" s="418" t="n"/>
      <c r="AD1362" s="418" t="n"/>
      <c r="AE1362" s="455" t="n"/>
      <c r="AF1362" s="455" t="n"/>
      <c r="AG1362" s="455" t="n"/>
      <c r="AH1362" s="455" t="n"/>
      <c r="AI1362" s="455" t="n"/>
      <c r="AJ1362" s="455" t="n"/>
      <c r="AK1362" s="455" t="n"/>
      <c r="AL1362" s="455" t="n"/>
      <c r="AM1362" s="455" t="n"/>
      <c r="AN1362" s="455" t="n"/>
      <c r="AO1362" s="455" t="n"/>
      <c r="AP1362" s="455" t="n"/>
      <c r="AQ1362" s="455" t="n"/>
      <c r="AR1362" s="418" t="n"/>
      <c r="AS1362" s="418" t="n"/>
      <c r="AT1362" s="418" t="n"/>
    </row>
    <row r="1363">
      <c r="A1363" s="417" t="n">
        <v>1354</v>
      </c>
      <c r="B1363" s="418" t="inlineStr">
        <is>
          <t>CY MANAGEMENT FEE</t>
        </is>
      </c>
      <c r="C1363" s="418" t="inlineStr">
        <is>
          <t>អ៊ិចស្ពែឌីធ័រ ខេមបូឌា អិលធីឌី</t>
        </is>
      </c>
      <c r="D1363" s="418" t="inlineStr">
        <is>
          <t>L001-100045898</t>
        </is>
      </c>
      <c r="E1363" s="418" t="inlineStr">
        <is>
          <t>TI-0195119</t>
        </is>
      </c>
      <c r="F1363" s="419" t="n">
        <v>44289</v>
      </c>
      <c r="G1363" s="420" t="n">
        <v>193996</v>
      </c>
      <c r="H1363" s="418" t="n"/>
      <c r="I1363" s="455" t="n">
        <v>193996</v>
      </c>
      <c r="J1363" s="418">
        <f>IF(L1363&lt;&gt;"",L1363,K1363)</f>
        <v/>
      </c>
      <c r="K1363" s="418">
        <f>IF(AND(T1363=TRUE, U1363=TRUE, V1363=TRUE), IF(W1363&lt;-0.05, "អនុញ្ញាត (អ្នកផ្គត់ផ្គង់ប្រកាសខ្វះ)", "បានប្រកាស (អនុញ្ញាត)"), IF(AND(T1363=FALSE, U1363=FALSE, V1363=FALSE), "ព្យួរទុក (មិនមានទិន្នន័យ)", "ប្រកាសខុស (ព្យួរទុក)"))</f>
        <v/>
      </c>
      <c r="L1363" s="418" t="inlineStr"/>
      <c r="M1363" s="418" t="inlineStr"/>
      <c r="N1363" s="455" t="n"/>
      <c r="O1363" s="455">
        <f>IF(W1363&lt;0,AI1363,I1363)</f>
        <v/>
      </c>
      <c r="P1363" s="455">
        <f>I1363-O1363</f>
        <v/>
      </c>
      <c r="Q1363" s="418" t="n"/>
      <c r="R1363" s="418" t="inlineStr">
        <is>
          <t>TI-0195119</t>
        </is>
      </c>
      <c r="S1363" s="418" t="inlineStr"/>
      <c r="T1363" s="418">
        <f>R1363=S1363</f>
        <v/>
      </c>
      <c r="U1363" s="418">
        <f>AND(MONTH(F1363)=MONTH(Y1363), YEAR(F1363)=YEAR(Y1363))</f>
        <v/>
      </c>
      <c r="V1363" s="418">
        <f>AND(AC1363&lt;&gt;"", 'Company information'!D$4&lt;&gt;"", RIGHT(SUBSTITUTE(AC1363,"-",""),9)=RIGHT(SUBSTITUTE('Company information'!D$4,"-",""),9))</f>
        <v/>
      </c>
      <c r="W1363" s="418">
        <f>AI1363-I1363</f>
        <v/>
      </c>
      <c r="X1363" s="455" t="n"/>
      <c r="Y1363" s="417" t="n"/>
      <c r="Z1363" s="418" t="n"/>
      <c r="AA1363" s="418" t="n"/>
      <c r="AB1363" s="418" t="n"/>
      <c r="AC1363" s="418" t="n"/>
      <c r="AD1363" s="418" t="n"/>
      <c r="AE1363" s="455" t="n"/>
      <c r="AF1363" s="455" t="n"/>
      <c r="AG1363" s="455" t="n"/>
      <c r="AH1363" s="455" t="n"/>
      <c r="AI1363" s="455" t="n"/>
      <c r="AJ1363" s="455" t="n"/>
      <c r="AK1363" s="455" t="n"/>
      <c r="AL1363" s="455" t="n"/>
      <c r="AM1363" s="455" t="n"/>
      <c r="AN1363" s="455" t="n"/>
      <c r="AO1363" s="455" t="n"/>
      <c r="AP1363" s="455" t="n"/>
      <c r="AQ1363" s="455" t="n"/>
      <c r="AR1363" s="418" t="n"/>
      <c r="AS1363" s="418" t="n"/>
      <c r="AT1363" s="418" t="n"/>
    </row>
    <row r="1364">
      <c r="A1364" s="417" t="n">
        <v>1355</v>
      </c>
      <c r="B1364" s="418" t="inlineStr">
        <is>
          <t>CY MANAGEMENT FEE</t>
        </is>
      </c>
      <c r="C1364" s="418" t="inlineStr">
        <is>
          <t>អ៊ិចស្ពែឌីធ័រ ខេមបូឌា អិលធីឌី</t>
        </is>
      </c>
      <c r="D1364" s="418" t="inlineStr">
        <is>
          <t>L001-100045898</t>
        </is>
      </c>
      <c r="E1364" s="418" t="inlineStr">
        <is>
          <t>TI-0195118</t>
        </is>
      </c>
      <c r="F1364" s="419" t="n">
        <v>44289</v>
      </c>
      <c r="G1364" s="420" t="n">
        <v>246867</v>
      </c>
      <c r="H1364" s="418" t="n"/>
      <c r="I1364" s="455" t="n">
        <v>246867</v>
      </c>
      <c r="J1364" s="418">
        <f>IF(L1364&lt;&gt;"",L1364,K1364)</f>
        <v/>
      </c>
      <c r="K1364" s="418">
        <f>IF(AND(T1364=TRUE, U1364=TRUE, V1364=TRUE), IF(W1364&lt;-0.05, "អនុញ្ញាត (អ្នកផ្គត់ផ្គង់ប្រកាសខ្វះ)", "បានប្រកាស (អនុញ្ញាត)"), IF(AND(T1364=FALSE, U1364=FALSE, V1364=FALSE), "ព្យួរទុក (មិនមានទិន្នន័យ)", "ប្រកាសខុស (ព្យួរទុក)"))</f>
        <v/>
      </c>
      <c r="L1364" s="418" t="inlineStr"/>
      <c r="M1364" s="418" t="inlineStr"/>
      <c r="N1364" s="455" t="n"/>
      <c r="O1364" s="455">
        <f>IF(W1364&lt;0,AI1364,I1364)</f>
        <v/>
      </c>
      <c r="P1364" s="455">
        <f>I1364-O1364</f>
        <v/>
      </c>
      <c r="Q1364" s="418" t="n"/>
      <c r="R1364" s="418" t="inlineStr">
        <is>
          <t>TI-0195118</t>
        </is>
      </c>
      <c r="S1364" s="418" t="inlineStr"/>
      <c r="T1364" s="418">
        <f>R1364=S1364</f>
        <v/>
      </c>
      <c r="U1364" s="418">
        <f>AND(MONTH(F1364)=MONTH(Y1364), YEAR(F1364)=YEAR(Y1364))</f>
        <v/>
      </c>
      <c r="V1364" s="418">
        <f>AND(AC1364&lt;&gt;"", 'Company information'!D$4&lt;&gt;"", RIGHT(SUBSTITUTE(AC1364,"-",""),9)=RIGHT(SUBSTITUTE('Company information'!D$4,"-",""),9))</f>
        <v/>
      </c>
      <c r="W1364" s="418">
        <f>AI1364-I1364</f>
        <v/>
      </c>
      <c r="X1364" s="455" t="n"/>
      <c r="Y1364" s="417" t="n"/>
      <c r="Z1364" s="418" t="n"/>
      <c r="AA1364" s="418" t="n"/>
      <c r="AB1364" s="418" t="n"/>
      <c r="AC1364" s="418" t="n"/>
      <c r="AD1364" s="418" t="n"/>
      <c r="AE1364" s="455" t="n"/>
      <c r="AF1364" s="455" t="n"/>
      <c r="AG1364" s="455" t="n"/>
      <c r="AH1364" s="455" t="n"/>
      <c r="AI1364" s="455" t="n"/>
      <c r="AJ1364" s="455" t="n"/>
      <c r="AK1364" s="455" t="n"/>
      <c r="AL1364" s="455" t="n"/>
      <c r="AM1364" s="455" t="n"/>
      <c r="AN1364" s="455" t="n"/>
      <c r="AO1364" s="455" t="n"/>
      <c r="AP1364" s="455" t="n"/>
      <c r="AQ1364" s="455" t="n"/>
      <c r="AR1364" s="418" t="n"/>
      <c r="AS1364" s="418" t="n"/>
      <c r="AT1364" s="418" t="n"/>
    </row>
    <row r="1365">
      <c r="A1365" s="417" t="n">
        <v>1356</v>
      </c>
      <c r="B1365" s="418" t="inlineStr">
        <is>
          <t>CY MANAGEMENT FEE</t>
        </is>
      </c>
      <c r="C1365" s="418" t="inlineStr">
        <is>
          <t>អ៊ិចស្ពែឌីធ័រ ខេមបូឌា អិលធីឌី</t>
        </is>
      </c>
      <c r="D1365" s="418" t="inlineStr">
        <is>
          <t>L001-100045898</t>
        </is>
      </c>
      <c r="E1365" s="418" t="inlineStr">
        <is>
          <t>TI-0195117</t>
        </is>
      </c>
      <c r="F1365" s="419" t="n">
        <v>44289</v>
      </c>
      <c r="G1365" s="420" t="n">
        <v>369690</v>
      </c>
      <c r="H1365" s="418" t="n"/>
      <c r="I1365" s="455" t="n">
        <v>369690</v>
      </c>
      <c r="J1365" s="418">
        <f>IF(L1365&lt;&gt;"",L1365,K1365)</f>
        <v/>
      </c>
      <c r="K1365" s="418">
        <f>IF(AND(T1365=TRUE, U1365=TRUE, V1365=TRUE), IF(W1365&lt;-0.05, "អនុញ្ញាត (អ្នកផ្គត់ផ្គង់ប្រកាសខ្វះ)", "បានប្រកាស (អនុញ្ញាត)"), IF(AND(T1365=FALSE, U1365=FALSE, V1365=FALSE), "ព្យួរទុក (មិនមានទិន្នន័យ)", "ប្រកាសខុស (ព្យួរទុក)"))</f>
        <v/>
      </c>
      <c r="L1365" s="418" t="inlineStr"/>
      <c r="M1365" s="418" t="inlineStr"/>
      <c r="N1365" s="455" t="n"/>
      <c r="O1365" s="455">
        <f>IF(W1365&lt;0,AI1365,I1365)</f>
        <v/>
      </c>
      <c r="P1365" s="455">
        <f>I1365-O1365</f>
        <v/>
      </c>
      <c r="Q1365" s="418" t="n"/>
      <c r="R1365" s="418" t="inlineStr">
        <is>
          <t>TI-0195117</t>
        </is>
      </c>
      <c r="S1365" s="418" t="inlineStr"/>
      <c r="T1365" s="418">
        <f>R1365=S1365</f>
        <v/>
      </c>
      <c r="U1365" s="418">
        <f>AND(MONTH(F1365)=MONTH(Y1365), YEAR(F1365)=YEAR(Y1365))</f>
        <v/>
      </c>
      <c r="V1365" s="418">
        <f>AND(AC1365&lt;&gt;"", 'Company information'!D$4&lt;&gt;"", RIGHT(SUBSTITUTE(AC1365,"-",""),9)=RIGHT(SUBSTITUTE('Company information'!D$4,"-",""),9))</f>
        <v/>
      </c>
      <c r="W1365" s="418">
        <f>AI1365-I1365</f>
        <v/>
      </c>
      <c r="X1365" s="455" t="n"/>
      <c r="Y1365" s="417" t="n"/>
      <c r="Z1365" s="418" t="n"/>
      <c r="AA1365" s="418" t="n"/>
      <c r="AB1365" s="418" t="n"/>
      <c r="AC1365" s="418" t="n"/>
      <c r="AD1365" s="418" t="n"/>
      <c r="AE1365" s="455" t="n"/>
      <c r="AF1365" s="455" t="n"/>
      <c r="AG1365" s="455" t="n"/>
      <c r="AH1365" s="455" t="n"/>
      <c r="AI1365" s="455" t="n"/>
      <c r="AJ1365" s="455" t="n"/>
      <c r="AK1365" s="455" t="n"/>
      <c r="AL1365" s="455" t="n"/>
      <c r="AM1365" s="455" t="n"/>
      <c r="AN1365" s="455" t="n"/>
      <c r="AO1365" s="455" t="n"/>
      <c r="AP1365" s="455" t="n"/>
      <c r="AQ1365" s="455" t="n"/>
      <c r="AR1365" s="418" t="n"/>
      <c r="AS1365" s="418" t="n"/>
      <c r="AT1365" s="418" t="n"/>
    </row>
    <row r="1366">
      <c r="A1366" s="417" t="n">
        <v>1357</v>
      </c>
      <c r="B1366" s="418" t="inlineStr">
        <is>
          <t>CY MANAGEMENT FEE</t>
        </is>
      </c>
      <c r="C1366" s="418" t="inlineStr">
        <is>
          <t>អ៊ិចស្ពែឌីធ័រ ខេមបូឌា អិលធីឌី</t>
        </is>
      </c>
      <c r="D1366" s="418" t="inlineStr">
        <is>
          <t>L001-100045898</t>
        </is>
      </c>
      <c r="E1366" s="418" t="inlineStr">
        <is>
          <t>TI-0195116</t>
        </is>
      </c>
      <c r="F1366" s="419" t="n">
        <v>44289</v>
      </c>
      <c r="G1366" s="420" t="n">
        <v>531354</v>
      </c>
      <c r="H1366" s="418" t="n"/>
      <c r="I1366" s="455" t="n">
        <v>531354</v>
      </c>
      <c r="J1366" s="418">
        <f>IF(L1366&lt;&gt;"",L1366,K1366)</f>
        <v/>
      </c>
      <c r="K1366" s="418">
        <f>IF(AND(T1366=TRUE, U1366=TRUE, V1366=TRUE), IF(W1366&lt;-0.05, "អនុញ្ញាត (អ្នកផ្គត់ផ្គង់ប្រកាសខ្វះ)", "បានប្រកាស (អនុញ្ញាត)"), IF(AND(T1366=FALSE, U1366=FALSE, V1366=FALSE), "ព្យួរទុក (មិនមានទិន្នន័យ)", "ប្រកាសខុស (ព្យួរទុក)"))</f>
        <v/>
      </c>
      <c r="L1366" s="418" t="inlineStr"/>
      <c r="M1366" s="418" t="inlineStr"/>
      <c r="N1366" s="455" t="n"/>
      <c r="O1366" s="455">
        <f>IF(W1366&lt;0,AI1366,I1366)</f>
        <v/>
      </c>
      <c r="P1366" s="455">
        <f>I1366-O1366</f>
        <v/>
      </c>
      <c r="Q1366" s="418" t="n"/>
      <c r="R1366" s="418" t="inlineStr">
        <is>
          <t>TI-0195116</t>
        </is>
      </c>
      <c r="S1366" s="418" t="inlineStr"/>
      <c r="T1366" s="418">
        <f>R1366=S1366</f>
        <v/>
      </c>
      <c r="U1366" s="418">
        <f>AND(MONTH(F1366)=MONTH(Y1366), YEAR(F1366)=YEAR(Y1366))</f>
        <v/>
      </c>
      <c r="V1366" s="418">
        <f>AND(AC1366&lt;&gt;"", 'Company information'!D$4&lt;&gt;"", RIGHT(SUBSTITUTE(AC1366,"-",""),9)=RIGHT(SUBSTITUTE('Company information'!D$4,"-",""),9))</f>
        <v/>
      </c>
      <c r="W1366" s="418">
        <f>AI1366-I1366</f>
        <v/>
      </c>
      <c r="X1366" s="455" t="n"/>
      <c r="Y1366" s="417" t="n"/>
      <c r="Z1366" s="418" t="n"/>
      <c r="AA1366" s="418" t="n"/>
      <c r="AB1366" s="418" t="n"/>
      <c r="AC1366" s="418" t="n"/>
      <c r="AD1366" s="418" t="n"/>
      <c r="AE1366" s="455" t="n"/>
      <c r="AF1366" s="455" t="n"/>
      <c r="AG1366" s="455" t="n"/>
      <c r="AH1366" s="455" t="n"/>
      <c r="AI1366" s="455" t="n"/>
      <c r="AJ1366" s="455" t="n"/>
      <c r="AK1366" s="455" t="n"/>
      <c r="AL1366" s="455" t="n"/>
      <c r="AM1366" s="455" t="n"/>
      <c r="AN1366" s="455" t="n"/>
      <c r="AO1366" s="455" t="n"/>
      <c r="AP1366" s="455" t="n"/>
      <c r="AQ1366" s="455" t="n"/>
      <c r="AR1366" s="418" t="n"/>
      <c r="AS1366" s="418" t="n"/>
      <c r="AT1366" s="418" t="n"/>
    </row>
    <row r="1367">
      <c r="A1367" s="417" t="n">
        <v>1358</v>
      </c>
      <c r="B1367" s="418" t="inlineStr">
        <is>
          <t>CY MANAGEMENT FEE</t>
        </is>
      </c>
      <c r="C1367" s="418" t="inlineStr">
        <is>
          <t>អ៊ិចស្ពែឌីធ័រ ខេមបូឌា អិលធីឌី</t>
        </is>
      </c>
      <c r="D1367" s="418" t="inlineStr">
        <is>
          <t>L001-100045898</t>
        </is>
      </c>
      <c r="E1367" s="418" t="inlineStr">
        <is>
          <t>TI-0195115</t>
        </is>
      </c>
      <c r="F1367" s="419" t="n">
        <v>44289</v>
      </c>
      <c r="G1367" s="420" t="n">
        <v>876235</v>
      </c>
      <c r="H1367" s="418" t="n"/>
      <c r="I1367" s="455" t="n">
        <v>876235</v>
      </c>
      <c r="J1367" s="418">
        <f>IF(L1367&lt;&gt;"",L1367,K1367)</f>
        <v/>
      </c>
      <c r="K1367" s="418">
        <f>IF(AND(T1367=TRUE, U1367=TRUE, V1367=TRUE), IF(W1367&lt;-0.05, "អនុញ្ញាត (អ្នកផ្គត់ផ្គង់ប្រកាសខ្វះ)", "បានប្រកាស (អនុញ្ញាត)"), IF(AND(T1367=FALSE, U1367=FALSE, V1367=FALSE), "ព្យួរទុក (មិនមានទិន្នន័យ)", "ប្រកាសខុស (ព្យួរទុក)"))</f>
        <v/>
      </c>
      <c r="L1367" s="418" t="inlineStr"/>
      <c r="M1367" s="418" t="inlineStr"/>
      <c r="N1367" s="455" t="n"/>
      <c r="O1367" s="455">
        <f>IF(W1367&lt;0,AI1367,I1367)</f>
        <v/>
      </c>
      <c r="P1367" s="455">
        <f>I1367-O1367</f>
        <v/>
      </c>
      <c r="Q1367" s="418" t="n"/>
      <c r="R1367" s="418" t="inlineStr">
        <is>
          <t>TI-0195115</t>
        </is>
      </c>
      <c r="S1367" s="418" t="inlineStr"/>
      <c r="T1367" s="418">
        <f>R1367=S1367</f>
        <v/>
      </c>
      <c r="U1367" s="418">
        <f>AND(MONTH(F1367)=MONTH(Y1367), YEAR(F1367)=YEAR(Y1367))</f>
        <v/>
      </c>
      <c r="V1367" s="418">
        <f>AND(AC1367&lt;&gt;"", 'Company information'!D$4&lt;&gt;"", RIGHT(SUBSTITUTE(AC1367,"-",""),9)=RIGHT(SUBSTITUTE('Company information'!D$4,"-",""),9))</f>
        <v/>
      </c>
      <c r="W1367" s="418">
        <f>AI1367-I1367</f>
        <v/>
      </c>
      <c r="X1367" s="455" t="n"/>
      <c r="Y1367" s="417" t="n"/>
      <c r="Z1367" s="418" t="n"/>
      <c r="AA1367" s="418" t="n"/>
      <c r="AB1367" s="418" t="n"/>
      <c r="AC1367" s="418" t="n"/>
      <c r="AD1367" s="418" t="n"/>
      <c r="AE1367" s="455" t="n"/>
      <c r="AF1367" s="455" t="n"/>
      <c r="AG1367" s="455" t="n"/>
      <c r="AH1367" s="455" t="n"/>
      <c r="AI1367" s="455" t="n"/>
      <c r="AJ1367" s="455" t="n"/>
      <c r="AK1367" s="455" t="n"/>
      <c r="AL1367" s="455" t="n"/>
      <c r="AM1367" s="455" t="n"/>
      <c r="AN1367" s="455" t="n"/>
      <c r="AO1367" s="455" t="n"/>
      <c r="AP1367" s="455" t="n"/>
      <c r="AQ1367" s="455" t="n"/>
      <c r="AR1367" s="418" t="n"/>
      <c r="AS1367" s="418" t="n"/>
      <c r="AT1367" s="418" t="n"/>
    </row>
    <row r="1368">
      <c r="A1368" s="417" t="n">
        <v>1359</v>
      </c>
      <c r="B1368" s="418" t="inlineStr">
        <is>
          <t>CY MANAGEMENT FEE</t>
        </is>
      </c>
      <c r="C1368" s="418" t="inlineStr">
        <is>
          <t>អ៊ិចស្ពែឌីធ័រ ខេមបូឌា អិលធីឌី</t>
        </is>
      </c>
      <c r="D1368" s="418" t="inlineStr">
        <is>
          <t>L001-100045898</t>
        </is>
      </c>
      <c r="E1368" s="418" t="inlineStr">
        <is>
          <t>TI-0195114</t>
        </is>
      </c>
      <c r="F1368" s="419" t="n">
        <v>44289</v>
      </c>
      <c r="G1368" s="420" t="n">
        <v>137871</v>
      </c>
      <c r="H1368" s="418" t="n"/>
      <c r="I1368" s="455" t="n">
        <v>137871</v>
      </c>
      <c r="J1368" s="418">
        <f>IF(L1368&lt;&gt;"",L1368,K1368)</f>
        <v/>
      </c>
      <c r="K1368" s="418">
        <f>IF(AND(T1368=TRUE, U1368=TRUE, V1368=TRUE), IF(W1368&lt;-0.05, "អនុញ្ញាត (អ្នកផ្គត់ផ្គង់ប្រកាសខ្វះ)", "បានប្រកាស (អនុញ្ញាត)"), IF(AND(T1368=FALSE, U1368=FALSE, V1368=FALSE), "ព្យួរទុក (មិនមានទិន្នន័យ)", "ប្រកាសខុស (ព្យួរទុក)"))</f>
        <v/>
      </c>
      <c r="L1368" s="418" t="inlineStr"/>
      <c r="M1368" s="418" t="inlineStr"/>
      <c r="N1368" s="455" t="n"/>
      <c r="O1368" s="455">
        <f>IF(W1368&lt;0,AI1368,I1368)</f>
        <v/>
      </c>
      <c r="P1368" s="455">
        <f>I1368-O1368</f>
        <v/>
      </c>
      <c r="Q1368" s="418" t="n"/>
      <c r="R1368" s="418" t="inlineStr">
        <is>
          <t>TI-0195114</t>
        </is>
      </c>
      <c r="S1368" s="418" t="inlineStr"/>
      <c r="T1368" s="418">
        <f>R1368=S1368</f>
        <v/>
      </c>
      <c r="U1368" s="418">
        <f>AND(MONTH(F1368)=MONTH(Y1368), YEAR(F1368)=YEAR(Y1368))</f>
        <v/>
      </c>
      <c r="V1368" s="418">
        <f>AND(AC1368&lt;&gt;"", 'Company information'!D$4&lt;&gt;"", RIGHT(SUBSTITUTE(AC1368,"-",""),9)=RIGHT(SUBSTITUTE('Company information'!D$4,"-",""),9))</f>
        <v/>
      </c>
      <c r="W1368" s="418">
        <f>AI1368-I1368</f>
        <v/>
      </c>
      <c r="X1368" s="455" t="n"/>
      <c r="Y1368" s="417" t="n"/>
      <c r="Z1368" s="418" t="n"/>
      <c r="AA1368" s="418" t="n"/>
      <c r="AB1368" s="418" t="n"/>
      <c r="AC1368" s="418" t="n"/>
      <c r="AD1368" s="418" t="n"/>
      <c r="AE1368" s="455" t="n"/>
      <c r="AF1368" s="455" t="n"/>
      <c r="AG1368" s="455" t="n"/>
      <c r="AH1368" s="455" t="n"/>
      <c r="AI1368" s="455" t="n"/>
      <c r="AJ1368" s="455" t="n"/>
      <c r="AK1368" s="455" t="n"/>
      <c r="AL1368" s="455" t="n"/>
      <c r="AM1368" s="455" t="n"/>
      <c r="AN1368" s="455" t="n"/>
      <c r="AO1368" s="455" t="n"/>
      <c r="AP1368" s="455" t="n"/>
      <c r="AQ1368" s="455" t="n"/>
      <c r="AR1368" s="418" t="n"/>
      <c r="AS1368" s="418" t="n"/>
      <c r="AT1368" s="418" t="n"/>
    </row>
    <row r="1369">
      <c r="A1369" s="417" t="n">
        <v>1360</v>
      </c>
      <c r="B1369" s="418" t="inlineStr">
        <is>
          <t>CFS RECEVICE &amp; TRUCKING CHARGE</t>
        </is>
      </c>
      <c r="C1369" s="418" t="inlineStr">
        <is>
          <t>អ៊ិចស្ពែឌីធ័រ ខេមបូឌា អិលធីឌី</t>
        </is>
      </c>
      <c r="D1369" s="418" t="inlineStr">
        <is>
          <t>L001-100045898</t>
        </is>
      </c>
      <c r="E1369" s="418" t="inlineStr">
        <is>
          <t>TI-0195108</t>
        </is>
      </c>
      <c r="F1369" s="419" t="n">
        <v>44289</v>
      </c>
      <c r="G1369" s="420" t="n">
        <v>232581</v>
      </c>
      <c r="H1369" s="418" t="n"/>
      <c r="I1369" s="455" t="n">
        <v>232581</v>
      </c>
      <c r="J1369" s="418">
        <f>IF(L1369&lt;&gt;"",L1369,K1369)</f>
        <v/>
      </c>
      <c r="K1369" s="418">
        <f>IF(AND(T1369=TRUE, U1369=TRUE, V1369=TRUE), IF(W1369&lt;-0.05, "អនុញ្ញាត (អ្នកផ្គត់ផ្គង់ប្រកាសខ្វះ)", "បានប្រកាស (អនុញ្ញាត)"), IF(AND(T1369=FALSE, U1369=FALSE, V1369=FALSE), "ព្យួរទុក (មិនមានទិន្នន័យ)", "ប្រកាសខុស (ព្យួរទុក)"))</f>
        <v/>
      </c>
      <c r="L1369" s="418" t="inlineStr"/>
      <c r="M1369" s="418" t="inlineStr"/>
      <c r="N1369" s="455" t="n"/>
      <c r="O1369" s="455">
        <f>IF(W1369&lt;0,AI1369,I1369)</f>
        <v/>
      </c>
      <c r="P1369" s="455">
        <f>I1369-O1369</f>
        <v/>
      </c>
      <c r="Q1369" s="418" t="n"/>
      <c r="R1369" s="418" t="inlineStr">
        <is>
          <t>TI-0195108</t>
        </is>
      </c>
      <c r="S1369" s="418" t="inlineStr"/>
      <c r="T1369" s="418">
        <f>R1369=S1369</f>
        <v/>
      </c>
      <c r="U1369" s="418">
        <f>AND(MONTH(F1369)=MONTH(Y1369), YEAR(F1369)=YEAR(Y1369))</f>
        <v/>
      </c>
      <c r="V1369" s="418">
        <f>AND(AC1369&lt;&gt;"", 'Company information'!D$4&lt;&gt;"", RIGHT(SUBSTITUTE(AC1369,"-",""),9)=RIGHT(SUBSTITUTE('Company information'!D$4,"-",""),9))</f>
        <v/>
      </c>
      <c r="W1369" s="418">
        <f>AI1369-I1369</f>
        <v/>
      </c>
      <c r="X1369" s="455" t="n"/>
      <c r="Y1369" s="417" t="n"/>
      <c r="Z1369" s="418" t="n"/>
      <c r="AA1369" s="418" t="n"/>
      <c r="AB1369" s="418" t="n"/>
      <c r="AC1369" s="418" t="n"/>
      <c r="AD1369" s="418" t="n"/>
      <c r="AE1369" s="455" t="n"/>
      <c r="AF1369" s="455" t="n"/>
      <c r="AG1369" s="455" t="n"/>
      <c r="AH1369" s="455" t="n"/>
      <c r="AI1369" s="455" t="n"/>
      <c r="AJ1369" s="455" t="n"/>
      <c r="AK1369" s="455" t="n"/>
      <c r="AL1369" s="455" t="n"/>
      <c r="AM1369" s="455" t="n"/>
      <c r="AN1369" s="455" t="n"/>
      <c r="AO1369" s="455" t="n"/>
      <c r="AP1369" s="455" t="n"/>
      <c r="AQ1369" s="455" t="n"/>
      <c r="AR1369" s="418" t="n"/>
      <c r="AS1369" s="418" t="n"/>
      <c r="AT1369" s="418" t="n"/>
    </row>
    <row r="1370">
      <c r="A1370" s="417" t="n">
        <v>1361</v>
      </c>
      <c r="B1370" s="418" t="inlineStr">
        <is>
          <t>Lift-Off</t>
        </is>
      </c>
      <c r="C1370" s="418" t="inlineStr">
        <is>
          <t>កំពង់ផែស្វយ័តក្រុងព្រះសីហនុ</t>
        </is>
      </c>
      <c r="D1370" s="418" t="inlineStr">
        <is>
          <t>L001-100044638</t>
        </is>
      </c>
      <c r="E1370" s="418" t="inlineStr">
        <is>
          <t>036854</t>
        </is>
      </c>
      <c r="F1370" s="419" t="n">
        <v>44350</v>
      </c>
      <c r="G1370" s="420" t="n">
        <v>6902</v>
      </c>
      <c r="H1370" s="418" t="n"/>
      <c r="I1370" s="455" t="n">
        <v>6902</v>
      </c>
      <c r="J1370" s="418">
        <f>IF(L1370&lt;&gt;"",L1370,K1370)</f>
        <v/>
      </c>
      <c r="K1370" s="418">
        <f>IF(AND(T1370=TRUE, U1370=TRUE, V1370=TRUE), IF(W1370&lt;-0.05, "អនុញ្ញាត (អ្នកផ្គត់ផ្គង់ប្រកាសខ្វះ)", "បានប្រកាស (អនុញ្ញាត)"), IF(AND(T1370=FALSE, U1370=FALSE, V1370=FALSE), "ព្យួរទុក (មិនមានទិន្នន័យ)", "ប្រកាសខុស (ព្យួរទុក)"))</f>
        <v/>
      </c>
      <c r="L1370" s="418" t="inlineStr"/>
      <c r="M1370" s="418" t="inlineStr"/>
      <c r="N1370" s="455" t="n"/>
      <c r="O1370" s="455">
        <f>IF(W1370&lt;0,AI1370,I1370)</f>
        <v/>
      </c>
      <c r="P1370" s="455">
        <f>I1370-O1370</f>
        <v/>
      </c>
      <c r="Q1370" s="418" t="n"/>
      <c r="R1370" s="418" t="inlineStr">
        <is>
          <t>036854</t>
        </is>
      </c>
      <c r="S1370" s="418" t="inlineStr"/>
      <c r="T1370" s="418">
        <f>R1370=S1370</f>
        <v/>
      </c>
      <c r="U1370" s="418">
        <f>AND(MONTH(F1370)=MONTH(Y1370), YEAR(F1370)=YEAR(Y1370))</f>
        <v/>
      </c>
      <c r="V1370" s="418">
        <f>AND(AC1370&lt;&gt;"", 'Company information'!D$4&lt;&gt;"", RIGHT(SUBSTITUTE(AC1370,"-",""),9)=RIGHT(SUBSTITUTE('Company information'!D$4,"-",""),9))</f>
        <v/>
      </c>
      <c r="W1370" s="418">
        <f>AI1370-I1370</f>
        <v/>
      </c>
      <c r="X1370" s="455" t="n"/>
      <c r="Y1370" s="417" t="n"/>
      <c r="Z1370" s="418" t="n"/>
      <c r="AA1370" s="418" t="n"/>
      <c r="AB1370" s="418" t="n"/>
      <c r="AC1370" s="418" t="n"/>
      <c r="AD1370" s="418" t="n"/>
      <c r="AE1370" s="455" t="n"/>
      <c r="AF1370" s="455" t="n"/>
      <c r="AG1370" s="455" t="n"/>
      <c r="AH1370" s="455" t="n"/>
      <c r="AI1370" s="455" t="n"/>
      <c r="AJ1370" s="455" t="n"/>
      <c r="AK1370" s="455" t="n"/>
      <c r="AL1370" s="455" t="n"/>
      <c r="AM1370" s="455" t="n"/>
      <c r="AN1370" s="455" t="n"/>
      <c r="AO1370" s="455" t="n"/>
      <c r="AP1370" s="455" t="n"/>
      <c r="AQ1370" s="455" t="n"/>
      <c r="AR1370" s="418" t="n"/>
      <c r="AS1370" s="418" t="n"/>
      <c r="AT1370" s="418" t="n"/>
    </row>
    <row r="1371">
      <c r="A1371" s="417" t="n">
        <v>1362</v>
      </c>
      <c r="B1371" s="418" t="inlineStr">
        <is>
          <t>Lift-Off</t>
        </is>
      </c>
      <c r="C1371" s="418" t="inlineStr">
        <is>
          <t>កំពង់ផែស្វយ័តក្រុងព្រះសីហនុ</t>
        </is>
      </c>
      <c r="D1371" s="418" t="inlineStr">
        <is>
          <t>L001-100044638</t>
        </is>
      </c>
      <c r="E1371" s="418" t="inlineStr">
        <is>
          <t>036754</t>
        </is>
      </c>
      <c r="F1371" s="419" t="n">
        <v>44319</v>
      </c>
      <c r="G1371" s="420" t="n">
        <v>6902</v>
      </c>
      <c r="H1371" s="418" t="n"/>
      <c r="I1371" s="455" t="n">
        <v>6902</v>
      </c>
      <c r="J1371" s="418">
        <f>IF(L1371&lt;&gt;"",L1371,K1371)</f>
        <v/>
      </c>
      <c r="K1371" s="418">
        <f>IF(AND(T1371=TRUE, U1371=TRUE, V1371=TRUE), IF(W1371&lt;-0.05, "អនុញ្ញាត (អ្នកផ្គត់ផ្គង់ប្រកាសខ្វះ)", "បានប្រកាស (អនុញ្ញាត)"), IF(AND(T1371=FALSE, U1371=FALSE, V1371=FALSE), "ព្យួរទុក (មិនមានទិន្នន័យ)", "ប្រកាសខុស (ព្យួរទុក)"))</f>
        <v/>
      </c>
      <c r="L1371" s="418" t="inlineStr"/>
      <c r="M1371" s="418" t="inlineStr"/>
      <c r="N1371" s="455" t="n"/>
      <c r="O1371" s="455">
        <f>IF(W1371&lt;0,AI1371,I1371)</f>
        <v/>
      </c>
      <c r="P1371" s="455">
        <f>I1371-O1371</f>
        <v/>
      </c>
      <c r="Q1371" s="418" t="n"/>
      <c r="R1371" s="418" t="inlineStr">
        <is>
          <t>036754</t>
        </is>
      </c>
      <c r="S1371" s="418" t="inlineStr"/>
      <c r="T1371" s="418">
        <f>R1371=S1371</f>
        <v/>
      </c>
      <c r="U1371" s="418">
        <f>AND(MONTH(F1371)=MONTH(Y1371), YEAR(F1371)=YEAR(Y1371))</f>
        <v/>
      </c>
      <c r="V1371" s="418">
        <f>AND(AC1371&lt;&gt;"", 'Company information'!D$4&lt;&gt;"", RIGHT(SUBSTITUTE(AC1371,"-",""),9)=RIGHT(SUBSTITUTE('Company information'!D$4,"-",""),9))</f>
        <v/>
      </c>
      <c r="W1371" s="418">
        <f>AI1371-I1371</f>
        <v/>
      </c>
      <c r="X1371" s="455" t="n"/>
      <c r="Y1371" s="417" t="n"/>
      <c r="Z1371" s="418" t="n"/>
      <c r="AA1371" s="418" t="n"/>
      <c r="AB1371" s="418" t="n"/>
      <c r="AC1371" s="418" t="n"/>
      <c r="AD1371" s="418" t="n"/>
      <c r="AE1371" s="455" t="n"/>
      <c r="AF1371" s="455" t="n"/>
      <c r="AG1371" s="455" t="n"/>
      <c r="AH1371" s="455" t="n"/>
      <c r="AI1371" s="455" t="n"/>
      <c r="AJ1371" s="455" t="n"/>
      <c r="AK1371" s="455" t="n"/>
      <c r="AL1371" s="455" t="n"/>
      <c r="AM1371" s="455" t="n"/>
      <c r="AN1371" s="455" t="n"/>
      <c r="AO1371" s="455" t="n"/>
      <c r="AP1371" s="455" t="n"/>
      <c r="AQ1371" s="455" t="n"/>
      <c r="AR1371" s="418" t="n"/>
      <c r="AS1371" s="418" t="n"/>
      <c r="AT1371" s="418" t="n"/>
    </row>
    <row r="1372">
      <c r="A1372" s="417" t="n">
        <v>1363</v>
      </c>
      <c r="B1372" s="418" t="inlineStr">
        <is>
          <t>Lift-Off</t>
        </is>
      </c>
      <c r="C1372" s="418" t="inlineStr">
        <is>
          <t>កំពង់ផែស្វយ័តក្រុងព្រះសីហនុ</t>
        </is>
      </c>
      <c r="D1372" s="418" t="inlineStr">
        <is>
          <t>L001-100044638</t>
        </is>
      </c>
      <c r="E1372" s="418" t="inlineStr">
        <is>
          <t>036746</t>
        </is>
      </c>
      <c r="F1372" s="419" t="n">
        <v>44319</v>
      </c>
      <c r="G1372" s="420" t="n">
        <v>15428</v>
      </c>
      <c r="H1372" s="418" t="n"/>
      <c r="I1372" s="455" t="n">
        <v>15428</v>
      </c>
      <c r="J1372" s="418">
        <f>IF(L1372&lt;&gt;"",L1372,K1372)</f>
        <v/>
      </c>
      <c r="K1372" s="418">
        <f>IF(AND(T1372=TRUE, U1372=TRUE, V1372=TRUE), IF(W1372&lt;-0.05, "អនុញ្ញាត (អ្នកផ្គត់ផ្គង់ប្រកាសខ្វះ)", "បានប្រកាស (អនុញ្ញាត)"), IF(AND(T1372=FALSE, U1372=FALSE, V1372=FALSE), "ព្យួរទុក (មិនមានទិន្នន័យ)", "ប្រកាសខុស (ព្យួរទុក)"))</f>
        <v/>
      </c>
      <c r="L1372" s="418" t="inlineStr"/>
      <c r="M1372" s="418" t="inlineStr"/>
      <c r="N1372" s="455" t="n"/>
      <c r="O1372" s="455">
        <f>IF(W1372&lt;0,AI1372,I1372)</f>
        <v/>
      </c>
      <c r="P1372" s="455">
        <f>I1372-O1372</f>
        <v/>
      </c>
      <c r="Q1372" s="418" t="n"/>
      <c r="R1372" s="418" t="inlineStr">
        <is>
          <t>036746</t>
        </is>
      </c>
      <c r="S1372" s="418" t="inlineStr"/>
      <c r="T1372" s="418">
        <f>R1372=S1372</f>
        <v/>
      </c>
      <c r="U1372" s="418">
        <f>AND(MONTH(F1372)=MONTH(Y1372), YEAR(F1372)=YEAR(Y1372))</f>
        <v/>
      </c>
      <c r="V1372" s="418">
        <f>AND(AC1372&lt;&gt;"", 'Company information'!D$4&lt;&gt;"", RIGHT(SUBSTITUTE(AC1372,"-",""),9)=RIGHT(SUBSTITUTE('Company information'!D$4,"-",""),9))</f>
        <v/>
      </c>
      <c r="W1372" s="418">
        <f>AI1372-I1372</f>
        <v/>
      </c>
      <c r="X1372" s="455" t="n"/>
      <c r="Y1372" s="417" t="n"/>
      <c r="Z1372" s="418" t="n"/>
      <c r="AA1372" s="418" t="n"/>
      <c r="AB1372" s="418" t="n"/>
      <c r="AC1372" s="418" t="n"/>
      <c r="AD1372" s="418" t="n"/>
      <c r="AE1372" s="455" t="n"/>
      <c r="AF1372" s="455" t="n"/>
      <c r="AG1372" s="455" t="n"/>
      <c r="AH1372" s="455" t="n"/>
      <c r="AI1372" s="455" t="n"/>
      <c r="AJ1372" s="455" t="n"/>
      <c r="AK1372" s="455" t="n"/>
      <c r="AL1372" s="455" t="n"/>
      <c r="AM1372" s="455" t="n"/>
      <c r="AN1372" s="455" t="n"/>
      <c r="AO1372" s="455" t="n"/>
      <c r="AP1372" s="455" t="n"/>
      <c r="AQ1372" s="455" t="n"/>
      <c r="AR1372" s="418" t="n"/>
      <c r="AS1372" s="418" t="n"/>
      <c r="AT1372" s="418" t="n"/>
    </row>
    <row r="1373">
      <c r="A1373" s="417" t="n">
        <v>1364</v>
      </c>
      <c r="B1373" s="418" t="inlineStr">
        <is>
          <t>Lift-Off</t>
        </is>
      </c>
      <c r="C1373" s="418" t="inlineStr">
        <is>
          <t>កំពង់ផែស្វយ័តក្រុងព្រះសីហនុ</t>
        </is>
      </c>
      <c r="D1373" s="418" t="inlineStr">
        <is>
          <t>L001-100044638</t>
        </is>
      </c>
      <c r="E1373" s="418" t="inlineStr">
        <is>
          <t>036750</t>
        </is>
      </c>
      <c r="F1373" s="419" t="n">
        <v>44319</v>
      </c>
      <c r="G1373" s="420" t="n">
        <v>20706</v>
      </c>
      <c r="H1373" s="418" t="n"/>
      <c r="I1373" s="455" t="n">
        <v>20706</v>
      </c>
      <c r="J1373" s="418">
        <f>IF(L1373&lt;&gt;"",L1373,K1373)</f>
        <v/>
      </c>
      <c r="K1373" s="418">
        <f>IF(AND(T1373=TRUE, U1373=TRUE, V1373=TRUE), IF(W1373&lt;-0.05, "អនុញ្ញាត (អ្នកផ្គត់ផ្គង់ប្រកាសខ្វះ)", "បានប្រកាស (អនុញ្ញាត)"), IF(AND(T1373=FALSE, U1373=FALSE, V1373=FALSE), "ព្យួរទុក (មិនមានទិន្នន័យ)", "ប្រកាសខុស (ព្យួរទុក)"))</f>
        <v/>
      </c>
      <c r="L1373" s="418" t="inlineStr"/>
      <c r="M1373" s="418" t="inlineStr"/>
      <c r="N1373" s="455" t="n"/>
      <c r="O1373" s="455">
        <f>IF(W1373&lt;0,AI1373,I1373)</f>
        <v/>
      </c>
      <c r="P1373" s="455">
        <f>I1373-O1373</f>
        <v/>
      </c>
      <c r="Q1373" s="418" t="n"/>
      <c r="R1373" s="418" t="inlineStr">
        <is>
          <t>036750</t>
        </is>
      </c>
      <c r="S1373" s="418" t="inlineStr"/>
      <c r="T1373" s="418">
        <f>R1373=S1373</f>
        <v/>
      </c>
      <c r="U1373" s="418">
        <f>AND(MONTH(F1373)=MONTH(Y1373), YEAR(F1373)=YEAR(Y1373))</f>
        <v/>
      </c>
      <c r="V1373" s="418">
        <f>AND(AC1373&lt;&gt;"", 'Company information'!D$4&lt;&gt;"", RIGHT(SUBSTITUTE(AC1373,"-",""),9)=RIGHT(SUBSTITUTE('Company information'!D$4,"-",""),9))</f>
        <v/>
      </c>
      <c r="W1373" s="418">
        <f>AI1373-I1373</f>
        <v/>
      </c>
      <c r="X1373" s="455" t="n"/>
      <c r="Y1373" s="417" t="n"/>
      <c r="Z1373" s="418" t="n"/>
      <c r="AA1373" s="418" t="n"/>
      <c r="AB1373" s="418" t="n"/>
      <c r="AC1373" s="418" t="n"/>
      <c r="AD1373" s="418" t="n"/>
      <c r="AE1373" s="455" t="n"/>
      <c r="AF1373" s="455" t="n"/>
      <c r="AG1373" s="455" t="n"/>
      <c r="AH1373" s="455" t="n"/>
      <c r="AI1373" s="455" t="n"/>
      <c r="AJ1373" s="455" t="n"/>
      <c r="AK1373" s="455" t="n"/>
      <c r="AL1373" s="455" t="n"/>
      <c r="AM1373" s="455" t="n"/>
      <c r="AN1373" s="455" t="n"/>
      <c r="AO1373" s="455" t="n"/>
      <c r="AP1373" s="455" t="n"/>
      <c r="AQ1373" s="455" t="n"/>
      <c r="AR1373" s="418" t="n"/>
      <c r="AS1373" s="418" t="n"/>
      <c r="AT1373" s="418" t="n"/>
    </row>
    <row r="1374">
      <c r="A1374" s="417" t="n">
        <v>1365</v>
      </c>
      <c r="B1374" s="418" t="inlineStr">
        <is>
          <t>Lift-Off</t>
        </is>
      </c>
      <c r="C1374" s="418" t="inlineStr">
        <is>
          <t>កំពង់ផែស្វយ័តក្រុងព្រះសីហនុ</t>
        </is>
      </c>
      <c r="D1374" s="418" t="inlineStr">
        <is>
          <t>L001-100044638</t>
        </is>
      </c>
      <c r="E1374" s="418" t="inlineStr">
        <is>
          <t>036749</t>
        </is>
      </c>
      <c r="F1374" s="419" t="n">
        <v>44319</v>
      </c>
      <c r="G1374" s="420" t="n">
        <v>20706</v>
      </c>
      <c r="H1374" s="418" t="n"/>
      <c r="I1374" s="455" t="n">
        <v>20706</v>
      </c>
      <c r="J1374" s="418">
        <f>IF(L1374&lt;&gt;"",L1374,K1374)</f>
        <v/>
      </c>
      <c r="K1374" s="418">
        <f>IF(AND(T1374=TRUE, U1374=TRUE, V1374=TRUE), IF(W1374&lt;-0.05, "អនុញ្ញាត (អ្នកផ្គត់ផ្គង់ប្រកាសខ្វះ)", "បានប្រកាស (អនុញ្ញាត)"), IF(AND(T1374=FALSE, U1374=FALSE, V1374=FALSE), "ព្យួរទុក (មិនមានទិន្នន័យ)", "ប្រកាសខុស (ព្យួរទុក)"))</f>
        <v/>
      </c>
      <c r="L1374" s="418" t="inlineStr"/>
      <c r="M1374" s="418" t="inlineStr"/>
      <c r="N1374" s="455" t="n"/>
      <c r="O1374" s="455">
        <f>IF(W1374&lt;0,AI1374,I1374)</f>
        <v/>
      </c>
      <c r="P1374" s="455">
        <f>I1374-O1374</f>
        <v/>
      </c>
      <c r="Q1374" s="418" t="n"/>
      <c r="R1374" s="418" t="inlineStr">
        <is>
          <t>036749</t>
        </is>
      </c>
      <c r="S1374" s="418" t="inlineStr"/>
      <c r="T1374" s="418">
        <f>R1374=S1374</f>
        <v/>
      </c>
      <c r="U1374" s="418">
        <f>AND(MONTH(F1374)=MONTH(Y1374), YEAR(F1374)=YEAR(Y1374))</f>
        <v/>
      </c>
      <c r="V1374" s="418">
        <f>AND(AC1374&lt;&gt;"", 'Company information'!D$4&lt;&gt;"", RIGHT(SUBSTITUTE(AC1374,"-",""),9)=RIGHT(SUBSTITUTE('Company information'!D$4,"-",""),9))</f>
        <v/>
      </c>
      <c r="W1374" s="418">
        <f>AI1374-I1374</f>
        <v/>
      </c>
      <c r="X1374" s="455" t="n"/>
      <c r="Y1374" s="417" t="n"/>
      <c r="Z1374" s="418" t="n"/>
      <c r="AA1374" s="418" t="n"/>
      <c r="AB1374" s="418" t="n"/>
      <c r="AC1374" s="418" t="n"/>
      <c r="AD1374" s="418" t="n"/>
      <c r="AE1374" s="455" t="n"/>
      <c r="AF1374" s="455" t="n"/>
      <c r="AG1374" s="455" t="n"/>
      <c r="AH1374" s="455" t="n"/>
      <c r="AI1374" s="455" t="n"/>
      <c r="AJ1374" s="455" t="n"/>
      <c r="AK1374" s="455" t="n"/>
      <c r="AL1374" s="455" t="n"/>
      <c r="AM1374" s="455" t="n"/>
      <c r="AN1374" s="455" t="n"/>
      <c r="AO1374" s="455" t="n"/>
      <c r="AP1374" s="455" t="n"/>
      <c r="AQ1374" s="455" t="n"/>
      <c r="AR1374" s="418" t="n"/>
      <c r="AS1374" s="418" t="n"/>
      <c r="AT1374" s="418" t="n"/>
    </row>
    <row r="1375">
      <c r="A1375" s="417" t="n">
        <v>1366</v>
      </c>
      <c r="B1375" s="418" t="inlineStr">
        <is>
          <t>Lift-Off</t>
        </is>
      </c>
      <c r="C1375" s="418" t="inlineStr">
        <is>
          <t>កំពង់ផែស្វយ័តក្រុងព្រះសីហនុ</t>
        </is>
      </c>
      <c r="D1375" s="418" t="inlineStr">
        <is>
          <t>L001-100044638</t>
        </is>
      </c>
      <c r="E1375" s="418" t="inlineStr">
        <is>
          <t>036745</t>
        </is>
      </c>
      <c r="F1375" s="419" t="n">
        <v>44319</v>
      </c>
      <c r="G1375" s="420" t="n">
        <v>6090</v>
      </c>
      <c r="H1375" s="418" t="n"/>
      <c r="I1375" s="455" t="n">
        <v>6090</v>
      </c>
      <c r="J1375" s="418">
        <f>IF(L1375&lt;&gt;"",L1375,K1375)</f>
        <v/>
      </c>
      <c r="K1375" s="418">
        <f>IF(AND(T1375=TRUE, U1375=TRUE, V1375=TRUE), IF(W1375&lt;-0.05, "អនុញ្ញាត (អ្នកផ្គត់ផ្គង់ប្រកាសខ្វះ)", "បានប្រកាស (អនុញ្ញាត)"), IF(AND(T1375=FALSE, U1375=FALSE, V1375=FALSE), "ព្យួរទុក (មិនមានទិន្នន័យ)", "ប្រកាសខុស (ព្យួរទុក)"))</f>
        <v/>
      </c>
      <c r="L1375" s="418" t="inlineStr"/>
      <c r="M1375" s="418" t="inlineStr"/>
      <c r="N1375" s="455" t="n"/>
      <c r="O1375" s="455">
        <f>IF(W1375&lt;0,AI1375,I1375)</f>
        <v/>
      </c>
      <c r="P1375" s="455">
        <f>I1375-O1375</f>
        <v/>
      </c>
      <c r="Q1375" s="418" t="n"/>
      <c r="R1375" s="418" t="inlineStr">
        <is>
          <t>036745</t>
        </is>
      </c>
      <c r="S1375" s="418" t="inlineStr"/>
      <c r="T1375" s="418">
        <f>R1375=S1375</f>
        <v/>
      </c>
      <c r="U1375" s="418">
        <f>AND(MONTH(F1375)=MONTH(Y1375), YEAR(F1375)=YEAR(Y1375))</f>
        <v/>
      </c>
      <c r="V1375" s="418">
        <f>AND(AC1375&lt;&gt;"", 'Company information'!D$4&lt;&gt;"", RIGHT(SUBSTITUTE(AC1375,"-",""),9)=RIGHT(SUBSTITUTE('Company information'!D$4,"-",""),9))</f>
        <v/>
      </c>
      <c r="W1375" s="418">
        <f>AI1375-I1375</f>
        <v/>
      </c>
      <c r="X1375" s="455" t="n"/>
      <c r="Y1375" s="417" t="n"/>
      <c r="Z1375" s="418" t="n"/>
      <c r="AA1375" s="418" t="n"/>
      <c r="AB1375" s="418" t="n"/>
      <c r="AC1375" s="418" t="n"/>
      <c r="AD1375" s="418" t="n"/>
      <c r="AE1375" s="455" t="n"/>
      <c r="AF1375" s="455" t="n"/>
      <c r="AG1375" s="455" t="n"/>
      <c r="AH1375" s="455" t="n"/>
      <c r="AI1375" s="455" t="n"/>
      <c r="AJ1375" s="455" t="n"/>
      <c r="AK1375" s="455" t="n"/>
      <c r="AL1375" s="455" t="n"/>
      <c r="AM1375" s="455" t="n"/>
      <c r="AN1375" s="455" t="n"/>
      <c r="AO1375" s="455" t="n"/>
      <c r="AP1375" s="455" t="n"/>
      <c r="AQ1375" s="455" t="n"/>
      <c r="AR1375" s="418" t="n"/>
      <c r="AS1375" s="418" t="n"/>
      <c r="AT1375" s="418" t="n"/>
    </row>
    <row r="1376">
      <c r="A1376" s="417" t="n">
        <v>1367</v>
      </c>
      <c r="B1376" s="418" t="inlineStr">
        <is>
          <t>Lift-On &amp; Lift-Off</t>
        </is>
      </c>
      <c r="C1376" s="418" t="inlineStr">
        <is>
          <t>កំពង់ផែស្វយ័តក្រុងព្រះសីហនុ</t>
        </is>
      </c>
      <c r="D1376" s="418" t="inlineStr">
        <is>
          <t>L001-100044638</t>
        </is>
      </c>
      <c r="E1376" s="418" t="inlineStr">
        <is>
          <t>036752</t>
        </is>
      </c>
      <c r="F1376" s="419" t="n">
        <v>44319</v>
      </c>
      <c r="G1376" s="420" t="n">
        <v>6902</v>
      </c>
      <c r="H1376" s="418" t="n"/>
      <c r="I1376" s="455" t="n">
        <v>6902</v>
      </c>
      <c r="J1376" s="418">
        <f>IF(L1376&lt;&gt;"",L1376,K1376)</f>
        <v/>
      </c>
      <c r="K1376" s="418">
        <f>IF(AND(T1376=TRUE, U1376=TRUE, V1376=TRUE), IF(W1376&lt;-0.05, "អនុញ្ញាត (អ្នកផ្គត់ផ្គង់ប្រកាសខ្វះ)", "បានប្រកាស (អនុញ្ញាត)"), IF(AND(T1376=FALSE, U1376=FALSE, V1376=FALSE), "ព្យួរទុក (មិនមានទិន្នន័យ)", "ប្រកាសខុស (ព្យួរទុក)"))</f>
        <v/>
      </c>
      <c r="L1376" s="418" t="inlineStr"/>
      <c r="M1376" s="418" t="inlineStr"/>
      <c r="N1376" s="455" t="n"/>
      <c r="O1376" s="455">
        <f>IF(W1376&lt;0,AI1376,I1376)</f>
        <v/>
      </c>
      <c r="P1376" s="455">
        <f>I1376-O1376</f>
        <v/>
      </c>
      <c r="Q1376" s="418" t="n"/>
      <c r="R1376" s="418" t="inlineStr">
        <is>
          <t>036752</t>
        </is>
      </c>
      <c r="S1376" s="418" t="inlineStr"/>
      <c r="T1376" s="418">
        <f>R1376=S1376</f>
        <v/>
      </c>
      <c r="U1376" s="418">
        <f>AND(MONTH(F1376)=MONTH(Y1376), YEAR(F1376)=YEAR(Y1376))</f>
        <v/>
      </c>
      <c r="V1376" s="418">
        <f>AND(AC1376&lt;&gt;"", 'Company information'!D$4&lt;&gt;"", RIGHT(SUBSTITUTE(AC1376,"-",""),9)=RIGHT(SUBSTITUTE('Company information'!D$4,"-",""),9))</f>
        <v/>
      </c>
      <c r="W1376" s="418">
        <f>AI1376-I1376</f>
        <v/>
      </c>
      <c r="X1376" s="455" t="n"/>
      <c r="Y1376" s="417" t="n"/>
      <c r="Z1376" s="418" t="n"/>
      <c r="AA1376" s="418" t="n"/>
      <c r="AB1376" s="418" t="n"/>
      <c r="AC1376" s="418" t="n"/>
      <c r="AD1376" s="418" t="n"/>
      <c r="AE1376" s="455" t="n"/>
      <c r="AF1376" s="455" t="n"/>
      <c r="AG1376" s="455" t="n"/>
      <c r="AH1376" s="455" t="n"/>
      <c r="AI1376" s="455" t="n"/>
      <c r="AJ1376" s="455" t="n"/>
      <c r="AK1376" s="455" t="n"/>
      <c r="AL1376" s="455" t="n"/>
      <c r="AM1376" s="455" t="n"/>
      <c r="AN1376" s="455" t="n"/>
      <c r="AO1376" s="455" t="n"/>
      <c r="AP1376" s="455" t="n"/>
      <c r="AQ1376" s="455" t="n"/>
      <c r="AR1376" s="418" t="n"/>
      <c r="AS1376" s="418" t="n"/>
      <c r="AT1376" s="418" t="n"/>
    </row>
    <row r="1377">
      <c r="A1377" s="417" t="n">
        <v>1368</v>
      </c>
      <c r="B1377" s="418" t="inlineStr">
        <is>
          <t>Dest. Tml Handling</t>
        </is>
      </c>
      <c r="C1377" s="418" t="inlineStr">
        <is>
          <t>អ៊ែរ៉ូ ស៊ីបភីង អេជេនស៊ី</t>
        </is>
      </c>
      <c r="D1377" s="418" t="inlineStr">
        <is>
          <t>K004-901635903</t>
        </is>
      </c>
      <c r="E1377" s="418" t="inlineStr">
        <is>
          <t>IKPSA2021507093</t>
        </is>
      </c>
      <c r="F1377" s="419" t="n">
        <v>44503</v>
      </c>
      <c r="G1377" s="420" t="n">
        <v>113540</v>
      </c>
      <c r="H1377" s="418" t="n"/>
      <c r="I1377" s="455" t="n">
        <v>113540</v>
      </c>
      <c r="J1377" s="418">
        <f>IF(L1377&lt;&gt;"",L1377,K1377)</f>
        <v/>
      </c>
      <c r="K1377" s="418">
        <f>IF(AND(T1377=TRUE, U1377=TRUE, V1377=TRUE), IF(W1377&lt;-0.05, "អនុញ្ញាត (អ្នកផ្គត់ផ្គង់ប្រកាសខ្វះ)", "បានប្រកាស (អនុញ្ញាត)"), IF(AND(T1377=FALSE, U1377=FALSE, V1377=FALSE), "ព្យួរទុក (មិនមានទិន្នន័យ)", "ប្រកាសខុស (ព្យួរទុក)"))</f>
        <v/>
      </c>
      <c r="L1377" s="418" t="inlineStr"/>
      <c r="M1377" s="418" t="inlineStr"/>
      <c r="N1377" s="455" t="n"/>
      <c r="O1377" s="455">
        <f>IF(W1377&lt;0,AI1377,I1377)</f>
        <v/>
      </c>
      <c r="P1377" s="455">
        <f>I1377-O1377</f>
        <v/>
      </c>
      <c r="Q1377" s="418" t="n"/>
      <c r="R1377" s="418" t="inlineStr">
        <is>
          <t>IKPSA2021507093</t>
        </is>
      </c>
      <c r="S1377" s="418" t="inlineStr"/>
      <c r="T1377" s="418">
        <f>R1377=S1377</f>
        <v/>
      </c>
      <c r="U1377" s="418">
        <f>AND(MONTH(F1377)=MONTH(Y1377), YEAR(F1377)=YEAR(Y1377))</f>
        <v/>
      </c>
      <c r="V1377" s="418">
        <f>AND(AC1377&lt;&gt;"", 'Company information'!D$4&lt;&gt;"", RIGHT(SUBSTITUTE(AC1377,"-",""),9)=RIGHT(SUBSTITUTE('Company information'!D$4,"-",""),9))</f>
        <v/>
      </c>
      <c r="W1377" s="418">
        <f>AI1377-I1377</f>
        <v/>
      </c>
      <c r="X1377" s="455" t="n"/>
      <c r="Y1377" s="417" t="n"/>
      <c r="Z1377" s="418" t="n"/>
      <c r="AA1377" s="418" t="n"/>
      <c r="AB1377" s="418" t="n"/>
      <c r="AC1377" s="418" t="n"/>
      <c r="AD1377" s="418" t="n"/>
      <c r="AE1377" s="455" t="n"/>
      <c r="AF1377" s="455" t="n"/>
      <c r="AG1377" s="455" t="n"/>
      <c r="AH1377" s="455" t="n"/>
      <c r="AI1377" s="455" t="n"/>
      <c r="AJ1377" s="455" t="n"/>
      <c r="AK1377" s="455" t="n"/>
      <c r="AL1377" s="455" t="n"/>
      <c r="AM1377" s="455" t="n"/>
      <c r="AN1377" s="455" t="n"/>
      <c r="AO1377" s="455" t="n"/>
      <c r="AP1377" s="455" t="n"/>
      <c r="AQ1377" s="455" t="n"/>
      <c r="AR1377" s="418" t="n"/>
      <c r="AS1377" s="418" t="n"/>
      <c r="AT1377" s="418" t="n"/>
    </row>
    <row r="1378">
      <c r="A1378" s="417" t="n">
        <v>1369</v>
      </c>
      <c r="B1378" s="418" t="inlineStr">
        <is>
          <t>Container Imbalance Chrg</t>
        </is>
      </c>
      <c r="C1378" s="418" t="inlineStr">
        <is>
          <t>អ៊ែរ៉ូ ស៊ីបភីង អេជេនស៊ី</t>
        </is>
      </c>
      <c r="D1378" s="418" t="inlineStr">
        <is>
          <t>K004-901635903</t>
        </is>
      </c>
      <c r="E1378" s="418" t="inlineStr">
        <is>
          <t>IKPSA2021507092</t>
        </is>
      </c>
      <c r="F1378" s="419" t="n">
        <v>44503</v>
      </c>
      <c r="G1378" s="420" t="n">
        <v>97320</v>
      </c>
      <c r="H1378" s="418" t="n"/>
      <c r="I1378" s="455" t="n">
        <v>97320</v>
      </c>
      <c r="J1378" s="418">
        <f>IF(L1378&lt;&gt;"",L1378,K1378)</f>
        <v/>
      </c>
      <c r="K1378" s="418">
        <f>IF(AND(T1378=TRUE, U1378=TRUE, V1378=TRUE), IF(W1378&lt;-0.05, "អនុញ្ញាត (អ្នកផ្គត់ផ្គង់ប្រកាសខ្វះ)", "បានប្រកាស (អនុញ្ញាត)"), IF(AND(T1378=FALSE, U1378=FALSE, V1378=FALSE), "ព្យួរទុក (មិនមានទិន្នន័យ)", "ប្រកាសខុស (ព្យួរទុក)"))</f>
        <v/>
      </c>
      <c r="L1378" s="418" t="inlineStr"/>
      <c r="M1378" s="418" t="inlineStr"/>
      <c r="N1378" s="455" t="n"/>
      <c r="O1378" s="455">
        <f>IF(W1378&lt;0,AI1378,I1378)</f>
        <v/>
      </c>
      <c r="P1378" s="455">
        <f>I1378-O1378</f>
        <v/>
      </c>
      <c r="Q1378" s="418" t="n"/>
      <c r="R1378" s="418" t="inlineStr">
        <is>
          <t>IKPSA2021507092</t>
        </is>
      </c>
      <c r="S1378" s="418" t="inlineStr"/>
      <c r="T1378" s="418">
        <f>R1378=S1378</f>
        <v/>
      </c>
      <c r="U1378" s="418">
        <f>AND(MONTH(F1378)=MONTH(Y1378), YEAR(F1378)=YEAR(Y1378))</f>
        <v/>
      </c>
      <c r="V1378" s="418">
        <f>AND(AC1378&lt;&gt;"", 'Company information'!D$4&lt;&gt;"", RIGHT(SUBSTITUTE(AC1378,"-",""),9)=RIGHT(SUBSTITUTE('Company information'!D$4,"-",""),9))</f>
        <v/>
      </c>
      <c r="W1378" s="418">
        <f>AI1378-I1378</f>
        <v/>
      </c>
      <c r="X1378" s="455" t="n"/>
      <c r="Y1378" s="417" t="n"/>
      <c r="Z1378" s="418" t="n"/>
      <c r="AA1378" s="418" t="n"/>
      <c r="AB1378" s="418" t="n"/>
      <c r="AC1378" s="418" t="n"/>
      <c r="AD1378" s="418" t="n"/>
      <c r="AE1378" s="455" t="n"/>
      <c r="AF1378" s="455" t="n"/>
      <c r="AG1378" s="455" t="n"/>
      <c r="AH1378" s="455" t="n"/>
      <c r="AI1378" s="455" t="n"/>
      <c r="AJ1378" s="455" t="n"/>
      <c r="AK1378" s="455" t="n"/>
      <c r="AL1378" s="455" t="n"/>
      <c r="AM1378" s="455" t="n"/>
      <c r="AN1378" s="455" t="n"/>
      <c r="AO1378" s="455" t="n"/>
      <c r="AP1378" s="455" t="n"/>
      <c r="AQ1378" s="455" t="n"/>
      <c r="AR1378" s="418" t="n"/>
      <c r="AS1378" s="418" t="n"/>
      <c r="AT1378" s="418" t="n"/>
    </row>
    <row r="1379">
      <c r="A1379" s="417" t="n">
        <v>1370</v>
      </c>
      <c r="B1379" s="418" t="inlineStr">
        <is>
          <t>Truck Fee</t>
        </is>
      </c>
      <c r="C1379" s="418" t="inlineStr">
        <is>
          <t>អ៊ែរ៉ូ ស៊ីបភីង អេជេនស៊ី</t>
        </is>
      </c>
      <c r="D1379" s="418" t="inlineStr">
        <is>
          <t>K004-901635903</t>
        </is>
      </c>
      <c r="E1379" s="418" t="inlineStr">
        <is>
          <t>IKPSA2021507091</t>
        </is>
      </c>
      <c r="F1379" s="419" t="n">
        <v>44503</v>
      </c>
      <c r="G1379" s="420" t="n">
        <v>1843</v>
      </c>
      <c r="H1379" s="418" t="n"/>
      <c r="I1379" s="455" t="n">
        <v>1843</v>
      </c>
      <c r="J1379" s="418">
        <f>IF(L1379&lt;&gt;"",L1379,K1379)</f>
        <v/>
      </c>
      <c r="K1379" s="418">
        <f>IF(AND(T1379=TRUE, U1379=TRUE, V1379=TRUE), IF(W1379&lt;-0.05, "អនុញ្ញាត (អ្នកផ្គត់ផ្គង់ប្រកាសខ្វះ)", "បានប្រកាស (អនុញ្ញាត)"), IF(AND(T1379=FALSE, U1379=FALSE, V1379=FALSE), "ព្យួរទុក (មិនមានទិន្នន័យ)", "ប្រកាសខុស (ព្យួរទុក)"))</f>
        <v/>
      </c>
      <c r="L1379" s="418" t="inlineStr"/>
      <c r="M1379" s="418" t="inlineStr"/>
      <c r="N1379" s="455" t="n"/>
      <c r="O1379" s="455">
        <f>IF(W1379&lt;0,AI1379,I1379)</f>
        <v/>
      </c>
      <c r="P1379" s="455">
        <f>I1379-O1379</f>
        <v/>
      </c>
      <c r="Q1379" s="418" t="n"/>
      <c r="R1379" s="418" t="inlineStr">
        <is>
          <t>IKPSA2021507091</t>
        </is>
      </c>
      <c r="S1379" s="418" t="inlineStr"/>
      <c r="T1379" s="418">
        <f>R1379=S1379</f>
        <v/>
      </c>
      <c r="U1379" s="418">
        <f>AND(MONTH(F1379)=MONTH(Y1379), YEAR(F1379)=YEAR(Y1379))</f>
        <v/>
      </c>
      <c r="V1379" s="418">
        <f>AND(AC1379&lt;&gt;"", 'Company information'!D$4&lt;&gt;"", RIGHT(SUBSTITUTE(AC1379,"-",""),9)=RIGHT(SUBSTITUTE('Company information'!D$4,"-",""),9))</f>
        <v/>
      </c>
      <c r="W1379" s="418">
        <f>AI1379-I1379</f>
        <v/>
      </c>
      <c r="X1379" s="455" t="n"/>
      <c r="Y1379" s="417" t="n"/>
      <c r="Z1379" s="418" t="n"/>
      <c r="AA1379" s="418" t="n"/>
      <c r="AB1379" s="418" t="n"/>
      <c r="AC1379" s="418" t="n"/>
      <c r="AD1379" s="418" t="n"/>
      <c r="AE1379" s="455" t="n"/>
      <c r="AF1379" s="455" t="n"/>
      <c r="AG1379" s="455" t="n"/>
      <c r="AH1379" s="455" t="n"/>
      <c r="AI1379" s="455" t="n"/>
      <c r="AJ1379" s="455" t="n"/>
      <c r="AK1379" s="455" t="n"/>
      <c r="AL1379" s="455" t="n"/>
      <c r="AM1379" s="455" t="n"/>
      <c r="AN1379" s="455" t="n"/>
      <c r="AO1379" s="455" t="n"/>
      <c r="AP1379" s="455" t="n"/>
      <c r="AQ1379" s="455" t="n"/>
      <c r="AR1379" s="418" t="n"/>
      <c r="AS1379" s="418" t="n"/>
      <c r="AT1379" s="418" t="n"/>
    </row>
    <row r="1380">
      <c r="A1380" s="417" t="n">
        <v>1371</v>
      </c>
      <c r="B1380" s="418" t="inlineStr">
        <is>
          <t>Lift-On &amp; Lift-Off</t>
        </is>
      </c>
      <c r="C1380" s="418" t="inlineStr">
        <is>
          <t>កំពង់ផែស្វយ័តក្រុងព្រះសីហនុ</t>
        </is>
      </c>
      <c r="D1380" s="418" t="inlineStr">
        <is>
          <t>L001-100044638</t>
        </is>
      </c>
      <c r="E1380" s="418" t="inlineStr">
        <is>
          <t>044287</t>
        </is>
      </c>
      <c r="F1380" s="419" t="n">
        <v>44277</v>
      </c>
      <c r="G1380" s="420" t="n">
        <v>61965</v>
      </c>
      <c r="H1380" s="418" t="n"/>
      <c r="I1380" s="455" t="n">
        <v>61965</v>
      </c>
      <c r="J1380" s="418">
        <f>IF(L1380&lt;&gt;"",L1380,K1380)</f>
        <v/>
      </c>
      <c r="K1380" s="418">
        <f>IF(AND(T1380=TRUE, U1380=TRUE, V1380=TRUE), IF(W1380&lt;-0.05, "អនុញ្ញាត (អ្នកផ្គត់ផ្គង់ប្រកាសខ្វះ)", "បានប្រកាស (អនុញ្ញាត)"), IF(AND(T1380=FALSE, U1380=FALSE, V1380=FALSE), "ព្យួរទុក (មិនមានទិន្នន័យ)", "ប្រកាសខុស (ព្យួរទុក)"))</f>
        <v/>
      </c>
      <c r="L1380" s="418" t="inlineStr"/>
      <c r="M1380" s="418" t="inlineStr"/>
      <c r="N1380" s="455" t="n"/>
      <c r="O1380" s="455">
        <f>IF(W1380&lt;0,AI1380,I1380)</f>
        <v/>
      </c>
      <c r="P1380" s="455">
        <f>I1380-O1380</f>
        <v/>
      </c>
      <c r="Q1380" s="418" t="n"/>
      <c r="R1380" s="418" t="inlineStr">
        <is>
          <t>044287</t>
        </is>
      </c>
      <c r="S1380" s="418" t="inlineStr"/>
      <c r="T1380" s="418">
        <f>R1380=S1380</f>
        <v/>
      </c>
      <c r="U1380" s="418">
        <f>AND(MONTH(F1380)=MONTH(Y1380), YEAR(F1380)=YEAR(Y1380))</f>
        <v/>
      </c>
      <c r="V1380" s="418">
        <f>AND(AC1380&lt;&gt;"", 'Company information'!D$4&lt;&gt;"", RIGHT(SUBSTITUTE(AC1380,"-",""),9)=RIGHT(SUBSTITUTE('Company information'!D$4,"-",""),9))</f>
        <v/>
      </c>
      <c r="W1380" s="418">
        <f>AI1380-I1380</f>
        <v/>
      </c>
      <c r="X1380" s="455" t="n"/>
      <c r="Y1380" s="417" t="n"/>
      <c r="Z1380" s="418" t="n"/>
      <c r="AA1380" s="418" t="n"/>
      <c r="AB1380" s="418" t="n"/>
      <c r="AC1380" s="418" t="n"/>
      <c r="AD1380" s="418" t="n"/>
      <c r="AE1380" s="455" t="n"/>
      <c r="AF1380" s="455" t="n"/>
      <c r="AG1380" s="455" t="n"/>
      <c r="AH1380" s="455" t="n"/>
      <c r="AI1380" s="455" t="n"/>
      <c r="AJ1380" s="455" t="n"/>
      <c r="AK1380" s="455" t="n"/>
      <c r="AL1380" s="455" t="n"/>
      <c r="AM1380" s="455" t="n"/>
      <c r="AN1380" s="455" t="n"/>
      <c r="AO1380" s="455" t="n"/>
      <c r="AP1380" s="455" t="n"/>
      <c r="AQ1380" s="455" t="n"/>
      <c r="AR1380" s="418" t="n"/>
      <c r="AS1380" s="418" t="n"/>
      <c r="AT1380" s="418" t="n"/>
    </row>
    <row r="1381">
      <c r="A1381" s="417" t="n">
        <v>1372</v>
      </c>
      <c r="B1381" s="418" t="inlineStr">
        <is>
          <t>ថ្លៃលើកដាក់ទំនិញចុះពីប៉ាល់​និងថ្លៃឯកសារ</t>
        </is>
      </c>
      <c r="C1381" s="418" t="inlineStr">
        <is>
          <t>ហារី &amp; សាន់ អេជេនស៊ី</t>
        </is>
      </c>
      <c r="D1381" s="418" t="inlineStr">
        <is>
          <t>K002-901637349</t>
        </is>
      </c>
      <c r="E1381" s="418" t="inlineStr">
        <is>
          <t>TI-000730</t>
        </is>
      </c>
      <c r="F1381" s="419" t="n">
        <v>44270</v>
      </c>
      <c r="G1381" s="420" t="n">
        <v>109485</v>
      </c>
      <c r="H1381" s="418" t="n"/>
      <c r="I1381" s="455" t="n">
        <v>109485</v>
      </c>
      <c r="J1381" s="418">
        <f>IF(L1381&lt;&gt;"",L1381,K1381)</f>
        <v/>
      </c>
      <c r="K1381" s="418">
        <f>IF(AND(T1381=TRUE, U1381=TRUE, V1381=TRUE), IF(W1381&lt;-0.05, "អនុញ្ញាត (អ្នកផ្គត់ផ្គង់ប្រកាសខ្វះ)", "បានប្រកាស (អនុញ្ញាត)"), IF(AND(T1381=FALSE, U1381=FALSE, V1381=FALSE), "ព្យួរទុក (មិនមានទិន្នន័យ)", "ប្រកាសខុស (ព្យួរទុក)"))</f>
        <v/>
      </c>
      <c r="L1381" s="418" t="inlineStr"/>
      <c r="M1381" s="418" t="inlineStr"/>
      <c r="N1381" s="455" t="n"/>
      <c r="O1381" s="455">
        <f>IF(W1381&lt;0,AI1381,I1381)</f>
        <v/>
      </c>
      <c r="P1381" s="455">
        <f>I1381-O1381</f>
        <v/>
      </c>
      <c r="Q1381" s="418" t="n"/>
      <c r="R1381" s="418" t="inlineStr">
        <is>
          <t>TI-000730</t>
        </is>
      </c>
      <c r="S1381" s="418" t="inlineStr"/>
      <c r="T1381" s="418">
        <f>R1381=S1381</f>
        <v/>
      </c>
      <c r="U1381" s="418">
        <f>AND(MONTH(F1381)=MONTH(Y1381), YEAR(F1381)=YEAR(Y1381))</f>
        <v/>
      </c>
      <c r="V1381" s="418">
        <f>AND(AC1381&lt;&gt;"", 'Company information'!D$4&lt;&gt;"", RIGHT(SUBSTITUTE(AC1381,"-",""),9)=RIGHT(SUBSTITUTE('Company information'!D$4,"-",""),9))</f>
        <v/>
      </c>
      <c r="W1381" s="418">
        <f>AI1381-I1381</f>
        <v/>
      </c>
      <c r="X1381" s="455" t="n"/>
      <c r="Y1381" s="417" t="n"/>
      <c r="Z1381" s="418" t="n"/>
      <c r="AA1381" s="418" t="n"/>
      <c r="AB1381" s="418" t="n"/>
      <c r="AC1381" s="418" t="n"/>
      <c r="AD1381" s="418" t="n"/>
      <c r="AE1381" s="455" t="n"/>
      <c r="AF1381" s="455" t="n"/>
      <c r="AG1381" s="455" t="n"/>
      <c r="AH1381" s="455" t="n"/>
      <c r="AI1381" s="455" t="n"/>
      <c r="AJ1381" s="455" t="n"/>
      <c r="AK1381" s="455" t="n"/>
      <c r="AL1381" s="455" t="n"/>
      <c r="AM1381" s="455" t="n"/>
      <c r="AN1381" s="455" t="n"/>
      <c r="AO1381" s="455" t="n"/>
      <c r="AP1381" s="455" t="n"/>
      <c r="AQ1381" s="455" t="n"/>
      <c r="AR1381" s="418" t="n"/>
      <c r="AS1381" s="418" t="n"/>
      <c r="AT1381" s="418" t="n"/>
    </row>
    <row r="1382">
      <c r="A1382" s="417" t="n">
        <v>1373</v>
      </c>
      <c r="B1382" s="418" t="inlineStr">
        <is>
          <t>Lift-On &amp; Lift-Off</t>
        </is>
      </c>
      <c r="C1382" s="418" t="inlineStr">
        <is>
          <t>កំពង់ផែស្វយ័តក្រុងព្រះសីហនុ</t>
        </is>
      </c>
      <c r="D1382" s="418" t="inlineStr">
        <is>
          <t>L001-100044638</t>
        </is>
      </c>
      <c r="E1382" s="418" t="inlineStr">
        <is>
          <t>044282</t>
        </is>
      </c>
      <c r="F1382" s="419" t="n">
        <v>44277</v>
      </c>
      <c r="G1382" s="420" t="n">
        <v>35235</v>
      </c>
      <c r="H1382" s="418" t="n"/>
      <c r="I1382" s="455" t="n">
        <v>35235</v>
      </c>
      <c r="J1382" s="418">
        <f>IF(L1382&lt;&gt;"",L1382,K1382)</f>
        <v/>
      </c>
      <c r="K1382" s="418">
        <f>IF(AND(T1382=TRUE, U1382=TRUE, V1382=TRUE), IF(W1382&lt;-0.05, "អនុញ្ញាត (អ្នកផ្គត់ផ្គង់ប្រកាសខ្វះ)", "បានប្រកាស (អនុញ្ញាត)"), IF(AND(T1382=FALSE, U1382=FALSE, V1382=FALSE), "ព្យួរទុក (មិនមានទិន្នន័យ)", "ប្រកាសខុស (ព្យួរទុក)"))</f>
        <v/>
      </c>
      <c r="L1382" s="418" t="inlineStr"/>
      <c r="M1382" s="418" t="inlineStr"/>
      <c r="N1382" s="455" t="n"/>
      <c r="O1382" s="455">
        <f>IF(W1382&lt;0,AI1382,I1382)</f>
        <v/>
      </c>
      <c r="P1382" s="455">
        <f>I1382-O1382</f>
        <v/>
      </c>
      <c r="Q1382" s="418" t="n"/>
      <c r="R1382" s="418" t="inlineStr">
        <is>
          <t>044282</t>
        </is>
      </c>
      <c r="S1382" s="418" t="inlineStr"/>
      <c r="T1382" s="418">
        <f>R1382=S1382</f>
        <v/>
      </c>
      <c r="U1382" s="418">
        <f>AND(MONTH(F1382)=MONTH(Y1382), YEAR(F1382)=YEAR(Y1382))</f>
        <v/>
      </c>
      <c r="V1382" s="418">
        <f>AND(AC1382&lt;&gt;"", 'Company information'!D$4&lt;&gt;"", RIGHT(SUBSTITUTE(AC1382,"-",""),9)=RIGHT(SUBSTITUTE('Company information'!D$4,"-",""),9))</f>
        <v/>
      </c>
      <c r="W1382" s="418">
        <f>AI1382-I1382</f>
        <v/>
      </c>
      <c r="X1382" s="455" t="n"/>
      <c r="Y1382" s="417" t="n"/>
      <c r="Z1382" s="418" t="n"/>
      <c r="AA1382" s="418" t="n"/>
      <c r="AB1382" s="418" t="n"/>
      <c r="AC1382" s="418" t="n"/>
      <c r="AD1382" s="418" t="n"/>
      <c r="AE1382" s="455" t="n"/>
      <c r="AF1382" s="455" t="n"/>
      <c r="AG1382" s="455" t="n"/>
      <c r="AH1382" s="455" t="n"/>
      <c r="AI1382" s="455" t="n"/>
      <c r="AJ1382" s="455" t="n"/>
      <c r="AK1382" s="455" t="n"/>
      <c r="AL1382" s="455" t="n"/>
      <c r="AM1382" s="455" t="n"/>
      <c r="AN1382" s="455" t="n"/>
      <c r="AO1382" s="455" t="n"/>
      <c r="AP1382" s="455" t="n"/>
      <c r="AQ1382" s="455" t="n"/>
      <c r="AR1382" s="418" t="n"/>
      <c r="AS1382" s="418" t="n"/>
      <c r="AT1382" s="418" t="n"/>
    </row>
    <row r="1383">
      <c r="A1383" s="417" t="n">
        <v>1374</v>
      </c>
      <c r="B1383" s="418" t="inlineStr">
        <is>
          <t>Dest. Tml Handling</t>
        </is>
      </c>
      <c r="C1383" s="418" t="inlineStr">
        <is>
          <t>អ៊ែរ៉ូ ស៊ីបភីង អេជេនស៊ី</t>
        </is>
      </c>
      <c r="D1383" s="418" t="inlineStr">
        <is>
          <t>K004-901635903</t>
        </is>
      </c>
      <c r="E1383" s="418" t="inlineStr">
        <is>
          <t>IKPSA2021507764</t>
        </is>
      </c>
      <c r="F1383" s="419" t="n">
        <v>44273</v>
      </c>
      <c r="G1383" s="420" t="n">
        <v>113400</v>
      </c>
      <c r="H1383" s="418" t="n"/>
      <c r="I1383" s="455" t="n">
        <v>113400</v>
      </c>
      <c r="J1383" s="418">
        <f>IF(L1383&lt;&gt;"",L1383,K1383)</f>
        <v/>
      </c>
      <c r="K1383" s="418">
        <f>IF(AND(T1383=TRUE, U1383=TRUE, V1383=TRUE), IF(W1383&lt;-0.05, "អនុញ្ញាត (អ្នកផ្គត់ផ្គង់ប្រកាសខ្វះ)", "បានប្រកាស (អនុញ្ញាត)"), IF(AND(T1383=FALSE, U1383=FALSE, V1383=FALSE), "ព្យួរទុក (មិនមានទិន្នន័យ)", "ប្រកាសខុស (ព្យួរទុក)"))</f>
        <v/>
      </c>
      <c r="L1383" s="418" t="inlineStr"/>
      <c r="M1383" s="418" t="inlineStr"/>
      <c r="N1383" s="455" t="n"/>
      <c r="O1383" s="455">
        <f>IF(W1383&lt;0,AI1383,I1383)</f>
        <v/>
      </c>
      <c r="P1383" s="455">
        <f>I1383-O1383</f>
        <v/>
      </c>
      <c r="Q1383" s="418" t="n"/>
      <c r="R1383" s="418" t="inlineStr">
        <is>
          <t>IKPSA2021507764</t>
        </is>
      </c>
      <c r="S1383" s="418" t="inlineStr"/>
      <c r="T1383" s="418">
        <f>R1383=S1383</f>
        <v/>
      </c>
      <c r="U1383" s="418">
        <f>AND(MONTH(F1383)=MONTH(Y1383), YEAR(F1383)=YEAR(Y1383))</f>
        <v/>
      </c>
      <c r="V1383" s="418">
        <f>AND(AC1383&lt;&gt;"", 'Company information'!D$4&lt;&gt;"", RIGHT(SUBSTITUTE(AC1383,"-",""),9)=RIGHT(SUBSTITUTE('Company information'!D$4,"-",""),9))</f>
        <v/>
      </c>
      <c r="W1383" s="418">
        <f>AI1383-I1383</f>
        <v/>
      </c>
      <c r="X1383" s="455" t="n"/>
      <c r="Y1383" s="417" t="n"/>
      <c r="Z1383" s="418" t="n"/>
      <c r="AA1383" s="418" t="n"/>
      <c r="AB1383" s="418" t="n"/>
      <c r="AC1383" s="418" t="n"/>
      <c r="AD1383" s="418" t="n"/>
      <c r="AE1383" s="455" t="n"/>
      <c r="AF1383" s="455" t="n"/>
      <c r="AG1383" s="455" t="n"/>
      <c r="AH1383" s="455" t="n"/>
      <c r="AI1383" s="455" t="n"/>
      <c r="AJ1383" s="455" t="n"/>
      <c r="AK1383" s="455" t="n"/>
      <c r="AL1383" s="455" t="n"/>
      <c r="AM1383" s="455" t="n"/>
      <c r="AN1383" s="455" t="n"/>
      <c r="AO1383" s="455" t="n"/>
      <c r="AP1383" s="455" t="n"/>
      <c r="AQ1383" s="455" t="n"/>
      <c r="AR1383" s="418" t="n"/>
      <c r="AS1383" s="418" t="n"/>
      <c r="AT1383" s="418" t="n"/>
    </row>
    <row r="1384">
      <c r="A1384" s="417" t="n">
        <v>1375</v>
      </c>
      <c r="B1384" s="418" t="inlineStr">
        <is>
          <t>Container Imbalance Chrg</t>
        </is>
      </c>
      <c r="C1384" s="418" t="inlineStr">
        <is>
          <t>អ៊ែរ៉ូ ស៊ីបភីង អេជេនស៊ី</t>
        </is>
      </c>
      <c r="D1384" s="418" t="inlineStr">
        <is>
          <t>K004-901635903</t>
        </is>
      </c>
      <c r="E1384" s="418" t="inlineStr">
        <is>
          <t>IKPSA2021507763</t>
        </is>
      </c>
      <c r="F1384" s="419" t="n">
        <v>44273</v>
      </c>
      <c r="G1384" s="420" t="n">
        <v>97200</v>
      </c>
      <c r="H1384" s="418" t="n"/>
      <c r="I1384" s="455" t="n">
        <v>97200</v>
      </c>
      <c r="J1384" s="418">
        <f>IF(L1384&lt;&gt;"",L1384,K1384)</f>
        <v/>
      </c>
      <c r="K1384" s="418">
        <f>IF(AND(T1384=TRUE, U1384=TRUE, V1384=TRUE), IF(W1384&lt;-0.05, "អនុញ្ញាត (អ្នកផ្គត់ផ្គង់ប្រកាសខ្វះ)", "បានប្រកាស (អនុញ្ញាត)"), IF(AND(T1384=FALSE, U1384=FALSE, V1384=FALSE), "ព្យួរទុក (មិនមានទិន្នន័យ)", "ប្រកាសខុស (ព្យួរទុក)"))</f>
        <v/>
      </c>
      <c r="L1384" s="418" t="inlineStr"/>
      <c r="M1384" s="418" t="inlineStr"/>
      <c r="N1384" s="455" t="n"/>
      <c r="O1384" s="455">
        <f>IF(W1384&lt;0,AI1384,I1384)</f>
        <v/>
      </c>
      <c r="P1384" s="455">
        <f>I1384-O1384</f>
        <v/>
      </c>
      <c r="Q1384" s="418" t="n"/>
      <c r="R1384" s="418" t="inlineStr">
        <is>
          <t>IKPSA2021507763</t>
        </is>
      </c>
      <c r="S1384" s="418" t="inlineStr"/>
      <c r="T1384" s="418">
        <f>R1384=S1384</f>
        <v/>
      </c>
      <c r="U1384" s="418">
        <f>AND(MONTH(F1384)=MONTH(Y1384), YEAR(F1384)=YEAR(Y1384))</f>
        <v/>
      </c>
      <c r="V1384" s="418">
        <f>AND(AC1384&lt;&gt;"", 'Company information'!D$4&lt;&gt;"", RIGHT(SUBSTITUTE(AC1384,"-",""),9)=RIGHT(SUBSTITUTE('Company information'!D$4,"-",""),9))</f>
        <v/>
      </c>
      <c r="W1384" s="418">
        <f>AI1384-I1384</f>
        <v/>
      </c>
      <c r="X1384" s="455" t="n"/>
      <c r="Y1384" s="417" t="n"/>
      <c r="Z1384" s="418" t="n"/>
      <c r="AA1384" s="418" t="n"/>
      <c r="AB1384" s="418" t="n"/>
      <c r="AC1384" s="418" t="n"/>
      <c r="AD1384" s="418" t="n"/>
      <c r="AE1384" s="455" t="n"/>
      <c r="AF1384" s="455" t="n"/>
      <c r="AG1384" s="455" t="n"/>
      <c r="AH1384" s="455" t="n"/>
      <c r="AI1384" s="455" t="n"/>
      <c r="AJ1384" s="455" t="n"/>
      <c r="AK1384" s="455" t="n"/>
      <c r="AL1384" s="455" t="n"/>
      <c r="AM1384" s="455" t="n"/>
      <c r="AN1384" s="455" t="n"/>
      <c r="AO1384" s="455" t="n"/>
      <c r="AP1384" s="455" t="n"/>
      <c r="AQ1384" s="455" t="n"/>
      <c r="AR1384" s="418" t="n"/>
      <c r="AS1384" s="418" t="n"/>
      <c r="AT1384" s="418" t="n"/>
    </row>
    <row r="1385">
      <c r="A1385" s="417" t="n">
        <v>1376</v>
      </c>
      <c r="B1385" s="418" t="inlineStr">
        <is>
          <t>Truck Fee</t>
        </is>
      </c>
      <c r="C1385" s="418" t="inlineStr">
        <is>
          <t>អ៊ែរ៉ូ ស៊ីបភីង អេជេនស៊ី</t>
        </is>
      </c>
      <c r="D1385" s="418" t="inlineStr">
        <is>
          <t>K004-901635903</t>
        </is>
      </c>
      <c r="E1385" s="418" t="inlineStr">
        <is>
          <t>IKPSA2021507762</t>
        </is>
      </c>
      <c r="F1385" s="419" t="n">
        <v>44273</v>
      </c>
      <c r="G1385" s="420" t="n">
        <v>1841</v>
      </c>
      <c r="H1385" s="418" t="n"/>
      <c r="I1385" s="455" t="n">
        <v>1841</v>
      </c>
      <c r="J1385" s="418">
        <f>IF(L1385&lt;&gt;"",L1385,K1385)</f>
        <v/>
      </c>
      <c r="K1385" s="418">
        <f>IF(AND(T1385=TRUE, U1385=TRUE, V1385=TRUE), IF(W1385&lt;-0.05, "អនុញ្ញាត (អ្នកផ្គត់ផ្គង់ប្រកាសខ្វះ)", "បានប្រកាស (អនុញ្ញាត)"), IF(AND(T1385=FALSE, U1385=FALSE, V1385=FALSE), "ព្យួរទុក (មិនមានទិន្នន័យ)", "ប្រកាសខុស (ព្យួរទុក)"))</f>
        <v/>
      </c>
      <c r="L1385" s="418" t="inlineStr"/>
      <c r="M1385" s="418" t="inlineStr"/>
      <c r="N1385" s="455" t="n"/>
      <c r="O1385" s="455">
        <f>IF(W1385&lt;0,AI1385,I1385)</f>
        <v/>
      </c>
      <c r="P1385" s="455">
        <f>I1385-O1385</f>
        <v/>
      </c>
      <c r="Q1385" s="418" t="n"/>
      <c r="R1385" s="418" t="inlineStr">
        <is>
          <t>IKPSA2021507762</t>
        </is>
      </c>
      <c r="S1385" s="418" t="inlineStr"/>
      <c r="T1385" s="418">
        <f>R1385=S1385</f>
        <v/>
      </c>
      <c r="U1385" s="418">
        <f>AND(MONTH(F1385)=MONTH(Y1385), YEAR(F1385)=YEAR(Y1385))</f>
        <v/>
      </c>
      <c r="V1385" s="418">
        <f>AND(AC1385&lt;&gt;"", 'Company information'!D$4&lt;&gt;"", RIGHT(SUBSTITUTE(AC1385,"-",""),9)=RIGHT(SUBSTITUTE('Company information'!D$4,"-",""),9))</f>
        <v/>
      </c>
      <c r="W1385" s="418">
        <f>AI1385-I1385</f>
        <v/>
      </c>
      <c r="X1385" s="455" t="n"/>
      <c r="Y1385" s="417" t="n"/>
      <c r="Z1385" s="418" t="n"/>
      <c r="AA1385" s="418" t="n"/>
      <c r="AB1385" s="418" t="n"/>
      <c r="AC1385" s="418" t="n"/>
      <c r="AD1385" s="418" t="n"/>
      <c r="AE1385" s="455" t="n"/>
      <c r="AF1385" s="455" t="n"/>
      <c r="AG1385" s="455" t="n"/>
      <c r="AH1385" s="455" t="n"/>
      <c r="AI1385" s="455" t="n"/>
      <c r="AJ1385" s="455" t="n"/>
      <c r="AK1385" s="455" t="n"/>
      <c r="AL1385" s="455" t="n"/>
      <c r="AM1385" s="455" t="n"/>
      <c r="AN1385" s="455" t="n"/>
      <c r="AO1385" s="455" t="n"/>
      <c r="AP1385" s="455" t="n"/>
      <c r="AQ1385" s="455" t="n"/>
      <c r="AR1385" s="418" t="n"/>
      <c r="AS1385" s="418" t="n"/>
      <c r="AT1385" s="418" t="n"/>
    </row>
    <row r="1386">
      <c r="A1386" s="417" t="n">
        <v>1377</v>
      </c>
      <c r="B1386" s="418" t="inlineStr">
        <is>
          <t>Lift-On &amp; Lift-Off</t>
        </is>
      </c>
      <c r="C1386" s="418" t="inlineStr">
        <is>
          <t>កំពង់ផែស្វយ័តក្រុងព្រះសីហនុ</t>
        </is>
      </c>
      <c r="D1386" s="418" t="inlineStr">
        <is>
          <t>L001-100044638</t>
        </is>
      </c>
      <c r="E1386" s="418" t="inlineStr">
        <is>
          <t>045024</t>
        </is>
      </c>
      <c r="F1386" s="419" t="n">
        <v>44278</v>
      </c>
      <c r="G1386" s="420" t="n">
        <v>35218</v>
      </c>
      <c r="H1386" s="418" t="n"/>
      <c r="I1386" s="455" t="n">
        <v>35218</v>
      </c>
      <c r="J1386" s="418">
        <f>IF(L1386&lt;&gt;"",L1386,K1386)</f>
        <v/>
      </c>
      <c r="K1386" s="418">
        <f>IF(AND(T1386=TRUE, U1386=TRUE, V1386=TRUE), IF(W1386&lt;-0.05, "អនុញ្ញាត (អ្នកផ្គត់ផ្គង់ប្រកាសខ្វះ)", "បានប្រកាស (អនុញ្ញាត)"), IF(AND(T1386=FALSE, U1386=FALSE, V1386=FALSE), "ព្យួរទុក (មិនមានទិន្នន័យ)", "ប្រកាសខុស (ព្យួរទុក)"))</f>
        <v/>
      </c>
      <c r="L1386" s="418" t="inlineStr"/>
      <c r="M1386" s="418" t="inlineStr"/>
      <c r="N1386" s="455" t="n"/>
      <c r="O1386" s="455">
        <f>IF(W1386&lt;0,AI1386,I1386)</f>
        <v/>
      </c>
      <c r="P1386" s="455">
        <f>I1386-O1386</f>
        <v/>
      </c>
      <c r="Q1386" s="418" t="n"/>
      <c r="R1386" s="418" t="inlineStr">
        <is>
          <t>045024</t>
        </is>
      </c>
      <c r="S1386" s="418" t="inlineStr"/>
      <c r="T1386" s="418">
        <f>R1386=S1386</f>
        <v/>
      </c>
      <c r="U1386" s="418">
        <f>AND(MONTH(F1386)=MONTH(Y1386), YEAR(F1386)=YEAR(Y1386))</f>
        <v/>
      </c>
      <c r="V1386" s="418">
        <f>AND(AC1386&lt;&gt;"", 'Company information'!D$4&lt;&gt;"", RIGHT(SUBSTITUTE(AC1386,"-",""),9)=RIGHT(SUBSTITUTE('Company information'!D$4,"-",""),9))</f>
        <v/>
      </c>
      <c r="W1386" s="418">
        <f>AI1386-I1386</f>
        <v/>
      </c>
      <c r="X1386" s="455" t="n"/>
      <c r="Y1386" s="417" t="n"/>
      <c r="Z1386" s="418" t="n"/>
      <c r="AA1386" s="418" t="n"/>
      <c r="AB1386" s="418" t="n"/>
      <c r="AC1386" s="418" t="n"/>
      <c r="AD1386" s="418" t="n"/>
      <c r="AE1386" s="455" t="n"/>
      <c r="AF1386" s="455" t="n"/>
      <c r="AG1386" s="455" t="n"/>
      <c r="AH1386" s="455" t="n"/>
      <c r="AI1386" s="455" t="n"/>
      <c r="AJ1386" s="455" t="n"/>
      <c r="AK1386" s="455" t="n"/>
      <c r="AL1386" s="455" t="n"/>
      <c r="AM1386" s="455" t="n"/>
      <c r="AN1386" s="455" t="n"/>
      <c r="AO1386" s="455" t="n"/>
      <c r="AP1386" s="455" t="n"/>
      <c r="AQ1386" s="455" t="n"/>
      <c r="AR1386" s="418" t="n"/>
      <c r="AS1386" s="418" t="n"/>
      <c r="AT1386" s="418" t="n"/>
    </row>
    <row r="1387">
      <c r="A1387" s="417" t="n">
        <v>1378</v>
      </c>
      <c r="B1387" s="418" t="inlineStr">
        <is>
          <t>Dest.Terminal Handli</t>
        </is>
      </c>
      <c r="C1387" s="418" t="inlineStr">
        <is>
          <t>ត្រេនម៉ារីន ឡូជីស្ទីក (ខេមបូឌា)</t>
        </is>
      </c>
      <c r="D1387" s="418" t="inlineStr">
        <is>
          <t>L001-106004107</t>
        </is>
      </c>
      <c r="E1387" s="418" t="inlineStr">
        <is>
          <t>9963004579</t>
        </is>
      </c>
      <c r="F1387" s="419" t="n">
        <v>44503</v>
      </c>
      <c r="G1387" s="420" t="n">
        <v>176393</v>
      </c>
      <c r="H1387" s="418" t="n"/>
      <c r="I1387" s="455" t="n">
        <v>176393</v>
      </c>
      <c r="J1387" s="418">
        <f>IF(L1387&lt;&gt;"",L1387,K1387)</f>
        <v/>
      </c>
      <c r="K1387" s="418">
        <f>IF(AND(T1387=TRUE, U1387=TRUE, V1387=TRUE), IF(W1387&lt;-0.05, "អនុញ្ញាត (អ្នកផ្គត់ផ្គង់ប្រកាសខ្វះ)", "បានប្រកាស (អនុញ្ញាត)"), IF(AND(T1387=FALSE, U1387=FALSE, V1387=FALSE), "ព្យួរទុក (មិនមានទិន្នន័យ)", "ប្រកាសខុស (ព្យួរទុក)"))</f>
        <v/>
      </c>
      <c r="L1387" s="418" t="inlineStr"/>
      <c r="M1387" s="418" t="inlineStr"/>
      <c r="N1387" s="455" t="n"/>
      <c r="O1387" s="455">
        <f>IF(W1387&lt;0,AI1387,I1387)</f>
        <v/>
      </c>
      <c r="P1387" s="455">
        <f>I1387-O1387</f>
        <v/>
      </c>
      <c r="Q1387" s="418" t="n"/>
      <c r="R1387" s="418" t="inlineStr">
        <is>
          <t>9963004579</t>
        </is>
      </c>
      <c r="S1387" s="418" t="inlineStr"/>
      <c r="T1387" s="418">
        <f>R1387=S1387</f>
        <v/>
      </c>
      <c r="U1387" s="418">
        <f>AND(MONTH(F1387)=MONTH(Y1387), YEAR(F1387)=YEAR(Y1387))</f>
        <v/>
      </c>
      <c r="V1387" s="418">
        <f>AND(AC1387&lt;&gt;"", 'Company information'!D$4&lt;&gt;"", RIGHT(SUBSTITUTE(AC1387,"-",""),9)=RIGHT(SUBSTITUTE('Company information'!D$4,"-",""),9))</f>
        <v/>
      </c>
      <c r="W1387" s="418">
        <f>AI1387-I1387</f>
        <v/>
      </c>
      <c r="X1387" s="455" t="n"/>
      <c r="Y1387" s="417" t="n"/>
      <c r="Z1387" s="418" t="n"/>
      <c r="AA1387" s="418" t="n"/>
      <c r="AB1387" s="418" t="n"/>
      <c r="AC1387" s="418" t="n"/>
      <c r="AD1387" s="418" t="n"/>
      <c r="AE1387" s="455" t="n"/>
      <c r="AF1387" s="455" t="n"/>
      <c r="AG1387" s="455" t="n"/>
      <c r="AH1387" s="455" t="n"/>
      <c r="AI1387" s="455" t="n"/>
      <c r="AJ1387" s="455" t="n"/>
      <c r="AK1387" s="455" t="n"/>
      <c r="AL1387" s="455" t="n"/>
      <c r="AM1387" s="455" t="n"/>
      <c r="AN1387" s="455" t="n"/>
      <c r="AO1387" s="455" t="n"/>
      <c r="AP1387" s="455" t="n"/>
      <c r="AQ1387" s="455" t="n"/>
      <c r="AR1387" s="418" t="n"/>
      <c r="AS1387" s="418" t="n"/>
      <c r="AT1387" s="418" t="n"/>
    </row>
    <row r="1388">
      <c r="A1388" s="417" t="n">
        <v>1379</v>
      </c>
      <c r="B1388" s="418" t="inlineStr">
        <is>
          <t>Lift-On &amp; Lift-Off</t>
        </is>
      </c>
      <c r="C1388" s="418" t="inlineStr">
        <is>
          <t>កំពង់ផែស្វយ័តក្រុងព្រះសីហនុ</t>
        </is>
      </c>
      <c r="D1388" s="418" t="inlineStr">
        <is>
          <t>L001-100044638</t>
        </is>
      </c>
      <c r="E1388" s="418" t="inlineStr">
        <is>
          <t>041726</t>
        </is>
      </c>
      <c r="F1388" s="419" t="n">
        <v>44273</v>
      </c>
      <c r="G1388" s="420" t="n">
        <v>70470</v>
      </c>
      <c r="H1388" s="418" t="n"/>
      <c r="I1388" s="455" t="n">
        <v>70470</v>
      </c>
      <c r="J1388" s="418">
        <f>IF(L1388&lt;&gt;"",L1388,K1388)</f>
        <v/>
      </c>
      <c r="K1388" s="418">
        <f>IF(AND(T1388=TRUE, U1388=TRUE, V1388=TRUE), IF(W1388&lt;-0.05, "អនុញ្ញាត (អ្នកផ្គត់ផ្គង់ប្រកាសខ្វះ)", "បានប្រកាស (អនុញ្ញាត)"), IF(AND(T1388=FALSE, U1388=FALSE, V1388=FALSE), "ព្យួរទុក (មិនមានទិន្នន័យ)", "ប្រកាសខុស (ព្យួរទុក)"))</f>
        <v/>
      </c>
      <c r="L1388" s="418" t="inlineStr"/>
      <c r="M1388" s="418" t="inlineStr"/>
      <c r="N1388" s="455" t="n"/>
      <c r="O1388" s="455">
        <f>IF(W1388&lt;0,AI1388,I1388)</f>
        <v/>
      </c>
      <c r="P1388" s="455">
        <f>I1388-O1388</f>
        <v/>
      </c>
      <c r="Q1388" s="418" t="n"/>
      <c r="R1388" s="418" t="inlineStr">
        <is>
          <t>041726</t>
        </is>
      </c>
      <c r="S1388" s="418" t="inlineStr"/>
      <c r="T1388" s="418">
        <f>R1388=S1388</f>
        <v/>
      </c>
      <c r="U1388" s="418">
        <f>AND(MONTH(F1388)=MONTH(Y1388), YEAR(F1388)=YEAR(Y1388))</f>
        <v/>
      </c>
      <c r="V1388" s="418">
        <f>AND(AC1388&lt;&gt;"", 'Company information'!D$4&lt;&gt;"", RIGHT(SUBSTITUTE(AC1388,"-",""),9)=RIGHT(SUBSTITUTE('Company information'!D$4,"-",""),9))</f>
        <v/>
      </c>
      <c r="W1388" s="418">
        <f>AI1388-I1388</f>
        <v/>
      </c>
      <c r="X1388" s="455" t="n"/>
      <c r="Y1388" s="417" t="n"/>
      <c r="Z1388" s="418" t="n"/>
      <c r="AA1388" s="418" t="n"/>
      <c r="AB1388" s="418" t="n"/>
      <c r="AC1388" s="418" t="n"/>
      <c r="AD1388" s="418" t="n"/>
      <c r="AE1388" s="455" t="n"/>
      <c r="AF1388" s="455" t="n"/>
      <c r="AG1388" s="455" t="n"/>
      <c r="AH1388" s="455" t="n"/>
      <c r="AI1388" s="455" t="n"/>
      <c r="AJ1388" s="455" t="n"/>
      <c r="AK1388" s="455" t="n"/>
      <c r="AL1388" s="455" t="n"/>
      <c r="AM1388" s="455" t="n"/>
      <c r="AN1388" s="455" t="n"/>
      <c r="AO1388" s="455" t="n"/>
      <c r="AP1388" s="455" t="n"/>
      <c r="AQ1388" s="455" t="n"/>
      <c r="AR1388" s="418" t="n"/>
      <c r="AS1388" s="418" t="n"/>
      <c r="AT1388" s="418" t="n"/>
    </row>
    <row r="1389">
      <c r="A1389" s="417" t="n">
        <v>1380</v>
      </c>
      <c r="B1389" s="418" t="inlineStr">
        <is>
          <t>EQ MANAGEMENT FEE</t>
        </is>
      </c>
      <c r="C1389" s="418" t="inlineStr">
        <is>
          <t>អ៊ែរ៉ូ ស៊ីបភីង អេជេនស៊ី</t>
        </is>
      </c>
      <c r="D1389" s="418" t="inlineStr">
        <is>
          <t>K004-901635903</t>
        </is>
      </c>
      <c r="E1389" s="418" t="inlineStr">
        <is>
          <t>IKPSA2021506179</t>
        </is>
      </c>
      <c r="F1389" s="419" t="n">
        <v>44289</v>
      </c>
      <c r="G1389" s="420" t="n">
        <v>113876</v>
      </c>
      <c r="H1389" s="418" t="n"/>
      <c r="I1389" s="455" t="n">
        <v>113876</v>
      </c>
      <c r="J1389" s="418">
        <f>IF(L1389&lt;&gt;"",L1389,K1389)</f>
        <v/>
      </c>
      <c r="K1389" s="418">
        <f>IF(AND(T1389=TRUE, U1389=TRUE, V1389=TRUE), IF(W1389&lt;-0.05, "អនុញ្ញាត (អ្នកផ្គត់ផ្គង់ប្រកាសខ្វះ)", "បានប្រកាស (អនុញ្ញាត)"), IF(AND(T1389=FALSE, U1389=FALSE, V1389=FALSE), "ព្យួរទុក (មិនមានទិន្នន័យ)", "ប្រកាសខុស (ព្យួរទុក)"))</f>
        <v/>
      </c>
      <c r="L1389" s="418" t="inlineStr"/>
      <c r="M1389" s="418" t="inlineStr"/>
      <c r="N1389" s="455" t="n"/>
      <c r="O1389" s="455">
        <f>IF(W1389&lt;0,AI1389,I1389)</f>
        <v/>
      </c>
      <c r="P1389" s="455">
        <f>I1389-O1389</f>
        <v/>
      </c>
      <c r="Q1389" s="418" t="n"/>
      <c r="R1389" s="418" t="inlineStr">
        <is>
          <t>IKPSA2021506179</t>
        </is>
      </c>
      <c r="S1389" s="418" t="inlineStr"/>
      <c r="T1389" s="418">
        <f>R1389=S1389</f>
        <v/>
      </c>
      <c r="U1389" s="418">
        <f>AND(MONTH(F1389)=MONTH(Y1389), YEAR(F1389)=YEAR(Y1389))</f>
        <v/>
      </c>
      <c r="V1389" s="418">
        <f>AND(AC1389&lt;&gt;"", 'Company information'!D$4&lt;&gt;"", RIGHT(SUBSTITUTE(AC1389,"-",""),9)=RIGHT(SUBSTITUTE('Company information'!D$4,"-",""),9))</f>
        <v/>
      </c>
      <c r="W1389" s="418">
        <f>AI1389-I1389</f>
        <v/>
      </c>
      <c r="X1389" s="455" t="n"/>
      <c r="Y1389" s="417" t="n"/>
      <c r="Z1389" s="418" t="n"/>
      <c r="AA1389" s="418" t="n"/>
      <c r="AB1389" s="418" t="n"/>
      <c r="AC1389" s="418" t="n"/>
      <c r="AD1389" s="418" t="n"/>
      <c r="AE1389" s="455" t="n"/>
      <c r="AF1389" s="455" t="n"/>
      <c r="AG1389" s="455" t="n"/>
      <c r="AH1389" s="455" t="n"/>
      <c r="AI1389" s="455" t="n"/>
      <c r="AJ1389" s="455" t="n"/>
      <c r="AK1389" s="455" t="n"/>
      <c r="AL1389" s="455" t="n"/>
      <c r="AM1389" s="455" t="n"/>
      <c r="AN1389" s="455" t="n"/>
      <c r="AO1389" s="455" t="n"/>
      <c r="AP1389" s="455" t="n"/>
      <c r="AQ1389" s="455" t="n"/>
      <c r="AR1389" s="418" t="n"/>
      <c r="AS1389" s="418" t="n"/>
      <c r="AT1389" s="418" t="n"/>
    </row>
    <row r="1390">
      <c r="A1390" s="417" t="n">
        <v>1381</v>
      </c>
      <c r="B1390" s="418" t="inlineStr">
        <is>
          <t>Container Imbalance Chrg</t>
        </is>
      </c>
      <c r="C1390" s="418" t="inlineStr">
        <is>
          <t>អ៊ែរ៉ូ ស៊ីបភីង អេជេនស៊ី</t>
        </is>
      </c>
      <c r="D1390" s="418" t="inlineStr">
        <is>
          <t>K004-901635903</t>
        </is>
      </c>
      <c r="E1390" s="418" t="inlineStr">
        <is>
          <t>IKPSA2021506178</t>
        </is>
      </c>
      <c r="F1390" s="419" t="n">
        <v>44289</v>
      </c>
      <c r="G1390" s="420" t="n">
        <v>97608</v>
      </c>
      <c r="H1390" s="418" t="n"/>
      <c r="I1390" s="455" t="n">
        <v>97608</v>
      </c>
      <c r="J1390" s="418">
        <f>IF(L1390&lt;&gt;"",L1390,K1390)</f>
        <v/>
      </c>
      <c r="K1390" s="418">
        <f>IF(AND(T1390=TRUE, U1390=TRUE, V1390=TRUE), IF(W1390&lt;-0.05, "អនុញ្ញាត (អ្នកផ្គត់ផ្គង់ប្រកាសខ្វះ)", "បានប្រកាស (អនុញ្ញាត)"), IF(AND(T1390=FALSE, U1390=FALSE, V1390=FALSE), "ព្យួរទុក (មិនមានទិន្នន័យ)", "ប្រកាសខុស (ព្យួរទុក)"))</f>
        <v/>
      </c>
      <c r="L1390" s="418" t="inlineStr"/>
      <c r="M1390" s="418" t="inlineStr"/>
      <c r="N1390" s="455" t="n"/>
      <c r="O1390" s="455">
        <f>IF(W1390&lt;0,AI1390,I1390)</f>
        <v/>
      </c>
      <c r="P1390" s="455">
        <f>I1390-O1390</f>
        <v/>
      </c>
      <c r="Q1390" s="418" t="n"/>
      <c r="R1390" s="418" t="inlineStr">
        <is>
          <t>IKPSA2021506178</t>
        </is>
      </c>
      <c r="S1390" s="418" t="inlineStr"/>
      <c r="T1390" s="418">
        <f>R1390=S1390</f>
        <v/>
      </c>
      <c r="U1390" s="418">
        <f>AND(MONTH(F1390)=MONTH(Y1390), YEAR(F1390)=YEAR(Y1390))</f>
        <v/>
      </c>
      <c r="V1390" s="418">
        <f>AND(AC1390&lt;&gt;"", 'Company information'!D$4&lt;&gt;"", RIGHT(SUBSTITUTE(AC1390,"-",""),9)=RIGHT(SUBSTITUTE('Company information'!D$4,"-",""),9))</f>
        <v/>
      </c>
      <c r="W1390" s="418">
        <f>AI1390-I1390</f>
        <v/>
      </c>
      <c r="X1390" s="455" t="n"/>
      <c r="Y1390" s="417" t="n"/>
      <c r="Z1390" s="418" t="n"/>
      <c r="AA1390" s="418" t="n"/>
      <c r="AB1390" s="418" t="n"/>
      <c r="AC1390" s="418" t="n"/>
      <c r="AD1390" s="418" t="n"/>
      <c r="AE1390" s="455" t="n"/>
      <c r="AF1390" s="455" t="n"/>
      <c r="AG1390" s="455" t="n"/>
      <c r="AH1390" s="455" t="n"/>
      <c r="AI1390" s="455" t="n"/>
      <c r="AJ1390" s="455" t="n"/>
      <c r="AK1390" s="455" t="n"/>
      <c r="AL1390" s="455" t="n"/>
      <c r="AM1390" s="455" t="n"/>
      <c r="AN1390" s="455" t="n"/>
      <c r="AO1390" s="455" t="n"/>
      <c r="AP1390" s="455" t="n"/>
      <c r="AQ1390" s="455" t="n"/>
      <c r="AR1390" s="418" t="n"/>
      <c r="AS1390" s="418" t="n"/>
      <c r="AT1390" s="418" t="n"/>
    </row>
    <row r="1391">
      <c r="A1391" s="417" t="n">
        <v>1382</v>
      </c>
      <c r="B1391" s="418" t="inlineStr">
        <is>
          <t>Truck Fee</t>
        </is>
      </c>
      <c r="C1391" s="418" t="inlineStr">
        <is>
          <t>អ៊ែរ៉ូ ស៊ីបភីង អេជេនស៊ី</t>
        </is>
      </c>
      <c r="D1391" s="418" t="inlineStr">
        <is>
          <t>K004-901635903</t>
        </is>
      </c>
      <c r="E1391" s="418" t="inlineStr">
        <is>
          <t>IKPSA2021506177</t>
        </is>
      </c>
      <c r="F1391" s="419" t="n">
        <v>44289</v>
      </c>
      <c r="G1391" s="420" t="n">
        <v>1849</v>
      </c>
      <c r="H1391" s="418" t="n"/>
      <c r="I1391" s="455" t="n">
        <v>1849</v>
      </c>
      <c r="J1391" s="418">
        <f>IF(L1391&lt;&gt;"",L1391,K1391)</f>
        <v/>
      </c>
      <c r="K1391" s="418">
        <f>IF(AND(T1391=TRUE, U1391=TRUE, V1391=TRUE), IF(W1391&lt;-0.05, "អនុញ្ញាត (អ្នកផ្គត់ផ្គង់ប្រកាសខ្វះ)", "បានប្រកាស (អនុញ្ញាត)"), IF(AND(T1391=FALSE, U1391=FALSE, V1391=FALSE), "ព្យួរទុក (មិនមានទិន្នន័យ)", "ប្រកាសខុស (ព្យួរទុក)"))</f>
        <v/>
      </c>
      <c r="L1391" s="418" t="inlineStr"/>
      <c r="M1391" s="418" t="inlineStr"/>
      <c r="N1391" s="455" t="n"/>
      <c r="O1391" s="455">
        <f>IF(W1391&lt;0,AI1391,I1391)</f>
        <v/>
      </c>
      <c r="P1391" s="455">
        <f>I1391-O1391</f>
        <v/>
      </c>
      <c r="Q1391" s="418" t="n"/>
      <c r="R1391" s="418" t="inlineStr">
        <is>
          <t>IKPSA2021506177</t>
        </is>
      </c>
      <c r="S1391" s="418" t="inlineStr"/>
      <c r="T1391" s="418">
        <f>R1391=S1391</f>
        <v/>
      </c>
      <c r="U1391" s="418">
        <f>AND(MONTH(F1391)=MONTH(Y1391), YEAR(F1391)=YEAR(Y1391))</f>
        <v/>
      </c>
      <c r="V1391" s="418">
        <f>AND(AC1391&lt;&gt;"", 'Company information'!D$4&lt;&gt;"", RIGHT(SUBSTITUTE(AC1391,"-",""),9)=RIGHT(SUBSTITUTE('Company information'!D$4,"-",""),9))</f>
        <v/>
      </c>
      <c r="W1391" s="418">
        <f>AI1391-I1391</f>
        <v/>
      </c>
      <c r="X1391" s="455" t="n"/>
      <c r="Y1391" s="417" t="n"/>
      <c r="Z1391" s="418" t="n"/>
      <c r="AA1391" s="418" t="n"/>
      <c r="AB1391" s="418" t="n"/>
      <c r="AC1391" s="418" t="n"/>
      <c r="AD1391" s="418" t="n"/>
      <c r="AE1391" s="455" t="n"/>
      <c r="AF1391" s="455" t="n"/>
      <c r="AG1391" s="455" t="n"/>
      <c r="AH1391" s="455" t="n"/>
      <c r="AI1391" s="455" t="n"/>
      <c r="AJ1391" s="455" t="n"/>
      <c r="AK1391" s="455" t="n"/>
      <c r="AL1391" s="455" t="n"/>
      <c r="AM1391" s="455" t="n"/>
      <c r="AN1391" s="455" t="n"/>
      <c r="AO1391" s="455" t="n"/>
      <c r="AP1391" s="455" t="n"/>
      <c r="AQ1391" s="455" t="n"/>
      <c r="AR1391" s="418" t="n"/>
      <c r="AS1391" s="418" t="n"/>
      <c r="AT1391" s="418" t="n"/>
    </row>
    <row r="1392">
      <c r="A1392" s="417" t="n">
        <v>1383</v>
      </c>
      <c r="B1392" s="418" t="inlineStr">
        <is>
          <t>Lift-On &amp; Lift-Off</t>
        </is>
      </c>
      <c r="C1392" s="418" t="inlineStr">
        <is>
          <t>កំពង់ផែស្វយ័តក្រុងព្រះសីហនុ</t>
        </is>
      </c>
      <c r="D1392" s="418" t="inlineStr">
        <is>
          <t>L001-100044638</t>
        </is>
      </c>
      <c r="E1392" s="418" t="inlineStr">
        <is>
          <t>037827</t>
        </is>
      </c>
      <c r="F1392" s="419" t="n">
        <v>44472</v>
      </c>
      <c r="G1392" s="420" t="n">
        <v>49877</v>
      </c>
      <c r="H1392" s="418" t="n"/>
      <c r="I1392" s="455" t="n">
        <v>49877</v>
      </c>
      <c r="J1392" s="418">
        <f>IF(L1392&lt;&gt;"",L1392,K1392)</f>
        <v/>
      </c>
      <c r="K1392" s="418">
        <f>IF(AND(T1392=TRUE, U1392=TRUE, V1392=TRUE), IF(W1392&lt;-0.05, "អនុញ្ញាត (អ្នកផ្គត់ផ្គង់ប្រកាសខ្វះ)", "បានប្រកាស (អនុញ្ញាត)"), IF(AND(T1392=FALSE, U1392=FALSE, V1392=FALSE), "ព្យួរទុក (មិនមានទិន្នន័យ)", "ប្រកាសខុស (ព្យួរទុក)"))</f>
        <v/>
      </c>
      <c r="L1392" s="418" t="inlineStr"/>
      <c r="M1392" s="418" t="inlineStr"/>
      <c r="N1392" s="455" t="n"/>
      <c r="O1392" s="455">
        <f>IF(W1392&lt;0,AI1392,I1392)</f>
        <v/>
      </c>
      <c r="P1392" s="455">
        <f>I1392-O1392</f>
        <v/>
      </c>
      <c r="Q1392" s="418" t="n"/>
      <c r="R1392" s="418" t="inlineStr">
        <is>
          <t>037827</t>
        </is>
      </c>
      <c r="S1392" s="418" t="inlineStr"/>
      <c r="T1392" s="418">
        <f>R1392=S1392</f>
        <v/>
      </c>
      <c r="U1392" s="418">
        <f>AND(MONTH(F1392)=MONTH(Y1392), YEAR(F1392)=YEAR(Y1392))</f>
        <v/>
      </c>
      <c r="V1392" s="418">
        <f>AND(AC1392&lt;&gt;"", 'Company information'!D$4&lt;&gt;"", RIGHT(SUBSTITUTE(AC1392,"-",""),9)=RIGHT(SUBSTITUTE('Company information'!D$4,"-",""),9))</f>
        <v/>
      </c>
      <c r="W1392" s="418">
        <f>AI1392-I1392</f>
        <v/>
      </c>
      <c r="X1392" s="455" t="n"/>
      <c r="Y1392" s="417" t="n"/>
      <c r="Z1392" s="418" t="n"/>
      <c r="AA1392" s="418" t="n"/>
      <c r="AB1392" s="418" t="n"/>
      <c r="AC1392" s="418" t="n"/>
      <c r="AD1392" s="418" t="n"/>
      <c r="AE1392" s="455" t="n"/>
      <c r="AF1392" s="455" t="n"/>
      <c r="AG1392" s="455" t="n"/>
      <c r="AH1392" s="455" t="n"/>
      <c r="AI1392" s="455" t="n"/>
      <c r="AJ1392" s="455" t="n"/>
      <c r="AK1392" s="455" t="n"/>
      <c r="AL1392" s="455" t="n"/>
      <c r="AM1392" s="455" t="n"/>
      <c r="AN1392" s="455" t="n"/>
      <c r="AO1392" s="455" t="n"/>
      <c r="AP1392" s="455" t="n"/>
      <c r="AQ1392" s="455" t="n"/>
      <c r="AR1392" s="418" t="n"/>
      <c r="AS1392" s="418" t="n"/>
      <c r="AT1392" s="418" t="n"/>
    </row>
    <row r="1393">
      <c r="A1393" s="417" t="n">
        <v>1384</v>
      </c>
      <c r="B1393" s="418" t="inlineStr">
        <is>
          <t>Terminal Handling Charge</t>
        </is>
      </c>
      <c r="C1393" s="418" t="inlineStr">
        <is>
          <t>អេវើរហ្គ្រីន ស៊ីបភីង សឺវីស (ខេមបូឌា) ឯ.ក</t>
        </is>
      </c>
      <c r="D1393" s="418" t="inlineStr">
        <is>
          <t>L001-901705421</t>
        </is>
      </c>
      <c r="E1393" s="418" t="inlineStr">
        <is>
          <t>IY21001596</t>
        </is>
      </c>
      <c r="F1393" s="419" t="n">
        <v>44278</v>
      </c>
      <c r="G1393" s="420" t="n">
        <v>120065</v>
      </c>
      <c r="H1393" s="418" t="n"/>
      <c r="I1393" s="455" t="n">
        <v>120065</v>
      </c>
      <c r="J1393" s="418">
        <f>IF(L1393&lt;&gt;"",L1393,K1393)</f>
        <v/>
      </c>
      <c r="K1393" s="418">
        <f>IF(AND(T1393=TRUE, U1393=TRUE, V1393=TRUE), IF(W1393&lt;-0.05, "អនុញ្ញាត (អ្នកផ្គត់ផ្គង់ប្រកាសខ្វះ)", "បានប្រកាស (អនុញ្ញាត)"), IF(AND(T1393=FALSE, U1393=FALSE, V1393=FALSE), "ព្យួរទុក (មិនមានទិន្នន័យ)", "ប្រកាសខុស (ព្យួរទុក)"))</f>
        <v/>
      </c>
      <c r="L1393" s="418" t="inlineStr"/>
      <c r="M1393" s="418" t="inlineStr"/>
      <c r="N1393" s="455" t="n"/>
      <c r="O1393" s="455">
        <f>IF(W1393&lt;0,AI1393,I1393)</f>
        <v/>
      </c>
      <c r="P1393" s="455">
        <f>I1393-O1393</f>
        <v/>
      </c>
      <c r="Q1393" s="418" t="n"/>
      <c r="R1393" s="418" t="inlineStr">
        <is>
          <t>IY21001596</t>
        </is>
      </c>
      <c r="S1393" s="418" t="inlineStr"/>
      <c r="T1393" s="418">
        <f>R1393=S1393</f>
        <v/>
      </c>
      <c r="U1393" s="418">
        <f>AND(MONTH(F1393)=MONTH(Y1393), YEAR(F1393)=YEAR(Y1393))</f>
        <v/>
      </c>
      <c r="V1393" s="418">
        <f>AND(AC1393&lt;&gt;"", 'Company information'!D$4&lt;&gt;"", RIGHT(SUBSTITUTE(AC1393,"-",""),9)=RIGHT(SUBSTITUTE('Company information'!D$4,"-",""),9))</f>
        <v/>
      </c>
      <c r="W1393" s="418">
        <f>AI1393-I1393</f>
        <v/>
      </c>
      <c r="X1393" s="455" t="n"/>
      <c r="Y1393" s="417" t="n"/>
      <c r="Z1393" s="418" t="n"/>
      <c r="AA1393" s="418" t="n"/>
      <c r="AB1393" s="418" t="n"/>
      <c r="AC1393" s="418" t="n"/>
      <c r="AD1393" s="418" t="n"/>
      <c r="AE1393" s="455" t="n"/>
      <c r="AF1393" s="455" t="n"/>
      <c r="AG1393" s="455" t="n"/>
      <c r="AH1393" s="455" t="n"/>
      <c r="AI1393" s="455" t="n"/>
      <c r="AJ1393" s="455" t="n"/>
      <c r="AK1393" s="455" t="n"/>
      <c r="AL1393" s="455" t="n"/>
      <c r="AM1393" s="455" t="n"/>
      <c r="AN1393" s="455" t="n"/>
      <c r="AO1393" s="455" t="n"/>
      <c r="AP1393" s="455" t="n"/>
      <c r="AQ1393" s="455" t="n"/>
      <c r="AR1393" s="418" t="n"/>
      <c r="AS1393" s="418" t="n"/>
      <c r="AT1393" s="418" t="n"/>
    </row>
    <row r="1394">
      <c r="A1394" s="417" t="n">
        <v>1385</v>
      </c>
      <c r="B1394" s="418" t="inlineStr">
        <is>
          <t>Lift-On &amp; Lift-Off</t>
        </is>
      </c>
      <c r="C1394" s="418" t="inlineStr">
        <is>
          <t>កំពង់ផែស្វយ័តក្រុងព្រះសីហនុ</t>
        </is>
      </c>
      <c r="D1394" s="418" t="inlineStr">
        <is>
          <t>L001-100044638</t>
        </is>
      </c>
      <c r="E1394" s="418" t="inlineStr">
        <is>
          <t>033852</t>
        </is>
      </c>
      <c r="F1394" s="419" t="n">
        <v>44199</v>
      </c>
      <c r="G1394" s="420" t="n">
        <v>35392</v>
      </c>
      <c r="H1394" s="418" t="n"/>
      <c r="I1394" s="455" t="n">
        <v>35392</v>
      </c>
      <c r="J1394" s="418">
        <f>IF(L1394&lt;&gt;"",L1394,K1394)</f>
        <v/>
      </c>
      <c r="K1394" s="418">
        <f>IF(AND(T1394=TRUE, U1394=TRUE, V1394=TRUE), IF(W1394&lt;-0.05, "អនុញ្ញាត (អ្នកផ្គត់ផ្គង់ប្រកាសខ្វះ)", "បានប្រកាស (អនុញ្ញាត)"), IF(AND(T1394=FALSE, U1394=FALSE, V1394=FALSE), "ព្យួរទុក (មិនមានទិន្នន័យ)", "ប្រកាសខុស (ព្យួរទុក)"))</f>
        <v/>
      </c>
      <c r="L1394" s="418" t="inlineStr"/>
      <c r="M1394" s="418" t="inlineStr"/>
      <c r="N1394" s="455" t="n"/>
      <c r="O1394" s="455">
        <f>IF(W1394&lt;0,AI1394,I1394)</f>
        <v/>
      </c>
      <c r="P1394" s="455">
        <f>I1394-O1394</f>
        <v/>
      </c>
      <c r="Q1394" s="418" t="n"/>
      <c r="R1394" s="418" t="inlineStr">
        <is>
          <t>033852</t>
        </is>
      </c>
      <c r="S1394" s="418" t="inlineStr"/>
      <c r="T1394" s="418">
        <f>R1394=S1394</f>
        <v/>
      </c>
      <c r="U1394" s="418">
        <f>AND(MONTH(F1394)=MONTH(Y1394), YEAR(F1394)=YEAR(Y1394))</f>
        <v/>
      </c>
      <c r="V1394" s="418">
        <f>AND(AC1394&lt;&gt;"", 'Company information'!D$4&lt;&gt;"", RIGHT(SUBSTITUTE(AC1394,"-",""),9)=RIGHT(SUBSTITUTE('Company information'!D$4,"-",""),9))</f>
        <v/>
      </c>
      <c r="W1394" s="418">
        <f>AI1394-I1394</f>
        <v/>
      </c>
      <c r="X1394" s="455" t="n"/>
      <c r="Y1394" s="417" t="n"/>
      <c r="Z1394" s="418" t="n"/>
      <c r="AA1394" s="418" t="n"/>
      <c r="AB1394" s="418" t="n"/>
      <c r="AC1394" s="418" t="n"/>
      <c r="AD1394" s="418" t="n"/>
      <c r="AE1394" s="455" t="n"/>
      <c r="AF1394" s="455" t="n"/>
      <c r="AG1394" s="455" t="n"/>
      <c r="AH1394" s="455" t="n"/>
      <c r="AI1394" s="455" t="n"/>
      <c r="AJ1394" s="455" t="n"/>
      <c r="AK1394" s="455" t="n"/>
      <c r="AL1394" s="455" t="n"/>
      <c r="AM1394" s="455" t="n"/>
      <c r="AN1394" s="455" t="n"/>
      <c r="AO1394" s="455" t="n"/>
      <c r="AP1394" s="455" t="n"/>
      <c r="AQ1394" s="455" t="n"/>
      <c r="AR1394" s="418" t="n"/>
      <c r="AS1394" s="418" t="n"/>
      <c r="AT1394" s="418" t="n"/>
    </row>
    <row r="1395">
      <c r="A1395" s="417" t="n">
        <v>1386</v>
      </c>
      <c r="B1395" s="418" t="inlineStr">
        <is>
          <t>ផ្លាសក្រដាស​និងក្រដាស</t>
        </is>
      </c>
      <c r="C1395" s="418" t="inlineStr">
        <is>
          <t>ដុងគ័ន ស៊ីធី ហ្វាញស្តារ ព្រីនធីង (ខេមបូឌា)</t>
        </is>
      </c>
      <c r="D1395" s="418" t="inlineStr">
        <is>
          <t>L001-100193021</t>
        </is>
      </c>
      <c r="E1395" s="418" t="inlineStr">
        <is>
          <t>000172</t>
        </is>
      </c>
      <c r="F1395" s="419" t="n">
        <v>44284</v>
      </c>
      <c r="G1395" s="420" t="n">
        <v>16909257</v>
      </c>
      <c r="H1395" s="418" t="n"/>
      <c r="I1395" s="455" t="n">
        <v>16909257</v>
      </c>
      <c r="J1395" s="418">
        <f>IF(L1395&lt;&gt;"",L1395,K1395)</f>
        <v/>
      </c>
      <c r="K1395" s="418">
        <f>IF(AND(T1395=TRUE, U1395=TRUE, V1395=TRUE), IF(W1395&lt;-0.05, "អនុញ្ញាត (អ្នកផ្គត់ផ្គង់ប្រកាសខ្វះ)", "បានប្រកាស (អនុញ្ញាត)"), IF(AND(T1395=FALSE, U1395=FALSE, V1395=FALSE), "ព្យួរទុក (មិនមានទិន្នន័យ)", "ប្រកាសខុស (ព្យួរទុក)"))</f>
        <v/>
      </c>
      <c r="L1395" s="418" t="inlineStr"/>
      <c r="M1395" s="418" t="inlineStr"/>
      <c r="N1395" s="455" t="n"/>
      <c r="O1395" s="455">
        <f>IF(W1395&lt;0,AI1395,I1395)</f>
        <v/>
      </c>
      <c r="P1395" s="455">
        <f>I1395-O1395</f>
        <v/>
      </c>
      <c r="Q1395" s="418" t="n"/>
      <c r="R1395" s="418" t="inlineStr">
        <is>
          <t>000172</t>
        </is>
      </c>
      <c r="S1395" s="418" t="inlineStr">
        <is>
          <t>000172</t>
        </is>
      </c>
      <c r="T1395" s="418">
        <f>R1395=S1395</f>
        <v/>
      </c>
      <c r="U1395" s="418">
        <f>AND(MONTH(F1395)=MONTH(Y1395), YEAR(F1395)=YEAR(Y1395))</f>
        <v/>
      </c>
      <c r="V1395" s="418">
        <f>AND(AC1395&lt;&gt;"", 'Company information'!D$4&lt;&gt;"", RIGHT(SUBSTITUTE(AC1395,"-",""),9)=RIGHT(SUBSTITUTE('Company information'!D$4,"-",""),9))</f>
        <v/>
      </c>
      <c r="W1395" s="418">
        <f>AI1395-I1395</f>
        <v/>
      </c>
      <c r="X1395" s="455" t="n"/>
      <c r="Y1395" s="419" t="n">
        <v>44798</v>
      </c>
      <c r="Z1395" s="418" t="inlineStr">
        <is>
          <t>000172</t>
        </is>
      </c>
      <c r="AA1395" s="418" t="inlineStr"/>
      <c r="AB1395" s="418" t="inlineStr">
        <is>
          <t>បុគ្គលជាប់អាករ</t>
        </is>
      </c>
      <c r="AC1395" s="418" t="inlineStr">
        <is>
          <t>L001-100169198</t>
        </is>
      </c>
      <c r="AD1395" s="418" t="inlineStr">
        <is>
          <t>ខេន ស្ព័ត ស៊ូ</t>
        </is>
      </c>
      <c r="AE1395" s="455" t="n">
        <v>2034945</v>
      </c>
      <c r="AF1395" s="455" t="n">
        <v>1849950</v>
      </c>
      <c r="AG1395" s="455" t="n">
        <v>0</v>
      </c>
      <c r="AH1395" s="455" t="n">
        <v>0</v>
      </c>
      <c r="AI1395" s="455" t="n">
        <v>184995</v>
      </c>
      <c r="AJ1395" s="455" t="n">
        <v>0</v>
      </c>
      <c r="AK1395" s="455" t="n">
        <v>0</v>
      </c>
      <c r="AL1395" s="455" t="n">
        <v>0</v>
      </c>
      <c r="AM1395" s="455" t="n">
        <v>0</v>
      </c>
      <c r="AN1395" s="455" t="n">
        <v>0</v>
      </c>
      <c r="AO1395" s="455" t="n">
        <v>0</v>
      </c>
      <c r="AP1395" s="455" t="n">
        <v>0</v>
      </c>
      <c r="AQ1395" s="455" t="n">
        <v>0</v>
      </c>
      <c r="AR1395" s="418" t="inlineStr"/>
      <c r="AS1395" s="418" t="inlineStr">
        <is>
          <t>Ticket</t>
        </is>
      </c>
      <c r="AT1395" s="418" t="inlineStr">
        <is>
          <t>បានប្រកាសពន្ធ</t>
        </is>
      </c>
    </row>
    <row r="1396">
      <c r="A1396" s="417" t="n">
        <v>1387</v>
      </c>
      <c r="B1396" s="418" t="inlineStr">
        <is>
          <t>(ផ្លាក) Paper Label</t>
        </is>
      </c>
      <c r="C1396" s="418" t="inlineStr">
        <is>
          <t>ស៊ីន ហ្វី យ៉ាង ព្រីនធីង &amp; អិកសេសសឺរី ឯ.ក</t>
        </is>
      </c>
      <c r="D1396" s="418" t="inlineStr">
        <is>
          <t>K010-901906822</t>
        </is>
      </c>
      <c r="E1396" s="418" t="inlineStr">
        <is>
          <t>XFY-YD2021048</t>
        </is>
      </c>
      <c r="F1396" s="419" t="n">
        <v>44284</v>
      </c>
      <c r="G1396" s="420" t="n">
        <v>8098482</v>
      </c>
      <c r="H1396" s="418" t="n"/>
      <c r="I1396" s="455" t="n">
        <v>8098482</v>
      </c>
      <c r="J1396" s="418">
        <f>IF(L1396&lt;&gt;"",L1396,K1396)</f>
        <v/>
      </c>
      <c r="K1396" s="418">
        <f>IF(AND(T1396=TRUE, U1396=TRUE, V1396=TRUE), IF(W1396&lt;-0.05, "អនុញ្ញាត (អ្នកផ្គត់ផ្គង់ប្រកាសខ្វះ)", "បានប្រកាស (អនុញ្ញាត)"), IF(AND(T1396=FALSE, U1396=FALSE, V1396=FALSE), "ព្យួរទុក (មិនមានទិន្នន័យ)", "ប្រកាសខុស (ព្យួរទុក)"))</f>
        <v/>
      </c>
      <c r="L1396" s="418" t="inlineStr"/>
      <c r="M1396" s="418" t="inlineStr"/>
      <c r="N1396" s="455" t="n"/>
      <c r="O1396" s="455">
        <f>IF(W1396&lt;0,AI1396,I1396)</f>
        <v/>
      </c>
      <c r="P1396" s="455">
        <f>I1396-O1396</f>
        <v/>
      </c>
      <c r="Q1396" s="418" t="n"/>
      <c r="R1396" s="418" t="inlineStr">
        <is>
          <t>XFY-YD2021048</t>
        </is>
      </c>
      <c r="S1396" s="418" t="inlineStr"/>
      <c r="T1396" s="418">
        <f>R1396=S1396</f>
        <v/>
      </c>
      <c r="U1396" s="418">
        <f>AND(MONTH(F1396)=MONTH(Y1396), YEAR(F1396)=YEAR(Y1396))</f>
        <v/>
      </c>
      <c r="V1396" s="418">
        <f>AND(AC1396&lt;&gt;"", 'Company information'!D$4&lt;&gt;"", RIGHT(SUBSTITUTE(AC1396,"-",""),9)=RIGHT(SUBSTITUTE('Company information'!D$4,"-",""),9))</f>
        <v/>
      </c>
      <c r="W1396" s="418">
        <f>AI1396-I1396</f>
        <v/>
      </c>
      <c r="X1396" s="455" t="n"/>
      <c r="Y1396" s="417" t="n"/>
      <c r="Z1396" s="418" t="n"/>
      <c r="AA1396" s="418" t="n"/>
      <c r="AB1396" s="418" t="n"/>
      <c r="AC1396" s="418" t="n"/>
      <c r="AD1396" s="418" t="n"/>
      <c r="AE1396" s="455" t="n"/>
      <c r="AF1396" s="455" t="n"/>
      <c r="AG1396" s="455" t="n"/>
      <c r="AH1396" s="455" t="n"/>
      <c r="AI1396" s="455" t="n"/>
      <c r="AJ1396" s="455" t="n"/>
      <c r="AK1396" s="455" t="n"/>
      <c r="AL1396" s="455" t="n"/>
      <c r="AM1396" s="455" t="n"/>
      <c r="AN1396" s="455" t="n"/>
      <c r="AO1396" s="455" t="n"/>
      <c r="AP1396" s="455" t="n"/>
      <c r="AQ1396" s="455" t="n"/>
      <c r="AR1396" s="418" t="n"/>
      <c r="AS1396" s="418" t="n"/>
      <c r="AT1396" s="418" t="n"/>
    </row>
    <row r="1397">
      <c r="A1397" s="417" t="n">
        <v>1388</v>
      </c>
      <c r="B1397" s="418" t="inlineStr">
        <is>
          <t>គ្រាប់ជ័រ PVC 38 ស white Recycle</t>
        </is>
      </c>
      <c r="C1397" s="418" t="inlineStr">
        <is>
          <t>សេង ម៉ុយ ជុង លី (ខេមបូឌា) អាហ្រ្គោ - ខេមីខល</t>
        </is>
      </c>
      <c r="D1397" s="418" t="inlineStr">
        <is>
          <t>L001-100084087</t>
        </is>
      </c>
      <c r="E1397" s="418" t="inlineStr">
        <is>
          <t>SM21000002</t>
        </is>
      </c>
      <c r="F1397" s="419" t="n">
        <v>44268</v>
      </c>
      <c r="G1397" s="420" t="n">
        <v>3722490</v>
      </c>
      <c r="H1397" s="418" t="n"/>
      <c r="I1397" s="455" t="n">
        <v>3722490</v>
      </c>
      <c r="J1397" s="418">
        <f>IF(L1397&lt;&gt;"",L1397,K1397)</f>
        <v/>
      </c>
      <c r="K1397" s="418">
        <f>IF(AND(T1397=TRUE, U1397=TRUE, V1397=TRUE), IF(W1397&lt;-0.05, "អនុញ្ញាត (អ្នកផ្គត់ផ្គង់ប្រកាសខ្វះ)", "បានប្រកាស (អនុញ្ញាត)"), IF(AND(T1397=FALSE, U1397=FALSE, V1397=FALSE), "ព្យួរទុក (មិនមានទិន្នន័យ)", "ប្រកាសខុស (ព្យួរទុក)"))</f>
        <v/>
      </c>
      <c r="L1397" s="418" t="inlineStr"/>
      <c r="M1397" s="418" t="inlineStr"/>
      <c r="N1397" s="455" t="n"/>
      <c r="O1397" s="455">
        <f>IF(W1397&lt;0,AI1397,I1397)</f>
        <v/>
      </c>
      <c r="P1397" s="455">
        <f>I1397-O1397</f>
        <v/>
      </c>
      <c r="Q1397" s="418" t="n"/>
      <c r="R1397" s="418" t="inlineStr">
        <is>
          <t>SM21000002</t>
        </is>
      </c>
      <c r="S1397" s="418" t="inlineStr"/>
      <c r="T1397" s="418">
        <f>R1397=S1397</f>
        <v/>
      </c>
      <c r="U1397" s="418">
        <f>AND(MONTH(F1397)=MONTH(Y1397), YEAR(F1397)=YEAR(Y1397))</f>
        <v/>
      </c>
      <c r="V1397" s="418">
        <f>AND(AC1397&lt;&gt;"", 'Company information'!D$4&lt;&gt;"", RIGHT(SUBSTITUTE(AC1397,"-",""),9)=RIGHT(SUBSTITUTE('Company information'!D$4,"-",""),9))</f>
        <v/>
      </c>
      <c r="W1397" s="418">
        <f>AI1397-I1397</f>
        <v/>
      </c>
      <c r="X1397" s="455" t="n"/>
      <c r="Y1397" s="417" t="n"/>
      <c r="Z1397" s="418" t="n"/>
      <c r="AA1397" s="418" t="n"/>
      <c r="AB1397" s="418" t="n"/>
      <c r="AC1397" s="418" t="n"/>
      <c r="AD1397" s="418" t="n"/>
      <c r="AE1397" s="455" t="n"/>
      <c r="AF1397" s="455" t="n"/>
      <c r="AG1397" s="455" t="n"/>
      <c r="AH1397" s="455" t="n"/>
      <c r="AI1397" s="455" t="n"/>
      <c r="AJ1397" s="455" t="n"/>
      <c r="AK1397" s="455" t="n"/>
      <c r="AL1397" s="455" t="n"/>
      <c r="AM1397" s="455" t="n"/>
      <c r="AN1397" s="455" t="n"/>
      <c r="AO1397" s="455" t="n"/>
      <c r="AP1397" s="455" t="n"/>
      <c r="AQ1397" s="455" t="n"/>
      <c r="AR1397" s="418" t="n"/>
      <c r="AS1397" s="418" t="n"/>
      <c r="AT1397" s="418" t="n"/>
    </row>
    <row r="1398">
      <c r="A1398" s="417" t="n">
        <v>1389</v>
      </c>
      <c r="B1398" s="418" t="inlineStr">
        <is>
          <t>G40 PET BILISTER COVER (26*17*2.3CM)</t>
        </is>
      </c>
      <c r="C1398" s="418" t="inlineStr">
        <is>
          <t>ខេមបូឌាន វ៉ាយភីស៊ី ត្រេឌីង ឯ.ក</t>
        </is>
      </c>
      <c r="D1398" s="418" t="inlineStr">
        <is>
          <t>B108-901904896</t>
        </is>
      </c>
      <c r="E1398" s="418" t="inlineStr">
        <is>
          <t>YPC2021/03-007</t>
        </is>
      </c>
      <c r="F1398" s="419" t="n">
        <v>44442</v>
      </c>
      <c r="G1398" s="420" t="n">
        <v>3137438</v>
      </c>
      <c r="H1398" s="418" t="n"/>
      <c r="I1398" s="455" t="n">
        <v>3137438</v>
      </c>
      <c r="J1398" s="418">
        <f>IF(L1398&lt;&gt;"",L1398,K1398)</f>
        <v/>
      </c>
      <c r="K1398" s="418">
        <f>IF(AND(T1398=TRUE, U1398=TRUE, V1398=TRUE), IF(W1398&lt;-0.05, "អនុញ្ញាត (អ្នកផ្គត់ផ្គង់ប្រកាសខ្វះ)", "បានប្រកាស (អនុញ្ញាត)"), IF(AND(T1398=FALSE, U1398=FALSE, V1398=FALSE), "ព្យួរទុក (មិនមានទិន្នន័យ)", "ប្រកាសខុស (ព្យួរទុក)"))</f>
        <v/>
      </c>
      <c r="L1398" s="418" t="inlineStr"/>
      <c r="M1398" s="418" t="inlineStr"/>
      <c r="N1398" s="455" t="n"/>
      <c r="O1398" s="455">
        <f>IF(W1398&lt;0,AI1398,I1398)</f>
        <v/>
      </c>
      <c r="P1398" s="455">
        <f>I1398-O1398</f>
        <v/>
      </c>
      <c r="Q1398" s="418" t="n"/>
      <c r="R1398" s="418" t="inlineStr">
        <is>
          <t>YPC2021/03-007</t>
        </is>
      </c>
      <c r="S1398" s="418" t="inlineStr"/>
      <c r="T1398" s="418">
        <f>R1398=S1398</f>
        <v/>
      </c>
      <c r="U1398" s="418">
        <f>AND(MONTH(F1398)=MONTH(Y1398), YEAR(F1398)=YEAR(Y1398))</f>
        <v/>
      </c>
      <c r="V1398" s="418">
        <f>AND(AC1398&lt;&gt;"", 'Company information'!D$4&lt;&gt;"", RIGHT(SUBSTITUTE(AC1398,"-",""),9)=RIGHT(SUBSTITUTE('Company information'!D$4,"-",""),9))</f>
        <v/>
      </c>
      <c r="W1398" s="418">
        <f>AI1398-I1398</f>
        <v/>
      </c>
      <c r="X1398" s="455" t="n"/>
      <c r="Y1398" s="417" t="n"/>
      <c r="Z1398" s="418" t="n"/>
      <c r="AA1398" s="418" t="n"/>
      <c r="AB1398" s="418" t="n"/>
      <c r="AC1398" s="418" t="n"/>
      <c r="AD1398" s="418" t="n"/>
      <c r="AE1398" s="455" t="n"/>
      <c r="AF1398" s="455" t="n"/>
      <c r="AG1398" s="455" t="n"/>
      <c r="AH1398" s="455" t="n"/>
      <c r="AI1398" s="455" t="n"/>
      <c r="AJ1398" s="455" t="n"/>
      <c r="AK1398" s="455" t="n"/>
      <c r="AL1398" s="455" t="n"/>
      <c r="AM1398" s="455" t="n"/>
      <c r="AN1398" s="455" t="n"/>
      <c r="AO1398" s="455" t="n"/>
      <c r="AP1398" s="455" t="n"/>
      <c r="AQ1398" s="455" t="n"/>
      <c r="AR1398" s="418" t="n"/>
      <c r="AS1398" s="418" t="n"/>
      <c r="AT1398" s="418" t="n"/>
    </row>
    <row r="1399">
      <c r="A1399" s="417" t="n">
        <v>1390</v>
      </c>
      <c r="B1399" s="418" t="inlineStr">
        <is>
          <t>Color Box, Display Color, Paper Card</t>
        </is>
      </c>
      <c r="C1399" s="418" t="inlineStr">
        <is>
          <t>វ៉ាយ.ស៊ី ផេកខេជីង ឯ.ក</t>
        </is>
      </c>
      <c r="D1399" s="418" t="inlineStr">
        <is>
          <t>L001-901700417</t>
        </is>
      </c>
      <c r="E1399" s="418" t="inlineStr">
        <is>
          <t>TI0035</t>
        </is>
      </c>
      <c r="F1399" s="419" t="n">
        <v>44286</v>
      </c>
      <c r="G1399" s="420" t="n">
        <v>35241181</v>
      </c>
      <c r="H1399" s="418" t="n"/>
      <c r="I1399" s="455" t="n">
        <v>35241181</v>
      </c>
      <c r="J1399" s="418">
        <f>IF(L1399&lt;&gt;"",L1399,K1399)</f>
        <v/>
      </c>
      <c r="K1399" s="418">
        <f>IF(AND(T1399=TRUE, U1399=TRUE, V1399=TRUE), IF(W1399&lt;-0.05, "អនុញ្ញាត (អ្នកផ្គត់ផ្គង់ប្រកាសខ្វះ)", "បានប្រកាស (អនុញ្ញាត)"), IF(AND(T1399=FALSE, U1399=FALSE, V1399=FALSE), "ព្យួរទុក (មិនមានទិន្នន័យ)", "ប្រកាសខុស (ព្យួរទុក)"))</f>
        <v/>
      </c>
      <c r="L1399" s="418" t="inlineStr"/>
      <c r="M1399" s="418" t="inlineStr"/>
      <c r="N1399" s="455" t="n"/>
      <c r="O1399" s="455">
        <f>IF(W1399&lt;0,AI1399,I1399)</f>
        <v/>
      </c>
      <c r="P1399" s="455">
        <f>I1399-O1399</f>
        <v/>
      </c>
      <c r="Q1399" s="418" t="n"/>
      <c r="R1399" s="418" t="inlineStr">
        <is>
          <t>TI0035</t>
        </is>
      </c>
      <c r="S1399" s="418" t="inlineStr"/>
      <c r="T1399" s="418">
        <f>R1399=S1399</f>
        <v/>
      </c>
      <c r="U1399" s="418">
        <f>AND(MONTH(F1399)=MONTH(Y1399), YEAR(F1399)=YEAR(Y1399))</f>
        <v/>
      </c>
      <c r="V1399" s="418">
        <f>AND(AC1399&lt;&gt;"", 'Company information'!D$4&lt;&gt;"", RIGHT(SUBSTITUTE(AC1399,"-",""),9)=RIGHT(SUBSTITUTE('Company information'!D$4,"-",""),9))</f>
        <v/>
      </c>
      <c r="W1399" s="418">
        <f>AI1399-I1399</f>
        <v/>
      </c>
      <c r="X1399" s="455" t="n"/>
      <c r="Y1399" s="417" t="n"/>
      <c r="Z1399" s="418" t="n"/>
      <c r="AA1399" s="418" t="n"/>
      <c r="AB1399" s="418" t="n"/>
      <c r="AC1399" s="418" t="n"/>
      <c r="AD1399" s="418" t="n"/>
      <c r="AE1399" s="455" t="n"/>
      <c r="AF1399" s="455" t="n"/>
      <c r="AG1399" s="455" t="n"/>
      <c r="AH1399" s="455" t="n"/>
      <c r="AI1399" s="455" t="n"/>
      <c r="AJ1399" s="455" t="n"/>
      <c r="AK1399" s="455" t="n"/>
      <c r="AL1399" s="455" t="n"/>
      <c r="AM1399" s="455" t="n"/>
      <c r="AN1399" s="455" t="n"/>
      <c r="AO1399" s="455" t="n"/>
      <c r="AP1399" s="455" t="n"/>
      <c r="AQ1399" s="455" t="n"/>
      <c r="AR1399" s="418" t="n"/>
      <c r="AS1399" s="418" t="n"/>
      <c r="AT1399" s="418" t="n"/>
    </row>
    <row r="1400">
      <c r="A1400" s="417" t="n">
        <v>1391</v>
      </c>
      <c r="B1400" s="418" t="inlineStr">
        <is>
          <t>ក្រដាសកាតុងធើ្វកេស</t>
        </is>
      </c>
      <c r="C1400" s="418" t="inlineStr">
        <is>
          <t>ជា យូ អាង ផេកខេកជីង មេធៀរៀល (ខេមបូឌា) ឯ.ក</t>
        </is>
      </c>
      <c r="D1400" s="418" t="inlineStr">
        <is>
          <t>L001-901903560</t>
        </is>
      </c>
      <c r="E1400" s="418" t="inlineStr">
        <is>
          <t>JYA202100132</t>
        </is>
      </c>
      <c r="F1400" s="419" t="n">
        <v>44286</v>
      </c>
      <c r="G1400" s="420" t="n">
        <v>1699091</v>
      </c>
      <c r="H1400" s="418" t="n"/>
      <c r="I1400" s="455" t="n">
        <v>1699091</v>
      </c>
      <c r="J1400" s="418">
        <f>IF(L1400&lt;&gt;"",L1400,K1400)</f>
        <v/>
      </c>
      <c r="K1400" s="418">
        <f>IF(AND(T1400=TRUE, U1400=TRUE, V1400=TRUE), IF(W1400&lt;-0.05, "អនុញ្ញាត (អ្នកផ្គត់ផ្គង់ប្រកាសខ្វះ)", "បានប្រកាស (អនុញ្ញាត)"), IF(AND(T1400=FALSE, U1400=FALSE, V1400=FALSE), "ព្យួរទុក (មិនមានទិន្នន័យ)", "ប្រកាសខុស (ព្យួរទុក)"))</f>
        <v/>
      </c>
      <c r="L1400" s="418" t="inlineStr"/>
      <c r="M1400" s="418" t="inlineStr"/>
      <c r="N1400" s="455" t="n"/>
      <c r="O1400" s="455">
        <f>IF(W1400&lt;0,AI1400,I1400)</f>
        <v/>
      </c>
      <c r="P1400" s="455">
        <f>I1400-O1400</f>
        <v/>
      </c>
      <c r="Q1400" s="418" t="n"/>
      <c r="R1400" s="418" t="inlineStr">
        <is>
          <t>JYA202100132</t>
        </is>
      </c>
      <c r="S1400" s="418" t="inlineStr"/>
      <c r="T1400" s="418">
        <f>R1400=S1400</f>
        <v/>
      </c>
      <c r="U1400" s="418">
        <f>AND(MONTH(F1400)=MONTH(Y1400), YEAR(F1400)=YEAR(Y1400))</f>
        <v/>
      </c>
      <c r="V1400" s="418">
        <f>AND(AC1400&lt;&gt;"", 'Company information'!D$4&lt;&gt;"", RIGHT(SUBSTITUTE(AC1400,"-",""),9)=RIGHT(SUBSTITUTE('Company information'!D$4,"-",""),9))</f>
        <v/>
      </c>
      <c r="W1400" s="418">
        <f>AI1400-I1400</f>
        <v/>
      </c>
      <c r="X1400" s="455" t="n"/>
      <c r="Y1400" s="417" t="n"/>
      <c r="Z1400" s="418" t="n"/>
      <c r="AA1400" s="418" t="n"/>
      <c r="AB1400" s="418" t="n"/>
      <c r="AC1400" s="418" t="n"/>
      <c r="AD1400" s="418" t="n"/>
      <c r="AE1400" s="455" t="n"/>
      <c r="AF1400" s="455" t="n"/>
      <c r="AG1400" s="455" t="n"/>
      <c r="AH1400" s="455" t="n"/>
      <c r="AI1400" s="455" t="n"/>
      <c r="AJ1400" s="455" t="n"/>
      <c r="AK1400" s="455" t="n"/>
      <c r="AL1400" s="455" t="n"/>
      <c r="AM1400" s="455" t="n"/>
      <c r="AN1400" s="455" t="n"/>
      <c r="AO1400" s="455" t="n"/>
      <c r="AP1400" s="455" t="n"/>
      <c r="AQ1400" s="455" t="n"/>
      <c r="AR1400" s="418" t="n"/>
      <c r="AS1400" s="418" t="n"/>
      <c r="AT1400" s="418" t="n"/>
    </row>
    <row r="1401">
      <c r="A1401" s="417" t="n">
        <v>1392</v>
      </c>
      <c r="B1401" s="418" t="inlineStr">
        <is>
          <t>Express Fee</t>
        </is>
      </c>
      <c r="C1401" s="418" t="inlineStr">
        <is>
          <t>ឌី អេច អិល អិចប្រេស (ខេមបូឌា)</t>
        </is>
      </c>
      <c r="D1401" s="418" t="inlineStr">
        <is>
          <t>L001-100045197</t>
        </is>
      </c>
      <c r="E1401" s="418" t="inlineStr">
        <is>
          <t>PHHR000374143</t>
        </is>
      </c>
      <c r="F1401" s="419" t="n">
        <v>44503</v>
      </c>
      <c r="G1401" s="420" t="n">
        <v>86570</v>
      </c>
      <c r="H1401" s="418" t="n"/>
      <c r="I1401" s="455" t="n">
        <v>86570</v>
      </c>
      <c r="J1401" s="418">
        <f>IF(L1401&lt;&gt;"",L1401,K1401)</f>
        <v/>
      </c>
      <c r="K1401" s="418">
        <f>IF(AND(T1401=TRUE, U1401=TRUE, V1401=TRUE), IF(W1401&lt;-0.05, "អនុញ្ញាត (អ្នកផ្គត់ផ្គង់ប្រកាសខ្វះ)", "បានប្រកាស (អនុញ្ញាត)"), IF(AND(T1401=FALSE, U1401=FALSE, V1401=FALSE), "ព្យួរទុក (មិនមានទិន្នន័យ)", "ប្រកាសខុស (ព្យួរទុក)"))</f>
        <v/>
      </c>
      <c r="L1401" s="418" t="inlineStr"/>
      <c r="M1401" s="418" t="inlineStr"/>
      <c r="N1401" s="455" t="n"/>
      <c r="O1401" s="455">
        <f>IF(W1401&lt;0,AI1401,I1401)</f>
        <v/>
      </c>
      <c r="P1401" s="455">
        <f>I1401-O1401</f>
        <v/>
      </c>
      <c r="Q1401" s="418" t="n"/>
      <c r="R1401" s="418" t="inlineStr">
        <is>
          <t>PHHR000374143</t>
        </is>
      </c>
      <c r="S1401" s="418" t="inlineStr"/>
      <c r="T1401" s="418">
        <f>R1401=S1401</f>
        <v/>
      </c>
      <c r="U1401" s="418">
        <f>AND(MONTH(F1401)=MONTH(Y1401), YEAR(F1401)=YEAR(Y1401))</f>
        <v/>
      </c>
      <c r="V1401" s="418">
        <f>AND(AC1401&lt;&gt;"", 'Company information'!D$4&lt;&gt;"", RIGHT(SUBSTITUTE(AC1401,"-",""),9)=RIGHT(SUBSTITUTE('Company information'!D$4,"-",""),9))</f>
        <v/>
      </c>
      <c r="W1401" s="418">
        <f>AI1401-I1401</f>
        <v/>
      </c>
      <c r="X1401" s="455" t="n"/>
      <c r="Y1401" s="417" t="n"/>
      <c r="Z1401" s="418" t="n"/>
      <c r="AA1401" s="418" t="n"/>
      <c r="AB1401" s="418" t="n"/>
      <c r="AC1401" s="418" t="n"/>
      <c r="AD1401" s="418" t="n"/>
      <c r="AE1401" s="455" t="n"/>
      <c r="AF1401" s="455" t="n"/>
      <c r="AG1401" s="455" t="n"/>
      <c r="AH1401" s="455" t="n"/>
      <c r="AI1401" s="455" t="n"/>
      <c r="AJ1401" s="455" t="n"/>
      <c r="AK1401" s="455" t="n"/>
      <c r="AL1401" s="455" t="n"/>
      <c r="AM1401" s="455" t="n"/>
      <c r="AN1401" s="455" t="n"/>
      <c r="AO1401" s="455" t="n"/>
      <c r="AP1401" s="455" t="n"/>
      <c r="AQ1401" s="455" t="n"/>
      <c r="AR1401" s="418" t="n"/>
      <c r="AS1401" s="418" t="n"/>
      <c r="AT1401" s="418" t="n"/>
    </row>
    <row r="1402">
      <c r="A1402" s="417" t="n">
        <v>1393</v>
      </c>
      <c r="B1402" s="418" t="inlineStr">
        <is>
          <t>Express Fee</t>
        </is>
      </c>
      <c r="C1402" s="418" t="inlineStr">
        <is>
          <t>ឌី អេច អិល អិចប្រេស (ខេមបូឌា)</t>
        </is>
      </c>
      <c r="D1402" s="418" t="inlineStr">
        <is>
          <t>L001-100045197</t>
        </is>
      </c>
      <c r="E1402" s="418" t="inlineStr">
        <is>
          <t>PNHR000375045</t>
        </is>
      </c>
      <c r="F1402" s="419" t="n">
        <v>44273</v>
      </c>
      <c r="G1402" s="420" t="n">
        <v>85864</v>
      </c>
      <c r="H1402" s="418" t="n"/>
      <c r="I1402" s="455" t="n">
        <v>85864</v>
      </c>
      <c r="J1402" s="418">
        <f>IF(L1402&lt;&gt;"",L1402,K1402)</f>
        <v/>
      </c>
      <c r="K1402" s="418">
        <f>IF(AND(T1402=TRUE, U1402=TRUE, V1402=TRUE), IF(W1402&lt;-0.05, "អនុញ្ញាត (អ្នកផ្គត់ផ្គង់ប្រកាសខ្វះ)", "បានប្រកាស (អនុញ្ញាត)"), IF(AND(T1402=FALSE, U1402=FALSE, V1402=FALSE), "ព្យួរទុក (មិនមានទិន្នន័យ)", "ប្រកាសខុស (ព្យួរទុក)"))</f>
        <v/>
      </c>
      <c r="L1402" s="418" t="inlineStr"/>
      <c r="M1402" s="418" t="inlineStr"/>
      <c r="N1402" s="455" t="n"/>
      <c r="O1402" s="455">
        <f>IF(W1402&lt;0,AI1402,I1402)</f>
        <v/>
      </c>
      <c r="P1402" s="455">
        <f>I1402-O1402</f>
        <v/>
      </c>
      <c r="Q1402" s="418" t="n"/>
      <c r="R1402" s="418" t="inlineStr">
        <is>
          <t>PNHR000375045</t>
        </is>
      </c>
      <c r="S1402" s="418" t="inlineStr"/>
      <c r="T1402" s="418">
        <f>R1402=S1402</f>
        <v/>
      </c>
      <c r="U1402" s="418">
        <f>AND(MONTH(F1402)=MONTH(Y1402), YEAR(F1402)=YEAR(Y1402))</f>
        <v/>
      </c>
      <c r="V1402" s="418">
        <f>AND(AC1402&lt;&gt;"", 'Company information'!D$4&lt;&gt;"", RIGHT(SUBSTITUTE(AC1402,"-",""),9)=RIGHT(SUBSTITUTE('Company information'!D$4,"-",""),9))</f>
        <v/>
      </c>
      <c r="W1402" s="418">
        <f>AI1402-I1402</f>
        <v/>
      </c>
      <c r="X1402" s="455" t="n"/>
      <c r="Y1402" s="417" t="n"/>
      <c r="Z1402" s="418" t="n"/>
      <c r="AA1402" s="418" t="n"/>
      <c r="AB1402" s="418" t="n"/>
      <c r="AC1402" s="418" t="n"/>
      <c r="AD1402" s="418" t="n"/>
      <c r="AE1402" s="455" t="n"/>
      <c r="AF1402" s="455" t="n"/>
      <c r="AG1402" s="455" t="n"/>
      <c r="AH1402" s="455" t="n"/>
      <c r="AI1402" s="455" t="n"/>
      <c r="AJ1402" s="455" t="n"/>
      <c r="AK1402" s="455" t="n"/>
      <c r="AL1402" s="455" t="n"/>
      <c r="AM1402" s="455" t="n"/>
      <c r="AN1402" s="455" t="n"/>
      <c r="AO1402" s="455" t="n"/>
      <c r="AP1402" s="455" t="n"/>
      <c r="AQ1402" s="455" t="n"/>
      <c r="AR1402" s="418" t="n"/>
      <c r="AS1402" s="418" t="n"/>
      <c r="AT1402" s="418" t="n"/>
    </row>
    <row r="1403">
      <c r="A1403" s="417" t="n">
        <v>1394</v>
      </c>
      <c r="B1403" s="418" t="inlineStr">
        <is>
          <t>Express Fee</t>
        </is>
      </c>
      <c r="C1403" s="418" t="inlineStr">
        <is>
          <t>ឌី អេច អិល អិចប្រេស (ខេមបូឌា)</t>
        </is>
      </c>
      <c r="D1403" s="418" t="inlineStr">
        <is>
          <t>L001-100045197</t>
        </is>
      </c>
      <c r="E1403" s="418" t="inlineStr">
        <is>
          <t>PNHR000375896</t>
        </is>
      </c>
      <c r="F1403" s="419" t="n">
        <v>44280</v>
      </c>
      <c r="G1403" s="420" t="n">
        <v>11661</v>
      </c>
      <c r="H1403" s="418" t="n"/>
      <c r="I1403" s="455" t="n">
        <v>11661</v>
      </c>
      <c r="J1403" s="418">
        <f>IF(L1403&lt;&gt;"",L1403,K1403)</f>
        <v/>
      </c>
      <c r="K1403" s="418">
        <f>IF(AND(T1403=TRUE, U1403=TRUE, V1403=TRUE), IF(W1403&lt;-0.05, "អនុញ្ញាត (អ្នកផ្គត់ផ្គង់ប្រកាសខ្វះ)", "បានប្រកាស (អនុញ្ញាត)"), IF(AND(T1403=FALSE, U1403=FALSE, V1403=FALSE), "ព្យួរទុក (មិនមានទិន្នន័យ)", "ប្រកាសខុស (ព្យួរទុក)"))</f>
        <v/>
      </c>
      <c r="L1403" s="418" t="inlineStr"/>
      <c r="M1403" s="418" t="inlineStr"/>
      <c r="N1403" s="455" t="n"/>
      <c r="O1403" s="455">
        <f>IF(W1403&lt;0,AI1403,I1403)</f>
        <v/>
      </c>
      <c r="P1403" s="455">
        <f>I1403-O1403</f>
        <v/>
      </c>
      <c r="Q1403" s="418" t="n"/>
      <c r="R1403" s="418" t="inlineStr">
        <is>
          <t>PNHR000375896</t>
        </is>
      </c>
      <c r="S1403" s="418" t="inlineStr"/>
      <c r="T1403" s="418">
        <f>R1403=S1403</f>
        <v/>
      </c>
      <c r="U1403" s="418">
        <f>AND(MONTH(F1403)=MONTH(Y1403), YEAR(F1403)=YEAR(Y1403))</f>
        <v/>
      </c>
      <c r="V1403" s="418">
        <f>AND(AC1403&lt;&gt;"", 'Company information'!D$4&lt;&gt;"", RIGHT(SUBSTITUTE(AC1403,"-",""),9)=RIGHT(SUBSTITUTE('Company information'!D$4,"-",""),9))</f>
        <v/>
      </c>
      <c r="W1403" s="418">
        <f>AI1403-I1403</f>
        <v/>
      </c>
      <c r="X1403" s="455" t="n"/>
      <c r="Y1403" s="417" t="n"/>
      <c r="Z1403" s="418" t="n"/>
      <c r="AA1403" s="418" t="n"/>
      <c r="AB1403" s="418" t="n"/>
      <c r="AC1403" s="418" t="n"/>
      <c r="AD1403" s="418" t="n"/>
      <c r="AE1403" s="455" t="n"/>
      <c r="AF1403" s="455" t="n"/>
      <c r="AG1403" s="455" t="n"/>
      <c r="AH1403" s="455" t="n"/>
      <c r="AI1403" s="455" t="n"/>
      <c r="AJ1403" s="455" t="n"/>
      <c r="AK1403" s="455" t="n"/>
      <c r="AL1403" s="455" t="n"/>
      <c r="AM1403" s="455" t="n"/>
      <c r="AN1403" s="455" t="n"/>
      <c r="AO1403" s="455" t="n"/>
      <c r="AP1403" s="455" t="n"/>
      <c r="AQ1403" s="455" t="n"/>
      <c r="AR1403" s="418" t="n"/>
      <c r="AS1403" s="418" t="n"/>
      <c r="AT1403" s="418" t="n"/>
    </row>
    <row r="1404">
      <c r="A1404" s="417" t="n">
        <v>1395</v>
      </c>
      <c r="B1404" s="418" t="inlineStr">
        <is>
          <t>Express Fee</t>
        </is>
      </c>
      <c r="C1404" s="418" t="inlineStr">
        <is>
          <t>ឌី អេច អិល អិចប្រេស (ខេមបូឌា)</t>
        </is>
      </c>
      <c r="D1404" s="418" t="inlineStr">
        <is>
          <t>L001-100045197</t>
        </is>
      </c>
      <c r="E1404" s="418" t="inlineStr">
        <is>
          <t>PNHR000376722</t>
        </is>
      </c>
      <c r="F1404" s="419" t="n">
        <v>44286</v>
      </c>
      <c r="G1404" s="420" t="n">
        <v>20865</v>
      </c>
      <c r="H1404" s="418" t="n"/>
      <c r="I1404" s="455" t="n">
        <v>20865</v>
      </c>
      <c r="J1404" s="418">
        <f>IF(L1404&lt;&gt;"",L1404,K1404)</f>
        <v/>
      </c>
      <c r="K1404" s="418">
        <f>IF(AND(T1404=TRUE, U1404=TRUE, V1404=TRUE), IF(W1404&lt;-0.05, "អនុញ្ញាត (អ្នកផ្គត់ផ្គង់ប្រកាសខ្វះ)", "បានប្រកាស (អនុញ្ញាត)"), IF(AND(T1404=FALSE, U1404=FALSE, V1404=FALSE), "ព្យួរទុក (មិនមានទិន្នន័យ)", "ប្រកាសខុស (ព្យួរទុក)"))</f>
        <v/>
      </c>
      <c r="L1404" s="418" t="inlineStr"/>
      <c r="M1404" s="418" t="inlineStr"/>
      <c r="N1404" s="455" t="n"/>
      <c r="O1404" s="455">
        <f>IF(W1404&lt;0,AI1404,I1404)</f>
        <v/>
      </c>
      <c r="P1404" s="455">
        <f>I1404-O1404</f>
        <v/>
      </c>
      <c r="Q1404" s="418" t="n"/>
      <c r="R1404" s="418" t="inlineStr">
        <is>
          <t>PNHR000376722</t>
        </is>
      </c>
      <c r="S1404" s="418" t="inlineStr"/>
      <c r="T1404" s="418">
        <f>R1404=S1404</f>
        <v/>
      </c>
      <c r="U1404" s="418">
        <f>AND(MONTH(F1404)=MONTH(Y1404), YEAR(F1404)=YEAR(Y1404))</f>
        <v/>
      </c>
      <c r="V1404" s="418">
        <f>AND(AC1404&lt;&gt;"", 'Company information'!D$4&lt;&gt;"", RIGHT(SUBSTITUTE(AC1404,"-",""),9)=RIGHT(SUBSTITUTE('Company information'!D$4,"-",""),9))</f>
        <v/>
      </c>
      <c r="W1404" s="418">
        <f>AI1404-I1404</f>
        <v/>
      </c>
      <c r="X1404" s="455" t="n"/>
      <c r="Y1404" s="417" t="n"/>
      <c r="Z1404" s="418" t="n"/>
      <c r="AA1404" s="418" t="n"/>
      <c r="AB1404" s="418" t="n"/>
      <c r="AC1404" s="418" t="n"/>
      <c r="AD1404" s="418" t="n"/>
      <c r="AE1404" s="455" t="n"/>
      <c r="AF1404" s="455" t="n"/>
      <c r="AG1404" s="455" t="n"/>
      <c r="AH1404" s="455" t="n"/>
      <c r="AI1404" s="455" t="n"/>
      <c r="AJ1404" s="455" t="n"/>
      <c r="AK1404" s="455" t="n"/>
      <c r="AL1404" s="455" t="n"/>
      <c r="AM1404" s="455" t="n"/>
      <c r="AN1404" s="455" t="n"/>
      <c r="AO1404" s="455" t="n"/>
      <c r="AP1404" s="455" t="n"/>
      <c r="AQ1404" s="455" t="n"/>
      <c r="AR1404" s="418" t="n"/>
      <c r="AS1404" s="418" t="n"/>
      <c r="AT1404" s="418" t="n"/>
    </row>
    <row r="1405">
      <c r="A1405" s="417" t="n">
        <v>1396</v>
      </c>
      <c r="B1405" s="418" t="inlineStr">
        <is>
          <t>កាវបិចទួភ្លើង</t>
        </is>
      </c>
      <c r="C1405" s="418" t="inlineStr">
        <is>
          <t>ដាប់បែលយូ.អិល.អិម សប</t>
        </is>
      </c>
      <c r="D1405" s="418" t="inlineStr">
        <is>
          <t>K010-901701900</t>
        </is>
      </c>
      <c r="E1405" s="418" t="inlineStr">
        <is>
          <t>000007</t>
        </is>
      </c>
      <c r="F1405" s="419" t="n">
        <v>44199</v>
      </c>
      <c r="G1405" s="420" t="n">
        <v>175867</v>
      </c>
      <c r="H1405" s="418" t="n"/>
      <c r="I1405" s="455" t="n">
        <v>175867</v>
      </c>
      <c r="J1405" s="418">
        <f>IF(L1405&lt;&gt;"",L1405,K1405)</f>
        <v/>
      </c>
      <c r="K1405" s="418">
        <f>IF(AND(T1405=TRUE, U1405=TRUE, V1405=TRUE), IF(W1405&lt;-0.05, "អនុញ្ញាត (អ្នកផ្គត់ផ្គង់ប្រកាសខ្វះ)", "បានប្រកាស (អនុញ្ញាត)"), IF(AND(T1405=FALSE, U1405=FALSE, V1405=FALSE), "ព្យួរទុក (មិនមានទិន្នន័យ)", "ប្រកាសខុស (ព្យួរទុក)"))</f>
        <v/>
      </c>
      <c r="L1405" s="418" t="inlineStr"/>
      <c r="M1405" s="418" t="inlineStr"/>
      <c r="N1405" s="455" t="n"/>
      <c r="O1405" s="455">
        <f>IF(W1405&lt;0,AI1405,I1405)</f>
        <v/>
      </c>
      <c r="P1405" s="455">
        <f>I1405-O1405</f>
        <v/>
      </c>
      <c r="Q1405" s="418" t="n"/>
      <c r="R1405" s="418" t="inlineStr">
        <is>
          <t>000007</t>
        </is>
      </c>
      <c r="S1405" s="418" t="inlineStr"/>
      <c r="T1405" s="418">
        <f>R1405=S1405</f>
        <v/>
      </c>
      <c r="U1405" s="418">
        <f>AND(MONTH(F1405)=MONTH(Y1405), YEAR(F1405)=YEAR(Y1405))</f>
        <v/>
      </c>
      <c r="V1405" s="418">
        <f>AND(AC1405&lt;&gt;"", 'Company information'!D$4&lt;&gt;"", RIGHT(SUBSTITUTE(AC1405,"-",""),9)=RIGHT(SUBSTITUTE('Company information'!D$4,"-",""),9))</f>
        <v/>
      </c>
      <c r="W1405" s="418">
        <f>AI1405-I1405</f>
        <v/>
      </c>
      <c r="X1405" s="455" t="n"/>
      <c r="Y1405" s="417" t="n"/>
      <c r="Z1405" s="418" t="n"/>
      <c r="AA1405" s="418" t="n"/>
      <c r="AB1405" s="418" t="n"/>
      <c r="AC1405" s="418" t="n"/>
      <c r="AD1405" s="418" t="n"/>
      <c r="AE1405" s="455" t="n"/>
      <c r="AF1405" s="455" t="n"/>
      <c r="AG1405" s="455" t="n"/>
      <c r="AH1405" s="455" t="n"/>
      <c r="AI1405" s="455" t="n"/>
      <c r="AJ1405" s="455" t="n"/>
      <c r="AK1405" s="455" t="n"/>
      <c r="AL1405" s="455" t="n"/>
      <c r="AM1405" s="455" t="n"/>
      <c r="AN1405" s="455" t="n"/>
      <c r="AO1405" s="455" t="n"/>
      <c r="AP1405" s="455" t="n"/>
      <c r="AQ1405" s="455" t="n"/>
      <c r="AR1405" s="418" t="n"/>
      <c r="AS1405" s="418" t="n"/>
      <c r="AT1405" s="418" t="n"/>
    </row>
    <row r="1406">
      <c r="A1406" s="417" t="n">
        <v>1397</v>
      </c>
      <c r="B1406" s="418" t="inlineStr">
        <is>
          <t>បង់​ប្រមួលសំរាមខែ​ មីនា-2021</t>
        </is>
      </c>
      <c r="C1406" s="418" t="inlineStr">
        <is>
          <t>ហ្គោមី រីសាយឃល110</t>
        </is>
      </c>
      <c r="D1406" s="418" t="inlineStr">
        <is>
          <t>K010-901503890</t>
        </is>
      </c>
      <c r="E1406" s="418" t="inlineStr">
        <is>
          <t>GR-RE21/02-019</t>
        </is>
      </c>
      <c r="F1406" s="419" t="n">
        <v>44286</v>
      </c>
      <c r="G1406" s="420" t="n">
        <v>16180</v>
      </c>
      <c r="H1406" s="418" t="n"/>
      <c r="I1406" s="455" t="n">
        <v>16180</v>
      </c>
      <c r="J1406" s="418">
        <f>IF(L1406&lt;&gt;"",L1406,K1406)</f>
        <v/>
      </c>
      <c r="K1406" s="418">
        <f>IF(AND(T1406=TRUE, U1406=TRUE, V1406=TRUE), IF(W1406&lt;-0.05, "អនុញ្ញាត (អ្នកផ្គត់ផ្គង់ប្រកាសខ្វះ)", "បានប្រកាស (អនុញ្ញាត)"), IF(AND(T1406=FALSE, U1406=FALSE, V1406=FALSE), "ព្យួរទុក (មិនមានទិន្នន័យ)", "ប្រកាសខុស (ព្យួរទុក)"))</f>
        <v/>
      </c>
      <c r="L1406" s="418" t="inlineStr"/>
      <c r="M1406" s="418" t="inlineStr"/>
      <c r="N1406" s="455" t="n"/>
      <c r="O1406" s="455">
        <f>IF(W1406&lt;0,AI1406,I1406)</f>
        <v/>
      </c>
      <c r="P1406" s="455">
        <f>I1406-O1406</f>
        <v/>
      </c>
      <c r="Q1406" s="418" t="n"/>
      <c r="R1406" s="418" t="inlineStr">
        <is>
          <t>GR-RE21/02-019</t>
        </is>
      </c>
      <c r="S1406" s="418" t="inlineStr"/>
      <c r="T1406" s="418">
        <f>R1406=S1406</f>
        <v/>
      </c>
      <c r="U1406" s="418">
        <f>AND(MONTH(F1406)=MONTH(Y1406), YEAR(F1406)=YEAR(Y1406))</f>
        <v/>
      </c>
      <c r="V1406" s="418">
        <f>AND(AC1406&lt;&gt;"", 'Company information'!D$4&lt;&gt;"", RIGHT(SUBSTITUTE(AC1406,"-",""),9)=RIGHT(SUBSTITUTE('Company information'!D$4,"-",""),9))</f>
        <v/>
      </c>
      <c r="W1406" s="418">
        <f>AI1406-I1406</f>
        <v/>
      </c>
      <c r="X1406" s="455" t="n"/>
      <c r="Y1406" s="417" t="n"/>
      <c r="Z1406" s="418" t="n"/>
      <c r="AA1406" s="418" t="n"/>
      <c r="AB1406" s="418" t="n"/>
      <c r="AC1406" s="418" t="n"/>
      <c r="AD1406" s="418" t="n"/>
      <c r="AE1406" s="455" t="n"/>
      <c r="AF1406" s="455" t="n"/>
      <c r="AG1406" s="455" t="n"/>
      <c r="AH1406" s="455" t="n"/>
      <c r="AI1406" s="455" t="n"/>
      <c r="AJ1406" s="455" t="n"/>
      <c r="AK1406" s="455" t="n"/>
      <c r="AL1406" s="455" t="n"/>
      <c r="AM1406" s="455" t="n"/>
      <c r="AN1406" s="455" t="n"/>
      <c r="AO1406" s="455" t="n"/>
      <c r="AP1406" s="455" t="n"/>
      <c r="AQ1406" s="455" t="n"/>
      <c r="AR1406" s="418" t="n"/>
      <c r="AS1406" s="418" t="n"/>
      <c r="AT1406" s="418" t="n"/>
    </row>
    <row r="1407">
      <c r="A1407" s="417" t="n">
        <v>1398</v>
      </c>
      <c r="B1407" s="418" t="inlineStr">
        <is>
          <t>សេវាសន្តិសុខប្រចាំខែ មីនា​​ -2021</t>
        </is>
      </c>
      <c r="C1407" s="418" t="inlineStr">
        <is>
          <t>សហ័ស សិឃ្យូរិធី ឯ.ក</t>
        </is>
      </c>
      <c r="D1407" s="418" t="inlineStr">
        <is>
          <t>K010-107032600</t>
        </is>
      </c>
      <c r="E1407" s="418" t="inlineStr">
        <is>
          <t>SHTI210105</t>
        </is>
      </c>
      <c r="F1407" s="419" t="n">
        <v>44280</v>
      </c>
      <c r="G1407" s="420" t="n">
        <v>226520</v>
      </c>
      <c r="H1407" s="418" t="n"/>
      <c r="I1407" s="455" t="n">
        <v>226520</v>
      </c>
      <c r="J1407" s="418">
        <f>IF(L1407&lt;&gt;"",L1407,K1407)</f>
        <v/>
      </c>
      <c r="K1407" s="418">
        <f>IF(AND(T1407=TRUE, U1407=TRUE, V1407=TRUE), IF(W1407&lt;-0.05, "អនុញ្ញាត (អ្នកផ្គត់ផ្គង់ប្រកាសខ្វះ)", "បានប្រកាស (អនុញ្ញាត)"), IF(AND(T1407=FALSE, U1407=FALSE, V1407=FALSE), "ព្យួរទុក (មិនមានទិន្នន័យ)", "ប្រកាសខុស (ព្យួរទុក)"))</f>
        <v/>
      </c>
      <c r="L1407" s="418" t="inlineStr"/>
      <c r="M1407" s="418" t="inlineStr"/>
      <c r="N1407" s="455" t="n"/>
      <c r="O1407" s="455">
        <f>IF(W1407&lt;0,AI1407,I1407)</f>
        <v/>
      </c>
      <c r="P1407" s="455">
        <f>I1407-O1407</f>
        <v/>
      </c>
      <c r="Q1407" s="418" t="n"/>
      <c r="R1407" s="418" t="inlineStr">
        <is>
          <t>SHTI210105</t>
        </is>
      </c>
      <c r="S1407" s="418" t="inlineStr"/>
      <c r="T1407" s="418">
        <f>R1407=S1407</f>
        <v/>
      </c>
      <c r="U1407" s="418">
        <f>AND(MONTH(F1407)=MONTH(Y1407), YEAR(F1407)=YEAR(Y1407))</f>
        <v/>
      </c>
      <c r="V1407" s="418">
        <f>AND(AC1407&lt;&gt;"", 'Company information'!D$4&lt;&gt;"", RIGHT(SUBSTITUTE(AC1407,"-",""),9)=RIGHT(SUBSTITUTE('Company information'!D$4,"-",""),9))</f>
        <v/>
      </c>
      <c r="W1407" s="418">
        <f>AI1407-I1407</f>
        <v/>
      </c>
      <c r="X1407" s="455" t="n"/>
      <c r="Y1407" s="417" t="n"/>
      <c r="Z1407" s="418" t="n"/>
      <c r="AA1407" s="418" t="n"/>
      <c r="AB1407" s="418" t="n"/>
      <c r="AC1407" s="418" t="n"/>
      <c r="AD1407" s="418" t="n"/>
      <c r="AE1407" s="455" t="n"/>
      <c r="AF1407" s="455" t="n"/>
      <c r="AG1407" s="455" t="n"/>
      <c r="AH1407" s="455" t="n"/>
      <c r="AI1407" s="455" t="n"/>
      <c r="AJ1407" s="455" t="n"/>
      <c r="AK1407" s="455" t="n"/>
      <c r="AL1407" s="455" t="n"/>
      <c r="AM1407" s="455" t="n"/>
      <c r="AN1407" s="455" t="n"/>
      <c r="AO1407" s="455" t="n"/>
      <c r="AP1407" s="455" t="n"/>
      <c r="AQ1407" s="455" t="n"/>
      <c r="AR1407" s="418" t="n"/>
      <c r="AS1407" s="418" t="n"/>
      <c r="AT1407" s="418" t="n"/>
    </row>
    <row r="1408">
      <c r="A1408" s="417" t="n">
        <v>1399</v>
      </c>
      <c r="B1408" s="418" t="inlineStr">
        <is>
          <t>ថៃរទាំហេដ្ឌារចនាសម្ភន្ធ័</t>
        </is>
      </c>
      <c r="C1408" s="418" t="inlineStr">
        <is>
          <t>ភ្នំពេញ អេសអ៊ីហ្សិត ភីអិលស៊ី</t>
        </is>
      </c>
      <c r="D1408" s="418" t="inlineStr">
        <is>
          <t>L001-100046592</t>
        </is>
      </c>
      <c r="E1408" s="418" t="inlineStr">
        <is>
          <t>2021-01200</t>
        </is>
      </c>
      <c r="F1408" s="419" t="n">
        <v>44271</v>
      </c>
      <c r="G1408" s="420" t="n">
        <v>163977</v>
      </c>
      <c r="H1408" s="418" t="n"/>
      <c r="I1408" s="455" t="n">
        <v>163977</v>
      </c>
      <c r="J1408" s="418">
        <f>IF(L1408&lt;&gt;"",L1408,K1408)</f>
        <v/>
      </c>
      <c r="K1408" s="418">
        <f>IF(AND(T1408=TRUE, U1408=TRUE, V1408=TRUE), IF(W1408&lt;-0.05, "អនុញ្ញាត (អ្នកផ្គត់ផ្គង់ប្រកាសខ្វះ)", "បានប្រកាស (អនុញ្ញាត)"), IF(AND(T1408=FALSE, U1408=FALSE, V1408=FALSE), "ព្យួរទុក (មិនមានទិន្នន័យ)", "ប្រកាសខុស (ព្យួរទុក)"))</f>
        <v/>
      </c>
      <c r="L1408" s="418" t="inlineStr"/>
      <c r="M1408" s="418" t="inlineStr"/>
      <c r="N1408" s="455" t="n"/>
      <c r="O1408" s="455">
        <f>IF(W1408&lt;0,AI1408,I1408)</f>
        <v/>
      </c>
      <c r="P1408" s="455">
        <f>I1408-O1408</f>
        <v/>
      </c>
      <c r="Q1408" s="418" t="n"/>
      <c r="R1408" s="418" t="inlineStr">
        <is>
          <t>2021-01200</t>
        </is>
      </c>
      <c r="S1408" s="418" t="inlineStr"/>
      <c r="T1408" s="418">
        <f>R1408=S1408</f>
        <v/>
      </c>
      <c r="U1408" s="418">
        <f>AND(MONTH(F1408)=MONTH(Y1408), YEAR(F1408)=YEAR(Y1408))</f>
        <v/>
      </c>
      <c r="V1408" s="418">
        <f>AND(AC1408&lt;&gt;"", 'Company information'!D$4&lt;&gt;"", RIGHT(SUBSTITUTE(AC1408,"-",""),9)=RIGHT(SUBSTITUTE('Company information'!D$4,"-",""),9))</f>
        <v/>
      </c>
      <c r="W1408" s="418">
        <f>AI1408-I1408</f>
        <v/>
      </c>
      <c r="X1408" s="455" t="n"/>
      <c r="Y1408" s="417" t="n"/>
      <c r="Z1408" s="418" t="n"/>
      <c r="AA1408" s="418" t="n"/>
      <c r="AB1408" s="418" t="n"/>
      <c r="AC1408" s="418" t="n"/>
      <c r="AD1408" s="418" t="n"/>
      <c r="AE1408" s="455" t="n"/>
      <c r="AF1408" s="455" t="n"/>
      <c r="AG1408" s="455" t="n"/>
      <c r="AH1408" s="455" t="n"/>
      <c r="AI1408" s="455" t="n"/>
      <c r="AJ1408" s="455" t="n"/>
      <c r="AK1408" s="455" t="n"/>
      <c r="AL1408" s="455" t="n"/>
      <c r="AM1408" s="455" t="n"/>
      <c r="AN1408" s="455" t="n"/>
      <c r="AO1408" s="455" t="n"/>
      <c r="AP1408" s="455" t="n"/>
      <c r="AQ1408" s="455" t="n"/>
      <c r="AR1408" s="418" t="n"/>
      <c r="AS1408" s="418" t="n"/>
      <c r="AT1408" s="418" t="n"/>
    </row>
    <row r="1409">
      <c r="A1409" s="417" t="n">
        <v>1400</v>
      </c>
      <c r="B1409" s="418" t="inlineStr">
        <is>
          <t>ថៃរទាំហេដ្ឌារចនាសម្ភន្ធ័</t>
        </is>
      </c>
      <c r="C1409" s="418" t="inlineStr">
        <is>
          <t>ភ្នំពេញ អេសអ៊ីហ្សិត ភីអិលស៊ី</t>
        </is>
      </c>
      <c r="D1409" s="418" t="inlineStr">
        <is>
          <t>L001-100046592</t>
        </is>
      </c>
      <c r="E1409" s="418" t="inlineStr">
        <is>
          <t>2021-01191</t>
        </is>
      </c>
      <c r="F1409" s="419" t="n">
        <v>44271</v>
      </c>
      <c r="G1409" s="420" t="n">
        <v>199650</v>
      </c>
      <c r="H1409" s="418" t="n"/>
      <c r="I1409" s="455" t="n">
        <v>199650</v>
      </c>
      <c r="J1409" s="418">
        <f>IF(L1409&lt;&gt;"",L1409,K1409)</f>
        <v/>
      </c>
      <c r="K1409" s="418">
        <f>IF(AND(T1409=TRUE, U1409=TRUE, V1409=TRUE), IF(W1409&lt;-0.05, "អនុញ្ញាត (អ្នកផ្គត់ផ្គង់ប្រកាសខ្វះ)", "បានប្រកាស (អនុញ្ញាត)"), IF(AND(T1409=FALSE, U1409=FALSE, V1409=FALSE), "ព្យួរទុក (មិនមានទិន្នន័យ)", "ប្រកាសខុស (ព្យួរទុក)"))</f>
        <v/>
      </c>
      <c r="L1409" s="418" t="inlineStr"/>
      <c r="M1409" s="418" t="inlineStr"/>
      <c r="N1409" s="455" t="n"/>
      <c r="O1409" s="455">
        <f>IF(W1409&lt;0,AI1409,I1409)</f>
        <v/>
      </c>
      <c r="P1409" s="455">
        <f>I1409-O1409</f>
        <v/>
      </c>
      <c r="Q1409" s="418" t="n"/>
      <c r="R1409" s="418" t="inlineStr">
        <is>
          <t>2021-01191</t>
        </is>
      </c>
      <c r="S1409" s="418" t="inlineStr"/>
      <c r="T1409" s="418">
        <f>R1409=S1409</f>
        <v/>
      </c>
      <c r="U1409" s="418">
        <f>AND(MONTH(F1409)=MONTH(Y1409), YEAR(F1409)=YEAR(Y1409))</f>
        <v/>
      </c>
      <c r="V1409" s="418">
        <f>AND(AC1409&lt;&gt;"", 'Company information'!D$4&lt;&gt;"", RIGHT(SUBSTITUTE(AC1409,"-",""),9)=RIGHT(SUBSTITUTE('Company information'!D$4,"-",""),9))</f>
        <v/>
      </c>
      <c r="W1409" s="418">
        <f>AI1409-I1409</f>
        <v/>
      </c>
      <c r="X1409" s="455" t="n"/>
      <c r="Y1409" s="417" t="n"/>
      <c r="Z1409" s="418" t="n"/>
      <c r="AA1409" s="418" t="n"/>
      <c r="AB1409" s="418" t="n"/>
      <c r="AC1409" s="418" t="n"/>
      <c r="AD1409" s="418" t="n"/>
      <c r="AE1409" s="455" t="n"/>
      <c r="AF1409" s="455" t="n"/>
      <c r="AG1409" s="455" t="n"/>
      <c r="AH1409" s="455" t="n"/>
      <c r="AI1409" s="455" t="n"/>
      <c r="AJ1409" s="455" t="n"/>
      <c r="AK1409" s="455" t="n"/>
      <c r="AL1409" s="455" t="n"/>
      <c r="AM1409" s="455" t="n"/>
      <c r="AN1409" s="455" t="n"/>
      <c r="AO1409" s="455" t="n"/>
      <c r="AP1409" s="455" t="n"/>
      <c r="AQ1409" s="455" t="n"/>
      <c r="AR1409" s="418" t="n"/>
      <c r="AS1409" s="418" t="n"/>
      <c r="AT1409" s="418" t="n"/>
    </row>
    <row r="1410">
      <c r="A1410" s="417" t="n">
        <v>1401</v>
      </c>
      <c r="B1410" s="418" t="inlineStr">
        <is>
          <t>Express Fee</t>
        </is>
      </c>
      <c r="C1410" s="418" t="inlineStr">
        <is>
          <t>ឌី អេច អិល អិចប្រេស (ខេមបូឌា)</t>
        </is>
      </c>
      <c r="D1410" s="418" t="inlineStr">
        <is>
          <t>L001-100045197</t>
        </is>
      </c>
      <c r="E1410" s="418" t="inlineStr">
        <is>
          <t>PNHR000415423</t>
        </is>
      </c>
      <c r="F1410" s="419" t="n">
        <v>44637</v>
      </c>
      <c r="G1410" s="420" t="n">
        <v>16221</v>
      </c>
      <c r="H1410" s="418" t="n"/>
      <c r="I1410" s="455" t="n">
        <v>16221</v>
      </c>
      <c r="J1410" s="418">
        <f>IF(L1410&lt;&gt;"",L1410,K1410)</f>
        <v/>
      </c>
      <c r="K1410" s="418">
        <f>IF(AND(T1410=TRUE, U1410=TRUE, V1410=TRUE), IF(W1410&lt;-0.05, "អនុញ្ញាត (អ្នកផ្គត់ផ្គង់ប្រកាសខ្វះ)", "បានប្រកាស (អនុញ្ញាត)"), IF(AND(T1410=FALSE, U1410=FALSE, V1410=FALSE), "ព្យួរទុក (មិនមានទិន្នន័យ)", "ប្រកាសខុស (ព្យួរទុក)"))</f>
        <v/>
      </c>
      <c r="L1410" s="418" t="inlineStr"/>
      <c r="M1410" s="418" t="inlineStr"/>
      <c r="N1410" s="455" t="n"/>
      <c r="O1410" s="455">
        <f>IF(W1410&lt;0,AI1410,I1410)</f>
        <v/>
      </c>
      <c r="P1410" s="455">
        <f>I1410-O1410</f>
        <v/>
      </c>
      <c r="Q1410" s="418" t="n"/>
      <c r="R1410" s="418" t="inlineStr">
        <is>
          <t>PNHR000415423</t>
        </is>
      </c>
      <c r="S1410" s="418" t="inlineStr"/>
      <c r="T1410" s="418">
        <f>R1410=S1410</f>
        <v/>
      </c>
      <c r="U1410" s="418">
        <f>AND(MONTH(F1410)=MONTH(Y1410), YEAR(F1410)=YEAR(Y1410))</f>
        <v/>
      </c>
      <c r="V1410" s="418">
        <f>AND(AC1410&lt;&gt;"", 'Company information'!D$4&lt;&gt;"", RIGHT(SUBSTITUTE(AC1410,"-",""),9)=RIGHT(SUBSTITUTE('Company information'!D$4,"-",""),9))</f>
        <v/>
      </c>
      <c r="W1410" s="418">
        <f>AI1410-I1410</f>
        <v/>
      </c>
      <c r="X1410" s="455" t="n"/>
      <c r="Y1410" s="417" t="n"/>
      <c r="Z1410" s="418" t="n"/>
      <c r="AA1410" s="418" t="n"/>
      <c r="AB1410" s="418" t="n"/>
      <c r="AC1410" s="418" t="n"/>
      <c r="AD1410" s="418" t="n"/>
      <c r="AE1410" s="455" t="n"/>
      <c r="AF1410" s="455" t="n"/>
      <c r="AG1410" s="455" t="n"/>
      <c r="AH1410" s="455" t="n"/>
      <c r="AI1410" s="455" t="n"/>
      <c r="AJ1410" s="455" t="n"/>
      <c r="AK1410" s="455" t="n"/>
      <c r="AL1410" s="455" t="n"/>
      <c r="AM1410" s="455" t="n"/>
      <c r="AN1410" s="455" t="n"/>
      <c r="AO1410" s="455" t="n"/>
      <c r="AP1410" s="455" t="n"/>
      <c r="AQ1410" s="455" t="n"/>
      <c r="AR1410" s="418" t="n"/>
      <c r="AS1410" s="418" t="n"/>
      <c r="AT1410" s="418" t="n"/>
    </row>
    <row r="1411">
      <c r="A1411" s="417" t="n">
        <v>1402</v>
      </c>
      <c r="B1411" s="418" t="inlineStr">
        <is>
          <t>Carton Paper</t>
        </is>
      </c>
      <c r="C1411" s="418" t="inlineStr">
        <is>
          <t>យី មីង ភែកឃីជីង ឯ.ក</t>
        </is>
      </c>
      <c r="D1411" s="418" t="inlineStr">
        <is>
          <t>B108-902101335</t>
        </is>
      </c>
      <c r="E1411" s="418" t="inlineStr">
        <is>
          <t>YM-0008</t>
        </is>
      </c>
      <c r="F1411" s="419" t="n">
        <v>44651</v>
      </c>
      <c r="G1411" s="420" t="n">
        <v>2242323</v>
      </c>
      <c r="H1411" s="418" t="n"/>
      <c r="I1411" s="455" t="n">
        <v>2242323</v>
      </c>
      <c r="J1411" s="418">
        <f>IF(L1411&lt;&gt;"",L1411,K1411)</f>
        <v/>
      </c>
      <c r="K1411" s="418">
        <f>IF(AND(T1411=TRUE, U1411=TRUE, V1411=TRUE), IF(W1411&lt;-0.05, "អនុញ្ញាត (អ្នកផ្គត់ផ្គង់ប្រកាសខ្វះ)", "បានប្រកាស (អនុញ្ញាត)"), IF(AND(T1411=FALSE, U1411=FALSE, V1411=FALSE), "ព្យួរទុក (មិនមានទិន្នន័យ)", "ប្រកាសខុស (ព្យួរទុក)"))</f>
        <v/>
      </c>
      <c r="L1411" s="418" t="inlineStr"/>
      <c r="M1411" s="418" t="inlineStr"/>
      <c r="N1411" s="455" t="n"/>
      <c r="O1411" s="455">
        <f>IF(W1411&lt;0,AI1411,I1411)</f>
        <v/>
      </c>
      <c r="P1411" s="455">
        <f>I1411-O1411</f>
        <v/>
      </c>
      <c r="Q1411" s="418" t="n"/>
      <c r="R1411" s="418" t="inlineStr">
        <is>
          <t>YM-0008</t>
        </is>
      </c>
      <c r="S1411" s="418" t="inlineStr"/>
      <c r="T1411" s="418">
        <f>R1411=S1411</f>
        <v/>
      </c>
      <c r="U1411" s="418">
        <f>AND(MONTH(F1411)=MONTH(Y1411), YEAR(F1411)=YEAR(Y1411))</f>
        <v/>
      </c>
      <c r="V1411" s="418">
        <f>AND(AC1411&lt;&gt;"", 'Company information'!D$4&lt;&gt;"", RIGHT(SUBSTITUTE(AC1411,"-",""),9)=RIGHT(SUBSTITUTE('Company information'!D$4,"-",""),9))</f>
        <v/>
      </c>
      <c r="W1411" s="418">
        <f>AI1411-I1411</f>
        <v/>
      </c>
      <c r="X1411" s="455" t="n"/>
      <c r="Y1411" s="417" t="n"/>
      <c r="Z1411" s="418" t="n"/>
      <c r="AA1411" s="418" t="n"/>
      <c r="AB1411" s="418" t="n"/>
      <c r="AC1411" s="418" t="n"/>
      <c r="AD1411" s="418" t="n"/>
      <c r="AE1411" s="455" t="n"/>
      <c r="AF1411" s="455" t="n"/>
      <c r="AG1411" s="455" t="n"/>
      <c r="AH1411" s="455" t="n"/>
      <c r="AI1411" s="455" t="n"/>
      <c r="AJ1411" s="455" t="n"/>
      <c r="AK1411" s="455" t="n"/>
      <c r="AL1411" s="455" t="n"/>
      <c r="AM1411" s="455" t="n"/>
      <c r="AN1411" s="455" t="n"/>
      <c r="AO1411" s="455" t="n"/>
      <c r="AP1411" s="455" t="n"/>
      <c r="AQ1411" s="455" t="n"/>
      <c r="AR1411" s="418" t="n"/>
      <c r="AS1411" s="418" t="n"/>
      <c r="AT1411" s="418" t="n"/>
    </row>
    <row r="1412">
      <c r="A1412" s="417" t="n">
        <v>1403</v>
      </c>
      <c r="B1412" s="418" t="inlineStr">
        <is>
          <t>Inspection Service Fee</t>
        </is>
      </c>
      <c r="C1412" s="418" t="inlineStr">
        <is>
          <t>ប្យួរ៉ូ វេរីតាស (ខេមបូឌា) លីមីធីត</t>
        </is>
      </c>
      <c r="D1412" s="418" t="inlineStr">
        <is>
          <t>L001-107024462</t>
        </is>
      </c>
      <c r="E1412" s="418" t="inlineStr">
        <is>
          <t>59012048</t>
        </is>
      </c>
      <c r="F1412" s="419" t="n">
        <v>44651</v>
      </c>
      <c r="G1412" s="420" t="n">
        <v>54859</v>
      </c>
      <c r="H1412" s="418" t="n"/>
      <c r="I1412" s="455" t="n">
        <v>54859</v>
      </c>
      <c r="J1412" s="418">
        <f>IF(L1412&lt;&gt;"",L1412,K1412)</f>
        <v/>
      </c>
      <c r="K1412" s="418">
        <f>IF(AND(T1412=TRUE, U1412=TRUE, V1412=TRUE), IF(W1412&lt;-0.05, "អនុញ្ញាត (អ្នកផ្គត់ផ្គង់ប្រកាសខ្វះ)", "បានប្រកាស (អនុញ្ញាត)"), IF(AND(T1412=FALSE, U1412=FALSE, V1412=FALSE), "ព្យួរទុក (មិនមានទិន្នន័យ)", "ប្រកាសខុស (ព្យួរទុក)"))</f>
        <v/>
      </c>
      <c r="L1412" s="418" t="inlineStr"/>
      <c r="M1412" s="418" t="inlineStr"/>
      <c r="N1412" s="455" t="n"/>
      <c r="O1412" s="455">
        <f>IF(W1412&lt;0,AI1412,I1412)</f>
        <v/>
      </c>
      <c r="P1412" s="455">
        <f>I1412-O1412</f>
        <v/>
      </c>
      <c r="Q1412" s="418" t="n"/>
      <c r="R1412" s="418" t="inlineStr">
        <is>
          <t>59012048</t>
        </is>
      </c>
      <c r="S1412" s="418" t="inlineStr"/>
      <c r="T1412" s="418">
        <f>R1412=S1412</f>
        <v/>
      </c>
      <c r="U1412" s="418">
        <f>AND(MONTH(F1412)=MONTH(Y1412), YEAR(F1412)=YEAR(Y1412))</f>
        <v/>
      </c>
      <c r="V1412" s="418">
        <f>AND(AC1412&lt;&gt;"", 'Company information'!D$4&lt;&gt;"", RIGHT(SUBSTITUTE(AC1412,"-",""),9)=RIGHT(SUBSTITUTE('Company information'!D$4,"-",""),9))</f>
        <v/>
      </c>
      <c r="W1412" s="418">
        <f>AI1412-I1412</f>
        <v/>
      </c>
      <c r="X1412" s="455" t="n"/>
      <c r="Y1412" s="417" t="n"/>
      <c r="Z1412" s="418" t="n"/>
      <c r="AA1412" s="418" t="n"/>
      <c r="AB1412" s="418" t="n"/>
      <c r="AC1412" s="418" t="n"/>
      <c r="AD1412" s="418" t="n"/>
      <c r="AE1412" s="455" t="n"/>
      <c r="AF1412" s="455" t="n"/>
      <c r="AG1412" s="455" t="n"/>
      <c r="AH1412" s="455" t="n"/>
      <c r="AI1412" s="455" t="n"/>
      <c r="AJ1412" s="455" t="n"/>
      <c r="AK1412" s="455" t="n"/>
      <c r="AL1412" s="455" t="n"/>
      <c r="AM1412" s="455" t="n"/>
      <c r="AN1412" s="455" t="n"/>
      <c r="AO1412" s="455" t="n"/>
      <c r="AP1412" s="455" t="n"/>
      <c r="AQ1412" s="455" t="n"/>
      <c r="AR1412" s="418" t="n"/>
      <c r="AS1412" s="418" t="n"/>
      <c r="AT1412" s="418" t="n"/>
    </row>
    <row r="1413">
      <c r="A1413" s="417" t="n">
        <v>1404</v>
      </c>
      <c r="B1413" s="418" t="inlineStr">
        <is>
          <t>Inspection Service Fee</t>
        </is>
      </c>
      <c r="C1413" s="418" t="inlineStr">
        <is>
          <t>ប្យួរ៉ូ វេរីតាស (ខេមបូឌា) លីមីធីត</t>
        </is>
      </c>
      <c r="D1413" s="418" t="inlineStr">
        <is>
          <t>L001-107024462</t>
        </is>
      </c>
      <c r="E1413" s="418" t="inlineStr">
        <is>
          <t>59012018</t>
        </is>
      </c>
      <c r="F1413" s="419" t="n">
        <v>44645</v>
      </c>
      <c r="G1413" s="420" t="n">
        <v>54859</v>
      </c>
      <c r="H1413" s="418" t="n"/>
      <c r="I1413" s="455" t="n">
        <v>54859</v>
      </c>
      <c r="J1413" s="418">
        <f>IF(L1413&lt;&gt;"",L1413,K1413)</f>
        <v/>
      </c>
      <c r="K1413" s="418">
        <f>IF(AND(T1413=TRUE, U1413=TRUE, V1413=TRUE), IF(W1413&lt;-0.05, "អនុញ្ញាត (អ្នកផ្គត់ផ្គង់ប្រកាសខ្វះ)", "បានប្រកាស (អនុញ្ញាត)"), IF(AND(T1413=FALSE, U1413=FALSE, V1413=FALSE), "ព្យួរទុក (មិនមានទិន្នន័យ)", "ប្រកាសខុស (ព្យួរទុក)"))</f>
        <v/>
      </c>
      <c r="L1413" s="418" t="inlineStr"/>
      <c r="M1413" s="418" t="inlineStr"/>
      <c r="N1413" s="455" t="n"/>
      <c r="O1413" s="455">
        <f>IF(W1413&lt;0,AI1413,I1413)</f>
        <v/>
      </c>
      <c r="P1413" s="455">
        <f>I1413-O1413</f>
        <v/>
      </c>
      <c r="Q1413" s="418" t="n"/>
      <c r="R1413" s="418" t="inlineStr">
        <is>
          <t>59012018</t>
        </is>
      </c>
      <c r="S1413" s="418" t="inlineStr"/>
      <c r="T1413" s="418">
        <f>R1413=S1413</f>
        <v/>
      </c>
      <c r="U1413" s="418">
        <f>AND(MONTH(F1413)=MONTH(Y1413), YEAR(F1413)=YEAR(Y1413))</f>
        <v/>
      </c>
      <c r="V1413" s="418">
        <f>AND(AC1413&lt;&gt;"", 'Company information'!D$4&lt;&gt;"", RIGHT(SUBSTITUTE(AC1413,"-",""),9)=RIGHT(SUBSTITUTE('Company information'!D$4,"-",""),9))</f>
        <v/>
      </c>
      <c r="W1413" s="418">
        <f>AI1413-I1413</f>
        <v/>
      </c>
      <c r="X1413" s="455" t="n"/>
      <c r="Y1413" s="417" t="n"/>
      <c r="Z1413" s="418" t="n"/>
      <c r="AA1413" s="418" t="n"/>
      <c r="AB1413" s="418" t="n"/>
      <c r="AC1413" s="418" t="n"/>
      <c r="AD1413" s="418" t="n"/>
      <c r="AE1413" s="455" t="n"/>
      <c r="AF1413" s="455" t="n"/>
      <c r="AG1413" s="455" t="n"/>
      <c r="AH1413" s="455" t="n"/>
      <c r="AI1413" s="455" t="n"/>
      <c r="AJ1413" s="455" t="n"/>
      <c r="AK1413" s="455" t="n"/>
      <c r="AL1413" s="455" t="n"/>
      <c r="AM1413" s="455" t="n"/>
      <c r="AN1413" s="455" t="n"/>
      <c r="AO1413" s="455" t="n"/>
      <c r="AP1413" s="455" t="n"/>
      <c r="AQ1413" s="455" t="n"/>
      <c r="AR1413" s="418" t="n"/>
      <c r="AS1413" s="418" t="n"/>
      <c r="AT1413" s="418" t="n"/>
    </row>
    <row r="1414">
      <c r="A1414" s="417" t="n">
        <v>1405</v>
      </c>
      <c r="B1414" s="418" t="inlineStr">
        <is>
          <t>Inspection Service Fee</t>
        </is>
      </c>
      <c r="C1414" s="418" t="inlineStr">
        <is>
          <t>ប្យួរ៉ូ វេរីតាស (ខេមបូឌា) លីមីធីត</t>
        </is>
      </c>
      <c r="D1414" s="418" t="inlineStr">
        <is>
          <t>L001-107024462</t>
        </is>
      </c>
      <c r="E1414" s="418" t="inlineStr">
        <is>
          <t>59012007</t>
        </is>
      </c>
      <c r="F1414" s="419" t="n">
        <v>44643</v>
      </c>
      <c r="G1414" s="420" t="n">
        <v>109633</v>
      </c>
      <c r="H1414" s="418" t="n"/>
      <c r="I1414" s="455" t="n">
        <v>109633</v>
      </c>
      <c r="J1414" s="418">
        <f>IF(L1414&lt;&gt;"",L1414,K1414)</f>
        <v/>
      </c>
      <c r="K1414" s="418">
        <f>IF(AND(T1414=TRUE, U1414=TRUE, V1414=TRUE), IF(W1414&lt;-0.05, "អនុញ្ញាត (អ្នកផ្គត់ផ្គង់ប្រកាសខ្វះ)", "បានប្រកាស (អនុញ្ញាត)"), IF(AND(T1414=FALSE, U1414=FALSE, V1414=FALSE), "ព្យួរទុក (មិនមានទិន្នន័យ)", "ប្រកាសខុស (ព្យួរទុក)"))</f>
        <v/>
      </c>
      <c r="L1414" s="418" t="inlineStr"/>
      <c r="M1414" s="418" t="inlineStr"/>
      <c r="N1414" s="455" t="n"/>
      <c r="O1414" s="455">
        <f>IF(W1414&lt;0,AI1414,I1414)</f>
        <v/>
      </c>
      <c r="P1414" s="455">
        <f>I1414-O1414</f>
        <v/>
      </c>
      <c r="Q1414" s="418" t="n"/>
      <c r="R1414" s="418" t="inlineStr">
        <is>
          <t>59012007</t>
        </is>
      </c>
      <c r="S1414" s="418" t="inlineStr"/>
      <c r="T1414" s="418">
        <f>R1414=S1414</f>
        <v/>
      </c>
      <c r="U1414" s="418">
        <f>AND(MONTH(F1414)=MONTH(Y1414), YEAR(F1414)=YEAR(Y1414))</f>
        <v/>
      </c>
      <c r="V1414" s="418">
        <f>AND(AC1414&lt;&gt;"", 'Company information'!D$4&lt;&gt;"", RIGHT(SUBSTITUTE(AC1414,"-",""),9)=RIGHT(SUBSTITUTE('Company information'!D$4,"-",""),9))</f>
        <v/>
      </c>
      <c r="W1414" s="418">
        <f>AI1414-I1414</f>
        <v/>
      </c>
      <c r="X1414" s="455" t="n"/>
      <c r="Y1414" s="417" t="n"/>
      <c r="Z1414" s="418" t="n"/>
      <c r="AA1414" s="418" t="n"/>
      <c r="AB1414" s="418" t="n"/>
      <c r="AC1414" s="418" t="n"/>
      <c r="AD1414" s="418" t="n"/>
      <c r="AE1414" s="455" t="n"/>
      <c r="AF1414" s="455" t="n"/>
      <c r="AG1414" s="455" t="n"/>
      <c r="AH1414" s="455" t="n"/>
      <c r="AI1414" s="455" t="n"/>
      <c r="AJ1414" s="455" t="n"/>
      <c r="AK1414" s="455" t="n"/>
      <c r="AL1414" s="455" t="n"/>
      <c r="AM1414" s="455" t="n"/>
      <c r="AN1414" s="455" t="n"/>
      <c r="AO1414" s="455" t="n"/>
      <c r="AP1414" s="455" t="n"/>
      <c r="AQ1414" s="455" t="n"/>
      <c r="AR1414" s="418" t="n"/>
      <c r="AS1414" s="418" t="n"/>
      <c r="AT1414" s="418" t="n"/>
    </row>
    <row r="1415">
      <c r="A1415" s="417" t="n">
        <v>1406</v>
      </c>
      <c r="B1415" s="418" t="inlineStr">
        <is>
          <t>Inspection Service Fee</t>
        </is>
      </c>
      <c r="C1415" s="418" t="inlineStr">
        <is>
          <t>ប្យួរ៉ូ វេរីតាស (ខេមបូឌា) លីមីធីត</t>
        </is>
      </c>
      <c r="D1415" s="418" t="inlineStr">
        <is>
          <t>L001-107024462</t>
        </is>
      </c>
      <c r="E1415" s="418" t="inlineStr">
        <is>
          <t>59011992</t>
        </is>
      </c>
      <c r="F1415" s="419" t="n">
        <v>44642</v>
      </c>
      <c r="G1415" s="420" t="n">
        <v>54791</v>
      </c>
      <c r="H1415" s="418" t="n"/>
      <c r="I1415" s="455" t="n">
        <v>54791</v>
      </c>
      <c r="J1415" s="418">
        <f>IF(L1415&lt;&gt;"",L1415,K1415)</f>
        <v/>
      </c>
      <c r="K1415" s="418">
        <f>IF(AND(T1415=TRUE, U1415=TRUE, V1415=TRUE), IF(W1415&lt;-0.05, "អនុញ្ញាត (អ្នកផ្គត់ផ្គង់ប្រកាសខ្វះ)", "បានប្រកាស (អនុញ្ញាត)"), IF(AND(T1415=FALSE, U1415=FALSE, V1415=FALSE), "ព្យួរទុក (មិនមានទិន្នន័យ)", "ប្រកាសខុស (ព្យួរទុក)"))</f>
        <v/>
      </c>
      <c r="L1415" s="418" t="inlineStr"/>
      <c r="M1415" s="418" t="inlineStr"/>
      <c r="N1415" s="455" t="n"/>
      <c r="O1415" s="455">
        <f>IF(W1415&lt;0,AI1415,I1415)</f>
        <v/>
      </c>
      <c r="P1415" s="455">
        <f>I1415-O1415</f>
        <v/>
      </c>
      <c r="Q1415" s="418" t="n"/>
      <c r="R1415" s="418" t="inlineStr">
        <is>
          <t>59011992</t>
        </is>
      </c>
      <c r="S1415" s="418" t="inlineStr"/>
      <c r="T1415" s="418">
        <f>R1415=S1415</f>
        <v/>
      </c>
      <c r="U1415" s="418">
        <f>AND(MONTH(F1415)=MONTH(Y1415), YEAR(F1415)=YEAR(Y1415))</f>
        <v/>
      </c>
      <c r="V1415" s="418">
        <f>AND(AC1415&lt;&gt;"", 'Company information'!D$4&lt;&gt;"", RIGHT(SUBSTITUTE(AC1415,"-",""),9)=RIGHT(SUBSTITUTE('Company information'!D$4,"-",""),9))</f>
        <v/>
      </c>
      <c r="W1415" s="418">
        <f>AI1415-I1415</f>
        <v/>
      </c>
      <c r="X1415" s="455" t="n"/>
      <c r="Y1415" s="417" t="n"/>
      <c r="Z1415" s="418" t="n"/>
      <c r="AA1415" s="418" t="n"/>
      <c r="AB1415" s="418" t="n"/>
      <c r="AC1415" s="418" t="n"/>
      <c r="AD1415" s="418" t="n"/>
      <c r="AE1415" s="455" t="n"/>
      <c r="AF1415" s="455" t="n"/>
      <c r="AG1415" s="455" t="n"/>
      <c r="AH1415" s="455" t="n"/>
      <c r="AI1415" s="455" t="n"/>
      <c r="AJ1415" s="455" t="n"/>
      <c r="AK1415" s="455" t="n"/>
      <c r="AL1415" s="455" t="n"/>
      <c r="AM1415" s="455" t="n"/>
      <c r="AN1415" s="455" t="n"/>
      <c r="AO1415" s="455" t="n"/>
      <c r="AP1415" s="455" t="n"/>
      <c r="AQ1415" s="455" t="n"/>
      <c r="AR1415" s="418" t="n"/>
      <c r="AS1415" s="418" t="n"/>
      <c r="AT1415" s="418" t="n"/>
    </row>
    <row r="1416">
      <c r="A1416" s="417" t="n">
        <v>1407</v>
      </c>
      <c r="B1416" s="418" t="inlineStr">
        <is>
          <t>Inspection Service Fee</t>
        </is>
      </c>
      <c r="C1416" s="418" t="inlineStr">
        <is>
          <t>ប្យួរ៉ូ វេរីតាស (ខេមបូឌា) លីមីធីត</t>
        </is>
      </c>
      <c r="D1416" s="418" t="inlineStr">
        <is>
          <t>L001-107024462</t>
        </is>
      </c>
      <c r="E1416" s="418" t="inlineStr">
        <is>
          <t>59011979</t>
        </is>
      </c>
      <c r="F1416" s="419" t="n">
        <v>44639</v>
      </c>
      <c r="G1416" s="420" t="n">
        <v>164005</v>
      </c>
      <c r="H1416" s="418" t="n"/>
      <c r="I1416" s="455" t="n">
        <v>164005</v>
      </c>
      <c r="J1416" s="418">
        <f>IF(L1416&lt;&gt;"",L1416,K1416)</f>
        <v/>
      </c>
      <c r="K1416" s="418">
        <f>IF(AND(T1416=TRUE, U1416=TRUE, V1416=TRUE), IF(W1416&lt;-0.05, "អនុញ្ញាត (អ្នកផ្គត់ផ្គង់ប្រកាសខ្វះ)", "បានប្រកាស (អនុញ្ញាត)"), IF(AND(T1416=FALSE, U1416=FALSE, V1416=FALSE), "ព្យួរទុក (មិនមានទិន្នន័យ)", "ប្រកាសខុស (ព្យួរទុក)"))</f>
        <v/>
      </c>
      <c r="L1416" s="418" t="inlineStr"/>
      <c r="M1416" s="418" t="inlineStr"/>
      <c r="N1416" s="455" t="n"/>
      <c r="O1416" s="455">
        <f>IF(W1416&lt;0,AI1416,I1416)</f>
        <v/>
      </c>
      <c r="P1416" s="455">
        <f>I1416-O1416</f>
        <v/>
      </c>
      <c r="Q1416" s="418" t="n"/>
      <c r="R1416" s="418" t="inlineStr">
        <is>
          <t>59011979</t>
        </is>
      </c>
      <c r="S1416" s="418" t="inlineStr"/>
      <c r="T1416" s="418">
        <f>R1416=S1416</f>
        <v/>
      </c>
      <c r="U1416" s="418">
        <f>AND(MONTH(F1416)=MONTH(Y1416), YEAR(F1416)=YEAR(Y1416))</f>
        <v/>
      </c>
      <c r="V1416" s="418">
        <f>AND(AC1416&lt;&gt;"", 'Company information'!D$4&lt;&gt;"", RIGHT(SUBSTITUTE(AC1416,"-",""),9)=RIGHT(SUBSTITUTE('Company information'!D$4,"-",""),9))</f>
        <v/>
      </c>
      <c r="W1416" s="418">
        <f>AI1416-I1416</f>
        <v/>
      </c>
      <c r="X1416" s="455" t="n"/>
      <c r="Y1416" s="417" t="n"/>
      <c r="Z1416" s="418" t="n"/>
      <c r="AA1416" s="418" t="n"/>
      <c r="AB1416" s="418" t="n"/>
      <c r="AC1416" s="418" t="n"/>
      <c r="AD1416" s="418" t="n"/>
      <c r="AE1416" s="455" t="n"/>
      <c r="AF1416" s="455" t="n"/>
      <c r="AG1416" s="455" t="n"/>
      <c r="AH1416" s="455" t="n"/>
      <c r="AI1416" s="455" t="n"/>
      <c r="AJ1416" s="455" t="n"/>
      <c r="AK1416" s="455" t="n"/>
      <c r="AL1416" s="455" t="n"/>
      <c r="AM1416" s="455" t="n"/>
      <c r="AN1416" s="455" t="n"/>
      <c r="AO1416" s="455" t="n"/>
      <c r="AP1416" s="455" t="n"/>
      <c r="AQ1416" s="455" t="n"/>
      <c r="AR1416" s="418" t="n"/>
      <c r="AS1416" s="418" t="n"/>
      <c r="AT1416" s="418" t="n"/>
    </row>
    <row r="1417">
      <c r="A1417" s="417" t="n">
        <v>1408</v>
      </c>
      <c r="B1417" s="418" t="inlineStr">
        <is>
          <t>Inspection Service Fee</t>
        </is>
      </c>
      <c r="C1417" s="418" t="inlineStr">
        <is>
          <t>ប្យួរ៉ូ វេរីតាស (ខេមបូឌា) លីមីធីត</t>
        </is>
      </c>
      <c r="D1417" s="418" t="inlineStr">
        <is>
          <t>L001-107024462</t>
        </is>
      </c>
      <c r="E1417" s="418" t="inlineStr">
        <is>
          <t>59011966</t>
        </is>
      </c>
      <c r="F1417" s="419" t="n">
        <v>44637</v>
      </c>
      <c r="G1417" s="420" t="n">
        <v>54629</v>
      </c>
      <c r="H1417" s="418" t="n"/>
      <c r="I1417" s="455" t="n">
        <v>54629</v>
      </c>
      <c r="J1417" s="418">
        <f>IF(L1417&lt;&gt;"",L1417,K1417)</f>
        <v/>
      </c>
      <c r="K1417" s="418">
        <f>IF(AND(T1417=TRUE, U1417=TRUE, V1417=TRUE), IF(W1417&lt;-0.05, "អនុញ្ញាត (អ្នកផ្គត់ផ្គង់ប្រកាសខ្វះ)", "បានប្រកាស (អនុញ្ញាត)"), IF(AND(T1417=FALSE, U1417=FALSE, V1417=FALSE), "ព្យួរទុក (មិនមានទិន្នន័យ)", "ប្រកាសខុស (ព្យួរទុក)"))</f>
        <v/>
      </c>
      <c r="L1417" s="418" t="inlineStr"/>
      <c r="M1417" s="418" t="inlineStr"/>
      <c r="N1417" s="455" t="n"/>
      <c r="O1417" s="455">
        <f>IF(W1417&lt;0,AI1417,I1417)</f>
        <v/>
      </c>
      <c r="P1417" s="455">
        <f>I1417-O1417</f>
        <v/>
      </c>
      <c r="Q1417" s="418" t="n"/>
      <c r="R1417" s="418" t="inlineStr">
        <is>
          <t>59011966</t>
        </is>
      </c>
      <c r="S1417" s="418" t="inlineStr"/>
      <c r="T1417" s="418">
        <f>R1417=S1417</f>
        <v/>
      </c>
      <c r="U1417" s="418">
        <f>AND(MONTH(F1417)=MONTH(Y1417), YEAR(F1417)=YEAR(Y1417))</f>
        <v/>
      </c>
      <c r="V1417" s="418">
        <f>AND(AC1417&lt;&gt;"", 'Company information'!D$4&lt;&gt;"", RIGHT(SUBSTITUTE(AC1417,"-",""),9)=RIGHT(SUBSTITUTE('Company information'!D$4,"-",""),9))</f>
        <v/>
      </c>
      <c r="W1417" s="418">
        <f>AI1417-I1417</f>
        <v/>
      </c>
      <c r="X1417" s="455" t="n"/>
      <c r="Y1417" s="417" t="n"/>
      <c r="Z1417" s="418" t="n"/>
      <c r="AA1417" s="418" t="n"/>
      <c r="AB1417" s="418" t="n"/>
      <c r="AC1417" s="418" t="n"/>
      <c r="AD1417" s="418" t="n"/>
      <c r="AE1417" s="455" t="n"/>
      <c r="AF1417" s="455" t="n"/>
      <c r="AG1417" s="455" t="n"/>
      <c r="AH1417" s="455" t="n"/>
      <c r="AI1417" s="455" t="n"/>
      <c r="AJ1417" s="455" t="n"/>
      <c r="AK1417" s="455" t="n"/>
      <c r="AL1417" s="455" t="n"/>
      <c r="AM1417" s="455" t="n"/>
      <c r="AN1417" s="455" t="n"/>
      <c r="AO1417" s="455" t="n"/>
      <c r="AP1417" s="455" t="n"/>
      <c r="AQ1417" s="455" t="n"/>
      <c r="AR1417" s="418" t="n"/>
      <c r="AS1417" s="418" t="n"/>
      <c r="AT1417" s="418" t="n"/>
    </row>
    <row r="1418">
      <c r="A1418" s="417" t="n">
        <v>1409</v>
      </c>
      <c r="B1418" s="418" t="inlineStr">
        <is>
          <t>Inspection Service Fee</t>
        </is>
      </c>
      <c r="C1418" s="418" t="inlineStr">
        <is>
          <t>ប្យួរ៉ូ វេរីតាស (ខេមបូឌា) លីមីធីត</t>
        </is>
      </c>
      <c r="D1418" s="418" t="inlineStr">
        <is>
          <t>L001-107024462</t>
        </is>
      </c>
      <c r="E1418" s="418" t="inlineStr">
        <is>
          <t>59011953</t>
        </is>
      </c>
      <c r="F1418" s="419" t="n">
        <v>44635</v>
      </c>
      <c r="G1418" s="420" t="n">
        <v>54724</v>
      </c>
      <c r="H1418" s="418" t="n"/>
      <c r="I1418" s="455" t="n">
        <v>54724</v>
      </c>
      <c r="J1418" s="418">
        <f>IF(L1418&lt;&gt;"",L1418,K1418)</f>
        <v/>
      </c>
      <c r="K1418" s="418">
        <f>IF(AND(T1418=TRUE, U1418=TRUE, V1418=TRUE), IF(W1418&lt;-0.05, "អនុញ្ញាត (អ្នកផ្គត់ផ្គង់ប្រកាសខ្វះ)", "បានប្រកាស (អនុញ្ញាត)"), IF(AND(T1418=FALSE, U1418=FALSE, V1418=FALSE), "ព្យួរទុក (មិនមានទិន្នន័យ)", "ប្រកាសខុស (ព្យួរទុក)"))</f>
        <v/>
      </c>
      <c r="L1418" s="418" t="inlineStr"/>
      <c r="M1418" s="418" t="inlineStr"/>
      <c r="N1418" s="455" t="n"/>
      <c r="O1418" s="455">
        <f>IF(W1418&lt;0,AI1418,I1418)</f>
        <v/>
      </c>
      <c r="P1418" s="455">
        <f>I1418-O1418</f>
        <v/>
      </c>
      <c r="Q1418" s="418" t="n"/>
      <c r="R1418" s="418" t="inlineStr">
        <is>
          <t>59011953</t>
        </is>
      </c>
      <c r="S1418" s="418" t="inlineStr"/>
      <c r="T1418" s="418">
        <f>R1418=S1418</f>
        <v/>
      </c>
      <c r="U1418" s="418">
        <f>AND(MONTH(F1418)=MONTH(Y1418), YEAR(F1418)=YEAR(Y1418))</f>
        <v/>
      </c>
      <c r="V1418" s="418">
        <f>AND(AC1418&lt;&gt;"", 'Company information'!D$4&lt;&gt;"", RIGHT(SUBSTITUTE(AC1418,"-",""),9)=RIGHT(SUBSTITUTE('Company information'!D$4,"-",""),9))</f>
        <v/>
      </c>
      <c r="W1418" s="418">
        <f>AI1418-I1418</f>
        <v/>
      </c>
      <c r="X1418" s="455" t="n"/>
      <c r="Y1418" s="417" t="n"/>
      <c r="Z1418" s="418" t="n"/>
      <c r="AA1418" s="418" t="n"/>
      <c r="AB1418" s="418" t="n"/>
      <c r="AC1418" s="418" t="n"/>
      <c r="AD1418" s="418" t="n"/>
      <c r="AE1418" s="455" t="n"/>
      <c r="AF1418" s="455" t="n"/>
      <c r="AG1418" s="455" t="n"/>
      <c r="AH1418" s="455" t="n"/>
      <c r="AI1418" s="455" t="n"/>
      <c r="AJ1418" s="455" t="n"/>
      <c r="AK1418" s="455" t="n"/>
      <c r="AL1418" s="455" t="n"/>
      <c r="AM1418" s="455" t="n"/>
      <c r="AN1418" s="455" t="n"/>
      <c r="AO1418" s="455" t="n"/>
      <c r="AP1418" s="455" t="n"/>
      <c r="AQ1418" s="455" t="n"/>
      <c r="AR1418" s="418" t="n"/>
      <c r="AS1418" s="418" t="n"/>
      <c r="AT1418" s="418" t="n"/>
    </row>
    <row r="1419">
      <c r="A1419" s="417" t="n">
        <v>1410</v>
      </c>
      <c r="B1419" s="418" t="inlineStr">
        <is>
          <t>Inspection Service Fee</t>
        </is>
      </c>
      <c r="C1419" s="418" t="inlineStr">
        <is>
          <t>ប្យួរ៉ូ វេរីតាស (ខេមបូឌា) លីមីធីត</t>
        </is>
      </c>
      <c r="D1419" s="418" t="inlineStr">
        <is>
          <t>L001-107024462</t>
        </is>
      </c>
      <c r="E1419" s="418" t="inlineStr">
        <is>
          <t>59011906</t>
        </is>
      </c>
      <c r="F1419" s="419" t="n">
        <v>44654</v>
      </c>
      <c r="G1419" s="420" t="n">
        <v>110067</v>
      </c>
      <c r="H1419" s="418" t="n"/>
      <c r="I1419" s="455" t="n">
        <v>110067</v>
      </c>
      <c r="J1419" s="418">
        <f>IF(L1419&lt;&gt;"",L1419,K1419)</f>
        <v/>
      </c>
      <c r="K1419" s="418">
        <f>IF(AND(T1419=TRUE, U1419=TRUE, V1419=TRUE), IF(W1419&lt;-0.05, "អនុញ្ញាត (អ្នកផ្គត់ផ្គង់ប្រកាសខ្វះ)", "បានប្រកាស (អនុញ្ញាត)"), IF(AND(T1419=FALSE, U1419=FALSE, V1419=FALSE), "ព្យួរទុក (មិនមានទិន្នន័យ)", "ប្រកាសខុស (ព្យួរទុក)"))</f>
        <v/>
      </c>
      <c r="L1419" s="418" t="inlineStr"/>
      <c r="M1419" s="418" t="inlineStr"/>
      <c r="N1419" s="455" t="n"/>
      <c r="O1419" s="455">
        <f>IF(W1419&lt;0,AI1419,I1419)</f>
        <v/>
      </c>
      <c r="P1419" s="455">
        <f>I1419-O1419</f>
        <v/>
      </c>
      <c r="Q1419" s="418" t="n"/>
      <c r="R1419" s="418" t="inlineStr">
        <is>
          <t>59011906</t>
        </is>
      </c>
      <c r="S1419" s="418" t="inlineStr"/>
      <c r="T1419" s="418">
        <f>R1419=S1419</f>
        <v/>
      </c>
      <c r="U1419" s="418">
        <f>AND(MONTH(F1419)=MONTH(Y1419), YEAR(F1419)=YEAR(Y1419))</f>
        <v/>
      </c>
      <c r="V1419" s="418">
        <f>AND(AC1419&lt;&gt;"", 'Company information'!D$4&lt;&gt;"", RIGHT(SUBSTITUTE(AC1419,"-",""),9)=RIGHT(SUBSTITUTE('Company information'!D$4,"-",""),9))</f>
        <v/>
      </c>
      <c r="W1419" s="418">
        <f>AI1419-I1419</f>
        <v/>
      </c>
      <c r="X1419" s="455" t="n"/>
      <c r="Y1419" s="417" t="n"/>
      <c r="Z1419" s="418" t="n"/>
      <c r="AA1419" s="418" t="n"/>
      <c r="AB1419" s="418" t="n"/>
      <c r="AC1419" s="418" t="n"/>
      <c r="AD1419" s="418" t="n"/>
      <c r="AE1419" s="455" t="n"/>
      <c r="AF1419" s="455" t="n"/>
      <c r="AG1419" s="455" t="n"/>
      <c r="AH1419" s="455" t="n"/>
      <c r="AI1419" s="455" t="n"/>
      <c r="AJ1419" s="455" t="n"/>
      <c r="AK1419" s="455" t="n"/>
      <c r="AL1419" s="455" t="n"/>
      <c r="AM1419" s="455" t="n"/>
      <c r="AN1419" s="455" t="n"/>
      <c r="AO1419" s="455" t="n"/>
      <c r="AP1419" s="455" t="n"/>
      <c r="AQ1419" s="455" t="n"/>
      <c r="AR1419" s="418" t="n"/>
      <c r="AS1419" s="418" t="n"/>
      <c r="AT1419" s="418" t="n"/>
    </row>
    <row r="1420">
      <c r="A1420" s="417" t="n">
        <v>1411</v>
      </c>
      <c r="B1420" s="418" t="inlineStr">
        <is>
          <t>Foreign Sale</t>
        </is>
      </c>
      <c r="C1420" s="418" t="inlineStr">
        <is>
          <t>មើស្គ (ខេមបូឌា)</t>
        </is>
      </c>
      <c r="D1420" s="418" t="inlineStr">
        <is>
          <t>L001-100045200</t>
        </is>
      </c>
      <c r="E1420" s="418" t="inlineStr">
        <is>
          <t>5995887878</t>
        </is>
      </c>
      <c r="F1420" s="419" t="n">
        <v>44564</v>
      </c>
      <c r="G1420" s="420" t="n">
        <v>121197</v>
      </c>
      <c r="H1420" s="418" t="n"/>
      <c r="I1420" s="455" t="n">
        <v>121197</v>
      </c>
      <c r="J1420" s="418">
        <f>IF(L1420&lt;&gt;"",L1420,K1420)</f>
        <v/>
      </c>
      <c r="K1420" s="418">
        <f>IF(AND(T1420=TRUE, U1420=TRUE, V1420=TRUE), IF(W1420&lt;-0.05, "អនុញ្ញាត (អ្នកផ្គត់ផ្គង់ប្រកាសខ្វះ)", "បានប្រកាស (អនុញ្ញាត)"), IF(AND(T1420=FALSE, U1420=FALSE, V1420=FALSE), "ព្យួរទុក (មិនមានទិន្នន័យ)", "ប្រកាសខុស (ព្យួរទុក)"))</f>
        <v/>
      </c>
      <c r="L1420" s="418" t="inlineStr"/>
      <c r="M1420" s="418" t="inlineStr"/>
      <c r="N1420" s="455" t="n"/>
      <c r="O1420" s="455">
        <f>IF(W1420&lt;0,AI1420,I1420)</f>
        <v/>
      </c>
      <c r="P1420" s="455">
        <f>I1420-O1420</f>
        <v/>
      </c>
      <c r="Q1420" s="418" t="n"/>
      <c r="R1420" s="418" t="inlineStr">
        <is>
          <t>5995887878</t>
        </is>
      </c>
      <c r="S1420" s="418" t="inlineStr"/>
      <c r="T1420" s="418">
        <f>R1420=S1420</f>
        <v/>
      </c>
      <c r="U1420" s="418">
        <f>AND(MONTH(F1420)=MONTH(Y1420), YEAR(F1420)=YEAR(Y1420))</f>
        <v/>
      </c>
      <c r="V1420" s="418">
        <f>AND(AC1420&lt;&gt;"", 'Company information'!D$4&lt;&gt;"", RIGHT(SUBSTITUTE(AC1420,"-",""),9)=RIGHT(SUBSTITUTE('Company information'!D$4,"-",""),9))</f>
        <v/>
      </c>
      <c r="W1420" s="418">
        <f>AI1420-I1420</f>
        <v/>
      </c>
      <c r="X1420" s="455" t="n"/>
      <c r="Y1420" s="417" t="n"/>
      <c r="Z1420" s="418" t="n"/>
      <c r="AA1420" s="418" t="n"/>
      <c r="AB1420" s="418" t="n"/>
      <c r="AC1420" s="418" t="n"/>
      <c r="AD1420" s="418" t="n"/>
      <c r="AE1420" s="455" t="n"/>
      <c r="AF1420" s="455" t="n"/>
      <c r="AG1420" s="455" t="n"/>
      <c r="AH1420" s="455" t="n"/>
      <c r="AI1420" s="455" t="n"/>
      <c r="AJ1420" s="455" t="n"/>
      <c r="AK1420" s="455" t="n"/>
      <c r="AL1420" s="455" t="n"/>
      <c r="AM1420" s="455" t="n"/>
      <c r="AN1420" s="455" t="n"/>
      <c r="AO1420" s="455" t="n"/>
      <c r="AP1420" s="455" t="n"/>
      <c r="AQ1420" s="455" t="n"/>
      <c r="AR1420" s="418" t="n"/>
      <c r="AS1420" s="418" t="n"/>
      <c r="AT1420" s="418" t="n"/>
    </row>
    <row r="1421">
      <c r="A1421" s="417" t="n">
        <v>1412</v>
      </c>
      <c r="B1421" s="418" t="inlineStr">
        <is>
          <t>Foreign Sale</t>
        </is>
      </c>
      <c r="C1421" s="418" t="inlineStr">
        <is>
          <t>មើស្គ (ខេមបូឌា)</t>
        </is>
      </c>
      <c r="D1421" s="418" t="inlineStr">
        <is>
          <t>L001-100045200</t>
        </is>
      </c>
      <c r="E1421" s="418" t="inlineStr">
        <is>
          <t>5995888047</t>
        </is>
      </c>
      <c r="F1421" s="419" t="n">
        <v>44564</v>
      </c>
      <c r="G1421" s="420" t="n">
        <v>283877</v>
      </c>
      <c r="H1421" s="418" t="n"/>
      <c r="I1421" s="455" t="n">
        <v>283877</v>
      </c>
      <c r="J1421" s="418">
        <f>IF(L1421&lt;&gt;"",L1421,K1421)</f>
        <v/>
      </c>
      <c r="K1421" s="418">
        <f>IF(AND(T1421=TRUE, U1421=TRUE, V1421=TRUE), IF(W1421&lt;-0.05, "អនុញ្ញាត (អ្នកផ្គត់ផ្គង់ប្រកាសខ្វះ)", "បានប្រកាស (អនុញ្ញាត)"), IF(AND(T1421=FALSE, U1421=FALSE, V1421=FALSE), "ព្យួរទុក (មិនមានទិន្នន័យ)", "ប្រកាសខុស (ព្យួរទុក)"))</f>
        <v/>
      </c>
      <c r="L1421" s="418" t="inlineStr"/>
      <c r="M1421" s="418" t="inlineStr"/>
      <c r="N1421" s="455" t="n"/>
      <c r="O1421" s="455">
        <f>IF(W1421&lt;0,AI1421,I1421)</f>
        <v/>
      </c>
      <c r="P1421" s="455">
        <f>I1421-O1421</f>
        <v/>
      </c>
      <c r="Q1421" s="418" t="n"/>
      <c r="R1421" s="418" t="inlineStr">
        <is>
          <t>5995888047</t>
        </is>
      </c>
      <c r="S1421" s="418" t="inlineStr"/>
      <c r="T1421" s="418">
        <f>R1421=S1421</f>
        <v/>
      </c>
      <c r="U1421" s="418">
        <f>AND(MONTH(F1421)=MONTH(Y1421), YEAR(F1421)=YEAR(Y1421))</f>
        <v/>
      </c>
      <c r="V1421" s="418">
        <f>AND(AC1421&lt;&gt;"", 'Company information'!D$4&lt;&gt;"", RIGHT(SUBSTITUTE(AC1421,"-",""),9)=RIGHT(SUBSTITUTE('Company information'!D$4,"-",""),9))</f>
        <v/>
      </c>
      <c r="W1421" s="418">
        <f>AI1421-I1421</f>
        <v/>
      </c>
      <c r="X1421" s="455" t="n"/>
      <c r="Y1421" s="417" t="n"/>
      <c r="Z1421" s="418" t="n"/>
      <c r="AA1421" s="418" t="n"/>
      <c r="AB1421" s="418" t="n"/>
      <c r="AC1421" s="418" t="n"/>
      <c r="AD1421" s="418" t="n"/>
      <c r="AE1421" s="455" t="n"/>
      <c r="AF1421" s="455" t="n"/>
      <c r="AG1421" s="455" t="n"/>
      <c r="AH1421" s="455" t="n"/>
      <c r="AI1421" s="455" t="n"/>
      <c r="AJ1421" s="455" t="n"/>
      <c r="AK1421" s="455" t="n"/>
      <c r="AL1421" s="455" t="n"/>
      <c r="AM1421" s="455" t="n"/>
      <c r="AN1421" s="455" t="n"/>
      <c r="AO1421" s="455" t="n"/>
      <c r="AP1421" s="455" t="n"/>
      <c r="AQ1421" s="455" t="n"/>
      <c r="AR1421" s="418" t="n"/>
      <c r="AS1421" s="418" t="n"/>
      <c r="AT1421" s="418" t="n"/>
    </row>
    <row r="1422">
      <c r="A1422" s="417" t="n">
        <v>1413</v>
      </c>
      <c r="B1422" s="418" t="inlineStr">
        <is>
          <t>Foreign Sale</t>
        </is>
      </c>
      <c r="C1422" s="418" t="inlineStr">
        <is>
          <t>មើស្គ (ខេមបូឌា)</t>
        </is>
      </c>
      <c r="D1422" s="418" t="inlineStr">
        <is>
          <t>L001-100045200</t>
        </is>
      </c>
      <c r="E1422" s="418" t="inlineStr">
        <is>
          <t>5995887100</t>
        </is>
      </c>
      <c r="F1422" s="419" t="n">
        <v>44564</v>
      </c>
      <c r="G1422" s="420" t="n">
        <v>315173</v>
      </c>
      <c r="H1422" s="418" t="n"/>
      <c r="I1422" s="455" t="n">
        <v>315173</v>
      </c>
      <c r="J1422" s="418">
        <f>IF(L1422&lt;&gt;"",L1422,K1422)</f>
        <v/>
      </c>
      <c r="K1422" s="418">
        <f>IF(AND(T1422=TRUE, U1422=TRUE, V1422=TRUE), IF(W1422&lt;-0.05, "អនុញ្ញាត (អ្នកផ្គត់ផ្គង់ប្រកាសខ្វះ)", "បានប្រកាស (អនុញ្ញាត)"), IF(AND(T1422=FALSE, U1422=FALSE, V1422=FALSE), "ព្យួរទុក (មិនមានទិន្នន័យ)", "ប្រកាសខុស (ព្យួរទុក)"))</f>
        <v/>
      </c>
      <c r="L1422" s="418" t="inlineStr"/>
      <c r="M1422" s="418" t="inlineStr"/>
      <c r="N1422" s="455" t="n"/>
      <c r="O1422" s="455">
        <f>IF(W1422&lt;0,AI1422,I1422)</f>
        <v/>
      </c>
      <c r="P1422" s="455">
        <f>I1422-O1422</f>
        <v/>
      </c>
      <c r="Q1422" s="418" t="n"/>
      <c r="R1422" s="418" t="inlineStr">
        <is>
          <t>5995887100</t>
        </is>
      </c>
      <c r="S1422" s="418" t="inlineStr"/>
      <c r="T1422" s="418">
        <f>R1422=S1422</f>
        <v/>
      </c>
      <c r="U1422" s="418">
        <f>AND(MONTH(F1422)=MONTH(Y1422), YEAR(F1422)=YEAR(Y1422))</f>
        <v/>
      </c>
      <c r="V1422" s="418">
        <f>AND(AC1422&lt;&gt;"", 'Company information'!D$4&lt;&gt;"", RIGHT(SUBSTITUTE(AC1422,"-",""),9)=RIGHT(SUBSTITUTE('Company information'!D$4,"-",""),9))</f>
        <v/>
      </c>
      <c r="W1422" s="418">
        <f>AI1422-I1422</f>
        <v/>
      </c>
      <c r="X1422" s="455" t="n"/>
      <c r="Y1422" s="417" t="n"/>
      <c r="Z1422" s="418" t="n"/>
      <c r="AA1422" s="418" t="n"/>
      <c r="AB1422" s="418" t="n"/>
      <c r="AC1422" s="418" t="n"/>
      <c r="AD1422" s="418" t="n"/>
      <c r="AE1422" s="455" t="n"/>
      <c r="AF1422" s="455" t="n"/>
      <c r="AG1422" s="455" t="n"/>
      <c r="AH1422" s="455" t="n"/>
      <c r="AI1422" s="455" t="n"/>
      <c r="AJ1422" s="455" t="n"/>
      <c r="AK1422" s="455" t="n"/>
      <c r="AL1422" s="455" t="n"/>
      <c r="AM1422" s="455" t="n"/>
      <c r="AN1422" s="455" t="n"/>
      <c r="AO1422" s="455" t="n"/>
      <c r="AP1422" s="455" t="n"/>
      <c r="AQ1422" s="455" t="n"/>
      <c r="AR1422" s="418" t="n"/>
      <c r="AS1422" s="418" t="n"/>
      <c r="AT1422" s="418" t="n"/>
    </row>
    <row r="1423">
      <c r="A1423" s="417" t="n">
        <v>1414</v>
      </c>
      <c r="B1423" s="418" t="inlineStr">
        <is>
          <t>LIFE -OFF,LIFE-ON</t>
        </is>
      </c>
      <c r="C1423" s="418" t="inlineStr">
        <is>
          <t>កំពង់ផែស្វយ័តក្រុងព្រះសីហនុ</t>
        </is>
      </c>
      <c r="D1423" s="418" t="inlineStr">
        <is>
          <t>L001-100044638</t>
        </is>
      </c>
      <c r="E1423" s="418" t="inlineStr">
        <is>
          <t>026446</t>
        </is>
      </c>
      <c r="F1423" s="419" t="n">
        <v>44564</v>
      </c>
      <c r="G1423" s="420" t="n">
        <v>35400</v>
      </c>
      <c r="H1423" s="418" t="n"/>
      <c r="I1423" s="455" t="n">
        <v>35400</v>
      </c>
      <c r="J1423" s="418">
        <f>IF(L1423&lt;&gt;"",L1423,K1423)</f>
        <v/>
      </c>
      <c r="K1423" s="418">
        <f>IF(AND(T1423=TRUE, U1423=TRUE, V1423=TRUE), IF(W1423&lt;-0.05, "អនុញ្ញាត (អ្នកផ្គត់ផ្គង់ប្រកាសខ្វះ)", "បានប្រកាស (អនុញ្ញាត)"), IF(AND(T1423=FALSE, U1423=FALSE, V1423=FALSE), "ព្យួរទុក (មិនមានទិន្នន័យ)", "ប្រកាសខុស (ព្យួរទុក)"))</f>
        <v/>
      </c>
      <c r="L1423" s="418" t="inlineStr"/>
      <c r="M1423" s="418" t="inlineStr"/>
      <c r="N1423" s="455" t="n"/>
      <c r="O1423" s="455">
        <f>IF(W1423&lt;0,AI1423,I1423)</f>
        <v/>
      </c>
      <c r="P1423" s="455">
        <f>I1423-O1423</f>
        <v/>
      </c>
      <c r="Q1423" s="418" t="n"/>
      <c r="R1423" s="418" t="inlineStr">
        <is>
          <t>026446</t>
        </is>
      </c>
      <c r="S1423" s="418" t="inlineStr"/>
      <c r="T1423" s="418">
        <f>R1423=S1423</f>
        <v/>
      </c>
      <c r="U1423" s="418">
        <f>AND(MONTH(F1423)=MONTH(Y1423), YEAR(F1423)=YEAR(Y1423))</f>
        <v/>
      </c>
      <c r="V1423" s="418">
        <f>AND(AC1423&lt;&gt;"", 'Company information'!D$4&lt;&gt;"", RIGHT(SUBSTITUTE(AC1423,"-",""),9)=RIGHT(SUBSTITUTE('Company information'!D$4,"-",""),9))</f>
        <v/>
      </c>
      <c r="W1423" s="418">
        <f>AI1423-I1423</f>
        <v/>
      </c>
      <c r="X1423" s="455" t="n"/>
      <c r="Y1423" s="417" t="n"/>
      <c r="Z1423" s="418" t="n"/>
      <c r="AA1423" s="418" t="n"/>
      <c r="AB1423" s="418" t="n"/>
      <c r="AC1423" s="418" t="n"/>
      <c r="AD1423" s="418" t="n"/>
      <c r="AE1423" s="455" t="n"/>
      <c r="AF1423" s="455" t="n"/>
      <c r="AG1423" s="455" t="n"/>
      <c r="AH1423" s="455" t="n"/>
      <c r="AI1423" s="455" t="n"/>
      <c r="AJ1423" s="455" t="n"/>
      <c r="AK1423" s="455" t="n"/>
      <c r="AL1423" s="455" t="n"/>
      <c r="AM1423" s="455" t="n"/>
      <c r="AN1423" s="455" t="n"/>
      <c r="AO1423" s="455" t="n"/>
      <c r="AP1423" s="455" t="n"/>
      <c r="AQ1423" s="455" t="n"/>
      <c r="AR1423" s="418" t="n"/>
      <c r="AS1423" s="418" t="n"/>
      <c r="AT1423" s="418" t="n"/>
    </row>
    <row r="1424">
      <c r="A1424" s="417" t="n">
        <v>1415</v>
      </c>
      <c r="B1424" s="418" t="inlineStr">
        <is>
          <t>Clearance Import,Trucking Import,Handing Fee</t>
        </is>
      </c>
      <c r="C1424" s="418" t="inlineStr">
        <is>
          <t>ហុង តុង អ៊ិនធើណេសិនណល ឡូជីស្ទីក ឯ.ក</t>
        </is>
      </c>
      <c r="D1424" s="418" t="inlineStr">
        <is>
          <t>K003-902006166</t>
        </is>
      </c>
      <c r="E1424" s="418" t="inlineStr">
        <is>
          <t>HT220044</t>
        </is>
      </c>
      <c r="F1424" s="419" t="n">
        <v>44651</v>
      </c>
      <c r="G1424" s="420" t="n">
        <v>247050</v>
      </c>
      <c r="H1424" s="418" t="n"/>
      <c r="I1424" s="455" t="n">
        <v>247050</v>
      </c>
      <c r="J1424" s="418">
        <f>IF(L1424&lt;&gt;"",L1424,K1424)</f>
        <v/>
      </c>
      <c r="K1424" s="418">
        <f>IF(AND(T1424=TRUE, U1424=TRUE, V1424=TRUE), IF(W1424&lt;-0.05, "អនុញ្ញាត (អ្នកផ្គត់ផ្គង់ប្រកាសខ្វះ)", "បានប្រកាស (អនុញ្ញាត)"), IF(AND(T1424=FALSE, U1424=FALSE, V1424=FALSE), "ព្យួរទុក (មិនមានទិន្នន័យ)", "ប្រកាសខុស (ព្យួរទុក)"))</f>
        <v/>
      </c>
      <c r="L1424" s="418" t="inlineStr"/>
      <c r="M1424" s="418" t="inlineStr"/>
      <c r="N1424" s="455" t="n"/>
      <c r="O1424" s="455">
        <f>IF(W1424&lt;0,AI1424,I1424)</f>
        <v/>
      </c>
      <c r="P1424" s="455">
        <f>I1424-O1424</f>
        <v/>
      </c>
      <c r="Q1424" s="418" t="n"/>
      <c r="R1424" s="418" t="inlineStr">
        <is>
          <t>HT220044</t>
        </is>
      </c>
      <c r="S1424" s="418" t="inlineStr"/>
      <c r="T1424" s="418">
        <f>R1424=S1424</f>
        <v/>
      </c>
      <c r="U1424" s="418">
        <f>AND(MONTH(F1424)=MONTH(Y1424), YEAR(F1424)=YEAR(Y1424))</f>
        <v/>
      </c>
      <c r="V1424" s="418">
        <f>AND(AC1424&lt;&gt;"", 'Company information'!D$4&lt;&gt;"", RIGHT(SUBSTITUTE(AC1424,"-",""),9)=RIGHT(SUBSTITUTE('Company information'!D$4,"-",""),9))</f>
        <v/>
      </c>
      <c r="W1424" s="418">
        <f>AI1424-I1424</f>
        <v/>
      </c>
      <c r="X1424" s="455" t="n"/>
      <c r="Y1424" s="417" t="n"/>
      <c r="Z1424" s="418" t="n"/>
      <c r="AA1424" s="418" t="n"/>
      <c r="AB1424" s="418" t="n"/>
      <c r="AC1424" s="418" t="n"/>
      <c r="AD1424" s="418" t="n"/>
      <c r="AE1424" s="455" t="n"/>
      <c r="AF1424" s="455" t="n"/>
      <c r="AG1424" s="455" t="n"/>
      <c r="AH1424" s="455" t="n"/>
      <c r="AI1424" s="455" t="n"/>
      <c r="AJ1424" s="455" t="n"/>
      <c r="AK1424" s="455" t="n"/>
      <c r="AL1424" s="455" t="n"/>
      <c r="AM1424" s="455" t="n"/>
      <c r="AN1424" s="455" t="n"/>
      <c r="AO1424" s="455" t="n"/>
      <c r="AP1424" s="455" t="n"/>
      <c r="AQ1424" s="455" t="n"/>
      <c r="AR1424" s="418" t="n"/>
      <c r="AS1424" s="418" t="n"/>
      <c r="AT1424" s="418" t="n"/>
    </row>
    <row r="1425">
      <c r="A1425" s="417" t="n">
        <v>1416</v>
      </c>
      <c r="B1425" s="418" t="inlineStr">
        <is>
          <t>LIFE -OFF,LIFE-ON</t>
        </is>
      </c>
      <c r="C1425" s="418" t="inlineStr">
        <is>
          <t>កំពង់ផែស្វយ័តក្រុងព្រះសីហនុ</t>
        </is>
      </c>
      <c r="D1425" s="418" t="inlineStr">
        <is>
          <t>L001-100044638</t>
        </is>
      </c>
      <c r="E1425" s="418" t="inlineStr">
        <is>
          <t>026450</t>
        </is>
      </c>
      <c r="F1425" s="419" t="n">
        <v>44564</v>
      </c>
      <c r="G1425" s="420" t="n">
        <v>93994</v>
      </c>
      <c r="H1425" s="418" t="n"/>
      <c r="I1425" s="455" t="n">
        <v>93994</v>
      </c>
      <c r="J1425" s="418">
        <f>IF(L1425&lt;&gt;"",L1425,K1425)</f>
        <v/>
      </c>
      <c r="K1425" s="418">
        <f>IF(AND(T1425=TRUE, U1425=TRUE, V1425=TRUE), IF(W1425&lt;-0.05, "អនុញ្ញាត (អ្នកផ្គត់ផ្គង់ប្រកាសខ្វះ)", "បានប្រកាស (អនុញ្ញាត)"), IF(AND(T1425=FALSE, U1425=FALSE, V1425=FALSE), "ព្យួរទុក (មិនមានទិន្នន័យ)", "ប្រកាសខុស (ព្យួរទុក)"))</f>
        <v/>
      </c>
      <c r="L1425" s="418" t="inlineStr"/>
      <c r="M1425" s="418" t="inlineStr"/>
      <c r="N1425" s="455" t="n"/>
      <c r="O1425" s="455">
        <f>IF(W1425&lt;0,AI1425,I1425)</f>
        <v/>
      </c>
      <c r="P1425" s="455">
        <f>I1425-O1425</f>
        <v/>
      </c>
      <c r="Q1425" s="418" t="n"/>
      <c r="R1425" s="418" t="inlineStr">
        <is>
          <t>026450</t>
        </is>
      </c>
      <c r="S1425" s="418" t="inlineStr"/>
      <c r="T1425" s="418">
        <f>R1425=S1425</f>
        <v/>
      </c>
      <c r="U1425" s="418">
        <f>AND(MONTH(F1425)=MONTH(Y1425), YEAR(F1425)=YEAR(Y1425))</f>
        <v/>
      </c>
      <c r="V1425" s="418">
        <f>AND(AC1425&lt;&gt;"", 'Company information'!D$4&lt;&gt;"", RIGHT(SUBSTITUTE(AC1425,"-",""),9)=RIGHT(SUBSTITUTE('Company information'!D$4,"-",""),9))</f>
        <v/>
      </c>
      <c r="W1425" s="418">
        <f>AI1425-I1425</f>
        <v/>
      </c>
      <c r="X1425" s="455" t="n"/>
      <c r="Y1425" s="417" t="n"/>
      <c r="Z1425" s="418" t="n"/>
      <c r="AA1425" s="418" t="n"/>
      <c r="AB1425" s="418" t="n"/>
      <c r="AC1425" s="418" t="n"/>
      <c r="AD1425" s="418" t="n"/>
      <c r="AE1425" s="455" t="n"/>
      <c r="AF1425" s="455" t="n"/>
      <c r="AG1425" s="455" t="n"/>
      <c r="AH1425" s="455" t="n"/>
      <c r="AI1425" s="455" t="n"/>
      <c r="AJ1425" s="455" t="n"/>
      <c r="AK1425" s="455" t="n"/>
      <c r="AL1425" s="455" t="n"/>
      <c r="AM1425" s="455" t="n"/>
      <c r="AN1425" s="455" t="n"/>
      <c r="AO1425" s="455" t="n"/>
      <c r="AP1425" s="455" t="n"/>
      <c r="AQ1425" s="455" t="n"/>
      <c r="AR1425" s="418" t="n"/>
      <c r="AS1425" s="418" t="n"/>
      <c r="AT1425" s="418" t="n"/>
    </row>
    <row r="1426">
      <c r="A1426" s="417" t="n">
        <v>1417</v>
      </c>
      <c r="B1426" s="418" t="inlineStr">
        <is>
          <t>LIFE -OFF,LIFE-ON</t>
        </is>
      </c>
      <c r="C1426" s="418" t="inlineStr">
        <is>
          <t>កំពង់ផែស្វយ័តក្រុងព្រះសីហនុ</t>
        </is>
      </c>
      <c r="D1426" s="418" t="inlineStr">
        <is>
          <t>L001-100044638</t>
        </is>
      </c>
      <c r="E1426" s="418" t="inlineStr">
        <is>
          <t>017830</t>
        </is>
      </c>
      <c r="F1426" s="419" t="n">
        <v>44564</v>
      </c>
      <c r="G1426" s="420" t="n">
        <v>106175</v>
      </c>
      <c r="H1426" s="418" t="n"/>
      <c r="I1426" s="455" t="n">
        <v>106175</v>
      </c>
      <c r="J1426" s="418">
        <f>IF(L1426&lt;&gt;"",L1426,K1426)</f>
        <v/>
      </c>
      <c r="K1426" s="418">
        <f>IF(AND(T1426=TRUE, U1426=TRUE, V1426=TRUE), IF(W1426&lt;-0.05, "អនុញ្ញាត (អ្នកផ្គត់ផ្គង់ប្រកាសខ្វះ)", "បានប្រកាស (អនុញ្ញាត)"), IF(AND(T1426=FALSE, U1426=FALSE, V1426=FALSE), "ព្យួរទុក (មិនមានទិន្នន័យ)", "ប្រកាសខុស (ព្យួរទុក)"))</f>
        <v/>
      </c>
      <c r="L1426" s="418" t="inlineStr"/>
      <c r="M1426" s="418" t="inlineStr"/>
      <c r="N1426" s="455" t="n"/>
      <c r="O1426" s="455">
        <f>IF(W1426&lt;0,AI1426,I1426)</f>
        <v/>
      </c>
      <c r="P1426" s="455">
        <f>I1426-O1426</f>
        <v/>
      </c>
      <c r="Q1426" s="418" t="n"/>
      <c r="R1426" s="418" t="inlineStr">
        <is>
          <t>017830</t>
        </is>
      </c>
      <c r="S1426" s="418" t="inlineStr"/>
      <c r="T1426" s="418">
        <f>R1426=S1426</f>
        <v/>
      </c>
      <c r="U1426" s="418">
        <f>AND(MONTH(F1426)=MONTH(Y1426), YEAR(F1426)=YEAR(Y1426))</f>
        <v/>
      </c>
      <c r="V1426" s="418">
        <f>AND(AC1426&lt;&gt;"", 'Company information'!D$4&lt;&gt;"", RIGHT(SUBSTITUTE(AC1426,"-",""),9)=RIGHT(SUBSTITUTE('Company information'!D$4,"-",""),9))</f>
        <v/>
      </c>
      <c r="W1426" s="418">
        <f>AI1426-I1426</f>
        <v/>
      </c>
      <c r="X1426" s="455" t="n"/>
      <c r="Y1426" s="417" t="n"/>
      <c r="Z1426" s="418" t="n"/>
      <c r="AA1426" s="418" t="n"/>
      <c r="AB1426" s="418" t="n"/>
      <c r="AC1426" s="418" t="n"/>
      <c r="AD1426" s="418" t="n"/>
      <c r="AE1426" s="455" t="n"/>
      <c r="AF1426" s="455" t="n"/>
      <c r="AG1426" s="455" t="n"/>
      <c r="AH1426" s="455" t="n"/>
      <c r="AI1426" s="455" t="n"/>
      <c r="AJ1426" s="455" t="n"/>
      <c r="AK1426" s="455" t="n"/>
      <c r="AL1426" s="455" t="n"/>
      <c r="AM1426" s="455" t="n"/>
      <c r="AN1426" s="455" t="n"/>
      <c r="AO1426" s="455" t="n"/>
      <c r="AP1426" s="455" t="n"/>
      <c r="AQ1426" s="455" t="n"/>
      <c r="AR1426" s="418" t="n"/>
      <c r="AS1426" s="418" t="n"/>
      <c r="AT1426" s="418" t="n"/>
    </row>
    <row r="1427">
      <c r="A1427" s="417" t="n">
        <v>1418</v>
      </c>
      <c r="B1427" s="418" t="inlineStr">
        <is>
          <t>Clearance Import,Trucking Import,Handing Fee</t>
        </is>
      </c>
      <c r="C1427" s="418" t="inlineStr">
        <is>
          <t>ហុង តុង អ៊ិនធើណេសិនណល ឡូជីស្ទីក ឯ.ក</t>
        </is>
      </c>
      <c r="D1427" s="418" t="inlineStr">
        <is>
          <t>K003-902006166</t>
        </is>
      </c>
      <c r="E1427" s="418" t="inlineStr">
        <is>
          <t>HT220043</t>
        </is>
      </c>
      <c r="F1427" s="419" t="n">
        <v>44651</v>
      </c>
      <c r="G1427" s="420" t="n">
        <v>741150</v>
      </c>
      <c r="H1427" s="418" t="n"/>
      <c r="I1427" s="455" t="n">
        <v>741150</v>
      </c>
      <c r="J1427" s="418">
        <f>IF(L1427&lt;&gt;"",L1427,K1427)</f>
        <v/>
      </c>
      <c r="K1427" s="418">
        <f>IF(AND(T1427=TRUE, U1427=TRUE, V1427=TRUE), IF(W1427&lt;-0.05, "អនុញ្ញាត (អ្នកផ្គត់ផ្គង់ប្រកាសខ្វះ)", "បានប្រកាស (អនុញ្ញាត)"), IF(AND(T1427=FALSE, U1427=FALSE, V1427=FALSE), "ព្យួរទុក (មិនមានទិន្នន័យ)", "ប្រកាសខុស (ព្យួរទុក)"))</f>
        <v/>
      </c>
      <c r="L1427" s="418" t="inlineStr"/>
      <c r="M1427" s="418" t="inlineStr"/>
      <c r="N1427" s="455" t="n"/>
      <c r="O1427" s="455">
        <f>IF(W1427&lt;0,AI1427,I1427)</f>
        <v/>
      </c>
      <c r="P1427" s="455">
        <f>I1427-O1427</f>
        <v/>
      </c>
      <c r="Q1427" s="418" t="n"/>
      <c r="R1427" s="418" t="inlineStr">
        <is>
          <t>HT220043</t>
        </is>
      </c>
      <c r="S1427" s="418" t="inlineStr"/>
      <c r="T1427" s="418">
        <f>R1427=S1427</f>
        <v/>
      </c>
      <c r="U1427" s="418">
        <f>AND(MONTH(F1427)=MONTH(Y1427), YEAR(F1427)=YEAR(Y1427))</f>
        <v/>
      </c>
      <c r="V1427" s="418">
        <f>AND(AC1427&lt;&gt;"", 'Company information'!D$4&lt;&gt;"", RIGHT(SUBSTITUTE(AC1427,"-",""),9)=RIGHT(SUBSTITUTE('Company information'!D$4,"-",""),9))</f>
        <v/>
      </c>
      <c r="W1427" s="418">
        <f>AI1427-I1427</f>
        <v/>
      </c>
      <c r="X1427" s="455" t="n"/>
      <c r="Y1427" s="417" t="n"/>
      <c r="Z1427" s="418" t="n"/>
      <c r="AA1427" s="418" t="n"/>
      <c r="AB1427" s="418" t="n"/>
      <c r="AC1427" s="418" t="n"/>
      <c r="AD1427" s="418" t="n"/>
      <c r="AE1427" s="455" t="n"/>
      <c r="AF1427" s="455" t="n"/>
      <c r="AG1427" s="455" t="n"/>
      <c r="AH1427" s="455" t="n"/>
      <c r="AI1427" s="455" t="n"/>
      <c r="AJ1427" s="455" t="n"/>
      <c r="AK1427" s="455" t="n"/>
      <c r="AL1427" s="455" t="n"/>
      <c r="AM1427" s="455" t="n"/>
      <c r="AN1427" s="455" t="n"/>
      <c r="AO1427" s="455" t="n"/>
      <c r="AP1427" s="455" t="n"/>
      <c r="AQ1427" s="455" t="n"/>
      <c r="AR1427" s="418" t="n"/>
      <c r="AS1427" s="418" t="n"/>
      <c r="AT1427" s="418" t="n"/>
    </row>
    <row r="1428">
      <c r="A1428" s="417" t="n">
        <v>1419</v>
      </c>
      <c r="B1428" s="418" t="inlineStr">
        <is>
          <t>Clearance Import,Trucking Import,Handing Fee</t>
        </is>
      </c>
      <c r="C1428" s="418" t="inlineStr">
        <is>
          <t>ហុង តុង អ៊ិនធើណេសិនណល ឡូជីស្ទីក ឯ.ក</t>
        </is>
      </c>
      <c r="D1428" s="418" t="inlineStr">
        <is>
          <t>K003-902006166</t>
        </is>
      </c>
      <c r="E1428" s="418" t="inlineStr">
        <is>
          <t>HT220042</t>
        </is>
      </c>
      <c r="F1428" s="419" t="n">
        <v>44651</v>
      </c>
      <c r="G1428" s="420" t="n">
        <v>741150</v>
      </c>
      <c r="H1428" s="418" t="n"/>
      <c r="I1428" s="455" t="n">
        <v>741150</v>
      </c>
      <c r="J1428" s="418">
        <f>IF(L1428&lt;&gt;"",L1428,K1428)</f>
        <v/>
      </c>
      <c r="K1428" s="418">
        <f>IF(AND(T1428=TRUE, U1428=TRUE, V1428=TRUE), IF(W1428&lt;-0.05, "អនុញ្ញាត (អ្នកផ្គត់ផ្គង់ប្រកាសខ្វះ)", "បានប្រកាស (អនុញ្ញាត)"), IF(AND(T1428=FALSE, U1428=FALSE, V1428=FALSE), "ព្យួរទុក (មិនមានទិន្នន័យ)", "ប្រកាសខុស (ព្យួរទុក)"))</f>
        <v/>
      </c>
      <c r="L1428" s="418" t="inlineStr"/>
      <c r="M1428" s="418" t="inlineStr"/>
      <c r="N1428" s="455" t="n"/>
      <c r="O1428" s="455">
        <f>IF(W1428&lt;0,AI1428,I1428)</f>
        <v/>
      </c>
      <c r="P1428" s="455">
        <f>I1428-O1428</f>
        <v/>
      </c>
      <c r="Q1428" s="418" t="n"/>
      <c r="R1428" s="418" t="inlineStr">
        <is>
          <t>HT220042</t>
        </is>
      </c>
      <c r="S1428" s="418" t="inlineStr"/>
      <c r="T1428" s="418">
        <f>R1428=S1428</f>
        <v/>
      </c>
      <c r="U1428" s="418">
        <f>AND(MONTH(F1428)=MONTH(Y1428), YEAR(F1428)=YEAR(Y1428))</f>
        <v/>
      </c>
      <c r="V1428" s="418">
        <f>AND(AC1428&lt;&gt;"", 'Company information'!D$4&lt;&gt;"", RIGHT(SUBSTITUTE(AC1428,"-",""),9)=RIGHT(SUBSTITUTE('Company information'!D$4,"-",""),9))</f>
        <v/>
      </c>
      <c r="W1428" s="418">
        <f>AI1428-I1428</f>
        <v/>
      </c>
      <c r="X1428" s="455" t="n"/>
      <c r="Y1428" s="417" t="n"/>
      <c r="Z1428" s="418" t="n"/>
      <c r="AA1428" s="418" t="n"/>
      <c r="AB1428" s="418" t="n"/>
      <c r="AC1428" s="418" t="n"/>
      <c r="AD1428" s="418" t="n"/>
      <c r="AE1428" s="455" t="n"/>
      <c r="AF1428" s="455" t="n"/>
      <c r="AG1428" s="455" t="n"/>
      <c r="AH1428" s="455" t="n"/>
      <c r="AI1428" s="455" t="n"/>
      <c r="AJ1428" s="455" t="n"/>
      <c r="AK1428" s="455" t="n"/>
      <c r="AL1428" s="455" t="n"/>
      <c r="AM1428" s="455" t="n"/>
      <c r="AN1428" s="455" t="n"/>
      <c r="AO1428" s="455" t="n"/>
      <c r="AP1428" s="455" t="n"/>
      <c r="AQ1428" s="455" t="n"/>
      <c r="AR1428" s="418" t="n"/>
      <c r="AS1428" s="418" t="n"/>
      <c r="AT1428" s="418" t="n"/>
    </row>
    <row r="1429">
      <c r="A1429" s="417" t="n">
        <v>1420</v>
      </c>
      <c r="B1429" s="418" t="inlineStr">
        <is>
          <t>LIFE -OFF</t>
        </is>
      </c>
      <c r="C1429" s="418" t="inlineStr">
        <is>
          <t>កំពង់ផែស្វយ័តក្រុងព្រះសីហនុ</t>
        </is>
      </c>
      <c r="D1429" s="418" t="inlineStr">
        <is>
          <t>L001-100044638</t>
        </is>
      </c>
      <c r="E1429" s="418" t="inlineStr">
        <is>
          <t>053777</t>
        </is>
      </c>
      <c r="F1429" s="419" t="n">
        <v>44645</v>
      </c>
      <c r="G1429" s="420" t="n">
        <v>20655</v>
      </c>
      <c r="H1429" s="418" t="n"/>
      <c r="I1429" s="455" t="n">
        <v>20655</v>
      </c>
      <c r="J1429" s="418">
        <f>IF(L1429&lt;&gt;"",L1429,K1429)</f>
        <v/>
      </c>
      <c r="K1429" s="418">
        <f>IF(AND(T1429=TRUE, U1429=TRUE, V1429=TRUE), IF(W1429&lt;-0.05, "អនុញ្ញាត (អ្នកផ្គត់ផ្គង់ប្រកាសខ្វះ)", "បានប្រកាស (អនុញ្ញាត)"), IF(AND(T1429=FALSE, U1429=FALSE, V1429=FALSE), "ព្យួរទុក (មិនមានទិន្នន័យ)", "ប្រកាសខុស (ព្យួរទុក)"))</f>
        <v/>
      </c>
      <c r="L1429" s="418" t="inlineStr"/>
      <c r="M1429" s="418" t="inlineStr"/>
      <c r="N1429" s="455" t="n"/>
      <c r="O1429" s="455">
        <f>IF(W1429&lt;0,AI1429,I1429)</f>
        <v/>
      </c>
      <c r="P1429" s="455">
        <f>I1429-O1429</f>
        <v/>
      </c>
      <c r="Q1429" s="418" t="n"/>
      <c r="R1429" s="418" t="inlineStr">
        <is>
          <t>053777</t>
        </is>
      </c>
      <c r="S1429" s="418" t="inlineStr"/>
      <c r="T1429" s="418">
        <f>R1429=S1429</f>
        <v/>
      </c>
      <c r="U1429" s="418">
        <f>AND(MONTH(F1429)=MONTH(Y1429), YEAR(F1429)=YEAR(Y1429))</f>
        <v/>
      </c>
      <c r="V1429" s="418">
        <f>AND(AC1429&lt;&gt;"", 'Company information'!D$4&lt;&gt;"", RIGHT(SUBSTITUTE(AC1429,"-",""),9)=RIGHT(SUBSTITUTE('Company information'!D$4,"-",""),9))</f>
        <v/>
      </c>
      <c r="W1429" s="418">
        <f>AI1429-I1429</f>
        <v/>
      </c>
      <c r="X1429" s="455" t="n"/>
      <c r="Y1429" s="417" t="n"/>
      <c r="Z1429" s="418" t="n"/>
      <c r="AA1429" s="418" t="n"/>
      <c r="AB1429" s="418" t="n"/>
      <c r="AC1429" s="418" t="n"/>
      <c r="AD1429" s="418" t="n"/>
      <c r="AE1429" s="455" t="n"/>
      <c r="AF1429" s="455" t="n"/>
      <c r="AG1429" s="455" t="n"/>
      <c r="AH1429" s="455" t="n"/>
      <c r="AI1429" s="455" t="n"/>
      <c r="AJ1429" s="455" t="n"/>
      <c r="AK1429" s="455" t="n"/>
      <c r="AL1429" s="455" t="n"/>
      <c r="AM1429" s="455" t="n"/>
      <c r="AN1429" s="455" t="n"/>
      <c r="AO1429" s="455" t="n"/>
      <c r="AP1429" s="455" t="n"/>
      <c r="AQ1429" s="455" t="n"/>
      <c r="AR1429" s="418" t="n"/>
      <c r="AS1429" s="418" t="n"/>
      <c r="AT1429" s="418" t="n"/>
    </row>
    <row r="1430">
      <c r="A1430" s="417" t="n">
        <v>1421</v>
      </c>
      <c r="B1430" s="418" t="inlineStr">
        <is>
          <t>LIFE -OFF</t>
        </is>
      </c>
      <c r="C1430" s="418" t="inlineStr">
        <is>
          <t>កំពង់ផែស្វយ័តក្រុងព្រះសីហនុ</t>
        </is>
      </c>
      <c r="D1430" s="418" t="inlineStr">
        <is>
          <t>L001-100044638</t>
        </is>
      </c>
      <c r="E1430" s="418" t="inlineStr">
        <is>
          <t>053775</t>
        </is>
      </c>
      <c r="F1430" s="419" t="n">
        <v>44645</v>
      </c>
      <c r="G1430" s="420" t="n">
        <v>20655</v>
      </c>
      <c r="H1430" s="418" t="n"/>
      <c r="I1430" s="455" t="n">
        <v>20655</v>
      </c>
      <c r="J1430" s="418">
        <f>IF(L1430&lt;&gt;"",L1430,K1430)</f>
        <v/>
      </c>
      <c r="K1430" s="418">
        <f>IF(AND(T1430=TRUE, U1430=TRUE, V1430=TRUE), IF(W1430&lt;-0.05, "អនុញ្ញាត (អ្នកផ្គត់ផ្គង់ប្រកាសខ្វះ)", "បានប្រកាស (អនុញ្ញាត)"), IF(AND(T1430=FALSE, U1430=FALSE, V1430=FALSE), "ព្យួរទុក (មិនមានទិន្នន័យ)", "ប្រកាសខុស (ព្យួរទុក)"))</f>
        <v/>
      </c>
      <c r="L1430" s="418" t="inlineStr"/>
      <c r="M1430" s="418" t="inlineStr"/>
      <c r="N1430" s="455" t="n"/>
      <c r="O1430" s="455">
        <f>IF(W1430&lt;0,AI1430,I1430)</f>
        <v/>
      </c>
      <c r="P1430" s="455">
        <f>I1430-O1430</f>
        <v/>
      </c>
      <c r="Q1430" s="418" t="n"/>
      <c r="R1430" s="418" t="inlineStr">
        <is>
          <t>053775</t>
        </is>
      </c>
      <c r="S1430" s="418" t="inlineStr"/>
      <c r="T1430" s="418">
        <f>R1430=S1430</f>
        <v/>
      </c>
      <c r="U1430" s="418">
        <f>AND(MONTH(F1430)=MONTH(Y1430), YEAR(F1430)=YEAR(Y1430))</f>
        <v/>
      </c>
      <c r="V1430" s="418">
        <f>AND(AC1430&lt;&gt;"", 'Company information'!D$4&lt;&gt;"", RIGHT(SUBSTITUTE(AC1430,"-",""),9)=RIGHT(SUBSTITUTE('Company information'!D$4,"-",""),9))</f>
        <v/>
      </c>
      <c r="W1430" s="418">
        <f>AI1430-I1430</f>
        <v/>
      </c>
      <c r="X1430" s="455" t="n"/>
      <c r="Y1430" s="417" t="n"/>
      <c r="Z1430" s="418" t="n"/>
      <c r="AA1430" s="418" t="n"/>
      <c r="AB1430" s="418" t="n"/>
      <c r="AC1430" s="418" t="n"/>
      <c r="AD1430" s="418" t="n"/>
      <c r="AE1430" s="455" t="n"/>
      <c r="AF1430" s="455" t="n"/>
      <c r="AG1430" s="455" t="n"/>
      <c r="AH1430" s="455" t="n"/>
      <c r="AI1430" s="455" t="n"/>
      <c r="AJ1430" s="455" t="n"/>
      <c r="AK1430" s="455" t="n"/>
      <c r="AL1430" s="455" t="n"/>
      <c r="AM1430" s="455" t="n"/>
      <c r="AN1430" s="455" t="n"/>
      <c r="AO1430" s="455" t="n"/>
      <c r="AP1430" s="455" t="n"/>
      <c r="AQ1430" s="455" t="n"/>
      <c r="AR1430" s="418" t="n"/>
      <c r="AS1430" s="418" t="n"/>
      <c r="AT1430" s="418" t="n"/>
    </row>
    <row r="1431">
      <c r="A1431" s="417" t="n">
        <v>1422</v>
      </c>
      <c r="B1431" s="418" t="inlineStr">
        <is>
          <t>LIFE -OFF</t>
        </is>
      </c>
      <c r="C1431" s="418" t="inlineStr">
        <is>
          <t>កំពង់ផែស្វយ័តក្រុងព្រះសីហនុ</t>
        </is>
      </c>
      <c r="D1431" s="418" t="inlineStr">
        <is>
          <t>L001-100044638</t>
        </is>
      </c>
      <c r="E1431" s="418" t="inlineStr">
        <is>
          <t>053551</t>
        </is>
      </c>
      <c r="F1431" s="419" t="n">
        <v>44645</v>
      </c>
      <c r="G1431" s="420" t="n">
        <v>20655</v>
      </c>
      <c r="H1431" s="418" t="n"/>
      <c r="I1431" s="455" t="n">
        <v>20655</v>
      </c>
      <c r="J1431" s="418">
        <f>IF(L1431&lt;&gt;"",L1431,K1431)</f>
        <v/>
      </c>
      <c r="K1431" s="418">
        <f>IF(AND(T1431=TRUE, U1431=TRUE, V1431=TRUE), IF(W1431&lt;-0.05, "អនុញ្ញាត (អ្នកផ្គត់ផ្គង់ប្រកាសខ្វះ)", "បានប្រកាស (អនុញ្ញាត)"), IF(AND(T1431=FALSE, U1431=FALSE, V1431=FALSE), "ព្យួរទុក (មិនមានទិន្នន័យ)", "ប្រកាសខុស (ព្យួរទុក)"))</f>
        <v/>
      </c>
      <c r="L1431" s="418" t="inlineStr"/>
      <c r="M1431" s="418" t="inlineStr"/>
      <c r="N1431" s="455" t="n"/>
      <c r="O1431" s="455">
        <f>IF(W1431&lt;0,AI1431,I1431)</f>
        <v/>
      </c>
      <c r="P1431" s="455">
        <f>I1431-O1431</f>
        <v/>
      </c>
      <c r="Q1431" s="418" t="n"/>
      <c r="R1431" s="418" t="inlineStr">
        <is>
          <t>053551</t>
        </is>
      </c>
      <c r="S1431" s="418" t="inlineStr"/>
      <c r="T1431" s="418">
        <f>R1431=S1431</f>
        <v/>
      </c>
      <c r="U1431" s="418">
        <f>AND(MONTH(F1431)=MONTH(Y1431), YEAR(F1431)=YEAR(Y1431))</f>
        <v/>
      </c>
      <c r="V1431" s="418">
        <f>AND(AC1431&lt;&gt;"", 'Company information'!D$4&lt;&gt;"", RIGHT(SUBSTITUTE(AC1431,"-",""),9)=RIGHT(SUBSTITUTE('Company information'!D$4,"-",""),9))</f>
        <v/>
      </c>
      <c r="W1431" s="418">
        <f>AI1431-I1431</f>
        <v/>
      </c>
      <c r="X1431" s="455" t="n"/>
      <c r="Y1431" s="417" t="n"/>
      <c r="Z1431" s="418" t="n"/>
      <c r="AA1431" s="418" t="n"/>
      <c r="AB1431" s="418" t="n"/>
      <c r="AC1431" s="418" t="n"/>
      <c r="AD1431" s="418" t="n"/>
      <c r="AE1431" s="455" t="n"/>
      <c r="AF1431" s="455" t="n"/>
      <c r="AG1431" s="455" t="n"/>
      <c r="AH1431" s="455" t="n"/>
      <c r="AI1431" s="455" t="n"/>
      <c r="AJ1431" s="455" t="n"/>
      <c r="AK1431" s="455" t="n"/>
      <c r="AL1431" s="455" t="n"/>
      <c r="AM1431" s="455" t="n"/>
      <c r="AN1431" s="455" t="n"/>
      <c r="AO1431" s="455" t="n"/>
      <c r="AP1431" s="455" t="n"/>
      <c r="AQ1431" s="455" t="n"/>
      <c r="AR1431" s="418" t="n"/>
      <c r="AS1431" s="418" t="n"/>
      <c r="AT1431" s="418" t="n"/>
    </row>
    <row r="1432">
      <c r="A1432" s="417" t="n">
        <v>1423</v>
      </c>
      <c r="B1432" s="418" t="inlineStr">
        <is>
          <t>LIFE -OFF,GATE FEE CHARGE</t>
        </is>
      </c>
      <c r="C1432" s="418" t="inlineStr">
        <is>
          <t>កំពង់ផែស្វយ័តភ្នំពេញ "ក.ស.ភ"</t>
        </is>
      </c>
      <c r="D1432" s="418" t="inlineStr">
        <is>
          <t>L001-100044999</t>
        </is>
      </c>
      <c r="E1432" s="418" t="inlineStr">
        <is>
          <t>INV20220321191</t>
        </is>
      </c>
      <c r="F1432" s="419" t="n">
        <v>44641</v>
      </c>
      <c r="G1432" s="420" t="n">
        <v>29088</v>
      </c>
      <c r="H1432" s="418" t="n"/>
      <c r="I1432" s="455" t="n">
        <v>29088</v>
      </c>
      <c r="J1432" s="418">
        <f>IF(L1432&lt;&gt;"",L1432,K1432)</f>
        <v/>
      </c>
      <c r="K1432" s="418">
        <f>IF(AND(T1432=TRUE, U1432=TRUE, V1432=TRUE), IF(W1432&lt;-0.05, "អនុញ្ញាត (អ្នកផ្គត់ផ្គង់ប្រកាសខ្វះ)", "បានប្រកាស (អនុញ្ញាត)"), IF(AND(T1432=FALSE, U1432=FALSE, V1432=FALSE), "ព្យួរទុក (មិនមានទិន្នន័យ)", "ប្រកាសខុស (ព្យួរទុក)"))</f>
        <v/>
      </c>
      <c r="L1432" s="418" t="inlineStr"/>
      <c r="M1432" s="418" t="inlineStr"/>
      <c r="N1432" s="455" t="n"/>
      <c r="O1432" s="455">
        <f>IF(W1432&lt;0,AI1432,I1432)</f>
        <v/>
      </c>
      <c r="P1432" s="455">
        <f>I1432-O1432</f>
        <v/>
      </c>
      <c r="Q1432" s="418" t="n"/>
      <c r="R1432" s="418" t="inlineStr">
        <is>
          <t>INV20220321191</t>
        </is>
      </c>
      <c r="S1432" s="418" t="inlineStr"/>
      <c r="T1432" s="418">
        <f>R1432=S1432</f>
        <v/>
      </c>
      <c r="U1432" s="418">
        <f>AND(MONTH(F1432)=MONTH(Y1432), YEAR(F1432)=YEAR(Y1432))</f>
        <v/>
      </c>
      <c r="V1432" s="418">
        <f>AND(AC1432&lt;&gt;"", 'Company information'!D$4&lt;&gt;"", RIGHT(SUBSTITUTE(AC1432,"-",""),9)=RIGHT(SUBSTITUTE('Company information'!D$4,"-",""),9))</f>
        <v/>
      </c>
      <c r="W1432" s="418">
        <f>AI1432-I1432</f>
        <v/>
      </c>
      <c r="X1432" s="455" t="n"/>
      <c r="Y1432" s="417" t="n"/>
      <c r="Z1432" s="418" t="n"/>
      <c r="AA1432" s="418" t="n"/>
      <c r="AB1432" s="418" t="n"/>
      <c r="AC1432" s="418" t="n"/>
      <c r="AD1432" s="418" t="n"/>
      <c r="AE1432" s="455" t="n"/>
      <c r="AF1432" s="455" t="n"/>
      <c r="AG1432" s="455" t="n"/>
      <c r="AH1432" s="455" t="n"/>
      <c r="AI1432" s="455" t="n"/>
      <c r="AJ1432" s="455" t="n"/>
      <c r="AK1432" s="455" t="n"/>
      <c r="AL1432" s="455" t="n"/>
      <c r="AM1432" s="455" t="n"/>
      <c r="AN1432" s="455" t="n"/>
      <c r="AO1432" s="455" t="n"/>
      <c r="AP1432" s="455" t="n"/>
      <c r="AQ1432" s="455" t="n"/>
      <c r="AR1432" s="418" t="n"/>
      <c r="AS1432" s="418" t="n"/>
      <c r="AT1432" s="418" t="n"/>
    </row>
    <row r="1433">
      <c r="A1433" s="417" t="n">
        <v>1424</v>
      </c>
      <c r="B1433" s="418" t="inlineStr">
        <is>
          <t>LIFE -OFF,GATE FEE CHARGE</t>
        </is>
      </c>
      <c r="C1433" s="418" t="inlineStr">
        <is>
          <t>កំពង់ផែស្វយ័តភ្នំពេញ "ក.ស.ភ"</t>
        </is>
      </c>
      <c r="D1433" s="418" t="inlineStr">
        <is>
          <t>L001-100044999</t>
        </is>
      </c>
      <c r="E1433" s="418" t="inlineStr">
        <is>
          <t>INV20220321204</t>
        </is>
      </c>
      <c r="F1433" s="419" t="n">
        <v>44641</v>
      </c>
      <c r="G1433" s="420" t="n">
        <v>87264</v>
      </c>
      <c r="H1433" s="418" t="n"/>
      <c r="I1433" s="455" t="n">
        <v>87264</v>
      </c>
      <c r="J1433" s="418">
        <f>IF(L1433&lt;&gt;"",L1433,K1433)</f>
        <v/>
      </c>
      <c r="K1433" s="418">
        <f>IF(AND(T1433=TRUE, U1433=TRUE, V1433=TRUE), IF(W1433&lt;-0.05, "អនុញ្ញាត (អ្នកផ្គត់ផ្គង់ប្រកាសខ្វះ)", "បានប្រកាស (អនុញ្ញាត)"), IF(AND(T1433=FALSE, U1433=FALSE, V1433=FALSE), "ព្យួរទុក (មិនមានទិន្នន័យ)", "ប្រកាសខុស (ព្យួរទុក)"))</f>
        <v/>
      </c>
      <c r="L1433" s="418" t="inlineStr"/>
      <c r="M1433" s="418" t="inlineStr"/>
      <c r="N1433" s="455" t="n"/>
      <c r="O1433" s="455">
        <f>IF(W1433&lt;0,AI1433,I1433)</f>
        <v/>
      </c>
      <c r="P1433" s="455">
        <f>I1433-O1433</f>
        <v/>
      </c>
      <c r="Q1433" s="418" t="n"/>
      <c r="R1433" s="418" t="inlineStr">
        <is>
          <t>INV20220321204</t>
        </is>
      </c>
      <c r="S1433" s="418" t="inlineStr"/>
      <c r="T1433" s="418">
        <f>R1433=S1433</f>
        <v/>
      </c>
      <c r="U1433" s="418">
        <f>AND(MONTH(F1433)=MONTH(Y1433), YEAR(F1433)=YEAR(Y1433))</f>
        <v/>
      </c>
      <c r="V1433" s="418">
        <f>AND(AC1433&lt;&gt;"", 'Company information'!D$4&lt;&gt;"", RIGHT(SUBSTITUTE(AC1433,"-",""),9)=RIGHT(SUBSTITUTE('Company information'!D$4,"-",""),9))</f>
        <v/>
      </c>
      <c r="W1433" s="418">
        <f>AI1433-I1433</f>
        <v/>
      </c>
      <c r="X1433" s="455" t="n"/>
      <c r="Y1433" s="417" t="n"/>
      <c r="Z1433" s="418" t="n"/>
      <c r="AA1433" s="418" t="n"/>
      <c r="AB1433" s="418" t="n"/>
      <c r="AC1433" s="418" t="n"/>
      <c r="AD1433" s="418" t="n"/>
      <c r="AE1433" s="455" t="n"/>
      <c r="AF1433" s="455" t="n"/>
      <c r="AG1433" s="455" t="n"/>
      <c r="AH1433" s="455" t="n"/>
      <c r="AI1433" s="455" t="n"/>
      <c r="AJ1433" s="455" t="n"/>
      <c r="AK1433" s="455" t="n"/>
      <c r="AL1433" s="455" t="n"/>
      <c r="AM1433" s="455" t="n"/>
      <c r="AN1433" s="455" t="n"/>
      <c r="AO1433" s="455" t="n"/>
      <c r="AP1433" s="455" t="n"/>
      <c r="AQ1433" s="455" t="n"/>
      <c r="AR1433" s="418" t="n"/>
      <c r="AS1433" s="418" t="n"/>
      <c r="AT1433" s="418" t="n"/>
    </row>
    <row r="1434">
      <c r="A1434" s="417" t="n">
        <v>1425</v>
      </c>
      <c r="B1434" s="418" t="inlineStr">
        <is>
          <t>LIFE -OFF,GATE FEE CHARGE</t>
        </is>
      </c>
      <c r="C1434" s="418" t="inlineStr">
        <is>
          <t>កំពង់ផែស្វយ័តភ្នំពេញ "ក.ស.ភ"</t>
        </is>
      </c>
      <c r="D1434" s="418" t="inlineStr">
        <is>
          <t>L001-100044999</t>
        </is>
      </c>
      <c r="E1434" s="418" t="inlineStr">
        <is>
          <t>INV20220321206</t>
        </is>
      </c>
      <c r="F1434" s="419" t="n">
        <v>44641</v>
      </c>
      <c r="G1434" s="420" t="n">
        <v>29088</v>
      </c>
      <c r="H1434" s="418" t="n"/>
      <c r="I1434" s="455" t="n">
        <v>29088</v>
      </c>
      <c r="J1434" s="418">
        <f>IF(L1434&lt;&gt;"",L1434,K1434)</f>
        <v/>
      </c>
      <c r="K1434" s="418">
        <f>IF(AND(T1434=TRUE, U1434=TRUE, V1434=TRUE), IF(W1434&lt;-0.05, "អនុញ្ញាត (អ្នកផ្គត់ផ្គង់ប្រកាសខ្វះ)", "បានប្រកាស (អនុញ្ញាត)"), IF(AND(T1434=FALSE, U1434=FALSE, V1434=FALSE), "ព្យួរទុក (មិនមានទិន្នន័យ)", "ប្រកាសខុស (ព្យួរទុក)"))</f>
        <v/>
      </c>
      <c r="L1434" s="418" t="inlineStr"/>
      <c r="M1434" s="418" t="inlineStr"/>
      <c r="N1434" s="455" t="n"/>
      <c r="O1434" s="455">
        <f>IF(W1434&lt;0,AI1434,I1434)</f>
        <v/>
      </c>
      <c r="P1434" s="455">
        <f>I1434-O1434</f>
        <v/>
      </c>
      <c r="Q1434" s="418" t="n"/>
      <c r="R1434" s="418" t="inlineStr">
        <is>
          <t>INV20220321206</t>
        </is>
      </c>
      <c r="S1434" s="418" t="inlineStr"/>
      <c r="T1434" s="418">
        <f>R1434=S1434</f>
        <v/>
      </c>
      <c r="U1434" s="418">
        <f>AND(MONTH(F1434)=MONTH(Y1434), YEAR(F1434)=YEAR(Y1434))</f>
        <v/>
      </c>
      <c r="V1434" s="418">
        <f>AND(AC1434&lt;&gt;"", 'Company information'!D$4&lt;&gt;"", RIGHT(SUBSTITUTE(AC1434,"-",""),9)=RIGHT(SUBSTITUTE('Company information'!D$4,"-",""),9))</f>
        <v/>
      </c>
      <c r="W1434" s="418">
        <f>AI1434-I1434</f>
        <v/>
      </c>
      <c r="X1434" s="455" t="n"/>
      <c r="Y1434" s="417" t="n"/>
      <c r="Z1434" s="418" t="n"/>
      <c r="AA1434" s="418" t="n"/>
      <c r="AB1434" s="418" t="n"/>
      <c r="AC1434" s="418" t="n"/>
      <c r="AD1434" s="418" t="n"/>
      <c r="AE1434" s="455" t="n"/>
      <c r="AF1434" s="455" t="n"/>
      <c r="AG1434" s="455" t="n"/>
      <c r="AH1434" s="455" t="n"/>
      <c r="AI1434" s="455" t="n"/>
      <c r="AJ1434" s="455" t="n"/>
      <c r="AK1434" s="455" t="n"/>
      <c r="AL1434" s="455" t="n"/>
      <c r="AM1434" s="455" t="n"/>
      <c r="AN1434" s="455" t="n"/>
      <c r="AO1434" s="455" t="n"/>
      <c r="AP1434" s="455" t="n"/>
      <c r="AQ1434" s="455" t="n"/>
      <c r="AR1434" s="418" t="n"/>
      <c r="AS1434" s="418" t="n"/>
      <c r="AT1434" s="418" t="n"/>
    </row>
    <row r="1435">
      <c r="A1435" s="417" t="n">
        <v>1426</v>
      </c>
      <c r="B1435" s="418" t="inlineStr">
        <is>
          <t>LIFE -OFF</t>
        </is>
      </c>
      <c r="C1435" s="418" t="inlineStr">
        <is>
          <t>កំពង់ផែស្វយ័តក្រុងព្រះសីហនុ</t>
        </is>
      </c>
      <c r="D1435" s="418" t="inlineStr">
        <is>
          <t>L001-100044638</t>
        </is>
      </c>
      <c r="E1435" s="418" t="inlineStr">
        <is>
          <t>044274</t>
        </is>
      </c>
      <c r="F1435" s="419" t="n">
        <v>44564</v>
      </c>
      <c r="G1435" s="420" t="n">
        <v>26756</v>
      </c>
      <c r="H1435" s="418" t="n"/>
      <c r="I1435" s="455" t="n">
        <v>26756</v>
      </c>
      <c r="J1435" s="418">
        <f>IF(L1435&lt;&gt;"",L1435,K1435)</f>
        <v/>
      </c>
      <c r="K1435" s="418">
        <f>IF(AND(T1435=TRUE, U1435=TRUE, V1435=TRUE), IF(W1435&lt;-0.05, "អនុញ្ញាត (អ្នកផ្គត់ផ្គង់ប្រកាសខ្វះ)", "បានប្រកាស (អនុញ្ញាត)"), IF(AND(T1435=FALSE, U1435=FALSE, V1435=FALSE), "ព្យួរទុក (មិនមានទិន្នន័យ)", "ប្រកាសខុស (ព្យួរទុក)"))</f>
        <v/>
      </c>
      <c r="L1435" s="418" t="inlineStr"/>
      <c r="M1435" s="418" t="inlineStr"/>
      <c r="N1435" s="455" t="n"/>
      <c r="O1435" s="455">
        <f>IF(W1435&lt;0,AI1435,I1435)</f>
        <v/>
      </c>
      <c r="P1435" s="455">
        <f>I1435-O1435</f>
        <v/>
      </c>
      <c r="Q1435" s="418" t="n"/>
      <c r="R1435" s="418" t="inlineStr">
        <is>
          <t>044274</t>
        </is>
      </c>
      <c r="S1435" s="418" t="inlineStr"/>
      <c r="T1435" s="418">
        <f>R1435=S1435</f>
        <v/>
      </c>
      <c r="U1435" s="418">
        <f>AND(MONTH(F1435)=MONTH(Y1435), YEAR(F1435)=YEAR(Y1435))</f>
        <v/>
      </c>
      <c r="V1435" s="418">
        <f>AND(AC1435&lt;&gt;"", 'Company information'!D$4&lt;&gt;"", RIGHT(SUBSTITUTE(AC1435,"-",""),9)=RIGHT(SUBSTITUTE('Company information'!D$4,"-",""),9))</f>
        <v/>
      </c>
      <c r="W1435" s="418">
        <f>AI1435-I1435</f>
        <v/>
      </c>
      <c r="X1435" s="455" t="n"/>
      <c r="Y1435" s="417" t="n"/>
      <c r="Z1435" s="418" t="n"/>
      <c r="AA1435" s="418" t="n"/>
      <c r="AB1435" s="418" t="n"/>
      <c r="AC1435" s="418" t="n"/>
      <c r="AD1435" s="418" t="n"/>
      <c r="AE1435" s="455" t="n"/>
      <c r="AF1435" s="455" t="n"/>
      <c r="AG1435" s="455" t="n"/>
      <c r="AH1435" s="455" t="n"/>
      <c r="AI1435" s="455" t="n"/>
      <c r="AJ1435" s="455" t="n"/>
      <c r="AK1435" s="455" t="n"/>
      <c r="AL1435" s="455" t="n"/>
      <c r="AM1435" s="455" t="n"/>
      <c r="AN1435" s="455" t="n"/>
      <c r="AO1435" s="455" t="n"/>
      <c r="AP1435" s="455" t="n"/>
      <c r="AQ1435" s="455" t="n"/>
      <c r="AR1435" s="418" t="n"/>
      <c r="AS1435" s="418" t="n"/>
      <c r="AT1435" s="418" t="n"/>
    </row>
    <row r="1436">
      <c r="A1436" s="417" t="n">
        <v>1427</v>
      </c>
      <c r="B1436" s="418" t="inlineStr">
        <is>
          <t>LIFE -OFF,GATE FEE CHARGE</t>
        </is>
      </c>
      <c r="C1436" s="418" t="inlineStr">
        <is>
          <t>កំពង់ផែស្វយ័តភ្នំពេញ "ក.ស.ភ"</t>
        </is>
      </c>
      <c r="D1436" s="418" t="inlineStr">
        <is>
          <t>L001-100044999</t>
        </is>
      </c>
      <c r="E1436" s="418" t="inlineStr">
        <is>
          <t>INV2022319843</t>
        </is>
      </c>
      <c r="F1436" s="419" t="n">
        <v>44635</v>
      </c>
      <c r="G1436" s="420" t="n">
        <v>48480</v>
      </c>
      <c r="H1436" s="418" t="n"/>
      <c r="I1436" s="455" t="n">
        <v>48480</v>
      </c>
      <c r="J1436" s="418">
        <f>IF(L1436&lt;&gt;"",L1436,K1436)</f>
        <v/>
      </c>
      <c r="K1436" s="418">
        <f>IF(AND(T1436=TRUE, U1436=TRUE, V1436=TRUE), IF(W1436&lt;-0.05, "អនុញ្ញាត (អ្នកផ្គត់ផ្គង់ប្រកាសខ្វះ)", "បានប្រកាស (អនុញ្ញាត)"), IF(AND(T1436=FALSE, U1436=FALSE, V1436=FALSE), "ព្យួរទុក (មិនមានទិន្នន័យ)", "ប្រកាសខុស (ព្យួរទុក)"))</f>
        <v/>
      </c>
      <c r="L1436" s="418" t="inlineStr"/>
      <c r="M1436" s="418" t="inlineStr"/>
      <c r="N1436" s="455" t="n"/>
      <c r="O1436" s="455">
        <f>IF(W1436&lt;0,AI1436,I1436)</f>
        <v/>
      </c>
      <c r="P1436" s="455">
        <f>I1436-O1436</f>
        <v/>
      </c>
      <c r="Q1436" s="418" t="n"/>
      <c r="R1436" s="418" t="inlineStr">
        <is>
          <t>INV2022319843</t>
        </is>
      </c>
      <c r="S1436" s="418" t="inlineStr"/>
      <c r="T1436" s="418">
        <f>R1436=S1436</f>
        <v/>
      </c>
      <c r="U1436" s="418">
        <f>AND(MONTH(F1436)=MONTH(Y1436), YEAR(F1436)=YEAR(Y1436))</f>
        <v/>
      </c>
      <c r="V1436" s="418">
        <f>AND(AC1436&lt;&gt;"", 'Company information'!D$4&lt;&gt;"", RIGHT(SUBSTITUTE(AC1436,"-",""),9)=RIGHT(SUBSTITUTE('Company information'!D$4,"-",""),9))</f>
        <v/>
      </c>
      <c r="W1436" s="418">
        <f>AI1436-I1436</f>
        <v/>
      </c>
      <c r="X1436" s="455" t="n"/>
      <c r="Y1436" s="417" t="n"/>
      <c r="Z1436" s="418" t="n"/>
      <c r="AA1436" s="418" t="n"/>
      <c r="AB1436" s="418" t="n"/>
      <c r="AC1436" s="418" t="n"/>
      <c r="AD1436" s="418" t="n"/>
      <c r="AE1436" s="455" t="n"/>
      <c r="AF1436" s="455" t="n"/>
      <c r="AG1436" s="455" t="n"/>
      <c r="AH1436" s="455" t="n"/>
      <c r="AI1436" s="455" t="n"/>
      <c r="AJ1436" s="455" t="n"/>
      <c r="AK1436" s="455" t="n"/>
      <c r="AL1436" s="455" t="n"/>
      <c r="AM1436" s="455" t="n"/>
      <c r="AN1436" s="455" t="n"/>
      <c r="AO1436" s="455" t="n"/>
      <c r="AP1436" s="455" t="n"/>
      <c r="AQ1436" s="455" t="n"/>
      <c r="AR1436" s="418" t="n"/>
      <c r="AS1436" s="418" t="n"/>
      <c r="AT1436" s="418" t="n"/>
    </row>
    <row r="1437">
      <c r="A1437" s="417" t="n">
        <v>1428</v>
      </c>
      <c r="B1437" s="418" t="inlineStr">
        <is>
          <t>LIFE -OFF,GATE FEE CHARGE</t>
        </is>
      </c>
      <c r="C1437" s="418" t="inlineStr">
        <is>
          <t>កំពង់ផែស្វយ័តភ្នំពេញ "ក.ស.ភ"</t>
        </is>
      </c>
      <c r="D1437" s="418" t="inlineStr">
        <is>
          <t>L001-100044999</t>
        </is>
      </c>
      <c r="E1437" s="418" t="inlineStr">
        <is>
          <t>INV2022319839</t>
        </is>
      </c>
      <c r="F1437" s="419" t="n">
        <v>44635</v>
      </c>
      <c r="G1437" s="420" t="n">
        <v>58176</v>
      </c>
      <c r="H1437" s="418" t="n"/>
      <c r="I1437" s="455" t="n">
        <v>58176</v>
      </c>
      <c r="J1437" s="418">
        <f>IF(L1437&lt;&gt;"",L1437,K1437)</f>
        <v/>
      </c>
      <c r="K1437" s="418">
        <f>IF(AND(T1437=TRUE, U1437=TRUE, V1437=TRUE), IF(W1437&lt;-0.05, "អនុញ្ញាត (អ្នកផ្គត់ផ្គង់ប្រកាសខ្វះ)", "បានប្រកាស (អនុញ្ញាត)"), IF(AND(T1437=FALSE, U1437=FALSE, V1437=FALSE), "ព្យួរទុក (មិនមានទិន្នន័យ)", "ប្រកាសខុស (ព្យួរទុក)"))</f>
        <v/>
      </c>
      <c r="L1437" s="418" t="inlineStr"/>
      <c r="M1437" s="418" t="inlineStr"/>
      <c r="N1437" s="455" t="n"/>
      <c r="O1437" s="455">
        <f>IF(W1437&lt;0,AI1437,I1437)</f>
        <v/>
      </c>
      <c r="P1437" s="455">
        <f>I1437-O1437</f>
        <v/>
      </c>
      <c r="Q1437" s="418" t="n"/>
      <c r="R1437" s="418" t="inlineStr">
        <is>
          <t>INV2022319839</t>
        </is>
      </c>
      <c r="S1437" s="418" t="inlineStr"/>
      <c r="T1437" s="418">
        <f>R1437=S1437</f>
        <v/>
      </c>
      <c r="U1437" s="418">
        <f>AND(MONTH(F1437)=MONTH(Y1437), YEAR(F1437)=YEAR(Y1437))</f>
        <v/>
      </c>
      <c r="V1437" s="418">
        <f>AND(AC1437&lt;&gt;"", 'Company information'!D$4&lt;&gt;"", RIGHT(SUBSTITUTE(AC1437,"-",""),9)=RIGHT(SUBSTITUTE('Company information'!D$4,"-",""),9))</f>
        <v/>
      </c>
      <c r="W1437" s="418">
        <f>AI1437-I1437</f>
        <v/>
      </c>
      <c r="X1437" s="455" t="n"/>
      <c r="Y1437" s="417" t="n"/>
      <c r="Z1437" s="418" t="n"/>
      <c r="AA1437" s="418" t="n"/>
      <c r="AB1437" s="418" t="n"/>
      <c r="AC1437" s="418" t="n"/>
      <c r="AD1437" s="418" t="n"/>
      <c r="AE1437" s="455" t="n"/>
      <c r="AF1437" s="455" t="n"/>
      <c r="AG1437" s="455" t="n"/>
      <c r="AH1437" s="455" t="n"/>
      <c r="AI1437" s="455" t="n"/>
      <c r="AJ1437" s="455" t="n"/>
      <c r="AK1437" s="455" t="n"/>
      <c r="AL1437" s="455" t="n"/>
      <c r="AM1437" s="455" t="n"/>
      <c r="AN1437" s="455" t="n"/>
      <c r="AO1437" s="455" t="n"/>
      <c r="AP1437" s="455" t="n"/>
      <c r="AQ1437" s="455" t="n"/>
      <c r="AR1437" s="418" t="n"/>
      <c r="AS1437" s="418" t="n"/>
      <c r="AT1437" s="418" t="n"/>
    </row>
    <row r="1438">
      <c r="A1438" s="417" t="n">
        <v>1429</v>
      </c>
      <c r="B1438" s="418" t="inlineStr">
        <is>
          <t>LIFE -OFF,GATE FEE CHARGE</t>
        </is>
      </c>
      <c r="C1438" s="418" t="inlineStr">
        <is>
          <t>កំពង់ផែស្វយ័តភ្នំពេញ "ក.ស.ភ"</t>
        </is>
      </c>
      <c r="D1438" s="418" t="inlineStr">
        <is>
          <t>L001-100044999</t>
        </is>
      </c>
      <c r="E1438" s="418" t="inlineStr">
        <is>
          <t>INV2022319840</t>
        </is>
      </c>
      <c r="F1438" s="419" t="n">
        <v>44635</v>
      </c>
      <c r="G1438" s="420" t="n">
        <v>77568</v>
      </c>
      <c r="H1438" s="418" t="n"/>
      <c r="I1438" s="455" t="n">
        <v>77568</v>
      </c>
      <c r="J1438" s="418">
        <f>IF(L1438&lt;&gt;"",L1438,K1438)</f>
        <v/>
      </c>
      <c r="K1438" s="418">
        <f>IF(AND(T1438=TRUE, U1438=TRUE, V1438=TRUE), IF(W1438&lt;-0.05, "អនុញ្ញាត (អ្នកផ្គត់ផ្គង់ប្រកាសខ្វះ)", "បានប្រកាស (អនុញ្ញាត)"), IF(AND(T1438=FALSE, U1438=FALSE, V1438=FALSE), "ព្យួរទុក (មិនមានទិន្នន័យ)", "ប្រកាសខុស (ព្យួរទុក)"))</f>
        <v/>
      </c>
      <c r="L1438" s="418" t="inlineStr"/>
      <c r="M1438" s="418" t="inlineStr"/>
      <c r="N1438" s="455" t="n"/>
      <c r="O1438" s="455">
        <f>IF(W1438&lt;0,AI1438,I1438)</f>
        <v/>
      </c>
      <c r="P1438" s="455">
        <f>I1438-O1438</f>
        <v/>
      </c>
      <c r="Q1438" s="418" t="n"/>
      <c r="R1438" s="418" t="inlineStr">
        <is>
          <t>INV2022319840</t>
        </is>
      </c>
      <c r="S1438" s="418" t="inlineStr"/>
      <c r="T1438" s="418">
        <f>R1438=S1438</f>
        <v/>
      </c>
      <c r="U1438" s="418">
        <f>AND(MONTH(F1438)=MONTH(Y1438), YEAR(F1438)=YEAR(Y1438))</f>
        <v/>
      </c>
      <c r="V1438" s="418">
        <f>AND(AC1438&lt;&gt;"", 'Company information'!D$4&lt;&gt;"", RIGHT(SUBSTITUTE(AC1438,"-",""),9)=RIGHT(SUBSTITUTE('Company information'!D$4,"-",""),9))</f>
        <v/>
      </c>
      <c r="W1438" s="418">
        <f>AI1438-I1438</f>
        <v/>
      </c>
      <c r="X1438" s="455" t="n"/>
      <c r="Y1438" s="417" t="n"/>
      <c r="Z1438" s="418" t="n"/>
      <c r="AA1438" s="418" t="n"/>
      <c r="AB1438" s="418" t="n"/>
      <c r="AC1438" s="418" t="n"/>
      <c r="AD1438" s="418" t="n"/>
      <c r="AE1438" s="455" t="n"/>
      <c r="AF1438" s="455" t="n"/>
      <c r="AG1438" s="455" t="n"/>
      <c r="AH1438" s="455" t="n"/>
      <c r="AI1438" s="455" t="n"/>
      <c r="AJ1438" s="455" t="n"/>
      <c r="AK1438" s="455" t="n"/>
      <c r="AL1438" s="455" t="n"/>
      <c r="AM1438" s="455" t="n"/>
      <c r="AN1438" s="455" t="n"/>
      <c r="AO1438" s="455" t="n"/>
      <c r="AP1438" s="455" t="n"/>
      <c r="AQ1438" s="455" t="n"/>
      <c r="AR1438" s="418" t="n"/>
      <c r="AS1438" s="418" t="n"/>
      <c r="AT1438" s="418" t="n"/>
    </row>
    <row r="1439">
      <c r="A1439" s="417" t="n">
        <v>1430</v>
      </c>
      <c r="B1439" s="418" t="inlineStr">
        <is>
          <t>LIFE -OFF,GATE FEE CHARGE</t>
        </is>
      </c>
      <c r="C1439" s="418" t="inlineStr">
        <is>
          <t>កំពង់ផែស្វយ័តភ្នំពេញ "ក.ស.ភ"</t>
        </is>
      </c>
      <c r="D1439" s="418" t="inlineStr">
        <is>
          <t>L001-100044999</t>
        </is>
      </c>
      <c r="E1439" s="418" t="inlineStr">
        <is>
          <t>INV2022319838</t>
        </is>
      </c>
      <c r="F1439" s="419" t="n">
        <v>44635</v>
      </c>
      <c r="G1439" s="420" t="n">
        <v>58176</v>
      </c>
      <c r="H1439" s="418" t="n"/>
      <c r="I1439" s="455" t="n">
        <v>58176</v>
      </c>
      <c r="J1439" s="418">
        <f>IF(L1439&lt;&gt;"",L1439,K1439)</f>
        <v/>
      </c>
      <c r="K1439" s="418">
        <f>IF(AND(T1439=TRUE, U1439=TRUE, V1439=TRUE), IF(W1439&lt;-0.05, "អនុញ្ញាត (អ្នកផ្គត់ផ្គង់ប្រកាសខ្វះ)", "បានប្រកាស (អនុញ្ញាត)"), IF(AND(T1439=FALSE, U1439=FALSE, V1439=FALSE), "ព្យួរទុក (មិនមានទិន្នន័យ)", "ប្រកាសខុស (ព្យួរទុក)"))</f>
        <v/>
      </c>
      <c r="L1439" s="418" t="inlineStr"/>
      <c r="M1439" s="418" t="inlineStr"/>
      <c r="N1439" s="455" t="n"/>
      <c r="O1439" s="455">
        <f>IF(W1439&lt;0,AI1439,I1439)</f>
        <v/>
      </c>
      <c r="P1439" s="455">
        <f>I1439-O1439</f>
        <v/>
      </c>
      <c r="Q1439" s="418" t="n"/>
      <c r="R1439" s="418" t="inlineStr">
        <is>
          <t>INV2022319838</t>
        </is>
      </c>
      <c r="S1439" s="418" t="inlineStr"/>
      <c r="T1439" s="418">
        <f>R1439=S1439</f>
        <v/>
      </c>
      <c r="U1439" s="418">
        <f>AND(MONTH(F1439)=MONTH(Y1439), YEAR(F1439)=YEAR(Y1439))</f>
        <v/>
      </c>
      <c r="V1439" s="418">
        <f>AND(AC1439&lt;&gt;"", 'Company information'!D$4&lt;&gt;"", RIGHT(SUBSTITUTE(AC1439,"-",""),9)=RIGHT(SUBSTITUTE('Company information'!D$4,"-",""),9))</f>
        <v/>
      </c>
      <c r="W1439" s="418">
        <f>AI1439-I1439</f>
        <v/>
      </c>
      <c r="X1439" s="455" t="n"/>
      <c r="Y1439" s="417" t="n"/>
      <c r="Z1439" s="418" t="n"/>
      <c r="AA1439" s="418" t="n"/>
      <c r="AB1439" s="418" t="n"/>
      <c r="AC1439" s="418" t="n"/>
      <c r="AD1439" s="418" t="n"/>
      <c r="AE1439" s="455" t="n"/>
      <c r="AF1439" s="455" t="n"/>
      <c r="AG1439" s="455" t="n"/>
      <c r="AH1439" s="455" t="n"/>
      <c r="AI1439" s="455" t="n"/>
      <c r="AJ1439" s="455" t="n"/>
      <c r="AK1439" s="455" t="n"/>
      <c r="AL1439" s="455" t="n"/>
      <c r="AM1439" s="455" t="n"/>
      <c r="AN1439" s="455" t="n"/>
      <c r="AO1439" s="455" t="n"/>
      <c r="AP1439" s="455" t="n"/>
      <c r="AQ1439" s="455" t="n"/>
      <c r="AR1439" s="418" t="n"/>
      <c r="AS1439" s="418" t="n"/>
      <c r="AT1439" s="418" t="n"/>
    </row>
    <row r="1440">
      <c r="A1440" s="417" t="n">
        <v>1431</v>
      </c>
      <c r="B1440" s="418" t="inlineStr">
        <is>
          <t>LIFE -OFF,GATE FEE CHARGE</t>
        </is>
      </c>
      <c r="C1440" s="418" t="inlineStr">
        <is>
          <t>កំពង់ផែស្វយ័តភ្នំពេញ "ក.ស.ភ"</t>
        </is>
      </c>
      <c r="D1440" s="418" t="inlineStr">
        <is>
          <t>L001-100044999</t>
        </is>
      </c>
      <c r="E1440" s="418" t="inlineStr">
        <is>
          <t>INV2022319841</t>
        </is>
      </c>
      <c r="F1440" s="419" t="n">
        <v>44635</v>
      </c>
      <c r="G1440" s="420" t="n">
        <v>261792</v>
      </c>
      <c r="H1440" s="418" t="n"/>
      <c r="I1440" s="455" t="n">
        <v>261792</v>
      </c>
      <c r="J1440" s="418">
        <f>IF(L1440&lt;&gt;"",L1440,K1440)</f>
        <v/>
      </c>
      <c r="K1440" s="418">
        <f>IF(AND(T1440=TRUE, U1440=TRUE, V1440=TRUE), IF(W1440&lt;-0.05, "អនុញ្ញាត (អ្នកផ្គត់ផ្គង់ប្រកាសខ្វះ)", "បានប្រកាស (អនុញ្ញាត)"), IF(AND(T1440=FALSE, U1440=FALSE, V1440=FALSE), "ព្យួរទុក (មិនមានទិន្នន័យ)", "ប្រកាសខុស (ព្យួរទុក)"))</f>
        <v/>
      </c>
      <c r="L1440" s="418" t="inlineStr"/>
      <c r="M1440" s="418" t="inlineStr"/>
      <c r="N1440" s="455" t="n"/>
      <c r="O1440" s="455">
        <f>IF(W1440&lt;0,AI1440,I1440)</f>
        <v/>
      </c>
      <c r="P1440" s="455">
        <f>I1440-O1440</f>
        <v/>
      </c>
      <c r="Q1440" s="418" t="n"/>
      <c r="R1440" s="418" t="inlineStr">
        <is>
          <t>INV2022319841</t>
        </is>
      </c>
      <c r="S1440" s="418" t="inlineStr"/>
      <c r="T1440" s="418">
        <f>R1440=S1440</f>
        <v/>
      </c>
      <c r="U1440" s="418">
        <f>AND(MONTH(F1440)=MONTH(Y1440), YEAR(F1440)=YEAR(Y1440))</f>
        <v/>
      </c>
      <c r="V1440" s="418">
        <f>AND(AC1440&lt;&gt;"", 'Company information'!D$4&lt;&gt;"", RIGHT(SUBSTITUTE(AC1440,"-",""),9)=RIGHT(SUBSTITUTE('Company information'!D$4,"-",""),9))</f>
        <v/>
      </c>
      <c r="W1440" s="418">
        <f>AI1440-I1440</f>
        <v/>
      </c>
      <c r="X1440" s="455" t="n"/>
      <c r="Y1440" s="417" t="n"/>
      <c r="Z1440" s="418" t="n"/>
      <c r="AA1440" s="418" t="n"/>
      <c r="AB1440" s="418" t="n"/>
      <c r="AC1440" s="418" t="n"/>
      <c r="AD1440" s="418" t="n"/>
      <c r="AE1440" s="455" t="n"/>
      <c r="AF1440" s="455" t="n"/>
      <c r="AG1440" s="455" t="n"/>
      <c r="AH1440" s="455" t="n"/>
      <c r="AI1440" s="455" t="n"/>
      <c r="AJ1440" s="455" t="n"/>
      <c r="AK1440" s="455" t="n"/>
      <c r="AL1440" s="455" t="n"/>
      <c r="AM1440" s="455" t="n"/>
      <c r="AN1440" s="455" t="n"/>
      <c r="AO1440" s="455" t="n"/>
      <c r="AP1440" s="455" t="n"/>
      <c r="AQ1440" s="455" t="n"/>
      <c r="AR1440" s="418" t="n"/>
      <c r="AS1440" s="418" t="n"/>
      <c r="AT1440" s="418" t="n"/>
    </row>
    <row r="1441">
      <c r="A1441" s="417" t="n">
        <v>1432</v>
      </c>
      <c r="B1441" s="418" t="inlineStr">
        <is>
          <t>LIFE -OFF,GATE FEE CHARGE</t>
        </is>
      </c>
      <c r="C1441" s="418" t="inlineStr">
        <is>
          <t>កំពង់ផែស្វយ័តភ្នំពេញ "ក.ស.ភ"</t>
        </is>
      </c>
      <c r="D1441" s="418" t="inlineStr">
        <is>
          <t>L001-100044999</t>
        </is>
      </c>
      <c r="E1441" s="418" t="inlineStr">
        <is>
          <t>INV2022319842</t>
        </is>
      </c>
      <c r="F1441" s="419" t="n">
        <v>44635</v>
      </c>
      <c r="G1441" s="420" t="n">
        <v>58176</v>
      </c>
      <c r="H1441" s="418" t="n"/>
      <c r="I1441" s="455" t="n">
        <v>58176</v>
      </c>
      <c r="J1441" s="418">
        <f>IF(L1441&lt;&gt;"",L1441,K1441)</f>
        <v/>
      </c>
      <c r="K1441" s="418">
        <f>IF(AND(T1441=TRUE, U1441=TRUE, V1441=TRUE), IF(W1441&lt;-0.05, "អនុញ្ញាត (អ្នកផ្គត់ផ្គង់ប្រកាសខ្វះ)", "បានប្រកាស (អនុញ្ញាត)"), IF(AND(T1441=FALSE, U1441=FALSE, V1441=FALSE), "ព្យួរទុក (មិនមានទិន្នន័យ)", "ប្រកាសខុស (ព្យួរទុក)"))</f>
        <v/>
      </c>
      <c r="L1441" s="418" t="inlineStr"/>
      <c r="M1441" s="418" t="inlineStr"/>
      <c r="N1441" s="455" t="n"/>
      <c r="O1441" s="455">
        <f>IF(W1441&lt;0,AI1441,I1441)</f>
        <v/>
      </c>
      <c r="P1441" s="455">
        <f>I1441-O1441</f>
        <v/>
      </c>
      <c r="Q1441" s="418" t="n"/>
      <c r="R1441" s="418" t="inlineStr">
        <is>
          <t>INV2022319842</t>
        </is>
      </c>
      <c r="S1441" s="418" t="inlineStr"/>
      <c r="T1441" s="418">
        <f>R1441=S1441</f>
        <v/>
      </c>
      <c r="U1441" s="418">
        <f>AND(MONTH(F1441)=MONTH(Y1441), YEAR(F1441)=YEAR(Y1441))</f>
        <v/>
      </c>
      <c r="V1441" s="418">
        <f>AND(AC1441&lt;&gt;"", 'Company information'!D$4&lt;&gt;"", RIGHT(SUBSTITUTE(AC1441,"-",""),9)=RIGHT(SUBSTITUTE('Company information'!D$4,"-",""),9))</f>
        <v/>
      </c>
      <c r="W1441" s="418">
        <f>AI1441-I1441</f>
        <v/>
      </c>
      <c r="X1441" s="455" t="n"/>
      <c r="Y1441" s="417" t="n"/>
      <c r="Z1441" s="418" t="n"/>
      <c r="AA1441" s="418" t="n"/>
      <c r="AB1441" s="418" t="n"/>
      <c r="AC1441" s="418" t="n"/>
      <c r="AD1441" s="418" t="n"/>
      <c r="AE1441" s="455" t="n"/>
      <c r="AF1441" s="455" t="n"/>
      <c r="AG1441" s="455" t="n"/>
      <c r="AH1441" s="455" t="n"/>
      <c r="AI1441" s="455" t="n"/>
      <c r="AJ1441" s="455" t="n"/>
      <c r="AK1441" s="455" t="n"/>
      <c r="AL1441" s="455" t="n"/>
      <c r="AM1441" s="455" t="n"/>
      <c r="AN1441" s="455" t="n"/>
      <c r="AO1441" s="455" t="n"/>
      <c r="AP1441" s="455" t="n"/>
      <c r="AQ1441" s="455" t="n"/>
      <c r="AR1441" s="418" t="n"/>
      <c r="AS1441" s="418" t="n"/>
      <c r="AT1441" s="418" t="n"/>
    </row>
    <row r="1442">
      <c r="A1442" s="417" t="n">
        <v>1433</v>
      </c>
      <c r="B1442" s="418" t="inlineStr">
        <is>
          <t>LIFE -OFF,GATE FEE CHARGE</t>
        </is>
      </c>
      <c r="C1442" s="418" t="inlineStr">
        <is>
          <t>កំពង់ផែស្វយ័តភ្នំពេញ "ក.ស.ភ"</t>
        </is>
      </c>
      <c r="D1442" s="418" t="inlineStr">
        <is>
          <t>L001-100044999</t>
        </is>
      </c>
      <c r="E1442" s="418" t="inlineStr">
        <is>
          <t>INV2022319837</t>
        </is>
      </c>
      <c r="F1442" s="419" t="n">
        <v>44635</v>
      </c>
      <c r="G1442" s="420" t="n">
        <v>193920</v>
      </c>
      <c r="H1442" s="418" t="n"/>
      <c r="I1442" s="455" t="n">
        <v>193920</v>
      </c>
      <c r="J1442" s="418">
        <f>IF(L1442&lt;&gt;"",L1442,K1442)</f>
        <v/>
      </c>
      <c r="K1442" s="418">
        <f>IF(AND(T1442=TRUE, U1442=TRUE, V1442=TRUE), IF(W1442&lt;-0.05, "អនុញ្ញាត (អ្នកផ្គត់ផ្គង់ប្រកាសខ្វះ)", "បានប្រកាស (អនុញ្ញាត)"), IF(AND(T1442=FALSE, U1442=FALSE, V1442=FALSE), "ព្យួរទុក (មិនមានទិន្នន័យ)", "ប្រកាសខុស (ព្យួរទុក)"))</f>
        <v/>
      </c>
      <c r="L1442" s="418" t="inlineStr"/>
      <c r="M1442" s="418" t="inlineStr"/>
      <c r="N1442" s="455" t="n"/>
      <c r="O1442" s="455">
        <f>IF(W1442&lt;0,AI1442,I1442)</f>
        <v/>
      </c>
      <c r="P1442" s="455">
        <f>I1442-O1442</f>
        <v/>
      </c>
      <c r="Q1442" s="418" t="n"/>
      <c r="R1442" s="418" t="inlineStr">
        <is>
          <t>INV2022319837</t>
        </is>
      </c>
      <c r="S1442" s="418" t="inlineStr"/>
      <c r="T1442" s="418">
        <f>R1442=S1442</f>
        <v/>
      </c>
      <c r="U1442" s="418">
        <f>AND(MONTH(F1442)=MONTH(Y1442), YEAR(F1442)=YEAR(Y1442))</f>
        <v/>
      </c>
      <c r="V1442" s="418">
        <f>AND(AC1442&lt;&gt;"", 'Company information'!D$4&lt;&gt;"", RIGHT(SUBSTITUTE(AC1442,"-",""),9)=RIGHT(SUBSTITUTE('Company information'!D$4,"-",""),9))</f>
        <v/>
      </c>
      <c r="W1442" s="418">
        <f>AI1442-I1442</f>
        <v/>
      </c>
      <c r="X1442" s="455" t="n"/>
      <c r="Y1442" s="417" t="n"/>
      <c r="Z1442" s="418" t="n"/>
      <c r="AA1442" s="418" t="n"/>
      <c r="AB1442" s="418" t="n"/>
      <c r="AC1442" s="418" t="n"/>
      <c r="AD1442" s="418" t="n"/>
      <c r="AE1442" s="455" t="n"/>
      <c r="AF1442" s="455" t="n"/>
      <c r="AG1442" s="455" t="n"/>
      <c r="AH1442" s="455" t="n"/>
      <c r="AI1442" s="455" t="n"/>
      <c r="AJ1442" s="455" t="n"/>
      <c r="AK1442" s="455" t="n"/>
      <c r="AL1442" s="455" t="n"/>
      <c r="AM1442" s="455" t="n"/>
      <c r="AN1442" s="455" t="n"/>
      <c r="AO1442" s="455" t="n"/>
      <c r="AP1442" s="455" t="n"/>
      <c r="AQ1442" s="455" t="n"/>
      <c r="AR1442" s="418" t="n"/>
      <c r="AS1442" s="418" t="n"/>
      <c r="AT1442" s="418" t="n"/>
    </row>
    <row r="1443">
      <c r="A1443" s="417" t="n">
        <v>1434</v>
      </c>
      <c r="B1443" s="418" t="inlineStr">
        <is>
          <t>LIFE -OFF,GATE FEE CHARGE</t>
        </is>
      </c>
      <c r="C1443" s="418" t="inlineStr">
        <is>
          <t>កំពង់ផែស្វយ័តភ្នំពេញ "ក.ស.ភ"</t>
        </is>
      </c>
      <c r="D1443" s="418" t="inlineStr">
        <is>
          <t>L001-100044999</t>
        </is>
      </c>
      <c r="E1443" s="418" t="inlineStr">
        <is>
          <t>INV2022317395</t>
        </is>
      </c>
      <c r="F1443" s="419" t="n">
        <v>44684</v>
      </c>
      <c r="G1443" s="420" t="n">
        <v>58507</v>
      </c>
      <c r="H1443" s="418" t="n"/>
      <c r="I1443" s="455" t="n">
        <v>58507</v>
      </c>
      <c r="J1443" s="418">
        <f>IF(L1443&lt;&gt;"",L1443,K1443)</f>
        <v/>
      </c>
      <c r="K1443" s="418">
        <f>IF(AND(T1443=TRUE, U1443=TRUE, V1443=TRUE), IF(W1443&lt;-0.05, "អនុញ្ញាត (អ្នកផ្គត់ផ្គង់ប្រកាសខ្វះ)", "បានប្រកាស (អនុញ្ញាត)"), IF(AND(T1443=FALSE, U1443=FALSE, V1443=FALSE), "ព្យួរទុក (មិនមានទិន្នន័យ)", "ប្រកាសខុស (ព្យួរទុក)"))</f>
        <v/>
      </c>
      <c r="L1443" s="418" t="inlineStr"/>
      <c r="M1443" s="418" t="inlineStr"/>
      <c r="N1443" s="455" t="n"/>
      <c r="O1443" s="455">
        <f>IF(W1443&lt;0,AI1443,I1443)</f>
        <v/>
      </c>
      <c r="P1443" s="455">
        <f>I1443-O1443</f>
        <v/>
      </c>
      <c r="Q1443" s="418" t="n"/>
      <c r="R1443" s="418" t="inlineStr">
        <is>
          <t>INV2022317395</t>
        </is>
      </c>
      <c r="S1443" s="418" t="inlineStr"/>
      <c r="T1443" s="418">
        <f>R1443=S1443</f>
        <v/>
      </c>
      <c r="U1443" s="418">
        <f>AND(MONTH(F1443)=MONTH(Y1443), YEAR(F1443)=YEAR(Y1443))</f>
        <v/>
      </c>
      <c r="V1443" s="418">
        <f>AND(AC1443&lt;&gt;"", 'Company information'!D$4&lt;&gt;"", RIGHT(SUBSTITUTE(AC1443,"-",""),9)=RIGHT(SUBSTITUTE('Company information'!D$4,"-",""),9))</f>
        <v/>
      </c>
      <c r="W1443" s="418">
        <f>AI1443-I1443</f>
        <v/>
      </c>
      <c r="X1443" s="455" t="n"/>
      <c r="Y1443" s="417" t="n"/>
      <c r="Z1443" s="418" t="n"/>
      <c r="AA1443" s="418" t="n"/>
      <c r="AB1443" s="418" t="n"/>
      <c r="AC1443" s="418" t="n"/>
      <c r="AD1443" s="418" t="n"/>
      <c r="AE1443" s="455" t="n"/>
      <c r="AF1443" s="455" t="n"/>
      <c r="AG1443" s="455" t="n"/>
      <c r="AH1443" s="455" t="n"/>
      <c r="AI1443" s="455" t="n"/>
      <c r="AJ1443" s="455" t="n"/>
      <c r="AK1443" s="455" t="n"/>
      <c r="AL1443" s="455" t="n"/>
      <c r="AM1443" s="455" t="n"/>
      <c r="AN1443" s="455" t="n"/>
      <c r="AO1443" s="455" t="n"/>
      <c r="AP1443" s="455" t="n"/>
      <c r="AQ1443" s="455" t="n"/>
      <c r="AR1443" s="418" t="n"/>
      <c r="AS1443" s="418" t="n"/>
      <c r="AT1443" s="418" t="n"/>
    </row>
    <row r="1444">
      <c r="A1444" s="417" t="n">
        <v>1435</v>
      </c>
      <c r="B1444" s="418" t="inlineStr">
        <is>
          <t>LIFE -OFF,GATE FEE CHARGE</t>
        </is>
      </c>
      <c r="C1444" s="418" t="inlineStr">
        <is>
          <t>កំពង់ផែស្វយ័តភ្នំពេញ "ក.ស.ភ"</t>
        </is>
      </c>
      <c r="D1444" s="418" t="inlineStr">
        <is>
          <t>L001-100044999</t>
        </is>
      </c>
      <c r="E1444" s="418" t="inlineStr">
        <is>
          <t>INV2022317902</t>
        </is>
      </c>
      <c r="F1444" s="419" t="n">
        <v>44684</v>
      </c>
      <c r="G1444" s="420" t="n">
        <v>77971</v>
      </c>
      <c r="H1444" s="418" t="n"/>
      <c r="I1444" s="455" t="n">
        <v>77971</v>
      </c>
      <c r="J1444" s="418">
        <f>IF(L1444&lt;&gt;"",L1444,K1444)</f>
        <v/>
      </c>
      <c r="K1444" s="418">
        <f>IF(AND(T1444=TRUE, U1444=TRUE, V1444=TRUE), IF(W1444&lt;-0.05, "អនុញ្ញាត (អ្នកផ្គត់ផ្គង់ប្រកាសខ្វះ)", "បានប្រកាស (អនុញ្ញាត)"), IF(AND(T1444=FALSE, U1444=FALSE, V1444=FALSE), "ព្យួរទុក (មិនមានទិន្នន័យ)", "ប្រកាសខុស (ព្យួរទុក)"))</f>
        <v/>
      </c>
      <c r="L1444" s="418" t="inlineStr"/>
      <c r="M1444" s="418" t="inlineStr"/>
      <c r="N1444" s="455" t="n"/>
      <c r="O1444" s="455">
        <f>IF(W1444&lt;0,AI1444,I1444)</f>
        <v/>
      </c>
      <c r="P1444" s="455">
        <f>I1444-O1444</f>
        <v/>
      </c>
      <c r="Q1444" s="418" t="n"/>
      <c r="R1444" s="418" t="inlineStr">
        <is>
          <t>INV2022317902</t>
        </is>
      </c>
      <c r="S1444" s="418" t="inlineStr"/>
      <c r="T1444" s="418">
        <f>R1444=S1444</f>
        <v/>
      </c>
      <c r="U1444" s="418">
        <f>AND(MONTH(F1444)=MONTH(Y1444), YEAR(F1444)=YEAR(Y1444))</f>
        <v/>
      </c>
      <c r="V1444" s="418">
        <f>AND(AC1444&lt;&gt;"", 'Company information'!D$4&lt;&gt;"", RIGHT(SUBSTITUTE(AC1444,"-",""),9)=RIGHT(SUBSTITUTE('Company information'!D$4,"-",""),9))</f>
        <v/>
      </c>
      <c r="W1444" s="418">
        <f>AI1444-I1444</f>
        <v/>
      </c>
      <c r="X1444" s="455" t="n"/>
      <c r="Y1444" s="417" t="n"/>
      <c r="Z1444" s="418" t="n"/>
      <c r="AA1444" s="418" t="n"/>
      <c r="AB1444" s="418" t="n"/>
      <c r="AC1444" s="418" t="n"/>
      <c r="AD1444" s="418" t="n"/>
      <c r="AE1444" s="455" t="n"/>
      <c r="AF1444" s="455" t="n"/>
      <c r="AG1444" s="455" t="n"/>
      <c r="AH1444" s="455" t="n"/>
      <c r="AI1444" s="455" t="n"/>
      <c r="AJ1444" s="455" t="n"/>
      <c r="AK1444" s="455" t="n"/>
      <c r="AL1444" s="455" t="n"/>
      <c r="AM1444" s="455" t="n"/>
      <c r="AN1444" s="455" t="n"/>
      <c r="AO1444" s="455" t="n"/>
      <c r="AP1444" s="455" t="n"/>
      <c r="AQ1444" s="455" t="n"/>
      <c r="AR1444" s="418" t="n"/>
      <c r="AS1444" s="418" t="n"/>
      <c r="AT1444" s="418" t="n"/>
    </row>
    <row r="1445">
      <c r="A1445" s="417" t="n">
        <v>1436</v>
      </c>
      <c r="B1445" s="418" t="inlineStr">
        <is>
          <t>LIFE -OFF,GATE FEE CHARGE</t>
        </is>
      </c>
      <c r="C1445" s="418" t="inlineStr">
        <is>
          <t>កំពង់ផែស្វយ័តភ្នំពេញ "ក.ស.ភ"</t>
        </is>
      </c>
      <c r="D1445" s="418" t="inlineStr">
        <is>
          <t>L001-100044999</t>
        </is>
      </c>
      <c r="E1445" s="418" t="inlineStr">
        <is>
          <t>INV2022317399</t>
        </is>
      </c>
      <c r="F1445" s="419" t="n">
        <v>44684</v>
      </c>
      <c r="G1445" s="420" t="n">
        <v>58507</v>
      </c>
      <c r="H1445" s="418" t="n"/>
      <c r="I1445" s="455" t="n">
        <v>58507</v>
      </c>
      <c r="J1445" s="418">
        <f>IF(L1445&lt;&gt;"",L1445,K1445)</f>
        <v/>
      </c>
      <c r="K1445" s="418">
        <f>IF(AND(T1445=TRUE, U1445=TRUE, V1445=TRUE), IF(W1445&lt;-0.05, "អនុញ្ញាត (អ្នកផ្គត់ផ្គង់ប្រកាសខ្វះ)", "បានប្រកាស (អនុញ្ញាត)"), IF(AND(T1445=FALSE, U1445=FALSE, V1445=FALSE), "ព្យួរទុក (មិនមានទិន្នន័យ)", "ប្រកាសខុស (ព្យួរទុក)"))</f>
        <v/>
      </c>
      <c r="L1445" s="418" t="inlineStr"/>
      <c r="M1445" s="418" t="inlineStr"/>
      <c r="N1445" s="455" t="n"/>
      <c r="O1445" s="455">
        <f>IF(W1445&lt;0,AI1445,I1445)</f>
        <v/>
      </c>
      <c r="P1445" s="455">
        <f>I1445-O1445</f>
        <v/>
      </c>
      <c r="Q1445" s="418" t="n"/>
      <c r="R1445" s="418" t="inlineStr">
        <is>
          <t>INV2022317399</t>
        </is>
      </c>
      <c r="S1445" s="418" t="inlineStr"/>
      <c r="T1445" s="418">
        <f>R1445=S1445</f>
        <v/>
      </c>
      <c r="U1445" s="418">
        <f>AND(MONTH(F1445)=MONTH(Y1445), YEAR(F1445)=YEAR(Y1445))</f>
        <v/>
      </c>
      <c r="V1445" s="418">
        <f>AND(AC1445&lt;&gt;"", 'Company information'!D$4&lt;&gt;"", RIGHT(SUBSTITUTE(AC1445,"-",""),9)=RIGHT(SUBSTITUTE('Company information'!D$4,"-",""),9))</f>
        <v/>
      </c>
      <c r="W1445" s="418">
        <f>AI1445-I1445</f>
        <v/>
      </c>
      <c r="X1445" s="455" t="n"/>
      <c r="Y1445" s="417" t="n"/>
      <c r="Z1445" s="418" t="n"/>
      <c r="AA1445" s="418" t="n"/>
      <c r="AB1445" s="418" t="n"/>
      <c r="AC1445" s="418" t="n"/>
      <c r="AD1445" s="418" t="n"/>
      <c r="AE1445" s="455" t="n"/>
      <c r="AF1445" s="455" t="n"/>
      <c r="AG1445" s="455" t="n"/>
      <c r="AH1445" s="455" t="n"/>
      <c r="AI1445" s="455" t="n"/>
      <c r="AJ1445" s="455" t="n"/>
      <c r="AK1445" s="455" t="n"/>
      <c r="AL1445" s="455" t="n"/>
      <c r="AM1445" s="455" t="n"/>
      <c r="AN1445" s="455" t="n"/>
      <c r="AO1445" s="455" t="n"/>
      <c r="AP1445" s="455" t="n"/>
      <c r="AQ1445" s="455" t="n"/>
      <c r="AR1445" s="418" t="n"/>
      <c r="AS1445" s="418" t="n"/>
      <c r="AT1445" s="418" t="n"/>
    </row>
    <row r="1446">
      <c r="A1446" s="417" t="n">
        <v>1437</v>
      </c>
      <c r="B1446" s="418" t="inlineStr">
        <is>
          <t>LIFE -OFF,GATE FEE CHARGE</t>
        </is>
      </c>
      <c r="C1446" s="418" t="inlineStr">
        <is>
          <t>កំពង់ផែស្វយ័តភ្នំពេញ "ក.ស.ភ"</t>
        </is>
      </c>
      <c r="D1446" s="418" t="inlineStr">
        <is>
          <t>L001-100044999</t>
        </is>
      </c>
      <c r="E1446" s="418" t="inlineStr">
        <is>
          <t>INV2022317397</t>
        </is>
      </c>
      <c r="F1446" s="419" t="n">
        <v>44684</v>
      </c>
      <c r="G1446" s="420" t="n">
        <v>117014</v>
      </c>
      <c r="H1446" s="418" t="n"/>
      <c r="I1446" s="455" t="n">
        <v>117014</v>
      </c>
      <c r="J1446" s="418">
        <f>IF(L1446&lt;&gt;"",L1446,K1446)</f>
        <v/>
      </c>
      <c r="K1446" s="418">
        <f>IF(AND(T1446=TRUE, U1446=TRUE, V1446=TRUE), IF(W1446&lt;-0.05, "អនុញ្ញាត (អ្នកផ្គត់ផ្គង់ប្រកាសខ្វះ)", "បានប្រកាស (អនុញ្ញាត)"), IF(AND(T1446=FALSE, U1446=FALSE, V1446=FALSE), "ព្យួរទុក (មិនមានទិន្នន័យ)", "ប្រកាសខុស (ព្យួរទុក)"))</f>
        <v/>
      </c>
      <c r="L1446" s="418" t="inlineStr"/>
      <c r="M1446" s="418" t="inlineStr"/>
      <c r="N1446" s="455" t="n"/>
      <c r="O1446" s="455">
        <f>IF(W1446&lt;0,AI1446,I1446)</f>
        <v/>
      </c>
      <c r="P1446" s="455">
        <f>I1446-O1446</f>
        <v/>
      </c>
      <c r="Q1446" s="418" t="n"/>
      <c r="R1446" s="418" t="inlineStr">
        <is>
          <t>INV2022317397</t>
        </is>
      </c>
      <c r="S1446" s="418" t="inlineStr"/>
      <c r="T1446" s="418">
        <f>R1446=S1446</f>
        <v/>
      </c>
      <c r="U1446" s="418">
        <f>AND(MONTH(F1446)=MONTH(Y1446), YEAR(F1446)=YEAR(Y1446))</f>
        <v/>
      </c>
      <c r="V1446" s="418">
        <f>AND(AC1446&lt;&gt;"", 'Company information'!D$4&lt;&gt;"", RIGHT(SUBSTITUTE(AC1446,"-",""),9)=RIGHT(SUBSTITUTE('Company information'!D$4,"-",""),9))</f>
        <v/>
      </c>
      <c r="W1446" s="418">
        <f>AI1446-I1446</f>
        <v/>
      </c>
      <c r="X1446" s="455" t="n"/>
      <c r="Y1446" s="417" t="n"/>
      <c r="Z1446" s="418" t="n"/>
      <c r="AA1446" s="418" t="n"/>
      <c r="AB1446" s="418" t="n"/>
      <c r="AC1446" s="418" t="n"/>
      <c r="AD1446" s="418" t="n"/>
      <c r="AE1446" s="455" t="n"/>
      <c r="AF1446" s="455" t="n"/>
      <c r="AG1446" s="455" t="n"/>
      <c r="AH1446" s="455" t="n"/>
      <c r="AI1446" s="455" t="n"/>
      <c r="AJ1446" s="455" t="n"/>
      <c r="AK1446" s="455" t="n"/>
      <c r="AL1446" s="455" t="n"/>
      <c r="AM1446" s="455" t="n"/>
      <c r="AN1446" s="455" t="n"/>
      <c r="AO1446" s="455" t="n"/>
      <c r="AP1446" s="455" t="n"/>
      <c r="AQ1446" s="455" t="n"/>
      <c r="AR1446" s="418" t="n"/>
      <c r="AS1446" s="418" t="n"/>
      <c r="AT1446" s="418" t="n"/>
    </row>
    <row r="1447">
      <c r="A1447" s="417" t="n">
        <v>1438</v>
      </c>
      <c r="B1447" s="418" t="inlineStr">
        <is>
          <t>LIFE -OFF</t>
        </is>
      </c>
      <c r="C1447" s="418" t="inlineStr">
        <is>
          <t>កំពង់ផែស្វយ័តក្រុងព្រះសីហនុ</t>
        </is>
      </c>
      <c r="D1447" s="418" t="inlineStr">
        <is>
          <t>L001-100044638</t>
        </is>
      </c>
      <c r="E1447" s="418" t="inlineStr">
        <is>
          <t>038857</t>
        </is>
      </c>
      <c r="F1447" s="419" t="n">
        <v>44595</v>
      </c>
      <c r="G1447" s="420" t="n">
        <v>13821</v>
      </c>
      <c r="H1447" s="418" t="n"/>
      <c r="I1447" s="455" t="n">
        <v>13821</v>
      </c>
      <c r="J1447" s="418">
        <f>IF(L1447&lt;&gt;"",L1447,K1447)</f>
        <v/>
      </c>
      <c r="K1447" s="418">
        <f>IF(AND(T1447=TRUE, U1447=TRUE, V1447=TRUE), IF(W1447&lt;-0.05, "អនុញ្ញាត (អ្នកផ្គត់ផ្គង់ប្រកាសខ្វះ)", "បានប្រកាស (អនុញ្ញាត)"), IF(AND(T1447=FALSE, U1447=FALSE, V1447=FALSE), "ព្យួរទុក (មិនមានទិន្នន័យ)", "ប្រកាសខុស (ព្យួរទុក)"))</f>
        <v/>
      </c>
      <c r="L1447" s="418" t="inlineStr"/>
      <c r="M1447" s="418" t="inlineStr"/>
      <c r="N1447" s="455" t="n"/>
      <c r="O1447" s="455">
        <f>IF(W1447&lt;0,AI1447,I1447)</f>
        <v/>
      </c>
      <c r="P1447" s="455">
        <f>I1447-O1447</f>
        <v/>
      </c>
      <c r="Q1447" s="418" t="n"/>
      <c r="R1447" s="418" t="inlineStr">
        <is>
          <t>038857</t>
        </is>
      </c>
      <c r="S1447" s="418" t="inlineStr"/>
      <c r="T1447" s="418">
        <f>R1447=S1447</f>
        <v/>
      </c>
      <c r="U1447" s="418">
        <f>AND(MONTH(F1447)=MONTH(Y1447), YEAR(F1447)=YEAR(Y1447))</f>
        <v/>
      </c>
      <c r="V1447" s="418">
        <f>AND(AC1447&lt;&gt;"", 'Company information'!D$4&lt;&gt;"", RIGHT(SUBSTITUTE(AC1447,"-",""),9)=RIGHT(SUBSTITUTE('Company information'!D$4,"-",""),9))</f>
        <v/>
      </c>
      <c r="W1447" s="418">
        <f>AI1447-I1447</f>
        <v/>
      </c>
      <c r="X1447" s="455" t="n"/>
      <c r="Y1447" s="417" t="n"/>
      <c r="Z1447" s="418" t="n"/>
      <c r="AA1447" s="418" t="n"/>
      <c r="AB1447" s="418" t="n"/>
      <c r="AC1447" s="418" t="n"/>
      <c r="AD1447" s="418" t="n"/>
      <c r="AE1447" s="455" t="n"/>
      <c r="AF1447" s="455" t="n"/>
      <c r="AG1447" s="455" t="n"/>
      <c r="AH1447" s="455" t="n"/>
      <c r="AI1447" s="455" t="n"/>
      <c r="AJ1447" s="455" t="n"/>
      <c r="AK1447" s="455" t="n"/>
      <c r="AL1447" s="455" t="n"/>
      <c r="AM1447" s="455" t="n"/>
      <c r="AN1447" s="455" t="n"/>
      <c r="AO1447" s="455" t="n"/>
      <c r="AP1447" s="455" t="n"/>
      <c r="AQ1447" s="455" t="n"/>
      <c r="AR1447" s="418" t="n"/>
      <c r="AS1447" s="418" t="n"/>
      <c r="AT1447" s="418" t="n"/>
    </row>
    <row r="1448">
      <c r="A1448" s="417" t="n">
        <v>1439</v>
      </c>
      <c r="B1448" s="418" t="inlineStr">
        <is>
          <t>LIFE -OFF</t>
        </is>
      </c>
      <c r="C1448" s="418" t="inlineStr">
        <is>
          <t>កំពង់ផែស្វយ័តក្រុងព្រះសីហនុ</t>
        </is>
      </c>
      <c r="D1448" s="418" t="inlineStr">
        <is>
          <t>L001-100044638</t>
        </is>
      </c>
      <c r="E1448" s="418" t="inlineStr">
        <is>
          <t>038863</t>
        </is>
      </c>
      <c r="F1448" s="419" t="n">
        <v>44595</v>
      </c>
      <c r="G1448" s="420" t="n">
        <v>20731</v>
      </c>
      <c r="H1448" s="418" t="n"/>
      <c r="I1448" s="455" t="n">
        <v>20731</v>
      </c>
      <c r="J1448" s="418">
        <f>IF(L1448&lt;&gt;"",L1448,K1448)</f>
        <v/>
      </c>
      <c r="K1448" s="418">
        <f>IF(AND(T1448=TRUE, U1448=TRUE, V1448=TRUE), IF(W1448&lt;-0.05, "អនុញ្ញាត (អ្នកផ្គត់ផ្គង់ប្រកាសខ្វះ)", "បានប្រកាស (អនុញ្ញាត)"), IF(AND(T1448=FALSE, U1448=FALSE, V1448=FALSE), "ព្យួរទុក (មិនមានទិន្នន័យ)", "ប្រកាសខុស (ព្យួរទុក)"))</f>
        <v/>
      </c>
      <c r="L1448" s="418" t="inlineStr"/>
      <c r="M1448" s="418" t="inlineStr"/>
      <c r="N1448" s="455" t="n"/>
      <c r="O1448" s="455">
        <f>IF(W1448&lt;0,AI1448,I1448)</f>
        <v/>
      </c>
      <c r="P1448" s="455">
        <f>I1448-O1448</f>
        <v/>
      </c>
      <c r="Q1448" s="418" t="n"/>
      <c r="R1448" s="418" t="inlineStr">
        <is>
          <t>038863</t>
        </is>
      </c>
      <c r="S1448" s="418" t="inlineStr"/>
      <c r="T1448" s="418">
        <f>R1448=S1448</f>
        <v/>
      </c>
      <c r="U1448" s="418">
        <f>AND(MONTH(F1448)=MONTH(Y1448), YEAR(F1448)=YEAR(Y1448))</f>
        <v/>
      </c>
      <c r="V1448" s="418">
        <f>AND(AC1448&lt;&gt;"", 'Company information'!D$4&lt;&gt;"", RIGHT(SUBSTITUTE(AC1448,"-",""),9)=RIGHT(SUBSTITUTE('Company information'!D$4,"-",""),9))</f>
        <v/>
      </c>
      <c r="W1448" s="418">
        <f>AI1448-I1448</f>
        <v/>
      </c>
      <c r="X1448" s="455" t="n"/>
      <c r="Y1448" s="417" t="n"/>
      <c r="Z1448" s="418" t="n"/>
      <c r="AA1448" s="418" t="n"/>
      <c r="AB1448" s="418" t="n"/>
      <c r="AC1448" s="418" t="n"/>
      <c r="AD1448" s="418" t="n"/>
      <c r="AE1448" s="455" t="n"/>
      <c r="AF1448" s="455" t="n"/>
      <c r="AG1448" s="455" t="n"/>
      <c r="AH1448" s="455" t="n"/>
      <c r="AI1448" s="455" t="n"/>
      <c r="AJ1448" s="455" t="n"/>
      <c r="AK1448" s="455" t="n"/>
      <c r="AL1448" s="455" t="n"/>
      <c r="AM1448" s="455" t="n"/>
      <c r="AN1448" s="455" t="n"/>
      <c r="AO1448" s="455" t="n"/>
      <c r="AP1448" s="455" t="n"/>
      <c r="AQ1448" s="455" t="n"/>
      <c r="AR1448" s="418" t="n"/>
      <c r="AS1448" s="418" t="n"/>
      <c r="AT1448" s="418" t="n"/>
    </row>
    <row r="1449">
      <c r="A1449" s="417" t="n">
        <v>1440</v>
      </c>
      <c r="B1449" s="418" t="inlineStr">
        <is>
          <t>LIFE -OFF</t>
        </is>
      </c>
      <c r="C1449" s="418" t="inlineStr">
        <is>
          <t>កំពង់ផែស្វយ័តក្រុងព្រះសីហនុ</t>
        </is>
      </c>
      <c r="D1449" s="418" t="inlineStr">
        <is>
          <t>L001-100044638</t>
        </is>
      </c>
      <c r="E1449" s="418" t="inlineStr">
        <is>
          <t>038864</t>
        </is>
      </c>
      <c r="F1449" s="419" t="n">
        <v>44595</v>
      </c>
      <c r="G1449" s="420" t="n">
        <v>20731</v>
      </c>
      <c r="H1449" s="418" t="n"/>
      <c r="I1449" s="455" t="n">
        <v>20731</v>
      </c>
      <c r="J1449" s="418">
        <f>IF(L1449&lt;&gt;"",L1449,K1449)</f>
        <v/>
      </c>
      <c r="K1449" s="418">
        <f>IF(AND(T1449=TRUE, U1449=TRUE, V1449=TRUE), IF(W1449&lt;-0.05, "អនុញ្ញាត (អ្នកផ្គត់ផ្គង់ប្រកាសខ្វះ)", "បានប្រកាស (អនុញ្ញាត)"), IF(AND(T1449=FALSE, U1449=FALSE, V1449=FALSE), "ព្យួរទុក (មិនមានទិន្នន័យ)", "ប្រកាសខុស (ព្យួរទុក)"))</f>
        <v/>
      </c>
      <c r="L1449" s="418" t="inlineStr"/>
      <c r="M1449" s="418" t="inlineStr"/>
      <c r="N1449" s="455" t="n"/>
      <c r="O1449" s="455">
        <f>IF(W1449&lt;0,AI1449,I1449)</f>
        <v/>
      </c>
      <c r="P1449" s="455">
        <f>I1449-O1449</f>
        <v/>
      </c>
      <c r="Q1449" s="418" t="n"/>
      <c r="R1449" s="418" t="inlineStr">
        <is>
          <t>038864</t>
        </is>
      </c>
      <c r="S1449" s="418" t="inlineStr"/>
      <c r="T1449" s="418">
        <f>R1449=S1449</f>
        <v/>
      </c>
      <c r="U1449" s="418">
        <f>AND(MONTH(F1449)=MONTH(Y1449), YEAR(F1449)=YEAR(Y1449))</f>
        <v/>
      </c>
      <c r="V1449" s="418">
        <f>AND(AC1449&lt;&gt;"", 'Company information'!D$4&lt;&gt;"", RIGHT(SUBSTITUTE(AC1449,"-",""),9)=RIGHT(SUBSTITUTE('Company information'!D$4,"-",""),9))</f>
        <v/>
      </c>
      <c r="W1449" s="418">
        <f>AI1449-I1449</f>
        <v/>
      </c>
      <c r="X1449" s="455" t="n"/>
      <c r="Y1449" s="417" t="n"/>
      <c r="Z1449" s="418" t="n"/>
      <c r="AA1449" s="418" t="n"/>
      <c r="AB1449" s="418" t="n"/>
      <c r="AC1449" s="418" t="n"/>
      <c r="AD1449" s="418" t="n"/>
      <c r="AE1449" s="455" t="n"/>
      <c r="AF1449" s="455" t="n"/>
      <c r="AG1449" s="455" t="n"/>
      <c r="AH1449" s="455" t="n"/>
      <c r="AI1449" s="455" t="n"/>
      <c r="AJ1449" s="455" t="n"/>
      <c r="AK1449" s="455" t="n"/>
      <c r="AL1449" s="455" t="n"/>
      <c r="AM1449" s="455" t="n"/>
      <c r="AN1449" s="455" t="n"/>
      <c r="AO1449" s="455" t="n"/>
      <c r="AP1449" s="455" t="n"/>
      <c r="AQ1449" s="455" t="n"/>
      <c r="AR1449" s="418" t="n"/>
      <c r="AS1449" s="418" t="n"/>
      <c r="AT1449" s="418" t="n"/>
    </row>
    <row r="1450">
      <c r="A1450" s="417" t="n">
        <v>1441</v>
      </c>
      <c r="B1450" s="418" t="inlineStr">
        <is>
          <t>LIFE -OFF</t>
        </is>
      </c>
      <c r="C1450" s="418" t="inlineStr">
        <is>
          <t>កំពង់ផែស្វយ័តក្រុងព្រះសីហនុ</t>
        </is>
      </c>
      <c r="D1450" s="418" t="inlineStr">
        <is>
          <t>L001-100044638</t>
        </is>
      </c>
      <c r="E1450" s="418" t="inlineStr">
        <is>
          <t>038861</t>
        </is>
      </c>
      <c r="F1450" s="419" t="n">
        <v>44595</v>
      </c>
      <c r="G1450" s="420" t="n">
        <v>20731</v>
      </c>
      <c r="H1450" s="418" t="n"/>
      <c r="I1450" s="455" t="n">
        <v>20731</v>
      </c>
      <c r="J1450" s="418">
        <f>IF(L1450&lt;&gt;"",L1450,K1450)</f>
        <v/>
      </c>
      <c r="K1450" s="418">
        <f>IF(AND(T1450=TRUE, U1450=TRUE, V1450=TRUE), IF(W1450&lt;-0.05, "អនុញ្ញាត (អ្នកផ្គត់ផ្គង់ប្រកាសខ្វះ)", "បានប្រកាស (អនុញ្ញាត)"), IF(AND(T1450=FALSE, U1450=FALSE, V1450=FALSE), "ព្យួរទុក (មិនមានទិន្នន័យ)", "ប្រកាសខុស (ព្យួរទុក)"))</f>
        <v/>
      </c>
      <c r="L1450" s="418" t="inlineStr"/>
      <c r="M1450" s="418" t="inlineStr"/>
      <c r="N1450" s="455" t="n"/>
      <c r="O1450" s="455">
        <f>IF(W1450&lt;0,AI1450,I1450)</f>
        <v/>
      </c>
      <c r="P1450" s="455">
        <f>I1450-O1450</f>
        <v/>
      </c>
      <c r="Q1450" s="418" t="n"/>
      <c r="R1450" s="418" t="inlineStr">
        <is>
          <t>038861</t>
        </is>
      </c>
      <c r="S1450" s="418" t="inlineStr"/>
      <c r="T1450" s="418">
        <f>R1450=S1450</f>
        <v/>
      </c>
      <c r="U1450" s="418">
        <f>AND(MONTH(F1450)=MONTH(Y1450), YEAR(F1450)=YEAR(Y1450))</f>
        <v/>
      </c>
      <c r="V1450" s="418">
        <f>AND(AC1450&lt;&gt;"", 'Company information'!D$4&lt;&gt;"", RIGHT(SUBSTITUTE(AC1450,"-",""),9)=RIGHT(SUBSTITUTE('Company information'!D$4,"-",""),9))</f>
        <v/>
      </c>
      <c r="W1450" s="418">
        <f>AI1450-I1450</f>
        <v/>
      </c>
      <c r="X1450" s="455" t="n"/>
      <c r="Y1450" s="417" t="n"/>
      <c r="Z1450" s="418" t="n"/>
      <c r="AA1450" s="418" t="n"/>
      <c r="AB1450" s="418" t="n"/>
      <c r="AC1450" s="418" t="n"/>
      <c r="AD1450" s="418" t="n"/>
      <c r="AE1450" s="455" t="n"/>
      <c r="AF1450" s="455" t="n"/>
      <c r="AG1450" s="455" t="n"/>
      <c r="AH1450" s="455" t="n"/>
      <c r="AI1450" s="455" t="n"/>
      <c r="AJ1450" s="455" t="n"/>
      <c r="AK1450" s="455" t="n"/>
      <c r="AL1450" s="455" t="n"/>
      <c r="AM1450" s="455" t="n"/>
      <c r="AN1450" s="455" t="n"/>
      <c r="AO1450" s="455" t="n"/>
      <c r="AP1450" s="455" t="n"/>
      <c r="AQ1450" s="455" t="n"/>
      <c r="AR1450" s="418" t="n"/>
      <c r="AS1450" s="418" t="n"/>
      <c r="AT1450" s="418" t="n"/>
    </row>
    <row r="1451">
      <c r="A1451" s="417" t="n">
        <v>1442</v>
      </c>
      <c r="B1451" s="418" t="inlineStr">
        <is>
          <t>LIFE -OFF</t>
        </is>
      </c>
      <c r="C1451" s="418" t="inlineStr">
        <is>
          <t>កំពង់ផែស្វយ័តក្រុងព្រះសីហនុ</t>
        </is>
      </c>
      <c r="D1451" s="418" t="inlineStr">
        <is>
          <t>L001-100044638</t>
        </is>
      </c>
      <c r="E1451" s="418" t="inlineStr">
        <is>
          <t>038862</t>
        </is>
      </c>
      <c r="F1451" s="419" t="n">
        <v>44595</v>
      </c>
      <c r="G1451" s="420" t="n">
        <v>20731</v>
      </c>
      <c r="H1451" s="418" t="n"/>
      <c r="I1451" s="455" t="n">
        <v>20731</v>
      </c>
      <c r="J1451" s="418">
        <f>IF(L1451&lt;&gt;"",L1451,K1451)</f>
        <v/>
      </c>
      <c r="K1451" s="418">
        <f>IF(AND(T1451=TRUE, U1451=TRUE, V1451=TRUE), IF(W1451&lt;-0.05, "អនុញ្ញាត (អ្នកផ្គត់ផ្គង់ប្រកាសខ្វះ)", "បានប្រកាស (អនុញ្ញាត)"), IF(AND(T1451=FALSE, U1451=FALSE, V1451=FALSE), "ព្យួរទុក (មិនមានទិន្នន័យ)", "ប្រកាសខុស (ព្យួរទុក)"))</f>
        <v/>
      </c>
      <c r="L1451" s="418" t="inlineStr"/>
      <c r="M1451" s="418" t="inlineStr"/>
      <c r="N1451" s="455" t="n"/>
      <c r="O1451" s="455">
        <f>IF(W1451&lt;0,AI1451,I1451)</f>
        <v/>
      </c>
      <c r="P1451" s="455">
        <f>I1451-O1451</f>
        <v/>
      </c>
      <c r="Q1451" s="418" t="n"/>
      <c r="R1451" s="418" t="inlineStr">
        <is>
          <t>038862</t>
        </is>
      </c>
      <c r="S1451" s="418" t="inlineStr"/>
      <c r="T1451" s="418">
        <f>R1451=S1451</f>
        <v/>
      </c>
      <c r="U1451" s="418">
        <f>AND(MONTH(F1451)=MONTH(Y1451), YEAR(F1451)=YEAR(Y1451))</f>
        <v/>
      </c>
      <c r="V1451" s="418">
        <f>AND(AC1451&lt;&gt;"", 'Company information'!D$4&lt;&gt;"", RIGHT(SUBSTITUTE(AC1451,"-",""),9)=RIGHT(SUBSTITUTE('Company information'!D$4,"-",""),9))</f>
        <v/>
      </c>
      <c r="W1451" s="418">
        <f>AI1451-I1451</f>
        <v/>
      </c>
      <c r="X1451" s="455" t="n"/>
      <c r="Y1451" s="417" t="n"/>
      <c r="Z1451" s="418" t="n"/>
      <c r="AA1451" s="418" t="n"/>
      <c r="AB1451" s="418" t="n"/>
      <c r="AC1451" s="418" t="n"/>
      <c r="AD1451" s="418" t="n"/>
      <c r="AE1451" s="455" t="n"/>
      <c r="AF1451" s="455" t="n"/>
      <c r="AG1451" s="455" t="n"/>
      <c r="AH1451" s="455" t="n"/>
      <c r="AI1451" s="455" t="n"/>
      <c r="AJ1451" s="455" t="n"/>
      <c r="AK1451" s="455" t="n"/>
      <c r="AL1451" s="455" t="n"/>
      <c r="AM1451" s="455" t="n"/>
      <c r="AN1451" s="455" t="n"/>
      <c r="AO1451" s="455" t="n"/>
      <c r="AP1451" s="455" t="n"/>
      <c r="AQ1451" s="455" t="n"/>
      <c r="AR1451" s="418" t="n"/>
      <c r="AS1451" s="418" t="n"/>
      <c r="AT1451" s="418" t="n"/>
    </row>
    <row r="1452">
      <c r="A1452" s="417" t="n">
        <v>1443</v>
      </c>
      <c r="B1452" s="418" t="inlineStr">
        <is>
          <t>LIFE -OFF,GATE FEE CHARGE</t>
        </is>
      </c>
      <c r="C1452" s="418" t="inlineStr">
        <is>
          <t>កំពង់ផែស្វយ័តភ្នំពេញ "ក.ស.ភ"</t>
        </is>
      </c>
      <c r="D1452" s="418" t="inlineStr">
        <is>
          <t>L001-100044999</t>
        </is>
      </c>
      <c r="E1452" s="418" t="inlineStr">
        <is>
          <t>INV2022317393</t>
        </is>
      </c>
      <c r="F1452" s="419" t="n">
        <v>44684</v>
      </c>
      <c r="G1452" s="420" t="n">
        <v>87761</v>
      </c>
      <c r="H1452" s="418" t="n"/>
      <c r="I1452" s="455" t="n">
        <v>87761</v>
      </c>
      <c r="J1452" s="418">
        <f>IF(L1452&lt;&gt;"",L1452,K1452)</f>
        <v/>
      </c>
      <c r="K1452" s="418">
        <f>IF(AND(T1452=TRUE, U1452=TRUE, V1452=TRUE), IF(W1452&lt;-0.05, "អនុញ្ញាត (អ្នកផ្គត់ផ្គង់ប្រកាសខ្វះ)", "បានប្រកាស (អនុញ្ញាត)"), IF(AND(T1452=FALSE, U1452=FALSE, V1452=FALSE), "ព្យួរទុក (មិនមានទិន្នន័យ)", "ប្រកាសខុស (ព្យួរទុក)"))</f>
        <v/>
      </c>
      <c r="L1452" s="418" t="inlineStr"/>
      <c r="M1452" s="418" t="inlineStr"/>
      <c r="N1452" s="455" t="n"/>
      <c r="O1452" s="455">
        <f>IF(W1452&lt;0,AI1452,I1452)</f>
        <v/>
      </c>
      <c r="P1452" s="455">
        <f>I1452-O1452</f>
        <v/>
      </c>
      <c r="Q1452" s="418" t="n"/>
      <c r="R1452" s="418" t="inlineStr">
        <is>
          <t>INV2022317393</t>
        </is>
      </c>
      <c r="S1452" s="418" t="inlineStr"/>
      <c r="T1452" s="418">
        <f>R1452=S1452</f>
        <v/>
      </c>
      <c r="U1452" s="418">
        <f>AND(MONTH(F1452)=MONTH(Y1452), YEAR(F1452)=YEAR(Y1452))</f>
        <v/>
      </c>
      <c r="V1452" s="418">
        <f>AND(AC1452&lt;&gt;"", 'Company information'!D$4&lt;&gt;"", RIGHT(SUBSTITUTE(AC1452,"-",""),9)=RIGHT(SUBSTITUTE('Company information'!D$4,"-",""),9))</f>
        <v/>
      </c>
      <c r="W1452" s="418">
        <f>AI1452-I1452</f>
        <v/>
      </c>
      <c r="X1452" s="455" t="n"/>
      <c r="Y1452" s="417" t="n"/>
      <c r="Z1452" s="418" t="n"/>
      <c r="AA1452" s="418" t="n"/>
      <c r="AB1452" s="418" t="n"/>
      <c r="AC1452" s="418" t="n"/>
      <c r="AD1452" s="418" t="n"/>
      <c r="AE1452" s="455" t="n"/>
      <c r="AF1452" s="455" t="n"/>
      <c r="AG1452" s="455" t="n"/>
      <c r="AH1452" s="455" t="n"/>
      <c r="AI1452" s="455" t="n"/>
      <c r="AJ1452" s="455" t="n"/>
      <c r="AK1452" s="455" t="n"/>
      <c r="AL1452" s="455" t="n"/>
      <c r="AM1452" s="455" t="n"/>
      <c r="AN1452" s="455" t="n"/>
      <c r="AO1452" s="455" t="n"/>
      <c r="AP1452" s="455" t="n"/>
      <c r="AQ1452" s="455" t="n"/>
      <c r="AR1452" s="418" t="n"/>
      <c r="AS1452" s="418" t="n"/>
      <c r="AT1452" s="418" t="n"/>
    </row>
    <row r="1453">
      <c r="A1453" s="417" t="n">
        <v>1444</v>
      </c>
      <c r="B1453" s="418" t="inlineStr">
        <is>
          <t>LIFE -OFF,GATE FEE CHARGE</t>
        </is>
      </c>
      <c r="C1453" s="418" t="inlineStr">
        <is>
          <t>កំពង់ផែស្វយ័តភ្នំពេញ "ក.ស.ភ"</t>
        </is>
      </c>
      <c r="D1453" s="418" t="inlineStr">
        <is>
          <t>L001-100044999</t>
        </is>
      </c>
      <c r="E1453" s="418" t="inlineStr">
        <is>
          <t>INV2022317390</t>
        </is>
      </c>
      <c r="F1453" s="419" t="n">
        <v>44684</v>
      </c>
      <c r="G1453" s="420" t="n">
        <v>58507</v>
      </c>
      <c r="H1453" s="418" t="n"/>
      <c r="I1453" s="455" t="n">
        <v>58507</v>
      </c>
      <c r="J1453" s="418">
        <f>IF(L1453&lt;&gt;"",L1453,K1453)</f>
        <v/>
      </c>
      <c r="K1453" s="418">
        <f>IF(AND(T1453=TRUE, U1453=TRUE, V1453=TRUE), IF(W1453&lt;-0.05, "អនុញ្ញាត (អ្នកផ្គត់ផ្គង់ប្រកាសខ្វះ)", "បានប្រកាស (អនុញ្ញាត)"), IF(AND(T1453=FALSE, U1453=FALSE, V1453=FALSE), "ព្យួរទុក (មិនមានទិន្នន័យ)", "ប្រកាសខុស (ព្យួរទុក)"))</f>
        <v/>
      </c>
      <c r="L1453" s="418" t="inlineStr"/>
      <c r="M1453" s="418" t="inlineStr"/>
      <c r="N1453" s="455" t="n"/>
      <c r="O1453" s="455">
        <f>IF(W1453&lt;0,AI1453,I1453)</f>
        <v/>
      </c>
      <c r="P1453" s="455">
        <f>I1453-O1453</f>
        <v/>
      </c>
      <c r="Q1453" s="418" t="n"/>
      <c r="R1453" s="418" t="inlineStr">
        <is>
          <t>INV2022317390</t>
        </is>
      </c>
      <c r="S1453" s="418" t="inlineStr"/>
      <c r="T1453" s="418">
        <f>R1453=S1453</f>
        <v/>
      </c>
      <c r="U1453" s="418">
        <f>AND(MONTH(F1453)=MONTH(Y1453), YEAR(F1453)=YEAR(Y1453))</f>
        <v/>
      </c>
      <c r="V1453" s="418">
        <f>AND(AC1453&lt;&gt;"", 'Company information'!D$4&lt;&gt;"", RIGHT(SUBSTITUTE(AC1453,"-",""),9)=RIGHT(SUBSTITUTE('Company information'!D$4,"-",""),9))</f>
        <v/>
      </c>
      <c r="W1453" s="418">
        <f>AI1453-I1453</f>
        <v/>
      </c>
      <c r="X1453" s="455" t="n"/>
      <c r="Y1453" s="417" t="n"/>
      <c r="Z1453" s="418" t="n"/>
      <c r="AA1453" s="418" t="n"/>
      <c r="AB1453" s="418" t="n"/>
      <c r="AC1453" s="418" t="n"/>
      <c r="AD1453" s="418" t="n"/>
      <c r="AE1453" s="455" t="n"/>
      <c r="AF1453" s="455" t="n"/>
      <c r="AG1453" s="455" t="n"/>
      <c r="AH1453" s="455" t="n"/>
      <c r="AI1453" s="455" t="n"/>
      <c r="AJ1453" s="455" t="n"/>
      <c r="AK1453" s="455" t="n"/>
      <c r="AL1453" s="455" t="n"/>
      <c r="AM1453" s="455" t="n"/>
      <c r="AN1453" s="455" t="n"/>
      <c r="AO1453" s="455" t="n"/>
      <c r="AP1453" s="455" t="n"/>
      <c r="AQ1453" s="455" t="n"/>
      <c r="AR1453" s="418" t="n"/>
      <c r="AS1453" s="418" t="n"/>
      <c r="AT1453" s="418" t="n"/>
    </row>
    <row r="1454">
      <c r="A1454" s="417" t="n">
        <v>1445</v>
      </c>
      <c r="B1454" s="418" t="inlineStr">
        <is>
          <t>CLERANCE &amp; TRUCKING FEE</t>
        </is>
      </c>
      <c r="C1454" s="418" t="inlineStr">
        <is>
          <t>56ប៊ី-លីង សឹបផ្លាយ ឆេន មេនេចម៉ិន ឯ.ក</t>
        </is>
      </c>
      <c r="D1454" s="418" t="inlineStr">
        <is>
          <t>K004-902004795</t>
        </is>
      </c>
      <c r="E1454" s="418" t="inlineStr">
        <is>
          <t>TI2022-0295</t>
        </is>
      </c>
      <c r="F1454" s="419" t="n">
        <v>44648</v>
      </c>
      <c r="G1454" s="420" t="n">
        <v>538650</v>
      </c>
      <c r="H1454" s="418" t="n"/>
      <c r="I1454" s="455" t="n">
        <v>538650</v>
      </c>
      <c r="J1454" s="418">
        <f>IF(L1454&lt;&gt;"",L1454,K1454)</f>
        <v/>
      </c>
      <c r="K1454" s="418">
        <f>IF(AND(T1454=TRUE, U1454=TRUE, V1454=TRUE), IF(W1454&lt;-0.05, "អនុញ្ញាត (អ្នកផ្គត់ផ្គង់ប្រកាសខ្វះ)", "បានប្រកាស (អនុញ្ញាត)"), IF(AND(T1454=FALSE, U1454=FALSE, V1454=FALSE), "ព្យួរទុក (មិនមានទិន្នន័យ)", "ប្រកាសខុស (ព្យួរទុក)"))</f>
        <v/>
      </c>
      <c r="L1454" s="418" t="inlineStr"/>
      <c r="M1454" s="418" t="inlineStr"/>
      <c r="N1454" s="455" t="n"/>
      <c r="O1454" s="455">
        <f>IF(W1454&lt;0,AI1454,I1454)</f>
        <v/>
      </c>
      <c r="P1454" s="455">
        <f>I1454-O1454</f>
        <v/>
      </c>
      <c r="Q1454" s="418" t="n"/>
      <c r="R1454" s="418" t="inlineStr">
        <is>
          <t>TI2022-0295</t>
        </is>
      </c>
      <c r="S1454" s="418" t="inlineStr"/>
      <c r="T1454" s="418">
        <f>R1454=S1454</f>
        <v/>
      </c>
      <c r="U1454" s="418">
        <f>AND(MONTH(F1454)=MONTH(Y1454), YEAR(F1454)=YEAR(Y1454))</f>
        <v/>
      </c>
      <c r="V1454" s="418">
        <f>AND(AC1454&lt;&gt;"", 'Company information'!D$4&lt;&gt;"", RIGHT(SUBSTITUTE(AC1454,"-",""),9)=RIGHT(SUBSTITUTE('Company information'!D$4,"-",""),9))</f>
        <v/>
      </c>
      <c r="W1454" s="418">
        <f>AI1454-I1454</f>
        <v/>
      </c>
      <c r="X1454" s="455" t="n"/>
      <c r="Y1454" s="417" t="n"/>
      <c r="Z1454" s="418" t="n"/>
      <c r="AA1454" s="418" t="n"/>
      <c r="AB1454" s="418" t="n"/>
      <c r="AC1454" s="418" t="n"/>
      <c r="AD1454" s="418" t="n"/>
      <c r="AE1454" s="455" t="n"/>
      <c r="AF1454" s="455" t="n"/>
      <c r="AG1454" s="455" t="n"/>
      <c r="AH1454" s="455" t="n"/>
      <c r="AI1454" s="455" t="n"/>
      <c r="AJ1454" s="455" t="n"/>
      <c r="AK1454" s="455" t="n"/>
      <c r="AL1454" s="455" t="n"/>
      <c r="AM1454" s="455" t="n"/>
      <c r="AN1454" s="455" t="n"/>
      <c r="AO1454" s="455" t="n"/>
      <c r="AP1454" s="455" t="n"/>
      <c r="AQ1454" s="455" t="n"/>
      <c r="AR1454" s="418" t="n"/>
      <c r="AS1454" s="418" t="n"/>
      <c r="AT1454" s="418" t="n"/>
    </row>
    <row r="1455">
      <c r="A1455" s="417" t="n">
        <v>1446</v>
      </c>
      <c r="B1455" s="418" t="inlineStr">
        <is>
          <t>CLERANCE &amp; TRUCKING FEE</t>
        </is>
      </c>
      <c r="C1455" s="418" t="inlineStr">
        <is>
          <t>56ប៊ី-លីង សឹបផ្លាយ ឆេន មេនេចម៉ិន ឯ.ក</t>
        </is>
      </c>
      <c r="D1455" s="418" t="inlineStr">
        <is>
          <t>K004-902004795</t>
        </is>
      </c>
      <c r="E1455" s="418" t="inlineStr">
        <is>
          <t>TI2022-0294</t>
        </is>
      </c>
      <c r="F1455" s="419" t="n">
        <v>44648</v>
      </c>
      <c r="G1455" s="420" t="n">
        <v>297675</v>
      </c>
      <c r="H1455" s="418" t="n"/>
      <c r="I1455" s="455" t="n">
        <v>297675</v>
      </c>
      <c r="J1455" s="418">
        <f>IF(L1455&lt;&gt;"",L1455,K1455)</f>
        <v/>
      </c>
      <c r="K1455" s="418">
        <f>IF(AND(T1455=TRUE, U1455=TRUE, V1455=TRUE), IF(W1455&lt;-0.05, "អនុញ្ញាត (អ្នកផ្គត់ផ្គង់ប្រកាសខ្វះ)", "បានប្រកាស (អនុញ្ញាត)"), IF(AND(T1455=FALSE, U1455=FALSE, V1455=FALSE), "ព្យួរទុក (មិនមានទិន្នន័យ)", "ប្រកាសខុស (ព្យួរទុក)"))</f>
        <v/>
      </c>
      <c r="L1455" s="418" t="inlineStr"/>
      <c r="M1455" s="418" t="inlineStr"/>
      <c r="N1455" s="455" t="n"/>
      <c r="O1455" s="455">
        <f>IF(W1455&lt;0,AI1455,I1455)</f>
        <v/>
      </c>
      <c r="P1455" s="455">
        <f>I1455-O1455</f>
        <v/>
      </c>
      <c r="Q1455" s="418" t="n"/>
      <c r="R1455" s="418" t="inlineStr">
        <is>
          <t>TI2022-0294</t>
        </is>
      </c>
      <c r="S1455" s="418" t="inlineStr"/>
      <c r="T1455" s="418">
        <f>R1455=S1455</f>
        <v/>
      </c>
      <c r="U1455" s="418">
        <f>AND(MONTH(F1455)=MONTH(Y1455), YEAR(F1455)=YEAR(Y1455))</f>
        <v/>
      </c>
      <c r="V1455" s="418">
        <f>AND(AC1455&lt;&gt;"", 'Company information'!D$4&lt;&gt;"", RIGHT(SUBSTITUTE(AC1455,"-",""),9)=RIGHT(SUBSTITUTE('Company information'!D$4,"-",""),9))</f>
        <v/>
      </c>
      <c r="W1455" s="418">
        <f>AI1455-I1455</f>
        <v/>
      </c>
      <c r="X1455" s="455" t="n"/>
      <c r="Y1455" s="417" t="n"/>
      <c r="Z1455" s="418" t="n"/>
      <c r="AA1455" s="418" t="n"/>
      <c r="AB1455" s="418" t="n"/>
      <c r="AC1455" s="418" t="n"/>
      <c r="AD1455" s="418" t="n"/>
      <c r="AE1455" s="455" t="n"/>
      <c r="AF1455" s="455" t="n"/>
      <c r="AG1455" s="455" t="n"/>
      <c r="AH1455" s="455" t="n"/>
      <c r="AI1455" s="455" t="n"/>
      <c r="AJ1455" s="455" t="n"/>
      <c r="AK1455" s="455" t="n"/>
      <c r="AL1455" s="455" t="n"/>
      <c r="AM1455" s="455" t="n"/>
      <c r="AN1455" s="455" t="n"/>
      <c r="AO1455" s="455" t="n"/>
      <c r="AP1455" s="455" t="n"/>
      <c r="AQ1455" s="455" t="n"/>
      <c r="AR1455" s="418" t="n"/>
      <c r="AS1455" s="418" t="n"/>
      <c r="AT1455" s="418" t="n"/>
    </row>
    <row r="1456">
      <c r="A1456" s="417" t="n">
        <v>1447</v>
      </c>
      <c r="B1456" s="418" t="inlineStr">
        <is>
          <t>CLERANCE &amp; TRUCKING FEE</t>
        </is>
      </c>
      <c r="C1456" s="418" t="inlineStr">
        <is>
          <t>56ប៊ី-លីង សឹបផ្លាយ ឆេន មេនេចម៉ិន ឯ.ក</t>
        </is>
      </c>
      <c r="D1456" s="418" t="inlineStr">
        <is>
          <t>K004-902004795</t>
        </is>
      </c>
      <c r="E1456" s="418" t="inlineStr">
        <is>
          <t>TI2022-0277</t>
        </is>
      </c>
      <c r="F1456" s="419" t="n">
        <v>44642</v>
      </c>
      <c r="G1456" s="420" t="n">
        <v>693718</v>
      </c>
      <c r="H1456" s="418" t="n"/>
      <c r="I1456" s="455" t="n">
        <v>693718</v>
      </c>
      <c r="J1456" s="418">
        <f>IF(L1456&lt;&gt;"",L1456,K1456)</f>
        <v/>
      </c>
      <c r="K1456" s="418">
        <f>IF(AND(T1456=TRUE, U1456=TRUE, V1456=TRUE), IF(W1456&lt;-0.05, "អនុញ្ញាត (អ្នកផ្គត់ផ្គង់ប្រកាសខ្វះ)", "បានប្រកាស (អនុញ្ញាត)"), IF(AND(T1456=FALSE, U1456=FALSE, V1456=FALSE), "ព្យួរទុក (មិនមានទិន្នន័យ)", "ប្រកាសខុស (ព្យួរទុក)"))</f>
        <v/>
      </c>
      <c r="L1456" s="418" t="inlineStr"/>
      <c r="M1456" s="418" t="inlineStr"/>
      <c r="N1456" s="455" t="n"/>
      <c r="O1456" s="455">
        <f>IF(W1456&lt;0,AI1456,I1456)</f>
        <v/>
      </c>
      <c r="P1456" s="455">
        <f>I1456-O1456</f>
        <v/>
      </c>
      <c r="Q1456" s="418" t="n"/>
      <c r="R1456" s="418" t="inlineStr">
        <is>
          <t>TI2022-0277</t>
        </is>
      </c>
      <c r="S1456" s="418" t="inlineStr"/>
      <c r="T1456" s="418">
        <f>R1456=S1456</f>
        <v/>
      </c>
      <c r="U1456" s="418">
        <f>AND(MONTH(F1456)=MONTH(Y1456), YEAR(F1456)=YEAR(Y1456))</f>
        <v/>
      </c>
      <c r="V1456" s="418">
        <f>AND(AC1456&lt;&gt;"", 'Company information'!D$4&lt;&gt;"", RIGHT(SUBSTITUTE(AC1456,"-",""),9)=RIGHT(SUBSTITUTE('Company information'!D$4,"-",""),9))</f>
        <v/>
      </c>
      <c r="W1456" s="418">
        <f>AI1456-I1456</f>
        <v/>
      </c>
      <c r="X1456" s="455" t="n"/>
      <c r="Y1456" s="417" t="n"/>
      <c r="Z1456" s="418" t="n"/>
      <c r="AA1456" s="418" t="n"/>
      <c r="AB1456" s="418" t="n"/>
      <c r="AC1456" s="418" t="n"/>
      <c r="AD1456" s="418" t="n"/>
      <c r="AE1456" s="455" t="n"/>
      <c r="AF1456" s="455" t="n"/>
      <c r="AG1456" s="455" t="n"/>
      <c r="AH1456" s="455" t="n"/>
      <c r="AI1456" s="455" t="n"/>
      <c r="AJ1456" s="455" t="n"/>
      <c r="AK1456" s="455" t="n"/>
      <c r="AL1456" s="455" t="n"/>
      <c r="AM1456" s="455" t="n"/>
      <c r="AN1456" s="455" t="n"/>
      <c r="AO1456" s="455" t="n"/>
      <c r="AP1456" s="455" t="n"/>
      <c r="AQ1456" s="455" t="n"/>
      <c r="AR1456" s="418" t="n"/>
      <c r="AS1456" s="418" t="n"/>
      <c r="AT1456" s="418" t="n"/>
    </row>
    <row r="1457">
      <c r="A1457" s="417" t="n">
        <v>1448</v>
      </c>
      <c r="B1457" s="418" t="inlineStr">
        <is>
          <t>CLERANCE &amp; TRUCKING FEE</t>
        </is>
      </c>
      <c r="C1457" s="418" t="inlineStr">
        <is>
          <t>56ប៊ី-លីង សឹបផ្លាយ ឆេន មេនេចម៉ិន ឯ.ក</t>
        </is>
      </c>
      <c r="D1457" s="418" t="inlineStr">
        <is>
          <t>K004-902004795</t>
        </is>
      </c>
      <c r="E1457" s="418" t="inlineStr">
        <is>
          <t>TI2022-0276</t>
        </is>
      </c>
      <c r="F1457" s="419" t="n">
        <v>44642</v>
      </c>
      <c r="G1457" s="420" t="n">
        <v>268993</v>
      </c>
      <c r="H1457" s="418" t="n"/>
      <c r="I1457" s="455" t="n">
        <v>268993</v>
      </c>
      <c r="J1457" s="418">
        <f>IF(L1457&lt;&gt;"",L1457,K1457)</f>
        <v/>
      </c>
      <c r="K1457" s="418">
        <f>IF(AND(T1457=TRUE, U1457=TRUE, V1457=TRUE), IF(W1457&lt;-0.05, "អនុញ្ញាត (អ្នកផ្គត់ផ្គង់ប្រកាសខ្វះ)", "បានប្រកាស (អនុញ្ញាត)"), IF(AND(T1457=FALSE, U1457=FALSE, V1457=FALSE), "ព្យួរទុក (មិនមានទិន្នន័យ)", "ប្រកាសខុស (ព្យួរទុក)"))</f>
        <v/>
      </c>
      <c r="L1457" s="418" t="inlineStr"/>
      <c r="M1457" s="418" t="inlineStr"/>
      <c r="N1457" s="455" t="n"/>
      <c r="O1457" s="455">
        <f>IF(W1457&lt;0,AI1457,I1457)</f>
        <v/>
      </c>
      <c r="P1457" s="455">
        <f>I1457-O1457</f>
        <v/>
      </c>
      <c r="Q1457" s="418" t="n"/>
      <c r="R1457" s="418" t="inlineStr">
        <is>
          <t>TI2022-0276</t>
        </is>
      </c>
      <c r="S1457" s="418" t="inlineStr"/>
      <c r="T1457" s="418">
        <f>R1457=S1457</f>
        <v/>
      </c>
      <c r="U1457" s="418">
        <f>AND(MONTH(F1457)=MONTH(Y1457), YEAR(F1457)=YEAR(Y1457))</f>
        <v/>
      </c>
      <c r="V1457" s="418">
        <f>AND(AC1457&lt;&gt;"", 'Company information'!D$4&lt;&gt;"", RIGHT(SUBSTITUTE(AC1457,"-",""),9)=RIGHT(SUBSTITUTE('Company information'!D$4,"-",""),9))</f>
        <v/>
      </c>
      <c r="W1457" s="418">
        <f>AI1457-I1457</f>
        <v/>
      </c>
      <c r="X1457" s="455" t="n"/>
      <c r="Y1457" s="417" t="n"/>
      <c r="Z1457" s="418" t="n"/>
      <c r="AA1457" s="418" t="n"/>
      <c r="AB1457" s="418" t="n"/>
      <c r="AC1457" s="418" t="n"/>
      <c r="AD1457" s="418" t="n"/>
      <c r="AE1457" s="455" t="n"/>
      <c r="AF1457" s="455" t="n"/>
      <c r="AG1457" s="455" t="n"/>
      <c r="AH1457" s="455" t="n"/>
      <c r="AI1457" s="455" t="n"/>
      <c r="AJ1457" s="455" t="n"/>
      <c r="AK1457" s="455" t="n"/>
      <c r="AL1457" s="455" t="n"/>
      <c r="AM1457" s="455" t="n"/>
      <c r="AN1457" s="455" t="n"/>
      <c r="AO1457" s="455" t="n"/>
      <c r="AP1457" s="455" t="n"/>
      <c r="AQ1457" s="455" t="n"/>
      <c r="AR1457" s="418" t="n"/>
      <c r="AS1457" s="418" t="n"/>
      <c r="AT1457" s="418" t="n"/>
    </row>
    <row r="1458">
      <c r="A1458" s="417" t="n">
        <v>1449</v>
      </c>
      <c r="B1458" s="418" t="inlineStr">
        <is>
          <t>CLERANCE &amp; TRUCKING FEE</t>
        </is>
      </c>
      <c r="C1458" s="418" t="inlineStr">
        <is>
          <t>56ប៊ី-លីង សឹបផ្លាយ ឆេន មេនេចម៉ិន ឯ.ក</t>
        </is>
      </c>
      <c r="D1458" s="418" t="inlineStr">
        <is>
          <t>K004-902004795</t>
        </is>
      </c>
      <c r="E1458" s="418" t="inlineStr">
        <is>
          <t>TI2022-0275</t>
        </is>
      </c>
      <c r="F1458" s="419" t="n">
        <v>44642</v>
      </c>
      <c r="G1458" s="420" t="n">
        <v>533940</v>
      </c>
      <c r="H1458" s="418" t="n"/>
      <c r="I1458" s="455" t="n">
        <v>533940</v>
      </c>
      <c r="J1458" s="418">
        <f>IF(L1458&lt;&gt;"",L1458,K1458)</f>
        <v/>
      </c>
      <c r="K1458" s="418">
        <f>IF(AND(T1458=TRUE, U1458=TRUE, V1458=TRUE), IF(W1458&lt;-0.05, "អនុញ្ញាត (អ្នកផ្គត់ផ្គង់ប្រកាសខ្វះ)", "បានប្រកាស (អនុញ្ញាត)"), IF(AND(T1458=FALSE, U1458=FALSE, V1458=FALSE), "ព្យួរទុក (មិនមានទិន្នន័យ)", "ប្រកាសខុស (ព្យួរទុក)"))</f>
        <v/>
      </c>
      <c r="L1458" s="418" t="inlineStr"/>
      <c r="M1458" s="418" t="inlineStr"/>
      <c r="N1458" s="455" t="n"/>
      <c r="O1458" s="455">
        <f>IF(W1458&lt;0,AI1458,I1458)</f>
        <v/>
      </c>
      <c r="P1458" s="455">
        <f>I1458-O1458</f>
        <v/>
      </c>
      <c r="Q1458" s="418" t="n"/>
      <c r="R1458" s="418" t="inlineStr">
        <is>
          <t>TI2022-0275</t>
        </is>
      </c>
      <c r="S1458" s="418" t="inlineStr"/>
      <c r="T1458" s="418">
        <f>R1458=S1458</f>
        <v/>
      </c>
      <c r="U1458" s="418">
        <f>AND(MONTH(F1458)=MONTH(Y1458), YEAR(F1458)=YEAR(Y1458))</f>
        <v/>
      </c>
      <c r="V1458" s="418">
        <f>AND(AC1458&lt;&gt;"", 'Company information'!D$4&lt;&gt;"", RIGHT(SUBSTITUTE(AC1458,"-",""),9)=RIGHT(SUBSTITUTE('Company information'!D$4,"-",""),9))</f>
        <v/>
      </c>
      <c r="W1458" s="418">
        <f>AI1458-I1458</f>
        <v/>
      </c>
      <c r="X1458" s="455" t="n"/>
      <c r="Y1458" s="417" t="n"/>
      <c r="Z1458" s="418" t="n"/>
      <c r="AA1458" s="418" t="n"/>
      <c r="AB1458" s="418" t="n"/>
      <c r="AC1458" s="418" t="n"/>
      <c r="AD1458" s="418" t="n"/>
      <c r="AE1458" s="455" t="n"/>
      <c r="AF1458" s="455" t="n"/>
      <c r="AG1458" s="455" t="n"/>
      <c r="AH1458" s="455" t="n"/>
      <c r="AI1458" s="455" t="n"/>
      <c r="AJ1458" s="455" t="n"/>
      <c r="AK1458" s="455" t="n"/>
      <c r="AL1458" s="455" t="n"/>
      <c r="AM1458" s="455" t="n"/>
      <c r="AN1458" s="455" t="n"/>
      <c r="AO1458" s="455" t="n"/>
      <c r="AP1458" s="455" t="n"/>
      <c r="AQ1458" s="455" t="n"/>
      <c r="AR1458" s="418" t="n"/>
      <c r="AS1458" s="418" t="n"/>
      <c r="AT1458" s="418" t="n"/>
    </row>
    <row r="1459">
      <c r="A1459" s="417" t="n">
        <v>1450</v>
      </c>
      <c r="B1459" s="418" t="inlineStr">
        <is>
          <t>CLERANCE &amp; TRUCKING FEE</t>
        </is>
      </c>
      <c r="C1459" s="418" t="inlineStr">
        <is>
          <t>56ប៊ី-លីង សឹបផ្លាយ ឆេន មេនេចម៉ិន ឯ.ក</t>
        </is>
      </c>
      <c r="D1459" s="418" t="inlineStr">
        <is>
          <t>K004-902004795</t>
        </is>
      </c>
      <c r="E1459" s="418" t="inlineStr">
        <is>
          <t>TI2022-0274</t>
        </is>
      </c>
      <c r="F1459" s="419" t="n">
        <v>44642</v>
      </c>
      <c r="G1459" s="420" t="n">
        <v>469220</v>
      </c>
      <c r="H1459" s="418" t="n"/>
      <c r="I1459" s="455" t="n">
        <v>469220</v>
      </c>
      <c r="J1459" s="418">
        <f>IF(L1459&lt;&gt;"",L1459,K1459)</f>
        <v/>
      </c>
      <c r="K1459" s="418">
        <f>IF(AND(T1459=TRUE, U1459=TRUE, V1459=TRUE), IF(W1459&lt;-0.05, "អនុញ្ញាត (អ្នកផ្គត់ផ្គង់ប្រកាសខ្វះ)", "បានប្រកាស (អនុញ្ញាត)"), IF(AND(T1459=FALSE, U1459=FALSE, V1459=FALSE), "ព្យួរទុក (មិនមានទិន្នន័យ)", "ប្រកាសខុស (ព្យួរទុក)"))</f>
        <v/>
      </c>
      <c r="L1459" s="418" t="inlineStr"/>
      <c r="M1459" s="418" t="inlineStr"/>
      <c r="N1459" s="455" t="n"/>
      <c r="O1459" s="455">
        <f>IF(W1459&lt;0,AI1459,I1459)</f>
        <v/>
      </c>
      <c r="P1459" s="455">
        <f>I1459-O1459</f>
        <v/>
      </c>
      <c r="Q1459" s="418" t="n"/>
      <c r="R1459" s="418" t="inlineStr">
        <is>
          <t>TI2022-0274</t>
        </is>
      </c>
      <c r="S1459" s="418" t="inlineStr"/>
      <c r="T1459" s="418">
        <f>R1459=S1459</f>
        <v/>
      </c>
      <c r="U1459" s="418">
        <f>AND(MONTH(F1459)=MONTH(Y1459), YEAR(F1459)=YEAR(Y1459))</f>
        <v/>
      </c>
      <c r="V1459" s="418">
        <f>AND(AC1459&lt;&gt;"", 'Company information'!D$4&lt;&gt;"", RIGHT(SUBSTITUTE(AC1459,"-",""),9)=RIGHT(SUBSTITUTE('Company information'!D$4,"-",""),9))</f>
        <v/>
      </c>
      <c r="W1459" s="418">
        <f>AI1459-I1459</f>
        <v/>
      </c>
      <c r="X1459" s="455" t="n"/>
      <c r="Y1459" s="417" t="n"/>
      <c r="Z1459" s="418" t="n"/>
      <c r="AA1459" s="418" t="n"/>
      <c r="AB1459" s="418" t="n"/>
      <c r="AC1459" s="418" t="n"/>
      <c r="AD1459" s="418" t="n"/>
      <c r="AE1459" s="455" t="n"/>
      <c r="AF1459" s="455" t="n"/>
      <c r="AG1459" s="455" t="n"/>
      <c r="AH1459" s="455" t="n"/>
      <c r="AI1459" s="455" t="n"/>
      <c r="AJ1459" s="455" t="n"/>
      <c r="AK1459" s="455" t="n"/>
      <c r="AL1459" s="455" t="n"/>
      <c r="AM1459" s="455" t="n"/>
      <c r="AN1459" s="455" t="n"/>
      <c r="AO1459" s="455" t="n"/>
      <c r="AP1459" s="455" t="n"/>
      <c r="AQ1459" s="455" t="n"/>
      <c r="AR1459" s="418" t="n"/>
      <c r="AS1459" s="418" t="n"/>
      <c r="AT1459" s="418" t="n"/>
    </row>
    <row r="1460">
      <c r="A1460" s="417" t="n">
        <v>1451</v>
      </c>
      <c r="B1460" s="418" t="inlineStr">
        <is>
          <t>CLERANCE &amp; TRUCKING FEE</t>
        </is>
      </c>
      <c r="C1460" s="418" t="inlineStr">
        <is>
          <t>56ប៊ី-លីង សឹបផ្លាយ ឆេន មេនេចម៉ិន ឯ.ក</t>
        </is>
      </c>
      <c r="D1460" s="418" t="inlineStr">
        <is>
          <t>K004-902004795</t>
        </is>
      </c>
      <c r="E1460" s="418" t="inlineStr">
        <is>
          <t>TI2022-0273</t>
        </is>
      </c>
      <c r="F1460" s="419" t="n">
        <v>44642</v>
      </c>
      <c r="G1460" s="420" t="n">
        <v>481355</v>
      </c>
      <c r="H1460" s="418" t="n"/>
      <c r="I1460" s="455" t="n">
        <v>481355</v>
      </c>
      <c r="J1460" s="418">
        <f>IF(L1460&lt;&gt;"",L1460,K1460)</f>
        <v/>
      </c>
      <c r="K1460" s="418">
        <f>IF(AND(T1460=TRUE, U1460=TRUE, V1460=TRUE), IF(W1460&lt;-0.05, "អនុញ្ញាត (អ្នកផ្គត់ផ្គង់ប្រកាសខ្វះ)", "បានប្រកាស (អនុញ្ញាត)"), IF(AND(T1460=FALSE, U1460=FALSE, V1460=FALSE), "ព្យួរទុក (មិនមានទិន្នន័យ)", "ប្រកាសខុស (ព្យួរទុក)"))</f>
        <v/>
      </c>
      <c r="L1460" s="418" t="inlineStr"/>
      <c r="M1460" s="418" t="inlineStr"/>
      <c r="N1460" s="455" t="n"/>
      <c r="O1460" s="455">
        <f>IF(W1460&lt;0,AI1460,I1460)</f>
        <v/>
      </c>
      <c r="P1460" s="455">
        <f>I1460-O1460</f>
        <v/>
      </c>
      <c r="Q1460" s="418" t="n"/>
      <c r="R1460" s="418" t="inlineStr">
        <is>
          <t>TI2022-0273</t>
        </is>
      </c>
      <c r="S1460" s="418" t="inlineStr"/>
      <c r="T1460" s="418">
        <f>R1460=S1460</f>
        <v/>
      </c>
      <c r="U1460" s="418">
        <f>AND(MONTH(F1460)=MONTH(Y1460), YEAR(F1460)=YEAR(Y1460))</f>
        <v/>
      </c>
      <c r="V1460" s="418">
        <f>AND(AC1460&lt;&gt;"", 'Company information'!D$4&lt;&gt;"", RIGHT(SUBSTITUTE(AC1460,"-",""),9)=RIGHT(SUBSTITUTE('Company information'!D$4,"-",""),9))</f>
        <v/>
      </c>
      <c r="W1460" s="418">
        <f>AI1460-I1460</f>
        <v/>
      </c>
      <c r="X1460" s="455" t="n"/>
      <c r="Y1460" s="417" t="n"/>
      <c r="Z1460" s="418" t="n"/>
      <c r="AA1460" s="418" t="n"/>
      <c r="AB1460" s="418" t="n"/>
      <c r="AC1460" s="418" t="n"/>
      <c r="AD1460" s="418" t="n"/>
      <c r="AE1460" s="455" t="n"/>
      <c r="AF1460" s="455" t="n"/>
      <c r="AG1460" s="455" t="n"/>
      <c r="AH1460" s="455" t="n"/>
      <c r="AI1460" s="455" t="n"/>
      <c r="AJ1460" s="455" t="n"/>
      <c r="AK1460" s="455" t="n"/>
      <c r="AL1460" s="455" t="n"/>
      <c r="AM1460" s="455" t="n"/>
      <c r="AN1460" s="455" t="n"/>
      <c r="AO1460" s="455" t="n"/>
      <c r="AP1460" s="455" t="n"/>
      <c r="AQ1460" s="455" t="n"/>
      <c r="AR1460" s="418" t="n"/>
      <c r="AS1460" s="418" t="n"/>
      <c r="AT1460" s="418" t="n"/>
    </row>
    <row r="1461">
      <c r="A1461" s="417" t="n">
        <v>1452</v>
      </c>
      <c r="B1461" s="418" t="inlineStr">
        <is>
          <t>CLERANCE &amp; TRUCKING FEE</t>
        </is>
      </c>
      <c r="C1461" s="418" t="inlineStr">
        <is>
          <t>56ប៊ី-លីង សឹបផ្លាយ ឆេន មេនេចម៉ិន ឯ.ក</t>
        </is>
      </c>
      <c r="D1461" s="418" t="inlineStr">
        <is>
          <t>K004-902004795</t>
        </is>
      </c>
      <c r="E1461" s="418" t="inlineStr">
        <is>
          <t>TI2022-0272</t>
        </is>
      </c>
      <c r="F1461" s="419" t="n">
        <v>44642</v>
      </c>
      <c r="G1461" s="420" t="n">
        <v>681583</v>
      </c>
      <c r="H1461" s="418" t="n"/>
      <c r="I1461" s="455" t="n">
        <v>681583</v>
      </c>
      <c r="J1461" s="418">
        <f>IF(L1461&lt;&gt;"",L1461,K1461)</f>
        <v/>
      </c>
      <c r="K1461" s="418">
        <f>IF(AND(T1461=TRUE, U1461=TRUE, V1461=TRUE), IF(W1461&lt;-0.05, "អនុញ្ញាត (អ្នកផ្គត់ផ្គង់ប្រកាសខ្វះ)", "បានប្រកាស (អនុញ្ញាត)"), IF(AND(T1461=FALSE, U1461=FALSE, V1461=FALSE), "ព្យួរទុក (មិនមានទិន្នន័យ)", "ប្រកាសខុស (ព្យួរទុក)"))</f>
        <v/>
      </c>
      <c r="L1461" s="418" t="inlineStr"/>
      <c r="M1461" s="418" t="inlineStr"/>
      <c r="N1461" s="455" t="n"/>
      <c r="O1461" s="455">
        <f>IF(W1461&lt;0,AI1461,I1461)</f>
        <v/>
      </c>
      <c r="P1461" s="455">
        <f>I1461-O1461</f>
        <v/>
      </c>
      <c r="Q1461" s="418" t="n"/>
      <c r="R1461" s="418" t="inlineStr">
        <is>
          <t>TI2022-0272</t>
        </is>
      </c>
      <c r="S1461" s="418" t="inlineStr"/>
      <c r="T1461" s="418">
        <f>R1461=S1461</f>
        <v/>
      </c>
      <c r="U1461" s="418">
        <f>AND(MONTH(F1461)=MONTH(Y1461), YEAR(F1461)=YEAR(Y1461))</f>
        <v/>
      </c>
      <c r="V1461" s="418">
        <f>AND(AC1461&lt;&gt;"", 'Company information'!D$4&lt;&gt;"", RIGHT(SUBSTITUTE(AC1461,"-",""),9)=RIGHT(SUBSTITUTE('Company information'!D$4,"-",""),9))</f>
        <v/>
      </c>
      <c r="W1461" s="418">
        <f>AI1461-I1461</f>
        <v/>
      </c>
      <c r="X1461" s="455" t="n"/>
      <c r="Y1461" s="417" t="n"/>
      <c r="Z1461" s="418" t="n"/>
      <c r="AA1461" s="418" t="n"/>
      <c r="AB1461" s="418" t="n"/>
      <c r="AC1461" s="418" t="n"/>
      <c r="AD1461" s="418" t="n"/>
      <c r="AE1461" s="455" t="n"/>
      <c r="AF1461" s="455" t="n"/>
      <c r="AG1461" s="455" t="n"/>
      <c r="AH1461" s="455" t="n"/>
      <c r="AI1461" s="455" t="n"/>
      <c r="AJ1461" s="455" t="n"/>
      <c r="AK1461" s="455" t="n"/>
      <c r="AL1461" s="455" t="n"/>
      <c r="AM1461" s="455" t="n"/>
      <c r="AN1461" s="455" t="n"/>
      <c r="AO1461" s="455" t="n"/>
      <c r="AP1461" s="455" t="n"/>
      <c r="AQ1461" s="455" t="n"/>
      <c r="AR1461" s="418" t="n"/>
      <c r="AS1461" s="418" t="n"/>
      <c r="AT1461" s="418" t="n"/>
    </row>
    <row r="1462">
      <c r="A1462" s="417" t="n">
        <v>1453</v>
      </c>
      <c r="B1462" s="418" t="inlineStr">
        <is>
          <t>CLERANCE &amp; TRUCKING FEE</t>
        </is>
      </c>
      <c r="C1462" s="418" t="inlineStr">
        <is>
          <t>56ប៊ី-លីង សឹបផ្លាយ ឆេន មេនេចម៉ិន ឯ.ក</t>
        </is>
      </c>
      <c r="D1462" s="418" t="inlineStr">
        <is>
          <t>K004-902004795</t>
        </is>
      </c>
      <c r="E1462" s="418" t="inlineStr">
        <is>
          <t>TI2022-0271</t>
        </is>
      </c>
      <c r="F1462" s="419" t="n">
        <v>44564</v>
      </c>
      <c r="G1462" s="420" t="n">
        <v>480760</v>
      </c>
      <c r="H1462" s="418" t="n"/>
      <c r="I1462" s="455" t="n">
        <v>480760</v>
      </c>
      <c r="J1462" s="418">
        <f>IF(L1462&lt;&gt;"",L1462,K1462)</f>
        <v/>
      </c>
      <c r="K1462" s="418">
        <f>IF(AND(T1462=TRUE, U1462=TRUE, V1462=TRUE), IF(W1462&lt;-0.05, "អនុញ្ញាត (អ្នកផ្គត់ផ្គង់ប្រកាសខ្វះ)", "បានប្រកាស (អនុញ្ញាត)"), IF(AND(T1462=FALSE, U1462=FALSE, V1462=FALSE), "ព្យួរទុក (មិនមានទិន្នន័យ)", "ប្រកាសខុស (ព្យួរទុក)"))</f>
        <v/>
      </c>
      <c r="L1462" s="418" t="inlineStr"/>
      <c r="M1462" s="418" t="inlineStr"/>
      <c r="N1462" s="455" t="n"/>
      <c r="O1462" s="455">
        <f>IF(W1462&lt;0,AI1462,I1462)</f>
        <v/>
      </c>
      <c r="P1462" s="455">
        <f>I1462-O1462</f>
        <v/>
      </c>
      <c r="Q1462" s="418" t="n"/>
      <c r="R1462" s="418" t="inlineStr">
        <is>
          <t>TI2022-0271</t>
        </is>
      </c>
      <c r="S1462" s="418" t="inlineStr"/>
      <c r="T1462" s="418">
        <f>R1462=S1462</f>
        <v/>
      </c>
      <c r="U1462" s="418">
        <f>AND(MONTH(F1462)=MONTH(Y1462), YEAR(F1462)=YEAR(Y1462))</f>
        <v/>
      </c>
      <c r="V1462" s="418">
        <f>AND(AC1462&lt;&gt;"", 'Company information'!D$4&lt;&gt;"", RIGHT(SUBSTITUTE(AC1462,"-",""),9)=RIGHT(SUBSTITUTE('Company information'!D$4,"-",""),9))</f>
        <v/>
      </c>
      <c r="W1462" s="418">
        <f>AI1462-I1462</f>
        <v/>
      </c>
      <c r="X1462" s="455" t="n"/>
      <c r="Y1462" s="417" t="n"/>
      <c r="Z1462" s="418" t="n"/>
      <c r="AA1462" s="418" t="n"/>
      <c r="AB1462" s="418" t="n"/>
      <c r="AC1462" s="418" t="n"/>
      <c r="AD1462" s="418" t="n"/>
      <c r="AE1462" s="455" t="n"/>
      <c r="AF1462" s="455" t="n"/>
      <c r="AG1462" s="455" t="n"/>
      <c r="AH1462" s="455" t="n"/>
      <c r="AI1462" s="455" t="n"/>
      <c r="AJ1462" s="455" t="n"/>
      <c r="AK1462" s="455" t="n"/>
      <c r="AL1462" s="455" t="n"/>
      <c r="AM1462" s="455" t="n"/>
      <c r="AN1462" s="455" t="n"/>
      <c r="AO1462" s="455" t="n"/>
      <c r="AP1462" s="455" t="n"/>
      <c r="AQ1462" s="455" t="n"/>
      <c r="AR1462" s="418" t="n"/>
      <c r="AS1462" s="418" t="n"/>
      <c r="AT1462" s="418" t="n"/>
    </row>
    <row r="1463">
      <c r="A1463" s="417" t="n">
        <v>1454</v>
      </c>
      <c r="B1463" s="418" t="inlineStr">
        <is>
          <t>CLERANCE &amp; TRUCKING FEE</t>
        </is>
      </c>
      <c r="C1463" s="418" t="inlineStr">
        <is>
          <t>56ប៊ី-លីង សឹបផ្លាយ ឆេន មេនេចម៉ិន ឯ.ក</t>
        </is>
      </c>
      <c r="D1463" s="418" t="inlineStr">
        <is>
          <t>K004-902004795</t>
        </is>
      </c>
      <c r="E1463" s="418" t="inlineStr">
        <is>
          <t>TI2022-0270</t>
        </is>
      </c>
      <c r="F1463" s="419" t="n">
        <v>44642</v>
      </c>
      <c r="G1463" s="420" t="n">
        <v>1967893</v>
      </c>
      <c r="H1463" s="418" t="n"/>
      <c r="I1463" s="455" t="n">
        <v>1967893</v>
      </c>
      <c r="J1463" s="418">
        <f>IF(L1463&lt;&gt;"",L1463,K1463)</f>
        <v/>
      </c>
      <c r="K1463" s="418">
        <f>IF(AND(T1463=TRUE, U1463=TRUE, V1463=TRUE), IF(W1463&lt;-0.05, "អនុញ្ញាត (អ្នកផ្គត់ផ្គង់ប្រកាសខ្វះ)", "បានប្រកាស (អនុញ្ញាត)"), IF(AND(T1463=FALSE, U1463=FALSE, V1463=FALSE), "ព្យួរទុក (មិនមានទិន្នន័យ)", "ប្រកាសខុស (ព្យួរទុក)"))</f>
        <v/>
      </c>
      <c r="L1463" s="418" t="inlineStr"/>
      <c r="M1463" s="418" t="inlineStr"/>
      <c r="N1463" s="455" t="n"/>
      <c r="O1463" s="455">
        <f>IF(W1463&lt;0,AI1463,I1463)</f>
        <v/>
      </c>
      <c r="P1463" s="455">
        <f>I1463-O1463</f>
        <v/>
      </c>
      <c r="Q1463" s="418" t="n"/>
      <c r="R1463" s="418" t="inlineStr">
        <is>
          <t>TI2022-0270</t>
        </is>
      </c>
      <c r="S1463" s="418" t="inlineStr"/>
      <c r="T1463" s="418">
        <f>R1463=S1463</f>
        <v/>
      </c>
      <c r="U1463" s="418">
        <f>AND(MONTH(F1463)=MONTH(Y1463), YEAR(F1463)=YEAR(Y1463))</f>
        <v/>
      </c>
      <c r="V1463" s="418">
        <f>AND(AC1463&lt;&gt;"", 'Company information'!D$4&lt;&gt;"", RIGHT(SUBSTITUTE(AC1463,"-",""),9)=RIGHT(SUBSTITUTE('Company information'!D$4,"-",""),9))</f>
        <v/>
      </c>
      <c r="W1463" s="418">
        <f>AI1463-I1463</f>
        <v/>
      </c>
      <c r="X1463" s="455" t="n"/>
      <c r="Y1463" s="417" t="n"/>
      <c r="Z1463" s="418" t="n"/>
      <c r="AA1463" s="418" t="n"/>
      <c r="AB1463" s="418" t="n"/>
      <c r="AC1463" s="418" t="n"/>
      <c r="AD1463" s="418" t="n"/>
      <c r="AE1463" s="455" t="n"/>
      <c r="AF1463" s="455" t="n"/>
      <c r="AG1463" s="455" t="n"/>
      <c r="AH1463" s="455" t="n"/>
      <c r="AI1463" s="455" t="n"/>
      <c r="AJ1463" s="455" t="n"/>
      <c r="AK1463" s="455" t="n"/>
      <c r="AL1463" s="455" t="n"/>
      <c r="AM1463" s="455" t="n"/>
      <c r="AN1463" s="455" t="n"/>
      <c r="AO1463" s="455" t="n"/>
      <c r="AP1463" s="455" t="n"/>
      <c r="AQ1463" s="455" t="n"/>
      <c r="AR1463" s="418" t="n"/>
      <c r="AS1463" s="418" t="n"/>
      <c r="AT1463" s="418" t="n"/>
    </row>
    <row r="1464">
      <c r="A1464" s="417" t="n">
        <v>1455</v>
      </c>
      <c r="B1464" s="418" t="inlineStr">
        <is>
          <t>CLERANCE &amp; TRUCKING FEE</t>
        </is>
      </c>
      <c r="C1464" s="418" t="inlineStr">
        <is>
          <t>56ប៊ី-លីង សឹបផ្លាយ ឆេន មេនេចម៉ិន ឯ.ក</t>
        </is>
      </c>
      <c r="D1464" s="418" t="inlineStr">
        <is>
          <t>K004-902004795</t>
        </is>
      </c>
      <c r="E1464" s="418" t="inlineStr">
        <is>
          <t>TI2022-0269</t>
        </is>
      </c>
      <c r="F1464" s="419" t="n">
        <v>44642</v>
      </c>
      <c r="G1464" s="420" t="n">
        <v>481355</v>
      </c>
      <c r="H1464" s="418" t="n"/>
      <c r="I1464" s="455" t="n">
        <v>481355</v>
      </c>
      <c r="J1464" s="418">
        <f>IF(L1464&lt;&gt;"",L1464,K1464)</f>
        <v/>
      </c>
      <c r="K1464" s="418">
        <f>IF(AND(T1464=TRUE, U1464=TRUE, V1464=TRUE), IF(W1464&lt;-0.05, "អនុញ្ញាត (អ្នកផ្គត់ផ្គង់ប្រកាសខ្វះ)", "បានប្រកាស (អនុញ្ញាត)"), IF(AND(T1464=FALSE, U1464=FALSE, V1464=FALSE), "ព្យួរទុក (មិនមានទិន្នន័យ)", "ប្រកាសខុស (ព្យួរទុក)"))</f>
        <v/>
      </c>
      <c r="L1464" s="418" t="inlineStr"/>
      <c r="M1464" s="418" t="inlineStr"/>
      <c r="N1464" s="455" t="n"/>
      <c r="O1464" s="455">
        <f>IF(W1464&lt;0,AI1464,I1464)</f>
        <v/>
      </c>
      <c r="P1464" s="455">
        <f>I1464-O1464</f>
        <v/>
      </c>
      <c r="Q1464" s="418" t="n"/>
      <c r="R1464" s="418" t="inlineStr">
        <is>
          <t>TI2022-0269</t>
        </is>
      </c>
      <c r="S1464" s="418" t="inlineStr"/>
      <c r="T1464" s="418">
        <f>R1464=S1464</f>
        <v/>
      </c>
      <c r="U1464" s="418">
        <f>AND(MONTH(F1464)=MONTH(Y1464), YEAR(F1464)=YEAR(Y1464))</f>
        <v/>
      </c>
      <c r="V1464" s="418">
        <f>AND(AC1464&lt;&gt;"", 'Company information'!D$4&lt;&gt;"", RIGHT(SUBSTITUTE(AC1464,"-",""),9)=RIGHT(SUBSTITUTE('Company information'!D$4,"-",""),9))</f>
        <v/>
      </c>
      <c r="W1464" s="418">
        <f>AI1464-I1464</f>
        <v/>
      </c>
      <c r="X1464" s="455" t="n"/>
      <c r="Y1464" s="417" t="n"/>
      <c r="Z1464" s="418" t="n"/>
      <c r="AA1464" s="418" t="n"/>
      <c r="AB1464" s="418" t="n"/>
      <c r="AC1464" s="418" t="n"/>
      <c r="AD1464" s="418" t="n"/>
      <c r="AE1464" s="455" t="n"/>
      <c r="AF1464" s="455" t="n"/>
      <c r="AG1464" s="455" t="n"/>
      <c r="AH1464" s="455" t="n"/>
      <c r="AI1464" s="455" t="n"/>
      <c r="AJ1464" s="455" t="n"/>
      <c r="AK1464" s="455" t="n"/>
      <c r="AL1464" s="455" t="n"/>
      <c r="AM1464" s="455" t="n"/>
      <c r="AN1464" s="455" t="n"/>
      <c r="AO1464" s="455" t="n"/>
      <c r="AP1464" s="455" t="n"/>
      <c r="AQ1464" s="455" t="n"/>
      <c r="AR1464" s="418" t="n"/>
      <c r="AS1464" s="418" t="n"/>
      <c r="AT1464" s="418" t="n"/>
    </row>
    <row r="1465">
      <c r="A1465" s="417" t="n">
        <v>1456</v>
      </c>
      <c r="B1465" s="418" t="inlineStr">
        <is>
          <t>CLERANCE &amp; TRUCKING FEE</t>
        </is>
      </c>
      <c r="C1465" s="418" t="inlineStr">
        <is>
          <t>56ប៊ី-លីង សឹបផ្លាយ ឆេន មេនេចម៉ិន ឯ.ក</t>
        </is>
      </c>
      <c r="D1465" s="418" t="inlineStr">
        <is>
          <t>K004-902004795</t>
        </is>
      </c>
      <c r="E1465" s="418" t="inlineStr">
        <is>
          <t>TI2022-0266</t>
        </is>
      </c>
      <c r="F1465" s="419" t="n">
        <v>44642</v>
      </c>
      <c r="G1465" s="420" t="n">
        <v>1531033</v>
      </c>
      <c r="H1465" s="418" t="n"/>
      <c r="I1465" s="455" t="n">
        <v>1531033</v>
      </c>
      <c r="J1465" s="418">
        <f>IF(L1465&lt;&gt;"",L1465,K1465)</f>
        <v/>
      </c>
      <c r="K1465" s="418">
        <f>IF(AND(T1465=TRUE, U1465=TRUE, V1465=TRUE), IF(W1465&lt;-0.05, "អនុញ្ញាត (អ្នកផ្គត់ផ្គង់ប្រកាសខ្វះ)", "បានប្រកាស (អនុញ្ញាត)"), IF(AND(T1465=FALSE, U1465=FALSE, V1465=FALSE), "ព្យួរទុក (មិនមានទិន្នន័យ)", "ប្រកាសខុស (ព្យួរទុក)"))</f>
        <v/>
      </c>
      <c r="L1465" s="418" t="inlineStr"/>
      <c r="M1465" s="418" t="inlineStr"/>
      <c r="N1465" s="455" t="n"/>
      <c r="O1465" s="455">
        <f>IF(W1465&lt;0,AI1465,I1465)</f>
        <v/>
      </c>
      <c r="P1465" s="455">
        <f>I1465-O1465</f>
        <v/>
      </c>
      <c r="Q1465" s="418" t="n"/>
      <c r="R1465" s="418" t="inlineStr">
        <is>
          <t>TI2022-0266</t>
        </is>
      </c>
      <c r="S1465" s="418" t="inlineStr"/>
      <c r="T1465" s="418">
        <f>R1465=S1465</f>
        <v/>
      </c>
      <c r="U1465" s="418">
        <f>AND(MONTH(F1465)=MONTH(Y1465), YEAR(F1465)=YEAR(Y1465))</f>
        <v/>
      </c>
      <c r="V1465" s="418">
        <f>AND(AC1465&lt;&gt;"", 'Company information'!D$4&lt;&gt;"", RIGHT(SUBSTITUTE(AC1465,"-",""),9)=RIGHT(SUBSTITUTE('Company information'!D$4,"-",""),9))</f>
        <v/>
      </c>
      <c r="W1465" s="418">
        <f>AI1465-I1465</f>
        <v/>
      </c>
      <c r="X1465" s="455" t="n"/>
      <c r="Y1465" s="417" t="n"/>
      <c r="Z1465" s="418" t="n"/>
      <c r="AA1465" s="418" t="n"/>
      <c r="AB1465" s="418" t="n"/>
      <c r="AC1465" s="418" t="n"/>
      <c r="AD1465" s="418" t="n"/>
      <c r="AE1465" s="455" t="n"/>
      <c r="AF1465" s="455" t="n"/>
      <c r="AG1465" s="455" t="n"/>
      <c r="AH1465" s="455" t="n"/>
      <c r="AI1465" s="455" t="n"/>
      <c r="AJ1465" s="455" t="n"/>
      <c r="AK1465" s="455" t="n"/>
      <c r="AL1465" s="455" t="n"/>
      <c r="AM1465" s="455" t="n"/>
      <c r="AN1465" s="455" t="n"/>
      <c r="AO1465" s="455" t="n"/>
      <c r="AP1465" s="455" t="n"/>
      <c r="AQ1465" s="455" t="n"/>
      <c r="AR1465" s="418" t="n"/>
      <c r="AS1465" s="418" t="n"/>
      <c r="AT1465" s="418" t="n"/>
    </row>
    <row r="1466">
      <c r="A1466" s="417" t="n">
        <v>1457</v>
      </c>
      <c r="B1466" s="418" t="inlineStr">
        <is>
          <t>CLERANCE &amp; TRUCKING FEE</t>
        </is>
      </c>
      <c r="C1466" s="418" t="inlineStr">
        <is>
          <t>56ប៊ី-លីង សឹបផ្លាយ ឆេន មេនេចម៉ិន ឯ.ក</t>
        </is>
      </c>
      <c r="D1466" s="418" t="inlineStr">
        <is>
          <t>K004-902004795</t>
        </is>
      </c>
      <c r="E1466" s="418" t="inlineStr">
        <is>
          <t>TI2022-0247</t>
        </is>
      </c>
      <c r="F1466" s="419" t="n">
        <v>44635</v>
      </c>
      <c r="G1466" s="420" t="n">
        <v>480760</v>
      </c>
      <c r="H1466" s="418" t="n"/>
      <c r="I1466" s="455" t="n">
        <v>480760</v>
      </c>
      <c r="J1466" s="418">
        <f>IF(L1466&lt;&gt;"",L1466,K1466)</f>
        <v/>
      </c>
      <c r="K1466" s="418">
        <f>IF(AND(T1466=TRUE, U1466=TRUE, V1466=TRUE), IF(W1466&lt;-0.05, "អនុញ្ញាត (អ្នកផ្គត់ផ្គង់ប្រកាសខ្វះ)", "បានប្រកាស (អនុញ្ញាត)"), IF(AND(T1466=FALSE, U1466=FALSE, V1466=FALSE), "ព្យួរទុក (មិនមានទិន្នន័យ)", "ប្រកាសខុស (ព្យួរទុក)"))</f>
        <v/>
      </c>
      <c r="L1466" s="418" t="inlineStr"/>
      <c r="M1466" s="418" t="inlineStr"/>
      <c r="N1466" s="455" t="n"/>
      <c r="O1466" s="455">
        <f>IF(W1466&lt;0,AI1466,I1466)</f>
        <v/>
      </c>
      <c r="P1466" s="455">
        <f>I1466-O1466</f>
        <v/>
      </c>
      <c r="Q1466" s="418" t="n"/>
      <c r="R1466" s="418" t="inlineStr">
        <is>
          <t>TI2022-0247</t>
        </is>
      </c>
      <c r="S1466" s="418" t="inlineStr"/>
      <c r="T1466" s="418">
        <f>R1466=S1466</f>
        <v/>
      </c>
      <c r="U1466" s="418">
        <f>AND(MONTH(F1466)=MONTH(Y1466), YEAR(F1466)=YEAR(Y1466))</f>
        <v/>
      </c>
      <c r="V1466" s="418">
        <f>AND(AC1466&lt;&gt;"", 'Company information'!D$4&lt;&gt;"", RIGHT(SUBSTITUTE(AC1466,"-",""),9)=RIGHT(SUBSTITUTE('Company information'!D$4,"-",""),9))</f>
        <v/>
      </c>
      <c r="W1466" s="418">
        <f>AI1466-I1466</f>
        <v/>
      </c>
      <c r="X1466" s="455" t="n"/>
      <c r="Y1466" s="417" t="n"/>
      <c r="Z1466" s="418" t="n"/>
      <c r="AA1466" s="418" t="n"/>
      <c r="AB1466" s="418" t="n"/>
      <c r="AC1466" s="418" t="n"/>
      <c r="AD1466" s="418" t="n"/>
      <c r="AE1466" s="455" t="n"/>
      <c r="AF1466" s="455" t="n"/>
      <c r="AG1466" s="455" t="n"/>
      <c r="AH1466" s="455" t="n"/>
      <c r="AI1466" s="455" t="n"/>
      <c r="AJ1466" s="455" t="n"/>
      <c r="AK1466" s="455" t="n"/>
      <c r="AL1466" s="455" t="n"/>
      <c r="AM1466" s="455" t="n"/>
      <c r="AN1466" s="455" t="n"/>
      <c r="AO1466" s="455" t="n"/>
      <c r="AP1466" s="455" t="n"/>
      <c r="AQ1466" s="455" t="n"/>
      <c r="AR1466" s="418" t="n"/>
      <c r="AS1466" s="418" t="n"/>
      <c r="AT1466" s="418" t="n"/>
    </row>
    <row r="1467">
      <c r="A1467" s="417" t="n">
        <v>1458</v>
      </c>
      <c r="B1467" s="418" t="inlineStr">
        <is>
          <t>CLERANCE &amp; TRUCKING FEE</t>
        </is>
      </c>
      <c r="C1467" s="418" t="inlineStr">
        <is>
          <t>56ប៊ី-លីង សឹបផ្លាយ ឆេន មេនេចម៉ិន ឯ.ក</t>
        </is>
      </c>
      <c r="D1467" s="418" t="inlineStr">
        <is>
          <t>K004-902004795</t>
        </is>
      </c>
      <c r="E1467" s="418" t="inlineStr">
        <is>
          <t>TI2022-0246</t>
        </is>
      </c>
      <c r="F1467" s="419" t="n">
        <v>44635</v>
      </c>
      <c r="G1467" s="420" t="n">
        <v>680740</v>
      </c>
      <c r="H1467" s="418" t="n"/>
      <c r="I1467" s="455" t="n">
        <v>680740</v>
      </c>
      <c r="J1467" s="418">
        <f>IF(L1467&lt;&gt;"",L1467,K1467)</f>
        <v/>
      </c>
      <c r="K1467" s="418">
        <f>IF(AND(T1467=TRUE, U1467=TRUE, V1467=TRUE), IF(W1467&lt;-0.05, "អនុញ្ញាត (អ្នកផ្គត់ផ្គង់ប្រកាសខ្វះ)", "បានប្រកាស (អនុញ្ញាត)"), IF(AND(T1467=FALSE, U1467=FALSE, V1467=FALSE), "ព្យួរទុក (មិនមានទិន្នន័យ)", "ប្រកាសខុស (ព្យួរទុក)"))</f>
        <v/>
      </c>
      <c r="L1467" s="418" t="inlineStr"/>
      <c r="M1467" s="418" t="inlineStr"/>
      <c r="N1467" s="455" t="n"/>
      <c r="O1467" s="455">
        <f>IF(W1467&lt;0,AI1467,I1467)</f>
        <v/>
      </c>
      <c r="P1467" s="455">
        <f>I1467-O1467</f>
        <v/>
      </c>
      <c r="Q1467" s="418" t="n"/>
      <c r="R1467" s="418" t="inlineStr">
        <is>
          <t>TI2022-0246</t>
        </is>
      </c>
      <c r="S1467" s="418" t="inlineStr"/>
      <c r="T1467" s="418">
        <f>R1467=S1467</f>
        <v/>
      </c>
      <c r="U1467" s="418">
        <f>AND(MONTH(F1467)=MONTH(Y1467), YEAR(F1467)=YEAR(Y1467))</f>
        <v/>
      </c>
      <c r="V1467" s="418">
        <f>AND(AC1467&lt;&gt;"", 'Company information'!D$4&lt;&gt;"", RIGHT(SUBSTITUTE(AC1467,"-",""),9)=RIGHT(SUBSTITUTE('Company information'!D$4,"-",""),9))</f>
        <v/>
      </c>
      <c r="W1467" s="418">
        <f>AI1467-I1467</f>
        <v/>
      </c>
      <c r="X1467" s="455" t="n"/>
      <c r="Y1467" s="417" t="n"/>
      <c r="Z1467" s="418" t="n"/>
      <c r="AA1467" s="418" t="n"/>
      <c r="AB1467" s="418" t="n"/>
      <c r="AC1467" s="418" t="n"/>
      <c r="AD1467" s="418" t="n"/>
      <c r="AE1467" s="455" t="n"/>
      <c r="AF1467" s="455" t="n"/>
      <c r="AG1467" s="455" t="n"/>
      <c r="AH1467" s="455" t="n"/>
      <c r="AI1467" s="455" t="n"/>
      <c r="AJ1467" s="455" t="n"/>
      <c r="AK1467" s="455" t="n"/>
      <c r="AL1467" s="455" t="n"/>
      <c r="AM1467" s="455" t="n"/>
      <c r="AN1467" s="455" t="n"/>
      <c r="AO1467" s="455" t="n"/>
      <c r="AP1467" s="455" t="n"/>
      <c r="AQ1467" s="455" t="n"/>
      <c r="AR1467" s="418" t="n"/>
      <c r="AS1467" s="418" t="n"/>
      <c r="AT1467" s="418" t="n"/>
    </row>
    <row r="1468">
      <c r="A1468" s="417" t="n">
        <v>1459</v>
      </c>
      <c r="B1468" s="418" t="inlineStr">
        <is>
          <t>CLERANCE &amp; TRUCKING FEE</t>
        </is>
      </c>
      <c r="C1468" s="418" t="inlineStr">
        <is>
          <t>56ប៊ី-លីង សឹបផ្លាយ ឆេន មេនេចម៉ិន ឯ.ក</t>
        </is>
      </c>
      <c r="D1468" s="418" t="inlineStr">
        <is>
          <t>K004-902004795</t>
        </is>
      </c>
      <c r="E1468" s="418" t="inlineStr">
        <is>
          <t>TI2022-0245</t>
        </is>
      </c>
      <c r="F1468" s="419" t="n">
        <v>44635</v>
      </c>
      <c r="G1468" s="420" t="n">
        <v>480760</v>
      </c>
      <c r="H1468" s="418" t="n"/>
      <c r="I1468" s="455" t="n">
        <v>480760</v>
      </c>
      <c r="J1468" s="418">
        <f>IF(L1468&lt;&gt;"",L1468,K1468)</f>
        <v/>
      </c>
      <c r="K1468" s="418">
        <f>IF(AND(T1468=TRUE, U1468=TRUE, V1468=TRUE), IF(W1468&lt;-0.05, "អនុញ្ញាត (អ្នកផ្គត់ផ្គង់ប្រកាសខ្វះ)", "បានប្រកាស (អនុញ្ញាត)"), IF(AND(T1468=FALSE, U1468=FALSE, V1468=FALSE), "ព្យួរទុក (មិនមានទិន្នន័យ)", "ប្រកាសខុស (ព្យួរទុក)"))</f>
        <v/>
      </c>
      <c r="L1468" s="418" t="inlineStr"/>
      <c r="M1468" s="418" t="inlineStr"/>
      <c r="N1468" s="455" t="n"/>
      <c r="O1468" s="455">
        <f>IF(W1468&lt;0,AI1468,I1468)</f>
        <v/>
      </c>
      <c r="P1468" s="455">
        <f>I1468-O1468</f>
        <v/>
      </c>
      <c r="Q1468" s="418" t="n"/>
      <c r="R1468" s="418" t="inlineStr">
        <is>
          <t>TI2022-0245</t>
        </is>
      </c>
      <c r="S1468" s="418" t="inlineStr"/>
      <c r="T1468" s="418">
        <f>R1468=S1468</f>
        <v/>
      </c>
      <c r="U1468" s="418">
        <f>AND(MONTH(F1468)=MONTH(Y1468), YEAR(F1468)=YEAR(Y1468))</f>
        <v/>
      </c>
      <c r="V1468" s="418">
        <f>AND(AC1468&lt;&gt;"", 'Company information'!D$4&lt;&gt;"", RIGHT(SUBSTITUTE(AC1468,"-",""),9)=RIGHT(SUBSTITUTE('Company information'!D$4,"-",""),9))</f>
        <v/>
      </c>
      <c r="W1468" s="418">
        <f>AI1468-I1468</f>
        <v/>
      </c>
      <c r="X1468" s="455" t="n"/>
      <c r="Y1468" s="417" t="n"/>
      <c r="Z1468" s="418" t="n"/>
      <c r="AA1468" s="418" t="n"/>
      <c r="AB1468" s="418" t="n"/>
      <c r="AC1468" s="418" t="n"/>
      <c r="AD1468" s="418" t="n"/>
      <c r="AE1468" s="455" t="n"/>
      <c r="AF1468" s="455" t="n"/>
      <c r="AG1468" s="455" t="n"/>
      <c r="AH1468" s="455" t="n"/>
      <c r="AI1468" s="455" t="n"/>
      <c r="AJ1468" s="455" t="n"/>
      <c r="AK1468" s="455" t="n"/>
      <c r="AL1468" s="455" t="n"/>
      <c r="AM1468" s="455" t="n"/>
      <c r="AN1468" s="455" t="n"/>
      <c r="AO1468" s="455" t="n"/>
      <c r="AP1468" s="455" t="n"/>
      <c r="AQ1468" s="455" t="n"/>
      <c r="AR1468" s="418" t="n"/>
      <c r="AS1468" s="418" t="n"/>
      <c r="AT1468" s="418" t="n"/>
    </row>
    <row r="1469">
      <c r="A1469" s="417" t="n">
        <v>1460</v>
      </c>
      <c r="B1469" s="418" t="inlineStr">
        <is>
          <t>CLERANCE &amp; TRUCKING FEE</t>
        </is>
      </c>
      <c r="C1469" s="418" t="inlineStr">
        <is>
          <t>56ប៊ី-លីង សឹបផ្លាយ ឆេន មេនេចម៉ិន ឯ.ក</t>
        </is>
      </c>
      <c r="D1469" s="418" t="inlineStr">
        <is>
          <t>K004-902004795</t>
        </is>
      </c>
      <c r="E1469" s="418" t="inlineStr">
        <is>
          <t>TI2022-0244</t>
        </is>
      </c>
      <c r="F1469" s="419" t="n">
        <v>44635</v>
      </c>
      <c r="G1469" s="420" t="n">
        <v>904960</v>
      </c>
      <c r="H1469" s="418" t="n"/>
      <c r="I1469" s="455" t="n">
        <v>904960</v>
      </c>
      <c r="J1469" s="418">
        <f>IF(L1469&lt;&gt;"",L1469,K1469)</f>
        <v/>
      </c>
      <c r="K1469" s="418">
        <f>IF(AND(T1469=TRUE, U1469=TRUE, V1469=TRUE), IF(W1469&lt;-0.05, "អនុញ្ញាត (អ្នកផ្គត់ផ្គង់ប្រកាសខ្វះ)", "បានប្រកាស (អនុញ្ញាត)"), IF(AND(T1469=FALSE, U1469=FALSE, V1469=FALSE), "ព្យួរទុក (មិនមានទិន្នន័យ)", "ប្រកាសខុស (ព្យួរទុក)"))</f>
        <v/>
      </c>
      <c r="L1469" s="418" t="inlineStr"/>
      <c r="M1469" s="418" t="inlineStr"/>
      <c r="N1469" s="455" t="n"/>
      <c r="O1469" s="455">
        <f>IF(W1469&lt;0,AI1469,I1469)</f>
        <v/>
      </c>
      <c r="P1469" s="455">
        <f>I1469-O1469</f>
        <v/>
      </c>
      <c r="Q1469" s="418" t="n"/>
      <c r="R1469" s="418" t="inlineStr">
        <is>
          <t>TI2022-0244</t>
        </is>
      </c>
      <c r="S1469" s="418" t="inlineStr"/>
      <c r="T1469" s="418">
        <f>R1469=S1469</f>
        <v/>
      </c>
      <c r="U1469" s="418">
        <f>AND(MONTH(F1469)=MONTH(Y1469), YEAR(F1469)=YEAR(Y1469))</f>
        <v/>
      </c>
      <c r="V1469" s="418">
        <f>AND(AC1469&lt;&gt;"", 'Company information'!D$4&lt;&gt;"", RIGHT(SUBSTITUTE(AC1469,"-",""),9)=RIGHT(SUBSTITUTE('Company information'!D$4,"-",""),9))</f>
        <v/>
      </c>
      <c r="W1469" s="418">
        <f>AI1469-I1469</f>
        <v/>
      </c>
      <c r="X1469" s="455" t="n"/>
      <c r="Y1469" s="417" t="n"/>
      <c r="Z1469" s="418" t="n"/>
      <c r="AA1469" s="418" t="n"/>
      <c r="AB1469" s="418" t="n"/>
      <c r="AC1469" s="418" t="n"/>
      <c r="AD1469" s="418" t="n"/>
      <c r="AE1469" s="455" t="n"/>
      <c r="AF1469" s="455" t="n"/>
      <c r="AG1469" s="455" t="n"/>
      <c r="AH1469" s="455" t="n"/>
      <c r="AI1469" s="455" t="n"/>
      <c r="AJ1469" s="455" t="n"/>
      <c r="AK1469" s="455" t="n"/>
      <c r="AL1469" s="455" t="n"/>
      <c r="AM1469" s="455" t="n"/>
      <c r="AN1469" s="455" t="n"/>
      <c r="AO1469" s="455" t="n"/>
      <c r="AP1469" s="455" t="n"/>
      <c r="AQ1469" s="455" t="n"/>
      <c r="AR1469" s="418" t="n"/>
      <c r="AS1469" s="418" t="n"/>
      <c r="AT1469" s="418" t="n"/>
    </row>
    <row r="1470">
      <c r="A1470" s="417" t="n">
        <v>1461</v>
      </c>
      <c r="B1470" s="418" t="inlineStr">
        <is>
          <t>CLERANCE &amp; TRUCKING FEE</t>
        </is>
      </c>
      <c r="C1470" s="418" t="inlineStr">
        <is>
          <t>56ប៊ី-លីង សឹបផ្លាយ ឆេន មេនេចម៉ិន ឯ.ក</t>
        </is>
      </c>
      <c r="D1470" s="418" t="inlineStr">
        <is>
          <t>K004-902004795</t>
        </is>
      </c>
      <c r="E1470" s="418" t="inlineStr">
        <is>
          <t>TI2022-0243</t>
        </is>
      </c>
      <c r="F1470" s="419" t="n">
        <v>44635</v>
      </c>
      <c r="G1470" s="420" t="n">
        <v>1498840</v>
      </c>
      <c r="H1470" s="418" t="n"/>
      <c r="I1470" s="455" t="n">
        <v>1498840</v>
      </c>
      <c r="J1470" s="418">
        <f>IF(L1470&lt;&gt;"",L1470,K1470)</f>
        <v/>
      </c>
      <c r="K1470" s="418">
        <f>IF(AND(T1470=TRUE, U1470=TRUE, V1470=TRUE), IF(W1470&lt;-0.05, "អនុញ្ញាត (អ្នកផ្គត់ផ្គង់ប្រកាសខ្វះ)", "បានប្រកាស (អនុញ្ញាត)"), IF(AND(T1470=FALSE, U1470=FALSE, V1470=FALSE), "ព្យួរទុក (មិនមានទិន្នន័យ)", "ប្រកាសខុស (ព្យួរទុក)"))</f>
        <v/>
      </c>
      <c r="L1470" s="418" t="inlineStr"/>
      <c r="M1470" s="418" t="inlineStr"/>
      <c r="N1470" s="455" t="n"/>
      <c r="O1470" s="455">
        <f>IF(W1470&lt;0,AI1470,I1470)</f>
        <v/>
      </c>
      <c r="P1470" s="455">
        <f>I1470-O1470</f>
        <v/>
      </c>
      <c r="Q1470" s="418" t="n"/>
      <c r="R1470" s="418" t="inlineStr">
        <is>
          <t>TI2022-0243</t>
        </is>
      </c>
      <c r="S1470" s="418" t="inlineStr"/>
      <c r="T1470" s="418">
        <f>R1470=S1470</f>
        <v/>
      </c>
      <c r="U1470" s="418">
        <f>AND(MONTH(F1470)=MONTH(Y1470), YEAR(F1470)=YEAR(Y1470))</f>
        <v/>
      </c>
      <c r="V1470" s="418">
        <f>AND(AC1470&lt;&gt;"", 'Company information'!D$4&lt;&gt;"", RIGHT(SUBSTITUTE(AC1470,"-",""),9)=RIGHT(SUBSTITUTE('Company information'!D$4,"-",""),9))</f>
        <v/>
      </c>
      <c r="W1470" s="418">
        <f>AI1470-I1470</f>
        <v/>
      </c>
      <c r="X1470" s="455" t="n"/>
      <c r="Y1470" s="417" t="n"/>
      <c r="Z1470" s="418" t="n"/>
      <c r="AA1470" s="418" t="n"/>
      <c r="AB1470" s="418" t="n"/>
      <c r="AC1470" s="418" t="n"/>
      <c r="AD1470" s="418" t="n"/>
      <c r="AE1470" s="455" t="n"/>
      <c r="AF1470" s="455" t="n"/>
      <c r="AG1470" s="455" t="n"/>
      <c r="AH1470" s="455" t="n"/>
      <c r="AI1470" s="455" t="n"/>
      <c r="AJ1470" s="455" t="n"/>
      <c r="AK1470" s="455" t="n"/>
      <c r="AL1470" s="455" t="n"/>
      <c r="AM1470" s="455" t="n"/>
      <c r="AN1470" s="455" t="n"/>
      <c r="AO1470" s="455" t="n"/>
      <c r="AP1470" s="455" t="n"/>
      <c r="AQ1470" s="455" t="n"/>
      <c r="AR1470" s="418" t="n"/>
      <c r="AS1470" s="418" t="n"/>
      <c r="AT1470" s="418" t="n"/>
    </row>
    <row r="1471">
      <c r="A1471" s="417" t="n">
        <v>1462</v>
      </c>
      <c r="B1471" s="418" t="inlineStr">
        <is>
          <t>CLERANCE &amp; TRUCKING FEE</t>
        </is>
      </c>
      <c r="C1471" s="418" t="inlineStr">
        <is>
          <t>56ប៊ី-លីង សឹបផ្លាយ ឆេន មេនេចម៉ិន ឯ.ក</t>
        </is>
      </c>
      <c r="D1471" s="418" t="inlineStr">
        <is>
          <t>K004-902004795</t>
        </is>
      </c>
      <c r="E1471" s="418" t="inlineStr">
        <is>
          <t>TI2022-0242</t>
        </is>
      </c>
      <c r="F1471" s="419" t="n">
        <v>44635</v>
      </c>
      <c r="G1471" s="420" t="n">
        <v>692860</v>
      </c>
      <c r="H1471" s="418" t="n"/>
      <c r="I1471" s="455" t="n">
        <v>692860</v>
      </c>
      <c r="J1471" s="418">
        <f>IF(L1471&lt;&gt;"",L1471,K1471)</f>
        <v/>
      </c>
      <c r="K1471" s="418">
        <f>IF(AND(T1471=TRUE, U1471=TRUE, V1471=TRUE), IF(W1471&lt;-0.05, "អនុញ្ញាត (អ្នកផ្គត់ផ្គង់ប្រកាសខ្វះ)", "បានប្រកាស (អនុញ្ញាត)"), IF(AND(T1471=FALSE, U1471=FALSE, V1471=FALSE), "ព្យួរទុក (មិនមានទិន្នន័យ)", "ប្រកាសខុស (ព្យួរទុក)"))</f>
        <v/>
      </c>
      <c r="L1471" s="418" t="inlineStr"/>
      <c r="M1471" s="418" t="inlineStr"/>
      <c r="N1471" s="455" t="n"/>
      <c r="O1471" s="455">
        <f>IF(W1471&lt;0,AI1471,I1471)</f>
        <v/>
      </c>
      <c r="P1471" s="455">
        <f>I1471-O1471</f>
        <v/>
      </c>
      <c r="Q1471" s="418" t="n"/>
      <c r="R1471" s="418" t="inlineStr">
        <is>
          <t>TI2022-0242</t>
        </is>
      </c>
      <c r="S1471" s="418" t="inlineStr"/>
      <c r="T1471" s="418">
        <f>R1471=S1471</f>
        <v/>
      </c>
      <c r="U1471" s="418">
        <f>AND(MONTH(F1471)=MONTH(Y1471), YEAR(F1471)=YEAR(Y1471))</f>
        <v/>
      </c>
      <c r="V1471" s="418">
        <f>AND(AC1471&lt;&gt;"", 'Company information'!D$4&lt;&gt;"", RIGHT(SUBSTITUTE(AC1471,"-",""),9)=RIGHT(SUBSTITUTE('Company information'!D$4,"-",""),9))</f>
        <v/>
      </c>
      <c r="W1471" s="418">
        <f>AI1471-I1471</f>
        <v/>
      </c>
      <c r="X1471" s="455" t="n"/>
      <c r="Y1471" s="417" t="n"/>
      <c r="Z1471" s="418" t="n"/>
      <c r="AA1471" s="418" t="n"/>
      <c r="AB1471" s="418" t="n"/>
      <c r="AC1471" s="418" t="n"/>
      <c r="AD1471" s="418" t="n"/>
      <c r="AE1471" s="455" t="n"/>
      <c r="AF1471" s="455" t="n"/>
      <c r="AG1471" s="455" t="n"/>
      <c r="AH1471" s="455" t="n"/>
      <c r="AI1471" s="455" t="n"/>
      <c r="AJ1471" s="455" t="n"/>
      <c r="AK1471" s="455" t="n"/>
      <c r="AL1471" s="455" t="n"/>
      <c r="AM1471" s="455" t="n"/>
      <c r="AN1471" s="455" t="n"/>
      <c r="AO1471" s="455" t="n"/>
      <c r="AP1471" s="455" t="n"/>
      <c r="AQ1471" s="455" t="n"/>
      <c r="AR1471" s="418" t="n"/>
      <c r="AS1471" s="418" t="n"/>
      <c r="AT1471" s="418" t="n"/>
    </row>
    <row r="1472">
      <c r="A1472" s="417" t="n">
        <v>1463</v>
      </c>
      <c r="B1472" s="418" t="inlineStr">
        <is>
          <t>CLERANCE &amp; TRUCKING FEE</t>
        </is>
      </c>
      <c r="C1472" s="418" t="inlineStr">
        <is>
          <t>56ប៊ី-លីង សឹបផ្លាយ ឆេន មេនេចម៉ិន ឯ.ក</t>
        </is>
      </c>
      <c r="D1472" s="418" t="inlineStr">
        <is>
          <t>K004-902004795</t>
        </is>
      </c>
      <c r="E1472" s="418" t="inlineStr">
        <is>
          <t>TI2022-0241</t>
        </is>
      </c>
      <c r="F1472" s="419" t="n">
        <v>44635</v>
      </c>
      <c r="G1472" s="420" t="n">
        <v>480760</v>
      </c>
      <c r="H1472" s="418" t="n"/>
      <c r="I1472" s="455" t="n">
        <v>480760</v>
      </c>
      <c r="J1472" s="418">
        <f>IF(L1472&lt;&gt;"",L1472,K1472)</f>
        <v/>
      </c>
      <c r="K1472" s="418">
        <f>IF(AND(T1472=TRUE, U1472=TRUE, V1472=TRUE), IF(W1472&lt;-0.05, "អនុញ្ញាត (អ្នកផ្គត់ផ្គង់ប្រកាសខ្វះ)", "បានប្រកាស (អនុញ្ញាត)"), IF(AND(T1472=FALSE, U1472=FALSE, V1472=FALSE), "ព្យួរទុក (មិនមានទិន្នន័យ)", "ប្រកាសខុស (ព្យួរទុក)"))</f>
        <v/>
      </c>
      <c r="L1472" s="418" t="inlineStr"/>
      <c r="M1472" s="418" t="inlineStr"/>
      <c r="N1472" s="455" t="n"/>
      <c r="O1472" s="455">
        <f>IF(W1472&lt;0,AI1472,I1472)</f>
        <v/>
      </c>
      <c r="P1472" s="455">
        <f>I1472-O1472</f>
        <v/>
      </c>
      <c r="Q1472" s="418" t="n"/>
      <c r="R1472" s="418" t="inlineStr">
        <is>
          <t>TI2022-0241</t>
        </is>
      </c>
      <c r="S1472" s="418" t="inlineStr"/>
      <c r="T1472" s="418">
        <f>R1472=S1472</f>
        <v/>
      </c>
      <c r="U1472" s="418">
        <f>AND(MONTH(F1472)=MONTH(Y1472), YEAR(F1472)=YEAR(Y1472))</f>
        <v/>
      </c>
      <c r="V1472" s="418">
        <f>AND(AC1472&lt;&gt;"", 'Company information'!D$4&lt;&gt;"", RIGHT(SUBSTITUTE(AC1472,"-",""),9)=RIGHT(SUBSTITUTE('Company information'!D$4,"-",""),9))</f>
        <v/>
      </c>
      <c r="W1472" s="418">
        <f>AI1472-I1472</f>
        <v/>
      </c>
      <c r="X1472" s="455" t="n"/>
      <c r="Y1472" s="417" t="n"/>
      <c r="Z1472" s="418" t="n"/>
      <c r="AA1472" s="418" t="n"/>
      <c r="AB1472" s="418" t="n"/>
      <c r="AC1472" s="418" t="n"/>
      <c r="AD1472" s="418" t="n"/>
      <c r="AE1472" s="455" t="n"/>
      <c r="AF1472" s="455" t="n"/>
      <c r="AG1472" s="455" t="n"/>
      <c r="AH1472" s="455" t="n"/>
      <c r="AI1472" s="455" t="n"/>
      <c r="AJ1472" s="455" t="n"/>
      <c r="AK1472" s="455" t="n"/>
      <c r="AL1472" s="455" t="n"/>
      <c r="AM1472" s="455" t="n"/>
      <c r="AN1472" s="455" t="n"/>
      <c r="AO1472" s="455" t="n"/>
      <c r="AP1472" s="455" t="n"/>
      <c r="AQ1472" s="455" t="n"/>
      <c r="AR1472" s="418" t="n"/>
      <c r="AS1472" s="418" t="n"/>
      <c r="AT1472" s="418" t="n"/>
    </row>
    <row r="1473">
      <c r="A1473" s="417" t="n">
        <v>1464</v>
      </c>
      <c r="B1473" s="418" t="inlineStr">
        <is>
          <t>Rental Machine Canon  IR 2525</t>
        </is>
      </c>
      <c r="C1473" s="418" t="inlineStr">
        <is>
          <t>អិនធីអិល តិចណូឡូជី</t>
        </is>
      </c>
      <c r="D1473" s="418" t="inlineStr">
        <is>
          <t>K005-901900283</t>
        </is>
      </c>
      <c r="E1473" s="418" t="inlineStr">
        <is>
          <t>22-000599</t>
        </is>
      </c>
      <c r="F1473" s="419" t="n">
        <v>44564</v>
      </c>
      <c r="G1473" s="420" t="n">
        <v>21550</v>
      </c>
      <c r="H1473" s="418" t="n"/>
      <c r="I1473" s="455" t="n">
        <v>21550</v>
      </c>
      <c r="J1473" s="418">
        <f>IF(L1473&lt;&gt;"",L1473,K1473)</f>
        <v/>
      </c>
      <c r="K1473" s="418">
        <f>IF(AND(T1473=TRUE, U1473=TRUE, V1473=TRUE), IF(W1473&lt;-0.05, "អនុញ្ញាត (អ្នកផ្គត់ផ្គង់ប្រកាសខ្វះ)", "បានប្រកាស (អនុញ្ញាត)"), IF(AND(T1473=FALSE, U1473=FALSE, V1473=FALSE), "ព្យួរទុក (មិនមានទិន្នន័យ)", "ប្រកាសខុស (ព្យួរទុក)"))</f>
        <v/>
      </c>
      <c r="L1473" s="418" t="inlineStr"/>
      <c r="M1473" s="418" t="inlineStr"/>
      <c r="N1473" s="455" t="n"/>
      <c r="O1473" s="455">
        <f>IF(W1473&lt;0,AI1473,I1473)</f>
        <v/>
      </c>
      <c r="P1473" s="455">
        <f>I1473-O1473</f>
        <v/>
      </c>
      <c r="Q1473" s="418" t="n"/>
      <c r="R1473" s="418" t="inlineStr">
        <is>
          <t>22-000599</t>
        </is>
      </c>
      <c r="S1473" s="418" t="inlineStr"/>
      <c r="T1473" s="418">
        <f>R1473=S1473</f>
        <v/>
      </c>
      <c r="U1473" s="418">
        <f>AND(MONTH(F1473)=MONTH(Y1473), YEAR(F1473)=YEAR(Y1473))</f>
        <v/>
      </c>
      <c r="V1473" s="418">
        <f>AND(AC1473&lt;&gt;"", 'Company information'!D$4&lt;&gt;"", RIGHT(SUBSTITUTE(AC1473,"-",""),9)=RIGHT(SUBSTITUTE('Company information'!D$4,"-",""),9))</f>
        <v/>
      </c>
      <c r="W1473" s="418">
        <f>AI1473-I1473</f>
        <v/>
      </c>
      <c r="X1473" s="455" t="n"/>
      <c r="Y1473" s="417" t="n"/>
      <c r="Z1473" s="418" t="n"/>
      <c r="AA1473" s="418" t="n"/>
      <c r="AB1473" s="418" t="n"/>
      <c r="AC1473" s="418" t="n"/>
      <c r="AD1473" s="418" t="n"/>
      <c r="AE1473" s="455" t="n"/>
      <c r="AF1473" s="455" t="n"/>
      <c r="AG1473" s="455" t="n"/>
      <c r="AH1473" s="455" t="n"/>
      <c r="AI1473" s="455" t="n"/>
      <c r="AJ1473" s="455" t="n"/>
      <c r="AK1473" s="455" t="n"/>
      <c r="AL1473" s="455" t="n"/>
      <c r="AM1473" s="455" t="n"/>
      <c r="AN1473" s="455" t="n"/>
      <c r="AO1473" s="455" t="n"/>
      <c r="AP1473" s="455" t="n"/>
      <c r="AQ1473" s="455" t="n"/>
      <c r="AR1473" s="418" t="n"/>
      <c r="AS1473" s="418" t="n"/>
      <c r="AT1473" s="418" t="n"/>
    </row>
    <row r="1474">
      <c r="A1474" s="417" t="n">
        <v>1465</v>
      </c>
      <c r="B1474" s="418" t="inlineStr">
        <is>
          <t>General Pest Control Service</t>
        </is>
      </c>
      <c r="C1474" s="418" t="inlineStr">
        <is>
          <t>ភីស៊ីអាយ សឺវីស</t>
        </is>
      </c>
      <c r="D1474" s="418" t="inlineStr">
        <is>
          <t>K010-901639639</t>
        </is>
      </c>
      <c r="E1474" s="418" t="inlineStr">
        <is>
          <t>20220219</t>
        </is>
      </c>
      <c r="F1474" s="419" t="n">
        <v>44640</v>
      </c>
      <c r="G1474" s="420" t="n">
        <v>80960</v>
      </c>
      <c r="H1474" s="418" t="n"/>
      <c r="I1474" s="455" t="n">
        <v>80960</v>
      </c>
      <c r="J1474" s="418">
        <f>IF(L1474&lt;&gt;"",L1474,K1474)</f>
        <v/>
      </c>
      <c r="K1474" s="418">
        <f>IF(AND(T1474=TRUE, U1474=TRUE, V1474=TRUE), IF(W1474&lt;-0.05, "អនុញ្ញាត (អ្នកផ្គត់ផ្គង់ប្រកាសខ្វះ)", "បានប្រកាស (អនុញ្ញាត)"), IF(AND(T1474=FALSE, U1474=FALSE, V1474=FALSE), "ព្យួរទុក (មិនមានទិន្នន័យ)", "ប្រកាសខុស (ព្យួរទុក)"))</f>
        <v/>
      </c>
      <c r="L1474" s="418" t="inlineStr"/>
      <c r="M1474" s="418" t="inlineStr"/>
      <c r="N1474" s="455" t="n"/>
      <c r="O1474" s="455">
        <f>IF(W1474&lt;0,AI1474,I1474)</f>
        <v/>
      </c>
      <c r="P1474" s="455">
        <f>I1474-O1474</f>
        <v/>
      </c>
      <c r="Q1474" s="418" t="n"/>
      <c r="R1474" s="418" t="inlineStr">
        <is>
          <t>20220219</t>
        </is>
      </c>
      <c r="S1474" s="418" t="inlineStr">
        <is>
          <t>2022-0219</t>
        </is>
      </c>
      <c r="T1474" s="418">
        <f>R1474=S1474</f>
        <v/>
      </c>
      <c r="U1474" s="418">
        <f>AND(MONTH(F1474)=MONTH(Y1474), YEAR(F1474)=YEAR(Y1474))</f>
        <v/>
      </c>
      <c r="V1474" s="418">
        <f>AND(AC1474&lt;&gt;"", 'Company information'!D$4&lt;&gt;"", RIGHT(SUBSTITUTE(AC1474,"-",""),9)=RIGHT(SUBSTITUTE('Company information'!D$4,"-",""),9))</f>
        <v/>
      </c>
      <c r="W1474" s="418">
        <f>AI1474-I1474</f>
        <v/>
      </c>
      <c r="X1474" s="455" t="n"/>
      <c r="Y1474" s="419" t="n">
        <v>44924</v>
      </c>
      <c r="Z1474" s="418" t="inlineStr">
        <is>
          <t>2022-0219</t>
        </is>
      </c>
      <c r="AA1474" s="418" t="inlineStr"/>
      <c r="AB1474" s="418" t="inlineStr">
        <is>
          <t>បុគ្គលជាប់អាករ</t>
        </is>
      </c>
      <c r="AC1474" s="418" t="inlineStr">
        <is>
          <t>L001-100052517</t>
        </is>
      </c>
      <c r="AD1474" s="418" t="inlineStr">
        <is>
          <t>ម៉ាកាឡូត ហ្គាមេន (ខេមបូឌា)</t>
        </is>
      </c>
      <c r="AE1474" s="455" t="n">
        <v>802033</v>
      </c>
      <c r="AF1474" s="455" t="n">
        <v>729121</v>
      </c>
      <c r="AG1474" s="455" t="n">
        <v>0</v>
      </c>
      <c r="AH1474" s="455" t="n">
        <v>0</v>
      </c>
      <c r="AI1474" s="455" t="n">
        <v>72912</v>
      </c>
      <c r="AJ1474" s="455" t="n">
        <v>0</v>
      </c>
      <c r="AK1474" s="455" t="n">
        <v>0</v>
      </c>
      <c r="AL1474" s="455" t="n">
        <v>0</v>
      </c>
      <c r="AM1474" s="455" t="n">
        <v>0</v>
      </c>
      <c r="AN1474" s="455" t="n">
        <v>0</v>
      </c>
      <c r="AO1474" s="455" t="n">
        <v>0</v>
      </c>
      <c r="AP1474" s="455" t="n">
        <v>0</v>
      </c>
      <c r="AQ1474" s="455" t="n">
        <v>0</v>
      </c>
      <c r="AR1474" s="418" t="inlineStr"/>
      <c r="AS1474" s="418" t="inlineStr">
        <is>
          <t>គំរូអាវ&amp;ក្រណាត់</t>
        </is>
      </c>
      <c r="AT1474" s="418" t="inlineStr">
        <is>
          <t>បានប្រកាសពន្ធ</t>
        </is>
      </c>
    </row>
    <row r="1475">
      <c r="A1475" s="417" t="n">
        <v>1466</v>
      </c>
      <c r="B1475" s="418" t="inlineStr">
        <is>
          <t>Monthly Tax Declcaration for Mar 2022</t>
        </is>
      </c>
      <c r="C1475" s="418" t="inlineStr">
        <is>
          <t>យីងកឺ ខេម ថេក អ៊ែតវ៉ាយហ្សឺរី ឯ.ក</t>
        </is>
      </c>
      <c r="D1475" s="418" t="inlineStr">
        <is>
          <t>K003-902005313</t>
        </is>
      </c>
      <c r="E1475" s="418" t="inlineStr">
        <is>
          <t>YKT22-057</t>
        </is>
      </c>
      <c r="F1475" s="419" t="n">
        <v>44807</v>
      </c>
      <c r="G1475" s="420" t="n">
        <v>568120</v>
      </c>
      <c r="H1475" s="418" t="n"/>
      <c r="I1475" s="455" t="n">
        <v>568120</v>
      </c>
      <c r="J1475" s="418">
        <f>IF(L1475&lt;&gt;"",L1475,K1475)</f>
        <v/>
      </c>
      <c r="K1475" s="418">
        <f>IF(AND(T1475=TRUE, U1475=TRUE, V1475=TRUE), IF(W1475&lt;-0.05, "អនុញ្ញាត (អ្នកផ្គត់ផ្គង់ប្រកាសខ្វះ)", "បានប្រកាស (អនុញ្ញាត)"), IF(AND(T1475=FALSE, U1475=FALSE, V1475=FALSE), "ព្យួរទុក (មិនមានទិន្នន័យ)", "ប្រកាសខុស (ព្យួរទុក)"))</f>
        <v/>
      </c>
      <c r="L1475" s="418" t="inlineStr"/>
      <c r="M1475" s="418" t="inlineStr"/>
      <c r="N1475" s="455" t="n"/>
      <c r="O1475" s="455">
        <f>IF(W1475&lt;0,AI1475,I1475)</f>
        <v/>
      </c>
      <c r="P1475" s="455">
        <f>I1475-O1475</f>
        <v/>
      </c>
      <c r="Q1475" s="418" t="n"/>
      <c r="R1475" s="418" t="inlineStr">
        <is>
          <t>YKT22-057</t>
        </is>
      </c>
      <c r="S1475" s="418" t="inlineStr"/>
      <c r="T1475" s="418">
        <f>R1475=S1475</f>
        <v/>
      </c>
      <c r="U1475" s="418">
        <f>AND(MONTH(F1475)=MONTH(Y1475), YEAR(F1475)=YEAR(Y1475))</f>
        <v/>
      </c>
      <c r="V1475" s="418">
        <f>AND(AC1475&lt;&gt;"", 'Company information'!D$4&lt;&gt;"", RIGHT(SUBSTITUTE(AC1475,"-",""),9)=RIGHT(SUBSTITUTE('Company information'!D$4,"-",""),9))</f>
        <v/>
      </c>
      <c r="W1475" s="418">
        <f>AI1475-I1475</f>
        <v/>
      </c>
      <c r="X1475" s="455" t="n"/>
      <c r="Y1475" s="417" t="n"/>
      <c r="Z1475" s="418" t="n"/>
      <c r="AA1475" s="418" t="n"/>
      <c r="AB1475" s="418" t="n"/>
      <c r="AC1475" s="418" t="n"/>
      <c r="AD1475" s="418" t="n"/>
      <c r="AE1475" s="455" t="n"/>
      <c r="AF1475" s="455" t="n"/>
      <c r="AG1475" s="455" t="n"/>
      <c r="AH1475" s="455" t="n"/>
      <c r="AI1475" s="455" t="n"/>
      <c r="AJ1475" s="455" t="n"/>
      <c r="AK1475" s="455" t="n"/>
      <c r="AL1475" s="455" t="n"/>
      <c r="AM1475" s="455" t="n"/>
      <c r="AN1475" s="455" t="n"/>
      <c r="AO1475" s="455" t="n"/>
      <c r="AP1475" s="455" t="n"/>
      <c r="AQ1475" s="455" t="n"/>
      <c r="AR1475" s="418" t="n"/>
      <c r="AS1475" s="418" t="n"/>
      <c r="AT1475" s="418" t="n"/>
    </row>
    <row r="1476">
      <c r="A1476" s="417" t="n">
        <v>1467</v>
      </c>
      <c r="B1476" s="418" t="inlineStr">
        <is>
          <t>Building Rental Charge and Management Fee for Mar 2022</t>
        </is>
      </c>
      <c r="C1476" s="418" t="inlineStr">
        <is>
          <t>មេហ្គា លេបឹល &amp; ស្ទីកឃើរ (ខេមបូឌា)</t>
        </is>
      </c>
      <c r="D1476" s="418" t="inlineStr">
        <is>
          <t>L001-100185983</t>
        </is>
      </c>
      <c r="E1476" s="418" t="inlineStr">
        <is>
          <t>INV20220301</t>
        </is>
      </c>
      <c r="F1476" s="419" t="n">
        <v>44564</v>
      </c>
      <c r="G1476" s="420" t="n">
        <v>4537279</v>
      </c>
      <c r="H1476" s="418" t="n"/>
      <c r="I1476" s="455" t="n">
        <v>4537279</v>
      </c>
      <c r="J1476" s="418">
        <f>IF(L1476&lt;&gt;"",L1476,K1476)</f>
        <v/>
      </c>
      <c r="K1476" s="418">
        <f>IF(AND(T1476=TRUE, U1476=TRUE, V1476=TRUE), IF(W1476&lt;-0.05, "អនុញ្ញាត (អ្នកផ្គត់ផ្គង់ប្រកាសខ្វះ)", "បានប្រកាស (អនុញ្ញាត)"), IF(AND(T1476=FALSE, U1476=FALSE, V1476=FALSE), "ព្យួរទុក (មិនមានទិន្នន័យ)", "ប្រកាសខុស (ព្យួរទុក)"))</f>
        <v/>
      </c>
      <c r="L1476" s="418" t="inlineStr"/>
      <c r="M1476" s="418" t="inlineStr"/>
      <c r="N1476" s="455" t="n"/>
      <c r="O1476" s="455">
        <f>IF(W1476&lt;0,AI1476,I1476)</f>
        <v/>
      </c>
      <c r="P1476" s="455">
        <f>I1476-O1476</f>
        <v/>
      </c>
      <c r="Q1476" s="418" t="n"/>
      <c r="R1476" s="418" t="inlineStr">
        <is>
          <t>INV20220301</t>
        </is>
      </c>
      <c r="S1476" s="418" t="inlineStr"/>
      <c r="T1476" s="418">
        <f>R1476=S1476</f>
        <v/>
      </c>
      <c r="U1476" s="418">
        <f>AND(MONTH(F1476)=MONTH(Y1476), YEAR(F1476)=YEAR(Y1476))</f>
        <v/>
      </c>
      <c r="V1476" s="418">
        <f>AND(AC1476&lt;&gt;"", 'Company information'!D$4&lt;&gt;"", RIGHT(SUBSTITUTE(AC1476,"-",""),9)=RIGHT(SUBSTITUTE('Company information'!D$4,"-",""),9))</f>
        <v/>
      </c>
      <c r="W1476" s="418">
        <f>AI1476-I1476</f>
        <v/>
      </c>
      <c r="X1476" s="455" t="n"/>
      <c r="Y1476" s="417" t="n"/>
      <c r="Z1476" s="418" t="n"/>
      <c r="AA1476" s="418" t="n"/>
      <c r="AB1476" s="418" t="n"/>
      <c r="AC1476" s="418" t="n"/>
      <c r="AD1476" s="418" t="n"/>
      <c r="AE1476" s="455" t="n"/>
      <c r="AF1476" s="455" t="n"/>
      <c r="AG1476" s="455" t="n"/>
      <c r="AH1476" s="455" t="n"/>
      <c r="AI1476" s="455" t="n"/>
      <c r="AJ1476" s="455" t="n"/>
      <c r="AK1476" s="455" t="n"/>
      <c r="AL1476" s="455" t="n"/>
      <c r="AM1476" s="455" t="n"/>
      <c r="AN1476" s="455" t="n"/>
      <c r="AO1476" s="455" t="n"/>
      <c r="AP1476" s="455" t="n"/>
      <c r="AQ1476" s="455" t="n"/>
      <c r="AR1476" s="418" t="n"/>
      <c r="AS1476" s="418" t="n"/>
      <c r="AT1476" s="418" t="n"/>
    </row>
    <row r="1477">
      <c r="A1477" s="417" t="n">
        <v>1468</v>
      </c>
      <c r="B1477" s="418" t="inlineStr">
        <is>
          <t>Instrasture Maintenance Fee for Mar 2022</t>
        </is>
      </c>
      <c r="C1477" s="418" t="inlineStr">
        <is>
          <t>ភ្នំពេញ អេសអ៊ីហ្សិត ភីអិលស៊ី</t>
        </is>
      </c>
      <c r="D1477" s="418" t="inlineStr">
        <is>
          <t>L001-100046592</t>
        </is>
      </c>
      <c r="E1477" s="418" t="inlineStr">
        <is>
          <t>2022-01244</t>
        </is>
      </c>
      <c r="F1477" s="419" t="n">
        <v>44638</v>
      </c>
      <c r="G1477" s="420" t="n">
        <v>163410</v>
      </c>
      <c r="H1477" s="418" t="n"/>
      <c r="I1477" s="455" t="n">
        <v>163410</v>
      </c>
      <c r="J1477" s="418">
        <f>IF(L1477&lt;&gt;"",L1477,K1477)</f>
        <v/>
      </c>
      <c r="K1477" s="418">
        <f>IF(AND(T1477=TRUE, U1477=TRUE, V1477=TRUE), IF(W1477&lt;-0.05, "អនុញ្ញាត (អ្នកផ្គត់ផ្គង់ប្រកាសខ្វះ)", "បានប្រកាស (អនុញ្ញាត)"), IF(AND(T1477=FALSE, U1477=FALSE, V1477=FALSE), "ព្យួរទុក (មិនមានទិន្នន័យ)", "ប្រកាសខុស (ព្យួរទុក)"))</f>
        <v/>
      </c>
      <c r="L1477" s="418" t="inlineStr"/>
      <c r="M1477" s="418" t="inlineStr"/>
      <c r="N1477" s="455" t="n"/>
      <c r="O1477" s="455">
        <f>IF(W1477&lt;0,AI1477,I1477)</f>
        <v/>
      </c>
      <c r="P1477" s="455">
        <f>I1477-O1477</f>
        <v/>
      </c>
      <c r="Q1477" s="418" t="n"/>
      <c r="R1477" s="418" t="inlineStr">
        <is>
          <t>2022-01244</t>
        </is>
      </c>
      <c r="S1477" s="418" t="inlineStr"/>
      <c r="T1477" s="418">
        <f>R1477=S1477</f>
        <v/>
      </c>
      <c r="U1477" s="418">
        <f>AND(MONTH(F1477)=MONTH(Y1477), YEAR(F1477)=YEAR(Y1477))</f>
        <v/>
      </c>
      <c r="V1477" s="418">
        <f>AND(AC1477&lt;&gt;"", 'Company information'!D$4&lt;&gt;"", RIGHT(SUBSTITUTE(AC1477,"-",""),9)=RIGHT(SUBSTITUTE('Company information'!D$4,"-",""),9))</f>
        <v/>
      </c>
      <c r="W1477" s="418">
        <f>AI1477-I1477</f>
        <v/>
      </c>
      <c r="X1477" s="455" t="n"/>
      <c r="Y1477" s="417" t="n"/>
      <c r="Z1477" s="418" t="n"/>
      <c r="AA1477" s="418" t="n"/>
      <c r="AB1477" s="418" t="n"/>
      <c r="AC1477" s="418" t="n"/>
      <c r="AD1477" s="418" t="n"/>
      <c r="AE1477" s="455" t="n"/>
      <c r="AF1477" s="455" t="n"/>
      <c r="AG1477" s="455" t="n"/>
      <c r="AH1477" s="455" t="n"/>
      <c r="AI1477" s="455" t="n"/>
      <c r="AJ1477" s="455" t="n"/>
      <c r="AK1477" s="455" t="n"/>
      <c r="AL1477" s="455" t="n"/>
      <c r="AM1477" s="455" t="n"/>
      <c r="AN1477" s="455" t="n"/>
      <c r="AO1477" s="455" t="n"/>
      <c r="AP1477" s="455" t="n"/>
      <c r="AQ1477" s="455" t="n"/>
      <c r="AR1477" s="418" t="n"/>
      <c r="AS1477" s="418" t="n"/>
      <c r="AT1477" s="418" t="n"/>
    </row>
    <row r="1478">
      <c r="A1478" s="417" t="n">
        <v>1469</v>
      </c>
      <c r="B1478" s="418" t="inlineStr">
        <is>
          <t>Instrasture Maintenance Fee for Mar 2022</t>
        </is>
      </c>
      <c r="C1478" s="418" t="inlineStr">
        <is>
          <t>ភ្នំពេញ អេសអ៊ីហ្សិត ភីអិលស៊ី</t>
        </is>
      </c>
      <c r="D1478" s="418" t="inlineStr">
        <is>
          <t>L001-100046592</t>
        </is>
      </c>
      <c r="E1478" s="418" t="inlineStr">
        <is>
          <t>2022-01235</t>
        </is>
      </c>
      <c r="F1478" s="419" t="n">
        <v>44641</v>
      </c>
      <c r="G1478" s="420" t="n">
        <v>198960</v>
      </c>
      <c r="H1478" s="418" t="n"/>
      <c r="I1478" s="455" t="n">
        <v>198960</v>
      </c>
      <c r="J1478" s="418">
        <f>IF(L1478&lt;&gt;"",L1478,K1478)</f>
        <v/>
      </c>
      <c r="K1478" s="418">
        <f>IF(AND(T1478=TRUE, U1478=TRUE, V1478=TRUE), IF(W1478&lt;-0.05, "អនុញ្ញាត (អ្នកផ្គត់ផ្គង់ប្រកាសខ្វះ)", "បានប្រកាស (អនុញ្ញាត)"), IF(AND(T1478=FALSE, U1478=FALSE, V1478=FALSE), "ព្យួរទុក (មិនមានទិន្នន័យ)", "ប្រកាសខុស (ព្យួរទុក)"))</f>
        <v/>
      </c>
      <c r="L1478" s="418" t="inlineStr"/>
      <c r="M1478" s="418" t="inlineStr"/>
      <c r="N1478" s="455" t="n"/>
      <c r="O1478" s="455">
        <f>IF(W1478&lt;0,AI1478,I1478)</f>
        <v/>
      </c>
      <c r="P1478" s="455">
        <f>I1478-O1478</f>
        <v/>
      </c>
      <c r="Q1478" s="418" t="n"/>
      <c r="R1478" s="418" t="inlineStr">
        <is>
          <t>2022-01235</t>
        </is>
      </c>
      <c r="S1478" s="418" t="inlineStr"/>
      <c r="T1478" s="418">
        <f>R1478=S1478</f>
        <v/>
      </c>
      <c r="U1478" s="418">
        <f>AND(MONTH(F1478)=MONTH(Y1478), YEAR(F1478)=YEAR(Y1478))</f>
        <v/>
      </c>
      <c r="V1478" s="418">
        <f>AND(AC1478&lt;&gt;"", 'Company information'!D$4&lt;&gt;"", RIGHT(SUBSTITUTE(AC1478,"-",""),9)=RIGHT(SUBSTITUTE('Company information'!D$4,"-",""),9))</f>
        <v/>
      </c>
      <c r="W1478" s="418">
        <f>AI1478-I1478</f>
        <v/>
      </c>
      <c r="X1478" s="455" t="n"/>
      <c r="Y1478" s="417" t="n"/>
      <c r="Z1478" s="418" t="n"/>
      <c r="AA1478" s="418" t="n"/>
      <c r="AB1478" s="418" t="n"/>
      <c r="AC1478" s="418" t="n"/>
      <c r="AD1478" s="418" t="n"/>
      <c r="AE1478" s="455" t="n"/>
      <c r="AF1478" s="455" t="n"/>
      <c r="AG1478" s="455" t="n"/>
      <c r="AH1478" s="455" t="n"/>
      <c r="AI1478" s="455" t="n"/>
      <c r="AJ1478" s="455" t="n"/>
      <c r="AK1478" s="455" t="n"/>
      <c r="AL1478" s="455" t="n"/>
      <c r="AM1478" s="455" t="n"/>
      <c r="AN1478" s="455" t="n"/>
      <c r="AO1478" s="455" t="n"/>
      <c r="AP1478" s="455" t="n"/>
      <c r="AQ1478" s="455" t="n"/>
      <c r="AR1478" s="418" t="n"/>
      <c r="AS1478" s="418" t="n"/>
      <c r="AT1478" s="418" t="n"/>
    </row>
    <row r="1479">
      <c r="A1479" s="417" t="n">
        <v>1470</v>
      </c>
      <c r="B1479" s="418" t="inlineStr">
        <is>
          <t>Security Service</t>
        </is>
      </c>
      <c r="C1479" s="418" t="inlineStr">
        <is>
          <t>សហ័ស សិឃ្យូរិធី ឯ.ក</t>
        </is>
      </c>
      <c r="D1479" s="418" t="inlineStr">
        <is>
          <t>K010-107032600</t>
        </is>
      </c>
      <c r="E1479" s="418" t="inlineStr">
        <is>
          <t>SHTI220139</t>
        </is>
      </c>
      <c r="F1479" s="419" t="n">
        <v>44643</v>
      </c>
      <c r="G1479" s="420" t="n">
        <v>226632</v>
      </c>
      <c r="H1479" s="418" t="n"/>
      <c r="I1479" s="455" t="n">
        <v>226632</v>
      </c>
      <c r="J1479" s="418">
        <f>IF(L1479&lt;&gt;"",L1479,K1479)</f>
        <v/>
      </c>
      <c r="K1479" s="418">
        <f>IF(AND(T1479=TRUE, U1479=TRUE, V1479=TRUE), IF(W1479&lt;-0.05, "អនុញ្ញាត (អ្នកផ្គត់ផ្គង់ប្រកាសខ្វះ)", "បានប្រកាស (អនុញ្ញាត)"), IF(AND(T1479=FALSE, U1479=FALSE, V1479=FALSE), "ព្យួរទុក (មិនមានទិន្នន័យ)", "ប្រកាសខុស (ព្យួរទុក)"))</f>
        <v/>
      </c>
      <c r="L1479" s="418" t="inlineStr"/>
      <c r="M1479" s="418" t="inlineStr"/>
      <c r="N1479" s="455" t="n"/>
      <c r="O1479" s="455">
        <f>IF(W1479&lt;0,AI1479,I1479)</f>
        <v/>
      </c>
      <c r="P1479" s="455">
        <f>I1479-O1479</f>
        <v/>
      </c>
      <c r="Q1479" s="418" t="n"/>
      <c r="R1479" s="418" t="inlineStr">
        <is>
          <t>SHTI220139</t>
        </is>
      </c>
      <c r="S1479" s="418" t="inlineStr"/>
      <c r="T1479" s="418">
        <f>R1479=S1479</f>
        <v/>
      </c>
      <c r="U1479" s="418">
        <f>AND(MONTH(F1479)=MONTH(Y1479), YEAR(F1479)=YEAR(Y1479))</f>
        <v/>
      </c>
      <c r="V1479" s="418">
        <f>AND(AC1479&lt;&gt;"", 'Company information'!D$4&lt;&gt;"", RIGHT(SUBSTITUTE(AC1479,"-",""),9)=RIGHT(SUBSTITUTE('Company information'!D$4,"-",""),9))</f>
        <v/>
      </c>
      <c r="W1479" s="418">
        <f>AI1479-I1479</f>
        <v/>
      </c>
      <c r="X1479" s="455" t="n"/>
      <c r="Y1479" s="417" t="n"/>
      <c r="Z1479" s="418" t="n"/>
      <c r="AA1479" s="418" t="n"/>
      <c r="AB1479" s="418" t="n"/>
      <c r="AC1479" s="418" t="n"/>
      <c r="AD1479" s="418" t="n"/>
      <c r="AE1479" s="455" t="n"/>
      <c r="AF1479" s="455" t="n"/>
      <c r="AG1479" s="455" t="n"/>
      <c r="AH1479" s="455" t="n"/>
      <c r="AI1479" s="455" t="n"/>
      <c r="AJ1479" s="455" t="n"/>
      <c r="AK1479" s="455" t="n"/>
      <c r="AL1479" s="455" t="n"/>
      <c r="AM1479" s="455" t="n"/>
      <c r="AN1479" s="455" t="n"/>
      <c r="AO1479" s="455" t="n"/>
      <c r="AP1479" s="455" t="n"/>
      <c r="AQ1479" s="455" t="n"/>
      <c r="AR1479" s="418" t="n"/>
      <c r="AS1479" s="418" t="n"/>
      <c r="AT1479" s="418" t="n"/>
    </row>
    <row r="1480">
      <c r="A1480" s="417" t="n">
        <v>1471</v>
      </c>
      <c r="B1480" s="418" t="inlineStr">
        <is>
          <t>Security Service</t>
        </is>
      </c>
      <c r="C1480" s="418" t="inlineStr">
        <is>
          <t>សហ័ស សិឃ្យូរិធី ឯ.ក</t>
        </is>
      </c>
      <c r="D1480" s="418" t="inlineStr">
        <is>
          <t>K010-107032600</t>
        </is>
      </c>
      <c r="E1480" s="418" t="inlineStr">
        <is>
          <t>SHTI220082</t>
        </is>
      </c>
      <c r="F1480" s="419" t="n">
        <v>44564</v>
      </c>
      <c r="G1480" s="420" t="n">
        <v>227696</v>
      </c>
      <c r="H1480" s="418" t="n"/>
      <c r="I1480" s="455" t="n">
        <v>227696</v>
      </c>
      <c r="J1480" s="418">
        <f>IF(L1480&lt;&gt;"",L1480,K1480)</f>
        <v/>
      </c>
      <c r="K1480" s="418">
        <f>IF(AND(T1480=TRUE, U1480=TRUE, V1480=TRUE), IF(W1480&lt;-0.05, "អនុញ្ញាត (អ្នកផ្គត់ផ្គង់ប្រកាសខ្វះ)", "បានប្រកាស (អនុញ្ញាត)"), IF(AND(T1480=FALSE, U1480=FALSE, V1480=FALSE), "ព្យួរទុក (មិនមានទិន្នន័យ)", "ប្រកាសខុស (ព្យួរទុក)"))</f>
        <v/>
      </c>
      <c r="L1480" s="418" t="inlineStr"/>
      <c r="M1480" s="418" t="inlineStr"/>
      <c r="N1480" s="455" t="n"/>
      <c r="O1480" s="455">
        <f>IF(W1480&lt;0,AI1480,I1480)</f>
        <v/>
      </c>
      <c r="P1480" s="455">
        <f>I1480-O1480</f>
        <v/>
      </c>
      <c r="Q1480" s="418" t="n"/>
      <c r="R1480" s="418" t="inlineStr">
        <is>
          <t>SHTI220082</t>
        </is>
      </c>
      <c r="S1480" s="418" t="inlineStr"/>
      <c r="T1480" s="418">
        <f>R1480=S1480</f>
        <v/>
      </c>
      <c r="U1480" s="418">
        <f>AND(MONTH(F1480)=MONTH(Y1480), YEAR(F1480)=YEAR(Y1480))</f>
        <v/>
      </c>
      <c r="V1480" s="418">
        <f>AND(AC1480&lt;&gt;"", 'Company information'!D$4&lt;&gt;"", RIGHT(SUBSTITUTE(AC1480,"-",""),9)=RIGHT(SUBSTITUTE('Company information'!D$4,"-",""),9))</f>
        <v/>
      </c>
      <c r="W1480" s="418">
        <f>AI1480-I1480</f>
        <v/>
      </c>
      <c r="X1480" s="455" t="n"/>
      <c r="Y1480" s="417" t="n"/>
      <c r="Z1480" s="418" t="n"/>
      <c r="AA1480" s="418" t="n"/>
      <c r="AB1480" s="418" t="n"/>
      <c r="AC1480" s="418" t="n"/>
      <c r="AD1480" s="418" t="n"/>
      <c r="AE1480" s="455" t="n"/>
      <c r="AF1480" s="455" t="n"/>
      <c r="AG1480" s="455" t="n"/>
      <c r="AH1480" s="455" t="n"/>
      <c r="AI1480" s="455" t="n"/>
      <c r="AJ1480" s="455" t="n"/>
      <c r="AK1480" s="455" t="n"/>
      <c r="AL1480" s="455" t="n"/>
      <c r="AM1480" s="455" t="n"/>
      <c r="AN1480" s="455" t="n"/>
      <c r="AO1480" s="455" t="n"/>
      <c r="AP1480" s="455" t="n"/>
      <c r="AQ1480" s="455" t="n"/>
      <c r="AR1480" s="418" t="n"/>
      <c r="AS1480" s="418" t="n"/>
      <c r="AT1480" s="418" t="n"/>
    </row>
    <row r="1481">
      <c r="A1481" s="417" t="n">
        <v>1472</v>
      </c>
      <c r="B1481" s="418" t="inlineStr">
        <is>
          <t>PAPER LABEL</t>
        </is>
      </c>
      <c r="C1481" s="418" t="inlineStr">
        <is>
          <t>ស៊ីន ហ្វី យ៉ាង ព្រីនធីង &amp; អិកសេសសឺរី ឯ.ក</t>
        </is>
      </c>
      <c r="D1481" s="418" t="inlineStr">
        <is>
          <t>K010-901906822</t>
        </is>
      </c>
      <c r="E1481" s="418" t="inlineStr">
        <is>
          <t>XFY-YD20220054</t>
        </is>
      </c>
      <c r="F1481" s="419" t="n">
        <v>44651</v>
      </c>
      <c r="G1481" s="420" t="n">
        <v>688808</v>
      </c>
      <c r="H1481" s="418" t="n"/>
      <c r="I1481" s="455" t="n">
        <v>688808</v>
      </c>
      <c r="J1481" s="418">
        <f>IF(L1481&lt;&gt;"",L1481,K1481)</f>
        <v/>
      </c>
      <c r="K1481" s="418">
        <f>IF(AND(T1481=TRUE, U1481=TRUE, V1481=TRUE), IF(W1481&lt;-0.05, "អនុញ្ញាត (អ្នកផ្គត់ផ្គង់ប្រកាសខ្វះ)", "បានប្រកាស (អនុញ្ញាត)"), IF(AND(T1481=FALSE, U1481=FALSE, V1481=FALSE), "ព្យួរទុក (មិនមានទិន្នន័យ)", "ប្រកាសខុស (ព្យួរទុក)"))</f>
        <v/>
      </c>
      <c r="L1481" s="418" t="inlineStr"/>
      <c r="M1481" s="418" t="inlineStr"/>
      <c r="N1481" s="455" t="n"/>
      <c r="O1481" s="455">
        <f>IF(W1481&lt;0,AI1481,I1481)</f>
        <v/>
      </c>
      <c r="P1481" s="455">
        <f>I1481-O1481</f>
        <v/>
      </c>
      <c r="Q1481" s="418" t="n"/>
      <c r="R1481" s="418" t="inlineStr">
        <is>
          <t>XFY-YD20220054</t>
        </is>
      </c>
      <c r="S1481" s="418" t="inlineStr"/>
      <c r="T1481" s="418">
        <f>R1481=S1481</f>
        <v/>
      </c>
      <c r="U1481" s="418">
        <f>AND(MONTH(F1481)=MONTH(Y1481), YEAR(F1481)=YEAR(Y1481))</f>
        <v/>
      </c>
      <c r="V1481" s="418">
        <f>AND(AC1481&lt;&gt;"", 'Company information'!D$4&lt;&gt;"", RIGHT(SUBSTITUTE(AC1481,"-",""),9)=RIGHT(SUBSTITUTE('Company information'!D$4,"-",""),9))</f>
        <v/>
      </c>
      <c r="W1481" s="418">
        <f>AI1481-I1481</f>
        <v/>
      </c>
      <c r="X1481" s="455" t="n"/>
      <c r="Y1481" s="417" t="n"/>
      <c r="Z1481" s="418" t="n"/>
      <c r="AA1481" s="418" t="n"/>
      <c r="AB1481" s="418" t="n"/>
      <c r="AC1481" s="418" t="n"/>
      <c r="AD1481" s="418" t="n"/>
      <c r="AE1481" s="455" t="n"/>
      <c r="AF1481" s="455" t="n"/>
      <c r="AG1481" s="455" t="n"/>
      <c r="AH1481" s="455" t="n"/>
      <c r="AI1481" s="455" t="n"/>
      <c r="AJ1481" s="455" t="n"/>
      <c r="AK1481" s="455" t="n"/>
      <c r="AL1481" s="455" t="n"/>
      <c r="AM1481" s="455" t="n"/>
      <c r="AN1481" s="455" t="n"/>
      <c r="AO1481" s="455" t="n"/>
      <c r="AP1481" s="455" t="n"/>
      <c r="AQ1481" s="455" t="n"/>
      <c r="AR1481" s="418" t="n"/>
      <c r="AS1481" s="418" t="n"/>
      <c r="AT1481" s="418" t="n"/>
    </row>
    <row r="1482">
      <c r="A1482" s="417" t="n">
        <v>1473</v>
      </c>
      <c r="B1482" s="418" t="inlineStr">
        <is>
          <t>Stretch Film (ថង់ប្លាស្ទិច)</t>
        </is>
      </c>
      <c r="C1482" s="418" t="inlineStr">
        <is>
          <t>ស៊ីន ឌីងយ័ន ស៊ូ មេធៀរៀល ឯ.ក</t>
        </is>
      </c>
      <c r="D1482" s="418" t="inlineStr">
        <is>
          <t>K010-902100418</t>
        </is>
      </c>
      <c r="E1482" s="418" t="inlineStr">
        <is>
          <t>0000025</t>
        </is>
      </c>
      <c r="F1482" s="419" t="n">
        <v>44644</v>
      </c>
      <c r="G1482" s="420" t="n">
        <v>675297</v>
      </c>
      <c r="H1482" s="418" t="n"/>
      <c r="I1482" s="455" t="n">
        <v>675297</v>
      </c>
      <c r="J1482" s="418">
        <f>IF(L1482&lt;&gt;"",L1482,K1482)</f>
        <v/>
      </c>
      <c r="K1482" s="418">
        <f>IF(AND(T1482=TRUE, U1482=TRUE, V1482=TRUE), IF(W1482&lt;-0.05, "អនុញ្ញាត (អ្នកផ្គត់ផ្គង់ប្រកាសខ្វះ)", "បានប្រកាស (អនុញ្ញាត)"), IF(AND(T1482=FALSE, U1482=FALSE, V1482=FALSE), "ព្យួរទុក (មិនមានទិន្នន័យ)", "ប្រកាសខុស (ព្យួរទុក)"))</f>
        <v/>
      </c>
      <c r="L1482" s="418" t="inlineStr"/>
      <c r="M1482" s="418" t="inlineStr"/>
      <c r="N1482" s="455" t="n"/>
      <c r="O1482" s="455">
        <f>IF(W1482&lt;0,AI1482,I1482)</f>
        <v/>
      </c>
      <c r="P1482" s="455">
        <f>I1482-O1482</f>
        <v/>
      </c>
      <c r="Q1482" s="418" t="n"/>
      <c r="R1482" s="418" t="inlineStr">
        <is>
          <t>0000025</t>
        </is>
      </c>
      <c r="S1482" s="418" t="inlineStr"/>
      <c r="T1482" s="418">
        <f>R1482=S1482</f>
        <v/>
      </c>
      <c r="U1482" s="418">
        <f>AND(MONTH(F1482)=MONTH(Y1482), YEAR(F1482)=YEAR(Y1482))</f>
        <v/>
      </c>
      <c r="V1482" s="418">
        <f>AND(AC1482&lt;&gt;"", 'Company information'!D$4&lt;&gt;"", RIGHT(SUBSTITUTE(AC1482,"-",""),9)=RIGHT(SUBSTITUTE('Company information'!D$4,"-",""),9))</f>
        <v/>
      </c>
      <c r="W1482" s="418">
        <f>AI1482-I1482</f>
        <v/>
      </c>
      <c r="X1482" s="455" t="n"/>
      <c r="Y1482" s="417" t="n"/>
      <c r="Z1482" s="418" t="n"/>
      <c r="AA1482" s="418" t="n"/>
      <c r="AB1482" s="418" t="n"/>
      <c r="AC1482" s="418" t="n"/>
      <c r="AD1482" s="418" t="n"/>
      <c r="AE1482" s="455" t="n"/>
      <c r="AF1482" s="455" t="n"/>
      <c r="AG1482" s="455" t="n"/>
      <c r="AH1482" s="455" t="n"/>
      <c r="AI1482" s="455" t="n"/>
      <c r="AJ1482" s="455" t="n"/>
      <c r="AK1482" s="455" t="n"/>
      <c r="AL1482" s="455" t="n"/>
      <c r="AM1482" s="455" t="n"/>
      <c r="AN1482" s="455" t="n"/>
      <c r="AO1482" s="455" t="n"/>
      <c r="AP1482" s="455" t="n"/>
      <c r="AQ1482" s="455" t="n"/>
      <c r="AR1482" s="418" t="n"/>
      <c r="AS1482" s="418" t="n"/>
      <c r="AT1482" s="418" t="n"/>
    </row>
    <row r="1483">
      <c r="A1483" s="417" t="n">
        <v>1474</v>
      </c>
      <c r="B1483" s="418" t="inlineStr">
        <is>
          <t>Paper Card</t>
        </is>
      </c>
      <c r="C1483" s="418" t="inlineStr">
        <is>
          <t>វីង ចេង ភែកឃីជីង ឯ.ក</t>
        </is>
      </c>
      <c r="D1483" s="418" t="inlineStr">
        <is>
          <t>L001-902102915</t>
        </is>
      </c>
      <c r="E1483" s="418" t="inlineStr">
        <is>
          <t>TI0129</t>
        </is>
      </c>
      <c r="F1483" s="419" t="n">
        <v>44651</v>
      </c>
      <c r="G1483" s="420" t="n">
        <v>7208371</v>
      </c>
      <c r="H1483" s="418" t="n"/>
      <c r="I1483" s="455" t="n">
        <v>7208371</v>
      </c>
      <c r="J1483" s="418">
        <f>IF(L1483&lt;&gt;"",L1483,K1483)</f>
        <v/>
      </c>
      <c r="K1483" s="418">
        <f>IF(AND(T1483=TRUE, U1483=TRUE, V1483=TRUE), IF(W1483&lt;-0.05, "អនុញ្ញាត (អ្នកផ្គត់ផ្គង់ប្រកាសខ្វះ)", "បានប្រកាស (អនុញ្ញាត)"), IF(AND(T1483=FALSE, U1483=FALSE, V1483=FALSE), "ព្យួរទុក (មិនមានទិន្នន័យ)", "ប្រកាសខុស (ព្យួរទុក)"))</f>
        <v/>
      </c>
      <c r="L1483" s="418" t="inlineStr"/>
      <c r="M1483" s="418" t="inlineStr"/>
      <c r="N1483" s="455" t="n"/>
      <c r="O1483" s="455">
        <f>IF(W1483&lt;0,AI1483,I1483)</f>
        <v/>
      </c>
      <c r="P1483" s="455">
        <f>I1483-O1483</f>
        <v/>
      </c>
      <c r="Q1483" s="418" t="n"/>
      <c r="R1483" s="418" t="inlineStr">
        <is>
          <t>TI0129</t>
        </is>
      </c>
      <c r="S1483" s="418" t="inlineStr"/>
      <c r="T1483" s="418">
        <f>R1483=S1483</f>
        <v/>
      </c>
      <c r="U1483" s="418">
        <f>AND(MONTH(F1483)=MONTH(Y1483), YEAR(F1483)=YEAR(Y1483))</f>
        <v/>
      </c>
      <c r="V1483" s="418">
        <f>AND(AC1483&lt;&gt;"", 'Company information'!D$4&lt;&gt;"", RIGHT(SUBSTITUTE(AC1483,"-",""),9)=RIGHT(SUBSTITUTE('Company information'!D$4,"-",""),9))</f>
        <v/>
      </c>
      <c r="W1483" s="418">
        <f>AI1483-I1483</f>
        <v/>
      </c>
      <c r="X1483" s="455" t="n"/>
      <c r="Y1483" s="417" t="n"/>
      <c r="Z1483" s="418" t="n"/>
      <c r="AA1483" s="418" t="n"/>
      <c r="AB1483" s="418" t="n"/>
      <c r="AC1483" s="418" t="n"/>
      <c r="AD1483" s="418" t="n"/>
      <c r="AE1483" s="455" t="n"/>
      <c r="AF1483" s="455" t="n"/>
      <c r="AG1483" s="455" t="n"/>
      <c r="AH1483" s="455" t="n"/>
      <c r="AI1483" s="455" t="n"/>
      <c r="AJ1483" s="455" t="n"/>
      <c r="AK1483" s="455" t="n"/>
      <c r="AL1483" s="455" t="n"/>
      <c r="AM1483" s="455" t="n"/>
      <c r="AN1483" s="455" t="n"/>
      <c r="AO1483" s="455" t="n"/>
      <c r="AP1483" s="455" t="n"/>
      <c r="AQ1483" s="455" t="n"/>
      <c r="AR1483" s="418" t="n"/>
      <c r="AS1483" s="418" t="n"/>
      <c r="AT1483" s="418" t="n"/>
    </row>
    <row r="1484">
      <c r="A1484" s="417" t="n">
        <v>1475</v>
      </c>
      <c r="B1484" s="418" t="inlineStr">
        <is>
          <t>កេសកាតុង</t>
        </is>
      </c>
      <c r="C1484" s="418" t="inlineStr">
        <is>
          <t>ស៊ីងហ្គាពួរ កាតុង (ខេមបូឌា)</t>
        </is>
      </c>
      <c r="D1484" s="418" t="inlineStr">
        <is>
          <t>L001-100121322</t>
        </is>
      </c>
      <c r="E1484" s="418" t="inlineStr">
        <is>
          <t>V0018998</t>
        </is>
      </c>
      <c r="F1484" s="419" t="n">
        <v>44637</v>
      </c>
      <c r="G1484" s="420" t="n">
        <v>52324</v>
      </c>
      <c r="H1484" s="418" t="n"/>
      <c r="I1484" s="455" t="n">
        <v>52324</v>
      </c>
      <c r="J1484" s="418">
        <f>IF(L1484&lt;&gt;"",L1484,K1484)</f>
        <v/>
      </c>
      <c r="K1484" s="418">
        <f>IF(AND(T1484=TRUE, U1484=TRUE, V1484=TRUE), IF(W1484&lt;-0.05, "អនុញ្ញាត (អ្នកផ្គត់ផ្គង់ប្រកាសខ្វះ)", "បានប្រកាស (អនុញ្ញាត)"), IF(AND(T1484=FALSE, U1484=FALSE, V1484=FALSE), "ព្យួរទុក (មិនមានទិន្នន័យ)", "ប្រកាសខុស (ព្យួរទុក)"))</f>
        <v/>
      </c>
      <c r="L1484" s="418" t="inlineStr"/>
      <c r="M1484" s="418" t="inlineStr"/>
      <c r="N1484" s="455" t="n"/>
      <c r="O1484" s="455">
        <f>IF(W1484&lt;0,AI1484,I1484)</f>
        <v/>
      </c>
      <c r="P1484" s="455">
        <f>I1484-O1484</f>
        <v/>
      </c>
      <c r="Q1484" s="418" t="n"/>
      <c r="R1484" s="418" t="inlineStr">
        <is>
          <t>V0018998</t>
        </is>
      </c>
      <c r="S1484" s="418" t="inlineStr"/>
      <c r="T1484" s="418">
        <f>R1484=S1484</f>
        <v/>
      </c>
      <c r="U1484" s="418">
        <f>AND(MONTH(F1484)=MONTH(Y1484), YEAR(F1484)=YEAR(Y1484))</f>
        <v/>
      </c>
      <c r="V1484" s="418">
        <f>AND(AC1484&lt;&gt;"", 'Company information'!D$4&lt;&gt;"", RIGHT(SUBSTITUTE(AC1484,"-",""),9)=RIGHT(SUBSTITUTE('Company information'!D$4,"-",""),9))</f>
        <v/>
      </c>
      <c r="W1484" s="418">
        <f>AI1484-I1484</f>
        <v/>
      </c>
      <c r="X1484" s="455" t="n"/>
      <c r="Y1484" s="417" t="n"/>
      <c r="Z1484" s="418" t="n"/>
      <c r="AA1484" s="418" t="n"/>
      <c r="AB1484" s="418" t="n"/>
      <c r="AC1484" s="418" t="n"/>
      <c r="AD1484" s="418" t="n"/>
      <c r="AE1484" s="455" t="n"/>
      <c r="AF1484" s="455" t="n"/>
      <c r="AG1484" s="455" t="n"/>
      <c r="AH1484" s="455" t="n"/>
      <c r="AI1484" s="455" t="n"/>
      <c r="AJ1484" s="455" t="n"/>
      <c r="AK1484" s="455" t="n"/>
      <c r="AL1484" s="455" t="n"/>
      <c r="AM1484" s="455" t="n"/>
      <c r="AN1484" s="455" t="n"/>
      <c r="AO1484" s="455" t="n"/>
      <c r="AP1484" s="455" t="n"/>
      <c r="AQ1484" s="455" t="n"/>
      <c r="AR1484" s="418" t="n"/>
      <c r="AS1484" s="418" t="n"/>
      <c r="AT1484" s="418" t="n"/>
    </row>
    <row r="1485">
      <c r="A1485" s="417" t="n">
        <v>1476</v>
      </c>
      <c r="B1485" s="418" t="inlineStr">
        <is>
          <t>កេសកាតុង</t>
        </is>
      </c>
      <c r="C1485" s="418" t="inlineStr">
        <is>
          <t>ស៊ីងហ្គាពួរ កាតុង (ខេមបូឌា)</t>
        </is>
      </c>
      <c r="D1485" s="418" t="inlineStr">
        <is>
          <t>L001-100121322</t>
        </is>
      </c>
      <c r="E1485" s="418" t="inlineStr">
        <is>
          <t>V00118898</t>
        </is>
      </c>
      <c r="F1485" s="419" t="n">
        <v>44807</v>
      </c>
      <c r="G1485" s="420" t="n">
        <v>217879</v>
      </c>
      <c r="H1485" s="418" t="n"/>
      <c r="I1485" s="455" t="n">
        <v>217879</v>
      </c>
      <c r="J1485" s="418">
        <f>IF(L1485&lt;&gt;"",L1485,K1485)</f>
        <v/>
      </c>
      <c r="K1485" s="418">
        <f>IF(AND(T1485=TRUE, U1485=TRUE, V1485=TRUE), IF(W1485&lt;-0.05, "អនុញ្ញាត (អ្នកផ្គត់ផ្គង់ប្រកាសខ្វះ)", "បានប្រកាស (អនុញ្ញាត)"), IF(AND(T1485=FALSE, U1485=FALSE, V1485=FALSE), "ព្យួរទុក (មិនមានទិន្នន័យ)", "ប្រកាសខុស (ព្យួរទុក)"))</f>
        <v/>
      </c>
      <c r="L1485" s="418" t="inlineStr"/>
      <c r="M1485" s="418" t="inlineStr"/>
      <c r="N1485" s="455" t="n"/>
      <c r="O1485" s="455">
        <f>IF(W1485&lt;0,AI1485,I1485)</f>
        <v/>
      </c>
      <c r="P1485" s="455">
        <f>I1485-O1485</f>
        <v/>
      </c>
      <c r="Q1485" s="418" t="n"/>
      <c r="R1485" s="418" t="inlineStr">
        <is>
          <t>V00118898</t>
        </is>
      </c>
      <c r="S1485" s="418" t="inlineStr"/>
      <c r="T1485" s="418">
        <f>R1485=S1485</f>
        <v/>
      </c>
      <c r="U1485" s="418">
        <f>AND(MONTH(F1485)=MONTH(Y1485), YEAR(F1485)=YEAR(Y1485))</f>
        <v/>
      </c>
      <c r="V1485" s="418">
        <f>AND(AC1485&lt;&gt;"", 'Company information'!D$4&lt;&gt;"", RIGHT(SUBSTITUTE(AC1485,"-",""),9)=RIGHT(SUBSTITUTE('Company information'!D$4,"-",""),9))</f>
        <v/>
      </c>
      <c r="W1485" s="418">
        <f>AI1485-I1485</f>
        <v/>
      </c>
      <c r="X1485" s="455" t="n"/>
      <c r="Y1485" s="417" t="n"/>
      <c r="Z1485" s="418" t="n"/>
      <c r="AA1485" s="418" t="n"/>
      <c r="AB1485" s="418" t="n"/>
      <c r="AC1485" s="418" t="n"/>
      <c r="AD1485" s="418" t="n"/>
      <c r="AE1485" s="455" t="n"/>
      <c r="AF1485" s="455" t="n"/>
      <c r="AG1485" s="455" t="n"/>
      <c r="AH1485" s="455" t="n"/>
      <c r="AI1485" s="455" t="n"/>
      <c r="AJ1485" s="455" t="n"/>
      <c r="AK1485" s="455" t="n"/>
      <c r="AL1485" s="455" t="n"/>
      <c r="AM1485" s="455" t="n"/>
      <c r="AN1485" s="455" t="n"/>
      <c r="AO1485" s="455" t="n"/>
      <c r="AP1485" s="455" t="n"/>
      <c r="AQ1485" s="455" t="n"/>
      <c r="AR1485" s="418" t="n"/>
      <c r="AS1485" s="418" t="n"/>
      <c r="AT1485" s="418" t="n"/>
    </row>
    <row r="1486">
      <c r="A1486" s="417" t="n">
        <v>1477</v>
      </c>
      <c r="B1486" s="418" t="inlineStr">
        <is>
          <t>ផ្លាកក្រដាសនិងក្រដាស</t>
        </is>
      </c>
      <c r="C1486" s="418" t="inlineStr">
        <is>
          <t>ដុងគ័ន ស៊ីធី ហ្វាញស្តារ ព្រីនធីង (ខេមបូឌា)</t>
        </is>
      </c>
      <c r="D1486" s="418" t="inlineStr">
        <is>
          <t>L001-100193021</t>
        </is>
      </c>
      <c r="E1486" s="418" t="inlineStr">
        <is>
          <t>00094</t>
        </is>
      </c>
      <c r="F1486" s="419" t="n">
        <v>44645</v>
      </c>
      <c r="G1486" s="420" t="n">
        <v>4457253</v>
      </c>
      <c r="H1486" s="418" t="n"/>
      <c r="I1486" s="455" t="n">
        <v>4457253</v>
      </c>
      <c r="J1486" s="418">
        <f>IF(L1486&lt;&gt;"",L1486,K1486)</f>
        <v/>
      </c>
      <c r="K1486" s="418">
        <f>IF(AND(T1486=TRUE, U1486=TRUE, V1486=TRUE), IF(W1486&lt;-0.05, "អនុញ្ញាត (អ្នកផ្គត់ផ្គង់ប្រកាសខ្វះ)", "បានប្រកាស (អនុញ្ញាត)"), IF(AND(T1486=FALSE, U1486=FALSE, V1486=FALSE), "ព្យួរទុក (មិនមានទិន្នន័យ)", "ប្រកាសខុស (ព្យួរទុក)"))</f>
        <v/>
      </c>
      <c r="L1486" s="418" t="inlineStr"/>
      <c r="M1486" s="418" t="inlineStr"/>
      <c r="N1486" s="455" t="n"/>
      <c r="O1486" s="455">
        <f>IF(W1486&lt;0,AI1486,I1486)</f>
        <v/>
      </c>
      <c r="P1486" s="455">
        <f>I1486-O1486</f>
        <v/>
      </c>
      <c r="Q1486" s="418" t="n"/>
      <c r="R1486" s="418" t="inlineStr">
        <is>
          <t>00094</t>
        </is>
      </c>
      <c r="S1486" s="418" t="inlineStr"/>
      <c r="T1486" s="418">
        <f>R1486=S1486</f>
        <v/>
      </c>
      <c r="U1486" s="418">
        <f>AND(MONTH(F1486)=MONTH(Y1486), YEAR(F1486)=YEAR(Y1486))</f>
        <v/>
      </c>
      <c r="V1486" s="418">
        <f>AND(AC1486&lt;&gt;"", 'Company information'!D$4&lt;&gt;"", RIGHT(SUBSTITUTE(AC1486,"-",""),9)=RIGHT(SUBSTITUTE('Company information'!D$4,"-",""),9))</f>
        <v/>
      </c>
      <c r="W1486" s="418">
        <f>AI1486-I1486</f>
        <v/>
      </c>
      <c r="X1486" s="455" t="n"/>
      <c r="Y1486" s="417" t="n"/>
      <c r="Z1486" s="418" t="n"/>
      <c r="AA1486" s="418" t="n"/>
      <c r="AB1486" s="418" t="n"/>
      <c r="AC1486" s="418" t="n"/>
      <c r="AD1486" s="418" t="n"/>
      <c r="AE1486" s="455" t="n"/>
      <c r="AF1486" s="455" t="n"/>
      <c r="AG1486" s="455" t="n"/>
      <c r="AH1486" s="455" t="n"/>
      <c r="AI1486" s="455" t="n"/>
      <c r="AJ1486" s="455" t="n"/>
      <c r="AK1486" s="455" t="n"/>
      <c r="AL1486" s="455" t="n"/>
      <c r="AM1486" s="455" t="n"/>
      <c r="AN1486" s="455" t="n"/>
      <c r="AO1486" s="455" t="n"/>
      <c r="AP1486" s="455" t="n"/>
      <c r="AQ1486" s="455" t="n"/>
      <c r="AR1486" s="418" t="n"/>
      <c r="AS1486" s="418" t="n"/>
      <c r="AT1486" s="418" t="n"/>
    </row>
    <row r="1487">
      <c r="A1487" s="417" t="n">
        <v>1478</v>
      </c>
      <c r="B1487" s="418" t="inlineStr">
        <is>
          <t>PLASTIC (OPEN)</t>
        </is>
      </c>
      <c r="C1487" s="418" t="inlineStr">
        <is>
          <t>ឌើ សឹង ហ្វា ភែកឃីជីង អ៊ិនដាសស្រ្ទៀល ឯ.ក</t>
        </is>
      </c>
      <c r="D1487" s="418" t="inlineStr">
        <is>
          <t>L001-901638065</t>
        </is>
      </c>
      <c r="E1487" s="418" t="inlineStr">
        <is>
          <t>DSF202200078</t>
        </is>
      </c>
      <c r="F1487" s="419" t="n">
        <v>44643</v>
      </c>
      <c r="G1487" s="420" t="n">
        <v>16997</v>
      </c>
      <c r="H1487" s="418" t="n"/>
      <c r="I1487" s="455" t="n">
        <v>16997</v>
      </c>
      <c r="J1487" s="418">
        <f>IF(L1487&lt;&gt;"",L1487,K1487)</f>
        <v/>
      </c>
      <c r="K1487" s="418">
        <f>IF(AND(T1487=TRUE, U1487=TRUE, V1487=TRUE), IF(W1487&lt;-0.05, "អនុញ្ញាត (អ្នកផ្គត់ផ្គង់ប្រកាសខ្វះ)", "បានប្រកាស (អនុញ្ញាត)"), IF(AND(T1487=FALSE, U1487=FALSE, V1487=FALSE), "ព្យួរទុក (មិនមានទិន្នន័យ)", "ប្រកាសខុស (ព្យួរទុក)"))</f>
        <v/>
      </c>
      <c r="L1487" s="418" t="inlineStr"/>
      <c r="M1487" s="418" t="inlineStr"/>
      <c r="N1487" s="455" t="n"/>
      <c r="O1487" s="455">
        <f>IF(W1487&lt;0,AI1487,I1487)</f>
        <v/>
      </c>
      <c r="P1487" s="455">
        <f>I1487-O1487</f>
        <v/>
      </c>
      <c r="Q1487" s="418" t="n"/>
      <c r="R1487" s="418" t="inlineStr">
        <is>
          <t>DSF202200078</t>
        </is>
      </c>
      <c r="S1487" s="418" t="inlineStr"/>
      <c r="T1487" s="418">
        <f>R1487=S1487</f>
        <v/>
      </c>
      <c r="U1487" s="418">
        <f>AND(MONTH(F1487)=MONTH(Y1487), YEAR(F1487)=YEAR(Y1487))</f>
        <v/>
      </c>
      <c r="V1487" s="418">
        <f>AND(AC1487&lt;&gt;"", 'Company information'!D$4&lt;&gt;"", RIGHT(SUBSTITUTE(AC1487,"-",""),9)=RIGHT(SUBSTITUTE('Company information'!D$4,"-",""),9))</f>
        <v/>
      </c>
      <c r="W1487" s="418">
        <f>AI1487-I1487</f>
        <v/>
      </c>
      <c r="X1487" s="455" t="n"/>
      <c r="Y1487" s="417" t="n"/>
      <c r="Z1487" s="418" t="n"/>
      <c r="AA1487" s="418" t="n"/>
      <c r="AB1487" s="418" t="n"/>
      <c r="AC1487" s="418" t="n"/>
      <c r="AD1487" s="418" t="n"/>
      <c r="AE1487" s="455" t="n"/>
      <c r="AF1487" s="455" t="n"/>
      <c r="AG1487" s="455" t="n"/>
      <c r="AH1487" s="455" t="n"/>
      <c r="AI1487" s="455" t="n"/>
      <c r="AJ1487" s="455" t="n"/>
      <c r="AK1487" s="455" t="n"/>
      <c r="AL1487" s="455" t="n"/>
      <c r="AM1487" s="455" t="n"/>
      <c r="AN1487" s="455" t="n"/>
      <c r="AO1487" s="455" t="n"/>
      <c r="AP1487" s="455" t="n"/>
      <c r="AQ1487" s="455" t="n"/>
      <c r="AR1487" s="418" t="n"/>
      <c r="AS1487" s="418" t="n"/>
      <c r="AT1487" s="418" t="n"/>
    </row>
    <row r="1488">
      <c r="A1488" s="417" t="n">
        <v>1479</v>
      </c>
      <c r="B1488" s="418" t="inlineStr">
        <is>
          <t>DOCUMENT FEE</t>
        </is>
      </c>
      <c r="C1488" s="418" t="inlineStr">
        <is>
          <t>អិម &amp; វ៉ាយ អ៊ិនធើណេសិនណល ឡូជីស្ទីក (ខេមបូឌា)</t>
        </is>
      </c>
      <c r="D1488" s="418" t="inlineStr">
        <is>
          <t>K003-103013059</t>
        </is>
      </c>
      <c r="E1488" s="418" t="inlineStr">
        <is>
          <t>E-22000693</t>
        </is>
      </c>
      <c r="F1488" s="419" t="n">
        <v>44837</v>
      </c>
      <c r="G1488" s="420" t="n">
        <v>376397</v>
      </c>
      <c r="H1488" s="418" t="n"/>
      <c r="I1488" s="455" t="n">
        <v>376397</v>
      </c>
      <c r="J1488" s="418">
        <f>IF(L1488&lt;&gt;"",L1488,K1488)</f>
        <v/>
      </c>
      <c r="K1488" s="418">
        <f>IF(AND(T1488=TRUE, U1488=TRUE, V1488=TRUE), IF(W1488&lt;-0.05, "អនុញ្ញាត (អ្នកផ្គត់ផ្គង់ប្រកាសខ្វះ)", "បានប្រកាស (អនុញ្ញាត)"), IF(AND(T1488=FALSE, U1488=FALSE, V1488=FALSE), "ព្យួរទុក (មិនមានទិន្នន័យ)", "ប្រកាសខុស (ព្យួរទុក)"))</f>
        <v/>
      </c>
      <c r="L1488" s="418" t="inlineStr"/>
      <c r="M1488" s="418" t="inlineStr"/>
      <c r="N1488" s="455" t="n"/>
      <c r="O1488" s="455">
        <f>IF(W1488&lt;0,AI1488,I1488)</f>
        <v/>
      </c>
      <c r="P1488" s="455">
        <f>I1488-O1488</f>
        <v/>
      </c>
      <c r="Q1488" s="418" t="n"/>
      <c r="R1488" s="418" t="inlineStr">
        <is>
          <t>E-22000693</t>
        </is>
      </c>
      <c r="S1488" s="418" t="inlineStr"/>
      <c r="T1488" s="418">
        <f>R1488=S1488</f>
        <v/>
      </c>
      <c r="U1488" s="418">
        <f>AND(MONTH(F1488)=MONTH(Y1488), YEAR(F1488)=YEAR(Y1488))</f>
        <v/>
      </c>
      <c r="V1488" s="418">
        <f>AND(AC1488&lt;&gt;"", 'Company information'!D$4&lt;&gt;"", RIGHT(SUBSTITUTE(AC1488,"-",""),9)=RIGHT(SUBSTITUTE('Company information'!D$4,"-",""),9))</f>
        <v/>
      </c>
      <c r="W1488" s="418">
        <f>AI1488-I1488</f>
        <v/>
      </c>
      <c r="X1488" s="455" t="n"/>
      <c r="Y1488" s="417" t="n"/>
      <c r="Z1488" s="418" t="n"/>
      <c r="AA1488" s="418" t="n"/>
      <c r="AB1488" s="418" t="n"/>
      <c r="AC1488" s="418" t="n"/>
      <c r="AD1488" s="418" t="n"/>
      <c r="AE1488" s="455" t="n"/>
      <c r="AF1488" s="455" t="n"/>
      <c r="AG1488" s="455" t="n"/>
      <c r="AH1488" s="455" t="n"/>
      <c r="AI1488" s="455" t="n"/>
      <c r="AJ1488" s="455" t="n"/>
      <c r="AK1488" s="455" t="n"/>
      <c r="AL1488" s="455" t="n"/>
      <c r="AM1488" s="455" t="n"/>
      <c r="AN1488" s="455" t="n"/>
      <c r="AO1488" s="455" t="n"/>
      <c r="AP1488" s="455" t="n"/>
      <c r="AQ1488" s="455" t="n"/>
      <c r="AR1488" s="418" t="n"/>
      <c r="AS1488" s="418" t="n"/>
      <c r="AT1488" s="418" t="n"/>
    </row>
    <row r="1489">
      <c r="A1489" s="417" t="n">
        <v>1480</v>
      </c>
      <c r="B1489" s="418" t="inlineStr">
        <is>
          <t>DOCUMENT FEE</t>
        </is>
      </c>
      <c r="C1489" s="418" t="inlineStr">
        <is>
          <t>អិម &amp; វ៉ាយ អ៊ិនធើណេសិនណល ឡូជីស្ទីក (ខេមបូឌា)</t>
        </is>
      </c>
      <c r="D1489" s="418" t="inlineStr">
        <is>
          <t>K003-103013059</t>
        </is>
      </c>
      <c r="E1489" s="418" t="inlineStr">
        <is>
          <t>E-22000597</t>
        </is>
      </c>
      <c r="F1489" s="419" t="n">
        <v>44595</v>
      </c>
      <c r="G1489" s="420" t="n">
        <v>541458</v>
      </c>
      <c r="H1489" s="418" t="n"/>
      <c r="I1489" s="455" t="n">
        <v>541458</v>
      </c>
      <c r="J1489" s="418">
        <f>IF(L1489&lt;&gt;"",L1489,K1489)</f>
        <v/>
      </c>
      <c r="K1489" s="418">
        <f>IF(AND(T1489=TRUE, U1489=TRUE, V1489=TRUE), IF(W1489&lt;-0.05, "អនុញ្ញាត (អ្នកផ្គត់ផ្គង់ប្រកាសខ្វះ)", "បានប្រកាស (អនុញ្ញាត)"), IF(AND(T1489=FALSE, U1489=FALSE, V1489=FALSE), "ព្យួរទុក (មិនមានទិន្នន័យ)", "ប្រកាសខុស (ព្យួរទុក)"))</f>
        <v/>
      </c>
      <c r="L1489" s="418" t="inlineStr"/>
      <c r="M1489" s="418" t="inlineStr"/>
      <c r="N1489" s="455" t="n"/>
      <c r="O1489" s="455">
        <f>IF(W1489&lt;0,AI1489,I1489)</f>
        <v/>
      </c>
      <c r="P1489" s="455">
        <f>I1489-O1489</f>
        <v/>
      </c>
      <c r="Q1489" s="418" t="n"/>
      <c r="R1489" s="418" t="inlineStr">
        <is>
          <t>E-22000597</t>
        </is>
      </c>
      <c r="S1489" s="418" t="inlineStr"/>
      <c r="T1489" s="418">
        <f>R1489=S1489</f>
        <v/>
      </c>
      <c r="U1489" s="418">
        <f>AND(MONTH(F1489)=MONTH(Y1489), YEAR(F1489)=YEAR(Y1489))</f>
        <v/>
      </c>
      <c r="V1489" s="418">
        <f>AND(AC1489&lt;&gt;"", 'Company information'!D$4&lt;&gt;"", RIGHT(SUBSTITUTE(AC1489,"-",""),9)=RIGHT(SUBSTITUTE('Company information'!D$4,"-",""),9))</f>
        <v/>
      </c>
      <c r="W1489" s="418">
        <f>AI1489-I1489</f>
        <v/>
      </c>
      <c r="X1489" s="455" t="n"/>
      <c r="Y1489" s="417" t="n"/>
      <c r="Z1489" s="418" t="n"/>
      <c r="AA1489" s="418" t="n"/>
      <c r="AB1489" s="418" t="n"/>
      <c r="AC1489" s="418" t="n"/>
      <c r="AD1489" s="418" t="n"/>
      <c r="AE1489" s="455" t="n"/>
      <c r="AF1489" s="455" t="n"/>
      <c r="AG1489" s="455" t="n"/>
      <c r="AH1489" s="455" t="n"/>
      <c r="AI1489" s="455" t="n"/>
      <c r="AJ1489" s="455" t="n"/>
      <c r="AK1489" s="455" t="n"/>
      <c r="AL1489" s="455" t="n"/>
      <c r="AM1489" s="455" t="n"/>
      <c r="AN1489" s="455" t="n"/>
      <c r="AO1489" s="455" t="n"/>
      <c r="AP1489" s="455" t="n"/>
      <c r="AQ1489" s="455" t="n"/>
      <c r="AR1489" s="418" t="n"/>
      <c r="AS1489" s="418" t="n"/>
      <c r="AT1489" s="418" t="n"/>
    </row>
    <row r="1490">
      <c r="A1490" s="417" t="n">
        <v>1481</v>
      </c>
      <c r="B1490" s="418" t="inlineStr">
        <is>
          <t>THC Charge</t>
        </is>
      </c>
      <c r="C1490" s="418" t="inlineStr">
        <is>
          <t>អ៊ិចស្ពែឌីធ័រ ខេមបូឌា អិលធីឌី</t>
        </is>
      </c>
      <c r="D1490" s="418" t="inlineStr">
        <is>
          <t>L001-100045898</t>
        </is>
      </c>
      <c r="E1490" s="418" t="inlineStr">
        <is>
          <t>TI-0224306</t>
        </is>
      </c>
      <c r="F1490" s="419" t="n">
        <v>44649</v>
      </c>
      <c r="G1490" s="420" t="n">
        <v>349110</v>
      </c>
      <c r="H1490" s="418" t="n"/>
      <c r="I1490" s="455" t="n">
        <v>349110</v>
      </c>
      <c r="J1490" s="418">
        <f>IF(L1490&lt;&gt;"",L1490,K1490)</f>
        <v/>
      </c>
      <c r="K1490" s="418">
        <f>IF(AND(T1490=TRUE, U1490=TRUE, V1490=TRUE), IF(W1490&lt;-0.05, "អនុញ្ញាត (អ្នកផ្គត់ផ្គង់ប្រកាសខ្វះ)", "បានប្រកាស (អនុញ្ញាត)"), IF(AND(T1490=FALSE, U1490=FALSE, V1490=FALSE), "ព្យួរទុក (មិនមានទិន្នន័យ)", "ប្រកាសខុស (ព្យួរទុក)"))</f>
        <v/>
      </c>
      <c r="L1490" s="418" t="inlineStr"/>
      <c r="M1490" s="418" t="inlineStr"/>
      <c r="N1490" s="455" t="n"/>
      <c r="O1490" s="455">
        <f>IF(W1490&lt;0,AI1490,I1490)</f>
        <v/>
      </c>
      <c r="P1490" s="455">
        <f>I1490-O1490</f>
        <v/>
      </c>
      <c r="Q1490" s="418" t="n"/>
      <c r="R1490" s="418" t="inlineStr">
        <is>
          <t>TI-0224306</t>
        </is>
      </c>
      <c r="S1490" s="418" t="inlineStr"/>
      <c r="T1490" s="418">
        <f>R1490=S1490</f>
        <v/>
      </c>
      <c r="U1490" s="418">
        <f>AND(MONTH(F1490)=MONTH(Y1490), YEAR(F1490)=YEAR(Y1490))</f>
        <v/>
      </c>
      <c r="V1490" s="418">
        <f>AND(AC1490&lt;&gt;"", 'Company information'!D$4&lt;&gt;"", RIGHT(SUBSTITUTE(AC1490,"-",""),9)=RIGHT(SUBSTITUTE('Company information'!D$4,"-",""),9))</f>
        <v/>
      </c>
      <c r="W1490" s="418">
        <f>AI1490-I1490</f>
        <v/>
      </c>
      <c r="X1490" s="455" t="n"/>
      <c r="Y1490" s="417" t="n"/>
      <c r="Z1490" s="418" t="n"/>
      <c r="AA1490" s="418" t="n"/>
      <c r="AB1490" s="418" t="n"/>
      <c r="AC1490" s="418" t="n"/>
      <c r="AD1490" s="418" t="n"/>
      <c r="AE1490" s="455" t="n"/>
      <c r="AF1490" s="455" t="n"/>
      <c r="AG1490" s="455" t="n"/>
      <c r="AH1490" s="455" t="n"/>
      <c r="AI1490" s="455" t="n"/>
      <c r="AJ1490" s="455" t="n"/>
      <c r="AK1490" s="455" t="n"/>
      <c r="AL1490" s="455" t="n"/>
      <c r="AM1490" s="455" t="n"/>
      <c r="AN1490" s="455" t="n"/>
      <c r="AO1490" s="455" t="n"/>
      <c r="AP1490" s="455" t="n"/>
      <c r="AQ1490" s="455" t="n"/>
      <c r="AR1490" s="418" t="n"/>
      <c r="AS1490" s="418" t="n"/>
      <c r="AT1490" s="418" t="n"/>
    </row>
    <row r="1491">
      <c r="A1491" s="417" t="n">
        <v>1482</v>
      </c>
      <c r="B1491" s="418" t="inlineStr">
        <is>
          <t>THC Charge</t>
        </is>
      </c>
      <c r="C1491" s="418" t="inlineStr">
        <is>
          <t>អ៊ិចស្ពែឌីធ័រ ខេមបូឌា អិលធីឌី</t>
        </is>
      </c>
      <c r="D1491" s="418" t="inlineStr">
        <is>
          <t>L001-100045898</t>
        </is>
      </c>
      <c r="E1491" s="418" t="inlineStr">
        <is>
          <t>TI-0224305</t>
        </is>
      </c>
      <c r="F1491" s="419" t="n">
        <v>44649</v>
      </c>
      <c r="G1491" s="420" t="n">
        <v>159570</v>
      </c>
      <c r="H1491" s="418" t="n"/>
      <c r="I1491" s="455" t="n">
        <v>159570</v>
      </c>
      <c r="J1491" s="418">
        <f>IF(L1491&lt;&gt;"",L1491,K1491)</f>
        <v/>
      </c>
      <c r="K1491" s="418">
        <f>IF(AND(T1491=TRUE, U1491=TRUE, V1491=TRUE), IF(W1491&lt;-0.05, "អនុញ្ញាត (អ្នកផ្គត់ផ្គង់ប្រកាសខ្វះ)", "បានប្រកាស (អនុញ្ញាត)"), IF(AND(T1491=FALSE, U1491=FALSE, V1491=FALSE), "ព្យួរទុក (មិនមានទិន្នន័យ)", "ប្រកាសខុស (ព្យួរទុក)"))</f>
        <v/>
      </c>
      <c r="L1491" s="418" t="inlineStr"/>
      <c r="M1491" s="418" t="inlineStr"/>
      <c r="N1491" s="455" t="n"/>
      <c r="O1491" s="455">
        <f>IF(W1491&lt;0,AI1491,I1491)</f>
        <v/>
      </c>
      <c r="P1491" s="455">
        <f>I1491-O1491</f>
        <v/>
      </c>
      <c r="Q1491" s="418" t="n"/>
      <c r="R1491" s="418" t="inlineStr">
        <is>
          <t>TI-0224305</t>
        </is>
      </c>
      <c r="S1491" s="418" t="inlineStr"/>
      <c r="T1491" s="418">
        <f>R1491=S1491</f>
        <v/>
      </c>
      <c r="U1491" s="418">
        <f>AND(MONTH(F1491)=MONTH(Y1491), YEAR(F1491)=YEAR(Y1491))</f>
        <v/>
      </c>
      <c r="V1491" s="418">
        <f>AND(AC1491&lt;&gt;"", 'Company information'!D$4&lt;&gt;"", RIGHT(SUBSTITUTE(AC1491,"-",""),9)=RIGHT(SUBSTITUTE('Company information'!D$4,"-",""),9))</f>
        <v/>
      </c>
      <c r="W1491" s="418">
        <f>AI1491-I1491</f>
        <v/>
      </c>
      <c r="X1491" s="455" t="n"/>
      <c r="Y1491" s="417" t="n"/>
      <c r="Z1491" s="418" t="n"/>
      <c r="AA1491" s="418" t="n"/>
      <c r="AB1491" s="418" t="n"/>
      <c r="AC1491" s="418" t="n"/>
      <c r="AD1491" s="418" t="n"/>
      <c r="AE1491" s="455" t="n"/>
      <c r="AF1491" s="455" t="n"/>
      <c r="AG1491" s="455" t="n"/>
      <c r="AH1491" s="455" t="n"/>
      <c r="AI1491" s="455" t="n"/>
      <c r="AJ1491" s="455" t="n"/>
      <c r="AK1491" s="455" t="n"/>
      <c r="AL1491" s="455" t="n"/>
      <c r="AM1491" s="455" t="n"/>
      <c r="AN1491" s="455" t="n"/>
      <c r="AO1491" s="455" t="n"/>
      <c r="AP1491" s="455" t="n"/>
      <c r="AQ1491" s="455" t="n"/>
      <c r="AR1491" s="418" t="n"/>
      <c r="AS1491" s="418" t="n"/>
      <c r="AT1491" s="418" t="n"/>
    </row>
    <row r="1492">
      <c r="A1492" s="417" t="n">
        <v>1483</v>
      </c>
      <c r="B1492" s="418" t="inlineStr">
        <is>
          <t>THC Charge</t>
        </is>
      </c>
      <c r="C1492" s="418" t="inlineStr">
        <is>
          <t>អ៊ិចស្ពែឌីធ័រ ខេមបូឌា អិលធីឌី</t>
        </is>
      </c>
      <c r="D1492" s="418" t="inlineStr">
        <is>
          <t>L001-100045898</t>
        </is>
      </c>
      <c r="E1492" s="418" t="inlineStr">
        <is>
          <t>TI-0223978</t>
        </is>
      </c>
      <c r="F1492" s="419" t="n">
        <v>44647</v>
      </c>
      <c r="G1492" s="420" t="n">
        <v>189540</v>
      </c>
      <c r="H1492" s="418" t="n"/>
      <c r="I1492" s="455" t="n">
        <v>189540</v>
      </c>
      <c r="J1492" s="418">
        <f>IF(L1492&lt;&gt;"",L1492,K1492)</f>
        <v/>
      </c>
      <c r="K1492" s="418">
        <f>IF(AND(T1492=TRUE, U1492=TRUE, V1492=TRUE), IF(W1492&lt;-0.05, "អនុញ្ញាត (អ្នកផ្គត់ផ្គង់ប្រកាសខ្វះ)", "បានប្រកាស (អនុញ្ញាត)"), IF(AND(T1492=FALSE, U1492=FALSE, V1492=FALSE), "ព្យួរទុក (មិនមានទិន្នន័យ)", "ប្រកាសខុស (ព្យួរទុក)"))</f>
        <v/>
      </c>
      <c r="L1492" s="418" t="inlineStr"/>
      <c r="M1492" s="418" t="inlineStr"/>
      <c r="N1492" s="455" t="n"/>
      <c r="O1492" s="455">
        <f>IF(W1492&lt;0,AI1492,I1492)</f>
        <v/>
      </c>
      <c r="P1492" s="455">
        <f>I1492-O1492</f>
        <v/>
      </c>
      <c r="Q1492" s="418" t="n"/>
      <c r="R1492" s="418" t="inlineStr">
        <is>
          <t>TI-0223978</t>
        </is>
      </c>
      <c r="S1492" s="418" t="inlineStr"/>
      <c r="T1492" s="418">
        <f>R1492=S1492</f>
        <v/>
      </c>
      <c r="U1492" s="418">
        <f>AND(MONTH(F1492)=MONTH(Y1492), YEAR(F1492)=YEAR(Y1492))</f>
        <v/>
      </c>
      <c r="V1492" s="418">
        <f>AND(AC1492&lt;&gt;"", 'Company information'!D$4&lt;&gt;"", RIGHT(SUBSTITUTE(AC1492,"-",""),9)=RIGHT(SUBSTITUTE('Company information'!D$4,"-",""),9))</f>
        <v/>
      </c>
      <c r="W1492" s="418">
        <f>AI1492-I1492</f>
        <v/>
      </c>
      <c r="X1492" s="455" t="n"/>
      <c r="Y1492" s="417" t="n"/>
      <c r="Z1492" s="418" t="n"/>
      <c r="AA1492" s="418" t="n"/>
      <c r="AB1492" s="418" t="n"/>
      <c r="AC1492" s="418" t="n"/>
      <c r="AD1492" s="418" t="n"/>
      <c r="AE1492" s="455" t="n"/>
      <c r="AF1492" s="455" t="n"/>
      <c r="AG1492" s="455" t="n"/>
      <c r="AH1492" s="455" t="n"/>
      <c r="AI1492" s="455" t="n"/>
      <c r="AJ1492" s="455" t="n"/>
      <c r="AK1492" s="455" t="n"/>
      <c r="AL1492" s="455" t="n"/>
      <c r="AM1492" s="455" t="n"/>
      <c r="AN1492" s="455" t="n"/>
      <c r="AO1492" s="455" t="n"/>
      <c r="AP1492" s="455" t="n"/>
      <c r="AQ1492" s="455" t="n"/>
      <c r="AR1492" s="418" t="n"/>
      <c r="AS1492" s="418" t="n"/>
      <c r="AT1492" s="418" t="n"/>
    </row>
    <row r="1493">
      <c r="A1493" s="417" t="n">
        <v>1484</v>
      </c>
      <c r="B1493" s="418" t="inlineStr">
        <is>
          <t>THC Charge</t>
        </is>
      </c>
      <c r="C1493" s="418" t="inlineStr">
        <is>
          <t>អ៊ិចស្ពែឌីធ័រ ខេមបូឌា អិលធីឌី</t>
        </is>
      </c>
      <c r="D1493" s="418" t="inlineStr">
        <is>
          <t>L001-100045898</t>
        </is>
      </c>
      <c r="E1493" s="418" t="inlineStr">
        <is>
          <t>TI-0223973</t>
        </is>
      </c>
      <c r="F1493" s="419" t="n">
        <v>44647</v>
      </c>
      <c r="G1493" s="420" t="n">
        <v>159570</v>
      </c>
      <c r="H1493" s="418" t="n"/>
      <c r="I1493" s="455" t="n">
        <v>159570</v>
      </c>
      <c r="J1493" s="418">
        <f>IF(L1493&lt;&gt;"",L1493,K1493)</f>
        <v/>
      </c>
      <c r="K1493" s="418">
        <f>IF(AND(T1493=TRUE, U1493=TRUE, V1493=TRUE), IF(W1493&lt;-0.05, "អនុញ្ញាត (អ្នកផ្គត់ផ្គង់ប្រកាសខ្វះ)", "បានប្រកាស (អនុញ្ញាត)"), IF(AND(T1493=FALSE, U1493=FALSE, V1493=FALSE), "ព្យួរទុក (មិនមានទិន្នន័យ)", "ប្រកាសខុស (ព្យួរទុក)"))</f>
        <v/>
      </c>
      <c r="L1493" s="418" t="inlineStr"/>
      <c r="M1493" s="418" t="inlineStr"/>
      <c r="N1493" s="455" t="n"/>
      <c r="O1493" s="455">
        <f>IF(W1493&lt;0,AI1493,I1493)</f>
        <v/>
      </c>
      <c r="P1493" s="455">
        <f>I1493-O1493</f>
        <v/>
      </c>
      <c r="Q1493" s="418" t="n"/>
      <c r="R1493" s="418" t="inlineStr">
        <is>
          <t>TI-0223973</t>
        </is>
      </c>
      <c r="S1493" s="418" t="inlineStr"/>
      <c r="T1493" s="418">
        <f>R1493=S1493</f>
        <v/>
      </c>
      <c r="U1493" s="418">
        <f>AND(MONTH(F1493)=MONTH(Y1493), YEAR(F1493)=YEAR(Y1493))</f>
        <v/>
      </c>
      <c r="V1493" s="418">
        <f>AND(AC1493&lt;&gt;"", 'Company information'!D$4&lt;&gt;"", RIGHT(SUBSTITUTE(AC1493,"-",""),9)=RIGHT(SUBSTITUTE('Company information'!D$4,"-",""),9))</f>
        <v/>
      </c>
      <c r="W1493" s="418">
        <f>AI1493-I1493</f>
        <v/>
      </c>
      <c r="X1493" s="455" t="n"/>
      <c r="Y1493" s="417" t="n"/>
      <c r="Z1493" s="418" t="n"/>
      <c r="AA1493" s="418" t="n"/>
      <c r="AB1493" s="418" t="n"/>
      <c r="AC1493" s="418" t="n"/>
      <c r="AD1493" s="418" t="n"/>
      <c r="AE1493" s="455" t="n"/>
      <c r="AF1493" s="455" t="n"/>
      <c r="AG1493" s="455" t="n"/>
      <c r="AH1493" s="455" t="n"/>
      <c r="AI1493" s="455" t="n"/>
      <c r="AJ1493" s="455" t="n"/>
      <c r="AK1493" s="455" t="n"/>
      <c r="AL1493" s="455" t="n"/>
      <c r="AM1493" s="455" t="n"/>
      <c r="AN1493" s="455" t="n"/>
      <c r="AO1493" s="455" t="n"/>
      <c r="AP1493" s="455" t="n"/>
      <c r="AQ1493" s="455" t="n"/>
      <c r="AR1493" s="418" t="n"/>
      <c r="AS1493" s="418" t="n"/>
      <c r="AT1493" s="418" t="n"/>
    </row>
    <row r="1494">
      <c r="A1494" s="417" t="n">
        <v>1485</v>
      </c>
      <c r="B1494" s="418" t="inlineStr">
        <is>
          <t>THC Charge</t>
        </is>
      </c>
      <c r="C1494" s="418" t="inlineStr">
        <is>
          <t>អ៊ិចស្ពែឌីធ័រ ខេមបូឌា អិលធីឌី</t>
        </is>
      </c>
      <c r="D1494" s="418" t="inlineStr">
        <is>
          <t>L001-100045898</t>
        </is>
      </c>
      <c r="E1494" s="418" t="inlineStr">
        <is>
          <t>TI-0223911</t>
        </is>
      </c>
      <c r="F1494" s="419" t="n">
        <v>44647</v>
      </c>
      <c r="G1494" s="420" t="n">
        <v>290790</v>
      </c>
      <c r="H1494" s="418" t="n"/>
      <c r="I1494" s="455" t="n">
        <v>290790</v>
      </c>
      <c r="J1494" s="418">
        <f>IF(L1494&lt;&gt;"",L1494,K1494)</f>
        <v/>
      </c>
      <c r="K1494" s="418">
        <f>IF(AND(T1494=TRUE, U1494=TRUE, V1494=TRUE), IF(W1494&lt;-0.05, "អនុញ្ញាត (អ្នកផ្គត់ផ្គង់ប្រកាសខ្វះ)", "បានប្រកាស (អនុញ្ញាត)"), IF(AND(T1494=FALSE, U1494=FALSE, V1494=FALSE), "ព្យួរទុក (មិនមានទិន្នន័យ)", "ប្រកាសខុស (ព្យួរទុក)"))</f>
        <v/>
      </c>
      <c r="L1494" s="418" t="inlineStr"/>
      <c r="M1494" s="418" t="inlineStr"/>
      <c r="N1494" s="455" t="n"/>
      <c r="O1494" s="455">
        <f>IF(W1494&lt;0,AI1494,I1494)</f>
        <v/>
      </c>
      <c r="P1494" s="455">
        <f>I1494-O1494</f>
        <v/>
      </c>
      <c r="Q1494" s="418" t="n"/>
      <c r="R1494" s="418" t="inlineStr">
        <is>
          <t>TI-0223911</t>
        </is>
      </c>
      <c r="S1494" s="418" t="inlineStr"/>
      <c r="T1494" s="418">
        <f>R1494=S1494</f>
        <v/>
      </c>
      <c r="U1494" s="418">
        <f>AND(MONTH(F1494)=MONTH(Y1494), YEAR(F1494)=YEAR(Y1494))</f>
        <v/>
      </c>
      <c r="V1494" s="418">
        <f>AND(AC1494&lt;&gt;"", 'Company information'!D$4&lt;&gt;"", RIGHT(SUBSTITUTE(AC1494,"-",""),9)=RIGHT(SUBSTITUTE('Company information'!D$4,"-",""),9))</f>
        <v/>
      </c>
      <c r="W1494" s="418">
        <f>AI1494-I1494</f>
        <v/>
      </c>
      <c r="X1494" s="455" t="n"/>
      <c r="Y1494" s="417" t="n"/>
      <c r="Z1494" s="418" t="n"/>
      <c r="AA1494" s="418" t="n"/>
      <c r="AB1494" s="418" t="n"/>
      <c r="AC1494" s="418" t="n"/>
      <c r="AD1494" s="418" t="n"/>
      <c r="AE1494" s="455" t="n"/>
      <c r="AF1494" s="455" t="n"/>
      <c r="AG1494" s="455" t="n"/>
      <c r="AH1494" s="455" t="n"/>
      <c r="AI1494" s="455" t="n"/>
      <c r="AJ1494" s="455" t="n"/>
      <c r="AK1494" s="455" t="n"/>
      <c r="AL1494" s="455" t="n"/>
      <c r="AM1494" s="455" t="n"/>
      <c r="AN1494" s="455" t="n"/>
      <c r="AO1494" s="455" t="n"/>
      <c r="AP1494" s="455" t="n"/>
      <c r="AQ1494" s="455" t="n"/>
      <c r="AR1494" s="418" t="n"/>
      <c r="AS1494" s="418" t="n"/>
      <c r="AT1494" s="418" t="n"/>
    </row>
    <row r="1495">
      <c r="A1495" s="417" t="n">
        <v>1486</v>
      </c>
      <c r="B1495" s="418" t="inlineStr">
        <is>
          <t>THC Charge</t>
        </is>
      </c>
      <c r="C1495" s="418" t="inlineStr">
        <is>
          <t>អ៊ិចស្ពែឌីធ័រ ខេមបូឌា អិលធីឌី</t>
        </is>
      </c>
      <c r="D1495" s="418" t="inlineStr">
        <is>
          <t>L001-100045898</t>
        </is>
      </c>
      <c r="E1495" s="418" t="inlineStr">
        <is>
          <t>TI-0223904</t>
        </is>
      </c>
      <c r="F1495" s="419" t="n">
        <v>44647</v>
      </c>
      <c r="G1495" s="420" t="n">
        <v>349110</v>
      </c>
      <c r="H1495" s="418" t="n"/>
      <c r="I1495" s="455" t="n">
        <v>349110</v>
      </c>
      <c r="J1495" s="418">
        <f>IF(L1495&lt;&gt;"",L1495,K1495)</f>
        <v/>
      </c>
      <c r="K1495" s="418">
        <f>IF(AND(T1495=TRUE, U1495=TRUE, V1495=TRUE), IF(W1495&lt;-0.05, "អនុញ្ញាត (អ្នកផ្គត់ផ្គង់ប្រកាសខ្វះ)", "បានប្រកាស (អនុញ្ញាត)"), IF(AND(T1495=FALSE, U1495=FALSE, V1495=FALSE), "ព្យួរទុក (មិនមានទិន្នន័យ)", "ប្រកាសខុស (ព្យួរទុក)"))</f>
        <v/>
      </c>
      <c r="L1495" s="418" t="inlineStr"/>
      <c r="M1495" s="418" t="inlineStr"/>
      <c r="N1495" s="455" t="n"/>
      <c r="O1495" s="455">
        <f>IF(W1495&lt;0,AI1495,I1495)</f>
        <v/>
      </c>
      <c r="P1495" s="455">
        <f>I1495-O1495</f>
        <v/>
      </c>
      <c r="Q1495" s="418" t="n"/>
      <c r="R1495" s="418" t="inlineStr">
        <is>
          <t>TI-0223904</t>
        </is>
      </c>
      <c r="S1495" s="418" t="inlineStr"/>
      <c r="T1495" s="418">
        <f>R1495=S1495</f>
        <v/>
      </c>
      <c r="U1495" s="418">
        <f>AND(MONTH(F1495)=MONTH(Y1495), YEAR(F1495)=YEAR(Y1495))</f>
        <v/>
      </c>
      <c r="V1495" s="418">
        <f>AND(AC1495&lt;&gt;"", 'Company information'!D$4&lt;&gt;"", RIGHT(SUBSTITUTE(AC1495,"-",""),9)=RIGHT(SUBSTITUTE('Company information'!D$4,"-",""),9))</f>
        <v/>
      </c>
      <c r="W1495" s="418">
        <f>AI1495-I1495</f>
        <v/>
      </c>
      <c r="X1495" s="455" t="n"/>
      <c r="Y1495" s="417" t="n"/>
      <c r="Z1495" s="418" t="n"/>
      <c r="AA1495" s="418" t="n"/>
      <c r="AB1495" s="418" t="n"/>
      <c r="AC1495" s="418" t="n"/>
      <c r="AD1495" s="418" t="n"/>
      <c r="AE1495" s="455" t="n"/>
      <c r="AF1495" s="455" t="n"/>
      <c r="AG1495" s="455" t="n"/>
      <c r="AH1495" s="455" t="n"/>
      <c r="AI1495" s="455" t="n"/>
      <c r="AJ1495" s="455" t="n"/>
      <c r="AK1495" s="455" t="n"/>
      <c r="AL1495" s="455" t="n"/>
      <c r="AM1495" s="455" t="n"/>
      <c r="AN1495" s="455" t="n"/>
      <c r="AO1495" s="455" t="n"/>
      <c r="AP1495" s="455" t="n"/>
      <c r="AQ1495" s="455" t="n"/>
      <c r="AR1495" s="418" t="n"/>
      <c r="AS1495" s="418" t="n"/>
      <c r="AT1495" s="418" t="n"/>
    </row>
    <row r="1496">
      <c r="A1496" s="417" t="n">
        <v>1487</v>
      </c>
      <c r="B1496" s="418" t="inlineStr">
        <is>
          <t>THC Charge</t>
        </is>
      </c>
      <c r="C1496" s="418" t="inlineStr">
        <is>
          <t>អ៊ិចស្ពែឌីធ័រ ខេមបូឌា អិលធីឌី</t>
        </is>
      </c>
      <c r="D1496" s="418" t="inlineStr">
        <is>
          <t>L001-100045898</t>
        </is>
      </c>
      <c r="E1496" s="418" t="inlineStr">
        <is>
          <t>TI-0223903</t>
        </is>
      </c>
      <c r="F1496" s="419" t="n">
        <v>44647</v>
      </c>
      <c r="G1496" s="420" t="n">
        <v>319140</v>
      </c>
      <c r="H1496" s="418" t="n"/>
      <c r="I1496" s="455" t="n">
        <v>319140</v>
      </c>
      <c r="J1496" s="418">
        <f>IF(L1496&lt;&gt;"",L1496,K1496)</f>
        <v/>
      </c>
      <c r="K1496" s="418">
        <f>IF(AND(T1496=TRUE, U1496=TRUE, V1496=TRUE), IF(W1496&lt;-0.05, "អនុញ្ញាត (អ្នកផ្គត់ផ្គង់ប្រកាសខ្វះ)", "បានប្រកាស (អនុញ្ញាត)"), IF(AND(T1496=FALSE, U1496=FALSE, V1496=FALSE), "ព្យួរទុក (មិនមានទិន្នន័យ)", "ប្រកាសខុស (ព្យួរទុក)"))</f>
        <v/>
      </c>
      <c r="L1496" s="418" t="inlineStr"/>
      <c r="M1496" s="418" t="inlineStr"/>
      <c r="N1496" s="455" t="n"/>
      <c r="O1496" s="455">
        <f>IF(W1496&lt;0,AI1496,I1496)</f>
        <v/>
      </c>
      <c r="P1496" s="455">
        <f>I1496-O1496</f>
        <v/>
      </c>
      <c r="Q1496" s="418" t="n"/>
      <c r="R1496" s="418" t="inlineStr">
        <is>
          <t>TI-0223903</t>
        </is>
      </c>
      <c r="S1496" s="418" t="inlineStr"/>
      <c r="T1496" s="418">
        <f>R1496=S1496</f>
        <v/>
      </c>
      <c r="U1496" s="418">
        <f>AND(MONTH(F1496)=MONTH(Y1496), YEAR(F1496)=YEAR(Y1496))</f>
        <v/>
      </c>
      <c r="V1496" s="418">
        <f>AND(AC1496&lt;&gt;"", 'Company information'!D$4&lt;&gt;"", RIGHT(SUBSTITUTE(AC1496,"-",""),9)=RIGHT(SUBSTITUTE('Company information'!D$4,"-",""),9))</f>
        <v/>
      </c>
      <c r="W1496" s="418">
        <f>AI1496-I1496</f>
        <v/>
      </c>
      <c r="X1496" s="455" t="n"/>
      <c r="Y1496" s="417" t="n"/>
      <c r="Z1496" s="418" t="n"/>
      <c r="AA1496" s="418" t="n"/>
      <c r="AB1496" s="418" t="n"/>
      <c r="AC1496" s="418" t="n"/>
      <c r="AD1496" s="418" t="n"/>
      <c r="AE1496" s="455" t="n"/>
      <c r="AF1496" s="455" t="n"/>
      <c r="AG1496" s="455" t="n"/>
      <c r="AH1496" s="455" t="n"/>
      <c r="AI1496" s="455" t="n"/>
      <c r="AJ1496" s="455" t="n"/>
      <c r="AK1496" s="455" t="n"/>
      <c r="AL1496" s="455" t="n"/>
      <c r="AM1496" s="455" t="n"/>
      <c r="AN1496" s="455" t="n"/>
      <c r="AO1496" s="455" t="n"/>
      <c r="AP1496" s="455" t="n"/>
      <c r="AQ1496" s="455" t="n"/>
      <c r="AR1496" s="418" t="n"/>
      <c r="AS1496" s="418" t="n"/>
      <c r="AT1496" s="418" t="n"/>
    </row>
    <row r="1497">
      <c r="A1497" s="417" t="n">
        <v>1488</v>
      </c>
      <c r="B1497" s="418" t="inlineStr">
        <is>
          <t>THC Charge</t>
        </is>
      </c>
      <c r="C1497" s="418" t="inlineStr">
        <is>
          <t>អ៊ិចស្ពែឌីធ័រ ខេមបូឌា អិលធីឌី</t>
        </is>
      </c>
      <c r="D1497" s="418" t="inlineStr">
        <is>
          <t>L001-100045898</t>
        </is>
      </c>
      <c r="E1497" s="418" t="inlineStr">
        <is>
          <t>TI-0223865</t>
        </is>
      </c>
      <c r="F1497" s="419" t="n">
        <v>44647</v>
      </c>
      <c r="G1497" s="420" t="n">
        <v>1176930</v>
      </c>
      <c r="H1497" s="418" t="n"/>
      <c r="I1497" s="455" t="n">
        <v>1176930</v>
      </c>
      <c r="J1497" s="418">
        <f>IF(L1497&lt;&gt;"",L1497,K1497)</f>
        <v/>
      </c>
      <c r="K1497" s="418">
        <f>IF(AND(T1497=TRUE, U1497=TRUE, V1497=TRUE), IF(W1497&lt;-0.05, "អនុញ្ញាត (អ្នកផ្គត់ផ្គង់ប្រកាសខ្វះ)", "បានប្រកាស (អនុញ្ញាត)"), IF(AND(T1497=FALSE, U1497=FALSE, V1497=FALSE), "ព្យួរទុក (មិនមានទិន្នន័យ)", "ប្រកាសខុស (ព្យួរទុក)"))</f>
        <v/>
      </c>
      <c r="L1497" s="418" t="inlineStr"/>
      <c r="M1497" s="418" t="inlineStr"/>
      <c r="N1497" s="455" t="n"/>
      <c r="O1497" s="455">
        <f>IF(W1497&lt;0,AI1497,I1497)</f>
        <v/>
      </c>
      <c r="P1497" s="455">
        <f>I1497-O1497</f>
        <v/>
      </c>
      <c r="Q1497" s="418" t="n"/>
      <c r="R1497" s="418" t="inlineStr">
        <is>
          <t>TI-0223865</t>
        </is>
      </c>
      <c r="S1497" s="418" t="inlineStr"/>
      <c r="T1497" s="418">
        <f>R1497=S1497</f>
        <v/>
      </c>
      <c r="U1497" s="418">
        <f>AND(MONTH(F1497)=MONTH(Y1497), YEAR(F1497)=YEAR(Y1497))</f>
        <v/>
      </c>
      <c r="V1497" s="418">
        <f>AND(AC1497&lt;&gt;"", 'Company information'!D$4&lt;&gt;"", RIGHT(SUBSTITUTE(AC1497,"-",""),9)=RIGHT(SUBSTITUTE('Company information'!D$4,"-",""),9))</f>
        <v/>
      </c>
      <c r="W1497" s="418">
        <f>AI1497-I1497</f>
        <v/>
      </c>
      <c r="X1497" s="455" t="n"/>
      <c r="Y1497" s="417" t="n"/>
      <c r="Z1497" s="418" t="n"/>
      <c r="AA1497" s="418" t="n"/>
      <c r="AB1497" s="418" t="n"/>
      <c r="AC1497" s="418" t="n"/>
      <c r="AD1497" s="418" t="n"/>
      <c r="AE1497" s="455" t="n"/>
      <c r="AF1497" s="455" t="n"/>
      <c r="AG1497" s="455" t="n"/>
      <c r="AH1497" s="455" t="n"/>
      <c r="AI1497" s="455" t="n"/>
      <c r="AJ1497" s="455" t="n"/>
      <c r="AK1497" s="455" t="n"/>
      <c r="AL1497" s="455" t="n"/>
      <c r="AM1497" s="455" t="n"/>
      <c r="AN1497" s="455" t="n"/>
      <c r="AO1497" s="455" t="n"/>
      <c r="AP1497" s="455" t="n"/>
      <c r="AQ1497" s="455" t="n"/>
      <c r="AR1497" s="418" t="n"/>
      <c r="AS1497" s="418" t="n"/>
      <c r="AT1497" s="418" t="n"/>
    </row>
    <row r="1498">
      <c r="A1498" s="417" t="n">
        <v>1489</v>
      </c>
      <c r="B1498" s="418" t="inlineStr">
        <is>
          <t>THC Charge</t>
        </is>
      </c>
      <c r="C1498" s="418" t="inlineStr">
        <is>
          <t>អ៊ិចស្ពែឌីធ័រ ខេមបូឌា អិលធីឌី</t>
        </is>
      </c>
      <c r="D1498" s="418" t="inlineStr">
        <is>
          <t>L001-100045898</t>
        </is>
      </c>
      <c r="E1498" s="418" t="inlineStr">
        <is>
          <t>TI-0223866</t>
        </is>
      </c>
      <c r="F1498" s="419" t="n">
        <v>44647</v>
      </c>
      <c r="G1498" s="420" t="n">
        <v>1850850</v>
      </c>
      <c r="H1498" s="418" t="n"/>
      <c r="I1498" s="455" t="n">
        <v>1850850</v>
      </c>
      <c r="J1498" s="418">
        <f>IF(L1498&lt;&gt;"",L1498,K1498)</f>
        <v/>
      </c>
      <c r="K1498" s="418">
        <f>IF(AND(T1498=TRUE, U1498=TRUE, V1498=TRUE), IF(W1498&lt;-0.05, "អនុញ្ញាត (អ្នកផ្គត់ផ្គង់ប្រកាសខ្វះ)", "បានប្រកាស (អនុញ្ញាត)"), IF(AND(T1498=FALSE, U1498=FALSE, V1498=FALSE), "ព្យួរទុក (មិនមានទិន្នន័យ)", "ប្រកាសខុស (ព្យួរទុក)"))</f>
        <v/>
      </c>
      <c r="L1498" s="418" t="inlineStr"/>
      <c r="M1498" s="418" t="inlineStr"/>
      <c r="N1498" s="455" t="n"/>
      <c r="O1498" s="455">
        <f>IF(W1498&lt;0,AI1498,I1498)</f>
        <v/>
      </c>
      <c r="P1498" s="455">
        <f>I1498-O1498</f>
        <v/>
      </c>
      <c r="Q1498" s="418" t="n"/>
      <c r="R1498" s="418" t="inlineStr">
        <is>
          <t>TI-0223866</t>
        </is>
      </c>
      <c r="S1498" s="418" t="inlineStr"/>
      <c r="T1498" s="418">
        <f>R1498=S1498</f>
        <v/>
      </c>
      <c r="U1498" s="418">
        <f>AND(MONTH(F1498)=MONTH(Y1498), YEAR(F1498)=YEAR(Y1498))</f>
        <v/>
      </c>
      <c r="V1498" s="418">
        <f>AND(AC1498&lt;&gt;"", 'Company information'!D$4&lt;&gt;"", RIGHT(SUBSTITUTE(AC1498,"-",""),9)=RIGHT(SUBSTITUTE('Company information'!D$4,"-",""),9))</f>
        <v/>
      </c>
      <c r="W1498" s="418">
        <f>AI1498-I1498</f>
        <v/>
      </c>
      <c r="X1498" s="455" t="n"/>
      <c r="Y1498" s="417" t="n"/>
      <c r="Z1498" s="418" t="n"/>
      <c r="AA1498" s="418" t="n"/>
      <c r="AB1498" s="418" t="n"/>
      <c r="AC1498" s="418" t="n"/>
      <c r="AD1498" s="418" t="n"/>
      <c r="AE1498" s="455" t="n"/>
      <c r="AF1498" s="455" t="n"/>
      <c r="AG1498" s="455" t="n"/>
      <c r="AH1498" s="455" t="n"/>
      <c r="AI1498" s="455" t="n"/>
      <c r="AJ1498" s="455" t="n"/>
      <c r="AK1498" s="455" t="n"/>
      <c r="AL1498" s="455" t="n"/>
      <c r="AM1498" s="455" t="n"/>
      <c r="AN1498" s="455" t="n"/>
      <c r="AO1498" s="455" t="n"/>
      <c r="AP1498" s="455" t="n"/>
      <c r="AQ1498" s="455" t="n"/>
      <c r="AR1498" s="418" t="n"/>
      <c r="AS1498" s="418" t="n"/>
      <c r="AT1498" s="418" t="n"/>
    </row>
    <row r="1499">
      <c r="A1499" s="417" t="n">
        <v>1490</v>
      </c>
      <c r="B1499" s="418" t="inlineStr">
        <is>
          <t>THC Charge</t>
        </is>
      </c>
      <c r="C1499" s="418" t="inlineStr">
        <is>
          <t>អ៊ិចស្ពែឌីធ័រ ខេមបូឌា អិលធីឌី</t>
        </is>
      </c>
      <c r="D1499" s="418" t="inlineStr">
        <is>
          <t>L001-100045898</t>
        </is>
      </c>
      <c r="E1499" s="418" t="inlineStr">
        <is>
          <t>TI-0223864</t>
        </is>
      </c>
      <c r="F1499" s="419" t="n">
        <v>44647</v>
      </c>
      <c r="G1499" s="420" t="n">
        <v>458460</v>
      </c>
      <c r="H1499" s="418" t="n"/>
      <c r="I1499" s="455" t="n">
        <v>458460</v>
      </c>
      <c r="J1499" s="418">
        <f>IF(L1499&lt;&gt;"",L1499,K1499)</f>
        <v/>
      </c>
      <c r="K1499" s="418">
        <f>IF(AND(T1499=TRUE, U1499=TRUE, V1499=TRUE), IF(W1499&lt;-0.05, "អនុញ្ញាត (អ្នកផ្គត់ផ្គង់ប្រកាសខ្វះ)", "បានប្រកាស (អនុញ្ញាត)"), IF(AND(T1499=FALSE, U1499=FALSE, V1499=FALSE), "ព្យួរទុក (មិនមានទិន្នន័យ)", "ប្រកាសខុស (ព្យួរទុក)"))</f>
        <v/>
      </c>
      <c r="L1499" s="418" t="inlineStr"/>
      <c r="M1499" s="418" t="inlineStr"/>
      <c r="N1499" s="455" t="n"/>
      <c r="O1499" s="455">
        <f>IF(W1499&lt;0,AI1499,I1499)</f>
        <v/>
      </c>
      <c r="P1499" s="455">
        <f>I1499-O1499</f>
        <v/>
      </c>
      <c r="Q1499" s="418" t="n"/>
      <c r="R1499" s="418" t="inlineStr">
        <is>
          <t>TI-0223864</t>
        </is>
      </c>
      <c r="S1499" s="418" t="inlineStr"/>
      <c r="T1499" s="418">
        <f>R1499=S1499</f>
        <v/>
      </c>
      <c r="U1499" s="418">
        <f>AND(MONTH(F1499)=MONTH(Y1499), YEAR(F1499)=YEAR(Y1499))</f>
        <v/>
      </c>
      <c r="V1499" s="418">
        <f>AND(AC1499&lt;&gt;"", 'Company information'!D$4&lt;&gt;"", RIGHT(SUBSTITUTE(AC1499,"-",""),9)=RIGHT(SUBSTITUTE('Company information'!D$4,"-",""),9))</f>
        <v/>
      </c>
      <c r="W1499" s="418">
        <f>AI1499-I1499</f>
        <v/>
      </c>
      <c r="X1499" s="455" t="n"/>
      <c r="Y1499" s="417" t="n"/>
      <c r="Z1499" s="418" t="n"/>
      <c r="AA1499" s="418" t="n"/>
      <c r="AB1499" s="418" t="n"/>
      <c r="AC1499" s="418" t="n"/>
      <c r="AD1499" s="418" t="n"/>
      <c r="AE1499" s="455" t="n"/>
      <c r="AF1499" s="455" t="n"/>
      <c r="AG1499" s="455" t="n"/>
      <c r="AH1499" s="455" t="n"/>
      <c r="AI1499" s="455" t="n"/>
      <c r="AJ1499" s="455" t="n"/>
      <c r="AK1499" s="455" t="n"/>
      <c r="AL1499" s="455" t="n"/>
      <c r="AM1499" s="455" t="n"/>
      <c r="AN1499" s="455" t="n"/>
      <c r="AO1499" s="455" t="n"/>
      <c r="AP1499" s="455" t="n"/>
      <c r="AQ1499" s="455" t="n"/>
      <c r="AR1499" s="418" t="n"/>
      <c r="AS1499" s="418" t="n"/>
      <c r="AT1499" s="418" t="n"/>
    </row>
    <row r="1500">
      <c r="A1500" s="417" t="n">
        <v>1491</v>
      </c>
      <c r="B1500" s="418" t="inlineStr">
        <is>
          <t>THC Charge</t>
        </is>
      </c>
      <c r="C1500" s="418" t="inlineStr">
        <is>
          <t>អ៊ិចស្ពែឌីធ័រ ខេមបូឌា អិលធីឌី</t>
        </is>
      </c>
      <c r="D1500" s="418" t="inlineStr">
        <is>
          <t>L001-100045898</t>
        </is>
      </c>
      <c r="E1500" s="418" t="inlineStr">
        <is>
          <t>TI-0223863</t>
        </is>
      </c>
      <c r="F1500" s="419" t="n">
        <v>44647</v>
      </c>
      <c r="G1500" s="420" t="n">
        <v>332910</v>
      </c>
      <c r="H1500" s="418" t="n"/>
      <c r="I1500" s="455" t="n">
        <v>332910</v>
      </c>
      <c r="J1500" s="418">
        <f>IF(L1500&lt;&gt;"",L1500,K1500)</f>
        <v/>
      </c>
      <c r="K1500" s="418">
        <f>IF(AND(T1500=TRUE, U1500=TRUE, V1500=TRUE), IF(W1500&lt;-0.05, "អនុញ្ញាត (អ្នកផ្គត់ផ្គង់ប្រកាសខ្វះ)", "បានប្រកាស (អនុញ្ញាត)"), IF(AND(T1500=FALSE, U1500=FALSE, V1500=FALSE), "ព្យួរទុក (មិនមានទិន្នន័យ)", "ប្រកាសខុស (ព្យួរទុក)"))</f>
        <v/>
      </c>
      <c r="L1500" s="418" t="inlineStr"/>
      <c r="M1500" s="418" t="inlineStr"/>
      <c r="N1500" s="455" t="n"/>
      <c r="O1500" s="455">
        <f>IF(W1500&lt;0,AI1500,I1500)</f>
        <v/>
      </c>
      <c r="P1500" s="455">
        <f>I1500-O1500</f>
        <v/>
      </c>
      <c r="Q1500" s="418" t="n"/>
      <c r="R1500" s="418" t="inlineStr">
        <is>
          <t>TI-0223863</t>
        </is>
      </c>
      <c r="S1500" s="418" t="inlineStr"/>
      <c r="T1500" s="418">
        <f>R1500=S1500</f>
        <v/>
      </c>
      <c r="U1500" s="418">
        <f>AND(MONTH(F1500)=MONTH(Y1500), YEAR(F1500)=YEAR(Y1500))</f>
        <v/>
      </c>
      <c r="V1500" s="418">
        <f>AND(AC1500&lt;&gt;"", 'Company information'!D$4&lt;&gt;"", RIGHT(SUBSTITUTE(AC1500,"-",""),9)=RIGHT(SUBSTITUTE('Company information'!D$4,"-",""),9))</f>
        <v/>
      </c>
      <c r="W1500" s="418">
        <f>AI1500-I1500</f>
        <v/>
      </c>
      <c r="X1500" s="455" t="n"/>
      <c r="Y1500" s="417" t="n"/>
      <c r="Z1500" s="418" t="n"/>
      <c r="AA1500" s="418" t="n"/>
      <c r="AB1500" s="418" t="n"/>
      <c r="AC1500" s="418" t="n"/>
      <c r="AD1500" s="418" t="n"/>
      <c r="AE1500" s="455" t="n"/>
      <c r="AF1500" s="455" t="n"/>
      <c r="AG1500" s="455" t="n"/>
      <c r="AH1500" s="455" t="n"/>
      <c r="AI1500" s="455" t="n"/>
      <c r="AJ1500" s="455" t="n"/>
      <c r="AK1500" s="455" t="n"/>
      <c r="AL1500" s="455" t="n"/>
      <c r="AM1500" s="455" t="n"/>
      <c r="AN1500" s="455" t="n"/>
      <c r="AO1500" s="455" t="n"/>
      <c r="AP1500" s="455" t="n"/>
      <c r="AQ1500" s="455" t="n"/>
      <c r="AR1500" s="418" t="n"/>
      <c r="AS1500" s="418" t="n"/>
      <c r="AT1500" s="418" t="n"/>
    </row>
    <row r="1501">
      <c r="A1501" s="417" t="n">
        <v>1492</v>
      </c>
      <c r="B1501" s="418" t="inlineStr">
        <is>
          <t>THC Charge</t>
        </is>
      </c>
      <c r="C1501" s="418" t="inlineStr">
        <is>
          <t>អ៊ិចស្ពែឌីធ័រ ខេមបូឌា អិលធីឌី</t>
        </is>
      </c>
      <c r="D1501" s="418" t="inlineStr">
        <is>
          <t>L001-100045898</t>
        </is>
      </c>
      <c r="E1501" s="418" t="inlineStr">
        <is>
          <t>TI-0223862</t>
        </is>
      </c>
      <c r="F1501" s="419" t="n">
        <v>44647</v>
      </c>
      <c r="G1501" s="420" t="n">
        <v>349110</v>
      </c>
      <c r="H1501" s="418" t="n"/>
      <c r="I1501" s="455" t="n">
        <v>349110</v>
      </c>
      <c r="J1501" s="418">
        <f>IF(L1501&lt;&gt;"",L1501,K1501)</f>
        <v/>
      </c>
      <c r="K1501" s="418">
        <f>IF(AND(T1501=TRUE, U1501=TRUE, V1501=TRUE), IF(W1501&lt;-0.05, "អនុញ្ញាត (អ្នកផ្គត់ផ្គង់ប្រកាសខ្វះ)", "បានប្រកាស (អនុញ្ញាត)"), IF(AND(T1501=FALSE, U1501=FALSE, V1501=FALSE), "ព្យួរទុក (មិនមានទិន្នន័យ)", "ប្រកាសខុស (ព្យួរទុក)"))</f>
        <v/>
      </c>
      <c r="L1501" s="418" t="inlineStr"/>
      <c r="M1501" s="418" t="inlineStr"/>
      <c r="N1501" s="455" t="n"/>
      <c r="O1501" s="455">
        <f>IF(W1501&lt;0,AI1501,I1501)</f>
        <v/>
      </c>
      <c r="P1501" s="455">
        <f>I1501-O1501</f>
        <v/>
      </c>
      <c r="Q1501" s="418" t="n"/>
      <c r="R1501" s="418" t="inlineStr">
        <is>
          <t>TI-0223862</t>
        </is>
      </c>
      <c r="S1501" s="418" t="inlineStr"/>
      <c r="T1501" s="418">
        <f>R1501=S1501</f>
        <v/>
      </c>
      <c r="U1501" s="418">
        <f>AND(MONTH(F1501)=MONTH(Y1501), YEAR(F1501)=YEAR(Y1501))</f>
        <v/>
      </c>
      <c r="V1501" s="418">
        <f>AND(AC1501&lt;&gt;"", 'Company information'!D$4&lt;&gt;"", RIGHT(SUBSTITUTE(AC1501,"-",""),9)=RIGHT(SUBSTITUTE('Company information'!D$4,"-",""),9))</f>
        <v/>
      </c>
      <c r="W1501" s="418">
        <f>AI1501-I1501</f>
        <v/>
      </c>
      <c r="X1501" s="455" t="n"/>
      <c r="Y1501" s="417" t="n"/>
      <c r="Z1501" s="418" t="n"/>
      <c r="AA1501" s="418" t="n"/>
      <c r="AB1501" s="418" t="n"/>
      <c r="AC1501" s="418" t="n"/>
      <c r="AD1501" s="418" t="n"/>
      <c r="AE1501" s="455" t="n"/>
      <c r="AF1501" s="455" t="n"/>
      <c r="AG1501" s="455" t="n"/>
      <c r="AH1501" s="455" t="n"/>
      <c r="AI1501" s="455" t="n"/>
      <c r="AJ1501" s="455" t="n"/>
      <c r="AK1501" s="455" t="n"/>
      <c r="AL1501" s="455" t="n"/>
      <c r="AM1501" s="455" t="n"/>
      <c r="AN1501" s="455" t="n"/>
      <c r="AO1501" s="455" t="n"/>
      <c r="AP1501" s="455" t="n"/>
      <c r="AQ1501" s="455" t="n"/>
      <c r="AR1501" s="418" t="n"/>
      <c r="AS1501" s="418" t="n"/>
      <c r="AT1501" s="418" t="n"/>
    </row>
    <row r="1502">
      <c r="A1502" s="417" t="n">
        <v>1493</v>
      </c>
      <c r="B1502" s="418" t="inlineStr">
        <is>
          <t>THC Charge</t>
        </is>
      </c>
      <c r="C1502" s="418" t="inlineStr">
        <is>
          <t>អ៊ិចស្ពែឌីធ័រ ខេមបូឌា អិលធីឌី</t>
        </is>
      </c>
      <c r="D1502" s="418" t="inlineStr">
        <is>
          <t>L001-100045898</t>
        </is>
      </c>
      <c r="E1502" s="418" t="inlineStr">
        <is>
          <t>TI-0223805</t>
        </is>
      </c>
      <c r="F1502" s="419" t="n">
        <v>44646</v>
      </c>
      <c r="G1502" s="420" t="n">
        <v>480330</v>
      </c>
      <c r="H1502" s="418" t="n"/>
      <c r="I1502" s="455" t="n">
        <v>480330</v>
      </c>
      <c r="J1502" s="418">
        <f>IF(L1502&lt;&gt;"",L1502,K1502)</f>
        <v/>
      </c>
      <c r="K1502" s="418">
        <f>IF(AND(T1502=TRUE, U1502=TRUE, V1502=TRUE), IF(W1502&lt;-0.05, "អនុញ្ញាត (អ្នកផ្គត់ផ្គង់ប្រកាសខ្វះ)", "បានប្រកាស (អនុញ្ញាត)"), IF(AND(T1502=FALSE, U1502=FALSE, V1502=FALSE), "ព្យួរទុក (មិនមានទិន្នន័យ)", "ប្រកាសខុស (ព្យួរទុក)"))</f>
        <v/>
      </c>
      <c r="L1502" s="418" t="inlineStr"/>
      <c r="M1502" s="418" t="inlineStr"/>
      <c r="N1502" s="455" t="n"/>
      <c r="O1502" s="455">
        <f>IF(W1502&lt;0,AI1502,I1502)</f>
        <v/>
      </c>
      <c r="P1502" s="455">
        <f>I1502-O1502</f>
        <v/>
      </c>
      <c r="Q1502" s="418" t="n"/>
      <c r="R1502" s="418" t="inlineStr">
        <is>
          <t>TI-0223805</t>
        </is>
      </c>
      <c r="S1502" s="418" t="inlineStr"/>
      <c r="T1502" s="418">
        <f>R1502=S1502</f>
        <v/>
      </c>
      <c r="U1502" s="418">
        <f>AND(MONTH(F1502)=MONTH(Y1502), YEAR(F1502)=YEAR(Y1502))</f>
        <v/>
      </c>
      <c r="V1502" s="418">
        <f>AND(AC1502&lt;&gt;"", 'Company information'!D$4&lt;&gt;"", RIGHT(SUBSTITUTE(AC1502,"-",""),9)=RIGHT(SUBSTITUTE('Company information'!D$4,"-",""),9))</f>
        <v/>
      </c>
      <c r="W1502" s="418">
        <f>AI1502-I1502</f>
        <v/>
      </c>
      <c r="X1502" s="455" t="n"/>
      <c r="Y1502" s="417" t="n"/>
      <c r="Z1502" s="418" t="n"/>
      <c r="AA1502" s="418" t="n"/>
      <c r="AB1502" s="418" t="n"/>
      <c r="AC1502" s="418" t="n"/>
      <c r="AD1502" s="418" t="n"/>
      <c r="AE1502" s="455" t="n"/>
      <c r="AF1502" s="455" t="n"/>
      <c r="AG1502" s="455" t="n"/>
      <c r="AH1502" s="455" t="n"/>
      <c r="AI1502" s="455" t="n"/>
      <c r="AJ1502" s="455" t="n"/>
      <c r="AK1502" s="455" t="n"/>
      <c r="AL1502" s="455" t="n"/>
      <c r="AM1502" s="455" t="n"/>
      <c r="AN1502" s="455" t="n"/>
      <c r="AO1502" s="455" t="n"/>
      <c r="AP1502" s="455" t="n"/>
      <c r="AQ1502" s="455" t="n"/>
      <c r="AR1502" s="418" t="n"/>
      <c r="AS1502" s="418" t="n"/>
      <c r="AT1502" s="418" t="n"/>
    </row>
    <row r="1503">
      <c r="A1503" s="417" t="n">
        <v>1494</v>
      </c>
      <c r="B1503" s="418" t="inlineStr">
        <is>
          <t>THC Charge</t>
        </is>
      </c>
      <c r="C1503" s="418" t="inlineStr">
        <is>
          <t>អ៊ិចស្ពែឌីធ័រ ខេមបូឌា អិលធីឌី</t>
        </is>
      </c>
      <c r="D1503" s="418" t="inlineStr">
        <is>
          <t>L001-100045898</t>
        </is>
      </c>
      <c r="E1503" s="418" t="inlineStr">
        <is>
          <t>TI-0223804</t>
        </is>
      </c>
      <c r="F1503" s="419" t="n">
        <v>44646</v>
      </c>
      <c r="G1503" s="420" t="n">
        <v>349110</v>
      </c>
      <c r="H1503" s="418" t="n"/>
      <c r="I1503" s="455" t="n">
        <v>349110</v>
      </c>
      <c r="J1503" s="418">
        <f>IF(L1503&lt;&gt;"",L1503,K1503)</f>
        <v/>
      </c>
      <c r="K1503" s="418">
        <f>IF(AND(T1503=TRUE, U1503=TRUE, V1503=TRUE), IF(W1503&lt;-0.05, "អនុញ្ញាត (អ្នកផ្គត់ផ្គង់ប្រកាសខ្វះ)", "បានប្រកាស (អនុញ្ញាត)"), IF(AND(T1503=FALSE, U1503=FALSE, V1503=FALSE), "ព្យួរទុក (មិនមានទិន្នន័យ)", "ប្រកាសខុស (ព្យួរទុក)"))</f>
        <v/>
      </c>
      <c r="L1503" s="418" t="inlineStr"/>
      <c r="M1503" s="418" t="inlineStr"/>
      <c r="N1503" s="455" t="n"/>
      <c r="O1503" s="455">
        <f>IF(W1503&lt;0,AI1503,I1503)</f>
        <v/>
      </c>
      <c r="P1503" s="455">
        <f>I1503-O1503</f>
        <v/>
      </c>
      <c r="Q1503" s="418" t="n"/>
      <c r="R1503" s="418" t="inlineStr">
        <is>
          <t>TI-0223804</t>
        </is>
      </c>
      <c r="S1503" s="418" t="inlineStr"/>
      <c r="T1503" s="418">
        <f>R1503=S1503</f>
        <v/>
      </c>
      <c r="U1503" s="418">
        <f>AND(MONTH(F1503)=MONTH(Y1503), YEAR(F1503)=YEAR(Y1503))</f>
        <v/>
      </c>
      <c r="V1503" s="418">
        <f>AND(AC1503&lt;&gt;"", 'Company information'!D$4&lt;&gt;"", RIGHT(SUBSTITUTE(AC1503,"-",""),9)=RIGHT(SUBSTITUTE('Company information'!D$4,"-",""),9))</f>
        <v/>
      </c>
      <c r="W1503" s="418">
        <f>AI1503-I1503</f>
        <v/>
      </c>
      <c r="X1503" s="455" t="n"/>
      <c r="Y1503" s="417" t="n"/>
      <c r="Z1503" s="418" t="n"/>
      <c r="AA1503" s="418" t="n"/>
      <c r="AB1503" s="418" t="n"/>
      <c r="AC1503" s="418" t="n"/>
      <c r="AD1503" s="418" t="n"/>
      <c r="AE1503" s="455" t="n"/>
      <c r="AF1503" s="455" t="n"/>
      <c r="AG1503" s="455" t="n"/>
      <c r="AH1503" s="455" t="n"/>
      <c r="AI1503" s="455" t="n"/>
      <c r="AJ1503" s="455" t="n"/>
      <c r="AK1503" s="455" t="n"/>
      <c r="AL1503" s="455" t="n"/>
      <c r="AM1503" s="455" t="n"/>
      <c r="AN1503" s="455" t="n"/>
      <c r="AO1503" s="455" t="n"/>
      <c r="AP1503" s="455" t="n"/>
      <c r="AQ1503" s="455" t="n"/>
      <c r="AR1503" s="418" t="n"/>
      <c r="AS1503" s="418" t="n"/>
      <c r="AT1503" s="418" t="n"/>
    </row>
    <row r="1504">
      <c r="A1504" s="417" t="n">
        <v>1495</v>
      </c>
      <c r="B1504" s="418" t="inlineStr">
        <is>
          <t>THC Charge</t>
        </is>
      </c>
      <c r="C1504" s="418" t="inlineStr">
        <is>
          <t>អ៊ិចស្ពែឌីធ័រ ខេមបូឌា អិលធីឌី</t>
        </is>
      </c>
      <c r="D1504" s="418" t="inlineStr">
        <is>
          <t>L001-100045898</t>
        </is>
      </c>
      <c r="E1504" s="418" t="inlineStr">
        <is>
          <t>TI-0223791</t>
        </is>
      </c>
      <c r="F1504" s="419" t="n">
        <v>44646</v>
      </c>
      <c r="G1504" s="420" t="n">
        <v>927450</v>
      </c>
      <c r="H1504" s="418" t="n"/>
      <c r="I1504" s="455" t="n">
        <v>927450</v>
      </c>
      <c r="J1504" s="418">
        <f>IF(L1504&lt;&gt;"",L1504,K1504)</f>
        <v/>
      </c>
      <c r="K1504" s="418">
        <f>IF(AND(T1504=TRUE, U1504=TRUE, V1504=TRUE), IF(W1504&lt;-0.05, "អនុញ្ញាត (អ្នកផ្គត់ផ្គង់ប្រកាសខ្វះ)", "បានប្រកាស (អនុញ្ញាត)"), IF(AND(T1504=FALSE, U1504=FALSE, V1504=FALSE), "ព្យួរទុក (មិនមានទិន្នន័យ)", "ប្រកាសខុស (ព្យួរទុក)"))</f>
        <v/>
      </c>
      <c r="L1504" s="418" t="inlineStr"/>
      <c r="M1504" s="418" t="inlineStr"/>
      <c r="N1504" s="455" t="n"/>
      <c r="O1504" s="455">
        <f>IF(W1504&lt;0,AI1504,I1504)</f>
        <v/>
      </c>
      <c r="P1504" s="455">
        <f>I1504-O1504</f>
        <v/>
      </c>
      <c r="Q1504" s="418" t="n"/>
      <c r="R1504" s="418" t="inlineStr">
        <is>
          <t>TI-0223791</t>
        </is>
      </c>
      <c r="S1504" s="418" t="inlineStr"/>
      <c r="T1504" s="418">
        <f>R1504=S1504</f>
        <v/>
      </c>
      <c r="U1504" s="418">
        <f>AND(MONTH(F1504)=MONTH(Y1504), YEAR(F1504)=YEAR(Y1504))</f>
        <v/>
      </c>
      <c r="V1504" s="418">
        <f>AND(AC1504&lt;&gt;"", 'Company information'!D$4&lt;&gt;"", RIGHT(SUBSTITUTE(AC1504,"-",""),9)=RIGHT(SUBSTITUTE('Company information'!D$4,"-",""),9))</f>
        <v/>
      </c>
      <c r="W1504" s="418">
        <f>AI1504-I1504</f>
        <v/>
      </c>
      <c r="X1504" s="455" t="n"/>
      <c r="Y1504" s="417" t="n"/>
      <c r="Z1504" s="418" t="n"/>
      <c r="AA1504" s="418" t="n"/>
      <c r="AB1504" s="418" t="n"/>
      <c r="AC1504" s="418" t="n"/>
      <c r="AD1504" s="418" t="n"/>
      <c r="AE1504" s="455" t="n"/>
      <c r="AF1504" s="455" t="n"/>
      <c r="AG1504" s="455" t="n"/>
      <c r="AH1504" s="455" t="n"/>
      <c r="AI1504" s="455" t="n"/>
      <c r="AJ1504" s="455" t="n"/>
      <c r="AK1504" s="455" t="n"/>
      <c r="AL1504" s="455" t="n"/>
      <c r="AM1504" s="455" t="n"/>
      <c r="AN1504" s="455" t="n"/>
      <c r="AO1504" s="455" t="n"/>
      <c r="AP1504" s="455" t="n"/>
      <c r="AQ1504" s="455" t="n"/>
      <c r="AR1504" s="418" t="n"/>
      <c r="AS1504" s="418" t="n"/>
      <c r="AT1504" s="418" t="n"/>
    </row>
    <row r="1505">
      <c r="A1505" s="417" t="n">
        <v>1496</v>
      </c>
      <c r="B1505" s="418" t="inlineStr">
        <is>
          <t>THC Charge</t>
        </is>
      </c>
      <c r="C1505" s="418" t="inlineStr">
        <is>
          <t>អ៊ិចស្ពែឌីធ័រ ខេមបូឌា អិលធីឌី</t>
        </is>
      </c>
      <c r="D1505" s="418" t="inlineStr">
        <is>
          <t>L001-100045898</t>
        </is>
      </c>
      <c r="E1505" s="418" t="inlineStr">
        <is>
          <t>TI-0222894</t>
        </is>
      </c>
      <c r="F1505" s="419" t="n">
        <v>44641</v>
      </c>
      <c r="G1505" s="420" t="n">
        <v>824958</v>
      </c>
      <c r="H1505" s="418" t="n"/>
      <c r="I1505" s="455" t="n">
        <v>824958</v>
      </c>
      <c r="J1505" s="418">
        <f>IF(L1505&lt;&gt;"",L1505,K1505)</f>
        <v/>
      </c>
      <c r="K1505" s="418">
        <f>IF(AND(T1505=TRUE, U1505=TRUE, V1505=TRUE), IF(W1505&lt;-0.05, "អនុញ្ញាត (អ្នកផ្គត់ផ្គង់ប្រកាសខ្វះ)", "បានប្រកាស (អនុញ្ញាត)"), IF(AND(T1505=FALSE, U1505=FALSE, V1505=FALSE), "ព្យួរទុក (មិនមានទិន្នន័យ)", "ប្រកាសខុស (ព្យួរទុក)"))</f>
        <v/>
      </c>
      <c r="L1505" s="418" t="inlineStr"/>
      <c r="M1505" s="418" t="inlineStr"/>
      <c r="N1505" s="455" t="n"/>
      <c r="O1505" s="455">
        <f>IF(W1505&lt;0,AI1505,I1505)</f>
        <v/>
      </c>
      <c r="P1505" s="455">
        <f>I1505-O1505</f>
        <v/>
      </c>
      <c r="Q1505" s="418" t="n"/>
      <c r="R1505" s="418" t="inlineStr">
        <is>
          <t>TI-0222894</t>
        </is>
      </c>
      <c r="S1505" s="418" t="inlineStr"/>
      <c r="T1505" s="418">
        <f>R1505=S1505</f>
        <v/>
      </c>
      <c r="U1505" s="418">
        <f>AND(MONTH(F1505)=MONTH(Y1505), YEAR(F1505)=YEAR(Y1505))</f>
        <v/>
      </c>
      <c r="V1505" s="418">
        <f>AND(AC1505&lt;&gt;"", 'Company information'!D$4&lt;&gt;"", RIGHT(SUBSTITUTE(AC1505,"-",""),9)=RIGHT(SUBSTITUTE('Company information'!D$4,"-",""),9))</f>
        <v/>
      </c>
      <c r="W1505" s="418">
        <f>AI1505-I1505</f>
        <v/>
      </c>
      <c r="X1505" s="455" t="n"/>
      <c r="Y1505" s="417" t="n"/>
      <c r="Z1505" s="418" t="n"/>
      <c r="AA1505" s="418" t="n"/>
      <c r="AB1505" s="418" t="n"/>
      <c r="AC1505" s="418" t="n"/>
      <c r="AD1505" s="418" t="n"/>
      <c r="AE1505" s="455" t="n"/>
      <c r="AF1505" s="455" t="n"/>
      <c r="AG1505" s="455" t="n"/>
      <c r="AH1505" s="455" t="n"/>
      <c r="AI1505" s="455" t="n"/>
      <c r="AJ1505" s="455" t="n"/>
      <c r="AK1505" s="455" t="n"/>
      <c r="AL1505" s="455" t="n"/>
      <c r="AM1505" s="455" t="n"/>
      <c r="AN1505" s="455" t="n"/>
      <c r="AO1505" s="455" t="n"/>
      <c r="AP1505" s="455" t="n"/>
      <c r="AQ1505" s="455" t="n"/>
      <c r="AR1505" s="418" t="n"/>
      <c r="AS1505" s="418" t="n"/>
      <c r="AT1505" s="418" t="n"/>
    </row>
    <row r="1506">
      <c r="A1506" s="417" t="n">
        <v>1497</v>
      </c>
      <c r="B1506" s="418" t="inlineStr">
        <is>
          <t>THC Charge</t>
        </is>
      </c>
      <c r="C1506" s="418" t="inlineStr">
        <is>
          <t>អ៊ិចស្ពែឌីធ័រ ខេមបូឌា អិលធីឌី</t>
        </is>
      </c>
      <c r="D1506" s="418" t="inlineStr">
        <is>
          <t>L001-100045898</t>
        </is>
      </c>
      <c r="E1506" s="418" t="inlineStr">
        <is>
          <t>TI-0222888</t>
        </is>
      </c>
      <c r="F1506" s="419" t="n">
        <v>44641</v>
      </c>
      <c r="G1506" s="420" t="n">
        <v>566654</v>
      </c>
      <c r="H1506" s="418" t="n"/>
      <c r="I1506" s="455" t="n">
        <v>566654</v>
      </c>
      <c r="J1506" s="418">
        <f>IF(L1506&lt;&gt;"",L1506,K1506)</f>
        <v/>
      </c>
      <c r="K1506" s="418">
        <f>IF(AND(T1506=TRUE, U1506=TRUE, V1506=TRUE), IF(W1506&lt;-0.05, "អនុញ្ញាត (អ្នកផ្គត់ផ្គង់ប្រកាសខ្វះ)", "បានប្រកាស (អនុញ្ញាត)"), IF(AND(T1506=FALSE, U1506=FALSE, V1506=FALSE), "ព្យួរទុក (មិនមានទិន្នន័យ)", "ប្រកាសខុស (ព្យួរទុក)"))</f>
        <v/>
      </c>
      <c r="L1506" s="418" t="inlineStr"/>
      <c r="M1506" s="418" t="inlineStr"/>
      <c r="N1506" s="455" t="n"/>
      <c r="O1506" s="455">
        <f>IF(W1506&lt;0,AI1506,I1506)</f>
        <v/>
      </c>
      <c r="P1506" s="455">
        <f>I1506-O1506</f>
        <v/>
      </c>
      <c r="Q1506" s="418" t="n"/>
      <c r="R1506" s="418" t="inlineStr">
        <is>
          <t>TI-0222888</t>
        </is>
      </c>
      <c r="S1506" s="418" t="inlineStr"/>
      <c r="T1506" s="418">
        <f>R1506=S1506</f>
        <v/>
      </c>
      <c r="U1506" s="418">
        <f>AND(MONTH(F1506)=MONTH(Y1506), YEAR(F1506)=YEAR(Y1506))</f>
        <v/>
      </c>
      <c r="V1506" s="418">
        <f>AND(AC1506&lt;&gt;"", 'Company information'!D$4&lt;&gt;"", RIGHT(SUBSTITUTE(AC1506,"-",""),9)=RIGHT(SUBSTITUTE('Company information'!D$4,"-",""),9))</f>
        <v/>
      </c>
      <c r="W1506" s="418">
        <f>AI1506-I1506</f>
        <v/>
      </c>
      <c r="X1506" s="455" t="n"/>
      <c r="Y1506" s="417" t="n"/>
      <c r="Z1506" s="418" t="n"/>
      <c r="AA1506" s="418" t="n"/>
      <c r="AB1506" s="418" t="n"/>
      <c r="AC1506" s="418" t="n"/>
      <c r="AD1506" s="418" t="n"/>
      <c r="AE1506" s="455" t="n"/>
      <c r="AF1506" s="455" t="n"/>
      <c r="AG1506" s="455" t="n"/>
      <c r="AH1506" s="455" t="n"/>
      <c r="AI1506" s="455" t="n"/>
      <c r="AJ1506" s="455" t="n"/>
      <c r="AK1506" s="455" t="n"/>
      <c r="AL1506" s="455" t="n"/>
      <c r="AM1506" s="455" t="n"/>
      <c r="AN1506" s="455" t="n"/>
      <c r="AO1506" s="455" t="n"/>
      <c r="AP1506" s="455" t="n"/>
      <c r="AQ1506" s="455" t="n"/>
      <c r="AR1506" s="418" t="n"/>
      <c r="AS1506" s="418" t="n"/>
      <c r="AT1506" s="418" t="n"/>
    </row>
    <row r="1507">
      <c r="A1507" s="417" t="n">
        <v>1498</v>
      </c>
      <c r="B1507" s="418" t="inlineStr">
        <is>
          <t>THC Charge</t>
        </is>
      </c>
      <c r="C1507" s="418" t="inlineStr">
        <is>
          <t>អ៊ិចស្ពែឌីធ័រ ខេមបូឌា អិលធីឌី</t>
        </is>
      </c>
      <c r="D1507" s="418" t="inlineStr">
        <is>
          <t>L001-100045898</t>
        </is>
      </c>
      <c r="E1507" s="418" t="inlineStr">
        <is>
          <t>TI-0222887</t>
        </is>
      </c>
      <c r="F1507" s="419" t="n">
        <v>44641</v>
      </c>
      <c r="G1507" s="420" t="n">
        <v>250232</v>
      </c>
      <c r="H1507" s="418" t="n"/>
      <c r="I1507" s="455" t="n">
        <v>250232</v>
      </c>
      <c r="J1507" s="418">
        <f>IF(L1507&lt;&gt;"",L1507,K1507)</f>
        <v/>
      </c>
      <c r="K1507" s="418">
        <f>IF(AND(T1507=TRUE, U1507=TRUE, V1507=TRUE), IF(W1507&lt;-0.05, "អនុញ្ញាត (អ្នកផ្គត់ផ្គង់ប្រកាសខ្វះ)", "បានប្រកាស (អនុញ្ញាត)"), IF(AND(T1507=FALSE, U1507=FALSE, V1507=FALSE), "ព្យួរទុក (មិនមានទិន្នន័យ)", "ប្រកាសខុស (ព្យួរទុក)"))</f>
        <v/>
      </c>
      <c r="L1507" s="418" t="inlineStr"/>
      <c r="M1507" s="418" t="inlineStr"/>
      <c r="N1507" s="455" t="n"/>
      <c r="O1507" s="455">
        <f>IF(W1507&lt;0,AI1507,I1507)</f>
        <v/>
      </c>
      <c r="P1507" s="455">
        <f>I1507-O1507</f>
        <v/>
      </c>
      <c r="Q1507" s="418" t="n"/>
      <c r="R1507" s="418" t="inlineStr">
        <is>
          <t>TI-0222887</t>
        </is>
      </c>
      <c r="S1507" s="418" t="inlineStr"/>
      <c r="T1507" s="418">
        <f>R1507=S1507</f>
        <v/>
      </c>
      <c r="U1507" s="418">
        <f>AND(MONTH(F1507)=MONTH(Y1507), YEAR(F1507)=YEAR(Y1507))</f>
        <v/>
      </c>
      <c r="V1507" s="418">
        <f>AND(AC1507&lt;&gt;"", 'Company information'!D$4&lt;&gt;"", RIGHT(SUBSTITUTE(AC1507,"-",""),9)=RIGHT(SUBSTITUTE('Company information'!D$4,"-",""),9))</f>
        <v/>
      </c>
      <c r="W1507" s="418">
        <f>AI1507-I1507</f>
        <v/>
      </c>
      <c r="X1507" s="455" t="n"/>
      <c r="Y1507" s="417" t="n"/>
      <c r="Z1507" s="418" t="n"/>
      <c r="AA1507" s="418" t="n"/>
      <c r="AB1507" s="418" t="n"/>
      <c r="AC1507" s="418" t="n"/>
      <c r="AD1507" s="418" t="n"/>
      <c r="AE1507" s="455" t="n"/>
      <c r="AF1507" s="455" t="n"/>
      <c r="AG1507" s="455" t="n"/>
      <c r="AH1507" s="455" t="n"/>
      <c r="AI1507" s="455" t="n"/>
      <c r="AJ1507" s="455" t="n"/>
      <c r="AK1507" s="455" t="n"/>
      <c r="AL1507" s="455" t="n"/>
      <c r="AM1507" s="455" t="n"/>
      <c r="AN1507" s="455" t="n"/>
      <c r="AO1507" s="455" t="n"/>
      <c r="AP1507" s="455" t="n"/>
      <c r="AQ1507" s="455" t="n"/>
      <c r="AR1507" s="418" t="n"/>
      <c r="AS1507" s="418" t="n"/>
      <c r="AT1507" s="418" t="n"/>
    </row>
    <row r="1508">
      <c r="A1508" s="417" t="n">
        <v>1499</v>
      </c>
      <c r="B1508" s="418" t="inlineStr">
        <is>
          <t>THC Charge</t>
        </is>
      </c>
      <c r="C1508" s="418" t="inlineStr">
        <is>
          <t>អ៊ិចស្ពែឌីធ័រ ខេមបូឌា អិលធីឌី</t>
        </is>
      </c>
      <c r="D1508" s="418" t="inlineStr">
        <is>
          <t>L001-100045898</t>
        </is>
      </c>
      <c r="E1508" s="418" t="inlineStr">
        <is>
          <t>TI-0222886</t>
        </is>
      </c>
      <c r="F1508" s="419" t="n">
        <v>44643</v>
      </c>
      <c r="G1508" s="420" t="n">
        <v>349518</v>
      </c>
      <c r="H1508" s="418" t="n"/>
      <c r="I1508" s="455" t="n">
        <v>349518</v>
      </c>
      <c r="J1508" s="418">
        <f>IF(L1508&lt;&gt;"",L1508,K1508)</f>
        <v/>
      </c>
      <c r="K1508" s="418">
        <f>IF(AND(T1508=TRUE, U1508=TRUE, V1508=TRUE), IF(W1508&lt;-0.05, "អនុញ្ញាត (អ្នកផ្គត់ផ្គង់ប្រកាសខ្វះ)", "បានប្រកាស (អនុញ្ញាត)"), IF(AND(T1508=FALSE, U1508=FALSE, V1508=FALSE), "ព្យួរទុក (មិនមានទិន្នន័យ)", "ប្រកាសខុស (ព្យួរទុក)"))</f>
        <v/>
      </c>
      <c r="L1508" s="418" t="inlineStr"/>
      <c r="M1508" s="418" t="inlineStr"/>
      <c r="N1508" s="455" t="n"/>
      <c r="O1508" s="455">
        <f>IF(W1508&lt;0,AI1508,I1508)</f>
        <v/>
      </c>
      <c r="P1508" s="455">
        <f>I1508-O1508</f>
        <v/>
      </c>
      <c r="Q1508" s="418" t="n"/>
      <c r="R1508" s="418" t="inlineStr">
        <is>
          <t>TI-0222886</t>
        </is>
      </c>
      <c r="S1508" s="418" t="inlineStr"/>
      <c r="T1508" s="418">
        <f>R1508=S1508</f>
        <v/>
      </c>
      <c r="U1508" s="418">
        <f>AND(MONTH(F1508)=MONTH(Y1508), YEAR(F1508)=YEAR(Y1508))</f>
        <v/>
      </c>
      <c r="V1508" s="418">
        <f>AND(AC1508&lt;&gt;"", 'Company information'!D$4&lt;&gt;"", RIGHT(SUBSTITUTE(AC1508,"-",""),9)=RIGHT(SUBSTITUTE('Company information'!D$4,"-",""),9))</f>
        <v/>
      </c>
      <c r="W1508" s="418">
        <f>AI1508-I1508</f>
        <v/>
      </c>
      <c r="X1508" s="455" t="n"/>
      <c r="Y1508" s="417" t="n"/>
      <c r="Z1508" s="418" t="n"/>
      <c r="AA1508" s="418" t="n"/>
      <c r="AB1508" s="418" t="n"/>
      <c r="AC1508" s="418" t="n"/>
      <c r="AD1508" s="418" t="n"/>
      <c r="AE1508" s="455" t="n"/>
      <c r="AF1508" s="455" t="n"/>
      <c r="AG1508" s="455" t="n"/>
      <c r="AH1508" s="455" t="n"/>
      <c r="AI1508" s="455" t="n"/>
      <c r="AJ1508" s="455" t="n"/>
      <c r="AK1508" s="455" t="n"/>
      <c r="AL1508" s="455" t="n"/>
      <c r="AM1508" s="455" t="n"/>
      <c r="AN1508" s="455" t="n"/>
      <c r="AO1508" s="455" t="n"/>
      <c r="AP1508" s="455" t="n"/>
      <c r="AQ1508" s="455" t="n"/>
      <c r="AR1508" s="418" t="n"/>
      <c r="AS1508" s="418" t="n"/>
      <c r="AT1508" s="418" t="n"/>
    </row>
    <row r="1509">
      <c r="A1509" s="417" t="n">
        <v>1500</v>
      </c>
      <c r="B1509" s="418" t="inlineStr">
        <is>
          <t>THC Charge</t>
        </is>
      </c>
      <c r="C1509" s="418" t="inlineStr">
        <is>
          <t>អ៊ិចស្ពែឌីធ័រ ខេមបូឌា អិលធីឌី</t>
        </is>
      </c>
      <c r="D1509" s="418" t="inlineStr">
        <is>
          <t>L001-100045898</t>
        </is>
      </c>
      <c r="E1509" s="418" t="inlineStr">
        <is>
          <t>TI-0222450</t>
        </is>
      </c>
      <c r="F1509" s="419" t="n">
        <v>44636</v>
      </c>
      <c r="G1509" s="420" t="n">
        <v>317800</v>
      </c>
      <c r="H1509" s="418" t="n"/>
      <c r="I1509" s="455" t="n">
        <v>317800</v>
      </c>
      <c r="J1509" s="418">
        <f>IF(L1509&lt;&gt;"",L1509,K1509)</f>
        <v/>
      </c>
      <c r="K1509" s="418">
        <f>IF(AND(T1509=TRUE, U1509=TRUE, V1509=TRUE), IF(W1509&lt;-0.05, "អនុញ្ញាត (អ្នកផ្គត់ផ្គង់ប្រកាសខ្វះ)", "បានប្រកាស (អនុញ្ញាត)"), IF(AND(T1509=FALSE, U1509=FALSE, V1509=FALSE), "ព្យួរទុក (មិនមានទិន្នន័យ)", "ប្រកាសខុស (ព្យួរទុក)"))</f>
        <v/>
      </c>
      <c r="L1509" s="418" t="inlineStr"/>
      <c r="M1509" s="418" t="inlineStr"/>
      <c r="N1509" s="455" t="n"/>
      <c r="O1509" s="455">
        <f>IF(W1509&lt;0,AI1509,I1509)</f>
        <v/>
      </c>
      <c r="P1509" s="455">
        <f>I1509-O1509</f>
        <v/>
      </c>
      <c r="Q1509" s="418" t="n"/>
      <c r="R1509" s="418" t="inlineStr">
        <is>
          <t>TI-0222450</t>
        </is>
      </c>
      <c r="S1509" s="418" t="inlineStr"/>
      <c r="T1509" s="418">
        <f>R1509=S1509</f>
        <v/>
      </c>
      <c r="U1509" s="418">
        <f>AND(MONTH(F1509)=MONTH(Y1509), YEAR(F1509)=YEAR(Y1509))</f>
        <v/>
      </c>
      <c r="V1509" s="418">
        <f>AND(AC1509&lt;&gt;"", 'Company information'!D$4&lt;&gt;"", RIGHT(SUBSTITUTE(AC1509,"-",""),9)=RIGHT(SUBSTITUTE('Company information'!D$4,"-",""),9))</f>
        <v/>
      </c>
      <c r="W1509" s="418">
        <f>AI1509-I1509</f>
        <v/>
      </c>
      <c r="X1509" s="455" t="n"/>
      <c r="Y1509" s="417" t="n"/>
      <c r="Z1509" s="418" t="n"/>
      <c r="AA1509" s="418" t="n"/>
      <c r="AB1509" s="418" t="n"/>
      <c r="AC1509" s="418" t="n"/>
      <c r="AD1509" s="418" t="n"/>
      <c r="AE1509" s="455" t="n"/>
      <c r="AF1509" s="455" t="n"/>
      <c r="AG1509" s="455" t="n"/>
      <c r="AH1509" s="455" t="n"/>
      <c r="AI1509" s="455" t="n"/>
      <c r="AJ1509" s="455" t="n"/>
      <c r="AK1509" s="455" t="n"/>
      <c r="AL1509" s="455" t="n"/>
      <c r="AM1509" s="455" t="n"/>
      <c r="AN1509" s="455" t="n"/>
      <c r="AO1509" s="455" t="n"/>
      <c r="AP1509" s="455" t="n"/>
      <c r="AQ1509" s="455" t="n"/>
      <c r="AR1509" s="418" t="n"/>
      <c r="AS1509" s="418" t="n"/>
      <c r="AT1509" s="418" t="n"/>
    </row>
    <row r="1510">
      <c r="A1510" s="417" t="n">
        <v>1501</v>
      </c>
      <c r="B1510" s="418" t="inlineStr">
        <is>
          <t>THC Charge</t>
        </is>
      </c>
      <c r="C1510" s="418" t="inlineStr">
        <is>
          <t>អ៊ិចស្ពែឌីធ័រ ខេមបូឌា អិលធីឌី</t>
        </is>
      </c>
      <c r="D1510" s="418" t="inlineStr">
        <is>
          <t>L001-100045898</t>
        </is>
      </c>
      <c r="E1510" s="418" t="inlineStr">
        <is>
          <t>TI-0222449</t>
        </is>
      </c>
      <c r="F1510" s="419" t="n">
        <v>44636</v>
      </c>
      <c r="G1510" s="420" t="n">
        <v>953401</v>
      </c>
      <c r="H1510" s="418" t="n"/>
      <c r="I1510" s="455" t="n">
        <v>953401</v>
      </c>
      <c r="J1510" s="418">
        <f>IF(L1510&lt;&gt;"",L1510,K1510)</f>
        <v/>
      </c>
      <c r="K1510" s="418">
        <f>IF(AND(T1510=TRUE, U1510=TRUE, V1510=TRUE), IF(W1510&lt;-0.05, "អនុញ្ញាត (អ្នកផ្គត់ផ្គង់ប្រកាសខ្វះ)", "បានប្រកាស (អនុញ្ញាត)"), IF(AND(T1510=FALSE, U1510=FALSE, V1510=FALSE), "ព្យួរទុក (មិនមានទិន្នន័យ)", "ប្រកាសខុស (ព្យួរទុក)"))</f>
        <v/>
      </c>
      <c r="L1510" s="418" t="inlineStr"/>
      <c r="M1510" s="418" t="inlineStr"/>
      <c r="N1510" s="455" t="n"/>
      <c r="O1510" s="455">
        <f>IF(W1510&lt;0,AI1510,I1510)</f>
        <v/>
      </c>
      <c r="P1510" s="455">
        <f>I1510-O1510</f>
        <v/>
      </c>
      <c r="Q1510" s="418" t="n"/>
      <c r="R1510" s="418" t="inlineStr">
        <is>
          <t>TI-0222449</t>
        </is>
      </c>
      <c r="S1510" s="418" t="inlineStr"/>
      <c r="T1510" s="418">
        <f>R1510=S1510</f>
        <v/>
      </c>
      <c r="U1510" s="418">
        <f>AND(MONTH(F1510)=MONTH(Y1510), YEAR(F1510)=YEAR(Y1510))</f>
        <v/>
      </c>
      <c r="V1510" s="418">
        <f>AND(AC1510&lt;&gt;"", 'Company information'!D$4&lt;&gt;"", RIGHT(SUBSTITUTE(AC1510,"-",""),9)=RIGHT(SUBSTITUTE('Company information'!D$4,"-",""),9))</f>
        <v/>
      </c>
      <c r="W1510" s="418">
        <f>AI1510-I1510</f>
        <v/>
      </c>
      <c r="X1510" s="455" t="n"/>
      <c r="Y1510" s="417" t="n"/>
      <c r="Z1510" s="418" t="n"/>
      <c r="AA1510" s="418" t="n"/>
      <c r="AB1510" s="418" t="n"/>
      <c r="AC1510" s="418" t="n"/>
      <c r="AD1510" s="418" t="n"/>
      <c r="AE1510" s="455" t="n"/>
      <c r="AF1510" s="455" t="n"/>
      <c r="AG1510" s="455" t="n"/>
      <c r="AH1510" s="455" t="n"/>
      <c r="AI1510" s="455" t="n"/>
      <c r="AJ1510" s="455" t="n"/>
      <c r="AK1510" s="455" t="n"/>
      <c r="AL1510" s="455" t="n"/>
      <c r="AM1510" s="455" t="n"/>
      <c r="AN1510" s="455" t="n"/>
      <c r="AO1510" s="455" t="n"/>
      <c r="AP1510" s="455" t="n"/>
      <c r="AQ1510" s="455" t="n"/>
      <c r="AR1510" s="418" t="n"/>
      <c r="AS1510" s="418" t="n"/>
      <c r="AT1510" s="418" t="n"/>
    </row>
    <row r="1511">
      <c r="A1511" s="417" t="n">
        <v>1502</v>
      </c>
      <c r="B1511" s="418" t="inlineStr">
        <is>
          <t>THC Charge</t>
        </is>
      </c>
      <c r="C1511" s="418" t="inlineStr">
        <is>
          <t>អ៊ិចស្ពែឌីធ័រ ខេមបូឌា អិលធីឌី</t>
        </is>
      </c>
      <c r="D1511" s="418" t="inlineStr">
        <is>
          <t>L001-100045898</t>
        </is>
      </c>
      <c r="E1511" s="418" t="inlineStr">
        <is>
          <t>TI-0222448</t>
        </is>
      </c>
      <c r="F1511" s="419" t="n">
        <v>44636</v>
      </c>
      <c r="G1511" s="420" t="n">
        <v>635601</v>
      </c>
      <c r="H1511" s="418" t="n"/>
      <c r="I1511" s="455" t="n">
        <v>635601</v>
      </c>
      <c r="J1511" s="418">
        <f>IF(L1511&lt;&gt;"",L1511,K1511)</f>
        <v/>
      </c>
      <c r="K1511" s="418">
        <f>IF(AND(T1511=TRUE, U1511=TRUE, V1511=TRUE), IF(W1511&lt;-0.05, "អនុញ្ញាត (អ្នកផ្គត់ផ្គង់ប្រកាសខ្វះ)", "បានប្រកាស (អនុញ្ញាត)"), IF(AND(T1511=FALSE, U1511=FALSE, V1511=FALSE), "ព្យួរទុក (មិនមានទិន្នន័យ)", "ប្រកាសខុស (ព្យួរទុក)"))</f>
        <v/>
      </c>
      <c r="L1511" s="418" t="inlineStr"/>
      <c r="M1511" s="418" t="inlineStr"/>
      <c r="N1511" s="455" t="n"/>
      <c r="O1511" s="455">
        <f>IF(W1511&lt;0,AI1511,I1511)</f>
        <v/>
      </c>
      <c r="P1511" s="455">
        <f>I1511-O1511</f>
        <v/>
      </c>
      <c r="Q1511" s="418" t="n"/>
      <c r="R1511" s="418" t="inlineStr">
        <is>
          <t>TI-0222448</t>
        </is>
      </c>
      <c r="S1511" s="418" t="inlineStr"/>
      <c r="T1511" s="418">
        <f>R1511=S1511</f>
        <v/>
      </c>
      <c r="U1511" s="418">
        <f>AND(MONTH(F1511)=MONTH(Y1511), YEAR(F1511)=YEAR(Y1511))</f>
        <v/>
      </c>
      <c r="V1511" s="418">
        <f>AND(AC1511&lt;&gt;"", 'Company information'!D$4&lt;&gt;"", RIGHT(SUBSTITUTE(AC1511,"-",""),9)=RIGHT(SUBSTITUTE('Company information'!D$4,"-",""),9))</f>
        <v/>
      </c>
      <c r="W1511" s="418">
        <f>AI1511-I1511</f>
        <v/>
      </c>
      <c r="X1511" s="455" t="n"/>
      <c r="Y1511" s="417" t="n"/>
      <c r="Z1511" s="418" t="n"/>
      <c r="AA1511" s="418" t="n"/>
      <c r="AB1511" s="418" t="n"/>
      <c r="AC1511" s="418" t="n"/>
      <c r="AD1511" s="418" t="n"/>
      <c r="AE1511" s="455" t="n"/>
      <c r="AF1511" s="455" t="n"/>
      <c r="AG1511" s="455" t="n"/>
      <c r="AH1511" s="455" t="n"/>
      <c r="AI1511" s="455" t="n"/>
      <c r="AJ1511" s="455" t="n"/>
      <c r="AK1511" s="455" t="n"/>
      <c r="AL1511" s="455" t="n"/>
      <c r="AM1511" s="455" t="n"/>
      <c r="AN1511" s="455" t="n"/>
      <c r="AO1511" s="455" t="n"/>
      <c r="AP1511" s="455" t="n"/>
      <c r="AQ1511" s="455" t="n"/>
      <c r="AR1511" s="418" t="n"/>
      <c r="AS1511" s="418" t="n"/>
      <c r="AT1511" s="418" t="n"/>
    </row>
    <row r="1512">
      <c r="A1512" s="417" t="n">
        <v>1503</v>
      </c>
      <c r="B1512" s="418" t="inlineStr">
        <is>
          <t>THC Charge</t>
        </is>
      </c>
      <c r="C1512" s="418" t="inlineStr">
        <is>
          <t>អ៊ិចស្ពែឌីធ័រ ខេមបូឌា អិលធីឌី</t>
        </is>
      </c>
      <c r="D1512" s="418" t="inlineStr">
        <is>
          <t>L001-100045898</t>
        </is>
      </c>
      <c r="E1512" s="418" t="inlineStr">
        <is>
          <t>TI-0222438</t>
        </is>
      </c>
      <c r="F1512" s="419" t="n">
        <v>44636</v>
      </c>
      <c r="G1512" s="420" t="n">
        <v>188744</v>
      </c>
      <c r="H1512" s="418" t="n"/>
      <c r="I1512" s="455" t="n">
        <v>188744</v>
      </c>
      <c r="J1512" s="418">
        <f>IF(L1512&lt;&gt;"",L1512,K1512)</f>
        <v/>
      </c>
      <c r="K1512" s="418">
        <f>IF(AND(T1512=TRUE, U1512=TRUE, V1512=TRUE), IF(W1512&lt;-0.05, "អនុញ្ញាត (អ្នកផ្គត់ផ្គង់ប្រកាសខ្វះ)", "បានប្រកាស (អនុញ្ញាត)"), IF(AND(T1512=FALSE, U1512=FALSE, V1512=FALSE), "ព្យួរទុក (មិនមានទិន្នន័យ)", "ប្រកាសខុស (ព្យួរទុក)"))</f>
        <v/>
      </c>
      <c r="L1512" s="418" t="inlineStr"/>
      <c r="M1512" s="418" t="inlineStr"/>
      <c r="N1512" s="455" t="n"/>
      <c r="O1512" s="455">
        <f>IF(W1512&lt;0,AI1512,I1512)</f>
        <v/>
      </c>
      <c r="P1512" s="455">
        <f>I1512-O1512</f>
        <v/>
      </c>
      <c r="Q1512" s="418" t="n"/>
      <c r="R1512" s="418" t="inlineStr">
        <is>
          <t>TI-0222438</t>
        </is>
      </c>
      <c r="S1512" s="418" t="inlineStr"/>
      <c r="T1512" s="418">
        <f>R1512=S1512</f>
        <v/>
      </c>
      <c r="U1512" s="418">
        <f>AND(MONTH(F1512)=MONTH(Y1512), YEAR(F1512)=YEAR(Y1512))</f>
        <v/>
      </c>
      <c r="V1512" s="418">
        <f>AND(AC1512&lt;&gt;"", 'Company information'!D$4&lt;&gt;"", RIGHT(SUBSTITUTE(AC1512,"-",""),9)=RIGHT(SUBSTITUTE('Company information'!D$4,"-",""),9))</f>
        <v/>
      </c>
      <c r="W1512" s="418">
        <f>AI1512-I1512</f>
        <v/>
      </c>
      <c r="X1512" s="455" t="n"/>
      <c r="Y1512" s="417" t="n"/>
      <c r="Z1512" s="418" t="n"/>
      <c r="AA1512" s="418" t="n"/>
      <c r="AB1512" s="418" t="n"/>
      <c r="AC1512" s="418" t="n"/>
      <c r="AD1512" s="418" t="n"/>
      <c r="AE1512" s="455" t="n"/>
      <c r="AF1512" s="455" t="n"/>
      <c r="AG1512" s="455" t="n"/>
      <c r="AH1512" s="455" t="n"/>
      <c r="AI1512" s="455" t="n"/>
      <c r="AJ1512" s="455" t="n"/>
      <c r="AK1512" s="455" t="n"/>
      <c r="AL1512" s="455" t="n"/>
      <c r="AM1512" s="455" t="n"/>
      <c r="AN1512" s="455" t="n"/>
      <c r="AO1512" s="455" t="n"/>
      <c r="AP1512" s="455" t="n"/>
      <c r="AQ1512" s="455" t="n"/>
      <c r="AR1512" s="418" t="n"/>
      <c r="AS1512" s="418" t="n"/>
      <c r="AT1512" s="418" t="n"/>
    </row>
    <row r="1513">
      <c r="A1513" s="417" t="n">
        <v>1504</v>
      </c>
      <c r="B1513" s="418" t="inlineStr">
        <is>
          <t>Handling Fee</t>
        </is>
      </c>
      <c r="C1513" s="418" t="inlineStr">
        <is>
          <t>ដោនវីនដ៍ ឡូជីស្ទីក (ខេមបូឌា)</t>
        </is>
      </c>
      <c r="D1513" s="418" t="inlineStr">
        <is>
          <t>K005-901636038</t>
        </is>
      </c>
      <c r="E1513" s="418" t="inlineStr">
        <is>
          <t>22-00810</t>
        </is>
      </c>
      <c r="F1513" s="419" t="n">
        <v>44837</v>
      </c>
      <c r="G1513" s="420" t="n">
        <v>130603</v>
      </c>
      <c r="H1513" s="418" t="n"/>
      <c r="I1513" s="455" t="n">
        <v>130603</v>
      </c>
      <c r="J1513" s="418">
        <f>IF(L1513&lt;&gt;"",L1513,K1513)</f>
        <v/>
      </c>
      <c r="K1513" s="418">
        <f>IF(AND(T1513=TRUE, U1513=TRUE, V1513=TRUE), IF(W1513&lt;-0.05, "អនុញ្ញាត (អ្នកផ្គត់ផ្គង់ប្រកាសខ្វះ)", "បានប្រកាស (អនុញ្ញាត)"), IF(AND(T1513=FALSE, U1513=FALSE, V1513=FALSE), "ព្យួរទុក (មិនមានទិន្នន័យ)", "ប្រកាសខុស (ព្យួរទុក)"))</f>
        <v/>
      </c>
      <c r="L1513" s="418" t="inlineStr"/>
      <c r="M1513" s="418" t="inlineStr"/>
      <c r="N1513" s="455" t="n"/>
      <c r="O1513" s="455">
        <f>IF(W1513&lt;0,AI1513,I1513)</f>
        <v/>
      </c>
      <c r="P1513" s="455">
        <f>I1513-O1513</f>
        <v/>
      </c>
      <c r="Q1513" s="418" t="n"/>
      <c r="R1513" s="418" t="inlineStr">
        <is>
          <t>22-00810</t>
        </is>
      </c>
      <c r="S1513" s="418" t="inlineStr">
        <is>
          <t>2200810</t>
        </is>
      </c>
      <c r="T1513" s="418">
        <f>R1513=S1513</f>
        <v/>
      </c>
      <c r="U1513" s="418">
        <f>AND(MONTH(F1513)=MONTH(Y1513), YEAR(F1513)=YEAR(Y1513))</f>
        <v/>
      </c>
      <c r="V1513" s="418">
        <f>AND(AC1513&lt;&gt;"", 'Company information'!D$4&lt;&gt;"", RIGHT(SUBSTITUTE(AC1513,"-",""),9)=RIGHT(SUBSTITUTE('Company information'!D$4,"-",""),9))</f>
        <v/>
      </c>
      <c r="W1513" s="418">
        <f>AI1513-I1513</f>
        <v/>
      </c>
      <c r="X1513" s="455" t="n"/>
      <c r="Y1513" s="419" t="n">
        <v>44826</v>
      </c>
      <c r="Z1513" s="418" t="inlineStr">
        <is>
          <t>2200810</t>
        </is>
      </c>
      <c r="AA1513" s="418" t="inlineStr"/>
      <c r="AB1513" s="418" t="inlineStr">
        <is>
          <t>បុគ្គលជាប់អាករ</t>
        </is>
      </c>
      <c r="AC1513" s="418" t="inlineStr">
        <is>
          <t>L001-901806429</t>
        </is>
      </c>
      <c r="AD1513" s="418" t="inlineStr">
        <is>
          <t>ឌីន លីង ហ្គាម៉ិន ឯ.ក</t>
        </is>
      </c>
      <c r="AE1513" s="455" t="n">
        <v>3953609</v>
      </c>
      <c r="AF1513" s="455" t="n">
        <v>3594190</v>
      </c>
      <c r="AG1513" s="455" t="n">
        <v>0</v>
      </c>
      <c r="AH1513" s="455" t="n">
        <v>0</v>
      </c>
      <c r="AI1513" s="455" t="n">
        <v>359419</v>
      </c>
      <c r="AJ1513" s="455" t="n">
        <v>0</v>
      </c>
      <c r="AK1513" s="455" t="n">
        <v>0</v>
      </c>
      <c r="AL1513" s="455" t="n">
        <v>0</v>
      </c>
      <c r="AM1513" s="455" t="n">
        <v>0</v>
      </c>
      <c r="AN1513" s="455" t="n">
        <v>0</v>
      </c>
      <c r="AO1513" s="455" t="n">
        <v>0</v>
      </c>
      <c r="AP1513" s="455" t="n">
        <v>0</v>
      </c>
      <c r="AQ1513" s="455" t="n">
        <v>0</v>
      </c>
      <c r="AR1513" s="418" t="inlineStr"/>
      <c r="AS1513" s="418" t="inlineStr">
        <is>
          <t>THC</t>
        </is>
      </c>
      <c r="AT1513" s="418" t="inlineStr">
        <is>
          <t>បានប្រកាសពន្ធ</t>
        </is>
      </c>
    </row>
    <row r="1514">
      <c r="A1514" s="417" t="n">
        <v>1505</v>
      </c>
      <c r="B1514" s="418" t="inlineStr">
        <is>
          <t>Handling Fee</t>
        </is>
      </c>
      <c r="C1514" s="418" t="inlineStr">
        <is>
          <t>អេស៊ាន ហ្វ្រេត (ខេមបូឌា)</t>
        </is>
      </c>
      <c r="D1514" s="418" t="inlineStr">
        <is>
          <t>K004-105012505</t>
        </is>
      </c>
      <c r="E1514" s="418" t="inlineStr">
        <is>
          <t>PPTI22/0500</t>
        </is>
      </c>
      <c r="F1514" s="419" t="n">
        <v>44643</v>
      </c>
      <c r="G1514" s="420" t="n">
        <v>374752</v>
      </c>
      <c r="H1514" s="418" t="n"/>
      <c r="I1514" s="455" t="n">
        <v>374752</v>
      </c>
      <c r="J1514" s="418">
        <f>IF(L1514&lt;&gt;"",L1514,K1514)</f>
        <v/>
      </c>
      <c r="K1514" s="418">
        <f>IF(AND(T1514=TRUE, U1514=TRUE, V1514=TRUE), IF(W1514&lt;-0.05, "អនុញ្ញាត (អ្នកផ្គត់ផ្គង់ប្រកាសខ្វះ)", "បានប្រកាស (អនុញ្ញាត)"), IF(AND(T1514=FALSE, U1514=FALSE, V1514=FALSE), "ព្យួរទុក (មិនមានទិន្នន័យ)", "ប្រកាសខុស (ព្យួរទុក)"))</f>
        <v/>
      </c>
      <c r="L1514" s="418" t="inlineStr"/>
      <c r="M1514" s="418" t="inlineStr"/>
      <c r="N1514" s="455" t="n"/>
      <c r="O1514" s="455">
        <f>IF(W1514&lt;0,AI1514,I1514)</f>
        <v/>
      </c>
      <c r="P1514" s="455">
        <f>I1514-O1514</f>
        <v/>
      </c>
      <c r="Q1514" s="418" t="n"/>
      <c r="R1514" s="418" t="inlineStr">
        <is>
          <t>PPTI22/0500</t>
        </is>
      </c>
      <c r="S1514" s="418" t="inlineStr"/>
      <c r="T1514" s="418">
        <f>R1514=S1514</f>
        <v/>
      </c>
      <c r="U1514" s="418">
        <f>AND(MONTH(F1514)=MONTH(Y1514), YEAR(F1514)=YEAR(Y1514))</f>
        <v/>
      </c>
      <c r="V1514" s="418">
        <f>AND(AC1514&lt;&gt;"", 'Company information'!D$4&lt;&gt;"", RIGHT(SUBSTITUTE(AC1514,"-",""),9)=RIGHT(SUBSTITUTE('Company information'!D$4,"-",""),9))</f>
        <v/>
      </c>
      <c r="W1514" s="418">
        <f>AI1514-I1514</f>
        <v/>
      </c>
      <c r="X1514" s="455" t="n"/>
      <c r="Y1514" s="417" t="n"/>
      <c r="Z1514" s="418" t="n"/>
      <c r="AA1514" s="418" t="n"/>
      <c r="AB1514" s="418" t="n"/>
      <c r="AC1514" s="418" t="n"/>
      <c r="AD1514" s="418" t="n"/>
      <c r="AE1514" s="455" t="n"/>
      <c r="AF1514" s="455" t="n"/>
      <c r="AG1514" s="455" t="n"/>
      <c r="AH1514" s="455" t="n"/>
      <c r="AI1514" s="455" t="n"/>
      <c r="AJ1514" s="455" t="n"/>
      <c r="AK1514" s="455" t="n"/>
      <c r="AL1514" s="455" t="n"/>
      <c r="AM1514" s="455" t="n"/>
      <c r="AN1514" s="455" t="n"/>
      <c r="AO1514" s="455" t="n"/>
      <c r="AP1514" s="455" t="n"/>
      <c r="AQ1514" s="455" t="n"/>
      <c r="AR1514" s="418" t="n"/>
      <c r="AS1514" s="418" t="n"/>
      <c r="AT1514" s="418" t="n"/>
    </row>
    <row r="1515">
      <c r="A1515" s="417" t="n">
        <v>1506</v>
      </c>
      <c r="B1515" s="418" t="inlineStr">
        <is>
          <t>Handling Fee</t>
        </is>
      </c>
      <c r="C1515" s="418" t="inlineStr">
        <is>
          <t>អេស៊ាន ហ្វ្រេត (ខេមបូឌា)</t>
        </is>
      </c>
      <c r="D1515" s="418" t="inlineStr">
        <is>
          <t>K004-105012505</t>
        </is>
      </c>
      <c r="E1515" s="418" t="inlineStr">
        <is>
          <t>PPTI22/0410</t>
        </is>
      </c>
      <c r="F1515" s="419" t="n">
        <v>44837</v>
      </c>
      <c r="G1515" s="420" t="n">
        <v>275402</v>
      </c>
      <c r="H1515" s="418" t="n"/>
      <c r="I1515" s="455" t="n">
        <v>275402</v>
      </c>
      <c r="J1515" s="418">
        <f>IF(L1515&lt;&gt;"",L1515,K1515)</f>
        <v/>
      </c>
      <c r="K1515" s="418">
        <f>IF(AND(T1515=TRUE, U1515=TRUE, V1515=TRUE), IF(W1515&lt;-0.05, "អនុញ្ញាត (អ្នកផ្គត់ផ្គង់ប្រកាសខ្វះ)", "បានប្រកាស (អនុញ្ញាត)"), IF(AND(T1515=FALSE, U1515=FALSE, V1515=FALSE), "ព្យួរទុក (មិនមានទិន្នន័យ)", "ប្រកាសខុស (ព្យួរទុក)"))</f>
        <v/>
      </c>
      <c r="L1515" s="418" t="inlineStr"/>
      <c r="M1515" s="418" t="inlineStr"/>
      <c r="N1515" s="455" t="n"/>
      <c r="O1515" s="455">
        <f>IF(W1515&lt;0,AI1515,I1515)</f>
        <v/>
      </c>
      <c r="P1515" s="455">
        <f>I1515-O1515</f>
        <v/>
      </c>
      <c r="Q1515" s="418" t="n"/>
      <c r="R1515" s="418" t="inlineStr">
        <is>
          <t>PPTI22/0410</t>
        </is>
      </c>
      <c r="S1515" s="418" t="inlineStr"/>
      <c r="T1515" s="418">
        <f>R1515=S1515</f>
        <v/>
      </c>
      <c r="U1515" s="418">
        <f>AND(MONTH(F1515)=MONTH(Y1515), YEAR(F1515)=YEAR(Y1515))</f>
        <v/>
      </c>
      <c r="V1515" s="418">
        <f>AND(AC1515&lt;&gt;"", 'Company information'!D$4&lt;&gt;"", RIGHT(SUBSTITUTE(AC1515,"-",""),9)=RIGHT(SUBSTITUTE('Company information'!D$4,"-",""),9))</f>
        <v/>
      </c>
      <c r="W1515" s="418">
        <f>AI1515-I1515</f>
        <v/>
      </c>
      <c r="X1515" s="455" t="n"/>
      <c r="Y1515" s="417" t="n"/>
      <c r="Z1515" s="418" t="n"/>
      <c r="AA1515" s="418" t="n"/>
      <c r="AB1515" s="418" t="n"/>
      <c r="AC1515" s="418" t="n"/>
      <c r="AD1515" s="418" t="n"/>
      <c r="AE1515" s="455" t="n"/>
      <c r="AF1515" s="455" t="n"/>
      <c r="AG1515" s="455" t="n"/>
      <c r="AH1515" s="455" t="n"/>
      <c r="AI1515" s="455" t="n"/>
      <c r="AJ1515" s="455" t="n"/>
      <c r="AK1515" s="455" t="n"/>
      <c r="AL1515" s="455" t="n"/>
      <c r="AM1515" s="455" t="n"/>
      <c r="AN1515" s="455" t="n"/>
      <c r="AO1515" s="455" t="n"/>
      <c r="AP1515" s="455" t="n"/>
      <c r="AQ1515" s="455" t="n"/>
      <c r="AR1515" s="418" t="n"/>
      <c r="AS1515" s="418" t="n"/>
      <c r="AT1515" s="418" t="n"/>
    </row>
    <row r="1516">
      <c r="A1516" s="417" t="n">
        <v>1507</v>
      </c>
      <c r="B1516" s="418" t="inlineStr">
        <is>
          <t>Handling Fee</t>
        </is>
      </c>
      <c r="C1516" s="418" t="inlineStr">
        <is>
          <t>អេស៊ាន ហ្វ្រេត (ខេមបូឌា)</t>
        </is>
      </c>
      <c r="D1516" s="418" t="inlineStr">
        <is>
          <t>K004-105012505</t>
        </is>
      </c>
      <c r="E1516" s="418" t="inlineStr">
        <is>
          <t>PPTI22/0361</t>
        </is>
      </c>
      <c r="F1516" s="419" t="n">
        <v>44595</v>
      </c>
      <c r="G1516" s="420" t="n">
        <v>276014</v>
      </c>
      <c r="H1516" s="418" t="n"/>
      <c r="I1516" s="455" t="n">
        <v>276014</v>
      </c>
      <c r="J1516" s="418">
        <f>IF(L1516&lt;&gt;"",L1516,K1516)</f>
        <v/>
      </c>
      <c r="K1516" s="418">
        <f>IF(AND(T1516=TRUE, U1516=TRUE, V1516=TRUE), IF(W1516&lt;-0.05, "អនុញ្ញាត (អ្នកផ្គត់ផ្គង់ប្រកាសខ្វះ)", "បានប្រកាស (អនុញ្ញាត)"), IF(AND(T1516=FALSE, U1516=FALSE, V1516=FALSE), "ព្យួរទុក (មិនមានទិន្នន័យ)", "ប្រកាសខុស (ព្យួរទុក)"))</f>
        <v/>
      </c>
      <c r="L1516" s="418" t="inlineStr"/>
      <c r="M1516" s="418" t="inlineStr"/>
      <c r="N1516" s="455" t="n"/>
      <c r="O1516" s="455">
        <f>IF(W1516&lt;0,AI1516,I1516)</f>
        <v/>
      </c>
      <c r="P1516" s="455">
        <f>I1516-O1516</f>
        <v/>
      </c>
      <c r="Q1516" s="418" t="n"/>
      <c r="R1516" s="418" t="inlineStr">
        <is>
          <t>PPTI22/0361</t>
        </is>
      </c>
      <c r="S1516" s="418" t="inlineStr"/>
      <c r="T1516" s="418">
        <f>R1516=S1516</f>
        <v/>
      </c>
      <c r="U1516" s="418">
        <f>AND(MONTH(F1516)=MONTH(Y1516), YEAR(F1516)=YEAR(Y1516))</f>
        <v/>
      </c>
      <c r="V1516" s="418">
        <f>AND(AC1516&lt;&gt;"", 'Company information'!D$4&lt;&gt;"", RIGHT(SUBSTITUTE(AC1516,"-",""),9)=RIGHT(SUBSTITUTE('Company information'!D$4,"-",""),9))</f>
        <v/>
      </c>
      <c r="W1516" s="418">
        <f>AI1516-I1516</f>
        <v/>
      </c>
      <c r="X1516" s="455" t="n"/>
      <c r="Y1516" s="417" t="n"/>
      <c r="Z1516" s="418" t="n"/>
      <c r="AA1516" s="418" t="n"/>
      <c r="AB1516" s="418" t="n"/>
      <c r="AC1516" s="418" t="n"/>
      <c r="AD1516" s="418" t="n"/>
      <c r="AE1516" s="455" t="n"/>
      <c r="AF1516" s="455" t="n"/>
      <c r="AG1516" s="455" t="n"/>
      <c r="AH1516" s="455" t="n"/>
      <c r="AI1516" s="455" t="n"/>
      <c r="AJ1516" s="455" t="n"/>
      <c r="AK1516" s="455" t="n"/>
      <c r="AL1516" s="455" t="n"/>
      <c r="AM1516" s="455" t="n"/>
      <c r="AN1516" s="455" t="n"/>
      <c r="AO1516" s="455" t="n"/>
      <c r="AP1516" s="455" t="n"/>
      <c r="AQ1516" s="455" t="n"/>
      <c r="AR1516" s="418" t="n"/>
      <c r="AS1516" s="418" t="n"/>
      <c r="AT1516" s="418" t="n"/>
    </row>
    <row r="1517">
      <c r="A1517" s="417" t="n">
        <v>1508</v>
      </c>
      <c r="B1517" s="418" t="inlineStr">
        <is>
          <t>TRUCKING FEE</t>
        </is>
      </c>
      <c r="C1517" s="418" t="inlineStr">
        <is>
          <t>56ប៊ី-លីង សឹបផ្លាយ ឆេន មេនេចម៉ិន ឯ.ក</t>
        </is>
      </c>
      <c r="D1517" s="418" t="inlineStr">
        <is>
          <t>K004-902004795</t>
        </is>
      </c>
      <c r="E1517" s="418" t="inlineStr">
        <is>
          <t>TI2022-0267</t>
        </is>
      </c>
      <c r="F1517" s="419" t="n">
        <v>44642</v>
      </c>
      <c r="G1517" s="420" t="n">
        <v>28315</v>
      </c>
      <c r="H1517" s="418" t="n"/>
      <c r="I1517" s="455" t="n">
        <v>28315</v>
      </c>
      <c r="J1517" s="418">
        <f>IF(L1517&lt;&gt;"",L1517,K1517)</f>
        <v/>
      </c>
      <c r="K1517" s="418">
        <f>IF(AND(T1517=TRUE, U1517=TRUE, V1517=TRUE), IF(W1517&lt;-0.05, "អនុញ្ញាត (អ្នកផ្គត់ផ្គង់ប្រកាសខ្វះ)", "បានប្រកាស (អនុញ្ញាត)"), IF(AND(T1517=FALSE, U1517=FALSE, V1517=FALSE), "ព្យួរទុក (មិនមានទិន្នន័យ)", "ប្រកាសខុស (ព្យួរទុក)"))</f>
        <v/>
      </c>
      <c r="L1517" s="418" t="inlineStr"/>
      <c r="M1517" s="418" t="inlineStr"/>
      <c r="N1517" s="455" t="n"/>
      <c r="O1517" s="455">
        <f>IF(W1517&lt;0,AI1517,I1517)</f>
        <v/>
      </c>
      <c r="P1517" s="455">
        <f>I1517-O1517</f>
        <v/>
      </c>
      <c r="Q1517" s="418" t="n"/>
      <c r="R1517" s="418" t="inlineStr">
        <is>
          <t>TI2022-0267</t>
        </is>
      </c>
      <c r="S1517" s="418" t="inlineStr"/>
      <c r="T1517" s="418">
        <f>R1517=S1517</f>
        <v/>
      </c>
      <c r="U1517" s="418">
        <f>AND(MONTH(F1517)=MONTH(Y1517), YEAR(F1517)=YEAR(Y1517))</f>
        <v/>
      </c>
      <c r="V1517" s="418">
        <f>AND(AC1517&lt;&gt;"", 'Company information'!D$4&lt;&gt;"", RIGHT(SUBSTITUTE(AC1517,"-",""),9)=RIGHT(SUBSTITUTE('Company information'!D$4,"-",""),9))</f>
        <v/>
      </c>
      <c r="W1517" s="418">
        <f>AI1517-I1517</f>
        <v/>
      </c>
      <c r="X1517" s="455" t="n"/>
      <c r="Y1517" s="417" t="n"/>
      <c r="Z1517" s="418" t="n"/>
      <c r="AA1517" s="418" t="n"/>
      <c r="AB1517" s="418" t="n"/>
      <c r="AC1517" s="418" t="n"/>
      <c r="AD1517" s="418" t="n"/>
      <c r="AE1517" s="455" t="n"/>
      <c r="AF1517" s="455" t="n"/>
      <c r="AG1517" s="455" t="n"/>
      <c r="AH1517" s="455" t="n"/>
      <c r="AI1517" s="455" t="n"/>
      <c r="AJ1517" s="455" t="n"/>
      <c r="AK1517" s="455" t="n"/>
      <c r="AL1517" s="455" t="n"/>
      <c r="AM1517" s="455" t="n"/>
      <c r="AN1517" s="455" t="n"/>
      <c r="AO1517" s="455" t="n"/>
      <c r="AP1517" s="455" t="n"/>
      <c r="AQ1517" s="455" t="n"/>
      <c r="AR1517" s="418" t="n"/>
      <c r="AS1517" s="418" t="n"/>
      <c r="AT1517" s="418" t="n"/>
    </row>
    <row r="1518">
      <c r="A1518" s="417" t="n">
        <v>1509</v>
      </c>
      <c r="B1518" s="418" t="inlineStr">
        <is>
          <t>TRUCKING FEE</t>
        </is>
      </c>
      <c r="C1518" s="418" t="inlineStr">
        <is>
          <t>56ប៊ី-លីង សឹបផ្លាយ ឆេន មេនេចម៉ិន ឯ.ក</t>
        </is>
      </c>
      <c r="D1518" s="418" t="inlineStr">
        <is>
          <t>K004-902004795</t>
        </is>
      </c>
      <c r="E1518" s="418" t="inlineStr">
        <is>
          <t>TI2022-0237</t>
        </is>
      </c>
      <c r="F1518" s="419" t="n">
        <v>44868</v>
      </c>
      <c r="G1518" s="420" t="n">
        <v>397292</v>
      </c>
      <c r="H1518" s="418" t="n"/>
      <c r="I1518" s="455" t="n">
        <v>397292</v>
      </c>
      <c r="J1518" s="418">
        <f>IF(L1518&lt;&gt;"",L1518,K1518)</f>
        <v/>
      </c>
      <c r="K1518" s="418">
        <f>IF(AND(T1518=TRUE, U1518=TRUE, V1518=TRUE), IF(W1518&lt;-0.05, "អនុញ្ញាត (អ្នកផ្គត់ផ្គង់ប្រកាសខ្វះ)", "បានប្រកាស (អនុញ្ញាត)"), IF(AND(T1518=FALSE, U1518=FALSE, V1518=FALSE), "ព្យួរទុក (មិនមានទិន្នន័យ)", "ប្រកាសខុស (ព្យួរទុក)"))</f>
        <v/>
      </c>
      <c r="L1518" s="418" t="inlineStr"/>
      <c r="M1518" s="418" t="inlineStr"/>
      <c r="N1518" s="455" t="n"/>
      <c r="O1518" s="455">
        <f>IF(W1518&lt;0,AI1518,I1518)</f>
        <v/>
      </c>
      <c r="P1518" s="455">
        <f>I1518-O1518</f>
        <v/>
      </c>
      <c r="Q1518" s="418" t="n"/>
      <c r="R1518" s="418" t="inlineStr">
        <is>
          <t>TI2022-0237</t>
        </is>
      </c>
      <c r="S1518" s="418" t="inlineStr"/>
      <c r="T1518" s="418">
        <f>R1518=S1518</f>
        <v/>
      </c>
      <c r="U1518" s="418">
        <f>AND(MONTH(F1518)=MONTH(Y1518), YEAR(F1518)=YEAR(Y1518))</f>
        <v/>
      </c>
      <c r="V1518" s="418">
        <f>AND(AC1518&lt;&gt;"", 'Company information'!D$4&lt;&gt;"", RIGHT(SUBSTITUTE(AC1518,"-",""),9)=RIGHT(SUBSTITUTE('Company information'!D$4,"-",""),9))</f>
        <v/>
      </c>
      <c r="W1518" s="418">
        <f>AI1518-I1518</f>
        <v/>
      </c>
      <c r="X1518" s="455" t="n"/>
      <c r="Y1518" s="417" t="n"/>
      <c r="Z1518" s="418" t="n"/>
      <c r="AA1518" s="418" t="n"/>
      <c r="AB1518" s="418" t="n"/>
      <c r="AC1518" s="418" t="n"/>
      <c r="AD1518" s="418" t="n"/>
      <c r="AE1518" s="455" t="n"/>
      <c r="AF1518" s="455" t="n"/>
      <c r="AG1518" s="455" t="n"/>
      <c r="AH1518" s="455" t="n"/>
      <c r="AI1518" s="455" t="n"/>
      <c r="AJ1518" s="455" t="n"/>
      <c r="AK1518" s="455" t="n"/>
      <c r="AL1518" s="455" t="n"/>
      <c r="AM1518" s="455" t="n"/>
      <c r="AN1518" s="455" t="n"/>
      <c r="AO1518" s="455" t="n"/>
      <c r="AP1518" s="455" t="n"/>
      <c r="AQ1518" s="455" t="n"/>
      <c r="AR1518" s="418" t="n"/>
      <c r="AS1518" s="418" t="n"/>
      <c r="AT1518" s="418" t="n"/>
    </row>
    <row r="1519">
      <c r="A1519" s="417" t="n">
        <v>1510</v>
      </c>
      <c r="B1519" s="418" t="inlineStr">
        <is>
          <t>TRUCKING FEE</t>
        </is>
      </c>
      <c r="C1519" s="418" t="inlineStr">
        <is>
          <t>56ប៊ី-លីង សឹបផ្លាយ ឆេន មេនេចម៉ិន ឯ.ក</t>
        </is>
      </c>
      <c r="D1519" s="418" t="inlineStr">
        <is>
          <t>K004-902004795</t>
        </is>
      </c>
      <c r="E1519" s="418" t="inlineStr">
        <is>
          <t>TI2022-0236</t>
        </is>
      </c>
      <c r="F1519" s="419" t="n">
        <v>44868</v>
      </c>
      <c r="G1519" s="420" t="n">
        <v>304050</v>
      </c>
      <c r="H1519" s="418" t="n"/>
      <c r="I1519" s="455" t="n">
        <v>304050</v>
      </c>
      <c r="J1519" s="418">
        <f>IF(L1519&lt;&gt;"",L1519,K1519)</f>
        <v/>
      </c>
      <c r="K1519" s="418">
        <f>IF(AND(T1519=TRUE, U1519=TRUE, V1519=TRUE), IF(W1519&lt;-0.05, "អនុញ្ញាត (អ្នកផ្គត់ផ្គង់ប្រកាសខ្វះ)", "បានប្រកាស (អនុញ្ញាត)"), IF(AND(T1519=FALSE, U1519=FALSE, V1519=FALSE), "ព្យួរទុក (មិនមានទិន្នន័យ)", "ប្រកាសខុស (ព្យួរទុក)"))</f>
        <v/>
      </c>
      <c r="L1519" s="418" t="inlineStr"/>
      <c r="M1519" s="418" t="inlineStr"/>
      <c r="N1519" s="455" t="n"/>
      <c r="O1519" s="455">
        <f>IF(W1519&lt;0,AI1519,I1519)</f>
        <v/>
      </c>
      <c r="P1519" s="455">
        <f>I1519-O1519</f>
        <v/>
      </c>
      <c r="Q1519" s="418" t="n"/>
      <c r="R1519" s="418" t="inlineStr">
        <is>
          <t>TI2022-0236</t>
        </is>
      </c>
      <c r="S1519" s="418" t="inlineStr"/>
      <c r="T1519" s="418">
        <f>R1519=S1519</f>
        <v/>
      </c>
      <c r="U1519" s="418">
        <f>AND(MONTH(F1519)=MONTH(Y1519), YEAR(F1519)=YEAR(Y1519))</f>
        <v/>
      </c>
      <c r="V1519" s="418">
        <f>AND(AC1519&lt;&gt;"", 'Company information'!D$4&lt;&gt;"", RIGHT(SUBSTITUTE(AC1519,"-",""),9)=RIGHT(SUBSTITUTE('Company information'!D$4,"-",""),9))</f>
        <v/>
      </c>
      <c r="W1519" s="418">
        <f>AI1519-I1519</f>
        <v/>
      </c>
      <c r="X1519" s="455" t="n"/>
      <c r="Y1519" s="417" t="n"/>
      <c r="Z1519" s="418" t="n"/>
      <c r="AA1519" s="418" t="n"/>
      <c r="AB1519" s="418" t="n"/>
      <c r="AC1519" s="418" t="n"/>
      <c r="AD1519" s="418" t="n"/>
      <c r="AE1519" s="455" t="n"/>
      <c r="AF1519" s="455" t="n"/>
      <c r="AG1519" s="455" t="n"/>
      <c r="AH1519" s="455" t="n"/>
      <c r="AI1519" s="455" t="n"/>
      <c r="AJ1519" s="455" t="n"/>
      <c r="AK1519" s="455" t="n"/>
      <c r="AL1519" s="455" t="n"/>
      <c r="AM1519" s="455" t="n"/>
      <c r="AN1519" s="455" t="n"/>
      <c r="AO1519" s="455" t="n"/>
      <c r="AP1519" s="455" t="n"/>
      <c r="AQ1519" s="455" t="n"/>
      <c r="AR1519" s="418" t="n"/>
      <c r="AS1519" s="418" t="n"/>
      <c r="AT1519" s="418" t="n"/>
    </row>
    <row r="1520">
      <c r="A1520" s="417" t="n">
        <v>1511</v>
      </c>
      <c r="B1520" s="418" t="inlineStr">
        <is>
          <t>THC</t>
        </is>
      </c>
      <c r="C1520" s="418" t="inlineStr">
        <is>
          <t>អេសអាយធីស៊ី ខិនថេនើរ ឡាញ (ខេមបូឌា)</t>
        </is>
      </c>
      <c r="D1520" s="418" t="inlineStr">
        <is>
          <t>L001-107035863</t>
        </is>
      </c>
      <c r="E1520" s="418" t="inlineStr">
        <is>
          <t>SITC2023-006175</t>
        </is>
      </c>
      <c r="F1520" s="419" t="n">
        <v>45008</v>
      </c>
      <c r="G1520" s="420" t="n">
        <v>225385</v>
      </c>
      <c r="H1520" s="418" t="n"/>
      <c r="I1520" s="455" t="n">
        <v>225385</v>
      </c>
      <c r="J1520" s="418">
        <f>IF(L1520&lt;&gt;"",L1520,K1520)</f>
        <v/>
      </c>
      <c r="K1520" s="418">
        <f>IF(AND(T1520=TRUE, U1520=TRUE, V1520=TRUE), IF(W1520&lt;-0.05, "អនុញ្ញាត (អ្នកផ្គត់ផ្គង់ប្រកាសខ្វះ)", "បានប្រកាស (អនុញ្ញាត)"), IF(AND(T1520=FALSE, U1520=FALSE, V1520=FALSE), "ព្យួរទុក (មិនមានទិន្នន័យ)", "ប្រកាសខុស (ព្យួរទុក)"))</f>
        <v/>
      </c>
      <c r="L1520" s="418" t="inlineStr"/>
      <c r="M1520" s="418" t="inlineStr"/>
      <c r="N1520" s="455" t="n"/>
      <c r="O1520" s="455">
        <f>IF(W1520&lt;0,AI1520,I1520)</f>
        <v/>
      </c>
      <c r="P1520" s="455">
        <f>I1520-O1520</f>
        <v/>
      </c>
      <c r="Q1520" s="418" t="n"/>
      <c r="R1520" s="418" t="inlineStr">
        <is>
          <t>SITC2023-006175</t>
        </is>
      </c>
      <c r="S1520" s="418" t="inlineStr"/>
      <c r="T1520" s="418">
        <f>R1520=S1520</f>
        <v/>
      </c>
      <c r="U1520" s="418">
        <f>AND(MONTH(F1520)=MONTH(Y1520), YEAR(F1520)=YEAR(Y1520))</f>
        <v/>
      </c>
      <c r="V1520" s="418">
        <f>AND(AC1520&lt;&gt;"", 'Company information'!D$4&lt;&gt;"", RIGHT(SUBSTITUTE(AC1520,"-",""),9)=RIGHT(SUBSTITUTE('Company information'!D$4,"-",""),9))</f>
        <v/>
      </c>
      <c r="W1520" s="418">
        <f>AI1520-I1520</f>
        <v/>
      </c>
      <c r="X1520" s="455" t="n"/>
      <c r="Y1520" s="417" t="n"/>
      <c r="Z1520" s="418" t="n"/>
      <c r="AA1520" s="418" t="n"/>
      <c r="AB1520" s="418" t="n"/>
      <c r="AC1520" s="418" t="n"/>
      <c r="AD1520" s="418" t="n"/>
      <c r="AE1520" s="455" t="n"/>
      <c r="AF1520" s="455" t="n"/>
      <c r="AG1520" s="455" t="n"/>
      <c r="AH1520" s="455" t="n"/>
      <c r="AI1520" s="455" t="n"/>
      <c r="AJ1520" s="455" t="n"/>
      <c r="AK1520" s="455" t="n"/>
      <c r="AL1520" s="455" t="n"/>
      <c r="AM1520" s="455" t="n"/>
      <c r="AN1520" s="455" t="n"/>
      <c r="AO1520" s="455" t="n"/>
      <c r="AP1520" s="455" t="n"/>
      <c r="AQ1520" s="455" t="n"/>
      <c r="AR1520" s="418" t="n"/>
      <c r="AS1520" s="418" t="n"/>
      <c r="AT1520" s="418" t="n"/>
    </row>
    <row r="1521">
      <c r="A1521" s="417" t="n">
        <v>1512</v>
      </c>
      <c r="B1521" s="418" t="inlineStr">
        <is>
          <t>LIFT ON AND LIFT OFF</t>
        </is>
      </c>
      <c r="C1521" s="418" t="inlineStr">
        <is>
          <t>កំពង់ផែស្វយ័តក្រុងព្រះសីហនុ</t>
        </is>
      </c>
      <c r="D1521" s="418" t="inlineStr">
        <is>
          <t>L001-100044638</t>
        </is>
      </c>
      <c r="E1521" s="418" t="inlineStr">
        <is>
          <t>044878</t>
        </is>
      </c>
      <c r="F1521" s="419" t="n">
        <v>45013</v>
      </c>
      <c r="G1521" s="420" t="n">
        <v>35279</v>
      </c>
      <c r="H1521" s="418" t="n"/>
      <c r="I1521" s="455" t="n">
        <v>35279</v>
      </c>
      <c r="J1521" s="418">
        <f>IF(L1521&lt;&gt;"",L1521,K1521)</f>
        <v/>
      </c>
      <c r="K1521" s="418">
        <f>IF(AND(T1521=TRUE, U1521=TRUE, V1521=TRUE), IF(W1521&lt;-0.05, "អនុញ្ញាត (អ្នកផ្គត់ផ្គង់ប្រកាសខ្វះ)", "បានប្រកាស (អនុញ្ញាត)"), IF(AND(T1521=FALSE, U1521=FALSE, V1521=FALSE), "ព្យួរទុក (មិនមានទិន្នន័យ)", "ប្រកាសខុស (ព្យួរទុក)"))</f>
        <v/>
      </c>
      <c r="L1521" s="418" t="inlineStr"/>
      <c r="M1521" s="418" t="inlineStr"/>
      <c r="N1521" s="455" t="n"/>
      <c r="O1521" s="455">
        <f>IF(W1521&lt;0,AI1521,I1521)</f>
        <v/>
      </c>
      <c r="P1521" s="455">
        <f>I1521-O1521</f>
        <v/>
      </c>
      <c r="Q1521" s="418" t="n"/>
      <c r="R1521" s="418" t="inlineStr">
        <is>
          <t>044878</t>
        </is>
      </c>
      <c r="S1521" s="418" t="inlineStr"/>
      <c r="T1521" s="418">
        <f>R1521=S1521</f>
        <v/>
      </c>
      <c r="U1521" s="418">
        <f>AND(MONTH(F1521)=MONTH(Y1521), YEAR(F1521)=YEAR(Y1521))</f>
        <v/>
      </c>
      <c r="V1521" s="418">
        <f>AND(AC1521&lt;&gt;"", 'Company information'!D$4&lt;&gt;"", RIGHT(SUBSTITUTE(AC1521,"-",""),9)=RIGHT(SUBSTITUTE('Company information'!D$4,"-",""),9))</f>
        <v/>
      </c>
      <c r="W1521" s="418">
        <f>AI1521-I1521</f>
        <v/>
      </c>
      <c r="X1521" s="455" t="n"/>
      <c r="Y1521" s="417" t="n"/>
      <c r="Z1521" s="418" t="n"/>
      <c r="AA1521" s="418" t="n"/>
      <c r="AB1521" s="418" t="n"/>
      <c r="AC1521" s="418" t="n"/>
      <c r="AD1521" s="418" t="n"/>
      <c r="AE1521" s="455" t="n"/>
      <c r="AF1521" s="455" t="n"/>
      <c r="AG1521" s="455" t="n"/>
      <c r="AH1521" s="455" t="n"/>
      <c r="AI1521" s="455" t="n"/>
      <c r="AJ1521" s="455" t="n"/>
      <c r="AK1521" s="455" t="n"/>
      <c r="AL1521" s="455" t="n"/>
      <c r="AM1521" s="455" t="n"/>
      <c r="AN1521" s="455" t="n"/>
      <c r="AO1521" s="455" t="n"/>
      <c r="AP1521" s="455" t="n"/>
      <c r="AQ1521" s="455" t="n"/>
      <c r="AR1521" s="418" t="n"/>
      <c r="AS1521" s="418" t="n"/>
      <c r="AT1521" s="418" t="n"/>
    </row>
    <row r="1522">
      <c r="A1522" s="417" t="n">
        <v>1513</v>
      </c>
      <c r="B1522" s="418" t="inlineStr">
        <is>
          <t>LIFT OFF</t>
        </is>
      </c>
      <c r="C1522" s="418" t="inlineStr">
        <is>
          <t>កំពង់ផែស្វយ័តក្រុងព្រះសីហនុ</t>
        </is>
      </c>
      <c r="D1522" s="418" t="inlineStr">
        <is>
          <t>L001-100044638</t>
        </is>
      </c>
      <c r="E1522" s="418" t="inlineStr">
        <is>
          <t>045384</t>
        </is>
      </c>
      <c r="F1522" s="419" t="n">
        <v>45014</v>
      </c>
      <c r="G1522" s="420" t="n">
        <v>20665</v>
      </c>
      <c r="H1522" s="418" t="n"/>
      <c r="I1522" s="455" t="n">
        <v>20665</v>
      </c>
      <c r="J1522" s="418">
        <f>IF(L1522&lt;&gt;"",L1522,K1522)</f>
        <v/>
      </c>
      <c r="K1522" s="418">
        <f>IF(AND(T1522=TRUE, U1522=TRUE, V1522=TRUE), IF(W1522&lt;-0.05, "អនុញ្ញាត (អ្នកផ្គត់ផ្គង់ប្រកាសខ្វះ)", "បានប្រកាស (អនុញ្ញាត)"), IF(AND(T1522=FALSE, U1522=FALSE, V1522=FALSE), "ព្យួរទុក (មិនមានទិន្នន័យ)", "ប្រកាសខុស (ព្យួរទុក)"))</f>
        <v/>
      </c>
      <c r="L1522" s="418" t="inlineStr"/>
      <c r="M1522" s="418" t="inlineStr"/>
      <c r="N1522" s="455" t="n"/>
      <c r="O1522" s="455">
        <f>IF(W1522&lt;0,AI1522,I1522)</f>
        <v/>
      </c>
      <c r="P1522" s="455">
        <f>I1522-O1522</f>
        <v/>
      </c>
      <c r="Q1522" s="418" t="n"/>
      <c r="R1522" s="418" t="inlineStr">
        <is>
          <t>045384</t>
        </is>
      </c>
      <c r="S1522" s="418" t="inlineStr"/>
      <c r="T1522" s="418">
        <f>R1522=S1522</f>
        <v/>
      </c>
      <c r="U1522" s="418">
        <f>AND(MONTH(F1522)=MONTH(Y1522), YEAR(F1522)=YEAR(Y1522))</f>
        <v/>
      </c>
      <c r="V1522" s="418">
        <f>AND(AC1522&lt;&gt;"", 'Company information'!D$4&lt;&gt;"", RIGHT(SUBSTITUTE(AC1522,"-",""),9)=RIGHT(SUBSTITUTE('Company information'!D$4,"-",""),9))</f>
        <v/>
      </c>
      <c r="W1522" s="418">
        <f>AI1522-I1522</f>
        <v/>
      </c>
      <c r="X1522" s="455" t="n"/>
      <c r="Y1522" s="417" t="n"/>
      <c r="Z1522" s="418" t="n"/>
      <c r="AA1522" s="418" t="n"/>
      <c r="AB1522" s="418" t="n"/>
      <c r="AC1522" s="418" t="n"/>
      <c r="AD1522" s="418" t="n"/>
      <c r="AE1522" s="455" t="n"/>
      <c r="AF1522" s="455" t="n"/>
      <c r="AG1522" s="455" t="n"/>
      <c r="AH1522" s="455" t="n"/>
      <c r="AI1522" s="455" t="n"/>
      <c r="AJ1522" s="455" t="n"/>
      <c r="AK1522" s="455" t="n"/>
      <c r="AL1522" s="455" t="n"/>
      <c r="AM1522" s="455" t="n"/>
      <c r="AN1522" s="455" t="n"/>
      <c r="AO1522" s="455" t="n"/>
      <c r="AP1522" s="455" t="n"/>
      <c r="AQ1522" s="455" t="n"/>
      <c r="AR1522" s="418" t="n"/>
      <c r="AS1522" s="418" t="n"/>
      <c r="AT1522" s="418" t="n"/>
    </row>
    <row r="1523">
      <c r="A1523" s="417" t="n">
        <v>1514</v>
      </c>
      <c r="B1523" s="418" t="inlineStr">
        <is>
          <t>DHL Express</t>
        </is>
      </c>
      <c r="C1523" s="418" t="inlineStr">
        <is>
          <t>ឌី អេច អិល អិចប្រេស (ខេមបូឌា)</t>
        </is>
      </c>
      <c r="D1523" s="418" t="inlineStr">
        <is>
          <t>L001-100045197</t>
        </is>
      </c>
      <c r="E1523" s="418" t="inlineStr">
        <is>
          <t>PNHIR000455315</t>
        </is>
      </c>
      <c r="F1523" s="419" t="n">
        <v>45016</v>
      </c>
      <c r="G1523" s="420" t="n">
        <v>70365</v>
      </c>
      <c r="H1523" s="418" t="n"/>
      <c r="I1523" s="455" t="n">
        <v>70365</v>
      </c>
      <c r="J1523" s="418">
        <f>IF(L1523&lt;&gt;"",L1523,K1523)</f>
        <v/>
      </c>
      <c r="K1523" s="418">
        <f>IF(AND(T1523=TRUE, U1523=TRUE, V1523=TRUE), IF(W1523&lt;-0.05, "អនុញ្ញាត (អ្នកផ្គត់ផ្គង់ប្រកាសខ្វះ)", "បានប្រកាស (អនុញ្ញាត)"), IF(AND(T1523=FALSE, U1523=FALSE, V1523=FALSE), "ព្យួរទុក (មិនមានទិន្នន័យ)", "ប្រកាសខុស (ព្យួរទុក)"))</f>
        <v/>
      </c>
      <c r="L1523" s="418" t="inlineStr"/>
      <c r="M1523" s="418" t="inlineStr"/>
      <c r="N1523" s="455" t="n"/>
      <c r="O1523" s="455">
        <f>IF(W1523&lt;0,AI1523,I1523)</f>
        <v/>
      </c>
      <c r="P1523" s="455">
        <f>I1523-O1523</f>
        <v/>
      </c>
      <c r="Q1523" s="418" t="n"/>
      <c r="R1523" s="418" t="inlineStr">
        <is>
          <t>PNHIR000455315</t>
        </is>
      </c>
      <c r="S1523" s="418" t="inlineStr"/>
      <c r="T1523" s="418">
        <f>R1523=S1523</f>
        <v/>
      </c>
      <c r="U1523" s="418">
        <f>AND(MONTH(F1523)=MONTH(Y1523), YEAR(F1523)=YEAR(Y1523))</f>
        <v/>
      </c>
      <c r="V1523" s="418">
        <f>AND(AC1523&lt;&gt;"", 'Company information'!D$4&lt;&gt;"", RIGHT(SUBSTITUTE(AC1523,"-",""),9)=RIGHT(SUBSTITUTE('Company information'!D$4,"-",""),9))</f>
        <v/>
      </c>
      <c r="W1523" s="418">
        <f>AI1523-I1523</f>
        <v/>
      </c>
      <c r="X1523" s="455" t="n"/>
      <c r="Y1523" s="417" t="n"/>
      <c r="Z1523" s="418" t="n"/>
      <c r="AA1523" s="418" t="n"/>
      <c r="AB1523" s="418" t="n"/>
      <c r="AC1523" s="418" t="n"/>
      <c r="AD1523" s="418" t="n"/>
      <c r="AE1523" s="455" t="n"/>
      <c r="AF1523" s="455" t="n"/>
      <c r="AG1523" s="455" t="n"/>
      <c r="AH1523" s="455" t="n"/>
      <c r="AI1523" s="455" t="n"/>
      <c r="AJ1523" s="455" t="n"/>
      <c r="AK1523" s="455" t="n"/>
      <c r="AL1523" s="455" t="n"/>
      <c r="AM1523" s="455" t="n"/>
      <c r="AN1523" s="455" t="n"/>
      <c r="AO1523" s="455" t="n"/>
      <c r="AP1523" s="455" t="n"/>
      <c r="AQ1523" s="455" t="n"/>
      <c r="AR1523" s="418" t="n"/>
      <c r="AS1523" s="418" t="n"/>
      <c r="AT1523" s="418" t="n"/>
    </row>
    <row r="1524">
      <c r="A1524" s="417" t="n">
        <v>1515</v>
      </c>
      <c r="B1524" s="418" t="inlineStr">
        <is>
          <t>DHL Express</t>
        </is>
      </c>
      <c r="C1524" s="418" t="inlineStr">
        <is>
          <t>ឌី អេច អិល អិចប្រេស (ខេមបូឌា)</t>
        </is>
      </c>
      <c r="D1524" s="418" t="inlineStr">
        <is>
          <t>L001-100045197</t>
        </is>
      </c>
      <c r="E1524" s="418" t="inlineStr">
        <is>
          <t>PNHIR00158488</t>
        </is>
      </c>
      <c r="F1524" s="419" t="n">
        <v>45016</v>
      </c>
      <c r="G1524" s="420" t="n">
        <v>8108</v>
      </c>
      <c r="H1524" s="418" t="n"/>
      <c r="I1524" s="455" t="n">
        <v>8108</v>
      </c>
      <c r="J1524" s="418">
        <f>IF(L1524&lt;&gt;"",L1524,K1524)</f>
        <v/>
      </c>
      <c r="K1524" s="418">
        <f>IF(AND(T1524=TRUE, U1524=TRUE, V1524=TRUE), IF(W1524&lt;-0.05, "អនុញ្ញាត (អ្នកផ្គត់ផ្គង់ប្រកាសខ្វះ)", "បានប្រកាស (អនុញ្ញាត)"), IF(AND(T1524=FALSE, U1524=FALSE, V1524=FALSE), "ព្យួរទុក (មិនមានទិន្នន័យ)", "ប្រកាសខុស (ព្យួរទុក)"))</f>
        <v/>
      </c>
      <c r="L1524" s="418" t="inlineStr"/>
      <c r="M1524" s="418" t="inlineStr"/>
      <c r="N1524" s="455" t="n"/>
      <c r="O1524" s="455">
        <f>IF(W1524&lt;0,AI1524,I1524)</f>
        <v/>
      </c>
      <c r="P1524" s="455">
        <f>I1524-O1524</f>
        <v/>
      </c>
      <c r="Q1524" s="418" t="n"/>
      <c r="R1524" s="418" t="inlineStr">
        <is>
          <t>PNHIR00158488</t>
        </is>
      </c>
      <c r="S1524" s="418" t="inlineStr"/>
      <c r="T1524" s="418">
        <f>R1524=S1524</f>
        <v/>
      </c>
      <c r="U1524" s="418">
        <f>AND(MONTH(F1524)=MONTH(Y1524), YEAR(F1524)=YEAR(Y1524))</f>
        <v/>
      </c>
      <c r="V1524" s="418">
        <f>AND(AC1524&lt;&gt;"", 'Company information'!D$4&lt;&gt;"", RIGHT(SUBSTITUTE(AC1524,"-",""),9)=RIGHT(SUBSTITUTE('Company information'!D$4,"-",""),9))</f>
        <v/>
      </c>
      <c r="W1524" s="418">
        <f>AI1524-I1524</f>
        <v/>
      </c>
      <c r="X1524" s="455" t="n"/>
      <c r="Y1524" s="417" t="n"/>
      <c r="Z1524" s="418" t="n"/>
      <c r="AA1524" s="418" t="n"/>
      <c r="AB1524" s="418" t="n"/>
      <c r="AC1524" s="418" t="n"/>
      <c r="AD1524" s="418" t="n"/>
      <c r="AE1524" s="455" t="n"/>
      <c r="AF1524" s="455" t="n"/>
      <c r="AG1524" s="455" t="n"/>
      <c r="AH1524" s="455" t="n"/>
      <c r="AI1524" s="455" t="n"/>
      <c r="AJ1524" s="455" t="n"/>
      <c r="AK1524" s="455" t="n"/>
      <c r="AL1524" s="455" t="n"/>
      <c r="AM1524" s="455" t="n"/>
      <c r="AN1524" s="455" t="n"/>
      <c r="AO1524" s="455" t="n"/>
      <c r="AP1524" s="455" t="n"/>
      <c r="AQ1524" s="455" t="n"/>
      <c r="AR1524" s="418" t="n"/>
      <c r="AS1524" s="418" t="n"/>
      <c r="AT1524" s="418" t="n"/>
    </row>
    <row r="1525">
      <c r="A1525" s="417" t="n">
        <v>1516</v>
      </c>
      <c r="B1525" s="418" t="inlineStr">
        <is>
          <t>Monthly Tax declaration for Mar 2023 service</t>
        </is>
      </c>
      <c r="C1525" s="418" t="inlineStr">
        <is>
          <t>យីងកឺ ខេម ថេក អ៊ែតវ៉ាយហ្សឺរី ឯ.ក</t>
        </is>
      </c>
      <c r="D1525" s="418" t="inlineStr">
        <is>
          <t>K003-902005313</t>
        </is>
      </c>
      <c r="E1525" s="418" t="inlineStr">
        <is>
          <t>YKT23-181</t>
        </is>
      </c>
      <c r="F1525" s="419" t="n">
        <v>44929</v>
      </c>
      <c r="G1525" s="420" t="n">
        <v>567560</v>
      </c>
      <c r="H1525" s="418" t="n"/>
      <c r="I1525" s="455" t="n">
        <v>567560</v>
      </c>
      <c r="J1525" s="418">
        <f>IF(L1525&lt;&gt;"",L1525,K1525)</f>
        <v/>
      </c>
      <c r="K1525" s="418">
        <f>IF(AND(T1525=TRUE, U1525=TRUE, V1525=TRUE), IF(W1525&lt;-0.05, "អនុញ្ញាត (អ្នកផ្គត់ផ្គង់ប្រកាសខ្វះ)", "បានប្រកាស (អនុញ្ញាត)"), IF(AND(T1525=FALSE, U1525=FALSE, V1525=FALSE), "ព្យួរទុក (មិនមានទិន្នន័យ)", "ប្រកាសខុស (ព្យួរទុក)"))</f>
        <v/>
      </c>
      <c r="L1525" s="418" t="inlineStr"/>
      <c r="M1525" s="418" t="inlineStr"/>
      <c r="N1525" s="455" t="n"/>
      <c r="O1525" s="455">
        <f>IF(W1525&lt;0,AI1525,I1525)</f>
        <v/>
      </c>
      <c r="P1525" s="455">
        <f>I1525-O1525</f>
        <v/>
      </c>
      <c r="Q1525" s="418" t="n"/>
      <c r="R1525" s="418" t="inlineStr">
        <is>
          <t>YKT23-181</t>
        </is>
      </c>
      <c r="S1525" s="418" t="inlineStr"/>
      <c r="T1525" s="418">
        <f>R1525=S1525</f>
        <v/>
      </c>
      <c r="U1525" s="418">
        <f>AND(MONTH(F1525)=MONTH(Y1525), YEAR(F1525)=YEAR(Y1525))</f>
        <v/>
      </c>
      <c r="V1525" s="418">
        <f>AND(AC1525&lt;&gt;"", 'Company information'!D$4&lt;&gt;"", RIGHT(SUBSTITUTE(AC1525,"-",""),9)=RIGHT(SUBSTITUTE('Company information'!D$4,"-",""),9))</f>
        <v/>
      </c>
      <c r="W1525" s="418">
        <f>AI1525-I1525</f>
        <v/>
      </c>
      <c r="X1525" s="455" t="n"/>
      <c r="Y1525" s="417" t="n"/>
      <c r="Z1525" s="418" t="n"/>
      <c r="AA1525" s="418" t="n"/>
      <c r="AB1525" s="418" t="n"/>
      <c r="AC1525" s="418" t="n"/>
      <c r="AD1525" s="418" t="n"/>
      <c r="AE1525" s="455" t="n"/>
      <c r="AF1525" s="455" t="n"/>
      <c r="AG1525" s="455" t="n"/>
      <c r="AH1525" s="455" t="n"/>
      <c r="AI1525" s="455" t="n"/>
      <c r="AJ1525" s="455" t="n"/>
      <c r="AK1525" s="455" t="n"/>
      <c r="AL1525" s="455" t="n"/>
      <c r="AM1525" s="455" t="n"/>
      <c r="AN1525" s="455" t="n"/>
      <c r="AO1525" s="455" t="n"/>
      <c r="AP1525" s="455" t="n"/>
      <c r="AQ1525" s="455" t="n"/>
      <c r="AR1525" s="418" t="n"/>
      <c r="AS1525" s="418" t="n"/>
      <c r="AT1525" s="418" t="n"/>
    </row>
    <row r="1526">
      <c r="A1526" s="417" t="n">
        <v>1517</v>
      </c>
      <c r="B1526" s="418" t="inlineStr">
        <is>
          <t>KHCIC</t>
        </is>
      </c>
      <c r="C1526" s="418" t="inlineStr">
        <is>
          <t>អេសអាយធីស៊ី ខិនថេនើរ ឡាញ (ខេមបូឌា)</t>
        </is>
      </c>
      <c r="D1526" s="418" t="inlineStr">
        <is>
          <t>L001-107035863</t>
        </is>
      </c>
      <c r="E1526" s="418" t="inlineStr">
        <is>
          <t>SITC2023-004796</t>
        </is>
      </c>
      <c r="F1526" s="419" t="n">
        <v>44929</v>
      </c>
      <c r="G1526" s="420" t="n">
        <v>224553</v>
      </c>
      <c r="H1526" s="418" t="n"/>
      <c r="I1526" s="455" t="n">
        <v>224553</v>
      </c>
      <c r="J1526" s="418">
        <f>IF(L1526&lt;&gt;"",L1526,K1526)</f>
        <v/>
      </c>
      <c r="K1526" s="418">
        <f>IF(AND(T1526=TRUE, U1526=TRUE, V1526=TRUE), IF(W1526&lt;-0.05, "អនុញ្ញាត (អ្នកផ្គត់ផ្គង់ប្រកាសខ្វះ)", "បានប្រកាស (អនុញ្ញាត)"), IF(AND(T1526=FALSE, U1526=FALSE, V1526=FALSE), "ព្យួរទុក (មិនមានទិន្នន័យ)", "ប្រកាសខុស (ព្យួរទុក)"))</f>
        <v/>
      </c>
      <c r="L1526" s="418" t="inlineStr"/>
      <c r="M1526" s="418" t="inlineStr"/>
      <c r="N1526" s="455" t="n"/>
      <c r="O1526" s="455">
        <f>IF(W1526&lt;0,AI1526,I1526)</f>
        <v/>
      </c>
      <c r="P1526" s="455">
        <f>I1526-O1526</f>
        <v/>
      </c>
      <c r="Q1526" s="418" t="n"/>
      <c r="R1526" s="418" t="inlineStr">
        <is>
          <t>SITC2023-004796</t>
        </is>
      </c>
      <c r="S1526" s="418" t="inlineStr"/>
      <c r="T1526" s="418">
        <f>R1526=S1526</f>
        <v/>
      </c>
      <c r="U1526" s="418">
        <f>AND(MONTH(F1526)=MONTH(Y1526), YEAR(F1526)=YEAR(Y1526))</f>
        <v/>
      </c>
      <c r="V1526" s="418">
        <f>AND(AC1526&lt;&gt;"", 'Company information'!D$4&lt;&gt;"", RIGHT(SUBSTITUTE(AC1526,"-",""),9)=RIGHT(SUBSTITUTE('Company information'!D$4,"-",""),9))</f>
        <v/>
      </c>
      <c r="W1526" s="418">
        <f>AI1526-I1526</f>
        <v/>
      </c>
      <c r="X1526" s="455" t="n"/>
      <c r="Y1526" s="417" t="n"/>
      <c r="Z1526" s="418" t="n"/>
      <c r="AA1526" s="418" t="n"/>
      <c r="AB1526" s="418" t="n"/>
      <c r="AC1526" s="418" t="n"/>
      <c r="AD1526" s="418" t="n"/>
      <c r="AE1526" s="455" t="n"/>
      <c r="AF1526" s="455" t="n"/>
      <c r="AG1526" s="455" t="n"/>
      <c r="AH1526" s="455" t="n"/>
      <c r="AI1526" s="455" t="n"/>
      <c r="AJ1526" s="455" t="n"/>
      <c r="AK1526" s="455" t="n"/>
      <c r="AL1526" s="455" t="n"/>
      <c r="AM1526" s="455" t="n"/>
      <c r="AN1526" s="455" t="n"/>
      <c r="AO1526" s="455" t="n"/>
      <c r="AP1526" s="455" t="n"/>
      <c r="AQ1526" s="455" t="n"/>
      <c r="AR1526" s="418" t="n"/>
      <c r="AS1526" s="418" t="n"/>
      <c r="AT1526" s="418" t="n"/>
    </row>
    <row r="1527">
      <c r="A1527" s="417" t="n">
        <v>1518</v>
      </c>
      <c r="B1527" s="418" t="inlineStr">
        <is>
          <t>Lift on &amp; Lift off</t>
        </is>
      </c>
      <c r="C1527" s="418" t="inlineStr">
        <is>
          <t>កំពង់ផែស្វយ័តក្រុងព្រះសីហនុ</t>
        </is>
      </c>
      <c r="D1527" s="418" t="inlineStr">
        <is>
          <t>L001-100044638</t>
        </is>
      </c>
      <c r="E1527" s="418" t="inlineStr">
        <is>
          <t>035788</t>
        </is>
      </c>
      <c r="F1527" s="419" t="n">
        <v>44999</v>
      </c>
      <c r="G1527" s="420" t="n">
        <v>35226</v>
      </c>
      <c r="H1527" s="418" t="n"/>
      <c r="I1527" s="455" t="n">
        <v>35226</v>
      </c>
      <c r="J1527" s="418">
        <f>IF(L1527&lt;&gt;"",L1527,K1527)</f>
        <v/>
      </c>
      <c r="K1527" s="418">
        <f>IF(AND(T1527=TRUE, U1527=TRUE, V1527=TRUE), IF(W1527&lt;-0.05, "អនុញ្ញាត (អ្នកផ្គត់ផ្គង់ប្រកាសខ្វះ)", "បានប្រកាស (អនុញ្ញាត)"), IF(AND(T1527=FALSE, U1527=FALSE, V1527=FALSE), "ព្យួរទុក (មិនមានទិន្នន័យ)", "ប្រកាសខុស (ព្យួរទុក)"))</f>
        <v/>
      </c>
      <c r="L1527" s="418" t="inlineStr"/>
      <c r="M1527" s="418" t="inlineStr"/>
      <c r="N1527" s="455" t="n"/>
      <c r="O1527" s="455">
        <f>IF(W1527&lt;0,AI1527,I1527)</f>
        <v/>
      </c>
      <c r="P1527" s="455">
        <f>I1527-O1527</f>
        <v/>
      </c>
      <c r="Q1527" s="418" t="n"/>
      <c r="R1527" s="418" t="inlineStr">
        <is>
          <t>035788</t>
        </is>
      </c>
      <c r="S1527" s="418" t="inlineStr"/>
      <c r="T1527" s="418">
        <f>R1527=S1527</f>
        <v/>
      </c>
      <c r="U1527" s="418">
        <f>AND(MONTH(F1527)=MONTH(Y1527), YEAR(F1527)=YEAR(Y1527))</f>
        <v/>
      </c>
      <c r="V1527" s="418">
        <f>AND(AC1527&lt;&gt;"", 'Company information'!D$4&lt;&gt;"", RIGHT(SUBSTITUTE(AC1527,"-",""),9)=RIGHT(SUBSTITUTE('Company information'!D$4,"-",""),9))</f>
        <v/>
      </c>
      <c r="W1527" s="418">
        <f>AI1527-I1527</f>
        <v/>
      </c>
      <c r="X1527" s="455" t="n"/>
      <c r="Y1527" s="417" t="n"/>
      <c r="Z1527" s="418" t="n"/>
      <c r="AA1527" s="418" t="n"/>
      <c r="AB1527" s="418" t="n"/>
      <c r="AC1527" s="418" t="n"/>
      <c r="AD1527" s="418" t="n"/>
      <c r="AE1527" s="455" t="n"/>
      <c r="AF1527" s="455" t="n"/>
      <c r="AG1527" s="455" t="n"/>
      <c r="AH1527" s="455" t="n"/>
      <c r="AI1527" s="455" t="n"/>
      <c r="AJ1527" s="455" t="n"/>
      <c r="AK1527" s="455" t="n"/>
      <c r="AL1527" s="455" t="n"/>
      <c r="AM1527" s="455" t="n"/>
      <c r="AN1527" s="455" t="n"/>
      <c r="AO1527" s="455" t="n"/>
      <c r="AP1527" s="455" t="n"/>
      <c r="AQ1527" s="455" t="n"/>
      <c r="AR1527" s="418" t="n"/>
      <c r="AS1527" s="418" t="n"/>
      <c r="AT1527" s="418" t="n"/>
    </row>
    <row r="1528">
      <c r="A1528" s="417" t="n">
        <v>1519</v>
      </c>
      <c r="B1528" s="418" t="inlineStr">
        <is>
          <t>Clearance and Trucking Fee</t>
        </is>
      </c>
      <c r="C1528" s="418" t="inlineStr">
        <is>
          <t>ហាវតាយ អ៊ិនធើណេសិនណល ឡូជីស្ទីក ឯ.ក</t>
        </is>
      </c>
      <c r="D1528" s="418" t="inlineStr">
        <is>
          <t>K007-902202863</t>
        </is>
      </c>
      <c r="E1528" s="418" t="inlineStr">
        <is>
          <t>HT230047</t>
        </is>
      </c>
      <c r="F1528" s="419" t="n">
        <v>45016</v>
      </c>
      <c r="G1528" s="420" t="n">
        <v>247294</v>
      </c>
      <c r="H1528" s="418" t="n"/>
      <c r="I1528" s="455" t="n">
        <v>247294</v>
      </c>
      <c r="J1528" s="418">
        <f>IF(L1528&lt;&gt;"",L1528,K1528)</f>
        <v/>
      </c>
      <c r="K1528" s="418">
        <f>IF(AND(T1528=TRUE, U1528=TRUE, V1528=TRUE), IF(W1528&lt;-0.05, "អនុញ្ញាត (អ្នកផ្គត់ផ្គង់ប្រកាសខ្វះ)", "បានប្រកាស (អនុញ្ញាត)"), IF(AND(T1528=FALSE, U1528=FALSE, V1528=FALSE), "ព្យួរទុក (មិនមានទិន្នន័យ)", "ប្រកាសខុស (ព្យួរទុក)"))</f>
        <v/>
      </c>
      <c r="L1528" s="418" t="inlineStr"/>
      <c r="M1528" s="418" t="inlineStr"/>
      <c r="N1528" s="455" t="n"/>
      <c r="O1528" s="455">
        <f>IF(W1528&lt;0,AI1528,I1528)</f>
        <v/>
      </c>
      <c r="P1528" s="455">
        <f>I1528-O1528</f>
        <v/>
      </c>
      <c r="Q1528" s="418" t="n"/>
      <c r="R1528" s="418" t="inlineStr">
        <is>
          <t>HT230047</t>
        </is>
      </c>
      <c r="S1528" s="418" t="inlineStr"/>
      <c r="T1528" s="418">
        <f>R1528=S1528</f>
        <v/>
      </c>
      <c r="U1528" s="418">
        <f>AND(MONTH(F1528)=MONTH(Y1528), YEAR(F1528)=YEAR(Y1528))</f>
        <v/>
      </c>
      <c r="V1528" s="418">
        <f>AND(AC1528&lt;&gt;"", 'Company information'!D$4&lt;&gt;"", RIGHT(SUBSTITUTE(AC1528,"-",""),9)=RIGHT(SUBSTITUTE('Company information'!D$4,"-",""),9))</f>
        <v/>
      </c>
      <c r="W1528" s="418">
        <f>AI1528-I1528</f>
        <v/>
      </c>
      <c r="X1528" s="455" t="n"/>
      <c r="Y1528" s="417" t="n"/>
      <c r="Z1528" s="418" t="n"/>
      <c r="AA1528" s="418" t="n"/>
      <c r="AB1528" s="418" t="n"/>
      <c r="AC1528" s="418" t="n"/>
      <c r="AD1528" s="418" t="n"/>
      <c r="AE1528" s="455" t="n"/>
      <c r="AF1528" s="455" t="n"/>
      <c r="AG1528" s="455" t="n"/>
      <c r="AH1528" s="455" t="n"/>
      <c r="AI1528" s="455" t="n"/>
      <c r="AJ1528" s="455" t="n"/>
      <c r="AK1528" s="455" t="n"/>
      <c r="AL1528" s="455" t="n"/>
      <c r="AM1528" s="455" t="n"/>
      <c r="AN1528" s="455" t="n"/>
      <c r="AO1528" s="455" t="n"/>
      <c r="AP1528" s="455" t="n"/>
      <c r="AQ1528" s="455" t="n"/>
      <c r="AR1528" s="418" t="n"/>
      <c r="AS1528" s="418" t="n"/>
      <c r="AT1528" s="418" t="n"/>
    </row>
    <row r="1529">
      <c r="A1529" s="417" t="n">
        <v>1520</v>
      </c>
      <c r="B1529" s="418" t="inlineStr">
        <is>
          <t>KHCIC</t>
        </is>
      </c>
      <c r="C1529" s="418" t="inlineStr">
        <is>
          <t>អេសអាយធីស៊ី ខិនថេនើរ ឡាញ (ខេមបូឌា)</t>
        </is>
      </c>
      <c r="D1529" s="418" t="inlineStr">
        <is>
          <t>L001-107035863</t>
        </is>
      </c>
      <c r="E1529" s="418" t="inlineStr">
        <is>
          <t>SITC2023-003755</t>
        </is>
      </c>
      <c r="F1529" s="419" t="n">
        <v>44929</v>
      </c>
      <c r="G1529" s="420" t="n">
        <v>139863</v>
      </c>
      <c r="H1529" s="418" t="n"/>
      <c r="I1529" s="455" t="n">
        <v>139863</v>
      </c>
      <c r="J1529" s="418">
        <f>IF(L1529&lt;&gt;"",L1529,K1529)</f>
        <v/>
      </c>
      <c r="K1529" s="418">
        <f>IF(AND(T1529=TRUE, U1529=TRUE, V1529=TRUE), IF(W1529&lt;-0.05, "អនុញ្ញាត (អ្នកផ្គត់ផ្គង់ប្រកាសខ្វះ)", "បានប្រកាស (អនុញ្ញាត)"), IF(AND(T1529=FALSE, U1529=FALSE, V1529=FALSE), "ព្យួរទុក (មិនមានទិន្នន័យ)", "ប្រកាសខុស (ព្យួរទុក)"))</f>
        <v/>
      </c>
      <c r="L1529" s="418" t="inlineStr"/>
      <c r="M1529" s="418" t="inlineStr"/>
      <c r="N1529" s="455" t="n"/>
      <c r="O1529" s="455">
        <f>IF(W1529&lt;0,AI1529,I1529)</f>
        <v/>
      </c>
      <c r="P1529" s="455">
        <f>I1529-O1529</f>
        <v/>
      </c>
      <c r="Q1529" s="418" t="n"/>
      <c r="R1529" s="418" t="inlineStr">
        <is>
          <t>SITC2023-003755</t>
        </is>
      </c>
      <c r="S1529" s="418" t="inlineStr"/>
      <c r="T1529" s="418">
        <f>R1529=S1529</f>
        <v/>
      </c>
      <c r="U1529" s="418">
        <f>AND(MONTH(F1529)=MONTH(Y1529), YEAR(F1529)=YEAR(Y1529))</f>
        <v/>
      </c>
      <c r="V1529" s="418">
        <f>AND(AC1529&lt;&gt;"", 'Company information'!D$4&lt;&gt;"", RIGHT(SUBSTITUTE(AC1529,"-",""),9)=RIGHT(SUBSTITUTE('Company information'!D$4,"-",""),9))</f>
        <v/>
      </c>
      <c r="W1529" s="418">
        <f>AI1529-I1529</f>
        <v/>
      </c>
      <c r="X1529" s="455" t="n"/>
      <c r="Y1529" s="417" t="n"/>
      <c r="Z1529" s="418" t="n"/>
      <c r="AA1529" s="418" t="n"/>
      <c r="AB1529" s="418" t="n"/>
      <c r="AC1529" s="418" t="n"/>
      <c r="AD1529" s="418" t="n"/>
      <c r="AE1529" s="455" t="n"/>
      <c r="AF1529" s="455" t="n"/>
      <c r="AG1529" s="455" t="n"/>
      <c r="AH1529" s="455" t="n"/>
      <c r="AI1529" s="455" t="n"/>
      <c r="AJ1529" s="455" t="n"/>
      <c r="AK1529" s="455" t="n"/>
      <c r="AL1529" s="455" t="n"/>
      <c r="AM1529" s="455" t="n"/>
      <c r="AN1529" s="455" t="n"/>
      <c r="AO1529" s="455" t="n"/>
      <c r="AP1529" s="455" t="n"/>
      <c r="AQ1529" s="455" t="n"/>
      <c r="AR1529" s="418" t="n"/>
      <c r="AS1529" s="418" t="n"/>
      <c r="AT1529" s="418" t="n"/>
    </row>
    <row r="1530">
      <c r="A1530" s="417" t="n">
        <v>1521</v>
      </c>
      <c r="B1530" s="418" t="inlineStr">
        <is>
          <t>Lift on &amp; Lift off</t>
        </is>
      </c>
      <c r="C1530" s="418" t="inlineStr">
        <is>
          <t>កំពង់ផែស្វយ័តក្រុងព្រះសីហនុ</t>
        </is>
      </c>
      <c r="D1530" s="418" t="inlineStr">
        <is>
          <t>L001-100044638</t>
        </is>
      </c>
      <c r="E1530" s="418" t="inlineStr">
        <is>
          <t>028757</t>
        </is>
      </c>
      <c r="F1530" s="419" t="n">
        <v>44929</v>
      </c>
      <c r="G1530" s="420" t="n">
        <v>23108</v>
      </c>
      <c r="H1530" s="418" t="n"/>
      <c r="I1530" s="455" t="n">
        <v>23108</v>
      </c>
      <c r="J1530" s="418">
        <f>IF(L1530&lt;&gt;"",L1530,K1530)</f>
        <v/>
      </c>
      <c r="K1530" s="418">
        <f>IF(AND(T1530=TRUE, U1530=TRUE, V1530=TRUE), IF(W1530&lt;-0.05, "អនុញ្ញាត (អ្នកផ្គត់ផ្គង់ប្រកាសខ្វះ)", "បានប្រកាស (អនុញ្ញាត)"), IF(AND(T1530=FALSE, U1530=FALSE, V1530=FALSE), "ព្យួរទុក (មិនមានទិន្នន័យ)", "ប្រកាសខុស (ព្យួរទុក)"))</f>
        <v/>
      </c>
      <c r="L1530" s="418" t="inlineStr"/>
      <c r="M1530" s="418" t="inlineStr"/>
      <c r="N1530" s="455" t="n"/>
      <c r="O1530" s="455">
        <f>IF(W1530&lt;0,AI1530,I1530)</f>
        <v/>
      </c>
      <c r="P1530" s="455">
        <f>I1530-O1530</f>
        <v/>
      </c>
      <c r="Q1530" s="418" t="n"/>
      <c r="R1530" s="418" t="inlineStr">
        <is>
          <t>028757</t>
        </is>
      </c>
      <c r="S1530" s="418" t="inlineStr"/>
      <c r="T1530" s="418">
        <f>R1530=S1530</f>
        <v/>
      </c>
      <c r="U1530" s="418">
        <f>AND(MONTH(F1530)=MONTH(Y1530), YEAR(F1530)=YEAR(Y1530))</f>
        <v/>
      </c>
      <c r="V1530" s="418">
        <f>AND(AC1530&lt;&gt;"", 'Company information'!D$4&lt;&gt;"", RIGHT(SUBSTITUTE(AC1530,"-",""),9)=RIGHT(SUBSTITUTE('Company information'!D$4,"-",""),9))</f>
        <v/>
      </c>
      <c r="W1530" s="418">
        <f>AI1530-I1530</f>
        <v/>
      </c>
      <c r="X1530" s="455" t="n"/>
      <c r="Y1530" s="417" t="n"/>
      <c r="Z1530" s="418" t="n"/>
      <c r="AA1530" s="418" t="n"/>
      <c r="AB1530" s="418" t="n"/>
      <c r="AC1530" s="418" t="n"/>
      <c r="AD1530" s="418" t="n"/>
      <c r="AE1530" s="455" t="n"/>
      <c r="AF1530" s="455" t="n"/>
      <c r="AG1530" s="455" t="n"/>
      <c r="AH1530" s="455" t="n"/>
      <c r="AI1530" s="455" t="n"/>
      <c r="AJ1530" s="455" t="n"/>
      <c r="AK1530" s="455" t="n"/>
      <c r="AL1530" s="455" t="n"/>
      <c r="AM1530" s="455" t="n"/>
      <c r="AN1530" s="455" t="n"/>
      <c r="AO1530" s="455" t="n"/>
      <c r="AP1530" s="455" t="n"/>
      <c r="AQ1530" s="455" t="n"/>
      <c r="AR1530" s="418" t="n"/>
      <c r="AS1530" s="418" t="n"/>
      <c r="AT1530" s="418" t="n"/>
    </row>
    <row r="1531">
      <c r="A1531" s="417" t="n">
        <v>1522</v>
      </c>
      <c r="B1531" s="418" t="inlineStr">
        <is>
          <t>Clearance and Trucking Fee</t>
        </is>
      </c>
      <c r="C1531" s="418" t="inlineStr">
        <is>
          <t>ហាវតាយ អ៊ិនធើណេសិនណល ឡូជីស្ទីក ឯ.ក</t>
        </is>
      </c>
      <c r="D1531" s="418" t="inlineStr">
        <is>
          <t>K007-902202863</t>
        </is>
      </c>
      <c r="E1531" s="418" t="inlineStr">
        <is>
          <t>HT230046</t>
        </is>
      </c>
      <c r="F1531" s="419" t="n">
        <v>45016</v>
      </c>
      <c r="G1531" s="420" t="n">
        <v>239186</v>
      </c>
      <c r="H1531" s="418" t="n"/>
      <c r="I1531" s="455" t="n">
        <v>239186</v>
      </c>
      <c r="J1531" s="418">
        <f>IF(L1531&lt;&gt;"",L1531,K1531)</f>
        <v/>
      </c>
      <c r="K1531" s="418">
        <f>IF(AND(T1531=TRUE, U1531=TRUE, V1531=TRUE), IF(W1531&lt;-0.05, "អនុញ្ញាត (អ្នកផ្គត់ផ្គង់ប្រកាសខ្វះ)", "បានប្រកាស (អនុញ្ញាត)"), IF(AND(T1531=FALSE, U1531=FALSE, V1531=FALSE), "ព្យួរទុក (មិនមានទិន្នន័យ)", "ប្រកាសខុស (ព្យួរទុក)"))</f>
        <v/>
      </c>
      <c r="L1531" s="418" t="inlineStr"/>
      <c r="M1531" s="418" t="inlineStr"/>
      <c r="N1531" s="455" t="n"/>
      <c r="O1531" s="455">
        <f>IF(W1531&lt;0,AI1531,I1531)</f>
        <v/>
      </c>
      <c r="P1531" s="455">
        <f>I1531-O1531</f>
        <v/>
      </c>
      <c r="Q1531" s="418" t="n"/>
      <c r="R1531" s="418" t="inlineStr">
        <is>
          <t>HT230046</t>
        </is>
      </c>
      <c r="S1531" s="418" t="inlineStr"/>
      <c r="T1531" s="418">
        <f>R1531=S1531</f>
        <v/>
      </c>
      <c r="U1531" s="418">
        <f>AND(MONTH(F1531)=MONTH(Y1531), YEAR(F1531)=YEAR(Y1531))</f>
        <v/>
      </c>
      <c r="V1531" s="418">
        <f>AND(AC1531&lt;&gt;"", 'Company information'!D$4&lt;&gt;"", RIGHT(SUBSTITUTE(AC1531,"-",""),9)=RIGHT(SUBSTITUTE('Company information'!D$4,"-",""),9))</f>
        <v/>
      </c>
      <c r="W1531" s="418">
        <f>AI1531-I1531</f>
        <v/>
      </c>
      <c r="X1531" s="455" t="n"/>
      <c r="Y1531" s="417" t="n"/>
      <c r="Z1531" s="418" t="n"/>
      <c r="AA1531" s="418" t="n"/>
      <c r="AB1531" s="418" t="n"/>
      <c r="AC1531" s="418" t="n"/>
      <c r="AD1531" s="418" t="n"/>
      <c r="AE1531" s="455" t="n"/>
      <c r="AF1531" s="455" t="n"/>
      <c r="AG1531" s="455" t="n"/>
      <c r="AH1531" s="455" t="n"/>
      <c r="AI1531" s="455" t="n"/>
      <c r="AJ1531" s="455" t="n"/>
      <c r="AK1531" s="455" t="n"/>
      <c r="AL1531" s="455" t="n"/>
      <c r="AM1531" s="455" t="n"/>
      <c r="AN1531" s="455" t="n"/>
      <c r="AO1531" s="455" t="n"/>
      <c r="AP1531" s="455" t="n"/>
      <c r="AQ1531" s="455" t="n"/>
      <c r="AR1531" s="418" t="n"/>
      <c r="AS1531" s="418" t="n"/>
      <c r="AT1531" s="418" t="n"/>
    </row>
    <row r="1532">
      <c r="A1532" s="417" t="n">
        <v>1523</v>
      </c>
      <c r="B1532" s="418" t="inlineStr">
        <is>
          <t>KHCIC</t>
        </is>
      </c>
      <c r="C1532" s="418" t="inlineStr">
        <is>
          <t>អេសអាយធីស៊ី ខិនថេនើរ ឡាញ (ខេមបូឌា)</t>
        </is>
      </c>
      <c r="D1532" s="418" t="inlineStr">
        <is>
          <t>L001-107035863</t>
        </is>
      </c>
      <c r="E1532" s="418" t="inlineStr">
        <is>
          <t>SITC2023005487</t>
        </is>
      </c>
      <c r="F1532" s="419" t="n">
        <v>45001</v>
      </c>
      <c r="G1532" s="420" t="n">
        <v>139863</v>
      </c>
      <c r="H1532" s="418" t="n"/>
      <c r="I1532" s="455" t="n">
        <v>139863</v>
      </c>
      <c r="J1532" s="418">
        <f>IF(L1532&lt;&gt;"",L1532,K1532)</f>
        <v/>
      </c>
      <c r="K1532" s="418">
        <f>IF(AND(T1532=TRUE, U1532=TRUE, V1532=TRUE), IF(W1532&lt;-0.05, "អនុញ្ញាត (អ្នកផ្គត់ផ្គង់ប្រកាសខ្វះ)", "បានប្រកាស (អនុញ្ញាត)"), IF(AND(T1532=FALSE, U1532=FALSE, V1532=FALSE), "ព្យួរទុក (មិនមានទិន្នន័យ)", "ប្រកាសខុស (ព្យួរទុក)"))</f>
        <v/>
      </c>
      <c r="L1532" s="418" t="inlineStr"/>
      <c r="M1532" s="418" t="inlineStr"/>
      <c r="N1532" s="455" t="n"/>
      <c r="O1532" s="455">
        <f>IF(W1532&lt;0,AI1532,I1532)</f>
        <v/>
      </c>
      <c r="P1532" s="455">
        <f>I1532-O1532</f>
        <v/>
      </c>
      <c r="Q1532" s="418" t="n"/>
      <c r="R1532" s="418" t="inlineStr">
        <is>
          <t>SITC2023005487</t>
        </is>
      </c>
      <c r="S1532" s="418" t="inlineStr"/>
      <c r="T1532" s="418">
        <f>R1532=S1532</f>
        <v/>
      </c>
      <c r="U1532" s="418">
        <f>AND(MONTH(F1532)=MONTH(Y1532), YEAR(F1532)=YEAR(Y1532))</f>
        <v/>
      </c>
      <c r="V1532" s="418">
        <f>AND(AC1532&lt;&gt;"", 'Company information'!D$4&lt;&gt;"", RIGHT(SUBSTITUTE(AC1532,"-",""),9)=RIGHT(SUBSTITUTE('Company information'!D$4,"-",""),9))</f>
        <v/>
      </c>
      <c r="W1532" s="418">
        <f>AI1532-I1532</f>
        <v/>
      </c>
      <c r="X1532" s="455" t="n"/>
      <c r="Y1532" s="417" t="n"/>
      <c r="Z1532" s="418" t="n"/>
      <c r="AA1532" s="418" t="n"/>
      <c r="AB1532" s="418" t="n"/>
      <c r="AC1532" s="418" t="n"/>
      <c r="AD1532" s="418" t="n"/>
      <c r="AE1532" s="455" t="n"/>
      <c r="AF1532" s="455" t="n"/>
      <c r="AG1532" s="455" t="n"/>
      <c r="AH1532" s="455" t="n"/>
      <c r="AI1532" s="455" t="n"/>
      <c r="AJ1532" s="455" t="n"/>
      <c r="AK1532" s="455" t="n"/>
      <c r="AL1532" s="455" t="n"/>
      <c r="AM1532" s="455" t="n"/>
      <c r="AN1532" s="455" t="n"/>
      <c r="AO1532" s="455" t="n"/>
      <c r="AP1532" s="455" t="n"/>
      <c r="AQ1532" s="455" t="n"/>
      <c r="AR1532" s="418" t="n"/>
      <c r="AS1532" s="418" t="n"/>
      <c r="AT1532" s="418" t="n"/>
    </row>
    <row r="1533">
      <c r="A1533" s="417" t="n">
        <v>1524</v>
      </c>
      <c r="B1533" s="418" t="inlineStr">
        <is>
          <t>Lift on &amp; Lift off</t>
        </is>
      </c>
      <c r="C1533" s="418" t="inlineStr">
        <is>
          <t>កំពង់ផែស្វយ័តក្រុងព្រះសីហនុ</t>
        </is>
      </c>
      <c r="D1533" s="418" t="inlineStr">
        <is>
          <t>L001-100044638</t>
        </is>
      </c>
      <c r="E1533" s="418" t="inlineStr">
        <is>
          <t>040473</t>
        </is>
      </c>
      <c r="F1533" s="419" t="n">
        <v>45006</v>
      </c>
      <c r="G1533" s="420" t="n">
        <v>23119</v>
      </c>
      <c r="H1533" s="418" t="n"/>
      <c r="I1533" s="455" t="n">
        <v>23119</v>
      </c>
      <c r="J1533" s="418">
        <f>IF(L1533&lt;&gt;"",L1533,K1533)</f>
        <v/>
      </c>
      <c r="K1533" s="418">
        <f>IF(AND(T1533=TRUE, U1533=TRUE, V1533=TRUE), IF(W1533&lt;-0.05, "អនុញ្ញាត (អ្នកផ្គត់ផ្គង់ប្រកាសខ្វះ)", "បានប្រកាស (អនុញ្ញាត)"), IF(AND(T1533=FALSE, U1533=FALSE, V1533=FALSE), "ព្យួរទុក (មិនមានទិន្នន័យ)", "ប្រកាសខុស (ព្យួរទុក)"))</f>
        <v/>
      </c>
      <c r="L1533" s="418" t="inlineStr"/>
      <c r="M1533" s="418" t="inlineStr"/>
      <c r="N1533" s="455" t="n"/>
      <c r="O1533" s="455">
        <f>IF(W1533&lt;0,AI1533,I1533)</f>
        <v/>
      </c>
      <c r="P1533" s="455">
        <f>I1533-O1533</f>
        <v/>
      </c>
      <c r="Q1533" s="418" t="n"/>
      <c r="R1533" s="418" t="inlineStr">
        <is>
          <t>040473</t>
        </is>
      </c>
      <c r="S1533" s="418" t="inlineStr"/>
      <c r="T1533" s="418">
        <f>R1533=S1533</f>
        <v/>
      </c>
      <c r="U1533" s="418">
        <f>AND(MONTH(F1533)=MONTH(Y1533), YEAR(F1533)=YEAR(Y1533))</f>
        <v/>
      </c>
      <c r="V1533" s="418">
        <f>AND(AC1533&lt;&gt;"", 'Company information'!D$4&lt;&gt;"", RIGHT(SUBSTITUTE(AC1533,"-",""),9)=RIGHT(SUBSTITUTE('Company information'!D$4,"-",""),9))</f>
        <v/>
      </c>
      <c r="W1533" s="418">
        <f>AI1533-I1533</f>
        <v/>
      </c>
      <c r="X1533" s="455" t="n"/>
      <c r="Y1533" s="417" t="n"/>
      <c r="Z1533" s="418" t="n"/>
      <c r="AA1533" s="418" t="n"/>
      <c r="AB1533" s="418" t="n"/>
      <c r="AC1533" s="418" t="n"/>
      <c r="AD1533" s="418" t="n"/>
      <c r="AE1533" s="455" t="n"/>
      <c r="AF1533" s="455" t="n"/>
      <c r="AG1533" s="455" t="n"/>
      <c r="AH1533" s="455" t="n"/>
      <c r="AI1533" s="455" t="n"/>
      <c r="AJ1533" s="455" t="n"/>
      <c r="AK1533" s="455" t="n"/>
      <c r="AL1533" s="455" t="n"/>
      <c r="AM1533" s="455" t="n"/>
      <c r="AN1533" s="455" t="n"/>
      <c r="AO1533" s="455" t="n"/>
      <c r="AP1533" s="455" t="n"/>
      <c r="AQ1533" s="455" t="n"/>
      <c r="AR1533" s="418" t="n"/>
      <c r="AS1533" s="418" t="n"/>
      <c r="AT1533" s="418" t="n"/>
    </row>
    <row r="1534">
      <c r="A1534" s="417" t="n">
        <v>1525</v>
      </c>
      <c r="B1534" s="418" t="inlineStr">
        <is>
          <t>Clearance and Trucking Fee</t>
        </is>
      </c>
      <c r="C1534" s="418" t="inlineStr">
        <is>
          <t>ហាវតាយ អ៊ិនធើណេសិនណល ឡូជីស្ទីក ឯ.ក</t>
        </is>
      </c>
      <c r="D1534" s="418" t="inlineStr">
        <is>
          <t>K007-902202863</t>
        </is>
      </c>
      <c r="E1534" s="418" t="inlineStr">
        <is>
          <t>HT230045</t>
        </is>
      </c>
      <c r="F1534" s="419" t="n">
        <v>45016</v>
      </c>
      <c r="G1534" s="420" t="n">
        <v>239186</v>
      </c>
      <c r="H1534" s="418" t="n"/>
      <c r="I1534" s="455" t="n">
        <v>239186</v>
      </c>
      <c r="J1534" s="418">
        <f>IF(L1534&lt;&gt;"",L1534,K1534)</f>
        <v/>
      </c>
      <c r="K1534" s="418">
        <f>IF(AND(T1534=TRUE, U1534=TRUE, V1534=TRUE), IF(W1534&lt;-0.05, "អនុញ្ញាត (អ្នកផ្គត់ផ្គង់ប្រកាសខ្វះ)", "បានប្រកាស (អនុញ្ញាត)"), IF(AND(T1534=FALSE, U1534=FALSE, V1534=FALSE), "ព្យួរទុក (មិនមានទិន្នន័យ)", "ប្រកាសខុស (ព្យួរទុក)"))</f>
        <v/>
      </c>
      <c r="L1534" s="418" t="inlineStr"/>
      <c r="M1534" s="418" t="inlineStr"/>
      <c r="N1534" s="455" t="n"/>
      <c r="O1534" s="455">
        <f>IF(W1534&lt;0,AI1534,I1534)</f>
        <v/>
      </c>
      <c r="P1534" s="455">
        <f>I1534-O1534</f>
        <v/>
      </c>
      <c r="Q1534" s="418" t="n"/>
      <c r="R1534" s="418" t="inlineStr">
        <is>
          <t>HT230045</t>
        </is>
      </c>
      <c r="S1534" s="418" t="inlineStr"/>
      <c r="T1534" s="418">
        <f>R1534=S1534</f>
        <v/>
      </c>
      <c r="U1534" s="418">
        <f>AND(MONTH(F1534)=MONTH(Y1534), YEAR(F1534)=YEAR(Y1534))</f>
        <v/>
      </c>
      <c r="V1534" s="418">
        <f>AND(AC1534&lt;&gt;"", 'Company information'!D$4&lt;&gt;"", RIGHT(SUBSTITUTE(AC1534,"-",""),9)=RIGHT(SUBSTITUTE('Company information'!D$4,"-",""),9))</f>
        <v/>
      </c>
      <c r="W1534" s="418">
        <f>AI1534-I1534</f>
        <v/>
      </c>
      <c r="X1534" s="455" t="n"/>
      <c r="Y1534" s="417" t="n"/>
      <c r="Z1534" s="418" t="n"/>
      <c r="AA1534" s="418" t="n"/>
      <c r="AB1534" s="418" t="n"/>
      <c r="AC1534" s="418" t="n"/>
      <c r="AD1534" s="418" t="n"/>
      <c r="AE1534" s="455" t="n"/>
      <c r="AF1534" s="455" t="n"/>
      <c r="AG1534" s="455" t="n"/>
      <c r="AH1534" s="455" t="n"/>
      <c r="AI1534" s="455" t="n"/>
      <c r="AJ1534" s="455" t="n"/>
      <c r="AK1534" s="455" t="n"/>
      <c r="AL1534" s="455" t="n"/>
      <c r="AM1534" s="455" t="n"/>
      <c r="AN1534" s="455" t="n"/>
      <c r="AO1534" s="455" t="n"/>
      <c r="AP1534" s="455" t="n"/>
      <c r="AQ1534" s="455" t="n"/>
      <c r="AR1534" s="418" t="n"/>
      <c r="AS1534" s="418" t="n"/>
      <c r="AT1534" s="418" t="n"/>
    </row>
    <row r="1535">
      <c r="A1535" s="417" t="n">
        <v>1526</v>
      </c>
      <c r="B1535" s="418" t="inlineStr">
        <is>
          <t>Rental copy machine</t>
        </is>
      </c>
      <c r="C1535" s="418" t="inlineStr">
        <is>
          <t>អិនធីអិល តិចណូឡូជី</t>
        </is>
      </c>
      <c r="D1535" s="418" t="inlineStr">
        <is>
          <t>K005-901900283</t>
        </is>
      </c>
      <c r="E1535" s="418" t="inlineStr">
        <is>
          <t>NTL23-0659</t>
        </is>
      </c>
      <c r="F1535" s="419" t="n">
        <v>44929</v>
      </c>
      <c r="G1535" s="420" t="n">
        <v>20410</v>
      </c>
      <c r="H1535" s="418" t="n"/>
      <c r="I1535" s="455" t="n">
        <v>20410</v>
      </c>
      <c r="J1535" s="418">
        <f>IF(L1535&lt;&gt;"",L1535,K1535)</f>
        <v/>
      </c>
      <c r="K1535" s="418">
        <f>IF(AND(T1535=TRUE, U1535=TRUE, V1535=TRUE), IF(W1535&lt;-0.05, "អនុញ្ញាត (អ្នកផ្គត់ផ្គង់ប្រកាសខ្វះ)", "បានប្រកាស (អនុញ្ញាត)"), IF(AND(T1535=FALSE, U1535=FALSE, V1535=FALSE), "ព្យួរទុក (មិនមានទិន្នន័យ)", "ប្រកាសខុស (ព្យួរទុក)"))</f>
        <v/>
      </c>
      <c r="L1535" s="418" t="inlineStr"/>
      <c r="M1535" s="418" t="inlineStr"/>
      <c r="N1535" s="455" t="n"/>
      <c r="O1535" s="455">
        <f>IF(W1535&lt;0,AI1535,I1535)</f>
        <v/>
      </c>
      <c r="P1535" s="455">
        <f>I1535-O1535</f>
        <v/>
      </c>
      <c r="Q1535" s="418" t="n"/>
      <c r="R1535" s="418" t="inlineStr">
        <is>
          <t>NTL23-0659</t>
        </is>
      </c>
      <c r="S1535" s="418" t="inlineStr"/>
      <c r="T1535" s="418">
        <f>R1535=S1535</f>
        <v/>
      </c>
      <c r="U1535" s="418">
        <f>AND(MONTH(F1535)=MONTH(Y1535), YEAR(F1535)=YEAR(Y1535))</f>
        <v/>
      </c>
      <c r="V1535" s="418">
        <f>AND(AC1535&lt;&gt;"", 'Company information'!D$4&lt;&gt;"", RIGHT(SUBSTITUTE(AC1535,"-",""),9)=RIGHT(SUBSTITUTE('Company information'!D$4,"-",""),9))</f>
        <v/>
      </c>
      <c r="W1535" s="418">
        <f>AI1535-I1535</f>
        <v/>
      </c>
      <c r="X1535" s="455" t="n"/>
      <c r="Y1535" s="417" t="n"/>
      <c r="Z1535" s="418" t="n"/>
      <c r="AA1535" s="418" t="n"/>
      <c r="AB1535" s="418" t="n"/>
      <c r="AC1535" s="418" t="n"/>
      <c r="AD1535" s="418" t="n"/>
      <c r="AE1535" s="455" t="n"/>
      <c r="AF1535" s="455" t="n"/>
      <c r="AG1535" s="455" t="n"/>
      <c r="AH1535" s="455" t="n"/>
      <c r="AI1535" s="455" t="n"/>
      <c r="AJ1535" s="455" t="n"/>
      <c r="AK1535" s="455" t="n"/>
      <c r="AL1535" s="455" t="n"/>
      <c r="AM1535" s="455" t="n"/>
      <c r="AN1535" s="455" t="n"/>
      <c r="AO1535" s="455" t="n"/>
      <c r="AP1535" s="455" t="n"/>
      <c r="AQ1535" s="455" t="n"/>
      <c r="AR1535" s="418" t="n"/>
      <c r="AS1535" s="418" t="n"/>
      <c r="AT1535" s="418" t="n"/>
    </row>
    <row r="1536">
      <c r="A1536" s="417" t="n">
        <v>1527</v>
      </c>
      <c r="B1536" s="418" t="inlineStr">
        <is>
          <t>Rental copy machine</t>
        </is>
      </c>
      <c r="C1536" s="418" t="inlineStr">
        <is>
          <t>អិនធីអិល តិចណូឡូជី</t>
        </is>
      </c>
      <c r="D1536" s="418" t="inlineStr">
        <is>
          <t>K005-901900283</t>
        </is>
      </c>
      <c r="E1536" s="418" t="inlineStr">
        <is>
          <t>NTL23-1121</t>
        </is>
      </c>
      <c r="F1536" s="419" t="n">
        <v>45005</v>
      </c>
      <c r="G1536" s="420" t="n">
        <v>20315</v>
      </c>
      <c r="H1536" s="418" t="n"/>
      <c r="I1536" s="455" t="n">
        <v>20315</v>
      </c>
      <c r="J1536" s="418">
        <f>IF(L1536&lt;&gt;"",L1536,K1536)</f>
        <v/>
      </c>
      <c r="K1536" s="418">
        <f>IF(AND(T1536=TRUE, U1536=TRUE, V1536=TRUE), IF(W1536&lt;-0.05, "អនុញ្ញាត (អ្នកផ្គត់ផ្គង់ប្រកាសខ្វះ)", "បានប្រកាស (អនុញ្ញាត)"), IF(AND(T1536=FALSE, U1536=FALSE, V1536=FALSE), "ព្យួរទុក (មិនមានទិន្នន័យ)", "ប្រកាសខុស (ព្យួរទុក)"))</f>
        <v/>
      </c>
      <c r="L1536" s="418" t="inlineStr"/>
      <c r="M1536" s="418" t="inlineStr"/>
      <c r="N1536" s="455" t="n"/>
      <c r="O1536" s="455">
        <f>IF(W1536&lt;0,AI1536,I1536)</f>
        <v/>
      </c>
      <c r="P1536" s="455">
        <f>I1536-O1536</f>
        <v/>
      </c>
      <c r="Q1536" s="418" t="n"/>
      <c r="R1536" s="418" t="inlineStr">
        <is>
          <t>NTL23-1121</t>
        </is>
      </c>
      <c r="S1536" s="418" t="inlineStr"/>
      <c r="T1536" s="418">
        <f>R1536=S1536</f>
        <v/>
      </c>
      <c r="U1536" s="418">
        <f>AND(MONTH(F1536)=MONTH(Y1536), YEAR(F1536)=YEAR(Y1536))</f>
        <v/>
      </c>
      <c r="V1536" s="418">
        <f>AND(AC1536&lt;&gt;"", 'Company information'!D$4&lt;&gt;"", RIGHT(SUBSTITUTE(AC1536,"-",""),9)=RIGHT(SUBSTITUTE('Company information'!D$4,"-",""),9))</f>
        <v/>
      </c>
      <c r="W1536" s="418">
        <f>AI1536-I1536</f>
        <v/>
      </c>
      <c r="X1536" s="455" t="n"/>
      <c r="Y1536" s="417" t="n"/>
      <c r="Z1536" s="418" t="n"/>
      <c r="AA1536" s="418" t="n"/>
      <c r="AB1536" s="418" t="n"/>
      <c r="AC1536" s="418" t="n"/>
      <c r="AD1536" s="418" t="n"/>
      <c r="AE1536" s="455" t="n"/>
      <c r="AF1536" s="455" t="n"/>
      <c r="AG1536" s="455" t="n"/>
      <c r="AH1536" s="455" t="n"/>
      <c r="AI1536" s="455" t="n"/>
      <c r="AJ1536" s="455" t="n"/>
      <c r="AK1536" s="455" t="n"/>
      <c r="AL1536" s="455" t="n"/>
      <c r="AM1536" s="455" t="n"/>
      <c r="AN1536" s="455" t="n"/>
      <c r="AO1536" s="455" t="n"/>
      <c r="AP1536" s="455" t="n"/>
      <c r="AQ1536" s="455" t="n"/>
      <c r="AR1536" s="418" t="n"/>
      <c r="AS1536" s="418" t="n"/>
      <c r="AT1536" s="418" t="n"/>
    </row>
    <row r="1537">
      <c r="A1537" s="417" t="n">
        <v>1528</v>
      </c>
      <c r="B1537" s="418" t="inlineStr">
        <is>
          <t>Security Guard Fee</t>
        </is>
      </c>
      <c r="C1537" s="418" t="inlineStr">
        <is>
          <t>អេសអេហ្វអាយ​ ស៊ីឃ្យួរឹធី ហ្វសស៍ អ៊ិនធើណេសិនណល ឯ.ក</t>
        </is>
      </c>
      <c r="D1537" s="418" t="inlineStr">
        <is>
          <t>K010-901908100</t>
        </is>
      </c>
      <c r="E1537" s="418" t="inlineStr">
        <is>
          <t>SFI2023/139</t>
        </is>
      </c>
      <c r="F1537" s="419" t="n">
        <v>45009</v>
      </c>
      <c r="G1537" s="420" t="n">
        <v>227360</v>
      </c>
      <c r="H1537" s="418" t="n"/>
      <c r="I1537" s="455" t="n">
        <v>227360</v>
      </c>
      <c r="J1537" s="418">
        <f>IF(L1537&lt;&gt;"",L1537,K1537)</f>
        <v/>
      </c>
      <c r="K1537" s="418">
        <f>IF(AND(T1537=TRUE, U1537=TRUE, V1537=TRUE), IF(W1537&lt;-0.05, "អនុញ្ញាត (អ្នកផ្គត់ផ្គង់ប្រកាសខ្វះ)", "បានប្រកាស (អនុញ្ញាត)"), IF(AND(T1537=FALSE, U1537=FALSE, V1537=FALSE), "ព្យួរទុក (មិនមានទិន្នន័យ)", "ប្រកាសខុស (ព្យួរទុក)"))</f>
        <v/>
      </c>
      <c r="L1537" s="418" t="inlineStr"/>
      <c r="M1537" s="418" t="inlineStr"/>
      <c r="N1537" s="455" t="n"/>
      <c r="O1537" s="455">
        <f>IF(W1537&lt;0,AI1537,I1537)</f>
        <v/>
      </c>
      <c r="P1537" s="455">
        <f>I1537-O1537</f>
        <v/>
      </c>
      <c r="Q1537" s="418" t="n"/>
      <c r="R1537" s="418" t="inlineStr">
        <is>
          <t>SFI2023/139</t>
        </is>
      </c>
      <c r="S1537" s="418" t="inlineStr"/>
      <c r="T1537" s="418">
        <f>R1537=S1537</f>
        <v/>
      </c>
      <c r="U1537" s="418">
        <f>AND(MONTH(F1537)=MONTH(Y1537), YEAR(F1537)=YEAR(Y1537))</f>
        <v/>
      </c>
      <c r="V1537" s="418">
        <f>AND(AC1537&lt;&gt;"", 'Company information'!D$4&lt;&gt;"", RIGHT(SUBSTITUTE(AC1537,"-",""),9)=RIGHT(SUBSTITUTE('Company information'!D$4,"-",""),9))</f>
        <v/>
      </c>
      <c r="W1537" s="418">
        <f>AI1537-I1537</f>
        <v/>
      </c>
      <c r="X1537" s="455" t="n"/>
      <c r="Y1537" s="417" t="n"/>
      <c r="Z1537" s="418" t="n"/>
      <c r="AA1537" s="418" t="n"/>
      <c r="AB1537" s="418" t="n"/>
      <c r="AC1537" s="418" t="n"/>
      <c r="AD1537" s="418" t="n"/>
      <c r="AE1537" s="455" t="n"/>
      <c r="AF1537" s="455" t="n"/>
      <c r="AG1537" s="455" t="n"/>
      <c r="AH1537" s="455" t="n"/>
      <c r="AI1537" s="455" t="n"/>
      <c r="AJ1537" s="455" t="n"/>
      <c r="AK1537" s="455" t="n"/>
      <c r="AL1537" s="455" t="n"/>
      <c r="AM1537" s="455" t="n"/>
      <c r="AN1537" s="455" t="n"/>
      <c r="AO1537" s="455" t="n"/>
      <c r="AP1537" s="455" t="n"/>
      <c r="AQ1537" s="455" t="n"/>
      <c r="AR1537" s="418" t="n"/>
      <c r="AS1537" s="418" t="n"/>
      <c r="AT1537" s="418" t="n"/>
    </row>
    <row r="1538">
      <c r="A1538" s="417" t="n">
        <v>1529</v>
      </c>
      <c r="B1538" s="418" t="inlineStr">
        <is>
          <t>LIFT-OFF Charges</t>
        </is>
      </c>
      <c r="C1538" s="418" t="inlineStr">
        <is>
          <t>កំពង់ផែស្វយ័តភ្នំពេញ "ក.ស.ភ"</t>
        </is>
      </c>
      <c r="D1538" s="418" t="inlineStr">
        <is>
          <t>L001-100044999</t>
        </is>
      </c>
      <c r="E1538" s="418" t="inlineStr">
        <is>
          <t>NV20230315878</t>
        </is>
      </c>
      <c r="F1538" s="419" t="n">
        <v>45014</v>
      </c>
      <c r="G1538" s="420" t="n">
        <v>29174</v>
      </c>
      <c r="H1538" s="418" t="n"/>
      <c r="I1538" s="455" t="n">
        <v>29174</v>
      </c>
      <c r="J1538" s="418">
        <f>IF(L1538&lt;&gt;"",L1538,K1538)</f>
        <v/>
      </c>
      <c r="K1538" s="418">
        <f>IF(AND(T1538=TRUE, U1538=TRUE, V1538=TRUE), IF(W1538&lt;-0.05, "អនុញ្ញាត (អ្នកផ្គត់ផ្គង់ប្រកាសខ្វះ)", "បានប្រកាស (អនុញ្ញាត)"), IF(AND(T1538=FALSE, U1538=FALSE, V1538=FALSE), "ព្យួរទុក (មិនមានទិន្នន័យ)", "ប្រកាសខុស (ព្យួរទុក)"))</f>
        <v/>
      </c>
      <c r="L1538" s="418" t="inlineStr"/>
      <c r="M1538" s="418" t="inlineStr"/>
      <c r="N1538" s="455" t="n"/>
      <c r="O1538" s="455">
        <f>IF(W1538&lt;0,AI1538,I1538)</f>
        <v/>
      </c>
      <c r="P1538" s="455">
        <f>I1538-O1538</f>
        <v/>
      </c>
      <c r="Q1538" s="418" t="n"/>
      <c r="R1538" s="418" t="inlineStr">
        <is>
          <t>NV20230315878</t>
        </is>
      </c>
      <c r="S1538" s="418" t="inlineStr"/>
      <c r="T1538" s="418">
        <f>R1538=S1538</f>
        <v/>
      </c>
      <c r="U1538" s="418">
        <f>AND(MONTH(F1538)=MONTH(Y1538), YEAR(F1538)=YEAR(Y1538))</f>
        <v/>
      </c>
      <c r="V1538" s="418">
        <f>AND(AC1538&lt;&gt;"", 'Company information'!D$4&lt;&gt;"", RIGHT(SUBSTITUTE(AC1538,"-",""),9)=RIGHT(SUBSTITUTE('Company information'!D$4,"-",""),9))</f>
        <v/>
      </c>
      <c r="W1538" s="418">
        <f>AI1538-I1538</f>
        <v/>
      </c>
      <c r="X1538" s="455" t="n"/>
      <c r="Y1538" s="417" t="n"/>
      <c r="Z1538" s="418" t="n"/>
      <c r="AA1538" s="418" t="n"/>
      <c r="AB1538" s="418" t="n"/>
      <c r="AC1538" s="418" t="n"/>
      <c r="AD1538" s="418" t="n"/>
      <c r="AE1538" s="455" t="n"/>
      <c r="AF1538" s="455" t="n"/>
      <c r="AG1538" s="455" t="n"/>
      <c r="AH1538" s="455" t="n"/>
      <c r="AI1538" s="455" t="n"/>
      <c r="AJ1538" s="455" t="n"/>
      <c r="AK1538" s="455" t="n"/>
      <c r="AL1538" s="455" t="n"/>
      <c r="AM1538" s="455" t="n"/>
      <c r="AN1538" s="455" t="n"/>
      <c r="AO1538" s="455" t="n"/>
      <c r="AP1538" s="455" t="n"/>
      <c r="AQ1538" s="455" t="n"/>
      <c r="AR1538" s="418" t="n"/>
      <c r="AS1538" s="418" t="n"/>
      <c r="AT1538" s="418" t="n"/>
    </row>
    <row r="1539">
      <c r="A1539" s="417" t="n">
        <v>1530</v>
      </c>
      <c r="B1539" s="418" t="inlineStr">
        <is>
          <t>Clearance and Trucking Fee</t>
        </is>
      </c>
      <c r="C1539" s="418" t="inlineStr">
        <is>
          <t>56ប៊ី-លីង សឹបផ្លាយ ឆេន មេនេចម៉ិន ឯ.ក</t>
        </is>
      </c>
      <c r="D1539" s="418" t="inlineStr">
        <is>
          <t>K004-902004795</t>
        </is>
      </c>
      <c r="E1539" s="418" t="inlineStr">
        <is>
          <t>TI2023-0287</t>
        </is>
      </c>
      <c r="F1539" s="419" t="n">
        <v>45012</v>
      </c>
      <c r="G1539" s="420" t="n">
        <v>269857</v>
      </c>
      <c r="H1539" s="418" t="n"/>
      <c r="I1539" s="455" t="n">
        <v>269857</v>
      </c>
      <c r="J1539" s="418">
        <f>IF(L1539&lt;&gt;"",L1539,K1539)</f>
        <v/>
      </c>
      <c r="K1539" s="418">
        <f>IF(AND(T1539=TRUE, U1539=TRUE, V1539=TRUE), IF(W1539&lt;-0.05, "អនុញ្ញាត (អ្នកផ្គត់ផ្គង់ប្រកាសខ្វះ)", "បានប្រកាស (អនុញ្ញាត)"), IF(AND(T1539=FALSE, U1539=FALSE, V1539=FALSE), "ព្យួរទុក (មិនមានទិន្នន័យ)", "ប្រកាសខុស (ព្យួរទុក)"))</f>
        <v/>
      </c>
      <c r="L1539" s="418" t="inlineStr"/>
      <c r="M1539" s="418" t="inlineStr"/>
      <c r="N1539" s="455" t="n"/>
      <c r="O1539" s="455">
        <f>IF(W1539&lt;0,AI1539,I1539)</f>
        <v/>
      </c>
      <c r="P1539" s="455">
        <f>I1539-O1539</f>
        <v/>
      </c>
      <c r="Q1539" s="418" t="n"/>
      <c r="R1539" s="418" t="inlineStr">
        <is>
          <t>TI2023-0287</t>
        </is>
      </c>
      <c r="S1539" s="418" t="inlineStr"/>
      <c r="T1539" s="418">
        <f>R1539=S1539</f>
        <v/>
      </c>
      <c r="U1539" s="418">
        <f>AND(MONTH(F1539)=MONTH(Y1539), YEAR(F1539)=YEAR(Y1539))</f>
        <v/>
      </c>
      <c r="V1539" s="418">
        <f>AND(AC1539&lt;&gt;"", 'Company information'!D$4&lt;&gt;"", RIGHT(SUBSTITUTE(AC1539,"-",""),9)=RIGHT(SUBSTITUTE('Company information'!D$4,"-",""),9))</f>
        <v/>
      </c>
      <c r="W1539" s="418">
        <f>AI1539-I1539</f>
        <v/>
      </c>
      <c r="X1539" s="455" t="n"/>
      <c r="Y1539" s="417" t="n"/>
      <c r="Z1539" s="418" t="n"/>
      <c r="AA1539" s="418" t="n"/>
      <c r="AB1539" s="418" t="n"/>
      <c r="AC1539" s="418" t="n"/>
      <c r="AD1539" s="418" t="n"/>
      <c r="AE1539" s="455" t="n"/>
      <c r="AF1539" s="455" t="n"/>
      <c r="AG1539" s="455" t="n"/>
      <c r="AH1539" s="455" t="n"/>
      <c r="AI1539" s="455" t="n"/>
      <c r="AJ1539" s="455" t="n"/>
      <c r="AK1539" s="455" t="n"/>
      <c r="AL1539" s="455" t="n"/>
      <c r="AM1539" s="455" t="n"/>
      <c r="AN1539" s="455" t="n"/>
      <c r="AO1539" s="455" t="n"/>
      <c r="AP1539" s="455" t="n"/>
      <c r="AQ1539" s="455" t="n"/>
      <c r="AR1539" s="418" t="n"/>
      <c r="AS1539" s="418" t="n"/>
      <c r="AT1539" s="418" t="n"/>
    </row>
    <row r="1540">
      <c r="A1540" s="417" t="n">
        <v>1531</v>
      </c>
      <c r="B1540" s="418" t="inlineStr">
        <is>
          <t>Lift off</t>
        </is>
      </c>
      <c r="C1540" s="418" t="inlineStr">
        <is>
          <t>កំពង់ផែស្វយ័តក្រុងព្រះសីហនុ</t>
        </is>
      </c>
      <c r="D1540" s="418" t="inlineStr">
        <is>
          <t>L001-100044638</t>
        </is>
      </c>
      <c r="E1540" s="418" t="inlineStr">
        <is>
          <t>041830</t>
        </is>
      </c>
      <c r="F1540" s="419" t="n">
        <v>45008</v>
      </c>
      <c r="G1540" s="420" t="n">
        <v>6904</v>
      </c>
      <c r="H1540" s="418" t="n"/>
      <c r="I1540" s="455" t="n">
        <v>6904</v>
      </c>
      <c r="J1540" s="418">
        <f>IF(L1540&lt;&gt;"",L1540,K1540)</f>
        <v/>
      </c>
      <c r="K1540" s="418">
        <f>IF(AND(T1540=TRUE, U1540=TRUE, V1540=TRUE), IF(W1540&lt;-0.05, "អនុញ្ញាត (អ្នកផ្គត់ផ្គង់ប្រកាសខ្វះ)", "បានប្រកាស (អនុញ្ញាត)"), IF(AND(T1540=FALSE, U1540=FALSE, V1540=FALSE), "ព្យួរទុក (មិនមានទិន្នន័យ)", "ប្រកាសខុស (ព្យួរទុក)"))</f>
        <v/>
      </c>
      <c r="L1540" s="418" t="inlineStr"/>
      <c r="M1540" s="418" t="inlineStr"/>
      <c r="N1540" s="455" t="n"/>
      <c r="O1540" s="455">
        <f>IF(W1540&lt;0,AI1540,I1540)</f>
        <v/>
      </c>
      <c r="P1540" s="455">
        <f>I1540-O1540</f>
        <v/>
      </c>
      <c r="Q1540" s="418" t="n"/>
      <c r="R1540" s="418" t="inlineStr">
        <is>
          <t>041830</t>
        </is>
      </c>
      <c r="S1540" s="418" t="inlineStr"/>
      <c r="T1540" s="418">
        <f>R1540=S1540</f>
        <v/>
      </c>
      <c r="U1540" s="418">
        <f>AND(MONTH(F1540)=MONTH(Y1540), YEAR(F1540)=YEAR(Y1540))</f>
        <v/>
      </c>
      <c r="V1540" s="418">
        <f>AND(AC1540&lt;&gt;"", 'Company information'!D$4&lt;&gt;"", RIGHT(SUBSTITUTE(AC1540,"-",""),9)=RIGHT(SUBSTITUTE('Company information'!D$4,"-",""),9))</f>
        <v/>
      </c>
      <c r="W1540" s="418">
        <f>AI1540-I1540</f>
        <v/>
      </c>
      <c r="X1540" s="455" t="n"/>
      <c r="Y1540" s="417" t="n"/>
      <c r="Z1540" s="418" t="n"/>
      <c r="AA1540" s="418" t="n"/>
      <c r="AB1540" s="418" t="n"/>
      <c r="AC1540" s="418" t="n"/>
      <c r="AD1540" s="418" t="n"/>
      <c r="AE1540" s="455" t="n"/>
      <c r="AF1540" s="455" t="n"/>
      <c r="AG1540" s="455" t="n"/>
      <c r="AH1540" s="455" t="n"/>
      <c r="AI1540" s="455" t="n"/>
      <c r="AJ1540" s="455" t="n"/>
      <c r="AK1540" s="455" t="n"/>
      <c r="AL1540" s="455" t="n"/>
      <c r="AM1540" s="455" t="n"/>
      <c r="AN1540" s="455" t="n"/>
      <c r="AO1540" s="455" t="n"/>
      <c r="AP1540" s="455" t="n"/>
      <c r="AQ1540" s="455" t="n"/>
      <c r="AR1540" s="418" t="n"/>
      <c r="AS1540" s="418" t="n"/>
      <c r="AT1540" s="418" t="n"/>
    </row>
    <row r="1541">
      <c r="A1541" s="417" t="n">
        <v>1532</v>
      </c>
      <c r="B1541" s="418" t="inlineStr">
        <is>
          <t>Clearance and Trucking Fee</t>
        </is>
      </c>
      <c r="C1541" s="418" t="inlineStr">
        <is>
          <t>56ប៊ី-លីង សឹបផ្លាយ ឆេន មេនេចម៉ិន ឯ.ក</t>
        </is>
      </c>
      <c r="D1541" s="418" t="inlineStr">
        <is>
          <t>K004-902004795</t>
        </is>
      </c>
      <c r="E1541" s="418" t="inlineStr">
        <is>
          <t>TI2023-0286</t>
        </is>
      </c>
      <c r="F1541" s="419" t="n">
        <v>45012</v>
      </c>
      <c r="G1541" s="420" t="n">
        <v>298263</v>
      </c>
      <c r="H1541" s="418" t="n"/>
      <c r="I1541" s="455" t="n">
        <v>298263</v>
      </c>
      <c r="J1541" s="418">
        <f>IF(L1541&lt;&gt;"",L1541,K1541)</f>
        <v/>
      </c>
      <c r="K1541" s="418">
        <f>IF(AND(T1541=TRUE, U1541=TRUE, V1541=TRUE), IF(W1541&lt;-0.05, "អនុញ្ញាត (អ្នកផ្គត់ផ្គង់ប្រកាសខ្វះ)", "បានប្រកាស (អនុញ្ញាត)"), IF(AND(T1541=FALSE, U1541=FALSE, V1541=FALSE), "ព្យួរទុក (មិនមានទិន្នន័យ)", "ប្រកាសខុស (ព្យួរទុក)"))</f>
        <v/>
      </c>
      <c r="L1541" s="418" t="inlineStr"/>
      <c r="M1541" s="418" t="inlineStr"/>
      <c r="N1541" s="455" t="n"/>
      <c r="O1541" s="455">
        <f>IF(W1541&lt;0,AI1541,I1541)</f>
        <v/>
      </c>
      <c r="P1541" s="455">
        <f>I1541-O1541</f>
        <v/>
      </c>
      <c r="Q1541" s="418" t="n"/>
      <c r="R1541" s="418" t="inlineStr">
        <is>
          <t>TI2023-0286</t>
        </is>
      </c>
      <c r="S1541" s="418" t="inlineStr"/>
      <c r="T1541" s="418">
        <f>R1541=S1541</f>
        <v/>
      </c>
      <c r="U1541" s="418">
        <f>AND(MONTH(F1541)=MONTH(Y1541), YEAR(F1541)=YEAR(Y1541))</f>
        <v/>
      </c>
      <c r="V1541" s="418">
        <f>AND(AC1541&lt;&gt;"", 'Company information'!D$4&lt;&gt;"", RIGHT(SUBSTITUTE(AC1541,"-",""),9)=RIGHT(SUBSTITUTE('Company information'!D$4,"-",""),9))</f>
        <v/>
      </c>
      <c r="W1541" s="418">
        <f>AI1541-I1541</f>
        <v/>
      </c>
      <c r="X1541" s="455" t="n"/>
      <c r="Y1541" s="417" t="n"/>
      <c r="Z1541" s="418" t="n"/>
      <c r="AA1541" s="418" t="n"/>
      <c r="AB1541" s="418" t="n"/>
      <c r="AC1541" s="418" t="n"/>
      <c r="AD1541" s="418" t="n"/>
      <c r="AE1541" s="455" t="n"/>
      <c r="AF1541" s="455" t="n"/>
      <c r="AG1541" s="455" t="n"/>
      <c r="AH1541" s="455" t="n"/>
      <c r="AI1541" s="455" t="n"/>
      <c r="AJ1541" s="455" t="n"/>
      <c r="AK1541" s="455" t="n"/>
      <c r="AL1541" s="455" t="n"/>
      <c r="AM1541" s="455" t="n"/>
      <c r="AN1541" s="455" t="n"/>
      <c r="AO1541" s="455" t="n"/>
      <c r="AP1541" s="455" t="n"/>
      <c r="AQ1541" s="455" t="n"/>
      <c r="AR1541" s="418" t="n"/>
      <c r="AS1541" s="418" t="n"/>
      <c r="AT1541" s="418" t="n"/>
    </row>
    <row r="1542">
      <c r="A1542" s="417" t="n">
        <v>1533</v>
      </c>
      <c r="B1542" s="418" t="inlineStr">
        <is>
          <t>Lift off</t>
        </is>
      </c>
      <c r="C1542" s="418" t="inlineStr">
        <is>
          <t>កំពង់ផែស្វយ័តក្រុងព្រះសីហនុ</t>
        </is>
      </c>
      <c r="D1542" s="418" t="inlineStr">
        <is>
          <t>L001-100044638</t>
        </is>
      </c>
      <c r="E1542" s="418" t="inlineStr">
        <is>
          <t>040928</t>
        </is>
      </c>
      <c r="F1542" s="419" t="n">
        <v>45007</v>
      </c>
      <c r="G1542" s="420" t="n">
        <v>20686</v>
      </c>
      <c r="H1542" s="418" t="n"/>
      <c r="I1542" s="455" t="n">
        <v>20686</v>
      </c>
      <c r="J1542" s="418">
        <f>IF(L1542&lt;&gt;"",L1542,K1542)</f>
        <v/>
      </c>
      <c r="K1542" s="418">
        <f>IF(AND(T1542=TRUE, U1542=TRUE, V1542=TRUE), IF(W1542&lt;-0.05, "អនុញ្ញាត (អ្នកផ្គត់ផ្គង់ប្រកាសខ្វះ)", "បានប្រកាស (អនុញ្ញាត)"), IF(AND(T1542=FALSE, U1542=FALSE, V1542=FALSE), "ព្យួរទុក (មិនមានទិន្នន័យ)", "ប្រកាសខុស (ព្យួរទុក)"))</f>
        <v/>
      </c>
      <c r="L1542" s="418" t="inlineStr"/>
      <c r="M1542" s="418" t="inlineStr"/>
      <c r="N1542" s="455" t="n"/>
      <c r="O1542" s="455">
        <f>IF(W1542&lt;0,AI1542,I1542)</f>
        <v/>
      </c>
      <c r="P1542" s="455">
        <f>I1542-O1542</f>
        <v/>
      </c>
      <c r="Q1542" s="418" t="n"/>
      <c r="R1542" s="418" t="inlineStr">
        <is>
          <t>040928</t>
        </is>
      </c>
      <c r="S1542" s="418" t="inlineStr"/>
      <c r="T1542" s="418">
        <f>R1542=S1542</f>
        <v/>
      </c>
      <c r="U1542" s="418">
        <f>AND(MONTH(F1542)=MONTH(Y1542), YEAR(F1542)=YEAR(Y1542))</f>
        <v/>
      </c>
      <c r="V1542" s="418">
        <f>AND(AC1542&lt;&gt;"", 'Company information'!D$4&lt;&gt;"", RIGHT(SUBSTITUTE(AC1542,"-",""),9)=RIGHT(SUBSTITUTE('Company information'!D$4,"-",""),9))</f>
        <v/>
      </c>
      <c r="W1542" s="418">
        <f>AI1542-I1542</f>
        <v/>
      </c>
      <c r="X1542" s="455" t="n"/>
      <c r="Y1542" s="417" t="n"/>
      <c r="Z1542" s="418" t="n"/>
      <c r="AA1542" s="418" t="n"/>
      <c r="AB1542" s="418" t="n"/>
      <c r="AC1542" s="418" t="n"/>
      <c r="AD1542" s="418" t="n"/>
      <c r="AE1542" s="455" t="n"/>
      <c r="AF1542" s="455" t="n"/>
      <c r="AG1542" s="455" t="n"/>
      <c r="AH1542" s="455" t="n"/>
      <c r="AI1542" s="455" t="n"/>
      <c r="AJ1542" s="455" t="n"/>
      <c r="AK1542" s="455" t="n"/>
      <c r="AL1542" s="455" t="n"/>
      <c r="AM1542" s="455" t="n"/>
      <c r="AN1542" s="455" t="n"/>
      <c r="AO1542" s="455" t="n"/>
      <c r="AP1542" s="455" t="n"/>
      <c r="AQ1542" s="455" t="n"/>
      <c r="AR1542" s="418" t="n"/>
      <c r="AS1542" s="418" t="n"/>
      <c r="AT1542" s="418" t="n"/>
    </row>
    <row r="1543">
      <c r="A1543" s="417" t="n">
        <v>1534</v>
      </c>
      <c r="B1543" s="418" t="inlineStr">
        <is>
          <t>Clearance and Trucking Fee</t>
        </is>
      </c>
      <c r="C1543" s="418" t="inlineStr">
        <is>
          <t>56ប៊ី-លីង សឹបផ្លាយ ឆេន មេនេចម៉ិន ឯ.ក</t>
        </is>
      </c>
      <c r="D1543" s="418" t="inlineStr">
        <is>
          <t>K004-902004795</t>
        </is>
      </c>
      <c r="E1543" s="418" t="inlineStr">
        <is>
          <t>TI2023-0285</t>
        </is>
      </c>
      <c r="F1543" s="419" t="n">
        <v>45012</v>
      </c>
      <c r="G1543" s="420" t="n">
        <v>298263</v>
      </c>
      <c r="H1543" s="418" t="n"/>
      <c r="I1543" s="455" t="n">
        <v>298263</v>
      </c>
      <c r="J1543" s="418">
        <f>IF(L1543&lt;&gt;"",L1543,K1543)</f>
        <v/>
      </c>
      <c r="K1543" s="418">
        <f>IF(AND(T1543=TRUE, U1543=TRUE, V1543=TRUE), IF(W1543&lt;-0.05, "អនុញ្ញាត (អ្នកផ្គត់ផ្គង់ប្រកាសខ្វះ)", "បានប្រកាស (អនុញ្ញាត)"), IF(AND(T1543=FALSE, U1543=FALSE, V1543=FALSE), "ព្យួរទុក (មិនមានទិន្នន័យ)", "ប្រកាសខុស (ព្យួរទុក)"))</f>
        <v/>
      </c>
      <c r="L1543" s="418" t="inlineStr"/>
      <c r="M1543" s="418" t="inlineStr"/>
      <c r="N1543" s="455" t="n"/>
      <c r="O1543" s="455">
        <f>IF(W1543&lt;0,AI1543,I1543)</f>
        <v/>
      </c>
      <c r="P1543" s="455">
        <f>I1543-O1543</f>
        <v/>
      </c>
      <c r="Q1543" s="418" t="n"/>
      <c r="R1543" s="418" t="inlineStr">
        <is>
          <t>TI2023-0285</t>
        </is>
      </c>
      <c r="S1543" s="418" t="inlineStr"/>
      <c r="T1543" s="418">
        <f>R1543=S1543</f>
        <v/>
      </c>
      <c r="U1543" s="418">
        <f>AND(MONTH(F1543)=MONTH(Y1543), YEAR(F1543)=YEAR(Y1543))</f>
        <v/>
      </c>
      <c r="V1543" s="418">
        <f>AND(AC1543&lt;&gt;"", 'Company information'!D$4&lt;&gt;"", RIGHT(SUBSTITUTE(AC1543,"-",""),9)=RIGHT(SUBSTITUTE('Company information'!D$4,"-",""),9))</f>
        <v/>
      </c>
      <c r="W1543" s="418">
        <f>AI1543-I1543</f>
        <v/>
      </c>
      <c r="X1543" s="455" t="n"/>
      <c r="Y1543" s="417" t="n"/>
      <c r="Z1543" s="418" t="n"/>
      <c r="AA1543" s="418" t="n"/>
      <c r="AB1543" s="418" t="n"/>
      <c r="AC1543" s="418" t="n"/>
      <c r="AD1543" s="418" t="n"/>
      <c r="AE1543" s="455" t="n"/>
      <c r="AF1543" s="455" t="n"/>
      <c r="AG1543" s="455" t="n"/>
      <c r="AH1543" s="455" t="n"/>
      <c r="AI1543" s="455" t="n"/>
      <c r="AJ1543" s="455" t="n"/>
      <c r="AK1543" s="455" t="n"/>
      <c r="AL1543" s="455" t="n"/>
      <c r="AM1543" s="455" t="n"/>
      <c r="AN1543" s="455" t="n"/>
      <c r="AO1543" s="455" t="n"/>
      <c r="AP1543" s="455" t="n"/>
      <c r="AQ1543" s="455" t="n"/>
      <c r="AR1543" s="418" t="n"/>
      <c r="AS1543" s="418" t="n"/>
      <c r="AT1543" s="418" t="n"/>
    </row>
    <row r="1544">
      <c r="A1544" s="417" t="n">
        <v>1535</v>
      </c>
      <c r="B1544" s="418" t="inlineStr">
        <is>
          <t>Clearance and Trucking Fee</t>
        </is>
      </c>
      <c r="C1544" s="418" t="inlineStr">
        <is>
          <t>56ប៊ី-លីង សឹបផ្លាយ ឆេន មេនេចម៉ិន ឯ.ក</t>
        </is>
      </c>
      <c r="D1544" s="418" t="inlineStr">
        <is>
          <t>K004-902004795</t>
        </is>
      </c>
      <c r="E1544" s="418" t="inlineStr">
        <is>
          <t>TI2023-0264</t>
        </is>
      </c>
      <c r="F1544" s="419" t="n">
        <v>45012</v>
      </c>
      <c r="G1544" s="420" t="n">
        <v>170436</v>
      </c>
      <c r="H1544" s="418" t="n"/>
      <c r="I1544" s="455" t="n">
        <v>170436</v>
      </c>
      <c r="J1544" s="418">
        <f>IF(L1544&lt;&gt;"",L1544,K1544)</f>
        <v/>
      </c>
      <c r="K1544" s="418">
        <f>IF(AND(T1544=TRUE, U1544=TRUE, V1544=TRUE), IF(W1544&lt;-0.05, "អនុញ្ញាត (អ្នកផ្គត់ផ្គង់ប្រកាសខ្វះ)", "បានប្រកាស (អនុញ្ញាត)"), IF(AND(T1544=FALSE, U1544=FALSE, V1544=FALSE), "ព្យួរទុក (មិនមានទិន្នន័យ)", "ប្រកាសខុស (ព្យួរទុក)"))</f>
        <v/>
      </c>
      <c r="L1544" s="418" t="inlineStr"/>
      <c r="M1544" s="418" t="inlineStr"/>
      <c r="N1544" s="455" t="n"/>
      <c r="O1544" s="455">
        <f>IF(W1544&lt;0,AI1544,I1544)</f>
        <v/>
      </c>
      <c r="P1544" s="455">
        <f>I1544-O1544</f>
        <v/>
      </c>
      <c r="Q1544" s="418" t="n"/>
      <c r="R1544" s="418" t="inlineStr">
        <is>
          <t>TI2023-0264</t>
        </is>
      </c>
      <c r="S1544" s="418" t="inlineStr"/>
      <c r="T1544" s="418">
        <f>R1544=S1544</f>
        <v/>
      </c>
      <c r="U1544" s="418">
        <f>AND(MONTH(F1544)=MONTH(Y1544), YEAR(F1544)=YEAR(Y1544))</f>
        <v/>
      </c>
      <c r="V1544" s="418">
        <f>AND(AC1544&lt;&gt;"", 'Company information'!D$4&lt;&gt;"", RIGHT(SUBSTITUTE(AC1544,"-",""),9)=RIGHT(SUBSTITUTE('Company information'!D$4,"-",""),9))</f>
        <v/>
      </c>
      <c r="W1544" s="418">
        <f>AI1544-I1544</f>
        <v/>
      </c>
      <c r="X1544" s="455" t="n"/>
      <c r="Y1544" s="417" t="n"/>
      <c r="Z1544" s="418" t="n"/>
      <c r="AA1544" s="418" t="n"/>
      <c r="AB1544" s="418" t="n"/>
      <c r="AC1544" s="418" t="n"/>
      <c r="AD1544" s="418" t="n"/>
      <c r="AE1544" s="455" t="n"/>
      <c r="AF1544" s="455" t="n"/>
      <c r="AG1544" s="455" t="n"/>
      <c r="AH1544" s="455" t="n"/>
      <c r="AI1544" s="455" t="n"/>
      <c r="AJ1544" s="455" t="n"/>
      <c r="AK1544" s="455" t="n"/>
      <c r="AL1544" s="455" t="n"/>
      <c r="AM1544" s="455" t="n"/>
      <c r="AN1544" s="455" t="n"/>
      <c r="AO1544" s="455" t="n"/>
      <c r="AP1544" s="455" t="n"/>
      <c r="AQ1544" s="455" t="n"/>
      <c r="AR1544" s="418" t="n"/>
      <c r="AS1544" s="418" t="n"/>
      <c r="AT1544" s="418" t="n"/>
    </row>
    <row r="1545">
      <c r="A1545" s="417" t="n">
        <v>1536</v>
      </c>
      <c r="B1545" s="418" t="inlineStr">
        <is>
          <t>Clearance and Trucking Fee</t>
        </is>
      </c>
      <c r="C1545" s="418" t="inlineStr">
        <is>
          <t>56ប៊ី-លីង សឹបផ្លាយ ឆេន មេនេចម៉ិន ឯ.ក</t>
        </is>
      </c>
      <c r="D1545" s="418" t="inlineStr">
        <is>
          <t>K004-902004795</t>
        </is>
      </c>
      <c r="E1545" s="418" t="inlineStr">
        <is>
          <t>TI2023-0263</t>
        </is>
      </c>
      <c r="F1545" s="419" t="n">
        <v>45012</v>
      </c>
      <c r="G1545" s="420" t="n">
        <v>170436</v>
      </c>
      <c r="H1545" s="418" t="n"/>
      <c r="I1545" s="455" t="n">
        <v>170436</v>
      </c>
      <c r="J1545" s="418">
        <f>IF(L1545&lt;&gt;"",L1545,K1545)</f>
        <v/>
      </c>
      <c r="K1545" s="418">
        <f>IF(AND(T1545=TRUE, U1545=TRUE, V1545=TRUE), IF(W1545&lt;-0.05, "អនុញ្ញាត (អ្នកផ្គត់ផ្គង់ប្រកាសខ្វះ)", "បានប្រកាស (អនុញ្ញាត)"), IF(AND(T1545=FALSE, U1545=FALSE, V1545=FALSE), "ព្យួរទុក (មិនមានទិន្នន័យ)", "ប្រកាសខុស (ព្យួរទុក)"))</f>
        <v/>
      </c>
      <c r="L1545" s="418" t="inlineStr"/>
      <c r="M1545" s="418" t="inlineStr"/>
      <c r="N1545" s="455" t="n"/>
      <c r="O1545" s="455">
        <f>IF(W1545&lt;0,AI1545,I1545)</f>
        <v/>
      </c>
      <c r="P1545" s="455">
        <f>I1545-O1545</f>
        <v/>
      </c>
      <c r="Q1545" s="418" t="n"/>
      <c r="R1545" s="418" t="inlineStr">
        <is>
          <t>TI2023-0263</t>
        </is>
      </c>
      <c r="S1545" s="418" t="inlineStr"/>
      <c r="T1545" s="418">
        <f>R1545=S1545</f>
        <v/>
      </c>
      <c r="U1545" s="418">
        <f>AND(MONTH(F1545)=MONTH(Y1545), YEAR(F1545)=YEAR(Y1545))</f>
        <v/>
      </c>
      <c r="V1545" s="418">
        <f>AND(AC1545&lt;&gt;"", 'Company information'!D$4&lt;&gt;"", RIGHT(SUBSTITUTE(AC1545,"-",""),9)=RIGHT(SUBSTITUTE('Company information'!D$4,"-",""),9))</f>
        <v/>
      </c>
      <c r="W1545" s="418">
        <f>AI1545-I1545</f>
        <v/>
      </c>
      <c r="X1545" s="455" t="n"/>
      <c r="Y1545" s="417" t="n"/>
      <c r="Z1545" s="418" t="n"/>
      <c r="AA1545" s="418" t="n"/>
      <c r="AB1545" s="418" t="n"/>
      <c r="AC1545" s="418" t="n"/>
      <c r="AD1545" s="418" t="n"/>
      <c r="AE1545" s="455" t="n"/>
      <c r="AF1545" s="455" t="n"/>
      <c r="AG1545" s="455" t="n"/>
      <c r="AH1545" s="455" t="n"/>
      <c r="AI1545" s="455" t="n"/>
      <c r="AJ1545" s="455" t="n"/>
      <c r="AK1545" s="455" t="n"/>
      <c r="AL1545" s="455" t="n"/>
      <c r="AM1545" s="455" t="n"/>
      <c r="AN1545" s="455" t="n"/>
      <c r="AO1545" s="455" t="n"/>
      <c r="AP1545" s="455" t="n"/>
      <c r="AQ1545" s="455" t="n"/>
      <c r="AR1545" s="418" t="n"/>
      <c r="AS1545" s="418" t="n"/>
      <c r="AT1545" s="418" t="n"/>
    </row>
    <row r="1546">
      <c r="A1546" s="417" t="n">
        <v>1537</v>
      </c>
      <c r="B1546" s="418" t="inlineStr">
        <is>
          <t>Clearance and Trucking Fee</t>
        </is>
      </c>
      <c r="C1546" s="418" t="inlineStr">
        <is>
          <t>56ប៊ី-លីង សឹបផ្លាយ ឆេន មេនេចម៉ិន ឯ.ក</t>
        </is>
      </c>
      <c r="D1546" s="418" t="inlineStr">
        <is>
          <t>K004-902004795</t>
        </is>
      </c>
      <c r="E1546" s="418" t="inlineStr">
        <is>
          <t>TI2023-0262</t>
        </is>
      </c>
      <c r="F1546" s="419" t="n">
        <v>45012</v>
      </c>
      <c r="G1546" s="420" t="n">
        <v>170436</v>
      </c>
      <c r="H1546" s="418" t="n"/>
      <c r="I1546" s="455" t="n">
        <v>170436</v>
      </c>
      <c r="J1546" s="418">
        <f>IF(L1546&lt;&gt;"",L1546,K1546)</f>
        <v/>
      </c>
      <c r="K1546" s="418">
        <f>IF(AND(T1546=TRUE, U1546=TRUE, V1546=TRUE), IF(W1546&lt;-0.05, "អនុញ្ញាត (អ្នកផ្គត់ផ្គង់ប្រកាសខ្វះ)", "បានប្រកាស (អនុញ្ញាត)"), IF(AND(T1546=FALSE, U1546=FALSE, V1546=FALSE), "ព្យួរទុក (មិនមានទិន្នន័យ)", "ប្រកាសខុស (ព្យួរទុក)"))</f>
        <v/>
      </c>
      <c r="L1546" s="418" t="inlineStr"/>
      <c r="M1546" s="418" t="inlineStr"/>
      <c r="N1546" s="455" t="n"/>
      <c r="O1546" s="455">
        <f>IF(W1546&lt;0,AI1546,I1546)</f>
        <v/>
      </c>
      <c r="P1546" s="455">
        <f>I1546-O1546</f>
        <v/>
      </c>
      <c r="Q1546" s="418" t="n"/>
      <c r="R1546" s="418" t="inlineStr">
        <is>
          <t>TI2023-0262</t>
        </is>
      </c>
      <c r="S1546" s="418" t="inlineStr"/>
      <c r="T1546" s="418">
        <f>R1546=S1546</f>
        <v/>
      </c>
      <c r="U1546" s="418">
        <f>AND(MONTH(F1546)=MONTH(Y1546), YEAR(F1546)=YEAR(Y1546))</f>
        <v/>
      </c>
      <c r="V1546" s="418">
        <f>AND(AC1546&lt;&gt;"", 'Company information'!D$4&lt;&gt;"", RIGHT(SUBSTITUTE(AC1546,"-",""),9)=RIGHT(SUBSTITUTE('Company information'!D$4,"-",""),9))</f>
        <v/>
      </c>
      <c r="W1546" s="418">
        <f>AI1546-I1546</f>
        <v/>
      </c>
      <c r="X1546" s="455" t="n"/>
      <c r="Y1546" s="417" t="n"/>
      <c r="Z1546" s="418" t="n"/>
      <c r="AA1546" s="418" t="n"/>
      <c r="AB1546" s="418" t="n"/>
      <c r="AC1546" s="418" t="n"/>
      <c r="AD1546" s="418" t="n"/>
      <c r="AE1546" s="455" t="n"/>
      <c r="AF1546" s="455" t="n"/>
      <c r="AG1546" s="455" t="n"/>
      <c r="AH1546" s="455" t="n"/>
      <c r="AI1546" s="455" t="n"/>
      <c r="AJ1546" s="455" t="n"/>
      <c r="AK1546" s="455" t="n"/>
      <c r="AL1546" s="455" t="n"/>
      <c r="AM1546" s="455" t="n"/>
      <c r="AN1546" s="455" t="n"/>
      <c r="AO1546" s="455" t="n"/>
      <c r="AP1546" s="455" t="n"/>
      <c r="AQ1546" s="455" t="n"/>
      <c r="AR1546" s="418" t="n"/>
      <c r="AS1546" s="418" t="n"/>
      <c r="AT1546" s="418" t="n"/>
    </row>
    <row r="1547">
      <c r="A1547" s="417" t="n">
        <v>1538</v>
      </c>
      <c r="B1547" s="418" t="inlineStr">
        <is>
          <t>Clearance and Trucking Fee</t>
        </is>
      </c>
      <c r="C1547" s="418" t="inlineStr">
        <is>
          <t>56ប៊ី-លីង សឹបផ្លាយ ឆេន មេនេចម៉ិន ឯ.ក</t>
        </is>
      </c>
      <c r="D1547" s="418" t="inlineStr">
        <is>
          <t>K004-902004795</t>
        </is>
      </c>
      <c r="E1547" s="418" t="inlineStr">
        <is>
          <t>TI2023-0261</t>
        </is>
      </c>
      <c r="F1547" s="419" t="n">
        <v>45012</v>
      </c>
      <c r="G1547" s="420" t="n">
        <v>170436</v>
      </c>
      <c r="H1547" s="418" t="n"/>
      <c r="I1547" s="455" t="n">
        <v>170436</v>
      </c>
      <c r="J1547" s="418">
        <f>IF(L1547&lt;&gt;"",L1547,K1547)</f>
        <v/>
      </c>
      <c r="K1547" s="418">
        <f>IF(AND(T1547=TRUE, U1547=TRUE, V1547=TRUE), IF(W1547&lt;-0.05, "អនុញ្ញាត (អ្នកផ្គត់ផ្គង់ប្រកាសខ្វះ)", "បានប្រកាស (អនុញ្ញាត)"), IF(AND(T1547=FALSE, U1547=FALSE, V1547=FALSE), "ព្យួរទុក (មិនមានទិន្នន័យ)", "ប្រកាសខុស (ព្យួរទុក)"))</f>
        <v/>
      </c>
      <c r="L1547" s="418" t="inlineStr"/>
      <c r="M1547" s="418" t="inlineStr"/>
      <c r="N1547" s="455" t="n"/>
      <c r="O1547" s="455">
        <f>IF(W1547&lt;0,AI1547,I1547)</f>
        <v/>
      </c>
      <c r="P1547" s="455">
        <f>I1547-O1547</f>
        <v/>
      </c>
      <c r="Q1547" s="418" t="n"/>
      <c r="R1547" s="418" t="inlineStr">
        <is>
          <t>TI2023-0261</t>
        </is>
      </c>
      <c r="S1547" s="418" t="inlineStr"/>
      <c r="T1547" s="418">
        <f>R1547=S1547</f>
        <v/>
      </c>
      <c r="U1547" s="418">
        <f>AND(MONTH(F1547)=MONTH(Y1547), YEAR(F1547)=YEAR(Y1547))</f>
        <v/>
      </c>
      <c r="V1547" s="418">
        <f>AND(AC1547&lt;&gt;"", 'Company information'!D$4&lt;&gt;"", RIGHT(SUBSTITUTE(AC1547,"-",""),9)=RIGHT(SUBSTITUTE('Company information'!D$4,"-",""),9))</f>
        <v/>
      </c>
      <c r="W1547" s="418">
        <f>AI1547-I1547</f>
        <v/>
      </c>
      <c r="X1547" s="455" t="n"/>
      <c r="Y1547" s="417" t="n"/>
      <c r="Z1547" s="418" t="n"/>
      <c r="AA1547" s="418" t="n"/>
      <c r="AB1547" s="418" t="n"/>
      <c r="AC1547" s="418" t="n"/>
      <c r="AD1547" s="418" t="n"/>
      <c r="AE1547" s="455" t="n"/>
      <c r="AF1547" s="455" t="n"/>
      <c r="AG1547" s="455" t="n"/>
      <c r="AH1547" s="455" t="n"/>
      <c r="AI1547" s="455" t="n"/>
      <c r="AJ1547" s="455" t="n"/>
      <c r="AK1547" s="455" t="n"/>
      <c r="AL1547" s="455" t="n"/>
      <c r="AM1547" s="455" t="n"/>
      <c r="AN1547" s="455" t="n"/>
      <c r="AO1547" s="455" t="n"/>
      <c r="AP1547" s="455" t="n"/>
      <c r="AQ1547" s="455" t="n"/>
      <c r="AR1547" s="418" t="n"/>
      <c r="AS1547" s="418" t="n"/>
      <c r="AT1547" s="418" t="n"/>
    </row>
    <row r="1548">
      <c r="A1548" s="417" t="n">
        <v>1539</v>
      </c>
      <c r="B1548" s="418" t="inlineStr">
        <is>
          <t>Clearance and Trucking Fee</t>
        </is>
      </c>
      <c r="C1548" s="418" t="inlineStr">
        <is>
          <t>56ប៊ី-លីង សឹបផ្លាយ ឆេន មេនេចម៉ិន ឯ.ក</t>
        </is>
      </c>
      <c r="D1548" s="418" t="inlineStr">
        <is>
          <t>K004-902004795</t>
        </is>
      </c>
      <c r="E1548" s="418" t="inlineStr">
        <is>
          <t>TI2023-0260</t>
        </is>
      </c>
      <c r="F1548" s="419" t="n">
        <v>45012</v>
      </c>
      <c r="G1548" s="420" t="n">
        <v>192755</v>
      </c>
      <c r="H1548" s="418" t="n"/>
      <c r="I1548" s="455" t="n">
        <v>192755</v>
      </c>
      <c r="J1548" s="418">
        <f>IF(L1548&lt;&gt;"",L1548,K1548)</f>
        <v/>
      </c>
      <c r="K1548" s="418">
        <f>IF(AND(T1548=TRUE, U1548=TRUE, V1548=TRUE), IF(W1548&lt;-0.05, "អនុញ្ញាត (អ្នកផ្គត់ផ្គង់ប្រកាសខ្វះ)", "បានប្រកាស (អនុញ្ញាត)"), IF(AND(T1548=FALSE, U1548=FALSE, V1548=FALSE), "ព្យួរទុក (មិនមានទិន្នន័យ)", "ប្រកាសខុស (ព្យួរទុក)"))</f>
        <v/>
      </c>
      <c r="L1548" s="418" t="inlineStr"/>
      <c r="M1548" s="418" t="inlineStr"/>
      <c r="N1548" s="455" t="n"/>
      <c r="O1548" s="455">
        <f>IF(W1548&lt;0,AI1548,I1548)</f>
        <v/>
      </c>
      <c r="P1548" s="455">
        <f>I1548-O1548</f>
        <v/>
      </c>
      <c r="Q1548" s="418" t="n"/>
      <c r="R1548" s="418" t="inlineStr">
        <is>
          <t>TI2023-0260</t>
        </is>
      </c>
      <c r="S1548" s="418" t="inlineStr"/>
      <c r="T1548" s="418">
        <f>R1548=S1548</f>
        <v/>
      </c>
      <c r="U1548" s="418">
        <f>AND(MONTH(F1548)=MONTH(Y1548), YEAR(F1548)=YEAR(Y1548))</f>
        <v/>
      </c>
      <c r="V1548" s="418">
        <f>AND(AC1548&lt;&gt;"", 'Company information'!D$4&lt;&gt;"", RIGHT(SUBSTITUTE(AC1548,"-",""),9)=RIGHT(SUBSTITUTE('Company information'!D$4,"-",""),9))</f>
        <v/>
      </c>
      <c r="W1548" s="418">
        <f>AI1548-I1548</f>
        <v/>
      </c>
      <c r="X1548" s="455" t="n"/>
      <c r="Y1548" s="417" t="n"/>
      <c r="Z1548" s="418" t="n"/>
      <c r="AA1548" s="418" t="n"/>
      <c r="AB1548" s="418" t="n"/>
      <c r="AC1548" s="418" t="n"/>
      <c r="AD1548" s="418" t="n"/>
      <c r="AE1548" s="455" t="n"/>
      <c r="AF1548" s="455" t="n"/>
      <c r="AG1548" s="455" t="n"/>
      <c r="AH1548" s="455" t="n"/>
      <c r="AI1548" s="455" t="n"/>
      <c r="AJ1548" s="455" t="n"/>
      <c r="AK1548" s="455" t="n"/>
      <c r="AL1548" s="455" t="n"/>
      <c r="AM1548" s="455" t="n"/>
      <c r="AN1548" s="455" t="n"/>
      <c r="AO1548" s="455" t="n"/>
      <c r="AP1548" s="455" t="n"/>
      <c r="AQ1548" s="455" t="n"/>
      <c r="AR1548" s="418" t="n"/>
      <c r="AS1548" s="418" t="n"/>
      <c r="AT1548" s="418" t="n"/>
    </row>
    <row r="1549">
      <c r="A1549" s="417" t="n">
        <v>1540</v>
      </c>
      <c r="B1549" s="418" t="inlineStr">
        <is>
          <t>Lift off</t>
        </is>
      </c>
      <c r="C1549" s="418" t="inlineStr">
        <is>
          <t>កំពង់ផែស្វយ័តក្រុងព្រះសីហនុ</t>
        </is>
      </c>
      <c r="D1549" s="418" t="inlineStr">
        <is>
          <t>L001-100044638</t>
        </is>
      </c>
      <c r="E1549" s="418" t="inlineStr">
        <is>
          <t>038121</t>
        </is>
      </c>
      <c r="F1549" s="419" t="n">
        <v>45002</v>
      </c>
      <c r="G1549" s="420" t="n">
        <v>13790</v>
      </c>
      <c r="H1549" s="418" t="n"/>
      <c r="I1549" s="455" t="n">
        <v>13790</v>
      </c>
      <c r="J1549" s="418">
        <f>IF(L1549&lt;&gt;"",L1549,K1549)</f>
        <v/>
      </c>
      <c r="K1549" s="418">
        <f>IF(AND(T1549=TRUE, U1549=TRUE, V1549=TRUE), IF(W1549&lt;-0.05, "អនុញ្ញាត (អ្នកផ្គត់ផ្គង់ប្រកាសខ្វះ)", "បានប្រកាស (អនុញ្ញាត)"), IF(AND(T1549=FALSE, U1549=FALSE, V1549=FALSE), "ព្យួរទុក (មិនមានទិន្នន័យ)", "ប្រកាសខុស (ព្យួរទុក)"))</f>
        <v/>
      </c>
      <c r="L1549" s="418" t="inlineStr"/>
      <c r="M1549" s="418" t="inlineStr"/>
      <c r="N1549" s="455" t="n"/>
      <c r="O1549" s="455">
        <f>IF(W1549&lt;0,AI1549,I1549)</f>
        <v/>
      </c>
      <c r="P1549" s="455">
        <f>I1549-O1549</f>
        <v/>
      </c>
      <c r="Q1549" s="418" t="n"/>
      <c r="R1549" s="418" t="inlineStr">
        <is>
          <t>038121</t>
        </is>
      </c>
      <c r="S1549" s="418" t="inlineStr"/>
      <c r="T1549" s="418">
        <f>R1549=S1549</f>
        <v/>
      </c>
      <c r="U1549" s="418">
        <f>AND(MONTH(F1549)=MONTH(Y1549), YEAR(F1549)=YEAR(Y1549))</f>
        <v/>
      </c>
      <c r="V1549" s="418">
        <f>AND(AC1549&lt;&gt;"", 'Company information'!D$4&lt;&gt;"", RIGHT(SUBSTITUTE(AC1549,"-",""),9)=RIGHT(SUBSTITUTE('Company information'!D$4,"-",""),9))</f>
        <v/>
      </c>
      <c r="W1549" s="418">
        <f>AI1549-I1549</f>
        <v/>
      </c>
      <c r="X1549" s="455" t="n"/>
      <c r="Y1549" s="417" t="n"/>
      <c r="Z1549" s="418" t="n"/>
      <c r="AA1549" s="418" t="n"/>
      <c r="AB1549" s="418" t="n"/>
      <c r="AC1549" s="418" t="n"/>
      <c r="AD1549" s="418" t="n"/>
      <c r="AE1549" s="455" t="n"/>
      <c r="AF1549" s="455" t="n"/>
      <c r="AG1549" s="455" t="n"/>
      <c r="AH1549" s="455" t="n"/>
      <c r="AI1549" s="455" t="n"/>
      <c r="AJ1549" s="455" t="n"/>
      <c r="AK1549" s="455" t="n"/>
      <c r="AL1549" s="455" t="n"/>
      <c r="AM1549" s="455" t="n"/>
      <c r="AN1549" s="455" t="n"/>
      <c r="AO1549" s="455" t="n"/>
      <c r="AP1549" s="455" t="n"/>
      <c r="AQ1549" s="455" t="n"/>
      <c r="AR1549" s="418" t="n"/>
      <c r="AS1549" s="418" t="n"/>
      <c r="AT1549" s="418" t="n"/>
    </row>
    <row r="1550">
      <c r="A1550" s="417" t="n">
        <v>1541</v>
      </c>
      <c r="B1550" s="418" t="inlineStr">
        <is>
          <t>Clearance and Trucking Fee</t>
        </is>
      </c>
      <c r="C1550" s="418" t="inlineStr">
        <is>
          <t>56ប៊ី-លីង សឹបផ្លាយ ឆេន មេនេចម៉ិន ឯ.ក</t>
        </is>
      </c>
      <c r="D1550" s="418" t="inlineStr">
        <is>
          <t>K004-902004795</t>
        </is>
      </c>
      <c r="E1550" s="418" t="inlineStr">
        <is>
          <t>TI2023-0253</t>
        </is>
      </c>
      <c r="F1550" s="419" t="n">
        <v>45005</v>
      </c>
      <c r="G1550" s="420" t="n">
        <v>540379</v>
      </c>
      <c r="H1550" s="418" t="n"/>
      <c r="I1550" s="455" t="n">
        <v>540379</v>
      </c>
      <c r="J1550" s="418">
        <f>IF(L1550&lt;&gt;"",L1550,K1550)</f>
        <v/>
      </c>
      <c r="K1550" s="418">
        <f>IF(AND(T1550=TRUE, U1550=TRUE, V1550=TRUE), IF(W1550&lt;-0.05, "អនុញ្ញាត (អ្នកផ្គត់ផ្គង់ប្រកាសខ្វះ)", "បានប្រកាស (អនុញ្ញាត)"), IF(AND(T1550=FALSE, U1550=FALSE, V1550=FALSE), "ព្យួរទុក (មិនមានទិន្នន័យ)", "ប្រកាសខុស (ព្យួរទុក)"))</f>
        <v/>
      </c>
      <c r="L1550" s="418" t="inlineStr"/>
      <c r="M1550" s="418" t="inlineStr"/>
      <c r="N1550" s="455" t="n"/>
      <c r="O1550" s="455">
        <f>IF(W1550&lt;0,AI1550,I1550)</f>
        <v/>
      </c>
      <c r="P1550" s="455">
        <f>I1550-O1550</f>
        <v/>
      </c>
      <c r="Q1550" s="418" t="n"/>
      <c r="R1550" s="418" t="inlineStr">
        <is>
          <t>TI2023-0253</t>
        </is>
      </c>
      <c r="S1550" s="418" t="inlineStr"/>
      <c r="T1550" s="418">
        <f>R1550=S1550</f>
        <v/>
      </c>
      <c r="U1550" s="418">
        <f>AND(MONTH(F1550)=MONTH(Y1550), YEAR(F1550)=YEAR(Y1550))</f>
        <v/>
      </c>
      <c r="V1550" s="418">
        <f>AND(AC1550&lt;&gt;"", 'Company information'!D$4&lt;&gt;"", RIGHT(SUBSTITUTE(AC1550,"-",""),9)=RIGHT(SUBSTITUTE('Company information'!D$4,"-",""),9))</f>
        <v/>
      </c>
      <c r="W1550" s="418">
        <f>AI1550-I1550</f>
        <v/>
      </c>
      <c r="X1550" s="455" t="n"/>
      <c r="Y1550" s="417" t="n"/>
      <c r="Z1550" s="418" t="n"/>
      <c r="AA1550" s="418" t="n"/>
      <c r="AB1550" s="418" t="n"/>
      <c r="AC1550" s="418" t="n"/>
      <c r="AD1550" s="418" t="n"/>
      <c r="AE1550" s="455" t="n"/>
      <c r="AF1550" s="455" t="n"/>
      <c r="AG1550" s="455" t="n"/>
      <c r="AH1550" s="455" t="n"/>
      <c r="AI1550" s="455" t="n"/>
      <c r="AJ1550" s="455" t="n"/>
      <c r="AK1550" s="455" t="n"/>
      <c r="AL1550" s="455" t="n"/>
      <c r="AM1550" s="455" t="n"/>
      <c r="AN1550" s="455" t="n"/>
      <c r="AO1550" s="455" t="n"/>
      <c r="AP1550" s="455" t="n"/>
      <c r="AQ1550" s="455" t="n"/>
      <c r="AR1550" s="418" t="n"/>
      <c r="AS1550" s="418" t="n"/>
      <c r="AT1550" s="418" t="n"/>
    </row>
    <row r="1551">
      <c r="A1551" s="417" t="n">
        <v>1542</v>
      </c>
      <c r="B1551" s="418" t="inlineStr">
        <is>
          <t>LIFT-OFF Charges</t>
        </is>
      </c>
      <c r="C1551" s="418" t="inlineStr">
        <is>
          <t>កំពង់ផែស្វយ័តភ្នំពេញ "ក.ស.ភ"</t>
        </is>
      </c>
      <c r="D1551" s="418" t="inlineStr">
        <is>
          <t>L001-100044999</t>
        </is>
      </c>
      <c r="E1551" s="418" t="inlineStr">
        <is>
          <t>INV20230314499</t>
        </is>
      </c>
      <c r="F1551" s="419" t="n">
        <v>45007</v>
      </c>
      <c r="G1551" s="420" t="n">
        <v>29203</v>
      </c>
      <c r="H1551" s="418" t="n"/>
      <c r="I1551" s="455" t="n">
        <v>29203</v>
      </c>
      <c r="J1551" s="418">
        <f>IF(L1551&lt;&gt;"",L1551,K1551)</f>
        <v/>
      </c>
      <c r="K1551" s="418">
        <f>IF(AND(T1551=TRUE, U1551=TRUE, V1551=TRUE), IF(W1551&lt;-0.05, "អនុញ្ញាត (អ្នកផ្គត់ផ្គង់ប្រកាសខ្វះ)", "បានប្រកាស (អនុញ្ញាត)"), IF(AND(T1551=FALSE, U1551=FALSE, V1551=FALSE), "ព្យួរទុក (មិនមានទិន្នន័យ)", "ប្រកាសខុស (ព្យួរទុក)"))</f>
        <v/>
      </c>
      <c r="L1551" s="418" t="inlineStr"/>
      <c r="M1551" s="418" t="inlineStr"/>
      <c r="N1551" s="455" t="n"/>
      <c r="O1551" s="455">
        <f>IF(W1551&lt;0,AI1551,I1551)</f>
        <v/>
      </c>
      <c r="P1551" s="455">
        <f>I1551-O1551</f>
        <v/>
      </c>
      <c r="Q1551" s="418" t="n"/>
      <c r="R1551" s="418" t="inlineStr">
        <is>
          <t>INV20230314499</t>
        </is>
      </c>
      <c r="S1551" s="418" t="inlineStr"/>
      <c r="T1551" s="418">
        <f>R1551=S1551</f>
        <v/>
      </c>
      <c r="U1551" s="418">
        <f>AND(MONTH(F1551)=MONTH(Y1551), YEAR(F1551)=YEAR(Y1551))</f>
        <v/>
      </c>
      <c r="V1551" s="418">
        <f>AND(AC1551&lt;&gt;"", 'Company information'!D$4&lt;&gt;"", RIGHT(SUBSTITUTE(AC1551,"-",""),9)=RIGHT(SUBSTITUTE('Company information'!D$4,"-",""),9))</f>
        <v/>
      </c>
      <c r="W1551" s="418">
        <f>AI1551-I1551</f>
        <v/>
      </c>
      <c r="X1551" s="455" t="n"/>
      <c r="Y1551" s="417" t="n"/>
      <c r="Z1551" s="418" t="n"/>
      <c r="AA1551" s="418" t="n"/>
      <c r="AB1551" s="418" t="n"/>
      <c r="AC1551" s="418" t="n"/>
      <c r="AD1551" s="418" t="n"/>
      <c r="AE1551" s="455" t="n"/>
      <c r="AF1551" s="455" t="n"/>
      <c r="AG1551" s="455" t="n"/>
      <c r="AH1551" s="455" t="n"/>
      <c r="AI1551" s="455" t="n"/>
      <c r="AJ1551" s="455" t="n"/>
      <c r="AK1551" s="455" t="n"/>
      <c r="AL1551" s="455" t="n"/>
      <c r="AM1551" s="455" t="n"/>
      <c r="AN1551" s="455" t="n"/>
      <c r="AO1551" s="455" t="n"/>
      <c r="AP1551" s="455" t="n"/>
      <c r="AQ1551" s="455" t="n"/>
      <c r="AR1551" s="418" t="n"/>
      <c r="AS1551" s="418" t="n"/>
      <c r="AT1551" s="418" t="n"/>
    </row>
    <row r="1552">
      <c r="A1552" s="417" t="n">
        <v>1543</v>
      </c>
      <c r="B1552" s="418" t="inlineStr">
        <is>
          <t>Clearance and Trucking Fee</t>
        </is>
      </c>
      <c r="C1552" s="418" t="inlineStr">
        <is>
          <t>56ប៊ី-លីង សឹបផ្លាយ ឆេន មេនេចម៉ិន ឯ.ក</t>
        </is>
      </c>
      <c r="D1552" s="418" t="inlineStr">
        <is>
          <t>K004-902004795</t>
        </is>
      </c>
      <c r="E1552" s="418" t="inlineStr">
        <is>
          <t>TI2023-0252</t>
        </is>
      </c>
      <c r="F1552" s="419" t="n">
        <v>45005</v>
      </c>
      <c r="G1552" s="420" t="n">
        <v>270190</v>
      </c>
      <c r="H1552" s="418" t="n"/>
      <c r="I1552" s="455" t="n">
        <v>270190</v>
      </c>
      <c r="J1552" s="418">
        <f>IF(L1552&lt;&gt;"",L1552,K1552)</f>
        <v/>
      </c>
      <c r="K1552" s="418">
        <f>IF(AND(T1552=TRUE, U1552=TRUE, V1552=TRUE), IF(W1552&lt;-0.05, "អនុញ្ញាត (អ្នកផ្គត់ផ្គង់ប្រកាសខ្វះ)", "បានប្រកាស (អនុញ្ញាត)"), IF(AND(T1552=FALSE, U1552=FALSE, V1552=FALSE), "ព្យួរទុក (មិនមានទិន្នន័យ)", "ប្រកាសខុស (ព្យួរទុក)"))</f>
        <v/>
      </c>
      <c r="L1552" s="418" t="inlineStr"/>
      <c r="M1552" s="418" t="inlineStr"/>
      <c r="N1552" s="455" t="n"/>
      <c r="O1552" s="455">
        <f>IF(W1552&lt;0,AI1552,I1552)</f>
        <v/>
      </c>
      <c r="P1552" s="455">
        <f>I1552-O1552</f>
        <v/>
      </c>
      <c r="Q1552" s="418" t="n"/>
      <c r="R1552" s="418" t="inlineStr">
        <is>
          <t>TI2023-0252</t>
        </is>
      </c>
      <c r="S1552" s="418" t="inlineStr"/>
      <c r="T1552" s="418">
        <f>R1552=S1552</f>
        <v/>
      </c>
      <c r="U1552" s="418">
        <f>AND(MONTH(F1552)=MONTH(Y1552), YEAR(F1552)=YEAR(Y1552))</f>
        <v/>
      </c>
      <c r="V1552" s="418">
        <f>AND(AC1552&lt;&gt;"", 'Company information'!D$4&lt;&gt;"", RIGHT(SUBSTITUTE(AC1552,"-",""),9)=RIGHT(SUBSTITUTE('Company information'!D$4,"-",""),9))</f>
        <v/>
      </c>
      <c r="W1552" s="418">
        <f>AI1552-I1552</f>
        <v/>
      </c>
      <c r="X1552" s="455" t="n"/>
      <c r="Y1552" s="417" t="n"/>
      <c r="Z1552" s="418" t="n"/>
      <c r="AA1552" s="418" t="n"/>
      <c r="AB1552" s="418" t="n"/>
      <c r="AC1552" s="418" t="n"/>
      <c r="AD1552" s="418" t="n"/>
      <c r="AE1552" s="455" t="n"/>
      <c r="AF1552" s="455" t="n"/>
      <c r="AG1552" s="455" t="n"/>
      <c r="AH1552" s="455" t="n"/>
      <c r="AI1552" s="455" t="n"/>
      <c r="AJ1552" s="455" t="n"/>
      <c r="AK1552" s="455" t="n"/>
      <c r="AL1552" s="455" t="n"/>
      <c r="AM1552" s="455" t="n"/>
      <c r="AN1552" s="455" t="n"/>
      <c r="AO1552" s="455" t="n"/>
      <c r="AP1552" s="455" t="n"/>
      <c r="AQ1552" s="455" t="n"/>
      <c r="AR1552" s="418" t="n"/>
      <c r="AS1552" s="418" t="n"/>
      <c r="AT1552" s="418" t="n"/>
    </row>
    <row r="1553">
      <c r="A1553" s="417" t="n">
        <v>1544</v>
      </c>
      <c r="B1553" s="418" t="inlineStr">
        <is>
          <t>LIFT-OFF Charges</t>
        </is>
      </c>
      <c r="C1553" s="418" t="inlineStr">
        <is>
          <t>កំពង់ផែស្វយ័តភ្នំពេញ "ក.ស.ភ"</t>
        </is>
      </c>
      <c r="D1553" s="418" t="inlineStr">
        <is>
          <t>L001-100044999</t>
        </is>
      </c>
      <c r="E1553" s="418" t="inlineStr">
        <is>
          <t>INV20230314390</t>
        </is>
      </c>
      <c r="F1553" s="419" t="n">
        <v>45007</v>
      </c>
      <c r="G1553" s="420" t="n">
        <v>29203</v>
      </c>
      <c r="H1553" s="418" t="n"/>
      <c r="I1553" s="455" t="n">
        <v>29203</v>
      </c>
      <c r="J1553" s="418">
        <f>IF(L1553&lt;&gt;"",L1553,K1553)</f>
        <v/>
      </c>
      <c r="K1553" s="418">
        <f>IF(AND(T1553=TRUE, U1553=TRUE, V1553=TRUE), IF(W1553&lt;-0.05, "អនុញ្ញាត (អ្នកផ្គត់ផ្គង់ប្រកាសខ្វះ)", "បានប្រកាស (អនុញ្ញាត)"), IF(AND(T1553=FALSE, U1553=FALSE, V1553=FALSE), "ព្យួរទុក (មិនមានទិន្នន័យ)", "ប្រកាសខុស (ព្យួរទុក)"))</f>
        <v/>
      </c>
      <c r="L1553" s="418" t="inlineStr"/>
      <c r="M1553" s="418" t="inlineStr"/>
      <c r="N1553" s="455" t="n"/>
      <c r="O1553" s="455">
        <f>IF(W1553&lt;0,AI1553,I1553)</f>
        <v/>
      </c>
      <c r="P1553" s="455">
        <f>I1553-O1553</f>
        <v/>
      </c>
      <c r="Q1553" s="418" t="n"/>
      <c r="R1553" s="418" t="inlineStr">
        <is>
          <t>INV20230314390</t>
        </is>
      </c>
      <c r="S1553" s="418" t="inlineStr"/>
      <c r="T1553" s="418">
        <f>R1553=S1553</f>
        <v/>
      </c>
      <c r="U1553" s="418">
        <f>AND(MONTH(F1553)=MONTH(Y1553), YEAR(F1553)=YEAR(Y1553))</f>
        <v/>
      </c>
      <c r="V1553" s="418">
        <f>AND(AC1553&lt;&gt;"", 'Company information'!D$4&lt;&gt;"", RIGHT(SUBSTITUTE(AC1553,"-",""),9)=RIGHT(SUBSTITUTE('Company information'!D$4,"-",""),9))</f>
        <v/>
      </c>
      <c r="W1553" s="418">
        <f>AI1553-I1553</f>
        <v/>
      </c>
      <c r="X1553" s="455" t="n"/>
      <c r="Y1553" s="417" t="n"/>
      <c r="Z1553" s="418" t="n"/>
      <c r="AA1553" s="418" t="n"/>
      <c r="AB1553" s="418" t="n"/>
      <c r="AC1553" s="418" t="n"/>
      <c r="AD1553" s="418" t="n"/>
      <c r="AE1553" s="455" t="n"/>
      <c r="AF1553" s="455" t="n"/>
      <c r="AG1553" s="455" t="n"/>
      <c r="AH1553" s="455" t="n"/>
      <c r="AI1553" s="455" t="n"/>
      <c r="AJ1553" s="455" t="n"/>
      <c r="AK1553" s="455" t="n"/>
      <c r="AL1553" s="455" t="n"/>
      <c r="AM1553" s="455" t="n"/>
      <c r="AN1553" s="455" t="n"/>
      <c r="AO1553" s="455" t="n"/>
      <c r="AP1553" s="455" t="n"/>
      <c r="AQ1553" s="455" t="n"/>
      <c r="AR1553" s="418" t="n"/>
      <c r="AS1553" s="418" t="n"/>
      <c r="AT1553" s="418" t="n"/>
    </row>
    <row r="1554">
      <c r="A1554" s="417" t="n">
        <v>1545</v>
      </c>
      <c r="B1554" s="418" t="inlineStr">
        <is>
          <t>Clearance and Trucking Fee</t>
        </is>
      </c>
      <c r="C1554" s="418" t="inlineStr">
        <is>
          <t>56ប៊ី-លីង សឹបផ្លាយ ឆេន មេនេចម៉ិន ឯ.ក</t>
        </is>
      </c>
      <c r="D1554" s="418" t="inlineStr">
        <is>
          <t>K004-902004795</t>
        </is>
      </c>
      <c r="E1554" s="418" t="inlineStr">
        <is>
          <t>TI2023-0251</t>
        </is>
      </c>
      <c r="F1554" s="419" t="n">
        <v>45005</v>
      </c>
      <c r="G1554" s="420" t="n">
        <v>270190</v>
      </c>
      <c r="H1554" s="418" t="n"/>
      <c r="I1554" s="455" t="n">
        <v>270190</v>
      </c>
      <c r="J1554" s="418">
        <f>IF(L1554&lt;&gt;"",L1554,K1554)</f>
        <v/>
      </c>
      <c r="K1554" s="418">
        <f>IF(AND(T1554=TRUE, U1554=TRUE, V1554=TRUE), IF(W1554&lt;-0.05, "អនុញ្ញាត (អ្នកផ្គត់ផ្គង់ប្រកាសខ្វះ)", "បានប្រកាស (អនុញ្ញាត)"), IF(AND(T1554=FALSE, U1554=FALSE, V1554=FALSE), "ព្យួរទុក (មិនមានទិន្នន័យ)", "ប្រកាសខុស (ព្យួរទុក)"))</f>
        <v/>
      </c>
      <c r="L1554" s="418" t="inlineStr"/>
      <c r="M1554" s="418" t="inlineStr"/>
      <c r="N1554" s="455" t="n"/>
      <c r="O1554" s="455">
        <f>IF(W1554&lt;0,AI1554,I1554)</f>
        <v/>
      </c>
      <c r="P1554" s="455">
        <f>I1554-O1554</f>
        <v/>
      </c>
      <c r="Q1554" s="418" t="n"/>
      <c r="R1554" s="418" t="inlineStr">
        <is>
          <t>TI2023-0251</t>
        </is>
      </c>
      <c r="S1554" s="418" t="inlineStr"/>
      <c r="T1554" s="418">
        <f>R1554=S1554</f>
        <v/>
      </c>
      <c r="U1554" s="418">
        <f>AND(MONTH(F1554)=MONTH(Y1554), YEAR(F1554)=YEAR(Y1554))</f>
        <v/>
      </c>
      <c r="V1554" s="418">
        <f>AND(AC1554&lt;&gt;"", 'Company information'!D$4&lt;&gt;"", RIGHT(SUBSTITUTE(AC1554,"-",""),9)=RIGHT(SUBSTITUTE('Company information'!D$4,"-",""),9))</f>
        <v/>
      </c>
      <c r="W1554" s="418">
        <f>AI1554-I1554</f>
        <v/>
      </c>
      <c r="X1554" s="455" t="n"/>
      <c r="Y1554" s="417" t="n"/>
      <c r="Z1554" s="418" t="n"/>
      <c r="AA1554" s="418" t="n"/>
      <c r="AB1554" s="418" t="n"/>
      <c r="AC1554" s="418" t="n"/>
      <c r="AD1554" s="418" t="n"/>
      <c r="AE1554" s="455" t="n"/>
      <c r="AF1554" s="455" t="n"/>
      <c r="AG1554" s="455" t="n"/>
      <c r="AH1554" s="455" t="n"/>
      <c r="AI1554" s="455" t="n"/>
      <c r="AJ1554" s="455" t="n"/>
      <c r="AK1554" s="455" t="n"/>
      <c r="AL1554" s="455" t="n"/>
      <c r="AM1554" s="455" t="n"/>
      <c r="AN1554" s="455" t="n"/>
      <c r="AO1554" s="455" t="n"/>
      <c r="AP1554" s="455" t="n"/>
      <c r="AQ1554" s="455" t="n"/>
      <c r="AR1554" s="418" t="n"/>
      <c r="AS1554" s="418" t="n"/>
      <c r="AT1554" s="418" t="n"/>
    </row>
    <row r="1555">
      <c r="A1555" s="417" t="n">
        <v>1546</v>
      </c>
      <c r="B1555" s="418" t="inlineStr">
        <is>
          <t>Clearance and Trucking Fee</t>
        </is>
      </c>
      <c r="C1555" s="418" t="inlineStr">
        <is>
          <t>56ប៊ី-លីង សឹបផ្លាយ ឆេន មេនេចម៉ិន ឯ.ក</t>
        </is>
      </c>
      <c r="D1555" s="418" t="inlineStr">
        <is>
          <t>K004-902004795</t>
        </is>
      </c>
      <c r="E1555" s="418" t="inlineStr">
        <is>
          <t>TI2023-0246</t>
        </is>
      </c>
      <c r="F1555" s="419" t="n">
        <v>45005</v>
      </c>
      <c r="G1555" s="420" t="n">
        <v>345355</v>
      </c>
      <c r="H1555" s="418" t="n"/>
      <c r="I1555" s="455" t="n">
        <v>345355</v>
      </c>
      <c r="J1555" s="418">
        <f>IF(L1555&lt;&gt;"",L1555,K1555)</f>
        <v/>
      </c>
      <c r="K1555" s="418">
        <f>IF(AND(T1555=TRUE, U1555=TRUE, V1555=TRUE), IF(W1555&lt;-0.05, "អនុញ្ញាត (អ្នកផ្គត់ផ្គង់ប្រកាសខ្វះ)", "បានប្រកាស (អនុញ្ញាត)"), IF(AND(T1555=FALSE, U1555=FALSE, V1555=FALSE), "ព្យួរទុក (មិនមានទិន្នន័យ)", "ប្រកាសខុស (ព្យួរទុក)"))</f>
        <v/>
      </c>
      <c r="L1555" s="418" t="inlineStr"/>
      <c r="M1555" s="418" t="inlineStr"/>
      <c r="N1555" s="455" t="n"/>
      <c r="O1555" s="455">
        <f>IF(W1555&lt;0,AI1555,I1555)</f>
        <v/>
      </c>
      <c r="P1555" s="455">
        <f>I1555-O1555</f>
        <v/>
      </c>
      <c r="Q1555" s="418" t="n"/>
      <c r="R1555" s="418" t="inlineStr">
        <is>
          <t>TI2023-0246</t>
        </is>
      </c>
      <c r="S1555" s="418" t="inlineStr"/>
      <c r="T1555" s="418">
        <f>R1555=S1555</f>
        <v/>
      </c>
      <c r="U1555" s="418">
        <f>AND(MONTH(F1555)=MONTH(Y1555), YEAR(F1555)=YEAR(Y1555))</f>
        <v/>
      </c>
      <c r="V1555" s="418">
        <f>AND(AC1555&lt;&gt;"", 'Company information'!D$4&lt;&gt;"", RIGHT(SUBSTITUTE(AC1555,"-",""),9)=RIGHT(SUBSTITUTE('Company information'!D$4,"-",""),9))</f>
        <v/>
      </c>
      <c r="W1555" s="418">
        <f>AI1555-I1555</f>
        <v/>
      </c>
      <c r="X1555" s="455" t="n"/>
      <c r="Y1555" s="417" t="n"/>
      <c r="Z1555" s="418" t="n"/>
      <c r="AA1555" s="418" t="n"/>
      <c r="AB1555" s="418" t="n"/>
      <c r="AC1555" s="418" t="n"/>
      <c r="AD1555" s="418" t="n"/>
      <c r="AE1555" s="455" t="n"/>
      <c r="AF1555" s="455" t="n"/>
      <c r="AG1555" s="455" t="n"/>
      <c r="AH1555" s="455" t="n"/>
      <c r="AI1555" s="455" t="n"/>
      <c r="AJ1555" s="455" t="n"/>
      <c r="AK1555" s="455" t="n"/>
      <c r="AL1555" s="455" t="n"/>
      <c r="AM1555" s="455" t="n"/>
      <c r="AN1555" s="455" t="n"/>
      <c r="AO1555" s="455" t="n"/>
      <c r="AP1555" s="455" t="n"/>
      <c r="AQ1555" s="455" t="n"/>
      <c r="AR1555" s="418" t="n"/>
      <c r="AS1555" s="418" t="n"/>
      <c r="AT1555" s="418" t="n"/>
    </row>
    <row r="1556">
      <c r="A1556" s="417" t="n">
        <v>1547</v>
      </c>
      <c r="B1556" s="418" t="inlineStr">
        <is>
          <t>Clearance and Trucking Fee</t>
        </is>
      </c>
      <c r="C1556" s="418" t="inlineStr">
        <is>
          <t>56ប៊ី-លីង សឹបផ្លាយ ឆេន មេនេចម៉ិន ឯ.ក</t>
        </is>
      </c>
      <c r="D1556" s="418" t="inlineStr">
        <is>
          <t>K004-902004795</t>
        </is>
      </c>
      <c r="E1556" s="418" t="inlineStr">
        <is>
          <t>TI2023-0245</t>
        </is>
      </c>
      <c r="F1556" s="419" t="n">
        <v>45005</v>
      </c>
      <c r="G1556" s="420" t="n">
        <v>170646</v>
      </c>
      <c r="H1556" s="418" t="n"/>
      <c r="I1556" s="455" t="n">
        <v>170646</v>
      </c>
      <c r="J1556" s="418">
        <f>IF(L1556&lt;&gt;"",L1556,K1556)</f>
        <v/>
      </c>
      <c r="K1556" s="418">
        <f>IF(AND(T1556=TRUE, U1556=TRUE, V1556=TRUE), IF(W1556&lt;-0.05, "អនុញ្ញាត (អ្នកផ្គត់ផ្គង់ប្រកាសខ្វះ)", "បានប្រកាស (អនុញ្ញាត)"), IF(AND(T1556=FALSE, U1556=FALSE, V1556=FALSE), "ព្យួរទុក (មិនមានទិន្នន័យ)", "ប្រកាសខុស (ព្យួរទុក)"))</f>
        <v/>
      </c>
      <c r="L1556" s="418" t="inlineStr"/>
      <c r="M1556" s="418" t="inlineStr"/>
      <c r="N1556" s="455" t="n"/>
      <c r="O1556" s="455">
        <f>IF(W1556&lt;0,AI1556,I1556)</f>
        <v/>
      </c>
      <c r="P1556" s="455">
        <f>I1556-O1556</f>
        <v/>
      </c>
      <c r="Q1556" s="418" t="n"/>
      <c r="R1556" s="418" t="inlineStr">
        <is>
          <t>TI2023-0245</t>
        </is>
      </c>
      <c r="S1556" s="418" t="inlineStr"/>
      <c r="T1556" s="418">
        <f>R1556=S1556</f>
        <v/>
      </c>
      <c r="U1556" s="418">
        <f>AND(MONTH(F1556)=MONTH(Y1556), YEAR(F1556)=YEAR(Y1556))</f>
        <v/>
      </c>
      <c r="V1556" s="418">
        <f>AND(AC1556&lt;&gt;"", 'Company information'!D$4&lt;&gt;"", RIGHT(SUBSTITUTE(AC1556,"-",""),9)=RIGHT(SUBSTITUTE('Company information'!D$4,"-",""),9))</f>
        <v/>
      </c>
      <c r="W1556" s="418">
        <f>AI1556-I1556</f>
        <v/>
      </c>
      <c r="X1556" s="455" t="n"/>
      <c r="Y1556" s="417" t="n"/>
      <c r="Z1556" s="418" t="n"/>
      <c r="AA1556" s="418" t="n"/>
      <c r="AB1556" s="418" t="n"/>
      <c r="AC1556" s="418" t="n"/>
      <c r="AD1556" s="418" t="n"/>
      <c r="AE1556" s="455" t="n"/>
      <c r="AF1556" s="455" t="n"/>
      <c r="AG1556" s="455" t="n"/>
      <c r="AH1556" s="455" t="n"/>
      <c r="AI1556" s="455" t="n"/>
      <c r="AJ1556" s="455" t="n"/>
      <c r="AK1556" s="455" t="n"/>
      <c r="AL1556" s="455" t="n"/>
      <c r="AM1556" s="455" t="n"/>
      <c r="AN1556" s="455" t="n"/>
      <c r="AO1556" s="455" t="n"/>
      <c r="AP1556" s="455" t="n"/>
      <c r="AQ1556" s="455" t="n"/>
      <c r="AR1556" s="418" t="n"/>
      <c r="AS1556" s="418" t="n"/>
      <c r="AT1556" s="418" t="n"/>
    </row>
    <row r="1557">
      <c r="A1557" s="417" t="n">
        <v>1548</v>
      </c>
      <c r="B1557" s="418" t="inlineStr">
        <is>
          <t>Clearance and Trucking Fee</t>
        </is>
      </c>
      <c r="C1557" s="418" t="inlineStr">
        <is>
          <t>56ប៊ី-លីង សឹបផ្លាយ ឆេន មេនេចម៉ិន ឯ.ក</t>
        </is>
      </c>
      <c r="D1557" s="418" t="inlineStr">
        <is>
          <t>K004-902004795</t>
        </is>
      </c>
      <c r="E1557" s="418" t="inlineStr">
        <is>
          <t>TI2023-0244</t>
        </is>
      </c>
      <c r="F1557" s="419" t="n">
        <v>45005</v>
      </c>
      <c r="G1557" s="420" t="n">
        <v>170646</v>
      </c>
      <c r="H1557" s="418" t="n"/>
      <c r="I1557" s="455" t="n">
        <v>170646</v>
      </c>
      <c r="J1557" s="418">
        <f>IF(L1557&lt;&gt;"",L1557,K1557)</f>
        <v/>
      </c>
      <c r="K1557" s="418">
        <f>IF(AND(T1557=TRUE, U1557=TRUE, V1557=TRUE), IF(W1557&lt;-0.05, "អនុញ្ញាត (អ្នកផ្គត់ផ្គង់ប្រកាសខ្វះ)", "បានប្រកាស (អនុញ្ញាត)"), IF(AND(T1557=FALSE, U1557=FALSE, V1557=FALSE), "ព្យួរទុក (មិនមានទិន្នន័យ)", "ប្រកាសខុស (ព្យួរទុក)"))</f>
        <v/>
      </c>
      <c r="L1557" s="418" t="inlineStr"/>
      <c r="M1557" s="418" t="inlineStr"/>
      <c r="N1557" s="455" t="n"/>
      <c r="O1557" s="455">
        <f>IF(W1557&lt;0,AI1557,I1557)</f>
        <v/>
      </c>
      <c r="P1557" s="455">
        <f>I1557-O1557</f>
        <v/>
      </c>
      <c r="Q1557" s="418" t="n"/>
      <c r="R1557" s="418" t="inlineStr">
        <is>
          <t>TI2023-0244</t>
        </is>
      </c>
      <c r="S1557" s="418" t="inlineStr"/>
      <c r="T1557" s="418">
        <f>R1557=S1557</f>
        <v/>
      </c>
      <c r="U1557" s="418">
        <f>AND(MONTH(F1557)=MONTH(Y1557), YEAR(F1557)=YEAR(Y1557))</f>
        <v/>
      </c>
      <c r="V1557" s="418">
        <f>AND(AC1557&lt;&gt;"", 'Company information'!D$4&lt;&gt;"", RIGHT(SUBSTITUTE(AC1557,"-",""),9)=RIGHT(SUBSTITUTE('Company information'!D$4,"-",""),9))</f>
        <v/>
      </c>
      <c r="W1557" s="418">
        <f>AI1557-I1557</f>
        <v/>
      </c>
      <c r="X1557" s="455" t="n"/>
      <c r="Y1557" s="417" t="n"/>
      <c r="Z1557" s="418" t="n"/>
      <c r="AA1557" s="418" t="n"/>
      <c r="AB1557" s="418" t="n"/>
      <c r="AC1557" s="418" t="n"/>
      <c r="AD1557" s="418" t="n"/>
      <c r="AE1557" s="455" t="n"/>
      <c r="AF1557" s="455" t="n"/>
      <c r="AG1557" s="455" t="n"/>
      <c r="AH1557" s="455" t="n"/>
      <c r="AI1557" s="455" t="n"/>
      <c r="AJ1557" s="455" t="n"/>
      <c r="AK1557" s="455" t="n"/>
      <c r="AL1557" s="455" t="n"/>
      <c r="AM1557" s="455" t="n"/>
      <c r="AN1557" s="455" t="n"/>
      <c r="AO1557" s="455" t="n"/>
      <c r="AP1557" s="455" t="n"/>
      <c r="AQ1557" s="455" t="n"/>
      <c r="AR1557" s="418" t="n"/>
      <c r="AS1557" s="418" t="n"/>
      <c r="AT1557" s="418" t="n"/>
    </row>
    <row r="1558">
      <c r="A1558" s="417" t="n">
        <v>1549</v>
      </c>
      <c r="B1558" s="418" t="inlineStr">
        <is>
          <t>Clearance and Trucking Fee</t>
        </is>
      </c>
      <c r="C1558" s="418" t="inlineStr">
        <is>
          <t>56ប៊ី-លីង សឹបផ្លាយ ឆេន មេនេចម៉ិន ឯ.ក</t>
        </is>
      </c>
      <c r="D1558" s="418" t="inlineStr">
        <is>
          <t>K004-902004795</t>
        </is>
      </c>
      <c r="E1558" s="418" t="inlineStr">
        <is>
          <t>TI2023-0243</t>
        </is>
      </c>
      <c r="F1558" s="419" t="n">
        <v>45005</v>
      </c>
      <c r="G1558" s="420" t="n">
        <v>209245</v>
      </c>
      <c r="H1558" s="418" t="n"/>
      <c r="I1558" s="455" t="n">
        <v>209245</v>
      </c>
      <c r="J1558" s="418">
        <f>IF(L1558&lt;&gt;"",L1558,K1558)</f>
        <v/>
      </c>
      <c r="K1558" s="418">
        <f>IF(AND(T1558=TRUE, U1558=TRUE, V1558=TRUE), IF(W1558&lt;-0.05, "អនុញ្ញាត (អ្នកផ្គត់ផ្គង់ប្រកាសខ្វះ)", "បានប្រកាស (អនុញ្ញាត)"), IF(AND(T1558=FALSE, U1558=FALSE, V1558=FALSE), "ព្យួរទុក (មិនមានទិន្នន័យ)", "ប្រកាសខុស (ព្យួរទុក)"))</f>
        <v/>
      </c>
      <c r="L1558" s="418" t="inlineStr"/>
      <c r="M1558" s="418" t="inlineStr"/>
      <c r="N1558" s="455" t="n"/>
      <c r="O1558" s="455">
        <f>IF(W1558&lt;0,AI1558,I1558)</f>
        <v/>
      </c>
      <c r="P1558" s="455">
        <f>I1558-O1558</f>
        <v/>
      </c>
      <c r="Q1558" s="418" t="n"/>
      <c r="R1558" s="418" t="inlineStr">
        <is>
          <t>TI2023-0243</t>
        </is>
      </c>
      <c r="S1558" s="418" t="inlineStr"/>
      <c r="T1558" s="418">
        <f>R1558=S1558</f>
        <v/>
      </c>
      <c r="U1558" s="418">
        <f>AND(MONTH(F1558)=MONTH(Y1558), YEAR(F1558)=YEAR(Y1558))</f>
        <v/>
      </c>
      <c r="V1558" s="418">
        <f>AND(AC1558&lt;&gt;"", 'Company information'!D$4&lt;&gt;"", RIGHT(SUBSTITUTE(AC1558,"-",""),9)=RIGHT(SUBSTITUTE('Company information'!D$4,"-",""),9))</f>
        <v/>
      </c>
      <c r="W1558" s="418">
        <f>AI1558-I1558</f>
        <v/>
      </c>
      <c r="X1558" s="455" t="n"/>
      <c r="Y1558" s="417" t="n"/>
      <c r="Z1558" s="418" t="n"/>
      <c r="AA1558" s="418" t="n"/>
      <c r="AB1558" s="418" t="n"/>
      <c r="AC1558" s="418" t="n"/>
      <c r="AD1558" s="418" t="n"/>
      <c r="AE1558" s="455" t="n"/>
      <c r="AF1558" s="455" t="n"/>
      <c r="AG1558" s="455" t="n"/>
      <c r="AH1558" s="455" t="n"/>
      <c r="AI1558" s="455" t="n"/>
      <c r="AJ1558" s="455" t="n"/>
      <c r="AK1558" s="455" t="n"/>
      <c r="AL1558" s="455" t="n"/>
      <c r="AM1558" s="455" t="n"/>
      <c r="AN1558" s="455" t="n"/>
      <c r="AO1558" s="455" t="n"/>
      <c r="AP1558" s="455" t="n"/>
      <c r="AQ1558" s="455" t="n"/>
      <c r="AR1558" s="418" t="n"/>
      <c r="AS1558" s="418" t="n"/>
      <c r="AT1558" s="418" t="n"/>
    </row>
    <row r="1559">
      <c r="A1559" s="417" t="n">
        <v>1550</v>
      </c>
      <c r="B1559" s="418" t="inlineStr">
        <is>
          <t>Clearance and Trucking Fee</t>
        </is>
      </c>
      <c r="C1559" s="418" t="inlineStr">
        <is>
          <t>56ប៊ី-លីង សឹបផ្លាយ ឆេន មេនេចម៉ិន ឯ.ក</t>
        </is>
      </c>
      <c r="D1559" s="418" t="inlineStr">
        <is>
          <t>K004-902004795</t>
        </is>
      </c>
      <c r="E1559" s="418" t="inlineStr">
        <is>
          <t>TI2023-0242</t>
        </is>
      </c>
      <c r="F1559" s="419" t="n">
        <v>45005</v>
      </c>
      <c r="G1559" s="420" t="n">
        <v>209245</v>
      </c>
      <c r="H1559" s="418" t="n"/>
      <c r="I1559" s="455" t="n">
        <v>209245</v>
      </c>
      <c r="J1559" s="418">
        <f>IF(L1559&lt;&gt;"",L1559,K1559)</f>
        <v/>
      </c>
      <c r="K1559" s="418">
        <f>IF(AND(T1559=TRUE, U1559=TRUE, V1559=TRUE), IF(W1559&lt;-0.05, "អនុញ្ញាត (អ្នកផ្គត់ផ្គង់ប្រកាសខ្វះ)", "បានប្រកាស (អនុញ្ញាត)"), IF(AND(T1559=FALSE, U1559=FALSE, V1559=FALSE), "ព្យួរទុក (មិនមានទិន្នន័យ)", "ប្រកាសខុស (ព្យួរទុក)"))</f>
        <v/>
      </c>
      <c r="L1559" s="418" t="inlineStr"/>
      <c r="M1559" s="418" t="inlineStr"/>
      <c r="N1559" s="455" t="n"/>
      <c r="O1559" s="455">
        <f>IF(W1559&lt;0,AI1559,I1559)</f>
        <v/>
      </c>
      <c r="P1559" s="455">
        <f>I1559-O1559</f>
        <v/>
      </c>
      <c r="Q1559" s="418" t="n"/>
      <c r="R1559" s="418" t="inlineStr">
        <is>
          <t>TI2023-0242</t>
        </is>
      </c>
      <c r="S1559" s="418" t="inlineStr"/>
      <c r="T1559" s="418">
        <f>R1559=S1559</f>
        <v/>
      </c>
      <c r="U1559" s="418">
        <f>AND(MONTH(F1559)=MONTH(Y1559), YEAR(F1559)=YEAR(Y1559))</f>
        <v/>
      </c>
      <c r="V1559" s="418">
        <f>AND(AC1559&lt;&gt;"", 'Company information'!D$4&lt;&gt;"", RIGHT(SUBSTITUTE(AC1559,"-",""),9)=RIGHT(SUBSTITUTE('Company information'!D$4,"-",""),9))</f>
        <v/>
      </c>
      <c r="W1559" s="418">
        <f>AI1559-I1559</f>
        <v/>
      </c>
      <c r="X1559" s="455" t="n"/>
      <c r="Y1559" s="417" t="n"/>
      <c r="Z1559" s="418" t="n"/>
      <c r="AA1559" s="418" t="n"/>
      <c r="AB1559" s="418" t="n"/>
      <c r="AC1559" s="418" t="n"/>
      <c r="AD1559" s="418" t="n"/>
      <c r="AE1559" s="455" t="n"/>
      <c r="AF1559" s="455" t="n"/>
      <c r="AG1559" s="455" t="n"/>
      <c r="AH1559" s="455" t="n"/>
      <c r="AI1559" s="455" t="n"/>
      <c r="AJ1559" s="455" t="n"/>
      <c r="AK1559" s="455" t="n"/>
      <c r="AL1559" s="455" t="n"/>
      <c r="AM1559" s="455" t="n"/>
      <c r="AN1559" s="455" t="n"/>
      <c r="AO1559" s="455" t="n"/>
      <c r="AP1559" s="455" t="n"/>
      <c r="AQ1559" s="455" t="n"/>
      <c r="AR1559" s="418" t="n"/>
      <c r="AS1559" s="418" t="n"/>
      <c r="AT1559" s="418" t="n"/>
    </row>
    <row r="1560">
      <c r="A1560" s="417" t="n">
        <v>1551</v>
      </c>
      <c r="B1560" s="418" t="inlineStr">
        <is>
          <t>Clearance and Trucking Fee</t>
        </is>
      </c>
      <c r="C1560" s="418" t="inlineStr">
        <is>
          <t>56ប៊ី-លីង សឹបផ្លាយ ឆេន មេនេចម៉ិន ឯ.ក</t>
        </is>
      </c>
      <c r="D1560" s="418" t="inlineStr">
        <is>
          <t>K004-902004795</t>
        </is>
      </c>
      <c r="E1560" s="418" t="inlineStr">
        <is>
          <t>TI2023-0221</t>
        </is>
      </c>
      <c r="F1560" s="419" t="n">
        <v>44998</v>
      </c>
      <c r="G1560" s="420" t="n">
        <v>360361</v>
      </c>
      <c r="H1560" s="418" t="n"/>
      <c r="I1560" s="455" t="n">
        <v>360361</v>
      </c>
      <c r="J1560" s="418">
        <f>IF(L1560&lt;&gt;"",L1560,K1560)</f>
        <v/>
      </c>
      <c r="K1560" s="418">
        <f>IF(AND(T1560=TRUE, U1560=TRUE, V1560=TRUE), IF(W1560&lt;-0.05, "អនុញ្ញាត (អ្នកផ្គត់ផ្គង់ប្រកាសខ្វះ)", "បានប្រកាស (អនុញ្ញាត)"), IF(AND(T1560=FALSE, U1560=FALSE, V1560=FALSE), "ព្យួរទុក (មិនមានទិន្នន័យ)", "ប្រកាសខុស (ព្យួរទុក)"))</f>
        <v/>
      </c>
      <c r="L1560" s="418" t="inlineStr"/>
      <c r="M1560" s="418" t="inlineStr"/>
      <c r="N1560" s="455" t="n"/>
      <c r="O1560" s="455">
        <f>IF(W1560&lt;0,AI1560,I1560)</f>
        <v/>
      </c>
      <c r="P1560" s="455">
        <f>I1560-O1560</f>
        <v/>
      </c>
      <c r="Q1560" s="418" t="n"/>
      <c r="R1560" s="418" t="inlineStr">
        <is>
          <t>TI2023-0221</t>
        </is>
      </c>
      <c r="S1560" s="418" t="inlineStr"/>
      <c r="T1560" s="418">
        <f>R1560=S1560</f>
        <v/>
      </c>
      <c r="U1560" s="418">
        <f>AND(MONTH(F1560)=MONTH(Y1560), YEAR(F1560)=YEAR(Y1560))</f>
        <v/>
      </c>
      <c r="V1560" s="418">
        <f>AND(AC1560&lt;&gt;"", 'Company information'!D$4&lt;&gt;"", RIGHT(SUBSTITUTE(AC1560,"-",""),9)=RIGHT(SUBSTITUTE('Company information'!D$4,"-",""),9))</f>
        <v/>
      </c>
      <c r="W1560" s="418">
        <f>AI1560-I1560</f>
        <v/>
      </c>
      <c r="X1560" s="455" t="n"/>
      <c r="Y1560" s="417" t="n"/>
      <c r="Z1560" s="418" t="n"/>
      <c r="AA1560" s="418" t="n"/>
      <c r="AB1560" s="418" t="n"/>
      <c r="AC1560" s="418" t="n"/>
      <c r="AD1560" s="418" t="n"/>
      <c r="AE1560" s="455" t="n"/>
      <c r="AF1560" s="455" t="n"/>
      <c r="AG1560" s="455" t="n"/>
      <c r="AH1560" s="455" t="n"/>
      <c r="AI1560" s="455" t="n"/>
      <c r="AJ1560" s="455" t="n"/>
      <c r="AK1560" s="455" t="n"/>
      <c r="AL1560" s="455" t="n"/>
      <c r="AM1560" s="455" t="n"/>
      <c r="AN1560" s="455" t="n"/>
      <c r="AO1560" s="455" t="n"/>
      <c r="AP1560" s="455" t="n"/>
      <c r="AQ1560" s="455" t="n"/>
      <c r="AR1560" s="418" t="n"/>
      <c r="AS1560" s="418" t="n"/>
      <c r="AT1560" s="418" t="n"/>
    </row>
    <row r="1561">
      <c r="A1561" s="417" t="n">
        <v>1552</v>
      </c>
      <c r="B1561" s="418" t="inlineStr">
        <is>
          <t>LIFT-OFF Charges</t>
        </is>
      </c>
      <c r="C1561" s="418" t="inlineStr">
        <is>
          <t>កំពង់ផែស្វយ័តភ្នំពេញ "ក.ស.ភ"</t>
        </is>
      </c>
      <c r="D1561" s="418" t="inlineStr">
        <is>
          <t>L001-100044999</t>
        </is>
      </c>
      <c r="E1561" s="418" t="inlineStr">
        <is>
          <t>INV20230313449</t>
        </is>
      </c>
      <c r="F1561" s="419" t="n">
        <v>44999</v>
      </c>
      <c r="G1561" s="420" t="n">
        <v>29153</v>
      </c>
      <c r="H1561" s="418" t="n"/>
      <c r="I1561" s="455" t="n">
        <v>29153</v>
      </c>
      <c r="J1561" s="418">
        <f>IF(L1561&lt;&gt;"",L1561,K1561)</f>
        <v/>
      </c>
      <c r="K1561" s="418">
        <f>IF(AND(T1561=TRUE, U1561=TRUE, V1561=TRUE), IF(W1561&lt;-0.05, "អនុញ្ញាត (អ្នកផ្គត់ផ្គង់ប្រកាសខ្វះ)", "បានប្រកាស (អនុញ្ញាត)"), IF(AND(T1561=FALSE, U1561=FALSE, V1561=FALSE), "ព្យួរទុក (មិនមានទិន្នន័យ)", "ប្រកាសខុស (ព្យួរទុក)"))</f>
        <v/>
      </c>
      <c r="L1561" s="418" t="inlineStr"/>
      <c r="M1561" s="418" t="inlineStr"/>
      <c r="N1561" s="455" t="n"/>
      <c r="O1561" s="455">
        <f>IF(W1561&lt;0,AI1561,I1561)</f>
        <v/>
      </c>
      <c r="P1561" s="455">
        <f>I1561-O1561</f>
        <v/>
      </c>
      <c r="Q1561" s="418" t="n"/>
      <c r="R1561" s="418" t="inlineStr">
        <is>
          <t>INV20230313449</t>
        </is>
      </c>
      <c r="S1561" s="418" t="inlineStr"/>
      <c r="T1561" s="418">
        <f>R1561=S1561</f>
        <v/>
      </c>
      <c r="U1561" s="418">
        <f>AND(MONTH(F1561)=MONTH(Y1561), YEAR(F1561)=YEAR(Y1561))</f>
        <v/>
      </c>
      <c r="V1561" s="418">
        <f>AND(AC1561&lt;&gt;"", 'Company information'!D$4&lt;&gt;"", RIGHT(SUBSTITUTE(AC1561,"-",""),9)=RIGHT(SUBSTITUTE('Company information'!D$4,"-",""),9))</f>
        <v/>
      </c>
      <c r="W1561" s="418">
        <f>AI1561-I1561</f>
        <v/>
      </c>
      <c r="X1561" s="455" t="n"/>
      <c r="Y1561" s="417" t="n"/>
      <c r="Z1561" s="418" t="n"/>
      <c r="AA1561" s="418" t="n"/>
      <c r="AB1561" s="418" t="n"/>
      <c r="AC1561" s="418" t="n"/>
      <c r="AD1561" s="418" t="n"/>
      <c r="AE1561" s="455" t="n"/>
      <c r="AF1561" s="455" t="n"/>
      <c r="AG1561" s="455" t="n"/>
      <c r="AH1561" s="455" t="n"/>
      <c r="AI1561" s="455" t="n"/>
      <c r="AJ1561" s="455" t="n"/>
      <c r="AK1561" s="455" t="n"/>
      <c r="AL1561" s="455" t="n"/>
      <c r="AM1561" s="455" t="n"/>
      <c r="AN1561" s="455" t="n"/>
      <c r="AO1561" s="455" t="n"/>
      <c r="AP1561" s="455" t="n"/>
      <c r="AQ1561" s="455" t="n"/>
      <c r="AR1561" s="418" t="n"/>
      <c r="AS1561" s="418" t="n"/>
      <c r="AT1561" s="418" t="n"/>
    </row>
    <row r="1562">
      <c r="A1562" s="417" t="n">
        <v>1553</v>
      </c>
      <c r="B1562" s="418" t="inlineStr">
        <is>
          <t>Clearance and Trucking Fee</t>
        </is>
      </c>
      <c r="C1562" s="418" t="inlineStr">
        <is>
          <t>56ប៊ី-លីង សឹបផ្លាយ ឆេន មេនេចម៉ិន ឯ.ក</t>
        </is>
      </c>
      <c r="D1562" s="418" t="inlineStr">
        <is>
          <t>K004-902004795</t>
        </is>
      </c>
      <c r="E1562" s="418" t="inlineStr">
        <is>
          <t>TI2023-0220</t>
        </is>
      </c>
      <c r="F1562" s="419" t="n">
        <v>44998</v>
      </c>
      <c r="G1562" s="420" t="n">
        <v>269259</v>
      </c>
      <c r="H1562" s="418" t="n"/>
      <c r="I1562" s="455" t="n">
        <v>269259</v>
      </c>
      <c r="J1562" s="418">
        <f>IF(L1562&lt;&gt;"",L1562,K1562)</f>
        <v/>
      </c>
      <c r="K1562" s="418">
        <f>IF(AND(T1562=TRUE, U1562=TRUE, V1562=TRUE), IF(W1562&lt;-0.05, "អនុញ្ញាត (អ្នកផ្គត់ផ្គង់ប្រកាសខ្វះ)", "បានប្រកាស (អនុញ្ញាត)"), IF(AND(T1562=FALSE, U1562=FALSE, V1562=FALSE), "ព្យួរទុក (មិនមានទិន្នន័យ)", "ប្រកាសខុស (ព្យួរទុក)"))</f>
        <v/>
      </c>
      <c r="L1562" s="418" t="inlineStr"/>
      <c r="M1562" s="418" t="inlineStr"/>
      <c r="N1562" s="455" t="n"/>
      <c r="O1562" s="455">
        <f>IF(W1562&lt;0,AI1562,I1562)</f>
        <v/>
      </c>
      <c r="P1562" s="455">
        <f>I1562-O1562</f>
        <v/>
      </c>
      <c r="Q1562" s="418" t="n"/>
      <c r="R1562" s="418" t="inlineStr">
        <is>
          <t>TI2023-0220</t>
        </is>
      </c>
      <c r="S1562" s="418" t="inlineStr"/>
      <c r="T1562" s="418">
        <f>R1562=S1562</f>
        <v/>
      </c>
      <c r="U1562" s="418">
        <f>AND(MONTH(F1562)=MONTH(Y1562), YEAR(F1562)=YEAR(Y1562))</f>
        <v/>
      </c>
      <c r="V1562" s="418">
        <f>AND(AC1562&lt;&gt;"", 'Company information'!D$4&lt;&gt;"", RIGHT(SUBSTITUTE(AC1562,"-",""),9)=RIGHT(SUBSTITUTE('Company information'!D$4,"-",""),9))</f>
        <v/>
      </c>
      <c r="W1562" s="418">
        <f>AI1562-I1562</f>
        <v/>
      </c>
      <c r="X1562" s="455" t="n"/>
      <c r="Y1562" s="417" t="n"/>
      <c r="Z1562" s="418" t="n"/>
      <c r="AA1562" s="418" t="n"/>
      <c r="AB1562" s="418" t="n"/>
      <c r="AC1562" s="418" t="n"/>
      <c r="AD1562" s="418" t="n"/>
      <c r="AE1562" s="455" t="n"/>
      <c r="AF1562" s="455" t="n"/>
      <c r="AG1562" s="455" t="n"/>
      <c r="AH1562" s="455" t="n"/>
      <c r="AI1562" s="455" t="n"/>
      <c r="AJ1562" s="455" t="n"/>
      <c r="AK1562" s="455" t="n"/>
      <c r="AL1562" s="455" t="n"/>
      <c r="AM1562" s="455" t="n"/>
      <c r="AN1562" s="455" t="n"/>
      <c r="AO1562" s="455" t="n"/>
      <c r="AP1562" s="455" t="n"/>
      <c r="AQ1562" s="455" t="n"/>
      <c r="AR1562" s="418" t="n"/>
      <c r="AS1562" s="418" t="n"/>
      <c r="AT1562" s="418" t="n"/>
    </row>
    <row r="1563">
      <c r="A1563" s="417" t="n">
        <v>1554</v>
      </c>
      <c r="B1563" s="418" t="inlineStr">
        <is>
          <t>LIFT-OFF Charges</t>
        </is>
      </c>
      <c r="C1563" s="418" t="inlineStr">
        <is>
          <t>កំពង់ផែស្វយ័តភ្នំពេញ "ក.ស.ភ"</t>
        </is>
      </c>
      <c r="D1563" s="418" t="inlineStr">
        <is>
          <t>L001-100044999</t>
        </is>
      </c>
      <c r="E1563" s="418" t="inlineStr">
        <is>
          <t>INV20230313450</t>
        </is>
      </c>
      <c r="F1563" s="419" t="n">
        <v>44999</v>
      </c>
      <c r="G1563" s="420" t="n">
        <v>29153</v>
      </c>
      <c r="H1563" s="418" t="n"/>
      <c r="I1563" s="455" t="n">
        <v>29153</v>
      </c>
      <c r="J1563" s="418">
        <f>IF(L1563&lt;&gt;"",L1563,K1563)</f>
        <v/>
      </c>
      <c r="K1563" s="418">
        <f>IF(AND(T1563=TRUE, U1563=TRUE, V1563=TRUE), IF(W1563&lt;-0.05, "អនុញ្ញាត (អ្នកផ្គត់ផ្គង់ប្រកាសខ្វះ)", "បានប្រកាស (អនុញ្ញាត)"), IF(AND(T1563=FALSE, U1563=FALSE, V1563=FALSE), "ព្យួរទុក (មិនមានទិន្នន័យ)", "ប្រកាសខុស (ព្យួរទុក)"))</f>
        <v/>
      </c>
      <c r="L1563" s="418" t="inlineStr"/>
      <c r="M1563" s="418" t="inlineStr"/>
      <c r="N1563" s="455" t="n"/>
      <c r="O1563" s="455">
        <f>IF(W1563&lt;0,AI1563,I1563)</f>
        <v/>
      </c>
      <c r="P1563" s="455">
        <f>I1563-O1563</f>
        <v/>
      </c>
      <c r="Q1563" s="418" t="n"/>
      <c r="R1563" s="418" t="inlineStr">
        <is>
          <t>INV20230313450</t>
        </is>
      </c>
      <c r="S1563" s="418" t="inlineStr"/>
      <c r="T1563" s="418">
        <f>R1563=S1563</f>
        <v/>
      </c>
      <c r="U1563" s="418">
        <f>AND(MONTH(F1563)=MONTH(Y1563), YEAR(F1563)=YEAR(Y1563))</f>
        <v/>
      </c>
      <c r="V1563" s="418">
        <f>AND(AC1563&lt;&gt;"", 'Company information'!D$4&lt;&gt;"", RIGHT(SUBSTITUTE(AC1563,"-",""),9)=RIGHT(SUBSTITUTE('Company information'!D$4,"-",""),9))</f>
        <v/>
      </c>
      <c r="W1563" s="418">
        <f>AI1563-I1563</f>
        <v/>
      </c>
      <c r="X1563" s="455" t="n"/>
      <c r="Y1563" s="417" t="n"/>
      <c r="Z1563" s="418" t="n"/>
      <c r="AA1563" s="418" t="n"/>
      <c r="AB1563" s="418" t="n"/>
      <c r="AC1563" s="418" t="n"/>
      <c r="AD1563" s="418" t="n"/>
      <c r="AE1563" s="455" t="n"/>
      <c r="AF1563" s="455" t="n"/>
      <c r="AG1563" s="455" t="n"/>
      <c r="AH1563" s="455" t="n"/>
      <c r="AI1563" s="455" t="n"/>
      <c r="AJ1563" s="455" t="n"/>
      <c r="AK1563" s="455" t="n"/>
      <c r="AL1563" s="455" t="n"/>
      <c r="AM1563" s="455" t="n"/>
      <c r="AN1563" s="455" t="n"/>
      <c r="AO1563" s="455" t="n"/>
      <c r="AP1563" s="455" t="n"/>
      <c r="AQ1563" s="455" t="n"/>
      <c r="AR1563" s="418" t="n"/>
      <c r="AS1563" s="418" t="n"/>
      <c r="AT1563" s="418" t="n"/>
    </row>
    <row r="1564">
      <c r="A1564" s="417" t="n">
        <v>1555</v>
      </c>
      <c r="B1564" s="418" t="inlineStr">
        <is>
          <t>Clearance and Trucking Fee</t>
        </is>
      </c>
      <c r="C1564" s="418" t="inlineStr">
        <is>
          <t>56ប៊ី-លីង សឹបផ្លាយ ឆេន មេនេចម៉ិន ឯ.ក</t>
        </is>
      </c>
      <c r="D1564" s="418" t="inlineStr">
        <is>
          <t>K004-902004795</t>
        </is>
      </c>
      <c r="E1564" s="418" t="inlineStr">
        <is>
          <t>TI2023-0219</t>
        </is>
      </c>
      <c r="F1564" s="419" t="n">
        <v>44998</v>
      </c>
      <c r="G1564" s="420" t="n">
        <v>269259</v>
      </c>
      <c r="H1564" s="418" t="n"/>
      <c r="I1564" s="455" t="n">
        <v>269259</v>
      </c>
      <c r="J1564" s="418">
        <f>IF(L1564&lt;&gt;"",L1564,K1564)</f>
        <v/>
      </c>
      <c r="K1564" s="418">
        <f>IF(AND(T1564=TRUE, U1564=TRUE, V1564=TRUE), IF(W1564&lt;-0.05, "អនុញ្ញាត (អ្នកផ្គត់ផ្គង់ប្រកាសខ្វះ)", "បានប្រកាស (អនុញ្ញាត)"), IF(AND(T1564=FALSE, U1564=FALSE, V1564=FALSE), "ព្យួរទុក (មិនមានទិន្នន័យ)", "ប្រកាសខុស (ព្យួរទុក)"))</f>
        <v/>
      </c>
      <c r="L1564" s="418" t="inlineStr"/>
      <c r="M1564" s="418" t="inlineStr"/>
      <c r="N1564" s="455" t="n"/>
      <c r="O1564" s="455">
        <f>IF(W1564&lt;0,AI1564,I1564)</f>
        <v/>
      </c>
      <c r="P1564" s="455">
        <f>I1564-O1564</f>
        <v/>
      </c>
      <c r="Q1564" s="418" t="n"/>
      <c r="R1564" s="418" t="inlineStr">
        <is>
          <t>TI2023-0219</t>
        </is>
      </c>
      <c r="S1564" s="418" t="inlineStr"/>
      <c r="T1564" s="418">
        <f>R1564=S1564</f>
        <v/>
      </c>
      <c r="U1564" s="418">
        <f>AND(MONTH(F1564)=MONTH(Y1564), YEAR(F1564)=YEAR(Y1564))</f>
        <v/>
      </c>
      <c r="V1564" s="418">
        <f>AND(AC1564&lt;&gt;"", 'Company information'!D$4&lt;&gt;"", RIGHT(SUBSTITUTE(AC1564,"-",""),9)=RIGHT(SUBSTITUTE('Company information'!D$4,"-",""),9))</f>
        <v/>
      </c>
      <c r="W1564" s="418">
        <f>AI1564-I1564</f>
        <v/>
      </c>
      <c r="X1564" s="455" t="n"/>
      <c r="Y1564" s="417" t="n"/>
      <c r="Z1564" s="418" t="n"/>
      <c r="AA1564" s="418" t="n"/>
      <c r="AB1564" s="418" t="n"/>
      <c r="AC1564" s="418" t="n"/>
      <c r="AD1564" s="418" t="n"/>
      <c r="AE1564" s="455" t="n"/>
      <c r="AF1564" s="455" t="n"/>
      <c r="AG1564" s="455" t="n"/>
      <c r="AH1564" s="455" t="n"/>
      <c r="AI1564" s="455" t="n"/>
      <c r="AJ1564" s="455" t="n"/>
      <c r="AK1564" s="455" t="n"/>
      <c r="AL1564" s="455" t="n"/>
      <c r="AM1564" s="455" t="n"/>
      <c r="AN1564" s="455" t="n"/>
      <c r="AO1564" s="455" t="n"/>
      <c r="AP1564" s="455" t="n"/>
      <c r="AQ1564" s="455" t="n"/>
      <c r="AR1564" s="418" t="n"/>
      <c r="AS1564" s="418" t="n"/>
      <c r="AT1564" s="418" t="n"/>
    </row>
    <row r="1565">
      <c r="A1565" s="417" t="n">
        <v>1556</v>
      </c>
      <c r="B1565" s="418" t="inlineStr">
        <is>
          <t>Clearance and Trucking Fee</t>
        </is>
      </c>
      <c r="C1565" s="418" t="inlineStr">
        <is>
          <t>56ប៊ី-លីង សឹបផ្លាយ ឆេន មេនេចម៉ិន ឯ.ក</t>
        </is>
      </c>
      <c r="D1565" s="418" t="inlineStr">
        <is>
          <t>K004-902004795</t>
        </is>
      </c>
      <c r="E1565" s="418" t="inlineStr">
        <is>
          <t>TI2023-0218</t>
        </is>
      </c>
      <c r="F1565" s="419" t="n">
        <v>44929</v>
      </c>
      <c r="G1565" s="420" t="n">
        <v>170058</v>
      </c>
      <c r="H1565" s="418" t="n"/>
      <c r="I1565" s="455" t="n">
        <v>170058</v>
      </c>
      <c r="J1565" s="418">
        <f>IF(L1565&lt;&gt;"",L1565,K1565)</f>
        <v/>
      </c>
      <c r="K1565" s="418">
        <f>IF(AND(T1565=TRUE, U1565=TRUE, V1565=TRUE), IF(W1565&lt;-0.05, "អនុញ្ញាត (អ្នកផ្គត់ផ្គង់ប្រកាសខ្វះ)", "បានប្រកាស (អនុញ្ញាត)"), IF(AND(T1565=FALSE, U1565=FALSE, V1565=FALSE), "ព្យួរទុក (មិនមានទិន្នន័យ)", "ប្រកាសខុស (ព្យួរទុក)"))</f>
        <v/>
      </c>
      <c r="L1565" s="418" t="inlineStr"/>
      <c r="M1565" s="418" t="inlineStr"/>
      <c r="N1565" s="455" t="n"/>
      <c r="O1565" s="455">
        <f>IF(W1565&lt;0,AI1565,I1565)</f>
        <v/>
      </c>
      <c r="P1565" s="455">
        <f>I1565-O1565</f>
        <v/>
      </c>
      <c r="Q1565" s="418" t="n"/>
      <c r="R1565" s="418" t="inlineStr">
        <is>
          <t>TI2023-0218</t>
        </is>
      </c>
      <c r="S1565" s="418" t="inlineStr"/>
      <c r="T1565" s="418">
        <f>R1565=S1565</f>
        <v/>
      </c>
      <c r="U1565" s="418">
        <f>AND(MONTH(F1565)=MONTH(Y1565), YEAR(F1565)=YEAR(Y1565))</f>
        <v/>
      </c>
      <c r="V1565" s="418">
        <f>AND(AC1565&lt;&gt;"", 'Company information'!D$4&lt;&gt;"", RIGHT(SUBSTITUTE(AC1565,"-",""),9)=RIGHT(SUBSTITUTE('Company information'!D$4,"-",""),9))</f>
        <v/>
      </c>
      <c r="W1565" s="418">
        <f>AI1565-I1565</f>
        <v/>
      </c>
      <c r="X1565" s="455" t="n"/>
      <c r="Y1565" s="417" t="n"/>
      <c r="Z1565" s="418" t="n"/>
      <c r="AA1565" s="418" t="n"/>
      <c r="AB1565" s="418" t="n"/>
      <c r="AC1565" s="418" t="n"/>
      <c r="AD1565" s="418" t="n"/>
      <c r="AE1565" s="455" t="n"/>
      <c r="AF1565" s="455" t="n"/>
      <c r="AG1565" s="455" t="n"/>
      <c r="AH1565" s="455" t="n"/>
      <c r="AI1565" s="455" t="n"/>
      <c r="AJ1565" s="455" t="n"/>
      <c r="AK1565" s="455" t="n"/>
      <c r="AL1565" s="455" t="n"/>
      <c r="AM1565" s="455" t="n"/>
      <c r="AN1565" s="455" t="n"/>
      <c r="AO1565" s="455" t="n"/>
      <c r="AP1565" s="455" t="n"/>
      <c r="AQ1565" s="455" t="n"/>
      <c r="AR1565" s="418" t="n"/>
      <c r="AS1565" s="418" t="n"/>
      <c r="AT1565" s="418" t="n"/>
    </row>
    <row r="1566">
      <c r="A1566" s="417" t="n">
        <v>1557</v>
      </c>
      <c r="B1566" s="418" t="inlineStr">
        <is>
          <t>Clearance and Trucking Fee</t>
        </is>
      </c>
      <c r="C1566" s="418" t="inlineStr">
        <is>
          <t>56ប៊ី-លីង សឹបផ្លាយ ឆេន មេនេចម៉ិន ឯ.ក</t>
        </is>
      </c>
      <c r="D1566" s="418" t="inlineStr">
        <is>
          <t>K004-902004795</t>
        </is>
      </c>
      <c r="E1566" s="418" t="inlineStr">
        <is>
          <t>TI2023-0217</t>
        </is>
      </c>
      <c r="F1566" s="419" t="n">
        <v>44998</v>
      </c>
      <c r="G1566" s="420" t="n">
        <v>208524</v>
      </c>
      <c r="H1566" s="418" t="n"/>
      <c r="I1566" s="455" t="n">
        <v>208524</v>
      </c>
      <c r="J1566" s="418">
        <f>IF(L1566&lt;&gt;"",L1566,K1566)</f>
        <v/>
      </c>
      <c r="K1566" s="418">
        <f>IF(AND(T1566=TRUE, U1566=TRUE, V1566=TRUE), IF(W1566&lt;-0.05, "អនុញ្ញាត (អ្នកផ្គត់ផ្គង់ប្រកាសខ្វះ)", "បានប្រកាស (អនុញ្ញាត)"), IF(AND(T1566=FALSE, U1566=FALSE, V1566=FALSE), "ព្យួរទុក (មិនមានទិន្នន័យ)", "ប្រកាសខុស (ព្យួរទុក)"))</f>
        <v/>
      </c>
      <c r="L1566" s="418" t="inlineStr"/>
      <c r="M1566" s="418" t="inlineStr"/>
      <c r="N1566" s="455" t="n"/>
      <c r="O1566" s="455">
        <f>IF(W1566&lt;0,AI1566,I1566)</f>
        <v/>
      </c>
      <c r="P1566" s="455">
        <f>I1566-O1566</f>
        <v/>
      </c>
      <c r="Q1566" s="418" t="n"/>
      <c r="R1566" s="418" t="inlineStr">
        <is>
          <t>TI2023-0217</t>
        </is>
      </c>
      <c r="S1566" s="418" t="inlineStr"/>
      <c r="T1566" s="418">
        <f>R1566=S1566</f>
        <v/>
      </c>
      <c r="U1566" s="418">
        <f>AND(MONTH(F1566)=MONTH(Y1566), YEAR(F1566)=YEAR(Y1566))</f>
        <v/>
      </c>
      <c r="V1566" s="418">
        <f>AND(AC1566&lt;&gt;"", 'Company information'!D$4&lt;&gt;"", RIGHT(SUBSTITUTE(AC1566,"-",""),9)=RIGHT(SUBSTITUTE('Company information'!D$4,"-",""),9))</f>
        <v/>
      </c>
      <c r="W1566" s="418">
        <f>AI1566-I1566</f>
        <v/>
      </c>
      <c r="X1566" s="455" t="n"/>
      <c r="Y1566" s="417" t="n"/>
      <c r="Z1566" s="418" t="n"/>
      <c r="AA1566" s="418" t="n"/>
      <c r="AB1566" s="418" t="n"/>
      <c r="AC1566" s="418" t="n"/>
      <c r="AD1566" s="418" t="n"/>
      <c r="AE1566" s="455" t="n"/>
      <c r="AF1566" s="455" t="n"/>
      <c r="AG1566" s="455" t="n"/>
      <c r="AH1566" s="455" t="n"/>
      <c r="AI1566" s="455" t="n"/>
      <c r="AJ1566" s="455" t="n"/>
      <c r="AK1566" s="455" t="n"/>
      <c r="AL1566" s="455" t="n"/>
      <c r="AM1566" s="455" t="n"/>
      <c r="AN1566" s="455" t="n"/>
      <c r="AO1566" s="455" t="n"/>
      <c r="AP1566" s="455" t="n"/>
      <c r="AQ1566" s="455" t="n"/>
      <c r="AR1566" s="418" t="n"/>
      <c r="AS1566" s="418" t="n"/>
      <c r="AT1566" s="418" t="n"/>
    </row>
    <row r="1567">
      <c r="A1567" s="417" t="n">
        <v>1558</v>
      </c>
      <c r="B1567" s="418" t="inlineStr">
        <is>
          <t>Clearance and Trucking Fee</t>
        </is>
      </c>
      <c r="C1567" s="418" t="inlineStr">
        <is>
          <t>56ប៊ី-លីង សឹបផ្លាយ ឆេន មេនេចម៉ិន ឯ.ក</t>
        </is>
      </c>
      <c r="D1567" s="418" t="inlineStr">
        <is>
          <t>K004-902004795</t>
        </is>
      </c>
      <c r="E1567" s="418" t="inlineStr">
        <is>
          <t>TI2023-0216</t>
        </is>
      </c>
      <c r="F1567" s="419" t="n">
        <v>44998</v>
      </c>
      <c r="G1567" s="420" t="n">
        <v>170058</v>
      </c>
      <c r="H1567" s="418" t="n"/>
      <c r="I1567" s="455" t="n">
        <v>170058</v>
      </c>
      <c r="J1567" s="418">
        <f>IF(L1567&lt;&gt;"",L1567,K1567)</f>
        <v/>
      </c>
      <c r="K1567" s="418">
        <f>IF(AND(T1567=TRUE, U1567=TRUE, V1567=TRUE), IF(W1567&lt;-0.05, "អនុញ្ញាត (អ្នកផ្គត់ផ្គង់ប្រកាសខ្វះ)", "បានប្រកាស (អនុញ្ញាត)"), IF(AND(T1567=FALSE, U1567=FALSE, V1567=FALSE), "ព្យួរទុក (មិនមានទិន្នន័យ)", "ប្រកាសខុស (ព្យួរទុក)"))</f>
        <v/>
      </c>
      <c r="L1567" s="418" t="inlineStr"/>
      <c r="M1567" s="418" t="inlineStr"/>
      <c r="N1567" s="455" t="n"/>
      <c r="O1567" s="455">
        <f>IF(W1567&lt;0,AI1567,I1567)</f>
        <v/>
      </c>
      <c r="P1567" s="455">
        <f>I1567-O1567</f>
        <v/>
      </c>
      <c r="Q1567" s="418" t="n"/>
      <c r="R1567" s="418" t="inlineStr">
        <is>
          <t>TI2023-0216</t>
        </is>
      </c>
      <c r="S1567" s="418" t="inlineStr"/>
      <c r="T1567" s="418">
        <f>R1567=S1567</f>
        <v/>
      </c>
      <c r="U1567" s="418">
        <f>AND(MONTH(F1567)=MONTH(Y1567), YEAR(F1567)=YEAR(Y1567))</f>
        <v/>
      </c>
      <c r="V1567" s="418">
        <f>AND(AC1567&lt;&gt;"", 'Company information'!D$4&lt;&gt;"", RIGHT(SUBSTITUTE(AC1567,"-",""),9)=RIGHT(SUBSTITUTE('Company information'!D$4,"-",""),9))</f>
        <v/>
      </c>
      <c r="W1567" s="418">
        <f>AI1567-I1567</f>
        <v/>
      </c>
      <c r="X1567" s="455" t="n"/>
      <c r="Y1567" s="417" t="n"/>
      <c r="Z1567" s="418" t="n"/>
      <c r="AA1567" s="418" t="n"/>
      <c r="AB1567" s="418" t="n"/>
      <c r="AC1567" s="418" t="n"/>
      <c r="AD1567" s="418" t="n"/>
      <c r="AE1567" s="455" t="n"/>
      <c r="AF1567" s="455" t="n"/>
      <c r="AG1567" s="455" t="n"/>
      <c r="AH1567" s="455" t="n"/>
      <c r="AI1567" s="455" t="n"/>
      <c r="AJ1567" s="455" t="n"/>
      <c r="AK1567" s="455" t="n"/>
      <c r="AL1567" s="455" t="n"/>
      <c r="AM1567" s="455" t="n"/>
      <c r="AN1567" s="455" t="n"/>
      <c r="AO1567" s="455" t="n"/>
      <c r="AP1567" s="455" t="n"/>
      <c r="AQ1567" s="455" t="n"/>
      <c r="AR1567" s="418" t="n"/>
      <c r="AS1567" s="418" t="n"/>
      <c r="AT1567" s="418" t="n"/>
    </row>
    <row r="1568">
      <c r="A1568" s="417" t="n">
        <v>1559</v>
      </c>
      <c r="B1568" s="418" t="inlineStr">
        <is>
          <t>Clearance and Trucking Fee</t>
        </is>
      </c>
      <c r="C1568" s="418" t="inlineStr">
        <is>
          <t>56ប៊ី-លីង សឹបផ្លាយ ឆេន មេនេចម៉ិន ឯ.ក</t>
        </is>
      </c>
      <c r="D1568" s="418" t="inlineStr">
        <is>
          <t>K004-902004795</t>
        </is>
      </c>
      <c r="E1568" s="418" t="inlineStr">
        <is>
          <t>TI2023-0215</t>
        </is>
      </c>
      <c r="F1568" s="419" t="n">
        <v>44998</v>
      </c>
      <c r="G1568" s="420" t="n">
        <v>170058</v>
      </c>
      <c r="H1568" s="418" t="n"/>
      <c r="I1568" s="455" t="n">
        <v>170058</v>
      </c>
      <c r="J1568" s="418">
        <f>IF(L1568&lt;&gt;"",L1568,K1568)</f>
        <v/>
      </c>
      <c r="K1568" s="418">
        <f>IF(AND(T1568=TRUE, U1568=TRUE, V1568=TRUE), IF(W1568&lt;-0.05, "អនុញ្ញាត (អ្នកផ្គត់ផ្គង់ប្រកាសខ្វះ)", "បានប្រកាស (អនុញ្ញាត)"), IF(AND(T1568=FALSE, U1568=FALSE, V1568=FALSE), "ព្យួរទុក (មិនមានទិន្នន័យ)", "ប្រកាសខុស (ព្យួរទុក)"))</f>
        <v/>
      </c>
      <c r="L1568" s="418" t="inlineStr"/>
      <c r="M1568" s="418" t="inlineStr"/>
      <c r="N1568" s="455" t="n"/>
      <c r="O1568" s="455">
        <f>IF(W1568&lt;0,AI1568,I1568)</f>
        <v/>
      </c>
      <c r="P1568" s="455">
        <f>I1568-O1568</f>
        <v/>
      </c>
      <c r="Q1568" s="418" t="n"/>
      <c r="R1568" s="418" t="inlineStr">
        <is>
          <t>TI2023-0215</t>
        </is>
      </c>
      <c r="S1568" s="418" t="inlineStr"/>
      <c r="T1568" s="418">
        <f>R1568=S1568</f>
        <v/>
      </c>
      <c r="U1568" s="418">
        <f>AND(MONTH(F1568)=MONTH(Y1568), YEAR(F1568)=YEAR(Y1568))</f>
        <v/>
      </c>
      <c r="V1568" s="418">
        <f>AND(AC1568&lt;&gt;"", 'Company information'!D$4&lt;&gt;"", RIGHT(SUBSTITUTE(AC1568,"-",""),9)=RIGHT(SUBSTITUTE('Company information'!D$4,"-",""),9))</f>
        <v/>
      </c>
      <c r="W1568" s="418">
        <f>AI1568-I1568</f>
        <v/>
      </c>
      <c r="X1568" s="455" t="n"/>
      <c r="Y1568" s="417" t="n"/>
      <c r="Z1568" s="418" t="n"/>
      <c r="AA1568" s="418" t="n"/>
      <c r="AB1568" s="418" t="n"/>
      <c r="AC1568" s="418" t="n"/>
      <c r="AD1568" s="418" t="n"/>
      <c r="AE1568" s="455" t="n"/>
      <c r="AF1568" s="455" t="n"/>
      <c r="AG1568" s="455" t="n"/>
      <c r="AH1568" s="455" t="n"/>
      <c r="AI1568" s="455" t="n"/>
      <c r="AJ1568" s="455" t="n"/>
      <c r="AK1568" s="455" t="n"/>
      <c r="AL1568" s="455" t="n"/>
      <c r="AM1568" s="455" t="n"/>
      <c r="AN1568" s="455" t="n"/>
      <c r="AO1568" s="455" t="n"/>
      <c r="AP1568" s="455" t="n"/>
      <c r="AQ1568" s="455" t="n"/>
      <c r="AR1568" s="418" t="n"/>
      <c r="AS1568" s="418" t="n"/>
      <c r="AT1568" s="418" t="n"/>
    </row>
    <row r="1569">
      <c r="A1569" s="417" t="n">
        <v>1560</v>
      </c>
      <c r="B1569" s="418" t="inlineStr">
        <is>
          <t>Clearance and Trucking Fee</t>
        </is>
      </c>
      <c r="C1569" s="418" t="inlineStr">
        <is>
          <t>56ប៊ី-លីង សឹបផ្លាយ ឆេន មេនេចម៉ិន ឯ.ក</t>
        </is>
      </c>
      <c r="D1569" s="418" t="inlineStr">
        <is>
          <t>K004-902004795</t>
        </is>
      </c>
      <c r="E1569" s="418" t="inlineStr">
        <is>
          <t>TI2023-0214</t>
        </is>
      </c>
      <c r="F1569" s="419" t="n">
        <v>44998</v>
      </c>
      <c r="G1569" s="420" t="n">
        <v>170058</v>
      </c>
      <c r="H1569" s="418" t="n"/>
      <c r="I1569" s="455" t="n">
        <v>170058</v>
      </c>
      <c r="J1569" s="418">
        <f>IF(L1569&lt;&gt;"",L1569,K1569)</f>
        <v/>
      </c>
      <c r="K1569" s="418">
        <f>IF(AND(T1569=TRUE, U1569=TRUE, V1569=TRUE), IF(W1569&lt;-0.05, "អនុញ្ញាត (អ្នកផ្គត់ផ្គង់ប្រកាសខ្វះ)", "បានប្រកាស (អនុញ្ញាត)"), IF(AND(T1569=FALSE, U1569=FALSE, V1569=FALSE), "ព្យួរទុក (មិនមានទិន្នន័យ)", "ប្រកាសខុស (ព្យួរទុក)"))</f>
        <v/>
      </c>
      <c r="L1569" s="418" t="inlineStr"/>
      <c r="M1569" s="418" t="inlineStr"/>
      <c r="N1569" s="455" t="n"/>
      <c r="O1569" s="455">
        <f>IF(W1569&lt;0,AI1569,I1569)</f>
        <v/>
      </c>
      <c r="P1569" s="455">
        <f>I1569-O1569</f>
        <v/>
      </c>
      <c r="Q1569" s="418" t="n"/>
      <c r="R1569" s="418" t="inlineStr">
        <is>
          <t>TI2023-0214</t>
        </is>
      </c>
      <c r="S1569" s="418" t="inlineStr"/>
      <c r="T1569" s="418">
        <f>R1569=S1569</f>
        <v/>
      </c>
      <c r="U1569" s="418">
        <f>AND(MONTH(F1569)=MONTH(Y1569), YEAR(F1569)=YEAR(Y1569))</f>
        <v/>
      </c>
      <c r="V1569" s="418">
        <f>AND(AC1569&lt;&gt;"", 'Company information'!D$4&lt;&gt;"", RIGHT(SUBSTITUTE(AC1569,"-",""),9)=RIGHT(SUBSTITUTE('Company information'!D$4,"-",""),9))</f>
        <v/>
      </c>
      <c r="W1569" s="418">
        <f>AI1569-I1569</f>
        <v/>
      </c>
      <c r="X1569" s="455" t="n"/>
      <c r="Y1569" s="417" t="n"/>
      <c r="Z1569" s="418" t="n"/>
      <c r="AA1569" s="418" t="n"/>
      <c r="AB1569" s="418" t="n"/>
      <c r="AC1569" s="418" t="n"/>
      <c r="AD1569" s="418" t="n"/>
      <c r="AE1569" s="455" t="n"/>
      <c r="AF1569" s="455" t="n"/>
      <c r="AG1569" s="455" t="n"/>
      <c r="AH1569" s="455" t="n"/>
      <c r="AI1569" s="455" t="n"/>
      <c r="AJ1569" s="455" t="n"/>
      <c r="AK1569" s="455" t="n"/>
      <c r="AL1569" s="455" t="n"/>
      <c r="AM1569" s="455" t="n"/>
      <c r="AN1569" s="455" t="n"/>
      <c r="AO1569" s="455" t="n"/>
      <c r="AP1569" s="455" t="n"/>
      <c r="AQ1569" s="455" t="n"/>
      <c r="AR1569" s="418" t="n"/>
      <c r="AS1569" s="418" t="n"/>
      <c r="AT1569" s="418" t="n"/>
    </row>
    <row r="1570">
      <c r="A1570" s="417" t="n">
        <v>1561</v>
      </c>
      <c r="B1570" s="418" t="inlineStr">
        <is>
          <t>Clearance and Trucking Fee</t>
        </is>
      </c>
      <c r="C1570" s="418" t="inlineStr">
        <is>
          <t>56ប៊ី-លីង សឹបផ្លាយ ឆេន មេនេចម៉ិន ឯ.ក</t>
        </is>
      </c>
      <c r="D1570" s="418" t="inlineStr">
        <is>
          <t>K004-902004795</t>
        </is>
      </c>
      <c r="E1570" s="418" t="inlineStr">
        <is>
          <t>TI2023-0213</t>
        </is>
      </c>
      <c r="F1570" s="419" t="n">
        <v>44998</v>
      </c>
      <c r="G1570" s="420" t="n">
        <v>208524</v>
      </c>
      <c r="H1570" s="418" t="n"/>
      <c r="I1570" s="455" t="n">
        <v>208524</v>
      </c>
      <c r="J1570" s="418">
        <f>IF(L1570&lt;&gt;"",L1570,K1570)</f>
        <v/>
      </c>
      <c r="K1570" s="418">
        <f>IF(AND(T1570=TRUE, U1570=TRUE, V1570=TRUE), IF(W1570&lt;-0.05, "អនុញ្ញាត (អ្នកផ្គត់ផ្គង់ប្រកាសខ្វះ)", "បានប្រកាស (អនុញ្ញាត)"), IF(AND(T1570=FALSE, U1570=FALSE, V1570=FALSE), "ព្យួរទុក (មិនមានទិន្នន័យ)", "ប្រកាសខុស (ព្យួរទុក)"))</f>
        <v/>
      </c>
      <c r="L1570" s="418" t="inlineStr"/>
      <c r="M1570" s="418" t="inlineStr"/>
      <c r="N1570" s="455" t="n"/>
      <c r="O1570" s="455">
        <f>IF(W1570&lt;0,AI1570,I1570)</f>
        <v/>
      </c>
      <c r="P1570" s="455">
        <f>I1570-O1570</f>
        <v/>
      </c>
      <c r="Q1570" s="418" t="n"/>
      <c r="R1570" s="418" t="inlineStr">
        <is>
          <t>TI2023-0213</t>
        </is>
      </c>
      <c r="S1570" s="418" t="inlineStr"/>
      <c r="T1570" s="418">
        <f>R1570=S1570</f>
        <v/>
      </c>
      <c r="U1570" s="418">
        <f>AND(MONTH(F1570)=MONTH(Y1570), YEAR(F1570)=YEAR(Y1570))</f>
        <v/>
      </c>
      <c r="V1570" s="418">
        <f>AND(AC1570&lt;&gt;"", 'Company information'!D$4&lt;&gt;"", RIGHT(SUBSTITUTE(AC1570,"-",""),9)=RIGHT(SUBSTITUTE('Company information'!D$4,"-",""),9))</f>
        <v/>
      </c>
      <c r="W1570" s="418">
        <f>AI1570-I1570</f>
        <v/>
      </c>
      <c r="X1570" s="455" t="n"/>
      <c r="Y1570" s="417" t="n"/>
      <c r="Z1570" s="418" t="n"/>
      <c r="AA1570" s="418" t="n"/>
      <c r="AB1570" s="418" t="n"/>
      <c r="AC1570" s="418" t="n"/>
      <c r="AD1570" s="418" t="n"/>
      <c r="AE1570" s="455" t="n"/>
      <c r="AF1570" s="455" t="n"/>
      <c r="AG1570" s="455" t="n"/>
      <c r="AH1570" s="455" t="n"/>
      <c r="AI1570" s="455" t="n"/>
      <c r="AJ1570" s="455" t="n"/>
      <c r="AK1570" s="455" t="n"/>
      <c r="AL1570" s="455" t="n"/>
      <c r="AM1570" s="455" t="n"/>
      <c r="AN1570" s="455" t="n"/>
      <c r="AO1570" s="455" t="n"/>
      <c r="AP1570" s="455" t="n"/>
      <c r="AQ1570" s="455" t="n"/>
      <c r="AR1570" s="418" t="n"/>
      <c r="AS1570" s="418" t="n"/>
      <c r="AT1570" s="418" t="n"/>
    </row>
    <row r="1571">
      <c r="A1571" s="417" t="n">
        <v>1562</v>
      </c>
      <c r="B1571" s="418" t="inlineStr">
        <is>
          <t>Lift off</t>
        </is>
      </c>
      <c r="C1571" s="418" t="inlineStr">
        <is>
          <t>កំពង់ផែស្វយ័តក្រុងព្រះសីហនុ</t>
        </is>
      </c>
      <c r="D1571" s="418" t="inlineStr">
        <is>
          <t>L001-100044638</t>
        </is>
      </c>
      <c r="E1571" s="418" t="inlineStr">
        <is>
          <t>033772</t>
        </is>
      </c>
      <c r="F1571" s="419" t="n">
        <v>45202</v>
      </c>
      <c r="G1571" s="420" t="n">
        <v>6878</v>
      </c>
      <c r="H1571" s="418" t="n"/>
      <c r="I1571" s="455" t="n">
        <v>6878</v>
      </c>
      <c r="J1571" s="418">
        <f>IF(L1571&lt;&gt;"",L1571,K1571)</f>
        <v/>
      </c>
      <c r="K1571" s="418">
        <f>IF(AND(T1571=TRUE, U1571=TRUE, V1571=TRUE), IF(W1571&lt;-0.05, "អនុញ្ញាត (អ្នកផ្គត់ផ្គង់ប្រកាសខ្វះ)", "បានប្រកាស (អនុញ្ញាត)"), IF(AND(T1571=FALSE, U1571=FALSE, V1571=FALSE), "ព្យួរទុក (មិនមានទិន្នន័យ)", "ប្រកាសខុស (ព្យួរទុក)"))</f>
        <v/>
      </c>
      <c r="L1571" s="418" t="inlineStr"/>
      <c r="M1571" s="418" t="inlineStr"/>
      <c r="N1571" s="455" t="n"/>
      <c r="O1571" s="455">
        <f>IF(W1571&lt;0,AI1571,I1571)</f>
        <v/>
      </c>
      <c r="P1571" s="455">
        <f>I1571-O1571</f>
        <v/>
      </c>
      <c r="Q1571" s="418" t="n"/>
      <c r="R1571" s="418" t="inlineStr">
        <is>
          <t>033772</t>
        </is>
      </c>
      <c r="S1571" s="418" t="inlineStr"/>
      <c r="T1571" s="418">
        <f>R1571=S1571</f>
        <v/>
      </c>
      <c r="U1571" s="418">
        <f>AND(MONTH(F1571)=MONTH(Y1571), YEAR(F1571)=YEAR(Y1571))</f>
        <v/>
      </c>
      <c r="V1571" s="418">
        <f>AND(AC1571&lt;&gt;"", 'Company information'!D$4&lt;&gt;"", RIGHT(SUBSTITUTE(AC1571,"-",""),9)=RIGHT(SUBSTITUTE('Company information'!D$4,"-",""),9))</f>
        <v/>
      </c>
      <c r="W1571" s="418">
        <f>AI1571-I1571</f>
        <v/>
      </c>
      <c r="X1571" s="455" t="n"/>
      <c r="Y1571" s="417" t="n"/>
      <c r="Z1571" s="418" t="n"/>
      <c r="AA1571" s="418" t="n"/>
      <c r="AB1571" s="418" t="n"/>
      <c r="AC1571" s="418" t="n"/>
      <c r="AD1571" s="418" t="n"/>
      <c r="AE1571" s="455" t="n"/>
      <c r="AF1571" s="455" t="n"/>
      <c r="AG1571" s="455" t="n"/>
      <c r="AH1571" s="455" t="n"/>
      <c r="AI1571" s="455" t="n"/>
      <c r="AJ1571" s="455" t="n"/>
      <c r="AK1571" s="455" t="n"/>
      <c r="AL1571" s="455" t="n"/>
      <c r="AM1571" s="455" t="n"/>
      <c r="AN1571" s="455" t="n"/>
      <c r="AO1571" s="455" t="n"/>
      <c r="AP1571" s="455" t="n"/>
      <c r="AQ1571" s="455" t="n"/>
      <c r="AR1571" s="418" t="n"/>
      <c r="AS1571" s="418" t="n"/>
      <c r="AT1571" s="418" t="n"/>
    </row>
    <row r="1572">
      <c r="A1572" s="417" t="n">
        <v>1563</v>
      </c>
      <c r="B1572" s="418" t="inlineStr">
        <is>
          <t>Clearance and Trucking Fee</t>
        </is>
      </c>
      <c r="C1572" s="418" t="inlineStr">
        <is>
          <t>56ប៊ី-លីង សឹបផ្លាយ ឆេន មេនេចម៉ិន ឯ.ក</t>
        </is>
      </c>
      <c r="D1572" s="418" t="inlineStr">
        <is>
          <t>K004-902004795</t>
        </is>
      </c>
      <c r="E1572" s="418" t="inlineStr">
        <is>
          <t>TI2023-0212</t>
        </is>
      </c>
      <c r="F1572" s="419" t="n">
        <v>44998</v>
      </c>
      <c r="G1572" s="420" t="n">
        <v>374533</v>
      </c>
      <c r="H1572" s="418" t="n"/>
      <c r="I1572" s="455" t="n">
        <v>374533</v>
      </c>
      <c r="J1572" s="418">
        <f>IF(L1572&lt;&gt;"",L1572,K1572)</f>
        <v/>
      </c>
      <c r="K1572" s="418">
        <f>IF(AND(T1572=TRUE, U1572=TRUE, V1572=TRUE), IF(W1572&lt;-0.05, "អនុញ្ញាត (អ្នកផ្គត់ផ្គង់ប្រកាសខ្វះ)", "បានប្រកាស (អនុញ្ញាត)"), IF(AND(T1572=FALSE, U1572=FALSE, V1572=FALSE), "ព្យួរទុក (មិនមានទិន្នន័យ)", "ប្រកាសខុស (ព្យួរទុក)"))</f>
        <v/>
      </c>
      <c r="L1572" s="418" t="inlineStr"/>
      <c r="M1572" s="418" t="inlineStr"/>
      <c r="N1572" s="455" t="n"/>
      <c r="O1572" s="455">
        <f>IF(W1572&lt;0,AI1572,I1572)</f>
        <v/>
      </c>
      <c r="P1572" s="455">
        <f>I1572-O1572</f>
        <v/>
      </c>
      <c r="Q1572" s="418" t="n"/>
      <c r="R1572" s="418" t="inlineStr">
        <is>
          <t>TI2023-0212</t>
        </is>
      </c>
      <c r="S1572" s="418" t="inlineStr"/>
      <c r="T1572" s="418">
        <f>R1572=S1572</f>
        <v/>
      </c>
      <c r="U1572" s="418">
        <f>AND(MONTH(F1572)=MONTH(Y1572), YEAR(F1572)=YEAR(Y1572))</f>
        <v/>
      </c>
      <c r="V1572" s="418">
        <f>AND(AC1572&lt;&gt;"", 'Company information'!D$4&lt;&gt;"", RIGHT(SUBSTITUTE(AC1572,"-",""),9)=RIGHT(SUBSTITUTE('Company information'!D$4,"-",""),9))</f>
        <v/>
      </c>
      <c r="W1572" s="418">
        <f>AI1572-I1572</f>
        <v/>
      </c>
      <c r="X1572" s="455" t="n"/>
      <c r="Y1572" s="417" t="n"/>
      <c r="Z1572" s="418" t="n"/>
      <c r="AA1572" s="418" t="n"/>
      <c r="AB1572" s="418" t="n"/>
      <c r="AC1572" s="418" t="n"/>
      <c r="AD1572" s="418" t="n"/>
      <c r="AE1572" s="455" t="n"/>
      <c r="AF1572" s="455" t="n"/>
      <c r="AG1572" s="455" t="n"/>
      <c r="AH1572" s="455" t="n"/>
      <c r="AI1572" s="455" t="n"/>
      <c r="AJ1572" s="455" t="n"/>
      <c r="AK1572" s="455" t="n"/>
      <c r="AL1572" s="455" t="n"/>
      <c r="AM1572" s="455" t="n"/>
      <c r="AN1572" s="455" t="n"/>
      <c r="AO1572" s="455" t="n"/>
      <c r="AP1572" s="455" t="n"/>
      <c r="AQ1572" s="455" t="n"/>
      <c r="AR1572" s="418" t="n"/>
      <c r="AS1572" s="418" t="n"/>
      <c r="AT1572" s="418" t="n"/>
    </row>
    <row r="1573">
      <c r="A1573" s="417" t="n">
        <v>1564</v>
      </c>
      <c r="B1573" s="418" t="inlineStr">
        <is>
          <t>LIFT-OFF Charges</t>
        </is>
      </c>
      <c r="C1573" s="418" t="inlineStr">
        <is>
          <t>កំពង់ផែស្វយ័តភ្នំពេញ "ក.ស.ភ"</t>
        </is>
      </c>
      <c r="D1573" s="418" t="inlineStr">
        <is>
          <t>L001-100044999</t>
        </is>
      </c>
      <c r="E1573" s="418" t="inlineStr">
        <is>
          <t>INV20230312999</t>
        </is>
      </c>
      <c r="F1573" s="419" t="n">
        <v>44998</v>
      </c>
      <c r="G1573" s="420" t="n">
        <v>58306</v>
      </c>
      <c r="H1573" s="418" t="n"/>
      <c r="I1573" s="455" t="n">
        <v>58306</v>
      </c>
      <c r="J1573" s="418">
        <f>IF(L1573&lt;&gt;"",L1573,K1573)</f>
        <v/>
      </c>
      <c r="K1573" s="418">
        <f>IF(AND(T1573=TRUE, U1573=TRUE, V1573=TRUE), IF(W1573&lt;-0.05, "អនុញ្ញាត (អ្នកផ្គត់ផ្គង់ប្រកាសខ្វះ)", "បានប្រកាស (អនុញ្ញាត)"), IF(AND(T1573=FALSE, U1573=FALSE, V1573=FALSE), "ព្យួរទុក (មិនមានទិន្នន័យ)", "ប្រកាសខុស (ព្យួរទុក)"))</f>
        <v/>
      </c>
      <c r="L1573" s="418" t="inlineStr"/>
      <c r="M1573" s="418" t="inlineStr"/>
      <c r="N1573" s="455" t="n"/>
      <c r="O1573" s="455">
        <f>IF(W1573&lt;0,AI1573,I1573)</f>
        <v/>
      </c>
      <c r="P1573" s="455">
        <f>I1573-O1573</f>
        <v/>
      </c>
      <c r="Q1573" s="418" t="n"/>
      <c r="R1573" s="418" t="inlineStr">
        <is>
          <t>INV20230312999</t>
        </is>
      </c>
      <c r="S1573" s="418" t="inlineStr"/>
      <c r="T1573" s="418">
        <f>R1573=S1573</f>
        <v/>
      </c>
      <c r="U1573" s="418">
        <f>AND(MONTH(F1573)=MONTH(Y1573), YEAR(F1573)=YEAR(Y1573))</f>
        <v/>
      </c>
      <c r="V1573" s="418">
        <f>AND(AC1573&lt;&gt;"", 'Company information'!D$4&lt;&gt;"", RIGHT(SUBSTITUTE(AC1573,"-",""),9)=RIGHT(SUBSTITUTE('Company information'!D$4,"-",""),9))</f>
        <v/>
      </c>
      <c r="W1573" s="418">
        <f>AI1573-I1573</f>
        <v/>
      </c>
      <c r="X1573" s="455" t="n"/>
      <c r="Y1573" s="417" t="n"/>
      <c r="Z1573" s="418" t="n"/>
      <c r="AA1573" s="418" t="n"/>
      <c r="AB1573" s="418" t="n"/>
      <c r="AC1573" s="418" t="n"/>
      <c r="AD1573" s="418" t="n"/>
      <c r="AE1573" s="455" t="n"/>
      <c r="AF1573" s="455" t="n"/>
      <c r="AG1573" s="455" t="n"/>
      <c r="AH1573" s="455" t="n"/>
      <c r="AI1573" s="455" t="n"/>
      <c r="AJ1573" s="455" t="n"/>
      <c r="AK1573" s="455" t="n"/>
      <c r="AL1573" s="455" t="n"/>
      <c r="AM1573" s="455" t="n"/>
      <c r="AN1573" s="455" t="n"/>
      <c r="AO1573" s="455" t="n"/>
      <c r="AP1573" s="455" t="n"/>
      <c r="AQ1573" s="455" t="n"/>
      <c r="AR1573" s="418" t="n"/>
      <c r="AS1573" s="418" t="n"/>
      <c r="AT1573" s="418" t="n"/>
    </row>
    <row r="1574">
      <c r="A1574" s="417" t="n">
        <v>1565</v>
      </c>
      <c r="B1574" s="418" t="inlineStr">
        <is>
          <t>Clearance and Trucking Fee</t>
        </is>
      </c>
      <c r="C1574" s="418" t="inlineStr">
        <is>
          <t>56ប៊ី-លីង សឹបផ្លាយ ឆេន មេនេចម៉ិន ឯ.ក</t>
        </is>
      </c>
      <c r="D1574" s="418" t="inlineStr">
        <is>
          <t>K004-902004795</t>
        </is>
      </c>
      <c r="E1574" s="418" t="inlineStr">
        <is>
          <t>TI2023-0185</t>
        </is>
      </c>
      <c r="F1574" s="419" t="n">
        <v>45110</v>
      </c>
      <c r="G1574" s="420" t="n">
        <v>481950</v>
      </c>
      <c r="H1574" s="418" t="n"/>
      <c r="I1574" s="455" t="n">
        <v>481950</v>
      </c>
      <c r="J1574" s="418">
        <f>IF(L1574&lt;&gt;"",L1574,K1574)</f>
        <v/>
      </c>
      <c r="K1574" s="418">
        <f>IF(AND(T1574=TRUE, U1574=TRUE, V1574=TRUE), IF(W1574&lt;-0.05, "អនុញ្ញាត (អ្នកផ្គត់ផ្គង់ប្រកាសខ្វះ)", "បានប្រកាស (អនុញ្ញាត)"), IF(AND(T1574=FALSE, U1574=FALSE, V1574=FALSE), "ព្យួរទុក (មិនមានទិន្នន័យ)", "ប្រកាសខុស (ព្យួរទុក)"))</f>
        <v/>
      </c>
      <c r="L1574" s="418" t="inlineStr"/>
      <c r="M1574" s="418" t="inlineStr"/>
      <c r="N1574" s="455" t="n"/>
      <c r="O1574" s="455">
        <f>IF(W1574&lt;0,AI1574,I1574)</f>
        <v/>
      </c>
      <c r="P1574" s="455">
        <f>I1574-O1574</f>
        <v/>
      </c>
      <c r="Q1574" s="418" t="n"/>
      <c r="R1574" s="418" t="inlineStr">
        <is>
          <t>TI2023-0185</t>
        </is>
      </c>
      <c r="S1574" s="418" t="inlineStr"/>
      <c r="T1574" s="418">
        <f>R1574=S1574</f>
        <v/>
      </c>
      <c r="U1574" s="418">
        <f>AND(MONTH(F1574)=MONTH(Y1574), YEAR(F1574)=YEAR(Y1574))</f>
        <v/>
      </c>
      <c r="V1574" s="418">
        <f>AND(AC1574&lt;&gt;"", 'Company information'!D$4&lt;&gt;"", RIGHT(SUBSTITUTE(AC1574,"-",""),9)=RIGHT(SUBSTITUTE('Company information'!D$4,"-",""),9))</f>
        <v/>
      </c>
      <c r="W1574" s="418">
        <f>AI1574-I1574</f>
        <v/>
      </c>
      <c r="X1574" s="455" t="n"/>
      <c r="Y1574" s="417" t="n"/>
      <c r="Z1574" s="418" t="n"/>
      <c r="AA1574" s="418" t="n"/>
      <c r="AB1574" s="418" t="n"/>
      <c r="AC1574" s="418" t="n"/>
      <c r="AD1574" s="418" t="n"/>
      <c r="AE1574" s="455" t="n"/>
      <c r="AF1574" s="455" t="n"/>
      <c r="AG1574" s="455" t="n"/>
      <c r="AH1574" s="455" t="n"/>
      <c r="AI1574" s="455" t="n"/>
      <c r="AJ1574" s="455" t="n"/>
      <c r="AK1574" s="455" t="n"/>
      <c r="AL1574" s="455" t="n"/>
      <c r="AM1574" s="455" t="n"/>
      <c r="AN1574" s="455" t="n"/>
      <c r="AO1574" s="455" t="n"/>
      <c r="AP1574" s="455" t="n"/>
      <c r="AQ1574" s="455" t="n"/>
      <c r="AR1574" s="418" t="n"/>
      <c r="AS1574" s="418" t="n"/>
      <c r="AT1574" s="418" t="n"/>
    </row>
    <row r="1575">
      <c r="A1575" s="417" t="n">
        <v>1566</v>
      </c>
      <c r="B1575" s="418" t="inlineStr">
        <is>
          <t>LIFT-OFF Charges</t>
        </is>
      </c>
      <c r="C1575" s="418" t="inlineStr">
        <is>
          <t>កំពង់ផែស្វយ័តភ្នំពេញ "ក.ស.ភ"</t>
        </is>
      </c>
      <c r="D1575" s="418" t="inlineStr">
        <is>
          <t>L001-100044999</t>
        </is>
      </c>
      <c r="E1575" s="418" t="inlineStr">
        <is>
          <t>INV20230312998</t>
        </is>
      </c>
      <c r="F1575" s="419" t="n">
        <v>44998</v>
      </c>
      <c r="G1575" s="420" t="n">
        <v>58306</v>
      </c>
      <c r="H1575" s="418" t="n"/>
      <c r="I1575" s="455" t="n">
        <v>58306</v>
      </c>
      <c r="J1575" s="418">
        <f>IF(L1575&lt;&gt;"",L1575,K1575)</f>
        <v/>
      </c>
      <c r="K1575" s="418">
        <f>IF(AND(T1575=TRUE, U1575=TRUE, V1575=TRUE), IF(W1575&lt;-0.05, "អនុញ្ញាត (អ្នកផ្គត់ផ្គង់ប្រកាសខ្វះ)", "បានប្រកាស (អនុញ្ញាត)"), IF(AND(T1575=FALSE, U1575=FALSE, V1575=FALSE), "ព្យួរទុក (មិនមានទិន្នន័យ)", "ប្រកាសខុស (ព្យួរទុក)"))</f>
        <v/>
      </c>
      <c r="L1575" s="418" t="inlineStr"/>
      <c r="M1575" s="418" t="inlineStr"/>
      <c r="N1575" s="455" t="n"/>
      <c r="O1575" s="455">
        <f>IF(W1575&lt;0,AI1575,I1575)</f>
        <v/>
      </c>
      <c r="P1575" s="455">
        <f>I1575-O1575</f>
        <v/>
      </c>
      <c r="Q1575" s="418" t="n"/>
      <c r="R1575" s="418" t="inlineStr">
        <is>
          <t>INV20230312998</t>
        </is>
      </c>
      <c r="S1575" s="418" t="inlineStr"/>
      <c r="T1575" s="418">
        <f>R1575=S1575</f>
        <v/>
      </c>
      <c r="U1575" s="418">
        <f>AND(MONTH(F1575)=MONTH(Y1575), YEAR(F1575)=YEAR(Y1575))</f>
        <v/>
      </c>
      <c r="V1575" s="418">
        <f>AND(AC1575&lt;&gt;"", 'Company information'!D$4&lt;&gt;"", RIGHT(SUBSTITUTE(AC1575,"-",""),9)=RIGHT(SUBSTITUTE('Company information'!D$4,"-",""),9))</f>
        <v/>
      </c>
      <c r="W1575" s="418">
        <f>AI1575-I1575</f>
        <v/>
      </c>
      <c r="X1575" s="455" t="n"/>
      <c r="Y1575" s="417" t="n"/>
      <c r="Z1575" s="418" t="n"/>
      <c r="AA1575" s="418" t="n"/>
      <c r="AB1575" s="418" t="n"/>
      <c r="AC1575" s="418" t="n"/>
      <c r="AD1575" s="418" t="n"/>
      <c r="AE1575" s="455" t="n"/>
      <c r="AF1575" s="455" t="n"/>
      <c r="AG1575" s="455" t="n"/>
      <c r="AH1575" s="455" t="n"/>
      <c r="AI1575" s="455" t="n"/>
      <c r="AJ1575" s="455" t="n"/>
      <c r="AK1575" s="455" t="n"/>
      <c r="AL1575" s="455" t="n"/>
      <c r="AM1575" s="455" t="n"/>
      <c r="AN1575" s="455" t="n"/>
      <c r="AO1575" s="455" t="n"/>
      <c r="AP1575" s="455" t="n"/>
      <c r="AQ1575" s="455" t="n"/>
      <c r="AR1575" s="418" t="n"/>
      <c r="AS1575" s="418" t="n"/>
      <c r="AT1575" s="418" t="n"/>
    </row>
    <row r="1576">
      <c r="A1576" s="417" t="n">
        <v>1567</v>
      </c>
      <c r="B1576" s="418" t="inlineStr">
        <is>
          <t>Clearance and Trucking Fee</t>
        </is>
      </c>
      <c r="C1576" s="418" t="inlineStr">
        <is>
          <t>56ប៊ី-លីង សឹបផ្លាយ ឆេន មេនេចម៉ិន ឯ.ក</t>
        </is>
      </c>
      <c r="D1576" s="418" t="inlineStr">
        <is>
          <t>K004-902004795</t>
        </is>
      </c>
      <c r="E1576" s="418" t="inlineStr">
        <is>
          <t>TI2023-0184</t>
        </is>
      </c>
      <c r="F1576" s="419" t="n">
        <v>45110</v>
      </c>
      <c r="G1576" s="420" t="n">
        <v>481950</v>
      </c>
      <c r="H1576" s="418" t="n"/>
      <c r="I1576" s="455" t="n">
        <v>481950</v>
      </c>
      <c r="J1576" s="418">
        <f>IF(L1576&lt;&gt;"",L1576,K1576)</f>
        <v/>
      </c>
      <c r="K1576" s="418">
        <f>IF(AND(T1576=TRUE, U1576=TRUE, V1576=TRUE), IF(W1576&lt;-0.05, "អនុញ្ញាត (អ្នកផ្គត់ផ្គង់ប្រកាសខ្វះ)", "បានប្រកាស (អនុញ្ញាត)"), IF(AND(T1576=FALSE, U1576=FALSE, V1576=FALSE), "ព្យួរទុក (មិនមានទិន្នន័យ)", "ប្រកាសខុស (ព្យួរទុក)"))</f>
        <v/>
      </c>
      <c r="L1576" s="418" t="inlineStr"/>
      <c r="M1576" s="418" t="inlineStr"/>
      <c r="N1576" s="455" t="n"/>
      <c r="O1576" s="455">
        <f>IF(W1576&lt;0,AI1576,I1576)</f>
        <v/>
      </c>
      <c r="P1576" s="455">
        <f>I1576-O1576</f>
        <v/>
      </c>
      <c r="Q1576" s="418" t="n"/>
      <c r="R1576" s="418" t="inlineStr">
        <is>
          <t>TI2023-0184</t>
        </is>
      </c>
      <c r="S1576" s="418" t="inlineStr"/>
      <c r="T1576" s="418">
        <f>R1576=S1576</f>
        <v/>
      </c>
      <c r="U1576" s="418">
        <f>AND(MONTH(F1576)=MONTH(Y1576), YEAR(F1576)=YEAR(Y1576))</f>
        <v/>
      </c>
      <c r="V1576" s="418">
        <f>AND(AC1576&lt;&gt;"", 'Company information'!D$4&lt;&gt;"", RIGHT(SUBSTITUTE(AC1576,"-",""),9)=RIGHT(SUBSTITUTE('Company information'!D$4,"-",""),9))</f>
        <v/>
      </c>
      <c r="W1576" s="418">
        <f>AI1576-I1576</f>
        <v/>
      </c>
      <c r="X1576" s="455" t="n"/>
      <c r="Y1576" s="417" t="n"/>
      <c r="Z1576" s="418" t="n"/>
      <c r="AA1576" s="418" t="n"/>
      <c r="AB1576" s="418" t="n"/>
      <c r="AC1576" s="418" t="n"/>
      <c r="AD1576" s="418" t="n"/>
      <c r="AE1576" s="455" t="n"/>
      <c r="AF1576" s="455" t="n"/>
      <c r="AG1576" s="455" t="n"/>
      <c r="AH1576" s="455" t="n"/>
      <c r="AI1576" s="455" t="n"/>
      <c r="AJ1576" s="455" t="n"/>
      <c r="AK1576" s="455" t="n"/>
      <c r="AL1576" s="455" t="n"/>
      <c r="AM1576" s="455" t="n"/>
      <c r="AN1576" s="455" t="n"/>
      <c r="AO1576" s="455" t="n"/>
      <c r="AP1576" s="455" t="n"/>
      <c r="AQ1576" s="455" t="n"/>
      <c r="AR1576" s="418" t="n"/>
      <c r="AS1576" s="418" t="n"/>
      <c r="AT1576" s="418" t="n"/>
    </row>
    <row r="1577">
      <c r="A1577" s="417" t="n">
        <v>1568</v>
      </c>
      <c r="B1577" s="418" t="inlineStr">
        <is>
          <t>Lift off</t>
        </is>
      </c>
      <c r="C1577" s="418" t="inlineStr">
        <is>
          <t>កំពង់ផែស្វយ័តក្រុងព្រះសីហនុ</t>
        </is>
      </c>
      <c r="D1577" s="418" t="inlineStr">
        <is>
          <t>L001-100044638</t>
        </is>
      </c>
      <c r="E1577" s="418" t="inlineStr">
        <is>
          <t>029961</t>
        </is>
      </c>
      <c r="F1577" s="419" t="n">
        <v>44988</v>
      </c>
      <c r="G1577" s="420" t="n">
        <v>20706</v>
      </c>
      <c r="H1577" s="418" t="n"/>
      <c r="I1577" s="455" t="n">
        <v>20706</v>
      </c>
      <c r="J1577" s="418">
        <f>IF(L1577&lt;&gt;"",L1577,K1577)</f>
        <v/>
      </c>
      <c r="K1577" s="418">
        <f>IF(AND(T1577=TRUE, U1577=TRUE, V1577=TRUE), IF(W1577&lt;-0.05, "អនុញ្ញាត (អ្នកផ្គត់ផ្គង់ប្រកាសខ្វះ)", "បានប្រកាស (អនុញ្ញាត)"), IF(AND(T1577=FALSE, U1577=FALSE, V1577=FALSE), "ព្យួរទុក (មិនមានទិន្នន័យ)", "ប្រកាសខុស (ព្យួរទុក)"))</f>
        <v/>
      </c>
      <c r="L1577" s="418" t="inlineStr"/>
      <c r="M1577" s="418" t="inlineStr"/>
      <c r="N1577" s="455" t="n"/>
      <c r="O1577" s="455">
        <f>IF(W1577&lt;0,AI1577,I1577)</f>
        <v/>
      </c>
      <c r="P1577" s="455">
        <f>I1577-O1577</f>
        <v/>
      </c>
      <c r="Q1577" s="418" t="n"/>
      <c r="R1577" s="418" t="inlineStr">
        <is>
          <t>029961</t>
        </is>
      </c>
      <c r="S1577" s="418" t="inlineStr"/>
      <c r="T1577" s="418">
        <f>R1577=S1577</f>
        <v/>
      </c>
      <c r="U1577" s="418">
        <f>AND(MONTH(F1577)=MONTH(Y1577), YEAR(F1577)=YEAR(Y1577))</f>
        <v/>
      </c>
      <c r="V1577" s="418">
        <f>AND(AC1577&lt;&gt;"", 'Company information'!D$4&lt;&gt;"", RIGHT(SUBSTITUTE(AC1577,"-",""),9)=RIGHT(SUBSTITUTE('Company information'!D$4,"-",""),9))</f>
        <v/>
      </c>
      <c r="W1577" s="418">
        <f>AI1577-I1577</f>
        <v/>
      </c>
      <c r="X1577" s="455" t="n"/>
      <c r="Y1577" s="417" t="n"/>
      <c r="Z1577" s="418" t="n"/>
      <c r="AA1577" s="418" t="n"/>
      <c r="AB1577" s="418" t="n"/>
      <c r="AC1577" s="418" t="n"/>
      <c r="AD1577" s="418" t="n"/>
      <c r="AE1577" s="455" t="n"/>
      <c r="AF1577" s="455" t="n"/>
      <c r="AG1577" s="455" t="n"/>
      <c r="AH1577" s="455" t="n"/>
      <c r="AI1577" s="455" t="n"/>
      <c r="AJ1577" s="455" t="n"/>
      <c r="AK1577" s="455" t="n"/>
      <c r="AL1577" s="455" t="n"/>
      <c r="AM1577" s="455" t="n"/>
      <c r="AN1577" s="455" t="n"/>
      <c r="AO1577" s="455" t="n"/>
      <c r="AP1577" s="455" t="n"/>
      <c r="AQ1577" s="455" t="n"/>
      <c r="AR1577" s="418" t="n"/>
      <c r="AS1577" s="418" t="n"/>
      <c r="AT1577" s="418" t="n"/>
    </row>
    <row r="1578">
      <c r="A1578" s="417" t="n">
        <v>1569</v>
      </c>
      <c r="B1578" s="418" t="inlineStr">
        <is>
          <t>Clearance and Trucking Fee</t>
        </is>
      </c>
      <c r="C1578" s="418" t="inlineStr">
        <is>
          <t>56ប៊ី-លីង សឹបផ្លាយ ឆេន មេនេចម៉ិន ឯ.ក</t>
        </is>
      </c>
      <c r="D1578" s="418" t="inlineStr">
        <is>
          <t>K004-902004795</t>
        </is>
      </c>
      <c r="E1578" s="418" t="inlineStr">
        <is>
          <t>TI2023-0183</t>
        </is>
      </c>
      <c r="F1578" s="419" t="n">
        <v>45110</v>
      </c>
      <c r="G1578" s="420" t="n">
        <v>297675</v>
      </c>
      <c r="H1578" s="418" t="n"/>
      <c r="I1578" s="455" t="n">
        <v>297675</v>
      </c>
      <c r="J1578" s="418">
        <f>IF(L1578&lt;&gt;"",L1578,K1578)</f>
        <v/>
      </c>
      <c r="K1578" s="418">
        <f>IF(AND(T1578=TRUE, U1578=TRUE, V1578=TRUE), IF(W1578&lt;-0.05, "អនុញ្ញាត (អ្នកផ្គត់ផ្គង់ប្រកាសខ្វះ)", "បានប្រកាស (អនុញ្ញាត)"), IF(AND(T1578=FALSE, U1578=FALSE, V1578=FALSE), "ព្យួរទុក (មិនមានទិន្នន័យ)", "ប្រកាសខុស (ព្យួរទុក)"))</f>
        <v/>
      </c>
      <c r="L1578" s="418" t="inlineStr"/>
      <c r="M1578" s="418" t="inlineStr"/>
      <c r="N1578" s="455" t="n"/>
      <c r="O1578" s="455">
        <f>IF(W1578&lt;0,AI1578,I1578)</f>
        <v/>
      </c>
      <c r="P1578" s="455">
        <f>I1578-O1578</f>
        <v/>
      </c>
      <c r="Q1578" s="418" t="n"/>
      <c r="R1578" s="418" t="inlineStr">
        <is>
          <t>TI2023-0183</t>
        </is>
      </c>
      <c r="S1578" s="418" t="inlineStr"/>
      <c r="T1578" s="418">
        <f>R1578=S1578</f>
        <v/>
      </c>
      <c r="U1578" s="418">
        <f>AND(MONTH(F1578)=MONTH(Y1578), YEAR(F1578)=YEAR(Y1578))</f>
        <v/>
      </c>
      <c r="V1578" s="418">
        <f>AND(AC1578&lt;&gt;"", 'Company information'!D$4&lt;&gt;"", RIGHT(SUBSTITUTE(AC1578,"-",""),9)=RIGHT(SUBSTITUTE('Company information'!D$4,"-",""),9))</f>
        <v/>
      </c>
      <c r="W1578" s="418">
        <f>AI1578-I1578</f>
        <v/>
      </c>
      <c r="X1578" s="455" t="n"/>
      <c r="Y1578" s="417" t="n"/>
      <c r="Z1578" s="418" t="n"/>
      <c r="AA1578" s="418" t="n"/>
      <c r="AB1578" s="418" t="n"/>
      <c r="AC1578" s="418" t="n"/>
      <c r="AD1578" s="418" t="n"/>
      <c r="AE1578" s="455" t="n"/>
      <c r="AF1578" s="455" t="n"/>
      <c r="AG1578" s="455" t="n"/>
      <c r="AH1578" s="455" t="n"/>
      <c r="AI1578" s="455" t="n"/>
      <c r="AJ1578" s="455" t="n"/>
      <c r="AK1578" s="455" t="n"/>
      <c r="AL1578" s="455" t="n"/>
      <c r="AM1578" s="455" t="n"/>
      <c r="AN1578" s="455" t="n"/>
      <c r="AO1578" s="455" t="n"/>
      <c r="AP1578" s="455" t="n"/>
      <c r="AQ1578" s="455" t="n"/>
      <c r="AR1578" s="418" t="n"/>
      <c r="AS1578" s="418" t="n"/>
      <c r="AT1578" s="418" t="n"/>
    </row>
    <row r="1579">
      <c r="A1579" s="417" t="n">
        <v>1570</v>
      </c>
      <c r="B1579" s="418" t="inlineStr">
        <is>
          <t>Clearance and Trucking Fee</t>
        </is>
      </c>
      <c r="C1579" s="418" t="inlineStr">
        <is>
          <t>56ប៊ី-លីង សឹបផ្លាយ ឆេន មេនេចម៉ិន ឯ.ក</t>
        </is>
      </c>
      <c r="D1579" s="418" t="inlineStr">
        <is>
          <t>K004-902004795</t>
        </is>
      </c>
      <c r="E1579" s="418" t="inlineStr">
        <is>
          <t>TI2023-0182</t>
        </is>
      </c>
      <c r="F1579" s="419" t="n">
        <v>45110</v>
      </c>
      <c r="G1579" s="420" t="n">
        <v>170100</v>
      </c>
      <c r="H1579" s="418" t="n"/>
      <c r="I1579" s="455" t="n">
        <v>170100</v>
      </c>
      <c r="J1579" s="418">
        <f>IF(L1579&lt;&gt;"",L1579,K1579)</f>
        <v/>
      </c>
      <c r="K1579" s="418">
        <f>IF(AND(T1579=TRUE, U1579=TRUE, V1579=TRUE), IF(W1579&lt;-0.05, "អនុញ្ញាត (អ្នកផ្គត់ផ្គង់ប្រកាសខ្វះ)", "បានប្រកាស (អនុញ្ញាត)"), IF(AND(T1579=FALSE, U1579=FALSE, V1579=FALSE), "ព្យួរទុក (មិនមានទិន្នន័យ)", "ប្រកាសខុស (ព្យួរទុក)"))</f>
        <v/>
      </c>
      <c r="L1579" s="418" t="inlineStr"/>
      <c r="M1579" s="418" t="inlineStr"/>
      <c r="N1579" s="455" t="n"/>
      <c r="O1579" s="455">
        <f>IF(W1579&lt;0,AI1579,I1579)</f>
        <v/>
      </c>
      <c r="P1579" s="455">
        <f>I1579-O1579</f>
        <v/>
      </c>
      <c r="Q1579" s="418" t="n"/>
      <c r="R1579" s="418" t="inlineStr">
        <is>
          <t>TI2023-0182</t>
        </is>
      </c>
      <c r="S1579" s="418" t="inlineStr"/>
      <c r="T1579" s="418">
        <f>R1579=S1579</f>
        <v/>
      </c>
      <c r="U1579" s="418">
        <f>AND(MONTH(F1579)=MONTH(Y1579), YEAR(F1579)=YEAR(Y1579))</f>
        <v/>
      </c>
      <c r="V1579" s="418">
        <f>AND(AC1579&lt;&gt;"", 'Company information'!D$4&lt;&gt;"", RIGHT(SUBSTITUTE(AC1579,"-",""),9)=RIGHT(SUBSTITUTE('Company information'!D$4,"-",""),9))</f>
        <v/>
      </c>
      <c r="W1579" s="418">
        <f>AI1579-I1579</f>
        <v/>
      </c>
      <c r="X1579" s="455" t="n"/>
      <c r="Y1579" s="417" t="n"/>
      <c r="Z1579" s="418" t="n"/>
      <c r="AA1579" s="418" t="n"/>
      <c r="AB1579" s="418" t="n"/>
      <c r="AC1579" s="418" t="n"/>
      <c r="AD1579" s="418" t="n"/>
      <c r="AE1579" s="455" t="n"/>
      <c r="AF1579" s="455" t="n"/>
      <c r="AG1579" s="455" t="n"/>
      <c r="AH1579" s="455" t="n"/>
      <c r="AI1579" s="455" t="n"/>
      <c r="AJ1579" s="455" t="n"/>
      <c r="AK1579" s="455" t="n"/>
      <c r="AL1579" s="455" t="n"/>
      <c r="AM1579" s="455" t="n"/>
      <c r="AN1579" s="455" t="n"/>
      <c r="AO1579" s="455" t="n"/>
      <c r="AP1579" s="455" t="n"/>
      <c r="AQ1579" s="455" t="n"/>
      <c r="AR1579" s="418" t="n"/>
      <c r="AS1579" s="418" t="n"/>
      <c r="AT1579" s="418" t="n"/>
    </row>
    <row r="1580">
      <c r="A1580" s="417" t="n">
        <v>1571</v>
      </c>
      <c r="B1580" s="418" t="inlineStr">
        <is>
          <t>Clearance and Trucking Fee</t>
        </is>
      </c>
      <c r="C1580" s="418" t="inlineStr">
        <is>
          <t>56ប៊ី-លីង សឹបផ្លាយ ឆេន មេនេចម៉ិន ឯ.ក</t>
        </is>
      </c>
      <c r="D1580" s="418" t="inlineStr">
        <is>
          <t>K004-902004795</t>
        </is>
      </c>
      <c r="E1580" s="418" t="inlineStr">
        <is>
          <t>TI2023-0181</t>
        </is>
      </c>
      <c r="F1580" s="419" t="n">
        <v>45110</v>
      </c>
      <c r="G1580" s="420" t="n">
        <v>208575</v>
      </c>
      <c r="H1580" s="418" t="n"/>
      <c r="I1580" s="455" t="n">
        <v>208575</v>
      </c>
      <c r="J1580" s="418">
        <f>IF(L1580&lt;&gt;"",L1580,K1580)</f>
        <v/>
      </c>
      <c r="K1580" s="418">
        <f>IF(AND(T1580=TRUE, U1580=TRUE, V1580=TRUE), IF(W1580&lt;-0.05, "អនុញ្ញាត (អ្នកផ្គត់ផ្គង់ប្រកាសខ្វះ)", "បានប្រកាស (អនុញ្ញាត)"), IF(AND(T1580=FALSE, U1580=FALSE, V1580=FALSE), "ព្យួរទុក (មិនមានទិន្នន័យ)", "ប្រកាសខុស (ព្យួរទុក)"))</f>
        <v/>
      </c>
      <c r="L1580" s="418" t="inlineStr"/>
      <c r="M1580" s="418" t="inlineStr"/>
      <c r="N1580" s="455" t="n"/>
      <c r="O1580" s="455">
        <f>IF(W1580&lt;0,AI1580,I1580)</f>
        <v/>
      </c>
      <c r="P1580" s="455">
        <f>I1580-O1580</f>
        <v/>
      </c>
      <c r="Q1580" s="418" t="n"/>
      <c r="R1580" s="418" t="inlineStr">
        <is>
          <t>TI2023-0181</t>
        </is>
      </c>
      <c r="S1580" s="418" t="inlineStr"/>
      <c r="T1580" s="418">
        <f>R1580=S1580</f>
        <v/>
      </c>
      <c r="U1580" s="418">
        <f>AND(MONTH(F1580)=MONTH(Y1580), YEAR(F1580)=YEAR(Y1580))</f>
        <v/>
      </c>
      <c r="V1580" s="418">
        <f>AND(AC1580&lt;&gt;"", 'Company information'!D$4&lt;&gt;"", RIGHT(SUBSTITUTE(AC1580,"-",""),9)=RIGHT(SUBSTITUTE('Company information'!D$4,"-",""),9))</f>
        <v/>
      </c>
      <c r="W1580" s="418">
        <f>AI1580-I1580</f>
        <v/>
      </c>
      <c r="X1580" s="455" t="n"/>
      <c r="Y1580" s="417" t="n"/>
      <c r="Z1580" s="418" t="n"/>
      <c r="AA1580" s="418" t="n"/>
      <c r="AB1580" s="418" t="n"/>
      <c r="AC1580" s="418" t="n"/>
      <c r="AD1580" s="418" t="n"/>
      <c r="AE1580" s="455" t="n"/>
      <c r="AF1580" s="455" t="n"/>
      <c r="AG1580" s="455" t="n"/>
      <c r="AH1580" s="455" t="n"/>
      <c r="AI1580" s="455" t="n"/>
      <c r="AJ1580" s="455" t="n"/>
      <c r="AK1580" s="455" t="n"/>
      <c r="AL1580" s="455" t="n"/>
      <c r="AM1580" s="455" t="n"/>
      <c r="AN1580" s="455" t="n"/>
      <c r="AO1580" s="455" t="n"/>
      <c r="AP1580" s="455" t="n"/>
      <c r="AQ1580" s="455" t="n"/>
      <c r="AR1580" s="418" t="n"/>
      <c r="AS1580" s="418" t="n"/>
      <c r="AT1580" s="418" t="n"/>
    </row>
    <row r="1581">
      <c r="A1581" s="417" t="n">
        <v>1572</v>
      </c>
      <c r="B1581" s="418" t="inlineStr">
        <is>
          <t>Clearance and Trucking Fee</t>
        </is>
      </c>
      <c r="C1581" s="418" t="inlineStr">
        <is>
          <t>56ប៊ី-លីង សឹបផ្លាយ ឆេន មេនេចម៉ិន ឯ.ក</t>
        </is>
      </c>
      <c r="D1581" s="418" t="inlineStr">
        <is>
          <t>K004-902004795</t>
        </is>
      </c>
      <c r="E1581" s="418" t="inlineStr">
        <is>
          <t>TI2023-0180</t>
        </is>
      </c>
      <c r="F1581" s="419" t="n">
        <v>45110</v>
      </c>
      <c r="G1581" s="420" t="n">
        <v>170100</v>
      </c>
      <c r="H1581" s="418" t="n"/>
      <c r="I1581" s="455" t="n">
        <v>170100</v>
      </c>
      <c r="J1581" s="418">
        <f>IF(L1581&lt;&gt;"",L1581,K1581)</f>
        <v/>
      </c>
      <c r="K1581" s="418">
        <f>IF(AND(T1581=TRUE, U1581=TRUE, V1581=TRUE), IF(W1581&lt;-0.05, "អនុញ្ញាត (អ្នកផ្គត់ផ្គង់ប្រកាសខ្វះ)", "បានប្រកាស (អនុញ្ញាត)"), IF(AND(T1581=FALSE, U1581=FALSE, V1581=FALSE), "ព្យួរទុក (មិនមានទិន្នន័យ)", "ប្រកាសខុស (ព្យួរទុក)"))</f>
        <v/>
      </c>
      <c r="L1581" s="418" t="inlineStr"/>
      <c r="M1581" s="418" t="inlineStr"/>
      <c r="N1581" s="455" t="n"/>
      <c r="O1581" s="455">
        <f>IF(W1581&lt;0,AI1581,I1581)</f>
        <v/>
      </c>
      <c r="P1581" s="455">
        <f>I1581-O1581</f>
        <v/>
      </c>
      <c r="Q1581" s="418" t="n"/>
      <c r="R1581" s="418" t="inlineStr">
        <is>
          <t>TI2023-0180</t>
        </is>
      </c>
      <c r="S1581" s="418" t="inlineStr"/>
      <c r="T1581" s="418">
        <f>R1581=S1581</f>
        <v/>
      </c>
      <c r="U1581" s="418">
        <f>AND(MONTH(F1581)=MONTH(Y1581), YEAR(F1581)=YEAR(Y1581))</f>
        <v/>
      </c>
      <c r="V1581" s="418">
        <f>AND(AC1581&lt;&gt;"", 'Company information'!D$4&lt;&gt;"", RIGHT(SUBSTITUTE(AC1581,"-",""),9)=RIGHT(SUBSTITUTE('Company information'!D$4,"-",""),9))</f>
        <v/>
      </c>
      <c r="W1581" s="418">
        <f>AI1581-I1581</f>
        <v/>
      </c>
      <c r="X1581" s="455" t="n"/>
      <c r="Y1581" s="417" t="n"/>
      <c r="Z1581" s="418" t="n"/>
      <c r="AA1581" s="418" t="n"/>
      <c r="AB1581" s="418" t="n"/>
      <c r="AC1581" s="418" t="n"/>
      <c r="AD1581" s="418" t="n"/>
      <c r="AE1581" s="455" t="n"/>
      <c r="AF1581" s="455" t="n"/>
      <c r="AG1581" s="455" t="n"/>
      <c r="AH1581" s="455" t="n"/>
      <c r="AI1581" s="455" t="n"/>
      <c r="AJ1581" s="455" t="n"/>
      <c r="AK1581" s="455" t="n"/>
      <c r="AL1581" s="455" t="n"/>
      <c r="AM1581" s="455" t="n"/>
      <c r="AN1581" s="455" t="n"/>
      <c r="AO1581" s="455" t="n"/>
      <c r="AP1581" s="455" t="n"/>
      <c r="AQ1581" s="455" t="n"/>
      <c r="AR1581" s="418" t="n"/>
      <c r="AS1581" s="418" t="n"/>
      <c r="AT1581" s="418" t="n"/>
    </row>
    <row r="1582">
      <c r="A1582" s="417" t="n">
        <v>1573</v>
      </c>
      <c r="B1582" s="418" t="inlineStr">
        <is>
          <t>Clearance and Trucking Fee</t>
        </is>
      </c>
      <c r="C1582" s="418" t="inlineStr">
        <is>
          <t>56ប៊ី-លីង សឹបផ្លាយ ឆេន មេនេចម៉ិន ឯ.ក</t>
        </is>
      </c>
      <c r="D1582" s="418" t="inlineStr">
        <is>
          <t>K004-902004795</t>
        </is>
      </c>
      <c r="E1582" s="418" t="inlineStr">
        <is>
          <t>TI2023-0179</t>
        </is>
      </c>
      <c r="F1582" s="419" t="n">
        <v>45110</v>
      </c>
      <c r="G1582" s="420" t="n">
        <v>208575</v>
      </c>
      <c r="H1582" s="418" t="n"/>
      <c r="I1582" s="455" t="n">
        <v>208575</v>
      </c>
      <c r="J1582" s="418">
        <f>IF(L1582&lt;&gt;"",L1582,K1582)</f>
        <v/>
      </c>
      <c r="K1582" s="418">
        <f>IF(AND(T1582=TRUE, U1582=TRUE, V1582=TRUE), IF(W1582&lt;-0.05, "អនុញ្ញាត (អ្នកផ្គត់ផ្គង់ប្រកាសខ្វះ)", "បានប្រកាស (អនុញ្ញាត)"), IF(AND(T1582=FALSE, U1582=FALSE, V1582=FALSE), "ព្យួរទុក (មិនមានទិន្នន័យ)", "ប្រកាសខុស (ព្យួរទុក)"))</f>
        <v/>
      </c>
      <c r="L1582" s="418" t="inlineStr"/>
      <c r="M1582" s="418" t="inlineStr"/>
      <c r="N1582" s="455" t="n"/>
      <c r="O1582" s="455">
        <f>IF(W1582&lt;0,AI1582,I1582)</f>
        <v/>
      </c>
      <c r="P1582" s="455">
        <f>I1582-O1582</f>
        <v/>
      </c>
      <c r="Q1582" s="418" t="n"/>
      <c r="R1582" s="418" t="inlineStr">
        <is>
          <t>TI2023-0179</t>
        </is>
      </c>
      <c r="S1582" s="418" t="inlineStr"/>
      <c r="T1582" s="418">
        <f>R1582=S1582</f>
        <v/>
      </c>
      <c r="U1582" s="418">
        <f>AND(MONTH(F1582)=MONTH(Y1582), YEAR(F1582)=YEAR(Y1582))</f>
        <v/>
      </c>
      <c r="V1582" s="418">
        <f>AND(AC1582&lt;&gt;"", 'Company information'!D$4&lt;&gt;"", RIGHT(SUBSTITUTE(AC1582,"-",""),9)=RIGHT(SUBSTITUTE('Company information'!D$4,"-",""),9))</f>
        <v/>
      </c>
      <c r="W1582" s="418">
        <f>AI1582-I1582</f>
        <v/>
      </c>
      <c r="X1582" s="455" t="n"/>
      <c r="Y1582" s="417" t="n"/>
      <c r="Z1582" s="418" t="n"/>
      <c r="AA1582" s="418" t="n"/>
      <c r="AB1582" s="418" t="n"/>
      <c r="AC1582" s="418" t="n"/>
      <c r="AD1582" s="418" t="n"/>
      <c r="AE1582" s="455" t="n"/>
      <c r="AF1582" s="455" t="n"/>
      <c r="AG1582" s="455" t="n"/>
      <c r="AH1582" s="455" t="n"/>
      <c r="AI1582" s="455" t="n"/>
      <c r="AJ1582" s="455" t="n"/>
      <c r="AK1582" s="455" t="n"/>
      <c r="AL1582" s="455" t="n"/>
      <c r="AM1582" s="455" t="n"/>
      <c r="AN1582" s="455" t="n"/>
      <c r="AO1582" s="455" t="n"/>
      <c r="AP1582" s="455" t="n"/>
      <c r="AQ1582" s="455" t="n"/>
      <c r="AR1582" s="418" t="n"/>
      <c r="AS1582" s="418" t="n"/>
      <c r="AT1582" s="418" t="n"/>
    </row>
    <row r="1583">
      <c r="A1583" s="417" t="n">
        <v>1574</v>
      </c>
      <c r="B1583" s="418" t="inlineStr">
        <is>
          <t>Express Fee</t>
        </is>
      </c>
      <c r="C1583" s="418" t="inlineStr">
        <is>
          <t>ឌី អេច អិល អិចប្រេស (ខេមបូឌា)</t>
        </is>
      </c>
      <c r="D1583" s="418" t="inlineStr">
        <is>
          <t>L001-100045197</t>
        </is>
      </c>
      <c r="E1583" s="418" t="inlineStr">
        <is>
          <t>PNHR000454500</t>
        </is>
      </c>
      <c r="F1583" s="419" t="n">
        <v>45008</v>
      </c>
      <c r="G1583" s="420" t="n">
        <v>6713</v>
      </c>
      <c r="H1583" s="418" t="n"/>
      <c r="I1583" s="455" t="n">
        <v>6713</v>
      </c>
      <c r="J1583" s="418">
        <f>IF(L1583&lt;&gt;"",L1583,K1583)</f>
        <v/>
      </c>
      <c r="K1583" s="418">
        <f>IF(AND(T1583=TRUE, U1583=TRUE, V1583=TRUE), IF(W1583&lt;-0.05, "អនុញ្ញាត (អ្នកផ្គត់ផ្គង់ប្រកាសខ្វះ)", "បានប្រកាស (អនុញ្ញាត)"), IF(AND(T1583=FALSE, U1583=FALSE, V1583=FALSE), "ព្យួរទុក (មិនមានទិន្នន័យ)", "ប្រកាសខុស (ព្យួរទុក)"))</f>
        <v/>
      </c>
      <c r="L1583" s="418" t="inlineStr"/>
      <c r="M1583" s="418" t="inlineStr"/>
      <c r="N1583" s="455" t="n"/>
      <c r="O1583" s="455">
        <f>IF(W1583&lt;0,AI1583,I1583)</f>
        <v/>
      </c>
      <c r="P1583" s="455">
        <f>I1583-O1583</f>
        <v/>
      </c>
      <c r="Q1583" s="418" t="n"/>
      <c r="R1583" s="418" t="inlineStr">
        <is>
          <t>PNHR000454500</t>
        </is>
      </c>
      <c r="S1583" s="418" t="inlineStr"/>
      <c r="T1583" s="418">
        <f>R1583=S1583</f>
        <v/>
      </c>
      <c r="U1583" s="418">
        <f>AND(MONTH(F1583)=MONTH(Y1583), YEAR(F1583)=YEAR(Y1583))</f>
        <v/>
      </c>
      <c r="V1583" s="418">
        <f>AND(AC1583&lt;&gt;"", 'Company information'!D$4&lt;&gt;"", RIGHT(SUBSTITUTE(AC1583,"-",""),9)=RIGHT(SUBSTITUTE('Company information'!D$4,"-",""),9))</f>
        <v/>
      </c>
      <c r="W1583" s="418">
        <f>AI1583-I1583</f>
        <v/>
      </c>
      <c r="X1583" s="455" t="n"/>
      <c r="Y1583" s="417" t="n"/>
      <c r="Z1583" s="418" t="n"/>
      <c r="AA1583" s="418" t="n"/>
      <c r="AB1583" s="418" t="n"/>
      <c r="AC1583" s="418" t="n"/>
      <c r="AD1583" s="418" t="n"/>
      <c r="AE1583" s="455" t="n"/>
      <c r="AF1583" s="455" t="n"/>
      <c r="AG1583" s="455" t="n"/>
      <c r="AH1583" s="455" t="n"/>
      <c r="AI1583" s="455" t="n"/>
      <c r="AJ1583" s="455" t="n"/>
      <c r="AK1583" s="455" t="n"/>
      <c r="AL1583" s="455" t="n"/>
      <c r="AM1583" s="455" t="n"/>
      <c r="AN1583" s="455" t="n"/>
      <c r="AO1583" s="455" t="n"/>
      <c r="AP1583" s="455" t="n"/>
      <c r="AQ1583" s="455" t="n"/>
      <c r="AR1583" s="418" t="n"/>
      <c r="AS1583" s="418" t="n"/>
      <c r="AT1583" s="418" t="n"/>
    </row>
    <row r="1584">
      <c r="A1584" s="417" t="n">
        <v>1575</v>
      </c>
      <c r="B1584" s="418" t="inlineStr">
        <is>
          <t>Express Fee</t>
        </is>
      </c>
      <c r="C1584" s="418" t="inlineStr">
        <is>
          <t>ឌី អេច អិល អិចប្រេស (ខេមបូឌា)</t>
        </is>
      </c>
      <c r="D1584" s="418" t="inlineStr">
        <is>
          <t>L001-100045197</t>
        </is>
      </c>
      <c r="E1584" s="418" t="inlineStr">
        <is>
          <t>PNHR000453778</t>
        </is>
      </c>
      <c r="F1584" s="419" t="n">
        <v>45001</v>
      </c>
      <c r="G1584" s="420" t="n">
        <v>8736</v>
      </c>
      <c r="H1584" s="418" t="n"/>
      <c r="I1584" s="455" t="n">
        <v>8736</v>
      </c>
      <c r="J1584" s="418">
        <f>IF(L1584&lt;&gt;"",L1584,K1584)</f>
        <v/>
      </c>
      <c r="K1584" s="418">
        <f>IF(AND(T1584=TRUE, U1584=TRUE, V1584=TRUE), IF(W1584&lt;-0.05, "អនុញ្ញាត (អ្នកផ្គត់ផ្គង់ប្រកាសខ្វះ)", "បានប្រកាស (អនុញ្ញាត)"), IF(AND(T1584=FALSE, U1584=FALSE, V1584=FALSE), "ព្យួរទុក (មិនមានទិន្នន័យ)", "ប្រកាសខុស (ព្យួរទុក)"))</f>
        <v/>
      </c>
      <c r="L1584" s="418" t="inlineStr"/>
      <c r="M1584" s="418" t="inlineStr"/>
      <c r="N1584" s="455" t="n"/>
      <c r="O1584" s="455">
        <f>IF(W1584&lt;0,AI1584,I1584)</f>
        <v/>
      </c>
      <c r="P1584" s="455">
        <f>I1584-O1584</f>
        <v/>
      </c>
      <c r="Q1584" s="418" t="n"/>
      <c r="R1584" s="418" t="inlineStr">
        <is>
          <t>PNHR000453778</t>
        </is>
      </c>
      <c r="S1584" s="418" t="inlineStr"/>
      <c r="T1584" s="418">
        <f>R1584=S1584</f>
        <v/>
      </c>
      <c r="U1584" s="418">
        <f>AND(MONTH(F1584)=MONTH(Y1584), YEAR(F1584)=YEAR(Y1584))</f>
        <v/>
      </c>
      <c r="V1584" s="418">
        <f>AND(AC1584&lt;&gt;"", 'Company information'!D$4&lt;&gt;"", RIGHT(SUBSTITUTE(AC1584,"-",""),9)=RIGHT(SUBSTITUTE('Company information'!D$4,"-",""),9))</f>
        <v/>
      </c>
      <c r="W1584" s="418">
        <f>AI1584-I1584</f>
        <v/>
      </c>
      <c r="X1584" s="455" t="n"/>
      <c r="Y1584" s="417" t="n"/>
      <c r="Z1584" s="418" t="n"/>
      <c r="AA1584" s="418" t="n"/>
      <c r="AB1584" s="418" t="n"/>
      <c r="AC1584" s="418" t="n"/>
      <c r="AD1584" s="418" t="n"/>
      <c r="AE1584" s="455" t="n"/>
      <c r="AF1584" s="455" t="n"/>
      <c r="AG1584" s="455" t="n"/>
      <c r="AH1584" s="455" t="n"/>
      <c r="AI1584" s="455" t="n"/>
      <c r="AJ1584" s="455" t="n"/>
      <c r="AK1584" s="455" t="n"/>
      <c r="AL1584" s="455" t="n"/>
      <c r="AM1584" s="455" t="n"/>
      <c r="AN1584" s="455" t="n"/>
      <c r="AO1584" s="455" t="n"/>
      <c r="AP1584" s="455" t="n"/>
      <c r="AQ1584" s="455" t="n"/>
      <c r="AR1584" s="418" t="n"/>
      <c r="AS1584" s="418" t="n"/>
      <c r="AT1584" s="418" t="n"/>
    </row>
    <row r="1585">
      <c r="A1585" s="417" t="n">
        <v>1576</v>
      </c>
      <c r="B1585" s="418" t="inlineStr">
        <is>
          <t>Express Fee</t>
        </is>
      </c>
      <c r="C1585" s="418" t="inlineStr">
        <is>
          <t>ឌី អេច អិល អិចប្រេស (ខេមបូឌា)</t>
        </is>
      </c>
      <c r="D1585" s="418" t="inlineStr">
        <is>
          <t>L001-100045197</t>
        </is>
      </c>
      <c r="E1585" s="418" t="inlineStr">
        <is>
          <t>PNHR000453065</t>
        </is>
      </c>
      <c r="F1585" s="419" t="n">
        <v>45172</v>
      </c>
      <c r="G1585" s="420" t="n">
        <v>14107</v>
      </c>
      <c r="H1585" s="418" t="n"/>
      <c r="I1585" s="455" t="n">
        <v>14107</v>
      </c>
      <c r="J1585" s="418">
        <f>IF(L1585&lt;&gt;"",L1585,K1585)</f>
        <v/>
      </c>
      <c r="K1585" s="418">
        <f>IF(AND(T1585=TRUE, U1585=TRUE, V1585=TRUE), IF(W1585&lt;-0.05, "អនុញ្ញាត (អ្នកផ្គត់ផ្គង់ប្រកាសខ្វះ)", "បានប្រកាស (អនុញ្ញាត)"), IF(AND(T1585=FALSE, U1585=FALSE, V1585=FALSE), "ព្យួរទុក (មិនមានទិន្នន័យ)", "ប្រកាសខុស (ព្យួរទុក)"))</f>
        <v/>
      </c>
      <c r="L1585" s="418" t="inlineStr"/>
      <c r="M1585" s="418" t="inlineStr"/>
      <c r="N1585" s="455" t="n"/>
      <c r="O1585" s="455">
        <f>IF(W1585&lt;0,AI1585,I1585)</f>
        <v/>
      </c>
      <c r="P1585" s="455">
        <f>I1585-O1585</f>
        <v/>
      </c>
      <c r="Q1585" s="418" t="n"/>
      <c r="R1585" s="418" t="inlineStr">
        <is>
          <t>PNHR000453065</t>
        </is>
      </c>
      <c r="S1585" s="418" t="inlineStr"/>
      <c r="T1585" s="418">
        <f>R1585=S1585</f>
        <v/>
      </c>
      <c r="U1585" s="418">
        <f>AND(MONTH(F1585)=MONTH(Y1585), YEAR(F1585)=YEAR(Y1585))</f>
        <v/>
      </c>
      <c r="V1585" s="418">
        <f>AND(AC1585&lt;&gt;"", 'Company information'!D$4&lt;&gt;"", RIGHT(SUBSTITUTE(AC1585,"-",""),9)=RIGHT(SUBSTITUTE('Company information'!D$4,"-",""),9))</f>
        <v/>
      </c>
      <c r="W1585" s="418">
        <f>AI1585-I1585</f>
        <v/>
      </c>
      <c r="X1585" s="455" t="n"/>
      <c r="Y1585" s="417" t="n"/>
      <c r="Z1585" s="418" t="n"/>
      <c r="AA1585" s="418" t="n"/>
      <c r="AB1585" s="418" t="n"/>
      <c r="AC1585" s="418" t="n"/>
      <c r="AD1585" s="418" t="n"/>
      <c r="AE1585" s="455" t="n"/>
      <c r="AF1585" s="455" t="n"/>
      <c r="AG1585" s="455" t="n"/>
      <c r="AH1585" s="455" t="n"/>
      <c r="AI1585" s="455" t="n"/>
      <c r="AJ1585" s="455" t="n"/>
      <c r="AK1585" s="455" t="n"/>
      <c r="AL1585" s="455" t="n"/>
      <c r="AM1585" s="455" t="n"/>
      <c r="AN1585" s="455" t="n"/>
      <c r="AO1585" s="455" t="n"/>
      <c r="AP1585" s="455" t="n"/>
      <c r="AQ1585" s="455" t="n"/>
      <c r="AR1585" s="418" t="n"/>
      <c r="AS1585" s="418" t="n"/>
      <c r="AT1585" s="418" t="n"/>
    </row>
    <row r="1586">
      <c r="A1586" s="417" t="n">
        <v>1577</v>
      </c>
      <c r="B1586" s="418" t="inlineStr">
        <is>
          <t>Express Fee</t>
        </is>
      </c>
      <c r="C1586" s="418" t="inlineStr">
        <is>
          <t>ឌី អេច អិល អិចប្រេស (ខេមបូឌា)</t>
        </is>
      </c>
      <c r="D1586" s="418" t="inlineStr">
        <is>
          <t>L001-100045197</t>
        </is>
      </c>
      <c r="E1586" s="418" t="inlineStr">
        <is>
          <t>PNHR000452341</t>
        </is>
      </c>
      <c r="F1586" s="419" t="n">
        <v>44929</v>
      </c>
      <c r="G1586" s="420" t="n">
        <v>39977</v>
      </c>
      <c r="H1586" s="418" t="n"/>
      <c r="I1586" s="455" t="n">
        <v>39977</v>
      </c>
      <c r="J1586" s="418">
        <f>IF(L1586&lt;&gt;"",L1586,K1586)</f>
        <v/>
      </c>
      <c r="K1586" s="418">
        <f>IF(AND(T1586=TRUE, U1586=TRUE, V1586=TRUE), IF(W1586&lt;-0.05, "អនុញ្ញាត (អ្នកផ្គត់ផ្គង់ប្រកាសខ្វះ)", "បានប្រកាស (អនុញ្ញាត)"), IF(AND(T1586=FALSE, U1586=FALSE, V1586=FALSE), "ព្យួរទុក (មិនមានទិន្នន័យ)", "ប្រកាសខុស (ព្យួរទុក)"))</f>
        <v/>
      </c>
      <c r="L1586" s="418" t="inlineStr"/>
      <c r="M1586" s="418" t="inlineStr"/>
      <c r="N1586" s="455" t="n"/>
      <c r="O1586" s="455">
        <f>IF(W1586&lt;0,AI1586,I1586)</f>
        <v/>
      </c>
      <c r="P1586" s="455">
        <f>I1586-O1586</f>
        <v/>
      </c>
      <c r="Q1586" s="418" t="n"/>
      <c r="R1586" s="418" t="inlineStr">
        <is>
          <t>PNHR000452341</t>
        </is>
      </c>
      <c r="S1586" s="418" t="inlineStr"/>
      <c r="T1586" s="418">
        <f>R1586=S1586</f>
        <v/>
      </c>
      <c r="U1586" s="418">
        <f>AND(MONTH(F1586)=MONTH(Y1586), YEAR(F1586)=YEAR(Y1586))</f>
        <v/>
      </c>
      <c r="V1586" s="418">
        <f>AND(AC1586&lt;&gt;"", 'Company information'!D$4&lt;&gt;"", RIGHT(SUBSTITUTE(AC1586,"-",""),9)=RIGHT(SUBSTITUTE('Company information'!D$4,"-",""),9))</f>
        <v/>
      </c>
      <c r="W1586" s="418">
        <f>AI1586-I1586</f>
        <v/>
      </c>
      <c r="X1586" s="455" t="n"/>
      <c r="Y1586" s="417" t="n"/>
      <c r="Z1586" s="418" t="n"/>
      <c r="AA1586" s="418" t="n"/>
      <c r="AB1586" s="418" t="n"/>
      <c r="AC1586" s="418" t="n"/>
      <c r="AD1586" s="418" t="n"/>
      <c r="AE1586" s="455" t="n"/>
      <c r="AF1586" s="455" t="n"/>
      <c r="AG1586" s="455" t="n"/>
      <c r="AH1586" s="455" t="n"/>
      <c r="AI1586" s="455" t="n"/>
      <c r="AJ1586" s="455" t="n"/>
      <c r="AK1586" s="455" t="n"/>
      <c r="AL1586" s="455" t="n"/>
      <c r="AM1586" s="455" t="n"/>
      <c r="AN1586" s="455" t="n"/>
      <c r="AO1586" s="455" t="n"/>
      <c r="AP1586" s="455" t="n"/>
      <c r="AQ1586" s="455" t="n"/>
      <c r="AR1586" s="418" t="n"/>
      <c r="AS1586" s="418" t="n"/>
      <c r="AT1586" s="418" t="n"/>
    </row>
    <row r="1587">
      <c r="A1587" s="417" t="n">
        <v>1578</v>
      </c>
      <c r="B1587" s="418" t="inlineStr">
        <is>
          <t>Express Fee</t>
        </is>
      </c>
      <c r="C1587" s="418" t="inlineStr">
        <is>
          <t>ឌី អេច អិល អិចប្រេស (ខេមបូឌា)</t>
        </is>
      </c>
      <c r="D1587" s="418" t="inlineStr">
        <is>
          <t>L001-100045197</t>
        </is>
      </c>
      <c r="E1587" s="418" t="inlineStr">
        <is>
          <t>PNHIR00156769</t>
        </is>
      </c>
      <c r="F1587" s="419" t="n">
        <v>45172</v>
      </c>
      <c r="G1587" s="420" t="n">
        <v>8096</v>
      </c>
      <c r="H1587" s="418" t="n"/>
      <c r="I1587" s="455" t="n">
        <v>8096</v>
      </c>
      <c r="J1587" s="418">
        <f>IF(L1587&lt;&gt;"",L1587,K1587)</f>
        <v/>
      </c>
      <c r="K1587" s="418">
        <f>IF(AND(T1587=TRUE, U1587=TRUE, V1587=TRUE), IF(W1587&lt;-0.05, "អនុញ្ញាត (អ្នកផ្គត់ផ្គង់ប្រកាសខ្វះ)", "បានប្រកាស (អនុញ្ញាត)"), IF(AND(T1587=FALSE, U1587=FALSE, V1587=FALSE), "ព្យួរទុក (មិនមានទិន្នន័យ)", "ប្រកាសខុស (ព្យួរទុក)"))</f>
        <v/>
      </c>
      <c r="L1587" s="418" t="inlineStr"/>
      <c r="M1587" s="418" t="inlineStr"/>
      <c r="N1587" s="455" t="n"/>
      <c r="O1587" s="455">
        <f>IF(W1587&lt;0,AI1587,I1587)</f>
        <v/>
      </c>
      <c r="P1587" s="455">
        <f>I1587-O1587</f>
        <v/>
      </c>
      <c r="Q1587" s="418" t="n"/>
      <c r="R1587" s="418" t="inlineStr">
        <is>
          <t>PNHIR00156769</t>
        </is>
      </c>
      <c r="S1587" s="418" t="inlineStr"/>
      <c r="T1587" s="418">
        <f>R1587=S1587</f>
        <v/>
      </c>
      <c r="U1587" s="418">
        <f>AND(MONTH(F1587)=MONTH(Y1587), YEAR(F1587)=YEAR(Y1587))</f>
        <v/>
      </c>
      <c r="V1587" s="418">
        <f>AND(AC1587&lt;&gt;"", 'Company information'!D$4&lt;&gt;"", RIGHT(SUBSTITUTE(AC1587,"-",""),9)=RIGHT(SUBSTITUTE('Company information'!D$4,"-",""),9))</f>
        <v/>
      </c>
      <c r="W1587" s="418">
        <f>AI1587-I1587</f>
        <v/>
      </c>
      <c r="X1587" s="455" t="n"/>
      <c r="Y1587" s="417" t="n"/>
      <c r="Z1587" s="418" t="n"/>
      <c r="AA1587" s="418" t="n"/>
      <c r="AB1587" s="418" t="n"/>
      <c r="AC1587" s="418" t="n"/>
      <c r="AD1587" s="418" t="n"/>
      <c r="AE1587" s="455" t="n"/>
      <c r="AF1587" s="455" t="n"/>
      <c r="AG1587" s="455" t="n"/>
      <c r="AH1587" s="455" t="n"/>
      <c r="AI1587" s="455" t="n"/>
      <c r="AJ1587" s="455" t="n"/>
      <c r="AK1587" s="455" t="n"/>
      <c r="AL1587" s="455" t="n"/>
      <c r="AM1587" s="455" t="n"/>
      <c r="AN1587" s="455" t="n"/>
      <c r="AO1587" s="455" t="n"/>
      <c r="AP1587" s="455" t="n"/>
      <c r="AQ1587" s="455" t="n"/>
      <c r="AR1587" s="418" t="n"/>
      <c r="AS1587" s="418" t="n"/>
      <c r="AT1587" s="418" t="n"/>
    </row>
    <row r="1588">
      <c r="A1588" s="417" t="n">
        <v>1579</v>
      </c>
      <c r="B1588" s="418" t="inlineStr">
        <is>
          <t>Carbon Dioxide</t>
        </is>
      </c>
      <c r="C1588" s="418" t="inlineStr">
        <is>
          <t>ធីវីសីុ ហ្គាស សឹលូសិន</t>
        </is>
      </c>
      <c r="D1588" s="418" t="inlineStr">
        <is>
          <t>K005-901501105</t>
        </is>
      </c>
      <c r="E1588" s="418" t="inlineStr">
        <is>
          <t>2023-0625</t>
        </is>
      </c>
      <c r="F1588" s="419" t="n">
        <v>45016</v>
      </c>
      <c r="G1588" s="420" t="n">
        <v>827016</v>
      </c>
      <c r="H1588" s="418" t="n"/>
      <c r="I1588" s="455" t="n">
        <v>827016</v>
      </c>
      <c r="J1588" s="418">
        <f>IF(L1588&lt;&gt;"",L1588,K1588)</f>
        <v/>
      </c>
      <c r="K1588" s="418">
        <f>IF(AND(T1588=TRUE, U1588=TRUE, V1588=TRUE), IF(W1588&lt;-0.05, "អនុញ្ញាត (អ្នកផ្គត់ផ្គង់ប្រកាសខ្វះ)", "បានប្រកាស (អនុញ្ញាត)"), IF(AND(T1588=FALSE, U1588=FALSE, V1588=FALSE), "ព្យួរទុក (មិនមានទិន្នន័យ)", "ប្រកាសខុស (ព្យួរទុក)"))</f>
        <v/>
      </c>
      <c r="L1588" s="418" t="inlineStr"/>
      <c r="M1588" s="418" t="inlineStr"/>
      <c r="N1588" s="455" t="n"/>
      <c r="O1588" s="455">
        <f>IF(W1588&lt;0,AI1588,I1588)</f>
        <v/>
      </c>
      <c r="P1588" s="455">
        <f>I1588-O1588</f>
        <v/>
      </c>
      <c r="Q1588" s="418" t="n"/>
      <c r="R1588" s="418" t="inlineStr">
        <is>
          <t>2023-0625</t>
        </is>
      </c>
      <c r="S1588" s="418" t="inlineStr"/>
      <c r="T1588" s="418">
        <f>R1588=S1588</f>
        <v/>
      </c>
      <c r="U1588" s="418">
        <f>AND(MONTH(F1588)=MONTH(Y1588), YEAR(F1588)=YEAR(Y1588))</f>
        <v/>
      </c>
      <c r="V1588" s="418">
        <f>AND(AC1588&lt;&gt;"", 'Company information'!D$4&lt;&gt;"", RIGHT(SUBSTITUTE(AC1588,"-",""),9)=RIGHT(SUBSTITUTE('Company information'!D$4,"-",""),9))</f>
        <v/>
      </c>
      <c r="W1588" s="418">
        <f>AI1588-I1588</f>
        <v/>
      </c>
      <c r="X1588" s="455" t="n"/>
      <c r="Y1588" s="417" t="n"/>
      <c r="Z1588" s="418" t="n"/>
      <c r="AA1588" s="418" t="n"/>
      <c r="AB1588" s="418" t="n"/>
      <c r="AC1588" s="418" t="n"/>
      <c r="AD1588" s="418" t="n"/>
      <c r="AE1588" s="455" t="n"/>
      <c r="AF1588" s="455" t="n"/>
      <c r="AG1588" s="455" t="n"/>
      <c r="AH1588" s="455" t="n"/>
      <c r="AI1588" s="455" t="n"/>
      <c r="AJ1588" s="455" t="n"/>
      <c r="AK1588" s="455" t="n"/>
      <c r="AL1588" s="455" t="n"/>
      <c r="AM1588" s="455" t="n"/>
      <c r="AN1588" s="455" t="n"/>
      <c r="AO1588" s="455" t="n"/>
      <c r="AP1588" s="455" t="n"/>
      <c r="AQ1588" s="455" t="n"/>
      <c r="AR1588" s="418" t="n"/>
      <c r="AS1588" s="418" t="n"/>
      <c r="AT1588" s="418" t="n"/>
    </row>
    <row r="1589">
      <c r="A1589" s="417" t="n">
        <v>1580</v>
      </c>
      <c r="B1589" s="418" t="inlineStr">
        <is>
          <t>Building Rental for Mar 2023</t>
        </is>
      </c>
      <c r="C1589" s="418" t="inlineStr">
        <is>
          <t>មេហ្គា លេបឹល &amp; ស្ទីកឃើរ (ខេមបូឌា)</t>
        </is>
      </c>
      <c r="D1589" s="418" t="inlineStr">
        <is>
          <t>L001-100185983</t>
        </is>
      </c>
      <c r="E1589" s="418" t="inlineStr">
        <is>
          <t>INV20230301</t>
        </is>
      </c>
      <c r="F1589" s="419" t="n">
        <v>44929</v>
      </c>
      <c r="G1589" s="420" t="n">
        <v>736663</v>
      </c>
      <c r="H1589" s="418" t="n"/>
      <c r="I1589" s="455" t="n">
        <v>736663</v>
      </c>
      <c r="J1589" s="418">
        <f>IF(L1589&lt;&gt;"",L1589,K1589)</f>
        <v/>
      </c>
      <c r="K1589" s="418">
        <f>IF(AND(T1589=TRUE, U1589=TRUE, V1589=TRUE), IF(W1589&lt;-0.05, "អនុញ្ញាត (អ្នកផ្គត់ផ្គង់ប្រកាសខ្វះ)", "បានប្រកាស (អនុញ្ញាត)"), IF(AND(T1589=FALSE, U1589=FALSE, V1589=FALSE), "ព្យួរទុក (មិនមានទិន្នន័យ)", "ប្រកាសខុស (ព្យួរទុក)"))</f>
        <v/>
      </c>
      <c r="L1589" s="418" t="inlineStr"/>
      <c r="M1589" s="418" t="inlineStr"/>
      <c r="N1589" s="455" t="n"/>
      <c r="O1589" s="455">
        <f>IF(W1589&lt;0,AI1589,I1589)</f>
        <v/>
      </c>
      <c r="P1589" s="455">
        <f>I1589-O1589</f>
        <v/>
      </c>
      <c r="Q1589" s="418" t="n"/>
      <c r="R1589" s="418" t="inlineStr">
        <is>
          <t>INV20230301</t>
        </is>
      </c>
      <c r="S1589" s="418" t="inlineStr"/>
      <c r="T1589" s="418">
        <f>R1589=S1589</f>
        <v/>
      </c>
      <c r="U1589" s="418">
        <f>AND(MONTH(F1589)=MONTH(Y1589), YEAR(F1589)=YEAR(Y1589))</f>
        <v/>
      </c>
      <c r="V1589" s="418">
        <f>AND(AC1589&lt;&gt;"", 'Company information'!D$4&lt;&gt;"", RIGHT(SUBSTITUTE(AC1589,"-",""),9)=RIGHT(SUBSTITUTE('Company information'!D$4,"-",""),9))</f>
        <v/>
      </c>
      <c r="W1589" s="418">
        <f>AI1589-I1589</f>
        <v/>
      </c>
      <c r="X1589" s="455" t="n"/>
      <c r="Y1589" s="417" t="n"/>
      <c r="Z1589" s="418" t="n"/>
      <c r="AA1589" s="418" t="n"/>
      <c r="AB1589" s="418" t="n"/>
      <c r="AC1589" s="418" t="n"/>
      <c r="AD1589" s="418" t="n"/>
      <c r="AE1589" s="455" t="n"/>
      <c r="AF1589" s="455" t="n"/>
      <c r="AG1589" s="455" t="n"/>
      <c r="AH1589" s="455" t="n"/>
      <c r="AI1589" s="455" t="n"/>
      <c r="AJ1589" s="455" t="n"/>
      <c r="AK1589" s="455" t="n"/>
      <c r="AL1589" s="455" t="n"/>
      <c r="AM1589" s="455" t="n"/>
      <c r="AN1589" s="455" t="n"/>
      <c r="AO1589" s="455" t="n"/>
      <c r="AP1589" s="455" t="n"/>
      <c r="AQ1589" s="455" t="n"/>
      <c r="AR1589" s="418" t="n"/>
      <c r="AS1589" s="418" t="n"/>
      <c r="AT1589" s="418" t="n"/>
    </row>
    <row r="1590">
      <c r="A1590" s="417" t="n">
        <v>1581</v>
      </c>
      <c r="B1590" s="418" t="inlineStr">
        <is>
          <t>Infrastructure Maintenance fee for Mar 2023</t>
        </is>
      </c>
      <c r="C1590" s="418" t="inlineStr">
        <is>
          <t>ភ្នំពេញ អេសអ៊ីហ្សិត ភីអិលស៊ី</t>
        </is>
      </c>
      <c r="D1590" s="418" t="inlineStr">
        <is>
          <t>L001-100046592</t>
        </is>
      </c>
      <c r="E1590" s="418" t="inlineStr">
        <is>
          <t>2023-01274</t>
        </is>
      </c>
      <c r="F1590" s="419" t="n">
        <v>45003</v>
      </c>
      <c r="G1590" s="420" t="n">
        <v>164220</v>
      </c>
      <c r="H1590" s="418" t="n"/>
      <c r="I1590" s="455" t="n">
        <v>164220</v>
      </c>
      <c r="J1590" s="418">
        <f>IF(L1590&lt;&gt;"",L1590,K1590)</f>
        <v/>
      </c>
      <c r="K1590" s="418">
        <f>IF(AND(T1590=TRUE, U1590=TRUE, V1590=TRUE), IF(W1590&lt;-0.05, "អនុញ្ញាត (អ្នកផ្គត់ផ្គង់ប្រកាសខ្វះ)", "បានប្រកាស (អនុញ្ញាត)"), IF(AND(T1590=FALSE, U1590=FALSE, V1590=FALSE), "ព្យួរទុក (មិនមានទិន្នន័យ)", "ប្រកាសខុស (ព្យួរទុក)"))</f>
        <v/>
      </c>
      <c r="L1590" s="418" t="inlineStr"/>
      <c r="M1590" s="418" t="inlineStr"/>
      <c r="N1590" s="455" t="n"/>
      <c r="O1590" s="455">
        <f>IF(W1590&lt;0,AI1590,I1590)</f>
        <v/>
      </c>
      <c r="P1590" s="455">
        <f>I1590-O1590</f>
        <v/>
      </c>
      <c r="Q1590" s="418" t="n"/>
      <c r="R1590" s="418" t="inlineStr">
        <is>
          <t>2023-01274</t>
        </is>
      </c>
      <c r="S1590" s="418" t="inlineStr"/>
      <c r="T1590" s="418">
        <f>R1590=S1590</f>
        <v/>
      </c>
      <c r="U1590" s="418">
        <f>AND(MONTH(F1590)=MONTH(Y1590), YEAR(F1590)=YEAR(Y1590))</f>
        <v/>
      </c>
      <c r="V1590" s="418">
        <f>AND(AC1590&lt;&gt;"", 'Company information'!D$4&lt;&gt;"", RIGHT(SUBSTITUTE(AC1590,"-",""),9)=RIGHT(SUBSTITUTE('Company information'!D$4,"-",""),9))</f>
        <v/>
      </c>
      <c r="W1590" s="418">
        <f>AI1590-I1590</f>
        <v/>
      </c>
      <c r="X1590" s="455" t="n"/>
      <c r="Y1590" s="417" t="n"/>
      <c r="Z1590" s="418" t="n"/>
      <c r="AA1590" s="418" t="n"/>
      <c r="AB1590" s="418" t="n"/>
      <c r="AC1590" s="418" t="n"/>
      <c r="AD1590" s="418" t="n"/>
      <c r="AE1590" s="455" t="n"/>
      <c r="AF1590" s="455" t="n"/>
      <c r="AG1590" s="455" t="n"/>
      <c r="AH1590" s="455" t="n"/>
      <c r="AI1590" s="455" t="n"/>
      <c r="AJ1590" s="455" t="n"/>
      <c r="AK1590" s="455" t="n"/>
      <c r="AL1590" s="455" t="n"/>
      <c r="AM1590" s="455" t="n"/>
      <c r="AN1590" s="455" t="n"/>
      <c r="AO1590" s="455" t="n"/>
      <c r="AP1590" s="455" t="n"/>
      <c r="AQ1590" s="455" t="n"/>
      <c r="AR1590" s="418" t="n"/>
      <c r="AS1590" s="418" t="n"/>
      <c r="AT1590" s="418" t="n"/>
    </row>
    <row r="1591">
      <c r="A1591" s="417" t="n">
        <v>1582</v>
      </c>
      <c r="B1591" s="418" t="inlineStr">
        <is>
          <t>Infrastructure Maintenance fee for Mar 2023</t>
        </is>
      </c>
      <c r="C1591" s="418" t="inlineStr">
        <is>
          <t>ភ្នំពេញ អេសអ៊ីហ្សិត ភីអិលស៊ី</t>
        </is>
      </c>
      <c r="D1591" s="418" t="inlineStr">
        <is>
          <t>L001-100046592</t>
        </is>
      </c>
      <c r="E1591" s="418" t="inlineStr">
        <is>
          <t>2023-01265</t>
        </is>
      </c>
      <c r="F1591" s="419" t="n">
        <v>45003</v>
      </c>
      <c r="G1591" s="420" t="n">
        <v>199946</v>
      </c>
      <c r="H1591" s="418" t="n"/>
      <c r="I1591" s="455" t="n">
        <v>199946</v>
      </c>
      <c r="J1591" s="418">
        <f>IF(L1591&lt;&gt;"",L1591,K1591)</f>
        <v/>
      </c>
      <c r="K1591" s="418">
        <f>IF(AND(T1591=TRUE, U1591=TRUE, V1591=TRUE), IF(W1591&lt;-0.05, "អនុញ្ញាត (អ្នកផ្គត់ផ្គង់ប្រកាសខ្វះ)", "បានប្រកាស (អនុញ្ញាត)"), IF(AND(T1591=FALSE, U1591=FALSE, V1591=FALSE), "ព្យួរទុក (មិនមានទិន្នន័យ)", "ប្រកាសខុស (ព្យួរទុក)"))</f>
        <v/>
      </c>
      <c r="L1591" s="418" t="inlineStr"/>
      <c r="M1591" s="418" t="inlineStr"/>
      <c r="N1591" s="455" t="n"/>
      <c r="O1591" s="455">
        <f>IF(W1591&lt;0,AI1591,I1591)</f>
        <v/>
      </c>
      <c r="P1591" s="455">
        <f>I1591-O1591</f>
        <v/>
      </c>
      <c r="Q1591" s="418" t="n"/>
      <c r="R1591" s="418" t="inlineStr">
        <is>
          <t>2023-01265</t>
        </is>
      </c>
      <c r="S1591" s="418" t="inlineStr"/>
      <c r="T1591" s="418">
        <f>R1591=S1591</f>
        <v/>
      </c>
      <c r="U1591" s="418">
        <f>AND(MONTH(F1591)=MONTH(Y1591), YEAR(F1591)=YEAR(Y1591))</f>
        <v/>
      </c>
      <c r="V1591" s="418">
        <f>AND(AC1591&lt;&gt;"", 'Company information'!D$4&lt;&gt;"", RIGHT(SUBSTITUTE(AC1591,"-",""),9)=RIGHT(SUBSTITUTE('Company information'!D$4,"-",""),9))</f>
        <v/>
      </c>
      <c r="W1591" s="418">
        <f>AI1591-I1591</f>
        <v/>
      </c>
      <c r="X1591" s="455" t="n"/>
      <c r="Y1591" s="417" t="n"/>
      <c r="Z1591" s="418" t="n"/>
      <c r="AA1591" s="418" t="n"/>
      <c r="AB1591" s="418" t="n"/>
      <c r="AC1591" s="418" t="n"/>
      <c r="AD1591" s="418" t="n"/>
      <c r="AE1591" s="455" t="n"/>
      <c r="AF1591" s="455" t="n"/>
      <c r="AG1591" s="455" t="n"/>
      <c r="AH1591" s="455" t="n"/>
      <c r="AI1591" s="455" t="n"/>
      <c r="AJ1591" s="455" t="n"/>
      <c r="AK1591" s="455" t="n"/>
      <c r="AL1591" s="455" t="n"/>
      <c r="AM1591" s="455" t="n"/>
      <c r="AN1591" s="455" t="n"/>
      <c r="AO1591" s="455" t="n"/>
      <c r="AP1591" s="455" t="n"/>
      <c r="AQ1591" s="455" t="n"/>
      <c r="AR1591" s="418" t="n"/>
      <c r="AS1591" s="418" t="n"/>
      <c r="AT1591" s="418" t="n"/>
    </row>
    <row r="1592">
      <c r="A1592" s="417" t="n">
        <v>1583</v>
      </c>
      <c r="B1592" s="418" t="inlineStr">
        <is>
          <t>Customs Processing Fee</t>
        </is>
      </c>
      <c r="C1592" s="418" t="inlineStr">
        <is>
          <t>ត្រង់ស្ពីដ កាហ្កូ (កម្ពុជា)</t>
        </is>
      </c>
      <c r="D1592" s="418" t="inlineStr">
        <is>
          <t>L001-100045782</t>
        </is>
      </c>
      <c r="E1592" s="418" t="inlineStr">
        <is>
          <t>23-001191</t>
        </is>
      </c>
      <c r="F1592" s="419" t="n">
        <v>45005</v>
      </c>
      <c r="G1592" s="420" t="n">
        <v>643136</v>
      </c>
      <c r="H1592" s="418" t="n"/>
      <c r="I1592" s="455" t="n">
        <v>643136</v>
      </c>
      <c r="J1592" s="418">
        <f>IF(L1592&lt;&gt;"",L1592,K1592)</f>
        <v/>
      </c>
      <c r="K1592" s="418">
        <f>IF(AND(T1592=TRUE, U1592=TRUE, V1592=TRUE), IF(W1592&lt;-0.05, "អនុញ្ញាត (អ្នកផ្គត់ផ្គង់ប្រកាសខ្វះ)", "បានប្រកាស (អនុញ្ញាត)"), IF(AND(T1592=FALSE, U1592=FALSE, V1592=FALSE), "ព្យួរទុក (មិនមានទិន្នន័យ)", "ប្រកាសខុស (ព្យួរទុក)"))</f>
        <v/>
      </c>
      <c r="L1592" s="418" t="inlineStr"/>
      <c r="M1592" s="418" t="inlineStr"/>
      <c r="N1592" s="455" t="n"/>
      <c r="O1592" s="455">
        <f>IF(W1592&lt;0,AI1592,I1592)</f>
        <v/>
      </c>
      <c r="P1592" s="455">
        <f>I1592-O1592</f>
        <v/>
      </c>
      <c r="Q1592" s="418" t="n"/>
      <c r="R1592" s="418" t="inlineStr">
        <is>
          <t>23-001191</t>
        </is>
      </c>
      <c r="S1592" s="418" t="inlineStr"/>
      <c r="T1592" s="418">
        <f>R1592=S1592</f>
        <v/>
      </c>
      <c r="U1592" s="418">
        <f>AND(MONTH(F1592)=MONTH(Y1592), YEAR(F1592)=YEAR(Y1592))</f>
        <v/>
      </c>
      <c r="V1592" s="418">
        <f>AND(AC1592&lt;&gt;"", 'Company information'!D$4&lt;&gt;"", RIGHT(SUBSTITUTE(AC1592,"-",""),9)=RIGHT(SUBSTITUTE('Company information'!D$4,"-",""),9))</f>
        <v/>
      </c>
      <c r="W1592" s="418">
        <f>AI1592-I1592</f>
        <v/>
      </c>
      <c r="X1592" s="455" t="n"/>
      <c r="Y1592" s="417" t="n"/>
      <c r="Z1592" s="418" t="n"/>
      <c r="AA1592" s="418" t="n"/>
      <c r="AB1592" s="418" t="n"/>
      <c r="AC1592" s="418" t="n"/>
      <c r="AD1592" s="418" t="n"/>
      <c r="AE1592" s="455" t="n"/>
      <c r="AF1592" s="455" t="n"/>
      <c r="AG1592" s="455" t="n"/>
      <c r="AH1592" s="455" t="n"/>
      <c r="AI1592" s="455" t="n"/>
      <c r="AJ1592" s="455" t="n"/>
      <c r="AK1592" s="455" t="n"/>
      <c r="AL1592" s="455" t="n"/>
      <c r="AM1592" s="455" t="n"/>
      <c r="AN1592" s="455" t="n"/>
      <c r="AO1592" s="455" t="n"/>
      <c r="AP1592" s="455" t="n"/>
      <c r="AQ1592" s="455" t="n"/>
      <c r="AR1592" s="418" t="n"/>
      <c r="AS1592" s="418" t="n"/>
      <c r="AT1592" s="418" t="n"/>
    </row>
    <row r="1593">
      <c r="A1593" s="417" t="n">
        <v>1584</v>
      </c>
      <c r="B1593" s="418" t="inlineStr">
        <is>
          <t>THC and DOCUMENT FEE</t>
        </is>
      </c>
      <c r="C1593" s="418" t="inlineStr">
        <is>
          <t>ហេកធ័រ ត្រេនស្ព័រថេសិន (ខេមបូឌា) ឯ.ក</t>
        </is>
      </c>
      <c r="D1593" s="418" t="inlineStr">
        <is>
          <t>K002-901900264</t>
        </is>
      </c>
      <c r="E1593" s="418" t="inlineStr">
        <is>
          <t>23000433</t>
        </is>
      </c>
      <c r="F1593" s="419" t="n">
        <v>44999</v>
      </c>
      <c r="G1593" s="420" t="n">
        <v>161960</v>
      </c>
      <c r="H1593" s="418" t="n"/>
      <c r="I1593" s="455" t="n">
        <v>161960</v>
      </c>
      <c r="J1593" s="418">
        <f>IF(L1593&lt;&gt;"",L1593,K1593)</f>
        <v/>
      </c>
      <c r="K1593" s="418">
        <f>IF(AND(T1593=TRUE, U1593=TRUE, V1593=TRUE), IF(W1593&lt;-0.05, "អនុញ្ញាត (អ្នកផ្គត់ផ្គង់ប្រកាសខ្វះ)", "បានប្រកាស (អនុញ្ញាត)"), IF(AND(T1593=FALSE, U1593=FALSE, V1593=FALSE), "ព្យួរទុក (មិនមានទិន្នន័យ)", "ប្រកាសខុស (ព្យួរទុក)"))</f>
        <v/>
      </c>
      <c r="L1593" s="418" t="inlineStr"/>
      <c r="M1593" s="418" t="inlineStr"/>
      <c r="N1593" s="455" t="n"/>
      <c r="O1593" s="455">
        <f>IF(W1593&lt;0,AI1593,I1593)</f>
        <v/>
      </c>
      <c r="P1593" s="455">
        <f>I1593-O1593</f>
        <v/>
      </c>
      <c r="Q1593" s="418" t="n"/>
      <c r="R1593" s="418" t="inlineStr">
        <is>
          <t>23000433</t>
        </is>
      </c>
      <c r="S1593" s="418" t="inlineStr"/>
      <c r="T1593" s="418">
        <f>R1593=S1593</f>
        <v/>
      </c>
      <c r="U1593" s="418">
        <f>AND(MONTH(F1593)=MONTH(Y1593), YEAR(F1593)=YEAR(Y1593))</f>
        <v/>
      </c>
      <c r="V1593" s="418">
        <f>AND(AC1593&lt;&gt;"", 'Company information'!D$4&lt;&gt;"", RIGHT(SUBSTITUTE(AC1593,"-",""),9)=RIGHT(SUBSTITUTE('Company information'!D$4,"-",""),9))</f>
        <v/>
      </c>
      <c r="W1593" s="418">
        <f>AI1593-I1593</f>
        <v/>
      </c>
      <c r="X1593" s="455" t="n"/>
      <c r="Y1593" s="417" t="n"/>
      <c r="Z1593" s="418" t="n"/>
      <c r="AA1593" s="418" t="n"/>
      <c r="AB1593" s="418" t="n"/>
      <c r="AC1593" s="418" t="n"/>
      <c r="AD1593" s="418" t="n"/>
      <c r="AE1593" s="455" t="n"/>
      <c r="AF1593" s="455" t="n"/>
      <c r="AG1593" s="455" t="n"/>
      <c r="AH1593" s="455" t="n"/>
      <c r="AI1593" s="455" t="n"/>
      <c r="AJ1593" s="455" t="n"/>
      <c r="AK1593" s="455" t="n"/>
      <c r="AL1593" s="455" t="n"/>
      <c r="AM1593" s="455" t="n"/>
      <c r="AN1593" s="455" t="n"/>
      <c r="AO1593" s="455" t="n"/>
      <c r="AP1593" s="455" t="n"/>
      <c r="AQ1593" s="455" t="n"/>
      <c r="AR1593" s="418" t="n"/>
      <c r="AS1593" s="418" t="n"/>
      <c r="AT1593" s="418" t="n"/>
    </row>
    <row r="1594">
      <c r="A1594" s="417" t="n">
        <v>1585</v>
      </c>
      <c r="B1594" s="418" t="inlineStr">
        <is>
          <t>THC and DOCUMENT FEE</t>
        </is>
      </c>
      <c r="C1594" s="418" t="inlineStr">
        <is>
          <t>ហេកធ័រ ត្រេនស្ព័រថេសិន (ខេមបូឌា) ឯ.ក</t>
        </is>
      </c>
      <c r="D1594" s="418" t="inlineStr">
        <is>
          <t>K002-901900264</t>
        </is>
      </c>
      <c r="E1594" s="418" t="inlineStr">
        <is>
          <t>23000343</t>
        </is>
      </c>
      <c r="F1594" s="419" t="n">
        <v>44960</v>
      </c>
      <c r="G1594" s="420" t="n">
        <v>162600</v>
      </c>
      <c r="H1594" s="418" t="n"/>
      <c r="I1594" s="455" t="n">
        <v>162600</v>
      </c>
      <c r="J1594" s="418">
        <f>IF(L1594&lt;&gt;"",L1594,K1594)</f>
        <v/>
      </c>
      <c r="K1594" s="418">
        <f>IF(AND(T1594=TRUE, U1594=TRUE, V1594=TRUE), IF(W1594&lt;-0.05, "អនុញ្ញាត (អ្នកផ្គត់ផ្គង់ប្រកាសខ្វះ)", "បានប្រកាស (អនុញ្ញាត)"), IF(AND(T1594=FALSE, U1594=FALSE, V1594=FALSE), "ព្យួរទុក (មិនមានទិន្នន័យ)", "ប្រកាសខុស (ព្យួរទុក)"))</f>
        <v/>
      </c>
      <c r="L1594" s="418" t="inlineStr"/>
      <c r="M1594" s="418" t="inlineStr"/>
      <c r="N1594" s="455" t="n"/>
      <c r="O1594" s="455">
        <f>IF(W1594&lt;0,AI1594,I1594)</f>
        <v/>
      </c>
      <c r="P1594" s="455">
        <f>I1594-O1594</f>
        <v/>
      </c>
      <c r="Q1594" s="418" t="n"/>
      <c r="R1594" s="418" t="inlineStr">
        <is>
          <t>23000343</t>
        </is>
      </c>
      <c r="S1594" s="418" t="inlineStr"/>
      <c r="T1594" s="418">
        <f>R1594=S1594</f>
        <v/>
      </c>
      <c r="U1594" s="418">
        <f>AND(MONTH(F1594)=MONTH(Y1594), YEAR(F1594)=YEAR(Y1594))</f>
        <v/>
      </c>
      <c r="V1594" s="418">
        <f>AND(AC1594&lt;&gt;"", 'Company information'!D$4&lt;&gt;"", RIGHT(SUBSTITUTE(AC1594,"-",""),9)=RIGHT(SUBSTITUTE('Company information'!D$4,"-",""),9))</f>
        <v/>
      </c>
      <c r="W1594" s="418">
        <f>AI1594-I1594</f>
        <v/>
      </c>
      <c r="X1594" s="455" t="n"/>
      <c r="Y1594" s="417" t="n"/>
      <c r="Z1594" s="418" t="n"/>
      <c r="AA1594" s="418" t="n"/>
      <c r="AB1594" s="418" t="n"/>
      <c r="AC1594" s="418" t="n"/>
      <c r="AD1594" s="418" t="n"/>
      <c r="AE1594" s="455" t="n"/>
      <c r="AF1594" s="455" t="n"/>
      <c r="AG1594" s="455" t="n"/>
      <c r="AH1594" s="455" t="n"/>
      <c r="AI1594" s="455" t="n"/>
      <c r="AJ1594" s="455" t="n"/>
      <c r="AK1594" s="455" t="n"/>
      <c r="AL1594" s="455" t="n"/>
      <c r="AM1594" s="455" t="n"/>
      <c r="AN1594" s="455" t="n"/>
      <c r="AO1594" s="455" t="n"/>
      <c r="AP1594" s="455" t="n"/>
      <c r="AQ1594" s="455" t="n"/>
      <c r="AR1594" s="418" t="n"/>
      <c r="AS1594" s="418" t="n"/>
      <c r="AT1594" s="418" t="n"/>
    </row>
    <row r="1595">
      <c r="A1595" s="417" t="n">
        <v>1586</v>
      </c>
      <c r="B1595" s="418" t="inlineStr">
        <is>
          <t>THC and DOCUMENT FEE</t>
        </is>
      </c>
      <c r="C1595" s="418" t="inlineStr">
        <is>
          <t>អ៊ិចស្ពែឌីធ័រ ខេមបូឌា អិលធីឌី</t>
        </is>
      </c>
      <c r="D1595" s="418" t="inlineStr">
        <is>
          <t>L001-100045898</t>
        </is>
      </c>
      <c r="E1595" s="418" t="inlineStr">
        <is>
          <t>TI-0246193</t>
        </is>
      </c>
      <c r="F1595" s="419" t="n">
        <v>45012</v>
      </c>
      <c r="G1595" s="420" t="n">
        <v>99513</v>
      </c>
      <c r="H1595" s="418" t="n"/>
      <c r="I1595" s="455" t="n">
        <v>99513</v>
      </c>
      <c r="J1595" s="418">
        <f>IF(L1595&lt;&gt;"",L1595,K1595)</f>
        <v/>
      </c>
      <c r="K1595" s="418">
        <f>IF(AND(T1595=TRUE, U1595=TRUE, V1595=TRUE), IF(W1595&lt;-0.05, "អនុញ្ញាត (អ្នកផ្គត់ផ្គង់ប្រកាសខ្វះ)", "បានប្រកាស (អនុញ្ញាត)"), IF(AND(T1595=FALSE, U1595=FALSE, V1595=FALSE), "ព្យួរទុក (មិនមានទិន្នន័យ)", "ប្រកាសខុស (ព្យួរទុក)"))</f>
        <v/>
      </c>
      <c r="L1595" s="418" t="inlineStr"/>
      <c r="M1595" s="418" t="inlineStr"/>
      <c r="N1595" s="455" t="n"/>
      <c r="O1595" s="455">
        <f>IF(W1595&lt;0,AI1595,I1595)</f>
        <v/>
      </c>
      <c r="P1595" s="455">
        <f>I1595-O1595</f>
        <v/>
      </c>
      <c r="Q1595" s="418" t="n"/>
      <c r="R1595" s="418" t="inlineStr">
        <is>
          <t>TI-0246193</t>
        </is>
      </c>
      <c r="S1595" s="418" t="inlineStr"/>
      <c r="T1595" s="418">
        <f>R1595=S1595</f>
        <v/>
      </c>
      <c r="U1595" s="418">
        <f>AND(MONTH(F1595)=MONTH(Y1595), YEAR(F1595)=YEAR(Y1595))</f>
        <v/>
      </c>
      <c r="V1595" s="418">
        <f>AND(AC1595&lt;&gt;"", 'Company information'!D$4&lt;&gt;"", RIGHT(SUBSTITUTE(AC1595,"-",""),9)=RIGHT(SUBSTITUTE('Company information'!D$4,"-",""),9))</f>
        <v/>
      </c>
      <c r="W1595" s="418">
        <f>AI1595-I1595</f>
        <v/>
      </c>
      <c r="X1595" s="455" t="n"/>
      <c r="Y1595" s="417" t="n"/>
      <c r="Z1595" s="418" t="n"/>
      <c r="AA1595" s="418" t="n"/>
      <c r="AB1595" s="418" t="n"/>
      <c r="AC1595" s="418" t="n"/>
      <c r="AD1595" s="418" t="n"/>
      <c r="AE1595" s="455" t="n"/>
      <c r="AF1595" s="455" t="n"/>
      <c r="AG1595" s="455" t="n"/>
      <c r="AH1595" s="455" t="n"/>
      <c r="AI1595" s="455" t="n"/>
      <c r="AJ1595" s="455" t="n"/>
      <c r="AK1595" s="455" t="n"/>
      <c r="AL1595" s="455" t="n"/>
      <c r="AM1595" s="455" t="n"/>
      <c r="AN1595" s="455" t="n"/>
      <c r="AO1595" s="455" t="n"/>
      <c r="AP1595" s="455" t="n"/>
      <c r="AQ1595" s="455" t="n"/>
      <c r="AR1595" s="418" t="n"/>
      <c r="AS1595" s="418" t="n"/>
      <c r="AT1595" s="418" t="n"/>
    </row>
    <row r="1596">
      <c r="A1596" s="417" t="n">
        <v>1587</v>
      </c>
      <c r="B1596" s="418" t="inlineStr">
        <is>
          <t>THC and DOCUMENT FEE</t>
        </is>
      </c>
      <c r="C1596" s="418" t="inlineStr">
        <is>
          <t>អ៊ិចស្ពែឌីធ័រ ខេមបូឌា អិលធីឌី</t>
        </is>
      </c>
      <c r="D1596" s="418" t="inlineStr">
        <is>
          <t>L001-100045898</t>
        </is>
      </c>
      <c r="E1596" s="418" t="inlineStr">
        <is>
          <t>TI-0246186</t>
        </is>
      </c>
      <c r="F1596" s="419" t="n">
        <v>45012</v>
      </c>
      <c r="G1596" s="420" t="n">
        <v>52595</v>
      </c>
      <c r="H1596" s="418" t="n"/>
      <c r="I1596" s="455" t="n">
        <v>52595</v>
      </c>
      <c r="J1596" s="418">
        <f>IF(L1596&lt;&gt;"",L1596,K1596)</f>
        <v/>
      </c>
      <c r="K1596" s="418">
        <f>IF(AND(T1596=TRUE, U1596=TRUE, V1596=TRUE), IF(W1596&lt;-0.05, "អនុញ្ញាត (អ្នកផ្គត់ផ្គង់ប្រកាសខ្វះ)", "បានប្រកាស (អនុញ្ញាត)"), IF(AND(T1596=FALSE, U1596=FALSE, V1596=FALSE), "ព្យួរទុក (មិនមានទិន្នន័យ)", "ប្រកាសខុស (ព្យួរទុក)"))</f>
        <v/>
      </c>
      <c r="L1596" s="418" t="inlineStr"/>
      <c r="M1596" s="418" t="inlineStr"/>
      <c r="N1596" s="455" t="n"/>
      <c r="O1596" s="455">
        <f>IF(W1596&lt;0,AI1596,I1596)</f>
        <v/>
      </c>
      <c r="P1596" s="455">
        <f>I1596-O1596</f>
        <v/>
      </c>
      <c r="Q1596" s="418" t="n"/>
      <c r="R1596" s="418" t="inlineStr">
        <is>
          <t>TI-0246186</t>
        </is>
      </c>
      <c r="S1596" s="418" t="inlineStr"/>
      <c r="T1596" s="418">
        <f>R1596=S1596</f>
        <v/>
      </c>
      <c r="U1596" s="418">
        <f>AND(MONTH(F1596)=MONTH(Y1596), YEAR(F1596)=YEAR(Y1596))</f>
        <v/>
      </c>
      <c r="V1596" s="418">
        <f>AND(AC1596&lt;&gt;"", 'Company information'!D$4&lt;&gt;"", RIGHT(SUBSTITUTE(AC1596,"-",""),9)=RIGHT(SUBSTITUTE('Company information'!D$4,"-",""),9))</f>
        <v/>
      </c>
      <c r="W1596" s="418">
        <f>AI1596-I1596</f>
        <v/>
      </c>
      <c r="X1596" s="455" t="n"/>
      <c r="Y1596" s="417" t="n"/>
      <c r="Z1596" s="418" t="n"/>
      <c r="AA1596" s="418" t="n"/>
      <c r="AB1596" s="418" t="n"/>
      <c r="AC1596" s="418" t="n"/>
      <c r="AD1596" s="418" t="n"/>
      <c r="AE1596" s="455" t="n"/>
      <c r="AF1596" s="455" t="n"/>
      <c r="AG1596" s="455" t="n"/>
      <c r="AH1596" s="455" t="n"/>
      <c r="AI1596" s="455" t="n"/>
      <c r="AJ1596" s="455" t="n"/>
      <c r="AK1596" s="455" t="n"/>
      <c r="AL1596" s="455" t="n"/>
      <c r="AM1596" s="455" t="n"/>
      <c r="AN1596" s="455" t="n"/>
      <c r="AO1596" s="455" t="n"/>
      <c r="AP1596" s="455" t="n"/>
      <c r="AQ1596" s="455" t="n"/>
      <c r="AR1596" s="418" t="n"/>
      <c r="AS1596" s="418" t="n"/>
      <c r="AT1596" s="418" t="n"/>
    </row>
    <row r="1597">
      <c r="A1597" s="417" t="n">
        <v>1588</v>
      </c>
      <c r="B1597" s="418" t="inlineStr">
        <is>
          <t>THC and DOCUMENT FEE</t>
        </is>
      </c>
      <c r="C1597" s="418" t="inlineStr">
        <is>
          <t>អ៊ិចស្ពែឌីធ័រ ខេមបូឌា អិលធីឌី</t>
        </is>
      </c>
      <c r="D1597" s="418" t="inlineStr">
        <is>
          <t>L001-100045898</t>
        </is>
      </c>
      <c r="E1597" s="418" t="inlineStr">
        <is>
          <t>TI-0246167</t>
        </is>
      </c>
      <c r="F1597" s="419" t="n">
        <v>45012</v>
      </c>
      <c r="G1597" s="420" t="n">
        <v>315307</v>
      </c>
      <c r="H1597" s="418" t="n"/>
      <c r="I1597" s="455" t="n">
        <v>315307</v>
      </c>
      <c r="J1597" s="418">
        <f>IF(L1597&lt;&gt;"",L1597,K1597)</f>
        <v/>
      </c>
      <c r="K1597" s="418">
        <f>IF(AND(T1597=TRUE, U1597=TRUE, V1597=TRUE), IF(W1597&lt;-0.05, "អនុញ្ញាត (អ្នកផ្គត់ផ្គង់ប្រកាសខ្វះ)", "បានប្រកាស (អនុញ្ញាត)"), IF(AND(T1597=FALSE, U1597=FALSE, V1597=FALSE), "ព្យួរទុក (មិនមានទិន្នន័យ)", "ប្រកាសខុស (ព្យួរទុក)"))</f>
        <v/>
      </c>
      <c r="L1597" s="418" t="inlineStr"/>
      <c r="M1597" s="418" t="inlineStr"/>
      <c r="N1597" s="455" t="n"/>
      <c r="O1597" s="455">
        <f>IF(W1597&lt;0,AI1597,I1597)</f>
        <v/>
      </c>
      <c r="P1597" s="455">
        <f>I1597-O1597</f>
        <v/>
      </c>
      <c r="Q1597" s="418" t="n"/>
      <c r="R1597" s="418" t="inlineStr">
        <is>
          <t>TI-0246167</t>
        </is>
      </c>
      <c r="S1597" s="418" t="inlineStr"/>
      <c r="T1597" s="418">
        <f>R1597=S1597</f>
        <v/>
      </c>
      <c r="U1597" s="418">
        <f>AND(MONTH(F1597)=MONTH(Y1597), YEAR(F1597)=YEAR(Y1597))</f>
        <v/>
      </c>
      <c r="V1597" s="418">
        <f>AND(AC1597&lt;&gt;"", 'Company information'!D$4&lt;&gt;"", RIGHT(SUBSTITUTE(AC1597,"-",""),9)=RIGHT(SUBSTITUTE('Company information'!D$4,"-",""),9))</f>
        <v/>
      </c>
      <c r="W1597" s="418">
        <f>AI1597-I1597</f>
        <v/>
      </c>
      <c r="X1597" s="455" t="n"/>
      <c r="Y1597" s="417" t="n"/>
      <c r="Z1597" s="418" t="n"/>
      <c r="AA1597" s="418" t="n"/>
      <c r="AB1597" s="418" t="n"/>
      <c r="AC1597" s="418" t="n"/>
      <c r="AD1597" s="418" t="n"/>
      <c r="AE1597" s="455" t="n"/>
      <c r="AF1597" s="455" t="n"/>
      <c r="AG1597" s="455" t="n"/>
      <c r="AH1597" s="455" t="n"/>
      <c r="AI1597" s="455" t="n"/>
      <c r="AJ1597" s="455" t="n"/>
      <c r="AK1597" s="455" t="n"/>
      <c r="AL1597" s="455" t="n"/>
      <c r="AM1597" s="455" t="n"/>
      <c r="AN1597" s="455" t="n"/>
      <c r="AO1597" s="455" t="n"/>
      <c r="AP1597" s="455" t="n"/>
      <c r="AQ1597" s="455" t="n"/>
      <c r="AR1597" s="418" t="n"/>
      <c r="AS1597" s="418" t="n"/>
      <c r="AT1597" s="418" t="n"/>
    </row>
    <row r="1598">
      <c r="A1598" s="417" t="n">
        <v>1589</v>
      </c>
      <c r="B1598" s="418" t="inlineStr">
        <is>
          <t>THC and DOCUMENT FEE</t>
        </is>
      </c>
      <c r="C1598" s="418" t="inlineStr">
        <is>
          <t>អ៊ិចស្ពែឌីធ័រ ខេមបូឌា អិលធីឌី</t>
        </is>
      </c>
      <c r="D1598" s="418" t="inlineStr">
        <is>
          <t>L001-100045898</t>
        </is>
      </c>
      <c r="E1598" s="418" t="inlineStr">
        <is>
          <t>TI-0246161</t>
        </is>
      </c>
      <c r="F1598" s="419" t="n">
        <v>45012</v>
      </c>
      <c r="G1598" s="420" t="n">
        <v>285277</v>
      </c>
      <c r="H1598" s="418" t="n"/>
      <c r="I1598" s="455" t="n">
        <v>285277</v>
      </c>
      <c r="J1598" s="418">
        <f>IF(L1598&lt;&gt;"",L1598,K1598)</f>
        <v/>
      </c>
      <c r="K1598" s="418">
        <f>IF(AND(T1598=TRUE, U1598=TRUE, V1598=TRUE), IF(W1598&lt;-0.05, "អនុញ្ញាត (អ្នកផ្គត់ផ្គង់ប្រកាសខ្វះ)", "បានប្រកាស (អនុញ្ញាត)"), IF(AND(T1598=FALSE, U1598=FALSE, V1598=FALSE), "ព្យួរទុក (មិនមានទិន្នន័យ)", "ប្រកាសខុស (ព្យួរទុក)"))</f>
        <v/>
      </c>
      <c r="L1598" s="418" t="inlineStr"/>
      <c r="M1598" s="418" t="inlineStr"/>
      <c r="N1598" s="455" t="n"/>
      <c r="O1598" s="455">
        <f>IF(W1598&lt;0,AI1598,I1598)</f>
        <v/>
      </c>
      <c r="P1598" s="455">
        <f>I1598-O1598</f>
        <v/>
      </c>
      <c r="Q1598" s="418" t="n"/>
      <c r="R1598" s="418" t="inlineStr">
        <is>
          <t>TI-0246161</t>
        </is>
      </c>
      <c r="S1598" s="418" t="inlineStr"/>
      <c r="T1598" s="418">
        <f>R1598=S1598</f>
        <v/>
      </c>
      <c r="U1598" s="418">
        <f>AND(MONTH(F1598)=MONTH(Y1598), YEAR(F1598)=YEAR(Y1598))</f>
        <v/>
      </c>
      <c r="V1598" s="418">
        <f>AND(AC1598&lt;&gt;"", 'Company information'!D$4&lt;&gt;"", RIGHT(SUBSTITUTE(AC1598,"-",""),9)=RIGHT(SUBSTITUTE('Company information'!D$4,"-",""),9))</f>
        <v/>
      </c>
      <c r="W1598" s="418">
        <f>AI1598-I1598</f>
        <v/>
      </c>
      <c r="X1598" s="455" t="n"/>
      <c r="Y1598" s="417" t="n"/>
      <c r="Z1598" s="418" t="n"/>
      <c r="AA1598" s="418" t="n"/>
      <c r="AB1598" s="418" t="n"/>
      <c r="AC1598" s="418" t="n"/>
      <c r="AD1598" s="418" t="n"/>
      <c r="AE1598" s="455" t="n"/>
      <c r="AF1598" s="455" t="n"/>
      <c r="AG1598" s="455" t="n"/>
      <c r="AH1598" s="455" t="n"/>
      <c r="AI1598" s="455" t="n"/>
      <c r="AJ1598" s="455" t="n"/>
      <c r="AK1598" s="455" t="n"/>
      <c r="AL1598" s="455" t="n"/>
      <c r="AM1598" s="455" t="n"/>
      <c r="AN1598" s="455" t="n"/>
      <c r="AO1598" s="455" t="n"/>
      <c r="AP1598" s="455" t="n"/>
      <c r="AQ1598" s="455" t="n"/>
      <c r="AR1598" s="418" t="n"/>
      <c r="AS1598" s="418" t="n"/>
      <c r="AT1598" s="418" t="n"/>
    </row>
    <row r="1599">
      <c r="A1599" s="417" t="n">
        <v>1590</v>
      </c>
      <c r="B1599" s="418" t="inlineStr">
        <is>
          <t>THC and DOCUMENT FEE</t>
        </is>
      </c>
      <c r="C1599" s="418" t="inlineStr">
        <is>
          <t>អ៊ិចស្ពែឌីធ័រ ខេមបូឌា អិលធីឌី</t>
        </is>
      </c>
      <c r="D1599" s="418" t="inlineStr">
        <is>
          <t>L001-100045898</t>
        </is>
      </c>
      <c r="E1599" s="418" t="inlineStr">
        <is>
          <t>TI-0246156</t>
        </is>
      </c>
      <c r="F1599" s="419" t="n">
        <v>45012</v>
      </c>
      <c r="G1599" s="420" t="n">
        <v>66208</v>
      </c>
      <c r="H1599" s="418" t="n"/>
      <c r="I1599" s="455" t="n">
        <v>66208</v>
      </c>
      <c r="J1599" s="418">
        <f>IF(L1599&lt;&gt;"",L1599,K1599)</f>
        <v/>
      </c>
      <c r="K1599" s="418">
        <f>IF(AND(T1599=TRUE, U1599=TRUE, V1599=TRUE), IF(W1599&lt;-0.05, "អនុញ្ញាត (អ្នកផ្គត់ផ្គង់ប្រកាសខ្វះ)", "បានប្រកាស (អនុញ្ញាត)"), IF(AND(T1599=FALSE, U1599=FALSE, V1599=FALSE), "ព្យួរទុក (មិនមានទិន្នន័យ)", "ប្រកាសខុស (ព្យួរទុក)"))</f>
        <v/>
      </c>
      <c r="L1599" s="418" t="inlineStr"/>
      <c r="M1599" s="418" t="inlineStr"/>
      <c r="N1599" s="455" t="n"/>
      <c r="O1599" s="455">
        <f>IF(W1599&lt;0,AI1599,I1599)</f>
        <v/>
      </c>
      <c r="P1599" s="455">
        <f>I1599-O1599</f>
        <v/>
      </c>
      <c r="Q1599" s="418" t="n"/>
      <c r="R1599" s="418" t="inlineStr">
        <is>
          <t>TI-0246156</t>
        </is>
      </c>
      <c r="S1599" s="418" t="inlineStr"/>
      <c r="T1599" s="418">
        <f>R1599=S1599</f>
        <v/>
      </c>
      <c r="U1599" s="418">
        <f>AND(MONTH(F1599)=MONTH(Y1599), YEAR(F1599)=YEAR(Y1599))</f>
        <v/>
      </c>
      <c r="V1599" s="418">
        <f>AND(AC1599&lt;&gt;"", 'Company information'!D$4&lt;&gt;"", RIGHT(SUBSTITUTE(AC1599,"-",""),9)=RIGHT(SUBSTITUTE('Company information'!D$4,"-",""),9))</f>
        <v/>
      </c>
      <c r="W1599" s="418">
        <f>AI1599-I1599</f>
        <v/>
      </c>
      <c r="X1599" s="455" t="n"/>
      <c r="Y1599" s="417" t="n"/>
      <c r="Z1599" s="418" t="n"/>
      <c r="AA1599" s="418" t="n"/>
      <c r="AB1599" s="418" t="n"/>
      <c r="AC1599" s="418" t="n"/>
      <c r="AD1599" s="418" t="n"/>
      <c r="AE1599" s="455" t="n"/>
      <c r="AF1599" s="455" t="n"/>
      <c r="AG1599" s="455" t="n"/>
      <c r="AH1599" s="455" t="n"/>
      <c r="AI1599" s="455" t="n"/>
      <c r="AJ1599" s="455" t="n"/>
      <c r="AK1599" s="455" t="n"/>
      <c r="AL1599" s="455" t="n"/>
      <c r="AM1599" s="455" t="n"/>
      <c r="AN1599" s="455" t="n"/>
      <c r="AO1599" s="455" t="n"/>
      <c r="AP1599" s="455" t="n"/>
      <c r="AQ1599" s="455" t="n"/>
      <c r="AR1599" s="418" t="n"/>
      <c r="AS1599" s="418" t="n"/>
      <c r="AT1599" s="418" t="n"/>
    </row>
    <row r="1600">
      <c r="A1600" s="417" t="n">
        <v>1591</v>
      </c>
      <c r="B1600" s="418" t="inlineStr">
        <is>
          <t>THC and DOCUMENT FEE</t>
        </is>
      </c>
      <c r="C1600" s="418" t="inlineStr">
        <is>
          <t>អ៊ិចស្ពែឌីធ័រ ខេមបូឌា អិលធីឌី</t>
        </is>
      </c>
      <c r="D1600" s="418" t="inlineStr">
        <is>
          <t>L001-100045898</t>
        </is>
      </c>
      <c r="E1600" s="418" t="inlineStr">
        <is>
          <t>TI-0246148</t>
        </is>
      </c>
      <c r="F1600" s="419" t="n">
        <v>45012</v>
      </c>
      <c r="G1600" s="420" t="n">
        <v>50504</v>
      </c>
      <c r="H1600" s="418" t="n"/>
      <c r="I1600" s="455" t="n">
        <v>50504</v>
      </c>
      <c r="J1600" s="418">
        <f>IF(L1600&lt;&gt;"",L1600,K1600)</f>
        <v/>
      </c>
      <c r="K1600" s="418">
        <f>IF(AND(T1600=TRUE, U1600=TRUE, V1600=TRUE), IF(W1600&lt;-0.05, "អនុញ្ញាត (អ្នកផ្គត់ផ្គង់ប្រកាសខ្វះ)", "បានប្រកាស (អនុញ្ញាត)"), IF(AND(T1600=FALSE, U1600=FALSE, V1600=FALSE), "ព្យួរទុក (មិនមានទិន្នន័យ)", "ប្រកាសខុស (ព្យួរទុក)"))</f>
        <v/>
      </c>
      <c r="L1600" s="418" t="inlineStr"/>
      <c r="M1600" s="418" t="inlineStr"/>
      <c r="N1600" s="455" t="n"/>
      <c r="O1600" s="455">
        <f>IF(W1600&lt;0,AI1600,I1600)</f>
        <v/>
      </c>
      <c r="P1600" s="455">
        <f>I1600-O1600</f>
        <v/>
      </c>
      <c r="Q1600" s="418" t="n"/>
      <c r="R1600" s="418" t="inlineStr">
        <is>
          <t>TI-0246148</t>
        </is>
      </c>
      <c r="S1600" s="418" t="inlineStr"/>
      <c r="T1600" s="418">
        <f>R1600=S1600</f>
        <v/>
      </c>
      <c r="U1600" s="418">
        <f>AND(MONTH(F1600)=MONTH(Y1600), YEAR(F1600)=YEAR(Y1600))</f>
        <v/>
      </c>
      <c r="V1600" s="418">
        <f>AND(AC1600&lt;&gt;"", 'Company information'!D$4&lt;&gt;"", RIGHT(SUBSTITUTE(AC1600,"-",""),9)=RIGHT(SUBSTITUTE('Company information'!D$4,"-",""),9))</f>
        <v/>
      </c>
      <c r="W1600" s="418">
        <f>AI1600-I1600</f>
        <v/>
      </c>
      <c r="X1600" s="455" t="n"/>
      <c r="Y1600" s="417" t="n"/>
      <c r="Z1600" s="418" t="n"/>
      <c r="AA1600" s="418" t="n"/>
      <c r="AB1600" s="418" t="n"/>
      <c r="AC1600" s="418" t="n"/>
      <c r="AD1600" s="418" t="n"/>
      <c r="AE1600" s="455" t="n"/>
      <c r="AF1600" s="455" t="n"/>
      <c r="AG1600" s="455" t="n"/>
      <c r="AH1600" s="455" t="n"/>
      <c r="AI1600" s="455" t="n"/>
      <c r="AJ1600" s="455" t="n"/>
      <c r="AK1600" s="455" t="n"/>
      <c r="AL1600" s="455" t="n"/>
      <c r="AM1600" s="455" t="n"/>
      <c r="AN1600" s="455" t="n"/>
      <c r="AO1600" s="455" t="n"/>
      <c r="AP1600" s="455" t="n"/>
      <c r="AQ1600" s="455" t="n"/>
      <c r="AR1600" s="418" t="n"/>
      <c r="AS1600" s="418" t="n"/>
      <c r="AT1600" s="418" t="n"/>
    </row>
    <row r="1601">
      <c r="A1601" s="417" t="n">
        <v>1592</v>
      </c>
      <c r="B1601" s="418" t="inlineStr">
        <is>
          <t>THC and DOCUMENT FEE</t>
        </is>
      </c>
      <c r="C1601" s="418" t="inlineStr">
        <is>
          <t>អ៊ិចស្ពែឌីធ័រ ខេមបូឌា អិលធីឌី</t>
        </is>
      </c>
      <c r="D1601" s="418" t="inlineStr">
        <is>
          <t>L001-100045898</t>
        </is>
      </c>
      <c r="E1601" s="418" t="inlineStr">
        <is>
          <t>TI-0246142</t>
        </is>
      </c>
      <c r="F1601" s="419" t="n">
        <v>45012</v>
      </c>
      <c r="G1601" s="420" t="n">
        <v>46390</v>
      </c>
      <c r="H1601" s="418" t="n"/>
      <c r="I1601" s="455" t="n">
        <v>46390</v>
      </c>
      <c r="J1601" s="418">
        <f>IF(L1601&lt;&gt;"",L1601,K1601)</f>
        <v/>
      </c>
      <c r="K1601" s="418">
        <f>IF(AND(T1601=TRUE, U1601=TRUE, V1601=TRUE), IF(W1601&lt;-0.05, "អនុញ្ញាត (អ្នកផ្គត់ផ្គង់ប្រកាសខ្វះ)", "បានប្រកាស (អនុញ្ញាត)"), IF(AND(T1601=FALSE, U1601=FALSE, V1601=FALSE), "ព្យួរទុក (មិនមានទិន្នន័យ)", "ប្រកាសខុស (ព្យួរទុក)"))</f>
        <v/>
      </c>
      <c r="L1601" s="418" t="inlineStr"/>
      <c r="M1601" s="418" t="inlineStr"/>
      <c r="N1601" s="455" t="n"/>
      <c r="O1601" s="455">
        <f>IF(W1601&lt;0,AI1601,I1601)</f>
        <v/>
      </c>
      <c r="P1601" s="455">
        <f>I1601-O1601</f>
        <v/>
      </c>
      <c r="Q1601" s="418" t="n"/>
      <c r="R1601" s="418" t="inlineStr">
        <is>
          <t>TI-0246142</t>
        </is>
      </c>
      <c r="S1601" s="418" t="inlineStr"/>
      <c r="T1601" s="418">
        <f>R1601=S1601</f>
        <v/>
      </c>
      <c r="U1601" s="418">
        <f>AND(MONTH(F1601)=MONTH(Y1601), YEAR(F1601)=YEAR(Y1601))</f>
        <v/>
      </c>
      <c r="V1601" s="418">
        <f>AND(AC1601&lt;&gt;"", 'Company information'!D$4&lt;&gt;"", RIGHT(SUBSTITUTE(AC1601,"-",""),9)=RIGHT(SUBSTITUTE('Company information'!D$4,"-",""),9))</f>
        <v/>
      </c>
      <c r="W1601" s="418">
        <f>AI1601-I1601</f>
        <v/>
      </c>
      <c r="X1601" s="455" t="n"/>
      <c r="Y1601" s="417" t="n"/>
      <c r="Z1601" s="418" t="n"/>
      <c r="AA1601" s="418" t="n"/>
      <c r="AB1601" s="418" t="n"/>
      <c r="AC1601" s="418" t="n"/>
      <c r="AD1601" s="418" t="n"/>
      <c r="AE1601" s="455" t="n"/>
      <c r="AF1601" s="455" t="n"/>
      <c r="AG1601" s="455" t="n"/>
      <c r="AH1601" s="455" t="n"/>
      <c r="AI1601" s="455" t="n"/>
      <c r="AJ1601" s="455" t="n"/>
      <c r="AK1601" s="455" t="n"/>
      <c r="AL1601" s="455" t="n"/>
      <c r="AM1601" s="455" t="n"/>
      <c r="AN1601" s="455" t="n"/>
      <c r="AO1601" s="455" t="n"/>
      <c r="AP1601" s="455" t="n"/>
      <c r="AQ1601" s="455" t="n"/>
      <c r="AR1601" s="418" t="n"/>
      <c r="AS1601" s="418" t="n"/>
      <c r="AT1601" s="418" t="n"/>
    </row>
    <row r="1602">
      <c r="A1602" s="417" t="n">
        <v>1593</v>
      </c>
      <c r="B1602" s="418" t="inlineStr">
        <is>
          <t>THC and DOCUMENT FEE</t>
        </is>
      </c>
      <c r="C1602" s="418" t="inlineStr">
        <is>
          <t>អ៊ិចស្ពែឌីធ័រ ខេមបូឌា អិលធីឌី</t>
        </is>
      </c>
      <c r="D1602" s="418" t="inlineStr">
        <is>
          <t>L001-100045898</t>
        </is>
      </c>
      <c r="E1602" s="418" t="inlineStr">
        <is>
          <t>TI-0246139</t>
        </is>
      </c>
      <c r="F1602" s="419" t="n">
        <v>45012</v>
      </c>
      <c r="G1602" s="420" t="n">
        <v>284060</v>
      </c>
      <c r="H1602" s="418" t="n"/>
      <c r="I1602" s="455" t="n">
        <v>284060</v>
      </c>
      <c r="J1602" s="418">
        <f>IF(L1602&lt;&gt;"",L1602,K1602)</f>
        <v/>
      </c>
      <c r="K1602" s="418">
        <f>IF(AND(T1602=TRUE, U1602=TRUE, V1602=TRUE), IF(W1602&lt;-0.05, "អនុញ្ញាត (អ្នកផ្គត់ផ្គង់ប្រកាសខ្វះ)", "បានប្រកាស (អនុញ្ញាត)"), IF(AND(T1602=FALSE, U1602=FALSE, V1602=FALSE), "ព្យួរទុក (មិនមានទិន្នន័យ)", "ប្រកាសខុស (ព្យួរទុក)"))</f>
        <v/>
      </c>
      <c r="L1602" s="418" t="inlineStr"/>
      <c r="M1602" s="418" t="inlineStr"/>
      <c r="N1602" s="455" t="n"/>
      <c r="O1602" s="455">
        <f>IF(W1602&lt;0,AI1602,I1602)</f>
        <v/>
      </c>
      <c r="P1602" s="455">
        <f>I1602-O1602</f>
        <v/>
      </c>
      <c r="Q1602" s="418" t="n"/>
      <c r="R1602" s="418" t="inlineStr">
        <is>
          <t>TI-0246139</t>
        </is>
      </c>
      <c r="S1602" s="418" t="inlineStr"/>
      <c r="T1602" s="418">
        <f>R1602=S1602</f>
        <v/>
      </c>
      <c r="U1602" s="418">
        <f>AND(MONTH(F1602)=MONTH(Y1602), YEAR(F1602)=YEAR(Y1602))</f>
        <v/>
      </c>
      <c r="V1602" s="418">
        <f>AND(AC1602&lt;&gt;"", 'Company information'!D$4&lt;&gt;"", RIGHT(SUBSTITUTE(AC1602,"-",""),9)=RIGHT(SUBSTITUTE('Company information'!D$4,"-",""),9))</f>
        <v/>
      </c>
      <c r="W1602" s="418">
        <f>AI1602-I1602</f>
        <v/>
      </c>
      <c r="X1602" s="455" t="n"/>
      <c r="Y1602" s="417" t="n"/>
      <c r="Z1602" s="418" t="n"/>
      <c r="AA1602" s="418" t="n"/>
      <c r="AB1602" s="418" t="n"/>
      <c r="AC1602" s="418" t="n"/>
      <c r="AD1602" s="418" t="n"/>
      <c r="AE1602" s="455" t="n"/>
      <c r="AF1602" s="455" t="n"/>
      <c r="AG1602" s="455" t="n"/>
      <c r="AH1602" s="455" t="n"/>
      <c r="AI1602" s="455" t="n"/>
      <c r="AJ1602" s="455" t="n"/>
      <c r="AK1602" s="455" t="n"/>
      <c r="AL1602" s="455" t="n"/>
      <c r="AM1602" s="455" t="n"/>
      <c r="AN1602" s="455" t="n"/>
      <c r="AO1602" s="455" t="n"/>
      <c r="AP1602" s="455" t="n"/>
      <c r="AQ1602" s="455" t="n"/>
      <c r="AR1602" s="418" t="n"/>
      <c r="AS1602" s="418" t="n"/>
      <c r="AT1602" s="418" t="n"/>
    </row>
    <row r="1603">
      <c r="A1603" s="417" t="n">
        <v>1594</v>
      </c>
      <c r="B1603" s="418" t="inlineStr">
        <is>
          <t>THC and DOCUMENT FEE</t>
        </is>
      </c>
      <c r="C1603" s="418" t="inlineStr">
        <is>
          <t>អ៊ិចស្ពែឌីធ័រ ខេមបូឌា អិលធីឌី</t>
        </is>
      </c>
      <c r="D1603" s="418" t="inlineStr">
        <is>
          <t>L001-100045898</t>
        </is>
      </c>
      <c r="E1603" s="418" t="inlineStr">
        <is>
          <t>TI-0246005</t>
        </is>
      </c>
      <c r="F1603" s="419" t="n">
        <v>45006</v>
      </c>
      <c r="G1603" s="420" t="n">
        <v>281523</v>
      </c>
      <c r="H1603" s="418" t="n"/>
      <c r="I1603" s="455" t="n">
        <v>281523</v>
      </c>
      <c r="J1603" s="418">
        <f>IF(L1603&lt;&gt;"",L1603,K1603)</f>
        <v/>
      </c>
      <c r="K1603" s="418">
        <f>IF(AND(T1603=TRUE, U1603=TRUE, V1603=TRUE), IF(W1603&lt;-0.05, "អនុញ្ញាត (អ្នកផ្គត់ផ្គង់ប្រកាសខ្វះ)", "បានប្រកាស (អនុញ្ញាត)"), IF(AND(T1603=FALSE, U1603=FALSE, V1603=FALSE), "ព្យួរទុក (មិនមានទិន្នន័យ)", "ប្រកាសខុស (ព្យួរទុក)"))</f>
        <v/>
      </c>
      <c r="L1603" s="418" t="inlineStr"/>
      <c r="M1603" s="418" t="inlineStr"/>
      <c r="N1603" s="455" t="n"/>
      <c r="O1603" s="455">
        <f>IF(W1603&lt;0,AI1603,I1603)</f>
        <v/>
      </c>
      <c r="P1603" s="455">
        <f>I1603-O1603</f>
        <v/>
      </c>
      <c r="Q1603" s="418" t="n"/>
      <c r="R1603" s="418" t="inlineStr">
        <is>
          <t>TI-0246005</t>
        </is>
      </c>
      <c r="S1603" s="418" t="inlineStr"/>
      <c r="T1603" s="418">
        <f>R1603=S1603</f>
        <v/>
      </c>
      <c r="U1603" s="418">
        <f>AND(MONTH(F1603)=MONTH(Y1603), YEAR(F1603)=YEAR(Y1603))</f>
        <v/>
      </c>
      <c r="V1603" s="418">
        <f>AND(AC1603&lt;&gt;"", 'Company information'!D$4&lt;&gt;"", RIGHT(SUBSTITUTE(AC1603,"-",""),9)=RIGHT(SUBSTITUTE('Company information'!D$4,"-",""),9))</f>
        <v/>
      </c>
      <c r="W1603" s="418">
        <f>AI1603-I1603</f>
        <v/>
      </c>
      <c r="X1603" s="455" t="n"/>
      <c r="Y1603" s="417" t="n"/>
      <c r="Z1603" s="418" t="n"/>
      <c r="AA1603" s="418" t="n"/>
      <c r="AB1603" s="418" t="n"/>
      <c r="AC1603" s="418" t="n"/>
      <c r="AD1603" s="418" t="n"/>
      <c r="AE1603" s="455" t="n"/>
      <c r="AF1603" s="455" t="n"/>
      <c r="AG1603" s="455" t="n"/>
      <c r="AH1603" s="455" t="n"/>
      <c r="AI1603" s="455" t="n"/>
      <c r="AJ1603" s="455" t="n"/>
      <c r="AK1603" s="455" t="n"/>
      <c r="AL1603" s="455" t="n"/>
      <c r="AM1603" s="455" t="n"/>
      <c r="AN1603" s="455" t="n"/>
      <c r="AO1603" s="455" t="n"/>
      <c r="AP1603" s="455" t="n"/>
      <c r="AQ1603" s="455" t="n"/>
      <c r="AR1603" s="418" t="n"/>
      <c r="AS1603" s="418" t="n"/>
      <c r="AT1603" s="418" t="n"/>
    </row>
    <row r="1604">
      <c r="A1604" s="417" t="n">
        <v>1595</v>
      </c>
      <c r="B1604" s="418" t="inlineStr">
        <is>
          <t>THC and DOCUMENT FEE</t>
        </is>
      </c>
      <c r="C1604" s="418" t="inlineStr">
        <is>
          <t>អ៊ិចស្ពែឌីធ័រ ខេមបូឌា អិលធីឌី</t>
        </is>
      </c>
      <c r="D1604" s="418" t="inlineStr">
        <is>
          <t>L001-100045898</t>
        </is>
      </c>
      <c r="E1604" s="418" t="inlineStr">
        <is>
          <t>TI-0245997</t>
        </is>
      </c>
      <c r="F1604" s="419" t="n">
        <v>45006</v>
      </c>
      <c r="G1604" s="420" t="n">
        <v>412315</v>
      </c>
      <c r="H1604" s="418" t="n"/>
      <c r="I1604" s="455" t="n">
        <v>412315</v>
      </c>
      <c r="J1604" s="418">
        <f>IF(L1604&lt;&gt;"",L1604,K1604)</f>
        <v/>
      </c>
      <c r="K1604" s="418">
        <f>IF(AND(T1604=TRUE, U1604=TRUE, V1604=TRUE), IF(W1604&lt;-0.05, "អនុញ្ញាត (អ្នកផ្គត់ផ្គង់ប្រកាសខ្វះ)", "បានប្រកាស (អនុញ្ញាត)"), IF(AND(T1604=FALSE, U1604=FALSE, V1604=FALSE), "ព្យួរទុក (មិនមានទិន្នន័យ)", "ប្រកាសខុស (ព្យួរទុក)"))</f>
        <v/>
      </c>
      <c r="L1604" s="418" t="inlineStr"/>
      <c r="M1604" s="418" t="inlineStr"/>
      <c r="N1604" s="455" t="n"/>
      <c r="O1604" s="455">
        <f>IF(W1604&lt;0,AI1604,I1604)</f>
        <v/>
      </c>
      <c r="P1604" s="455">
        <f>I1604-O1604</f>
        <v/>
      </c>
      <c r="Q1604" s="418" t="n"/>
      <c r="R1604" s="418" t="inlineStr">
        <is>
          <t>TI-0245997</t>
        </is>
      </c>
      <c r="S1604" s="418" t="inlineStr"/>
      <c r="T1604" s="418">
        <f>R1604=S1604</f>
        <v/>
      </c>
      <c r="U1604" s="418">
        <f>AND(MONTH(F1604)=MONTH(Y1604), YEAR(F1604)=YEAR(Y1604))</f>
        <v/>
      </c>
      <c r="V1604" s="418">
        <f>AND(AC1604&lt;&gt;"", 'Company information'!D$4&lt;&gt;"", RIGHT(SUBSTITUTE(AC1604,"-",""),9)=RIGHT(SUBSTITUTE('Company information'!D$4,"-",""),9))</f>
        <v/>
      </c>
      <c r="W1604" s="418">
        <f>AI1604-I1604</f>
        <v/>
      </c>
      <c r="X1604" s="455" t="n"/>
      <c r="Y1604" s="417" t="n"/>
      <c r="Z1604" s="418" t="n"/>
      <c r="AA1604" s="418" t="n"/>
      <c r="AB1604" s="418" t="n"/>
      <c r="AC1604" s="418" t="n"/>
      <c r="AD1604" s="418" t="n"/>
      <c r="AE1604" s="455" t="n"/>
      <c r="AF1604" s="455" t="n"/>
      <c r="AG1604" s="455" t="n"/>
      <c r="AH1604" s="455" t="n"/>
      <c r="AI1604" s="455" t="n"/>
      <c r="AJ1604" s="455" t="n"/>
      <c r="AK1604" s="455" t="n"/>
      <c r="AL1604" s="455" t="n"/>
      <c r="AM1604" s="455" t="n"/>
      <c r="AN1604" s="455" t="n"/>
      <c r="AO1604" s="455" t="n"/>
      <c r="AP1604" s="455" t="n"/>
      <c r="AQ1604" s="455" t="n"/>
      <c r="AR1604" s="418" t="n"/>
      <c r="AS1604" s="418" t="n"/>
      <c r="AT1604" s="418" t="n"/>
    </row>
    <row r="1605">
      <c r="A1605" s="417" t="n">
        <v>1596</v>
      </c>
      <c r="B1605" s="418" t="inlineStr">
        <is>
          <t>THC and DOCUMENT FEE</t>
        </is>
      </c>
      <c r="C1605" s="418" t="inlineStr">
        <is>
          <t>អ៊ិចស្ពែឌីធ័រ ខេមបូឌា អិលធីឌី</t>
        </is>
      </c>
      <c r="D1605" s="418" t="inlineStr">
        <is>
          <t>L001-100045898</t>
        </is>
      </c>
      <c r="E1605" s="418" t="inlineStr">
        <is>
          <t>TI-0245986</t>
        </is>
      </c>
      <c r="F1605" s="419" t="n">
        <v>45006</v>
      </c>
      <c r="G1605" s="420" t="n">
        <v>64236</v>
      </c>
      <c r="H1605" s="418" t="n"/>
      <c r="I1605" s="455" t="n">
        <v>64236</v>
      </c>
      <c r="J1605" s="418">
        <f>IF(L1605&lt;&gt;"",L1605,K1605)</f>
        <v/>
      </c>
      <c r="K1605" s="418">
        <f>IF(AND(T1605=TRUE, U1605=TRUE, V1605=TRUE), IF(W1605&lt;-0.05, "អនុញ្ញាត (អ្នកផ្គត់ផ្គង់ប្រកាសខ្វះ)", "បានប្រកាស (អនុញ្ញាត)"), IF(AND(T1605=FALSE, U1605=FALSE, V1605=FALSE), "ព្យួរទុក (មិនមានទិន្នន័យ)", "ប្រកាសខុស (ព្យួរទុក)"))</f>
        <v/>
      </c>
      <c r="L1605" s="418" t="inlineStr"/>
      <c r="M1605" s="418" t="inlineStr"/>
      <c r="N1605" s="455" t="n"/>
      <c r="O1605" s="455">
        <f>IF(W1605&lt;0,AI1605,I1605)</f>
        <v/>
      </c>
      <c r="P1605" s="455">
        <f>I1605-O1605</f>
        <v/>
      </c>
      <c r="Q1605" s="418" t="n"/>
      <c r="R1605" s="418" t="inlineStr">
        <is>
          <t>TI-0245986</t>
        </is>
      </c>
      <c r="S1605" s="418" t="inlineStr"/>
      <c r="T1605" s="418">
        <f>R1605=S1605</f>
        <v/>
      </c>
      <c r="U1605" s="418">
        <f>AND(MONTH(F1605)=MONTH(Y1605), YEAR(F1605)=YEAR(Y1605))</f>
        <v/>
      </c>
      <c r="V1605" s="418">
        <f>AND(AC1605&lt;&gt;"", 'Company information'!D$4&lt;&gt;"", RIGHT(SUBSTITUTE(AC1605,"-",""),9)=RIGHT(SUBSTITUTE('Company information'!D$4,"-",""),9))</f>
        <v/>
      </c>
      <c r="W1605" s="418">
        <f>AI1605-I1605</f>
        <v/>
      </c>
      <c r="X1605" s="455" t="n"/>
      <c r="Y1605" s="417" t="n"/>
      <c r="Z1605" s="418" t="n"/>
      <c r="AA1605" s="418" t="n"/>
      <c r="AB1605" s="418" t="n"/>
      <c r="AC1605" s="418" t="n"/>
      <c r="AD1605" s="418" t="n"/>
      <c r="AE1605" s="455" t="n"/>
      <c r="AF1605" s="455" t="n"/>
      <c r="AG1605" s="455" t="n"/>
      <c r="AH1605" s="455" t="n"/>
      <c r="AI1605" s="455" t="n"/>
      <c r="AJ1605" s="455" t="n"/>
      <c r="AK1605" s="455" t="n"/>
      <c r="AL1605" s="455" t="n"/>
      <c r="AM1605" s="455" t="n"/>
      <c r="AN1605" s="455" t="n"/>
      <c r="AO1605" s="455" t="n"/>
      <c r="AP1605" s="455" t="n"/>
      <c r="AQ1605" s="455" t="n"/>
      <c r="AR1605" s="418" t="n"/>
      <c r="AS1605" s="418" t="n"/>
      <c r="AT1605" s="418" t="n"/>
    </row>
    <row r="1606">
      <c r="A1606" s="417" t="n">
        <v>1597</v>
      </c>
      <c r="B1606" s="418" t="inlineStr">
        <is>
          <t>THC and DOCUMENT FEE</t>
        </is>
      </c>
      <c r="C1606" s="418" t="inlineStr">
        <is>
          <t>អ៊ិចស្ពែឌីធ័រ ខេមបូឌា អិលធីឌី</t>
        </is>
      </c>
      <c r="D1606" s="418" t="inlineStr">
        <is>
          <t>L001-100045898</t>
        </is>
      </c>
      <c r="E1606" s="418" t="inlineStr">
        <is>
          <t>TI-0245984</t>
        </is>
      </c>
      <c r="F1606" s="419" t="n">
        <v>45006</v>
      </c>
      <c r="G1606" s="420" t="n">
        <v>253094</v>
      </c>
      <c r="H1606" s="418" t="n"/>
      <c r="I1606" s="455" t="n">
        <v>253094</v>
      </c>
      <c r="J1606" s="418">
        <f>IF(L1606&lt;&gt;"",L1606,K1606)</f>
        <v/>
      </c>
      <c r="K1606" s="418">
        <f>IF(AND(T1606=TRUE, U1606=TRUE, V1606=TRUE), IF(W1606&lt;-0.05, "អនុញ្ញាត (អ្នកផ្គត់ផ្គង់ប្រកាសខ្វះ)", "បានប្រកាស (អនុញ្ញាត)"), IF(AND(T1606=FALSE, U1606=FALSE, V1606=FALSE), "ព្យួរទុក (មិនមានទិន្នន័យ)", "ប្រកាសខុស (ព្យួរទុក)"))</f>
        <v/>
      </c>
      <c r="L1606" s="418" t="inlineStr"/>
      <c r="M1606" s="418" t="inlineStr"/>
      <c r="N1606" s="455" t="n"/>
      <c r="O1606" s="455">
        <f>IF(W1606&lt;0,AI1606,I1606)</f>
        <v/>
      </c>
      <c r="P1606" s="455">
        <f>I1606-O1606</f>
        <v/>
      </c>
      <c r="Q1606" s="418" t="n"/>
      <c r="R1606" s="418" t="inlineStr">
        <is>
          <t>TI-0245984</t>
        </is>
      </c>
      <c r="S1606" s="418" t="inlineStr"/>
      <c r="T1606" s="418">
        <f>R1606=S1606</f>
        <v/>
      </c>
      <c r="U1606" s="418">
        <f>AND(MONTH(F1606)=MONTH(Y1606), YEAR(F1606)=YEAR(Y1606))</f>
        <v/>
      </c>
      <c r="V1606" s="418">
        <f>AND(AC1606&lt;&gt;"", 'Company information'!D$4&lt;&gt;"", RIGHT(SUBSTITUTE(AC1606,"-",""),9)=RIGHT(SUBSTITUTE('Company information'!D$4,"-",""),9))</f>
        <v/>
      </c>
      <c r="W1606" s="418">
        <f>AI1606-I1606</f>
        <v/>
      </c>
      <c r="X1606" s="455" t="n"/>
      <c r="Y1606" s="417" t="n"/>
      <c r="Z1606" s="418" t="n"/>
      <c r="AA1606" s="418" t="n"/>
      <c r="AB1606" s="418" t="n"/>
      <c r="AC1606" s="418" t="n"/>
      <c r="AD1606" s="418" t="n"/>
      <c r="AE1606" s="455" t="n"/>
      <c r="AF1606" s="455" t="n"/>
      <c r="AG1606" s="455" t="n"/>
      <c r="AH1606" s="455" t="n"/>
      <c r="AI1606" s="455" t="n"/>
      <c r="AJ1606" s="455" t="n"/>
      <c r="AK1606" s="455" t="n"/>
      <c r="AL1606" s="455" t="n"/>
      <c r="AM1606" s="455" t="n"/>
      <c r="AN1606" s="455" t="n"/>
      <c r="AO1606" s="455" t="n"/>
      <c r="AP1606" s="455" t="n"/>
      <c r="AQ1606" s="455" t="n"/>
      <c r="AR1606" s="418" t="n"/>
      <c r="AS1606" s="418" t="n"/>
      <c r="AT1606" s="418" t="n"/>
    </row>
    <row r="1607">
      <c r="A1607" s="417" t="n">
        <v>1598</v>
      </c>
      <c r="B1607" s="418" t="inlineStr">
        <is>
          <t>THC and DOCUMENT FEE</t>
        </is>
      </c>
      <c r="C1607" s="418" t="inlineStr">
        <is>
          <t>អ៊ិចស្ពែឌីធ័រ ខេមបូឌា អិលធីឌី</t>
        </is>
      </c>
      <c r="D1607" s="418" t="inlineStr">
        <is>
          <t>L001-100045898</t>
        </is>
      </c>
      <c r="E1607" s="418" t="inlineStr">
        <is>
          <t>TI-0245983</t>
        </is>
      </c>
      <c r="F1607" s="419" t="n">
        <v>45006</v>
      </c>
      <c r="G1607" s="420" t="n">
        <v>165079</v>
      </c>
      <c r="H1607" s="418" t="n"/>
      <c r="I1607" s="455" t="n">
        <v>165079</v>
      </c>
      <c r="J1607" s="418">
        <f>IF(L1607&lt;&gt;"",L1607,K1607)</f>
        <v/>
      </c>
      <c r="K1607" s="418">
        <f>IF(AND(T1607=TRUE, U1607=TRUE, V1607=TRUE), IF(W1607&lt;-0.05, "អនុញ្ញាត (អ្នកផ្គត់ផ្គង់ប្រកាសខ្វះ)", "បានប្រកាស (អនុញ្ញាត)"), IF(AND(T1607=FALSE, U1607=FALSE, V1607=FALSE), "ព្យួរទុក (មិនមានទិន្នន័យ)", "ប្រកាសខុស (ព្យួរទុក)"))</f>
        <v/>
      </c>
      <c r="L1607" s="418" t="inlineStr"/>
      <c r="M1607" s="418" t="inlineStr"/>
      <c r="N1607" s="455" t="n"/>
      <c r="O1607" s="455">
        <f>IF(W1607&lt;0,AI1607,I1607)</f>
        <v/>
      </c>
      <c r="P1607" s="455">
        <f>I1607-O1607</f>
        <v/>
      </c>
      <c r="Q1607" s="418" t="n"/>
      <c r="R1607" s="418" t="inlineStr">
        <is>
          <t>TI-0245983</t>
        </is>
      </c>
      <c r="S1607" s="418" t="inlineStr"/>
      <c r="T1607" s="418">
        <f>R1607=S1607</f>
        <v/>
      </c>
      <c r="U1607" s="418">
        <f>AND(MONTH(F1607)=MONTH(Y1607), YEAR(F1607)=YEAR(Y1607))</f>
        <v/>
      </c>
      <c r="V1607" s="418">
        <f>AND(AC1607&lt;&gt;"", 'Company information'!D$4&lt;&gt;"", RIGHT(SUBSTITUTE(AC1607,"-",""),9)=RIGHT(SUBSTITUTE('Company information'!D$4,"-",""),9))</f>
        <v/>
      </c>
      <c r="W1607" s="418">
        <f>AI1607-I1607</f>
        <v/>
      </c>
      <c r="X1607" s="455" t="n"/>
      <c r="Y1607" s="417" t="n"/>
      <c r="Z1607" s="418" t="n"/>
      <c r="AA1607" s="418" t="n"/>
      <c r="AB1607" s="418" t="n"/>
      <c r="AC1607" s="418" t="n"/>
      <c r="AD1607" s="418" t="n"/>
      <c r="AE1607" s="455" t="n"/>
      <c r="AF1607" s="455" t="n"/>
      <c r="AG1607" s="455" t="n"/>
      <c r="AH1607" s="455" t="n"/>
      <c r="AI1607" s="455" t="n"/>
      <c r="AJ1607" s="455" t="n"/>
      <c r="AK1607" s="455" t="n"/>
      <c r="AL1607" s="455" t="n"/>
      <c r="AM1607" s="455" t="n"/>
      <c r="AN1607" s="455" t="n"/>
      <c r="AO1607" s="455" t="n"/>
      <c r="AP1607" s="455" t="n"/>
      <c r="AQ1607" s="455" t="n"/>
      <c r="AR1607" s="418" t="n"/>
      <c r="AS1607" s="418" t="n"/>
      <c r="AT1607" s="418" t="n"/>
    </row>
    <row r="1608">
      <c r="A1608" s="417" t="n">
        <v>1599</v>
      </c>
      <c r="B1608" s="418" t="inlineStr">
        <is>
          <t>THC and DOCUMENT FEE</t>
        </is>
      </c>
      <c r="C1608" s="418" t="inlineStr">
        <is>
          <t>អ៊ិចស្ពែឌីធ័រ ខេមបូឌា អិលធីឌី</t>
        </is>
      </c>
      <c r="D1608" s="418" t="inlineStr">
        <is>
          <t>L001-100045898</t>
        </is>
      </c>
      <c r="E1608" s="418" t="inlineStr">
        <is>
          <t>TI-0245982</t>
        </is>
      </c>
      <c r="F1608" s="419" t="n">
        <v>45006</v>
      </c>
      <c r="G1608" s="420" t="n">
        <v>358086</v>
      </c>
      <c r="H1608" s="418" t="n"/>
      <c r="I1608" s="455" t="n">
        <v>358086</v>
      </c>
      <c r="J1608" s="418">
        <f>IF(L1608&lt;&gt;"",L1608,K1608)</f>
        <v/>
      </c>
      <c r="K1608" s="418">
        <f>IF(AND(T1608=TRUE, U1608=TRUE, V1608=TRUE), IF(W1608&lt;-0.05, "អនុញ្ញាត (អ្នកផ្គត់ផ្គង់ប្រកាសខ្វះ)", "បានប្រកាស (អនុញ្ញាត)"), IF(AND(T1608=FALSE, U1608=FALSE, V1608=FALSE), "ព្យួរទុក (មិនមានទិន្នន័យ)", "ប្រកាសខុស (ព្យួរទុក)"))</f>
        <v/>
      </c>
      <c r="L1608" s="418" t="inlineStr"/>
      <c r="M1608" s="418" t="inlineStr"/>
      <c r="N1608" s="455" t="n"/>
      <c r="O1608" s="455">
        <f>IF(W1608&lt;0,AI1608,I1608)</f>
        <v/>
      </c>
      <c r="P1608" s="455">
        <f>I1608-O1608</f>
        <v/>
      </c>
      <c r="Q1608" s="418" t="n"/>
      <c r="R1608" s="418" t="inlineStr">
        <is>
          <t>TI-0245982</t>
        </is>
      </c>
      <c r="S1608" s="418" t="inlineStr"/>
      <c r="T1608" s="418">
        <f>R1608=S1608</f>
        <v/>
      </c>
      <c r="U1608" s="418">
        <f>AND(MONTH(F1608)=MONTH(Y1608), YEAR(F1608)=YEAR(Y1608))</f>
        <v/>
      </c>
      <c r="V1608" s="418">
        <f>AND(AC1608&lt;&gt;"", 'Company information'!D$4&lt;&gt;"", RIGHT(SUBSTITUTE(AC1608,"-",""),9)=RIGHT(SUBSTITUTE('Company information'!D$4,"-",""),9))</f>
        <v/>
      </c>
      <c r="W1608" s="418">
        <f>AI1608-I1608</f>
        <v/>
      </c>
      <c r="X1608" s="455" t="n"/>
      <c r="Y1608" s="417" t="n"/>
      <c r="Z1608" s="418" t="n"/>
      <c r="AA1608" s="418" t="n"/>
      <c r="AB1608" s="418" t="n"/>
      <c r="AC1608" s="418" t="n"/>
      <c r="AD1608" s="418" t="n"/>
      <c r="AE1608" s="455" t="n"/>
      <c r="AF1608" s="455" t="n"/>
      <c r="AG1608" s="455" t="n"/>
      <c r="AH1608" s="455" t="n"/>
      <c r="AI1608" s="455" t="n"/>
      <c r="AJ1608" s="455" t="n"/>
      <c r="AK1608" s="455" t="n"/>
      <c r="AL1608" s="455" t="n"/>
      <c r="AM1608" s="455" t="n"/>
      <c r="AN1608" s="455" t="n"/>
      <c r="AO1608" s="455" t="n"/>
      <c r="AP1608" s="455" t="n"/>
      <c r="AQ1608" s="455" t="n"/>
      <c r="AR1608" s="418" t="n"/>
      <c r="AS1608" s="418" t="n"/>
      <c r="AT1608" s="418" t="n"/>
    </row>
    <row r="1609">
      <c r="A1609" s="417" t="n">
        <v>1600</v>
      </c>
      <c r="B1609" s="418" t="inlineStr">
        <is>
          <t>THC and DOCUMENT FEE</t>
        </is>
      </c>
      <c r="C1609" s="418" t="inlineStr">
        <is>
          <t>អ៊ិចស្ពែឌីធ័រ ខេមបូឌា អិលធីឌី</t>
        </is>
      </c>
      <c r="D1609" s="418" t="inlineStr">
        <is>
          <t>L001-100045898</t>
        </is>
      </c>
      <c r="E1609" s="418" t="inlineStr">
        <is>
          <t>TI-0245979</t>
        </is>
      </c>
      <c r="F1609" s="419" t="n">
        <v>45006</v>
      </c>
      <c r="G1609" s="420" t="n">
        <v>52640</v>
      </c>
      <c r="H1609" s="418" t="n"/>
      <c r="I1609" s="455" t="n">
        <v>52640</v>
      </c>
      <c r="J1609" s="418">
        <f>IF(L1609&lt;&gt;"",L1609,K1609)</f>
        <v/>
      </c>
      <c r="K1609" s="418">
        <f>IF(AND(T1609=TRUE, U1609=TRUE, V1609=TRUE), IF(W1609&lt;-0.05, "អនុញ្ញាត (អ្នកផ្គត់ផ្គង់ប្រកាសខ្វះ)", "បានប្រកាស (អនុញ្ញាត)"), IF(AND(T1609=FALSE, U1609=FALSE, V1609=FALSE), "ព្យួរទុក (មិនមានទិន្នន័យ)", "ប្រកាសខុស (ព្យួរទុក)"))</f>
        <v/>
      </c>
      <c r="L1609" s="418" t="inlineStr"/>
      <c r="M1609" s="418" t="inlineStr"/>
      <c r="N1609" s="455" t="n"/>
      <c r="O1609" s="455">
        <f>IF(W1609&lt;0,AI1609,I1609)</f>
        <v/>
      </c>
      <c r="P1609" s="455">
        <f>I1609-O1609</f>
        <v/>
      </c>
      <c r="Q1609" s="418" t="n"/>
      <c r="R1609" s="418" t="inlineStr">
        <is>
          <t>TI-0245979</t>
        </is>
      </c>
      <c r="S1609" s="418" t="inlineStr"/>
      <c r="T1609" s="418">
        <f>R1609=S1609</f>
        <v/>
      </c>
      <c r="U1609" s="418">
        <f>AND(MONTH(F1609)=MONTH(Y1609), YEAR(F1609)=YEAR(Y1609))</f>
        <v/>
      </c>
      <c r="V1609" s="418">
        <f>AND(AC1609&lt;&gt;"", 'Company information'!D$4&lt;&gt;"", RIGHT(SUBSTITUTE(AC1609,"-",""),9)=RIGHT(SUBSTITUTE('Company information'!D$4,"-",""),9))</f>
        <v/>
      </c>
      <c r="W1609" s="418">
        <f>AI1609-I1609</f>
        <v/>
      </c>
      <c r="X1609" s="455" t="n"/>
      <c r="Y1609" s="417" t="n"/>
      <c r="Z1609" s="418" t="n"/>
      <c r="AA1609" s="418" t="n"/>
      <c r="AB1609" s="418" t="n"/>
      <c r="AC1609" s="418" t="n"/>
      <c r="AD1609" s="418" t="n"/>
      <c r="AE1609" s="455" t="n"/>
      <c r="AF1609" s="455" t="n"/>
      <c r="AG1609" s="455" t="n"/>
      <c r="AH1609" s="455" t="n"/>
      <c r="AI1609" s="455" t="n"/>
      <c r="AJ1609" s="455" t="n"/>
      <c r="AK1609" s="455" t="n"/>
      <c r="AL1609" s="455" t="n"/>
      <c r="AM1609" s="455" t="n"/>
      <c r="AN1609" s="455" t="n"/>
      <c r="AO1609" s="455" t="n"/>
      <c r="AP1609" s="455" t="n"/>
      <c r="AQ1609" s="455" t="n"/>
      <c r="AR1609" s="418" t="n"/>
      <c r="AS1609" s="418" t="n"/>
      <c r="AT1609" s="418" t="n"/>
    </row>
    <row r="1610">
      <c r="A1610" s="417" t="n">
        <v>1601</v>
      </c>
      <c r="B1610" s="418" t="inlineStr">
        <is>
          <t>THC and DOCUMENT FEE</t>
        </is>
      </c>
      <c r="C1610" s="418" t="inlineStr">
        <is>
          <t>អ៊ិចស្ពែឌីធ័រ ខេមបូឌា អិលធីឌី</t>
        </is>
      </c>
      <c r="D1610" s="418" t="inlineStr">
        <is>
          <t>L001-100045898</t>
        </is>
      </c>
      <c r="E1610" s="418" t="inlineStr">
        <is>
          <t>TI-0245971</t>
        </is>
      </c>
      <c r="F1610" s="419" t="n">
        <v>45006</v>
      </c>
      <c r="G1610" s="420" t="n">
        <v>450216</v>
      </c>
      <c r="H1610" s="418" t="n"/>
      <c r="I1610" s="455" t="n">
        <v>450216</v>
      </c>
      <c r="J1610" s="418">
        <f>IF(L1610&lt;&gt;"",L1610,K1610)</f>
        <v/>
      </c>
      <c r="K1610" s="418">
        <f>IF(AND(T1610=TRUE, U1610=TRUE, V1610=TRUE), IF(W1610&lt;-0.05, "អនុញ្ញាត (អ្នកផ្គត់ផ្គង់ប្រកាសខ្វះ)", "បានប្រកាស (អនុញ្ញាត)"), IF(AND(T1610=FALSE, U1610=FALSE, V1610=FALSE), "ព្យួរទុក (មិនមានទិន្នន័យ)", "ប្រកាសខុស (ព្យួរទុក)"))</f>
        <v/>
      </c>
      <c r="L1610" s="418" t="inlineStr"/>
      <c r="M1610" s="418" t="inlineStr"/>
      <c r="N1610" s="455" t="n"/>
      <c r="O1610" s="455">
        <f>IF(W1610&lt;0,AI1610,I1610)</f>
        <v/>
      </c>
      <c r="P1610" s="455">
        <f>I1610-O1610</f>
        <v/>
      </c>
      <c r="Q1610" s="418" t="n"/>
      <c r="R1610" s="418" t="inlineStr">
        <is>
          <t>TI-0245971</t>
        </is>
      </c>
      <c r="S1610" s="418" t="inlineStr"/>
      <c r="T1610" s="418">
        <f>R1610=S1610</f>
        <v/>
      </c>
      <c r="U1610" s="418">
        <f>AND(MONTH(F1610)=MONTH(Y1610), YEAR(F1610)=YEAR(Y1610))</f>
        <v/>
      </c>
      <c r="V1610" s="418">
        <f>AND(AC1610&lt;&gt;"", 'Company information'!D$4&lt;&gt;"", RIGHT(SUBSTITUTE(AC1610,"-",""),9)=RIGHT(SUBSTITUTE('Company information'!D$4,"-",""),9))</f>
        <v/>
      </c>
      <c r="W1610" s="418">
        <f>AI1610-I1610</f>
        <v/>
      </c>
      <c r="X1610" s="455" t="n"/>
      <c r="Y1610" s="417" t="n"/>
      <c r="Z1610" s="418" t="n"/>
      <c r="AA1610" s="418" t="n"/>
      <c r="AB1610" s="418" t="n"/>
      <c r="AC1610" s="418" t="n"/>
      <c r="AD1610" s="418" t="n"/>
      <c r="AE1610" s="455" t="n"/>
      <c r="AF1610" s="455" t="n"/>
      <c r="AG1610" s="455" t="n"/>
      <c r="AH1610" s="455" t="n"/>
      <c r="AI1610" s="455" t="n"/>
      <c r="AJ1610" s="455" t="n"/>
      <c r="AK1610" s="455" t="n"/>
      <c r="AL1610" s="455" t="n"/>
      <c r="AM1610" s="455" t="n"/>
      <c r="AN1610" s="455" t="n"/>
      <c r="AO1610" s="455" t="n"/>
      <c r="AP1610" s="455" t="n"/>
      <c r="AQ1610" s="455" t="n"/>
      <c r="AR1610" s="418" t="n"/>
      <c r="AS1610" s="418" t="n"/>
      <c r="AT1610" s="418" t="n"/>
    </row>
    <row r="1611">
      <c r="A1611" s="417" t="n">
        <v>1602</v>
      </c>
      <c r="B1611" s="418" t="inlineStr">
        <is>
          <t>THC and DOCUMENT FEE</t>
        </is>
      </c>
      <c r="C1611" s="418" t="inlineStr">
        <is>
          <t>អ៊ិចស្ពែឌីធ័រ ខេមបូឌា អិលធីឌី</t>
        </is>
      </c>
      <c r="D1611" s="418" t="inlineStr">
        <is>
          <t>L001-100045898</t>
        </is>
      </c>
      <c r="E1611" s="418" t="inlineStr">
        <is>
          <t>TI-0245511</t>
        </is>
      </c>
      <c r="F1611" s="419" t="n">
        <v>44998</v>
      </c>
      <c r="G1611" s="420" t="n">
        <v>192762</v>
      </c>
      <c r="H1611" s="418" t="n"/>
      <c r="I1611" s="455" t="n">
        <v>192762</v>
      </c>
      <c r="J1611" s="418">
        <f>IF(L1611&lt;&gt;"",L1611,K1611)</f>
        <v/>
      </c>
      <c r="K1611" s="418">
        <f>IF(AND(T1611=TRUE, U1611=TRUE, V1611=TRUE), IF(W1611&lt;-0.05, "អនុញ្ញាត (អ្នកផ្គត់ផ្គង់ប្រកាសខ្វះ)", "បានប្រកាស (អនុញ្ញាត)"), IF(AND(T1611=FALSE, U1611=FALSE, V1611=FALSE), "ព្យួរទុក (មិនមានទិន្នន័យ)", "ប្រកាសខុស (ព្យួរទុក)"))</f>
        <v/>
      </c>
      <c r="L1611" s="418" t="inlineStr"/>
      <c r="M1611" s="418" t="inlineStr"/>
      <c r="N1611" s="455" t="n"/>
      <c r="O1611" s="455">
        <f>IF(W1611&lt;0,AI1611,I1611)</f>
        <v/>
      </c>
      <c r="P1611" s="455">
        <f>I1611-O1611</f>
        <v/>
      </c>
      <c r="Q1611" s="418" t="n"/>
      <c r="R1611" s="418" t="inlineStr">
        <is>
          <t>TI-0245511</t>
        </is>
      </c>
      <c r="S1611" s="418" t="inlineStr"/>
      <c r="T1611" s="418">
        <f>R1611=S1611</f>
        <v/>
      </c>
      <c r="U1611" s="418">
        <f>AND(MONTH(F1611)=MONTH(Y1611), YEAR(F1611)=YEAR(Y1611))</f>
        <v/>
      </c>
      <c r="V1611" s="418">
        <f>AND(AC1611&lt;&gt;"", 'Company information'!D$4&lt;&gt;"", RIGHT(SUBSTITUTE(AC1611,"-",""),9)=RIGHT(SUBSTITUTE('Company information'!D$4,"-",""),9))</f>
        <v/>
      </c>
      <c r="W1611" s="418">
        <f>AI1611-I1611</f>
        <v/>
      </c>
      <c r="X1611" s="455" t="n"/>
      <c r="Y1611" s="417" t="n"/>
      <c r="Z1611" s="418" t="n"/>
      <c r="AA1611" s="418" t="n"/>
      <c r="AB1611" s="418" t="n"/>
      <c r="AC1611" s="418" t="n"/>
      <c r="AD1611" s="418" t="n"/>
      <c r="AE1611" s="455" t="n"/>
      <c r="AF1611" s="455" t="n"/>
      <c r="AG1611" s="455" t="n"/>
      <c r="AH1611" s="455" t="n"/>
      <c r="AI1611" s="455" t="n"/>
      <c r="AJ1611" s="455" t="n"/>
      <c r="AK1611" s="455" t="n"/>
      <c r="AL1611" s="455" t="n"/>
      <c r="AM1611" s="455" t="n"/>
      <c r="AN1611" s="455" t="n"/>
      <c r="AO1611" s="455" t="n"/>
      <c r="AP1611" s="455" t="n"/>
      <c r="AQ1611" s="455" t="n"/>
      <c r="AR1611" s="418" t="n"/>
      <c r="AS1611" s="418" t="n"/>
      <c r="AT1611" s="418" t="n"/>
    </row>
    <row r="1612">
      <c r="A1612" s="417" t="n">
        <v>1603</v>
      </c>
      <c r="B1612" s="418" t="inlineStr">
        <is>
          <t>THC and DOCUMENT FEE</t>
        </is>
      </c>
      <c r="C1612" s="418" t="inlineStr">
        <is>
          <t>អ៊ិចស្ពែឌីធ័រ ខេមបូឌា អិលធីឌី</t>
        </is>
      </c>
      <c r="D1612" s="418" t="inlineStr">
        <is>
          <t>L001-100045898</t>
        </is>
      </c>
      <c r="E1612" s="418" t="inlineStr">
        <is>
          <t>TI-0245509</t>
        </is>
      </c>
      <c r="F1612" s="419" t="n">
        <v>44998</v>
      </c>
      <c r="G1612" s="420" t="n">
        <v>52913</v>
      </c>
      <c r="H1612" s="418" t="n"/>
      <c r="I1612" s="455" t="n">
        <v>52913</v>
      </c>
      <c r="J1612" s="418">
        <f>IF(L1612&lt;&gt;"",L1612,K1612)</f>
        <v/>
      </c>
      <c r="K1612" s="418">
        <f>IF(AND(T1612=TRUE, U1612=TRUE, V1612=TRUE), IF(W1612&lt;-0.05, "អនុញ្ញាត (អ្នកផ្គត់ផ្គង់ប្រកាសខ្វះ)", "បានប្រកាស (អនុញ្ញាត)"), IF(AND(T1612=FALSE, U1612=FALSE, V1612=FALSE), "ព្យួរទុក (មិនមានទិន្នន័យ)", "ប្រកាសខុស (ព្យួរទុក)"))</f>
        <v/>
      </c>
      <c r="L1612" s="418" t="inlineStr"/>
      <c r="M1612" s="418" t="inlineStr"/>
      <c r="N1612" s="455" t="n"/>
      <c r="O1612" s="455">
        <f>IF(W1612&lt;0,AI1612,I1612)</f>
        <v/>
      </c>
      <c r="P1612" s="455">
        <f>I1612-O1612</f>
        <v/>
      </c>
      <c r="Q1612" s="418" t="n"/>
      <c r="R1612" s="418" t="inlineStr">
        <is>
          <t>TI-0245509</t>
        </is>
      </c>
      <c r="S1612" s="418" t="inlineStr"/>
      <c r="T1612" s="418">
        <f>R1612=S1612</f>
        <v/>
      </c>
      <c r="U1612" s="418">
        <f>AND(MONTH(F1612)=MONTH(Y1612), YEAR(F1612)=YEAR(Y1612))</f>
        <v/>
      </c>
      <c r="V1612" s="418">
        <f>AND(AC1612&lt;&gt;"", 'Company information'!D$4&lt;&gt;"", RIGHT(SUBSTITUTE(AC1612,"-",""),9)=RIGHT(SUBSTITUTE('Company information'!D$4,"-",""),9))</f>
        <v/>
      </c>
      <c r="W1612" s="418">
        <f>AI1612-I1612</f>
        <v/>
      </c>
      <c r="X1612" s="455" t="n"/>
      <c r="Y1612" s="417" t="n"/>
      <c r="Z1612" s="418" t="n"/>
      <c r="AA1612" s="418" t="n"/>
      <c r="AB1612" s="418" t="n"/>
      <c r="AC1612" s="418" t="n"/>
      <c r="AD1612" s="418" t="n"/>
      <c r="AE1612" s="455" t="n"/>
      <c r="AF1612" s="455" t="n"/>
      <c r="AG1612" s="455" t="n"/>
      <c r="AH1612" s="455" t="n"/>
      <c r="AI1612" s="455" t="n"/>
      <c r="AJ1612" s="455" t="n"/>
      <c r="AK1612" s="455" t="n"/>
      <c r="AL1612" s="455" t="n"/>
      <c r="AM1612" s="455" t="n"/>
      <c r="AN1612" s="455" t="n"/>
      <c r="AO1612" s="455" t="n"/>
      <c r="AP1612" s="455" t="n"/>
      <c r="AQ1612" s="455" t="n"/>
      <c r="AR1612" s="418" t="n"/>
      <c r="AS1612" s="418" t="n"/>
      <c r="AT1612" s="418" t="n"/>
    </row>
    <row r="1613">
      <c r="A1613" s="417" t="n">
        <v>1604</v>
      </c>
      <c r="B1613" s="418" t="inlineStr">
        <is>
          <t>THC and DOCUMENT FEE</t>
        </is>
      </c>
      <c r="C1613" s="418" t="inlineStr">
        <is>
          <t>អ៊ិចស្ពែឌីធ័រ ខេមបូឌា អិលធីឌី</t>
        </is>
      </c>
      <c r="D1613" s="418" t="inlineStr">
        <is>
          <t>L001-100045898</t>
        </is>
      </c>
      <c r="E1613" s="418" t="inlineStr">
        <is>
          <t>TI-0245505</t>
        </is>
      </c>
      <c r="F1613" s="419" t="n">
        <v>44998</v>
      </c>
      <c r="G1613" s="420" t="n">
        <v>363438</v>
      </c>
      <c r="H1613" s="418" t="n"/>
      <c r="I1613" s="455" t="n">
        <v>363438</v>
      </c>
      <c r="J1613" s="418">
        <f>IF(L1613&lt;&gt;"",L1613,K1613)</f>
        <v/>
      </c>
      <c r="K1613" s="418">
        <f>IF(AND(T1613=TRUE, U1613=TRUE, V1613=TRUE), IF(W1613&lt;-0.05, "អនុញ្ញាត (អ្នកផ្គត់ផ្គង់ប្រកាសខ្វះ)", "បានប្រកាស (អនុញ្ញាត)"), IF(AND(T1613=FALSE, U1613=FALSE, V1613=FALSE), "ព្យួរទុក (មិនមានទិន្នន័យ)", "ប្រកាសខុស (ព្យួរទុក)"))</f>
        <v/>
      </c>
      <c r="L1613" s="418" t="inlineStr"/>
      <c r="M1613" s="418" t="inlineStr"/>
      <c r="N1613" s="455" t="n"/>
      <c r="O1613" s="455">
        <f>IF(W1613&lt;0,AI1613,I1613)</f>
        <v/>
      </c>
      <c r="P1613" s="455">
        <f>I1613-O1613</f>
        <v/>
      </c>
      <c r="Q1613" s="418" t="n"/>
      <c r="R1613" s="418" t="inlineStr">
        <is>
          <t>TI-0245505</t>
        </is>
      </c>
      <c r="S1613" s="418" t="inlineStr"/>
      <c r="T1613" s="418">
        <f>R1613=S1613</f>
        <v/>
      </c>
      <c r="U1613" s="418">
        <f>AND(MONTH(F1613)=MONTH(Y1613), YEAR(F1613)=YEAR(Y1613))</f>
        <v/>
      </c>
      <c r="V1613" s="418">
        <f>AND(AC1613&lt;&gt;"", 'Company information'!D$4&lt;&gt;"", RIGHT(SUBSTITUTE(AC1613,"-",""),9)=RIGHT(SUBSTITUTE('Company information'!D$4,"-",""),9))</f>
        <v/>
      </c>
      <c r="W1613" s="418">
        <f>AI1613-I1613</f>
        <v/>
      </c>
      <c r="X1613" s="455" t="n"/>
      <c r="Y1613" s="417" t="n"/>
      <c r="Z1613" s="418" t="n"/>
      <c r="AA1613" s="418" t="n"/>
      <c r="AB1613" s="418" t="n"/>
      <c r="AC1613" s="418" t="n"/>
      <c r="AD1613" s="418" t="n"/>
      <c r="AE1613" s="455" t="n"/>
      <c r="AF1613" s="455" t="n"/>
      <c r="AG1613" s="455" t="n"/>
      <c r="AH1613" s="455" t="n"/>
      <c r="AI1613" s="455" t="n"/>
      <c r="AJ1613" s="455" t="n"/>
      <c r="AK1613" s="455" t="n"/>
      <c r="AL1613" s="455" t="n"/>
      <c r="AM1613" s="455" t="n"/>
      <c r="AN1613" s="455" t="n"/>
      <c r="AO1613" s="455" t="n"/>
      <c r="AP1613" s="455" t="n"/>
      <c r="AQ1613" s="455" t="n"/>
      <c r="AR1613" s="418" t="n"/>
      <c r="AS1613" s="418" t="n"/>
      <c r="AT1613" s="418" t="n"/>
    </row>
    <row r="1614">
      <c r="A1614" s="417" t="n">
        <v>1605</v>
      </c>
      <c r="B1614" s="418" t="inlineStr">
        <is>
          <t>THC and DOCUMENT FEE</t>
        </is>
      </c>
      <c r="C1614" s="418" t="inlineStr">
        <is>
          <t>អ៊ិចស្ពែឌីធ័រ ខេមបូឌា អិលធីឌី</t>
        </is>
      </c>
      <c r="D1614" s="418" t="inlineStr">
        <is>
          <t>L001-100045898</t>
        </is>
      </c>
      <c r="E1614" s="418" t="inlineStr">
        <is>
          <t>TI-0245495</t>
        </is>
      </c>
      <c r="F1614" s="419" t="n">
        <v>44998</v>
      </c>
      <c r="G1614" s="420" t="n">
        <v>194757</v>
      </c>
      <c r="H1614" s="418" t="n"/>
      <c r="I1614" s="455" t="n">
        <v>194757</v>
      </c>
      <c r="J1614" s="418">
        <f>IF(L1614&lt;&gt;"",L1614,K1614)</f>
        <v/>
      </c>
      <c r="K1614" s="418">
        <f>IF(AND(T1614=TRUE, U1614=TRUE, V1614=TRUE), IF(W1614&lt;-0.05, "អនុញ្ញាត (អ្នកផ្គត់ផ្គង់ប្រកាសខ្វះ)", "បានប្រកាស (អនុញ្ញាត)"), IF(AND(T1614=FALSE, U1614=FALSE, V1614=FALSE), "ព្យួរទុក (មិនមានទិន្នន័យ)", "ប្រកាសខុស (ព្យួរទុក)"))</f>
        <v/>
      </c>
      <c r="L1614" s="418" t="inlineStr"/>
      <c r="M1614" s="418" t="inlineStr"/>
      <c r="N1614" s="455" t="n"/>
      <c r="O1614" s="455">
        <f>IF(W1614&lt;0,AI1614,I1614)</f>
        <v/>
      </c>
      <c r="P1614" s="455">
        <f>I1614-O1614</f>
        <v/>
      </c>
      <c r="Q1614" s="418" t="n"/>
      <c r="R1614" s="418" t="inlineStr">
        <is>
          <t>TI-0245495</t>
        </is>
      </c>
      <c r="S1614" s="418" t="inlineStr"/>
      <c r="T1614" s="418">
        <f>R1614=S1614</f>
        <v/>
      </c>
      <c r="U1614" s="418">
        <f>AND(MONTH(F1614)=MONTH(Y1614), YEAR(F1614)=YEAR(Y1614))</f>
        <v/>
      </c>
      <c r="V1614" s="418">
        <f>AND(AC1614&lt;&gt;"", 'Company information'!D$4&lt;&gt;"", RIGHT(SUBSTITUTE(AC1614,"-",""),9)=RIGHT(SUBSTITUTE('Company information'!D$4,"-",""),9))</f>
        <v/>
      </c>
      <c r="W1614" s="418">
        <f>AI1614-I1614</f>
        <v/>
      </c>
      <c r="X1614" s="455" t="n"/>
      <c r="Y1614" s="417" t="n"/>
      <c r="Z1614" s="418" t="n"/>
      <c r="AA1614" s="418" t="n"/>
      <c r="AB1614" s="418" t="n"/>
      <c r="AC1614" s="418" t="n"/>
      <c r="AD1614" s="418" t="n"/>
      <c r="AE1614" s="455" t="n"/>
      <c r="AF1614" s="455" t="n"/>
      <c r="AG1614" s="455" t="n"/>
      <c r="AH1614" s="455" t="n"/>
      <c r="AI1614" s="455" t="n"/>
      <c r="AJ1614" s="455" t="n"/>
      <c r="AK1614" s="455" t="n"/>
      <c r="AL1614" s="455" t="n"/>
      <c r="AM1614" s="455" t="n"/>
      <c r="AN1614" s="455" t="n"/>
      <c r="AO1614" s="455" t="n"/>
      <c r="AP1614" s="455" t="n"/>
      <c r="AQ1614" s="455" t="n"/>
      <c r="AR1614" s="418" t="n"/>
      <c r="AS1614" s="418" t="n"/>
      <c r="AT1614" s="418" t="n"/>
    </row>
    <row r="1615">
      <c r="A1615" s="417" t="n">
        <v>1606</v>
      </c>
      <c r="B1615" s="418" t="inlineStr">
        <is>
          <t>THC and DOCUMENT FEE</t>
        </is>
      </c>
      <c r="C1615" s="418" t="inlineStr">
        <is>
          <t>អ៊ិចស្ពែឌីធ័រ ខេមបូឌា អិលធីឌី</t>
        </is>
      </c>
      <c r="D1615" s="418" t="inlineStr">
        <is>
          <t>L001-100045898</t>
        </is>
      </c>
      <c r="E1615" s="418" t="inlineStr">
        <is>
          <t>TI-0245493</t>
        </is>
      </c>
      <c r="F1615" s="419" t="n">
        <v>44998</v>
      </c>
      <c r="G1615" s="420" t="n">
        <v>230421</v>
      </c>
      <c r="H1615" s="418" t="n"/>
      <c r="I1615" s="455" t="n">
        <v>230421</v>
      </c>
      <c r="J1615" s="418">
        <f>IF(L1615&lt;&gt;"",L1615,K1615)</f>
        <v/>
      </c>
      <c r="K1615" s="418">
        <f>IF(AND(T1615=TRUE, U1615=TRUE, V1615=TRUE), IF(W1615&lt;-0.05, "អនុញ្ញាត (អ្នកផ្គត់ផ្គង់ប្រកាសខ្វះ)", "បានប្រកាស (អនុញ្ញាត)"), IF(AND(T1615=FALSE, U1615=FALSE, V1615=FALSE), "ព្យួរទុក (មិនមានទិន្នន័យ)", "ប្រកាសខុស (ព្យួរទុក)"))</f>
        <v/>
      </c>
      <c r="L1615" s="418" t="inlineStr"/>
      <c r="M1615" s="418" t="inlineStr"/>
      <c r="N1615" s="455" t="n"/>
      <c r="O1615" s="455">
        <f>IF(W1615&lt;0,AI1615,I1615)</f>
        <v/>
      </c>
      <c r="P1615" s="455">
        <f>I1615-O1615</f>
        <v/>
      </c>
      <c r="Q1615" s="418" t="n"/>
      <c r="R1615" s="418" t="inlineStr">
        <is>
          <t>TI-0245493</t>
        </is>
      </c>
      <c r="S1615" s="418" t="inlineStr"/>
      <c r="T1615" s="418">
        <f>R1615=S1615</f>
        <v/>
      </c>
      <c r="U1615" s="418">
        <f>AND(MONTH(F1615)=MONTH(Y1615), YEAR(F1615)=YEAR(Y1615))</f>
        <v/>
      </c>
      <c r="V1615" s="418">
        <f>AND(AC1615&lt;&gt;"", 'Company information'!D$4&lt;&gt;"", RIGHT(SUBSTITUTE(AC1615,"-",""),9)=RIGHT(SUBSTITUTE('Company information'!D$4,"-",""),9))</f>
        <v/>
      </c>
      <c r="W1615" s="418">
        <f>AI1615-I1615</f>
        <v/>
      </c>
      <c r="X1615" s="455" t="n"/>
      <c r="Y1615" s="417" t="n"/>
      <c r="Z1615" s="418" t="n"/>
      <c r="AA1615" s="418" t="n"/>
      <c r="AB1615" s="418" t="n"/>
      <c r="AC1615" s="418" t="n"/>
      <c r="AD1615" s="418" t="n"/>
      <c r="AE1615" s="455" t="n"/>
      <c r="AF1615" s="455" t="n"/>
      <c r="AG1615" s="455" t="n"/>
      <c r="AH1615" s="455" t="n"/>
      <c r="AI1615" s="455" t="n"/>
      <c r="AJ1615" s="455" t="n"/>
      <c r="AK1615" s="455" t="n"/>
      <c r="AL1615" s="455" t="n"/>
      <c r="AM1615" s="455" t="n"/>
      <c r="AN1615" s="455" t="n"/>
      <c r="AO1615" s="455" t="n"/>
      <c r="AP1615" s="455" t="n"/>
      <c r="AQ1615" s="455" t="n"/>
      <c r="AR1615" s="418" t="n"/>
      <c r="AS1615" s="418" t="n"/>
      <c r="AT1615" s="418" t="n"/>
    </row>
    <row r="1616">
      <c r="A1616" s="417" t="n">
        <v>1607</v>
      </c>
      <c r="B1616" s="418" t="inlineStr">
        <is>
          <t>THC and DOCUMENT FEE</t>
        </is>
      </c>
      <c r="C1616" s="418" t="inlineStr">
        <is>
          <t>អ៊ិចស្ពែឌីធ័រ ខេមបូឌា អិលធីឌី</t>
        </is>
      </c>
      <c r="D1616" s="418" t="inlineStr">
        <is>
          <t>L001-100045898</t>
        </is>
      </c>
      <c r="E1616" s="418" t="inlineStr">
        <is>
          <t>TI-0245486</t>
        </is>
      </c>
      <c r="F1616" s="419" t="n">
        <v>44998</v>
      </c>
      <c r="G1616" s="420" t="n">
        <v>314202</v>
      </c>
      <c r="H1616" s="418" t="n"/>
      <c r="I1616" s="455" t="n">
        <v>314202</v>
      </c>
      <c r="J1616" s="418">
        <f>IF(L1616&lt;&gt;"",L1616,K1616)</f>
        <v/>
      </c>
      <c r="K1616" s="418">
        <f>IF(AND(T1616=TRUE, U1616=TRUE, V1616=TRUE), IF(W1616&lt;-0.05, "អនុញ្ញាត (អ្នកផ្គត់ផ្គង់ប្រកាសខ្វះ)", "បានប្រកាស (អនុញ្ញាត)"), IF(AND(T1616=FALSE, U1616=FALSE, V1616=FALSE), "ព្យួរទុក (មិនមានទិន្នន័យ)", "ប្រកាសខុស (ព្យួរទុក)"))</f>
        <v/>
      </c>
      <c r="L1616" s="418" t="inlineStr"/>
      <c r="M1616" s="418" t="inlineStr"/>
      <c r="N1616" s="455" t="n"/>
      <c r="O1616" s="455">
        <f>IF(W1616&lt;0,AI1616,I1616)</f>
        <v/>
      </c>
      <c r="P1616" s="455">
        <f>I1616-O1616</f>
        <v/>
      </c>
      <c r="Q1616" s="418" t="n"/>
      <c r="R1616" s="418" t="inlineStr">
        <is>
          <t>TI-0245486</t>
        </is>
      </c>
      <c r="S1616" s="418" t="inlineStr"/>
      <c r="T1616" s="418">
        <f>R1616=S1616</f>
        <v/>
      </c>
      <c r="U1616" s="418">
        <f>AND(MONTH(F1616)=MONTH(Y1616), YEAR(F1616)=YEAR(Y1616))</f>
        <v/>
      </c>
      <c r="V1616" s="418">
        <f>AND(AC1616&lt;&gt;"", 'Company information'!D$4&lt;&gt;"", RIGHT(SUBSTITUTE(AC1616,"-",""),9)=RIGHT(SUBSTITUTE('Company information'!D$4,"-",""),9))</f>
        <v/>
      </c>
      <c r="W1616" s="418">
        <f>AI1616-I1616</f>
        <v/>
      </c>
      <c r="X1616" s="455" t="n"/>
      <c r="Y1616" s="417" t="n"/>
      <c r="Z1616" s="418" t="n"/>
      <c r="AA1616" s="418" t="n"/>
      <c r="AB1616" s="418" t="n"/>
      <c r="AC1616" s="418" t="n"/>
      <c r="AD1616" s="418" t="n"/>
      <c r="AE1616" s="455" t="n"/>
      <c r="AF1616" s="455" t="n"/>
      <c r="AG1616" s="455" t="n"/>
      <c r="AH1616" s="455" t="n"/>
      <c r="AI1616" s="455" t="n"/>
      <c r="AJ1616" s="455" t="n"/>
      <c r="AK1616" s="455" t="n"/>
      <c r="AL1616" s="455" t="n"/>
      <c r="AM1616" s="455" t="n"/>
      <c r="AN1616" s="455" t="n"/>
      <c r="AO1616" s="455" t="n"/>
      <c r="AP1616" s="455" t="n"/>
      <c r="AQ1616" s="455" t="n"/>
      <c r="AR1616" s="418" t="n"/>
      <c r="AS1616" s="418" t="n"/>
      <c r="AT1616" s="418" t="n"/>
    </row>
    <row r="1617">
      <c r="A1617" s="417" t="n">
        <v>1608</v>
      </c>
      <c r="B1617" s="418" t="inlineStr">
        <is>
          <t>THC and DOCUMENT FEE</t>
        </is>
      </c>
      <c r="C1617" s="418" t="inlineStr">
        <is>
          <t>អ៊ិចស្ពែឌីធ័រ ខេមបូឌា អិលធីឌី</t>
        </is>
      </c>
      <c r="D1617" s="418" t="inlineStr">
        <is>
          <t>L001-100045898</t>
        </is>
      </c>
      <c r="E1617" s="418" t="inlineStr">
        <is>
          <t>TI-0245482</t>
        </is>
      </c>
      <c r="F1617" s="419" t="n">
        <v>44998</v>
      </c>
      <c r="G1617" s="420" t="n">
        <v>46718</v>
      </c>
      <c r="H1617" s="418" t="n"/>
      <c r="I1617" s="455" t="n">
        <v>46718</v>
      </c>
      <c r="J1617" s="418">
        <f>IF(L1617&lt;&gt;"",L1617,K1617)</f>
        <v/>
      </c>
      <c r="K1617" s="418">
        <f>IF(AND(T1617=TRUE, U1617=TRUE, V1617=TRUE), IF(W1617&lt;-0.05, "អនុញ្ញាត (អ្នកផ្គត់ផ្គង់ប្រកាសខ្វះ)", "បានប្រកាស (អនុញ្ញាត)"), IF(AND(T1617=FALSE, U1617=FALSE, V1617=FALSE), "ព្យួរទុក (មិនមានទិន្នន័យ)", "ប្រកាសខុស (ព្យួរទុក)"))</f>
        <v/>
      </c>
      <c r="L1617" s="418" t="inlineStr"/>
      <c r="M1617" s="418" t="inlineStr"/>
      <c r="N1617" s="455" t="n"/>
      <c r="O1617" s="455">
        <f>IF(W1617&lt;0,AI1617,I1617)</f>
        <v/>
      </c>
      <c r="P1617" s="455">
        <f>I1617-O1617</f>
        <v/>
      </c>
      <c r="Q1617" s="418" t="n"/>
      <c r="R1617" s="418" t="inlineStr">
        <is>
          <t>TI-0245482</t>
        </is>
      </c>
      <c r="S1617" s="418" t="inlineStr"/>
      <c r="T1617" s="418">
        <f>R1617=S1617</f>
        <v/>
      </c>
      <c r="U1617" s="418">
        <f>AND(MONTH(F1617)=MONTH(Y1617), YEAR(F1617)=YEAR(Y1617))</f>
        <v/>
      </c>
      <c r="V1617" s="418">
        <f>AND(AC1617&lt;&gt;"", 'Company information'!D$4&lt;&gt;"", RIGHT(SUBSTITUTE(AC1617,"-",""),9)=RIGHT(SUBSTITUTE('Company information'!D$4,"-",""),9))</f>
        <v/>
      </c>
      <c r="W1617" s="418">
        <f>AI1617-I1617</f>
        <v/>
      </c>
      <c r="X1617" s="455" t="n"/>
      <c r="Y1617" s="417" t="n"/>
      <c r="Z1617" s="418" t="n"/>
      <c r="AA1617" s="418" t="n"/>
      <c r="AB1617" s="418" t="n"/>
      <c r="AC1617" s="418" t="n"/>
      <c r="AD1617" s="418" t="n"/>
      <c r="AE1617" s="455" t="n"/>
      <c r="AF1617" s="455" t="n"/>
      <c r="AG1617" s="455" t="n"/>
      <c r="AH1617" s="455" t="n"/>
      <c r="AI1617" s="455" t="n"/>
      <c r="AJ1617" s="455" t="n"/>
      <c r="AK1617" s="455" t="n"/>
      <c r="AL1617" s="455" t="n"/>
      <c r="AM1617" s="455" t="n"/>
      <c r="AN1617" s="455" t="n"/>
      <c r="AO1617" s="455" t="n"/>
      <c r="AP1617" s="455" t="n"/>
      <c r="AQ1617" s="455" t="n"/>
      <c r="AR1617" s="418" t="n"/>
      <c r="AS1617" s="418" t="n"/>
      <c r="AT1617" s="418" t="n"/>
    </row>
    <row r="1618">
      <c r="A1618" s="417" t="n">
        <v>1609</v>
      </c>
      <c r="B1618" s="418" t="inlineStr">
        <is>
          <t>THC and DOCUMENT FEE</t>
        </is>
      </c>
      <c r="C1618" s="418" t="inlineStr">
        <is>
          <t>អ៊ិចស្ពែឌីធ័រ ខេមបូឌា អិលធីឌី</t>
        </is>
      </c>
      <c r="D1618" s="418" t="inlineStr">
        <is>
          <t>L001-100045898</t>
        </is>
      </c>
      <c r="E1618" s="418" t="inlineStr">
        <is>
          <t>TI-0245463</t>
        </is>
      </c>
      <c r="F1618" s="419" t="n">
        <v>44998</v>
      </c>
      <c r="G1618" s="420" t="n">
        <v>53031</v>
      </c>
      <c r="H1618" s="418" t="n"/>
      <c r="I1618" s="455" t="n">
        <v>53031</v>
      </c>
      <c r="J1618" s="418">
        <f>IF(L1618&lt;&gt;"",L1618,K1618)</f>
        <v/>
      </c>
      <c r="K1618" s="418">
        <f>IF(AND(T1618=TRUE, U1618=TRUE, V1618=TRUE), IF(W1618&lt;-0.05, "អនុញ្ញាត (អ្នកផ្គត់ផ្គង់ប្រកាសខ្វះ)", "បានប្រកាស (អនុញ្ញាត)"), IF(AND(T1618=FALSE, U1618=FALSE, V1618=FALSE), "ព្យួរទុក (មិនមានទិន្នន័យ)", "ប្រកាសខុស (ព្យួរទុក)"))</f>
        <v/>
      </c>
      <c r="L1618" s="418" t="inlineStr"/>
      <c r="M1618" s="418" t="inlineStr"/>
      <c r="N1618" s="455" t="n"/>
      <c r="O1618" s="455">
        <f>IF(W1618&lt;0,AI1618,I1618)</f>
        <v/>
      </c>
      <c r="P1618" s="455">
        <f>I1618-O1618</f>
        <v/>
      </c>
      <c r="Q1618" s="418" t="n"/>
      <c r="R1618" s="418" t="inlineStr">
        <is>
          <t>TI-0245463</t>
        </is>
      </c>
      <c r="S1618" s="418" t="inlineStr"/>
      <c r="T1618" s="418">
        <f>R1618=S1618</f>
        <v/>
      </c>
      <c r="U1618" s="418">
        <f>AND(MONTH(F1618)=MONTH(Y1618), YEAR(F1618)=YEAR(Y1618))</f>
        <v/>
      </c>
      <c r="V1618" s="418">
        <f>AND(AC1618&lt;&gt;"", 'Company information'!D$4&lt;&gt;"", RIGHT(SUBSTITUTE(AC1618,"-",""),9)=RIGHT(SUBSTITUTE('Company information'!D$4,"-",""),9))</f>
        <v/>
      </c>
      <c r="W1618" s="418">
        <f>AI1618-I1618</f>
        <v/>
      </c>
      <c r="X1618" s="455" t="n"/>
      <c r="Y1618" s="417" t="n"/>
      <c r="Z1618" s="418" t="n"/>
      <c r="AA1618" s="418" t="n"/>
      <c r="AB1618" s="418" t="n"/>
      <c r="AC1618" s="418" t="n"/>
      <c r="AD1618" s="418" t="n"/>
      <c r="AE1618" s="455" t="n"/>
      <c r="AF1618" s="455" t="n"/>
      <c r="AG1618" s="455" t="n"/>
      <c r="AH1618" s="455" t="n"/>
      <c r="AI1618" s="455" t="n"/>
      <c r="AJ1618" s="455" t="n"/>
      <c r="AK1618" s="455" t="n"/>
      <c r="AL1618" s="455" t="n"/>
      <c r="AM1618" s="455" t="n"/>
      <c r="AN1618" s="455" t="n"/>
      <c r="AO1618" s="455" t="n"/>
      <c r="AP1618" s="455" t="n"/>
      <c r="AQ1618" s="455" t="n"/>
      <c r="AR1618" s="418" t="n"/>
      <c r="AS1618" s="418" t="n"/>
      <c r="AT1618" s="418" t="n"/>
    </row>
    <row r="1619">
      <c r="A1619" s="417" t="n">
        <v>1610</v>
      </c>
      <c r="B1619" s="418" t="inlineStr">
        <is>
          <t>THC and DOCUMENT FEE</t>
        </is>
      </c>
      <c r="C1619" s="418" t="inlineStr">
        <is>
          <t>អ៊ិចស្ពែឌីធ័រ ខេមបូឌា អិលធីឌី</t>
        </is>
      </c>
      <c r="D1619" s="418" t="inlineStr">
        <is>
          <t>L001-100045898</t>
        </is>
      </c>
      <c r="E1619" s="418" t="inlineStr">
        <is>
          <t>TI-0245010</t>
        </is>
      </c>
      <c r="F1619" s="419" t="n">
        <v>45080</v>
      </c>
      <c r="G1619" s="420" t="n">
        <v>158212</v>
      </c>
      <c r="H1619" s="418" t="n"/>
      <c r="I1619" s="455" t="n">
        <v>158212</v>
      </c>
      <c r="J1619" s="418">
        <f>IF(L1619&lt;&gt;"",L1619,K1619)</f>
        <v/>
      </c>
      <c r="K1619" s="418">
        <f>IF(AND(T1619=TRUE, U1619=TRUE, V1619=TRUE), IF(W1619&lt;-0.05, "អនុញ្ញាត (អ្នកផ្គត់ផ្គង់ប្រកាសខ្វះ)", "បានប្រកាស (អនុញ្ញាត)"), IF(AND(T1619=FALSE, U1619=FALSE, V1619=FALSE), "ព្យួរទុក (មិនមានទិន្នន័យ)", "ប្រកាសខុស (ព្យួរទុក)"))</f>
        <v/>
      </c>
      <c r="L1619" s="418" t="inlineStr"/>
      <c r="M1619" s="418" t="inlineStr"/>
      <c r="N1619" s="455" t="n"/>
      <c r="O1619" s="455">
        <f>IF(W1619&lt;0,AI1619,I1619)</f>
        <v/>
      </c>
      <c r="P1619" s="455">
        <f>I1619-O1619</f>
        <v/>
      </c>
      <c r="Q1619" s="418" t="n"/>
      <c r="R1619" s="418" t="inlineStr">
        <is>
          <t>TI-0245010</t>
        </is>
      </c>
      <c r="S1619" s="418" t="inlineStr"/>
      <c r="T1619" s="418">
        <f>R1619=S1619</f>
        <v/>
      </c>
      <c r="U1619" s="418">
        <f>AND(MONTH(F1619)=MONTH(Y1619), YEAR(F1619)=YEAR(Y1619))</f>
        <v/>
      </c>
      <c r="V1619" s="418">
        <f>AND(AC1619&lt;&gt;"", 'Company information'!D$4&lt;&gt;"", RIGHT(SUBSTITUTE(AC1619,"-",""),9)=RIGHT(SUBSTITUTE('Company information'!D$4,"-",""),9))</f>
        <v/>
      </c>
      <c r="W1619" s="418">
        <f>AI1619-I1619</f>
        <v/>
      </c>
      <c r="X1619" s="455" t="n"/>
      <c r="Y1619" s="417" t="n"/>
      <c r="Z1619" s="418" t="n"/>
      <c r="AA1619" s="418" t="n"/>
      <c r="AB1619" s="418" t="n"/>
      <c r="AC1619" s="418" t="n"/>
      <c r="AD1619" s="418" t="n"/>
      <c r="AE1619" s="455" t="n"/>
      <c r="AF1619" s="455" t="n"/>
      <c r="AG1619" s="455" t="n"/>
      <c r="AH1619" s="455" t="n"/>
      <c r="AI1619" s="455" t="n"/>
      <c r="AJ1619" s="455" t="n"/>
      <c r="AK1619" s="455" t="n"/>
      <c r="AL1619" s="455" t="n"/>
      <c r="AM1619" s="455" t="n"/>
      <c r="AN1619" s="455" t="n"/>
      <c r="AO1619" s="455" t="n"/>
      <c r="AP1619" s="455" t="n"/>
      <c r="AQ1619" s="455" t="n"/>
      <c r="AR1619" s="418" t="n"/>
      <c r="AS1619" s="418" t="n"/>
      <c r="AT1619" s="418" t="n"/>
    </row>
    <row r="1620">
      <c r="A1620" s="417" t="n">
        <v>1611</v>
      </c>
      <c r="B1620" s="418" t="inlineStr">
        <is>
          <t>THC and DOCUMENT FEE</t>
        </is>
      </c>
      <c r="C1620" s="418" t="inlineStr">
        <is>
          <t>អ៊ិចស្ពែឌីធ័រ ខេមបូឌា អិលធីឌី</t>
        </is>
      </c>
      <c r="D1620" s="418" t="inlineStr">
        <is>
          <t>L001-100045898</t>
        </is>
      </c>
      <c r="E1620" s="418" t="inlineStr">
        <is>
          <t>TI-0245008</t>
        </is>
      </c>
      <c r="F1620" s="419" t="n">
        <v>45080</v>
      </c>
      <c r="G1620" s="420" t="n">
        <v>301553</v>
      </c>
      <c r="H1620" s="418" t="n"/>
      <c r="I1620" s="455" t="n">
        <v>301553</v>
      </c>
      <c r="J1620" s="418">
        <f>IF(L1620&lt;&gt;"",L1620,K1620)</f>
        <v/>
      </c>
      <c r="K1620" s="418">
        <f>IF(AND(T1620=TRUE, U1620=TRUE, V1620=TRUE), IF(W1620&lt;-0.05, "អនុញ្ញាត (អ្នកផ្គត់ផ្គង់ប្រកាសខ្វះ)", "បានប្រកាស (អនុញ្ញាត)"), IF(AND(T1620=FALSE, U1620=FALSE, V1620=FALSE), "ព្យួរទុក (មិនមានទិន្នន័យ)", "ប្រកាសខុស (ព្យួរទុក)"))</f>
        <v/>
      </c>
      <c r="L1620" s="418" t="inlineStr"/>
      <c r="M1620" s="418" t="inlineStr"/>
      <c r="N1620" s="455" t="n"/>
      <c r="O1620" s="455">
        <f>IF(W1620&lt;0,AI1620,I1620)</f>
        <v/>
      </c>
      <c r="P1620" s="455">
        <f>I1620-O1620</f>
        <v/>
      </c>
      <c r="Q1620" s="418" t="n"/>
      <c r="R1620" s="418" t="inlineStr">
        <is>
          <t>TI-0245008</t>
        </is>
      </c>
      <c r="S1620" s="418" t="inlineStr"/>
      <c r="T1620" s="418">
        <f>R1620=S1620</f>
        <v/>
      </c>
      <c r="U1620" s="418">
        <f>AND(MONTH(F1620)=MONTH(Y1620), YEAR(F1620)=YEAR(Y1620))</f>
        <v/>
      </c>
      <c r="V1620" s="418">
        <f>AND(AC1620&lt;&gt;"", 'Company information'!D$4&lt;&gt;"", RIGHT(SUBSTITUTE(AC1620,"-",""),9)=RIGHT(SUBSTITUTE('Company information'!D$4,"-",""),9))</f>
        <v/>
      </c>
      <c r="W1620" s="418">
        <f>AI1620-I1620</f>
        <v/>
      </c>
      <c r="X1620" s="455" t="n"/>
      <c r="Y1620" s="417" t="n"/>
      <c r="Z1620" s="418" t="n"/>
      <c r="AA1620" s="418" t="n"/>
      <c r="AB1620" s="418" t="n"/>
      <c r="AC1620" s="418" t="n"/>
      <c r="AD1620" s="418" t="n"/>
      <c r="AE1620" s="455" t="n"/>
      <c r="AF1620" s="455" t="n"/>
      <c r="AG1620" s="455" t="n"/>
      <c r="AH1620" s="455" t="n"/>
      <c r="AI1620" s="455" t="n"/>
      <c r="AJ1620" s="455" t="n"/>
      <c r="AK1620" s="455" t="n"/>
      <c r="AL1620" s="455" t="n"/>
      <c r="AM1620" s="455" t="n"/>
      <c r="AN1620" s="455" t="n"/>
      <c r="AO1620" s="455" t="n"/>
      <c r="AP1620" s="455" t="n"/>
      <c r="AQ1620" s="455" t="n"/>
      <c r="AR1620" s="418" t="n"/>
      <c r="AS1620" s="418" t="n"/>
      <c r="AT1620" s="418" t="n"/>
    </row>
    <row r="1621">
      <c r="A1621" s="417" t="n">
        <v>1612</v>
      </c>
      <c r="B1621" s="418" t="inlineStr">
        <is>
          <t>THC and DOCUMENT FEE</t>
        </is>
      </c>
      <c r="C1621" s="418" t="inlineStr">
        <is>
          <t>អ៊ិចស្ពែឌីធ័រ ខេមបូឌា អិលធីឌី</t>
        </is>
      </c>
      <c r="D1621" s="418" t="inlineStr">
        <is>
          <t>L001-100045898</t>
        </is>
      </c>
      <c r="E1621" s="418" t="inlineStr">
        <is>
          <t>TI-0245004</t>
        </is>
      </c>
      <c r="F1621" s="419" t="n">
        <v>45080</v>
      </c>
      <c r="G1621" s="420" t="n">
        <v>288301</v>
      </c>
      <c r="H1621" s="418" t="n"/>
      <c r="I1621" s="455" t="n">
        <v>288301</v>
      </c>
      <c r="J1621" s="418">
        <f>IF(L1621&lt;&gt;"",L1621,K1621)</f>
        <v/>
      </c>
      <c r="K1621" s="418">
        <f>IF(AND(T1621=TRUE, U1621=TRUE, V1621=TRUE), IF(W1621&lt;-0.05, "អនុញ្ញាត (អ្នកផ្គត់ផ្គង់ប្រកាសខ្វះ)", "បានប្រកាស (អនុញ្ញាត)"), IF(AND(T1621=FALSE, U1621=FALSE, V1621=FALSE), "ព្យួរទុក (មិនមានទិន្នន័យ)", "ប្រកាសខុស (ព្យួរទុក)"))</f>
        <v/>
      </c>
      <c r="L1621" s="418" t="inlineStr"/>
      <c r="M1621" s="418" t="inlineStr"/>
      <c r="N1621" s="455" t="n"/>
      <c r="O1621" s="455">
        <f>IF(W1621&lt;0,AI1621,I1621)</f>
        <v/>
      </c>
      <c r="P1621" s="455">
        <f>I1621-O1621</f>
        <v/>
      </c>
      <c r="Q1621" s="418" t="n"/>
      <c r="R1621" s="418" t="inlineStr">
        <is>
          <t>TI-0245004</t>
        </is>
      </c>
      <c r="S1621" s="418" t="inlineStr"/>
      <c r="T1621" s="418">
        <f>R1621=S1621</f>
        <v/>
      </c>
      <c r="U1621" s="418">
        <f>AND(MONTH(F1621)=MONTH(Y1621), YEAR(F1621)=YEAR(Y1621))</f>
        <v/>
      </c>
      <c r="V1621" s="418">
        <f>AND(AC1621&lt;&gt;"", 'Company information'!D$4&lt;&gt;"", RIGHT(SUBSTITUTE(AC1621,"-",""),9)=RIGHT(SUBSTITUTE('Company information'!D$4,"-",""),9))</f>
        <v/>
      </c>
      <c r="W1621" s="418">
        <f>AI1621-I1621</f>
        <v/>
      </c>
      <c r="X1621" s="455" t="n"/>
      <c r="Y1621" s="417" t="n"/>
      <c r="Z1621" s="418" t="n"/>
      <c r="AA1621" s="418" t="n"/>
      <c r="AB1621" s="418" t="n"/>
      <c r="AC1621" s="418" t="n"/>
      <c r="AD1621" s="418" t="n"/>
      <c r="AE1621" s="455" t="n"/>
      <c r="AF1621" s="455" t="n"/>
      <c r="AG1621" s="455" t="n"/>
      <c r="AH1621" s="455" t="n"/>
      <c r="AI1621" s="455" t="n"/>
      <c r="AJ1621" s="455" t="n"/>
      <c r="AK1621" s="455" t="n"/>
      <c r="AL1621" s="455" t="n"/>
      <c r="AM1621" s="455" t="n"/>
      <c r="AN1621" s="455" t="n"/>
      <c r="AO1621" s="455" t="n"/>
      <c r="AP1621" s="455" t="n"/>
      <c r="AQ1621" s="455" t="n"/>
      <c r="AR1621" s="418" t="n"/>
      <c r="AS1621" s="418" t="n"/>
      <c r="AT1621" s="418" t="n"/>
    </row>
    <row r="1622">
      <c r="A1622" s="417" t="n">
        <v>1613</v>
      </c>
      <c r="B1622" s="418" t="inlineStr">
        <is>
          <t>THC and DOCUMENT FEE</t>
        </is>
      </c>
      <c r="C1622" s="418" t="inlineStr">
        <is>
          <t>អ៊ិចស្ពែឌីធ័រ ខេមបូឌា អិលធីឌី</t>
        </is>
      </c>
      <c r="D1622" s="418" t="inlineStr">
        <is>
          <t>L001-100045898</t>
        </is>
      </c>
      <c r="E1622" s="418" t="inlineStr">
        <is>
          <t>TI-0244994</t>
        </is>
      </c>
      <c r="F1622" s="419" t="n">
        <v>45080</v>
      </c>
      <c r="G1622" s="420" t="n">
        <v>444647</v>
      </c>
      <c r="H1622" s="418" t="n"/>
      <c r="I1622" s="455" t="n">
        <v>444647</v>
      </c>
      <c r="J1622" s="418">
        <f>IF(L1622&lt;&gt;"",L1622,K1622)</f>
        <v/>
      </c>
      <c r="K1622" s="418">
        <f>IF(AND(T1622=TRUE, U1622=TRUE, V1622=TRUE), IF(W1622&lt;-0.05, "អនុញ្ញាត (អ្នកផ្គត់ផ្គង់ប្រកាសខ្វះ)", "បានប្រកាស (អនុញ្ញាត)"), IF(AND(T1622=FALSE, U1622=FALSE, V1622=FALSE), "ព្យួរទុក (មិនមានទិន្នន័យ)", "ប្រកាសខុស (ព្យួរទុក)"))</f>
        <v/>
      </c>
      <c r="L1622" s="418" t="inlineStr"/>
      <c r="M1622" s="418" t="inlineStr"/>
      <c r="N1622" s="455" t="n"/>
      <c r="O1622" s="455">
        <f>IF(W1622&lt;0,AI1622,I1622)</f>
        <v/>
      </c>
      <c r="P1622" s="455">
        <f>I1622-O1622</f>
        <v/>
      </c>
      <c r="Q1622" s="418" t="n"/>
      <c r="R1622" s="418" t="inlineStr">
        <is>
          <t>TI-0244994</t>
        </is>
      </c>
      <c r="S1622" s="418" t="inlineStr"/>
      <c r="T1622" s="418">
        <f>R1622=S1622</f>
        <v/>
      </c>
      <c r="U1622" s="418">
        <f>AND(MONTH(F1622)=MONTH(Y1622), YEAR(F1622)=YEAR(Y1622))</f>
        <v/>
      </c>
      <c r="V1622" s="418">
        <f>AND(AC1622&lt;&gt;"", 'Company information'!D$4&lt;&gt;"", RIGHT(SUBSTITUTE(AC1622,"-",""),9)=RIGHT(SUBSTITUTE('Company information'!D$4,"-",""),9))</f>
        <v/>
      </c>
      <c r="W1622" s="418">
        <f>AI1622-I1622</f>
        <v/>
      </c>
      <c r="X1622" s="455" t="n"/>
      <c r="Y1622" s="417" t="n"/>
      <c r="Z1622" s="418" t="n"/>
      <c r="AA1622" s="418" t="n"/>
      <c r="AB1622" s="418" t="n"/>
      <c r="AC1622" s="418" t="n"/>
      <c r="AD1622" s="418" t="n"/>
      <c r="AE1622" s="455" t="n"/>
      <c r="AF1622" s="455" t="n"/>
      <c r="AG1622" s="455" t="n"/>
      <c r="AH1622" s="455" t="n"/>
      <c r="AI1622" s="455" t="n"/>
      <c r="AJ1622" s="455" t="n"/>
      <c r="AK1622" s="455" t="n"/>
      <c r="AL1622" s="455" t="n"/>
      <c r="AM1622" s="455" t="n"/>
      <c r="AN1622" s="455" t="n"/>
      <c r="AO1622" s="455" t="n"/>
      <c r="AP1622" s="455" t="n"/>
      <c r="AQ1622" s="455" t="n"/>
      <c r="AR1622" s="418" t="n"/>
      <c r="AS1622" s="418" t="n"/>
      <c r="AT1622" s="418" t="n"/>
    </row>
    <row r="1623">
      <c r="A1623" s="417" t="n">
        <v>1614</v>
      </c>
      <c r="B1623" s="418" t="inlineStr">
        <is>
          <t>THC and DOCUMENT FEE</t>
        </is>
      </c>
      <c r="C1623" s="418" t="inlineStr">
        <is>
          <t>អ៊ិចស្ពែឌីធ័រ ខេមបូឌា អិលធីឌី</t>
        </is>
      </c>
      <c r="D1623" s="418" t="inlineStr">
        <is>
          <t>L001-100045898</t>
        </is>
      </c>
      <c r="E1623" s="418" t="inlineStr">
        <is>
          <t>TI-0244970</t>
        </is>
      </c>
      <c r="F1623" s="419" t="n">
        <v>45080</v>
      </c>
      <c r="G1623" s="420" t="n">
        <v>417871</v>
      </c>
      <c r="H1623" s="418" t="n"/>
      <c r="I1623" s="455" t="n">
        <v>417871</v>
      </c>
      <c r="J1623" s="418">
        <f>IF(L1623&lt;&gt;"",L1623,K1623)</f>
        <v/>
      </c>
      <c r="K1623" s="418">
        <f>IF(AND(T1623=TRUE, U1623=TRUE, V1623=TRUE), IF(W1623&lt;-0.05, "អនុញ្ញាត (អ្នកផ្គត់ផ្គង់ប្រកាសខ្វះ)", "បានប្រកាស (អនុញ្ញាត)"), IF(AND(T1623=FALSE, U1623=FALSE, V1623=FALSE), "ព្យួរទុក (មិនមានទិន្នន័យ)", "ប្រកាសខុស (ព្យួរទុក)"))</f>
        <v/>
      </c>
      <c r="L1623" s="418" t="inlineStr"/>
      <c r="M1623" s="418" t="inlineStr"/>
      <c r="N1623" s="455" t="n"/>
      <c r="O1623" s="455">
        <f>IF(W1623&lt;0,AI1623,I1623)</f>
        <v/>
      </c>
      <c r="P1623" s="455">
        <f>I1623-O1623</f>
        <v/>
      </c>
      <c r="Q1623" s="418" t="n"/>
      <c r="R1623" s="418" t="inlineStr">
        <is>
          <t>TI-0244970</t>
        </is>
      </c>
      <c r="S1623" s="418" t="inlineStr"/>
      <c r="T1623" s="418">
        <f>R1623=S1623</f>
        <v/>
      </c>
      <c r="U1623" s="418">
        <f>AND(MONTH(F1623)=MONTH(Y1623), YEAR(F1623)=YEAR(Y1623))</f>
        <v/>
      </c>
      <c r="V1623" s="418">
        <f>AND(AC1623&lt;&gt;"", 'Company information'!D$4&lt;&gt;"", RIGHT(SUBSTITUTE(AC1623,"-",""),9)=RIGHT(SUBSTITUTE('Company information'!D$4,"-",""),9))</f>
        <v/>
      </c>
      <c r="W1623" s="418">
        <f>AI1623-I1623</f>
        <v/>
      </c>
      <c r="X1623" s="455" t="n"/>
      <c r="Y1623" s="417" t="n"/>
      <c r="Z1623" s="418" t="n"/>
      <c r="AA1623" s="418" t="n"/>
      <c r="AB1623" s="418" t="n"/>
      <c r="AC1623" s="418" t="n"/>
      <c r="AD1623" s="418" t="n"/>
      <c r="AE1623" s="455" t="n"/>
      <c r="AF1623" s="455" t="n"/>
      <c r="AG1623" s="455" t="n"/>
      <c r="AH1623" s="455" t="n"/>
      <c r="AI1623" s="455" t="n"/>
      <c r="AJ1623" s="455" t="n"/>
      <c r="AK1623" s="455" t="n"/>
      <c r="AL1623" s="455" t="n"/>
      <c r="AM1623" s="455" t="n"/>
      <c r="AN1623" s="455" t="n"/>
      <c r="AO1623" s="455" t="n"/>
      <c r="AP1623" s="455" t="n"/>
      <c r="AQ1623" s="455" t="n"/>
      <c r="AR1623" s="418" t="n"/>
      <c r="AS1623" s="418" t="n"/>
      <c r="AT1623" s="418" t="n"/>
    </row>
    <row r="1624">
      <c r="A1624" s="417" t="n">
        <v>1615</v>
      </c>
      <c r="B1624" s="418" t="inlineStr">
        <is>
          <t>THC and DOCUMENT FEE</t>
        </is>
      </c>
      <c r="C1624" s="418" t="inlineStr">
        <is>
          <t>អ៊ិចស្ពែឌីធ័រ ខេមបូឌា អិលធីឌី</t>
        </is>
      </c>
      <c r="D1624" s="418" t="inlineStr">
        <is>
          <t>L001-100045898</t>
        </is>
      </c>
      <c r="E1624" s="418" t="inlineStr">
        <is>
          <t>TI-0244969</t>
        </is>
      </c>
      <c r="F1624" s="419" t="n">
        <v>45080</v>
      </c>
      <c r="G1624" s="420" t="n">
        <v>86993</v>
      </c>
      <c r="H1624" s="418" t="n"/>
      <c r="I1624" s="455" t="n">
        <v>86993</v>
      </c>
      <c r="J1624" s="418">
        <f>IF(L1624&lt;&gt;"",L1624,K1624)</f>
        <v/>
      </c>
      <c r="K1624" s="418">
        <f>IF(AND(T1624=TRUE, U1624=TRUE, V1624=TRUE), IF(W1624&lt;-0.05, "អនុញ្ញាត (អ្នកផ្គត់ផ្គង់ប្រកាសខ្វះ)", "បានប្រកាស (អនុញ្ញាត)"), IF(AND(T1624=FALSE, U1624=FALSE, V1624=FALSE), "ព្យួរទុក (មិនមានទិន្នន័យ)", "ប្រកាសខុស (ព្យួរទុក)"))</f>
        <v/>
      </c>
      <c r="L1624" s="418" t="inlineStr"/>
      <c r="M1624" s="418" t="inlineStr"/>
      <c r="N1624" s="455" t="n"/>
      <c r="O1624" s="455">
        <f>IF(W1624&lt;0,AI1624,I1624)</f>
        <v/>
      </c>
      <c r="P1624" s="455">
        <f>I1624-O1624</f>
        <v/>
      </c>
      <c r="Q1624" s="418" t="n"/>
      <c r="R1624" s="418" t="inlineStr">
        <is>
          <t>TI-0244969</t>
        </is>
      </c>
      <c r="S1624" s="418" t="inlineStr"/>
      <c r="T1624" s="418">
        <f>R1624=S1624</f>
        <v/>
      </c>
      <c r="U1624" s="418">
        <f>AND(MONTH(F1624)=MONTH(Y1624), YEAR(F1624)=YEAR(Y1624))</f>
        <v/>
      </c>
      <c r="V1624" s="418">
        <f>AND(AC1624&lt;&gt;"", 'Company information'!D$4&lt;&gt;"", RIGHT(SUBSTITUTE(AC1624,"-",""),9)=RIGHT(SUBSTITUTE('Company information'!D$4,"-",""),9))</f>
        <v/>
      </c>
      <c r="W1624" s="418">
        <f>AI1624-I1624</f>
        <v/>
      </c>
      <c r="X1624" s="455" t="n"/>
      <c r="Y1624" s="417" t="n"/>
      <c r="Z1624" s="418" t="n"/>
      <c r="AA1624" s="418" t="n"/>
      <c r="AB1624" s="418" t="n"/>
      <c r="AC1624" s="418" t="n"/>
      <c r="AD1624" s="418" t="n"/>
      <c r="AE1624" s="455" t="n"/>
      <c r="AF1624" s="455" t="n"/>
      <c r="AG1624" s="455" t="n"/>
      <c r="AH1624" s="455" t="n"/>
      <c r="AI1624" s="455" t="n"/>
      <c r="AJ1624" s="455" t="n"/>
      <c r="AK1624" s="455" t="n"/>
      <c r="AL1624" s="455" t="n"/>
      <c r="AM1624" s="455" t="n"/>
      <c r="AN1624" s="455" t="n"/>
      <c r="AO1624" s="455" t="n"/>
      <c r="AP1624" s="455" t="n"/>
      <c r="AQ1624" s="455" t="n"/>
      <c r="AR1624" s="418" t="n"/>
      <c r="AS1624" s="418" t="n"/>
      <c r="AT1624" s="418" t="n"/>
    </row>
    <row r="1625">
      <c r="A1625" s="417" t="n">
        <v>1616</v>
      </c>
      <c r="B1625" s="418" t="inlineStr">
        <is>
          <t>THC and DOCUMENT FEE</t>
        </is>
      </c>
      <c r="C1625" s="418" t="inlineStr">
        <is>
          <t>អ៊ិចស្ពែឌីធ័រ ខេមបូឌា អិលធីឌី</t>
        </is>
      </c>
      <c r="D1625" s="418" t="inlineStr">
        <is>
          <t>L001-100045898</t>
        </is>
      </c>
      <c r="E1625" s="418" t="inlineStr">
        <is>
          <t>TI-0244963</t>
        </is>
      </c>
      <c r="F1625" s="419" t="n">
        <v>45080</v>
      </c>
      <c r="G1625" s="420" t="n">
        <v>223946</v>
      </c>
      <c r="H1625" s="418" t="n"/>
      <c r="I1625" s="455" t="n">
        <v>223946</v>
      </c>
      <c r="J1625" s="418">
        <f>IF(L1625&lt;&gt;"",L1625,K1625)</f>
        <v/>
      </c>
      <c r="K1625" s="418">
        <f>IF(AND(T1625=TRUE, U1625=TRUE, V1625=TRUE), IF(W1625&lt;-0.05, "អនុញ្ញាត (អ្នកផ្គត់ផ្គង់ប្រកាសខ្វះ)", "បានប្រកាស (អនុញ្ញាត)"), IF(AND(T1625=FALSE, U1625=FALSE, V1625=FALSE), "ព្យួរទុក (មិនមានទិន្នន័យ)", "ប្រកាសខុស (ព្យួរទុក)"))</f>
        <v/>
      </c>
      <c r="L1625" s="418" t="inlineStr"/>
      <c r="M1625" s="418" t="inlineStr"/>
      <c r="N1625" s="455" t="n"/>
      <c r="O1625" s="455">
        <f>IF(W1625&lt;0,AI1625,I1625)</f>
        <v/>
      </c>
      <c r="P1625" s="455">
        <f>I1625-O1625</f>
        <v/>
      </c>
      <c r="Q1625" s="418" t="n"/>
      <c r="R1625" s="418" t="inlineStr">
        <is>
          <t>TI-0244963</t>
        </is>
      </c>
      <c r="S1625" s="418" t="inlineStr"/>
      <c r="T1625" s="418">
        <f>R1625=S1625</f>
        <v/>
      </c>
      <c r="U1625" s="418">
        <f>AND(MONTH(F1625)=MONTH(Y1625), YEAR(F1625)=YEAR(Y1625))</f>
        <v/>
      </c>
      <c r="V1625" s="418">
        <f>AND(AC1625&lt;&gt;"", 'Company information'!D$4&lt;&gt;"", RIGHT(SUBSTITUTE(AC1625,"-",""),9)=RIGHT(SUBSTITUTE('Company information'!D$4,"-",""),9))</f>
        <v/>
      </c>
      <c r="W1625" s="418">
        <f>AI1625-I1625</f>
        <v/>
      </c>
      <c r="X1625" s="455" t="n"/>
      <c r="Y1625" s="417" t="n"/>
      <c r="Z1625" s="418" t="n"/>
      <c r="AA1625" s="418" t="n"/>
      <c r="AB1625" s="418" t="n"/>
      <c r="AC1625" s="418" t="n"/>
      <c r="AD1625" s="418" t="n"/>
      <c r="AE1625" s="455" t="n"/>
      <c r="AF1625" s="455" t="n"/>
      <c r="AG1625" s="455" t="n"/>
      <c r="AH1625" s="455" t="n"/>
      <c r="AI1625" s="455" t="n"/>
      <c r="AJ1625" s="455" t="n"/>
      <c r="AK1625" s="455" t="n"/>
      <c r="AL1625" s="455" t="n"/>
      <c r="AM1625" s="455" t="n"/>
      <c r="AN1625" s="455" t="n"/>
      <c r="AO1625" s="455" t="n"/>
      <c r="AP1625" s="455" t="n"/>
      <c r="AQ1625" s="455" t="n"/>
      <c r="AR1625" s="418" t="n"/>
      <c r="AS1625" s="418" t="n"/>
      <c r="AT1625" s="418" t="n"/>
    </row>
    <row r="1626">
      <c r="A1626" s="417" t="n">
        <v>1617</v>
      </c>
      <c r="B1626" s="418" t="inlineStr">
        <is>
          <t>Export administration Fee</t>
        </is>
      </c>
      <c r="C1626" s="418" t="inlineStr">
        <is>
          <t>ឆាយ ដា ឡូយីស្ទីក</t>
        </is>
      </c>
      <c r="D1626" s="418" t="inlineStr">
        <is>
          <t>L001-100063098</t>
        </is>
      </c>
      <c r="E1626" s="418" t="inlineStr">
        <is>
          <t>2303002245</t>
        </is>
      </c>
      <c r="F1626" s="419" t="n">
        <v>45080</v>
      </c>
      <c r="G1626" s="420" t="n">
        <v>12171</v>
      </c>
      <c r="H1626" s="418" t="n"/>
      <c r="I1626" s="455" t="n">
        <v>12171</v>
      </c>
      <c r="J1626" s="418">
        <f>IF(L1626&lt;&gt;"",L1626,K1626)</f>
        <v/>
      </c>
      <c r="K1626" s="418">
        <f>IF(AND(T1626=TRUE, U1626=TRUE, V1626=TRUE), IF(W1626&lt;-0.05, "អនុញ្ញាត (អ្នកផ្គត់ផ្គង់ប្រកាសខ្វះ)", "បានប្រកាស (អនុញ្ញាត)"), IF(AND(T1626=FALSE, U1626=FALSE, V1626=FALSE), "ព្យួរទុក (មិនមានទិន្នន័យ)", "ប្រកាសខុស (ព្យួរទុក)"))</f>
        <v/>
      </c>
      <c r="L1626" s="418" t="inlineStr"/>
      <c r="M1626" s="418" t="inlineStr"/>
      <c r="N1626" s="455" t="n"/>
      <c r="O1626" s="455">
        <f>IF(W1626&lt;0,AI1626,I1626)</f>
        <v/>
      </c>
      <c r="P1626" s="455">
        <f>I1626-O1626</f>
        <v/>
      </c>
      <c r="Q1626" s="418" t="n"/>
      <c r="R1626" s="418" t="inlineStr">
        <is>
          <t>2303002245</t>
        </is>
      </c>
      <c r="S1626" s="418" t="inlineStr"/>
      <c r="T1626" s="418">
        <f>R1626=S1626</f>
        <v/>
      </c>
      <c r="U1626" s="418">
        <f>AND(MONTH(F1626)=MONTH(Y1626), YEAR(F1626)=YEAR(Y1626))</f>
        <v/>
      </c>
      <c r="V1626" s="418">
        <f>AND(AC1626&lt;&gt;"", 'Company information'!D$4&lt;&gt;"", RIGHT(SUBSTITUTE(AC1626,"-",""),9)=RIGHT(SUBSTITUTE('Company information'!D$4,"-",""),9))</f>
        <v/>
      </c>
      <c r="W1626" s="418">
        <f>AI1626-I1626</f>
        <v/>
      </c>
      <c r="X1626" s="455" t="n"/>
      <c r="Y1626" s="417" t="n"/>
      <c r="Z1626" s="418" t="n"/>
      <c r="AA1626" s="418" t="n"/>
      <c r="AB1626" s="418" t="n"/>
      <c r="AC1626" s="418" t="n"/>
      <c r="AD1626" s="418" t="n"/>
      <c r="AE1626" s="455" t="n"/>
      <c r="AF1626" s="455" t="n"/>
      <c r="AG1626" s="455" t="n"/>
      <c r="AH1626" s="455" t="n"/>
      <c r="AI1626" s="455" t="n"/>
      <c r="AJ1626" s="455" t="n"/>
      <c r="AK1626" s="455" t="n"/>
      <c r="AL1626" s="455" t="n"/>
      <c r="AM1626" s="455" t="n"/>
      <c r="AN1626" s="455" t="n"/>
      <c r="AO1626" s="455" t="n"/>
      <c r="AP1626" s="455" t="n"/>
      <c r="AQ1626" s="455" t="n"/>
      <c r="AR1626" s="418" t="n"/>
      <c r="AS1626" s="418" t="n"/>
      <c r="AT1626" s="418" t="n"/>
    </row>
    <row r="1627">
      <c r="A1627" s="417" t="n">
        <v>1618</v>
      </c>
      <c r="B1627" s="418" t="inlineStr">
        <is>
          <t>Export administration Fee</t>
        </is>
      </c>
      <c r="C1627" s="418" t="inlineStr">
        <is>
          <t>ឆាយ ដា ឡូយីស្ទីក</t>
        </is>
      </c>
      <c r="D1627" s="418" t="inlineStr">
        <is>
          <t>L001-100063098</t>
        </is>
      </c>
      <c r="E1627" s="418" t="inlineStr">
        <is>
          <t>2303003044</t>
        </is>
      </c>
      <c r="F1627" s="419" t="n">
        <v>45012</v>
      </c>
      <c r="G1627" s="420" t="n">
        <v>3246</v>
      </c>
      <c r="H1627" s="418" t="n"/>
      <c r="I1627" s="455" t="n">
        <v>3246</v>
      </c>
      <c r="J1627" s="418">
        <f>IF(L1627&lt;&gt;"",L1627,K1627)</f>
        <v/>
      </c>
      <c r="K1627" s="418">
        <f>IF(AND(T1627=TRUE, U1627=TRUE, V1627=TRUE), IF(W1627&lt;-0.05, "អនុញ្ញាត (អ្នកផ្គត់ផ្គង់ប្រកាសខ្វះ)", "បានប្រកាស (អនុញ្ញាត)"), IF(AND(T1627=FALSE, U1627=FALSE, V1627=FALSE), "ព្យួរទុក (មិនមានទិន្នន័យ)", "ប្រកាសខុស (ព្យួរទុក)"))</f>
        <v/>
      </c>
      <c r="L1627" s="418" t="inlineStr"/>
      <c r="M1627" s="418" t="inlineStr"/>
      <c r="N1627" s="455" t="n"/>
      <c r="O1627" s="455">
        <f>IF(W1627&lt;0,AI1627,I1627)</f>
        <v/>
      </c>
      <c r="P1627" s="455">
        <f>I1627-O1627</f>
        <v/>
      </c>
      <c r="Q1627" s="418" t="n"/>
      <c r="R1627" s="418" t="inlineStr">
        <is>
          <t>2303003044</t>
        </is>
      </c>
      <c r="S1627" s="418" t="inlineStr"/>
      <c r="T1627" s="418">
        <f>R1627=S1627</f>
        <v/>
      </c>
      <c r="U1627" s="418">
        <f>AND(MONTH(F1627)=MONTH(Y1627), YEAR(F1627)=YEAR(Y1627))</f>
        <v/>
      </c>
      <c r="V1627" s="418">
        <f>AND(AC1627&lt;&gt;"", 'Company information'!D$4&lt;&gt;"", RIGHT(SUBSTITUTE(AC1627,"-",""),9)=RIGHT(SUBSTITUTE('Company information'!D$4,"-",""),9))</f>
        <v/>
      </c>
      <c r="W1627" s="418">
        <f>AI1627-I1627</f>
        <v/>
      </c>
      <c r="X1627" s="455" t="n"/>
      <c r="Y1627" s="417" t="n"/>
      <c r="Z1627" s="418" t="n"/>
      <c r="AA1627" s="418" t="n"/>
      <c r="AB1627" s="418" t="n"/>
      <c r="AC1627" s="418" t="n"/>
      <c r="AD1627" s="418" t="n"/>
      <c r="AE1627" s="455" t="n"/>
      <c r="AF1627" s="455" t="n"/>
      <c r="AG1627" s="455" t="n"/>
      <c r="AH1627" s="455" t="n"/>
      <c r="AI1627" s="455" t="n"/>
      <c r="AJ1627" s="455" t="n"/>
      <c r="AK1627" s="455" t="n"/>
      <c r="AL1627" s="455" t="n"/>
      <c r="AM1627" s="455" t="n"/>
      <c r="AN1627" s="455" t="n"/>
      <c r="AO1627" s="455" t="n"/>
      <c r="AP1627" s="455" t="n"/>
      <c r="AQ1627" s="455" t="n"/>
      <c r="AR1627" s="418" t="n"/>
      <c r="AS1627" s="418" t="n"/>
      <c r="AT1627" s="418" t="n"/>
    </row>
    <row r="1628">
      <c r="A1628" s="417" t="n">
        <v>1619</v>
      </c>
      <c r="B1628" s="418" t="inlineStr">
        <is>
          <t>Export administration Fee</t>
        </is>
      </c>
      <c r="C1628" s="418" t="inlineStr">
        <is>
          <t>ឆាយ ដា ឡូយីស្ទីក</t>
        </is>
      </c>
      <c r="D1628" s="418" t="inlineStr">
        <is>
          <t>L001-100063098</t>
        </is>
      </c>
      <c r="E1628" s="418" t="inlineStr">
        <is>
          <t>2303003011</t>
        </is>
      </c>
      <c r="F1628" s="419" t="n">
        <v>45012</v>
      </c>
      <c r="G1628" s="420" t="n">
        <v>76696</v>
      </c>
      <c r="H1628" s="418" t="n"/>
      <c r="I1628" s="455" t="n">
        <v>76696</v>
      </c>
      <c r="J1628" s="418">
        <f>IF(L1628&lt;&gt;"",L1628,K1628)</f>
        <v/>
      </c>
      <c r="K1628" s="418">
        <f>IF(AND(T1628=TRUE, U1628=TRUE, V1628=TRUE), IF(W1628&lt;-0.05, "អនុញ្ញាត (អ្នកផ្គត់ផ្គង់ប្រកាសខ្វះ)", "បានប្រកាស (អនុញ្ញាត)"), IF(AND(T1628=FALSE, U1628=FALSE, V1628=FALSE), "ព្យួរទុក (មិនមានទិន្នន័យ)", "ប្រកាសខុស (ព្យួរទុក)"))</f>
        <v/>
      </c>
      <c r="L1628" s="418" t="inlineStr"/>
      <c r="M1628" s="418" t="inlineStr"/>
      <c r="N1628" s="455" t="n"/>
      <c r="O1628" s="455">
        <f>IF(W1628&lt;0,AI1628,I1628)</f>
        <v/>
      </c>
      <c r="P1628" s="455">
        <f>I1628-O1628</f>
        <v/>
      </c>
      <c r="Q1628" s="418" t="n"/>
      <c r="R1628" s="418" t="inlineStr">
        <is>
          <t>2303003011</t>
        </is>
      </c>
      <c r="S1628" s="418" t="inlineStr"/>
      <c r="T1628" s="418">
        <f>R1628=S1628</f>
        <v/>
      </c>
      <c r="U1628" s="418">
        <f>AND(MONTH(F1628)=MONTH(Y1628), YEAR(F1628)=YEAR(Y1628))</f>
        <v/>
      </c>
      <c r="V1628" s="418">
        <f>AND(AC1628&lt;&gt;"", 'Company information'!D$4&lt;&gt;"", RIGHT(SUBSTITUTE(AC1628,"-",""),9)=RIGHT(SUBSTITUTE('Company information'!D$4,"-",""),9))</f>
        <v/>
      </c>
      <c r="W1628" s="418">
        <f>AI1628-I1628</f>
        <v/>
      </c>
      <c r="X1628" s="455" t="n"/>
      <c r="Y1628" s="417" t="n"/>
      <c r="Z1628" s="418" t="n"/>
      <c r="AA1628" s="418" t="n"/>
      <c r="AB1628" s="418" t="n"/>
      <c r="AC1628" s="418" t="n"/>
      <c r="AD1628" s="418" t="n"/>
      <c r="AE1628" s="455" t="n"/>
      <c r="AF1628" s="455" t="n"/>
      <c r="AG1628" s="455" t="n"/>
      <c r="AH1628" s="455" t="n"/>
      <c r="AI1628" s="455" t="n"/>
      <c r="AJ1628" s="455" t="n"/>
      <c r="AK1628" s="455" t="n"/>
      <c r="AL1628" s="455" t="n"/>
      <c r="AM1628" s="455" t="n"/>
      <c r="AN1628" s="455" t="n"/>
      <c r="AO1628" s="455" t="n"/>
      <c r="AP1628" s="455" t="n"/>
      <c r="AQ1628" s="455" t="n"/>
      <c r="AR1628" s="418" t="n"/>
      <c r="AS1628" s="418" t="n"/>
      <c r="AT1628" s="418" t="n"/>
    </row>
    <row r="1629">
      <c r="A1629" s="417" t="n">
        <v>1620</v>
      </c>
      <c r="B1629" s="418" t="inlineStr">
        <is>
          <t>Export administration Fee</t>
        </is>
      </c>
      <c r="C1629" s="418" t="inlineStr">
        <is>
          <t>ឆាយ ដា ឡូយីស្ទីក</t>
        </is>
      </c>
      <c r="D1629" s="418" t="inlineStr">
        <is>
          <t>L001-100063098</t>
        </is>
      </c>
      <c r="E1629" s="418" t="inlineStr">
        <is>
          <t>2303003007</t>
        </is>
      </c>
      <c r="F1629" s="419" t="n">
        <v>45012</v>
      </c>
      <c r="G1629" s="420" t="n">
        <v>76696</v>
      </c>
      <c r="H1629" s="418" t="n"/>
      <c r="I1629" s="455" t="n">
        <v>76696</v>
      </c>
      <c r="J1629" s="418">
        <f>IF(L1629&lt;&gt;"",L1629,K1629)</f>
        <v/>
      </c>
      <c r="K1629" s="418">
        <f>IF(AND(T1629=TRUE, U1629=TRUE, V1629=TRUE), IF(W1629&lt;-0.05, "អនុញ្ញាត (អ្នកផ្គត់ផ្គង់ប្រកាសខ្វះ)", "បានប្រកាស (អនុញ្ញាត)"), IF(AND(T1629=FALSE, U1629=FALSE, V1629=FALSE), "ព្យួរទុក (មិនមានទិន្នន័យ)", "ប្រកាសខុស (ព្យួរទុក)"))</f>
        <v/>
      </c>
      <c r="L1629" s="418" t="inlineStr"/>
      <c r="M1629" s="418" t="inlineStr"/>
      <c r="N1629" s="455" t="n"/>
      <c r="O1629" s="455">
        <f>IF(W1629&lt;0,AI1629,I1629)</f>
        <v/>
      </c>
      <c r="P1629" s="455">
        <f>I1629-O1629</f>
        <v/>
      </c>
      <c r="Q1629" s="418" t="n"/>
      <c r="R1629" s="418" t="inlineStr">
        <is>
          <t>2303003007</t>
        </is>
      </c>
      <c r="S1629" s="418" t="inlineStr"/>
      <c r="T1629" s="418">
        <f>R1629=S1629</f>
        <v/>
      </c>
      <c r="U1629" s="418">
        <f>AND(MONTH(F1629)=MONTH(Y1629), YEAR(F1629)=YEAR(Y1629))</f>
        <v/>
      </c>
      <c r="V1629" s="418">
        <f>AND(AC1629&lt;&gt;"", 'Company information'!D$4&lt;&gt;"", RIGHT(SUBSTITUTE(AC1629,"-",""),9)=RIGHT(SUBSTITUTE('Company information'!D$4,"-",""),9))</f>
        <v/>
      </c>
      <c r="W1629" s="418">
        <f>AI1629-I1629</f>
        <v/>
      </c>
      <c r="X1629" s="455" t="n"/>
      <c r="Y1629" s="417" t="n"/>
      <c r="Z1629" s="418" t="n"/>
      <c r="AA1629" s="418" t="n"/>
      <c r="AB1629" s="418" t="n"/>
      <c r="AC1629" s="418" t="n"/>
      <c r="AD1629" s="418" t="n"/>
      <c r="AE1629" s="455" t="n"/>
      <c r="AF1629" s="455" t="n"/>
      <c r="AG1629" s="455" t="n"/>
      <c r="AH1629" s="455" t="n"/>
      <c r="AI1629" s="455" t="n"/>
      <c r="AJ1629" s="455" t="n"/>
      <c r="AK1629" s="455" t="n"/>
      <c r="AL1629" s="455" t="n"/>
      <c r="AM1629" s="455" t="n"/>
      <c r="AN1629" s="455" t="n"/>
      <c r="AO1629" s="455" t="n"/>
      <c r="AP1629" s="455" t="n"/>
      <c r="AQ1629" s="455" t="n"/>
      <c r="AR1629" s="418" t="n"/>
      <c r="AS1629" s="418" t="n"/>
      <c r="AT1629" s="418" t="n"/>
    </row>
    <row r="1630">
      <c r="A1630" s="417" t="n">
        <v>1621</v>
      </c>
      <c r="B1630" s="418" t="inlineStr">
        <is>
          <t>Export administration Fee</t>
        </is>
      </c>
      <c r="C1630" s="418" t="inlineStr">
        <is>
          <t>ឆាយ ដា ឡូយីស្ទីក</t>
        </is>
      </c>
      <c r="D1630" s="418" t="inlineStr">
        <is>
          <t>L001-100063098</t>
        </is>
      </c>
      <c r="E1630" s="418" t="inlineStr">
        <is>
          <t>2303003005</t>
        </is>
      </c>
      <c r="F1630" s="419" t="n">
        <v>45012</v>
      </c>
      <c r="G1630" s="420" t="n">
        <v>76696</v>
      </c>
      <c r="H1630" s="418" t="n"/>
      <c r="I1630" s="455" t="n">
        <v>76696</v>
      </c>
      <c r="J1630" s="418">
        <f>IF(L1630&lt;&gt;"",L1630,K1630)</f>
        <v/>
      </c>
      <c r="K1630" s="418">
        <f>IF(AND(T1630=TRUE, U1630=TRUE, V1630=TRUE), IF(W1630&lt;-0.05, "អនុញ្ញាត (អ្នកផ្គត់ផ្គង់ប្រកាសខ្វះ)", "បានប្រកាស (អនុញ្ញាត)"), IF(AND(T1630=FALSE, U1630=FALSE, V1630=FALSE), "ព្យួរទុក (មិនមានទិន្នន័យ)", "ប្រកាសខុស (ព្យួរទុក)"))</f>
        <v/>
      </c>
      <c r="L1630" s="418" t="inlineStr"/>
      <c r="M1630" s="418" t="inlineStr"/>
      <c r="N1630" s="455" t="n"/>
      <c r="O1630" s="455">
        <f>IF(W1630&lt;0,AI1630,I1630)</f>
        <v/>
      </c>
      <c r="P1630" s="455">
        <f>I1630-O1630</f>
        <v/>
      </c>
      <c r="Q1630" s="418" t="n"/>
      <c r="R1630" s="418" t="inlineStr">
        <is>
          <t>2303003005</t>
        </is>
      </c>
      <c r="S1630" s="418" t="inlineStr"/>
      <c r="T1630" s="418">
        <f>R1630=S1630</f>
        <v/>
      </c>
      <c r="U1630" s="418">
        <f>AND(MONTH(F1630)=MONTH(Y1630), YEAR(F1630)=YEAR(Y1630))</f>
        <v/>
      </c>
      <c r="V1630" s="418">
        <f>AND(AC1630&lt;&gt;"", 'Company information'!D$4&lt;&gt;"", RIGHT(SUBSTITUTE(AC1630,"-",""),9)=RIGHT(SUBSTITUTE('Company information'!D$4,"-",""),9))</f>
        <v/>
      </c>
      <c r="W1630" s="418">
        <f>AI1630-I1630</f>
        <v/>
      </c>
      <c r="X1630" s="455" t="n"/>
      <c r="Y1630" s="417" t="n"/>
      <c r="Z1630" s="418" t="n"/>
      <c r="AA1630" s="418" t="n"/>
      <c r="AB1630" s="418" t="n"/>
      <c r="AC1630" s="418" t="n"/>
      <c r="AD1630" s="418" t="n"/>
      <c r="AE1630" s="455" t="n"/>
      <c r="AF1630" s="455" t="n"/>
      <c r="AG1630" s="455" t="n"/>
      <c r="AH1630" s="455" t="n"/>
      <c r="AI1630" s="455" t="n"/>
      <c r="AJ1630" s="455" t="n"/>
      <c r="AK1630" s="455" t="n"/>
      <c r="AL1630" s="455" t="n"/>
      <c r="AM1630" s="455" t="n"/>
      <c r="AN1630" s="455" t="n"/>
      <c r="AO1630" s="455" t="n"/>
      <c r="AP1630" s="455" t="n"/>
      <c r="AQ1630" s="455" t="n"/>
      <c r="AR1630" s="418" t="n"/>
      <c r="AS1630" s="418" t="n"/>
      <c r="AT1630" s="418" t="n"/>
    </row>
    <row r="1631">
      <c r="A1631" s="417" t="n">
        <v>1622</v>
      </c>
      <c r="B1631" s="418" t="inlineStr">
        <is>
          <t>Export administration Fee</t>
        </is>
      </c>
      <c r="C1631" s="418" t="inlineStr">
        <is>
          <t>ឆាយ ដា ឡូយីស្ទីក</t>
        </is>
      </c>
      <c r="D1631" s="418" t="inlineStr">
        <is>
          <t>L001-100063098</t>
        </is>
      </c>
      <c r="E1631" s="418" t="inlineStr">
        <is>
          <t>2303002995</t>
        </is>
      </c>
      <c r="F1631" s="419" t="n">
        <v>45012</v>
      </c>
      <c r="G1631" s="420" t="n">
        <v>88870</v>
      </c>
      <c r="H1631" s="418" t="n"/>
      <c r="I1631" s="455" t="n">
        <v>88870</v>
      </c>
      <c r="J1631" s="418">
        <f>IF(L1631&lt;&gt;"",L1631,K1631)</f>
        <v/>
      </c>
      <c r="K1631" s="418">
        <f>IF(AND(T1631=TRUE, U1631=TRUE, V1631=TRUE), IF(W1631&lt;-0.05, "អនុញ្ញាត (អ្នកផ្គត់ផ្គង់ប្រកាសខ្វះ)", "បានប្រកាស (អនុញ្ញាត)"), IF(AND(T1631=FALSE, U1631=FALSE, V1631=FALSE), "ព្យួរទុក (មិនមានទិន្នន័យ)", "ប្រកាសខុស (ព្យួរទុក)"))</f>
        <v/>
      </c>
      <c r="L1631" s="418" t="inlineStr"/>
      <c r="M1631" s="418" t="inlineStr"/>
      <c r="N1631" s="455" t="n"/>
      <c r="O1631" s="455">
        <f>IF(W1631&lt;0,AI1631,I1631)</f>
        <v/>
      </c>
      <c r="P1631" s="455">
        <f>I1631-O1631</f>
        <v/>
      </c>
      <c r="Q1631" s="418" t="n"/>
      <c r="R1631" s="418" t="inlineStr">
        <is>
          <t>2303002995</t>
        </is>
      </c>
      <c r="S1631" s="418" t="inlineStr"/>
      <c r="T1631" s="418">
        <f>R1631=S1631</f>
        <v/>
      </c>
      <c r="U1631" s="418">
        <f>AND(MONTH(F1631)=MONTH(Y1631), YEAR(F1631)=YEAR(Y1631))</f>
        <v/>
      </c>
      <c r="V1631" s="418">
        <f>AND(AC1631&lt;&gt;"", 'Company information'!D$4&lt;&gt;"", RIGHT(SUBSTITUTE(AC1631,"-",""),9)=RIGHT(SUBSTITUTE('Company information'!D$4,"-",""),9))</f>
        <v/>
      </c>
      <c r="W1631" s="418">
        <f>AI1631-I1631</f>
        <v/>
      </c>
      <c r="X1631" s="455" t="n"/>
      <c r="Y1631" s="417" t="n"/>
      <c r="Z1631" s="418" t="n"/>
      <c r="AA1631" s="418" t="n"/>
      <c r="AB1631" s="418" t="n"/>
      <c r="AC1631" s="418" t="n"/>
      <c r="AD1631" s="418" t="n"/>
      <c r="AE1631" s="455" t="n"/>
      <c r="AF1631" s="455" t="n"/>
      <c r="AG1631" s="455" t="n"/>
      <c r="AH1631" s="455" t="n"/>
      <c r="AI1631" s="455" t="n"/>
      <c r="AJ1631" s="455" t="n"/>
      <c r="AK1631" s="455" t="n"/>
      <c r="AL1631" s="455" t="n"/>
      <c r="AM1631" s="455" t="n"/>
      <c r="AN1631" s="455" t="n"/>
      <c r="AO1631" s="455" t="n"/>
      <c r="AP1631" s="455" t="n"/>
      <c r="AQ1631" s="455" t="n"/>
      <c r="AR1631" s="418" t="n"/>
      <c r="AS1631" s="418" t="n"/>
      <c r="AT1631" s="418" t="n"/>
    </row>
    <row r="1632">
      <c r="A1632" s="417" t="n">
        <v>1623</v>
      </c>
      <c r="B1632" s="418" t="inlineStr">
        <is>
          <t>Export administration Fee</t>
        </is>
      </c>
      <c r="C1632" s="418" t="inlineStr">
        <is>
          <t>ឆាយ ដា ឡូយីស្ទីក</t>
        </is>
      </c>
      <c r="D1632" s="418" t="inlineStr">
        <is>
          <t>L001-100063098</t>
        </is>
      </c>
      <c r="E1632" s="418" t="inlineStr">
        <is>
          <t>2303002993</t>
        </is>
      </c>
      <c r="F1632" s="419" t="n">
        <v>45012</v>
      </c>
      <c r="G1632" s="420" t="n">
        <v>76696</v>
      </c>
      <c r="H1632" s="418" t="n"/>
      <c r="I1632" s="455" t="n">
        <v>76696</v>
      </c>
      <c r="J1632" s="418">
        <f>IF(L1632&lt;&gt;"",L1632,K1632)</f>
        <v/>
      </c>
      <c r="K1632" s="418">
        <f>IF(AND(T1632=TRUE, U1632=TRUE, V1632=TRUE), IF(W1632&lt;-0.05, "អនុញ្ញាត (អ្នកផ្គត់ផ្គង់ប្រកាសខ្វះ)", "បានប្រកាស (អនុញ្ញាត)"), IF(AND(T1632=FALSE, U1632=FALSE, V1632=FALSE), "ព្យួរទុក (មិនមានទិន្នន័យ)", "ប្រកាសខុស (ព្យួរទុក)"))</f>
        <v/>
      </c>
      <c r="L1632" s="418" t="inlineStr"/>
      <c r="M1632" s="418" t="inlineStr"/>
      <c r="N1632" s="455" t="n"/>
      <c r="O1632" s="455">
        <f>IF(W1632&lt;0,AI1632,I1632)</f>
        <v/>
      </c>
      <c r="P1632" s="455">
        <f>I1632-O1632</f>
        <v/>
      </c>
      <c r="Q1632" s="418" t="n"/>
      <c r="R1632" s="418" t="inlineStr">
        <is>
          <t>2303002993</t>
        </is>
      </c>
      <c r="S1632" s="418" t="inlineStr"/>
      <c r="T1632" s="418">
        <f>R1632=S1632</f>
        <v/>
      </c>
      <c r="U1632" s="418">
        <f>AND(MONTH(F1632)=MONTH(Y1632), YEAR(F1632)=YEAR(Y1632))</f>
        <v/>
      </c>
      <c r="V1632" s="418">
        <f>AND(AC1632&lt;&gt;"", 'Company information'!D$4&lt;&gt;"", RIGHT(SUBSTITUTE(AC1632,"-",""),9)=RIGHT(SUBSTITUTE('Company information'!D$4,"-",""),9))</f>
        <v/>
      </c>
      <c r="W1632" s="418">
        <f>AI1632-I1632</f>
        <v/>
      </c>
      <c r="X1632" s="455" t="n"/>
      <c r="Y1632" s="417" t="n"/>
      <c r="Z1632" s="418" t="n"/>
      <c r="AA1632" s="418" t="n"/>
      <c r="AB1632" s="418" t="n"/>
      <c r="AC1632" s="418" t="n"/>
      <c r="AD1632" s="418" t="n"/>
      <c r="AE1632" s="455" t="n"/>
      <c r="AF1632" s="455" t="n"/>
      <c r="AG1632" s="455" t="n"/>
      <c r="AH1632" s="455" t="n"/>
      <c r="AI1632" s="455" t="n"/>
      <c r="AJ1632" s="455" t="n"/>
      <c r="AK1632" s="455" t="n"/>
      <c r="AL1632" s="455" t="n"/>
      <c r="AM1632" s="455" t="n"/>
      <c r="AN1632" s="455" t="n"/>
      <c r="AO1632" s="455" t="n"/>
      <c r="AP1632" s="455" t="n"/>
      <c r="AQ1632" s="455" t="n"/>
      <c r="AR1632" s="418" t="n"/>
      <c r="AS1632" s="418" t="n"/>
      <c r="AT1632" s="418" t="n"/>
    </row>
    <row r="1633">
      <c r="A1633" s="417" t="n">
        <v>1624</v>
      </c>
      <c r="B1633" s="418" t="inlineStr">
        <is>
          <t>Export administration Fee</t>
        </is>
      </c>
      <c r="C1633" s="418" t="inlineStr">
        <is>
          <t>ឆាយ ដា ឡូយីស្ទីក</t>
        </is>
      </c>
      <c r="D1633" s="418" t="inlineStr">
        <is>
          <t>L001-100063098</t>
        </is>
      </c>
      <c r="E1633" s="418" t="inlineStr">
        <is>
          <t>2303002760</t>
        </is>
      </c>
      <c r="F1633" s="419" t="n">
        <v>45005</v>
      </c>
      <c r="G1633" s="420" t="n">
        <v>21534</v>
      </c>
      <c r="H1633" s="418" t="n"/>
      <c r="I1633" s="455" t="n">
        <v>21534</v>
      </c>
      <c r="J1633" s="418">
        <f>IF(L1633&lt;&gt;"",L1633,K1633)</f>
        <v/>
      </c>
      <c r="K1633" s="418">
        <f>IF(AND(T1633=TRUE, U1633=TRUE, V1633=TRUE), IF(W1633&lt;-0.05, "អនុញ្ញាត (អ្នកផ្គត់ផ្គង់ប្រកាសខ្វះ)", "បានប្រកាស (អនុញ្ញាត)"), IF(AND(T1633=FALSE, U1633=FALSE, V1633=FALSE), "ព្យួរទុក (មិនមានទិន្នន័យ)", "ប្រកាសខុស (ព្យួរទុក)"))</f>
        <v/>
      </c>
      <c r="L1633" s="418" t="inlineStr"/>
      <c r="M1633" s="418" t="inlineStr"/>
      <c r="N1633" s="455" t="n"/>
      <c r="O1633" s="455">
        <f>IF(W1633&lt;0,AI1633,I1633)</f>
        <v/>
      </c>
      <c r="P1633" s="455">
        <f>I1633-O1633</f>
        <v/>
      </c>
      <c r="Q1633" s="418" t="n"/>
      <c r="R1633" s="418" t="inlineStr">
        <is>
          <t>2303002760</t>
        </is>
      </c>
      <c r="S1633" s="418" t="inlineStr"/>
      <c r="T1633" s="418">
        <f>R1633=S1633</f>
        <v/>
      </c>
      <c r="U1633" s="418">
        <f>AND(MONTH(F1633)=MONTH(Y1633), YEAR(F1633)=YEAR(Y1633))</f>
        <v/>
      </c>
      <c r="V1633" s="418">
        <f>AND(AC1633&lt;&gt;"", 'Company information'!D$4&lt;&gt;"", RIGHT(SUBSTITUTE(AC1633,"-",""),9)=RIGHT(SUBSTITUTE('Company information'!D$4,"-",""),9))</f>
        <v/>
      </c>
      <c r="W1633" s="418">
        <f>AI1633-I1633</f>
        <v/>
      </c>
      <c r="X1633" s="455" t="n"/>
      <c r="Y1633" s="417" t="n"/>
      <c r="Z1633" s="418" t="n"/>
      <c r="AA1633" s="418" t="n"/>
      <c r="AB1633" s="418" t="n"/>
      <c r="AC1633" s="418" t="n"/>
      <c r="AD1633" s="418" t="n"/>
      <c r="AE1633" s="455" t="n"/>
      <c r="AF1633" s="455" t="n"/>
      <c r="AG1633" s="455" t="n"/>
      <c r="AH1633" s="455" t="n"/>
      <c r="AI1633" s="455" t="n"/>
      <c r="AJ1633" s="455" t="n"/>
      <c r="AK1633" s="455" t="n"/>
      <c r="AL1633" s="455" t="n"/>
      <c r="AM1633" s="455" t="n"/>
      <c r="AN1633" s="455" t="n"/>
      <c r="AO1633" s="455" t="n"/>
      <c r="AP1633" s="455" t="n"/>
      <c r="AQ1633" s="455" t="n"/>
      <c r="AR1633" s="418" t="n"/>
      <c r="AS1633" s="418" t="n"/>
      <c r="AT1633" s="418" t="n"/>
    </row>
    <row r="1634">
      <c r="A1634" s="417" t="n">
        <v>1625</v>
      </c>
      <c r="B1634" s="418" t="inlineStr">
        <is>
          <t>Export administration Fee</t>
        </is>
      </c>
      <c r="C1634" s="418" t="inlineStr">
        <is>
          <t>ឆាយ ដា ឡូយីស្ទីក</t>
        </is>
      </c>
      <c r="D1634" s="418" t="inlineStr">
        <is>
          <t>L001-100063098</t>
        </is>
      </c>
      <c r="E1634" s="418" t="inlineStr">
        <is>
          <t>2303002744</t>
        </is>
      </c>
      <c r="F1634" s="419" t="n">
        <v>45005</v>
      </c>
      <c r="G1634" s="420" t="n">
        <v>76791</v>
      </c>
      <c r="H1634" s="418" t="n"/>
      <c r="I1634" s="455" t="n">
        <v>76791</v>
      </c>
      <c r="J1634" s="418">
        <f>IF(L1634&lt;&gt;"",L1634,K1634)</f>
        <v/>
      </c>
      <c r="K1634" s="418">
        <f>IF(AND(T1634=TRUE, U1634=TRUE, V1634=TRUE), IF(W1634&lt;-0.05, "អនុញ្ញាត (អ្នកផ្គត់ផ្គង់ប្រកាសខ្វះ)", "បានប្រកាស (អនុញ្ញាត)"), IF(AND(T1634=FALSE, U1634=FALSE, V1634=FALSE), "ព្យួរទុក (មិនមានទិន្នន័យ)", "ប្រកាសខុស (ព្យួរទុក)"))</f>
        <v/>
      </c>
      <c r="L1634" s="418" t="inlineStr"/>
      <c r="M1634" s="418" t="inlineStr"/>
      <c r="N1634" s="455" t="n"/>
      <c r="O1634" s="455">
        <f>IF(W1634&lt;0,AI1634,I1634)</f>
        <v/>
      </c>
      <c r="P1634" s="455">
        <f>I1634-O1634</f>
        <v/>
      </c>
      <c r="Q1634" s="418" t="n"/>
      <c r="R1634" s="418" t="inlineStr">
        <is>
          <t>2303002744</t>
        </is>
      </c>
      <c r="S1634" s="418" t="inlineStr"/>
      <c r="T1634" s="418">
        <f>R1634=S1634</f>
        <v/>
      </c>
      <c r="U1634" s="418">
        <f>AND(MONTH(F1634)=MONTH(Y1634), YEAR(F1634)=YEAR(Y1634))</f>
        <v/>
      </c>
      <c r="V1634" s="418">
        <f>AND(AC1634&lt;&gt;"", 'Company information'!D$4&lt;&gt;"", RIGHT(SUBSTITUTE(AC1634,"-",""),9)=RIGHT(SUBSTITUTE('Company information'!D$4,"-",""),9))</f>
        <v/>
      </c>
      <c r="W1634" s="418">
        <f>AI1634-I1634</f>
        <v/>
      </c>
      <c r="X1634" s="455" t="n"/>
      <c r="Y1634" s="417" t="n"/>
      <c r="Z1634" s="418" t="n"/>
      <c r="AA1634" s="418" t="n"/>
      <c r="AB1634" s="418" t="n"/>
      <c r="AC1634" s="418" t="n"/>
      <c r="AD1634" s="418" t="n"/>
      <c r="AE1634" s="455" t="n"/>
      <c r="AF1634" s="455" t="n"/>
      <c r="AG1634" s="455" t="n"/>
      <c r="AH1634" s="455" t="n"/>
      <c r="AI1634" s="455" t="n"/>
      <c r="AJ1634" s="455" t="n"/>
      <c r="AK1634" s="455" t="n"/>
      <c r="AL1634" s="455" t="n"/>
      <c r="AM1634" s="455" t="n"/>
      <c r="AN1634" s="455" t="n"/>
      <c r="AO1634" s="455" t="n"/>
      <c r="AP1634" s="455" t="n"/>
      <c r="AQ1634" s="455" t="n"/>
      <c r="AR1634" s="418" t="n"/>
      <c r="AS1634" s="418" t="n"/>
      <c r="AT1634" s="418" t="n"/>
    </row>
    <row r="1635">
      <c r="A1635" s="417" t="n">
        <v>1626</v>
      </c>
      <c r="B1635" s="418" t="inlineStr">
        <is>
          <t>Export administration Fee</t>
        </is>
      </c>
      <c r="C1635" s="418" t="inlineStr">
        <is>
          <t>ឆាយ ដា ឡូយីស្ទីក</t>
        </is>
      </c>
      <c r="D1635" s="418" t="inlineStr">
        <is>
          <t>L001-100063098</t>
        </is>
      </c>
      <c r="E1635" s="418" t="inlineStr">
        <is>
          <t>2303002742</t>
        </is>
      </c>
      <c r="F1635" s="419" t="n">
        <v>45005</v>
      </c>
      <c r="G1635" s="420" t="n">
        <v>88980</v>
      </c>
      <c r="H1635" s="418" t="n"/>
      <c r="I1635" s="455" t="n">
        <v>88980</v>
      </c>
      <c r="J1635" s="418">
        <f>IF(L1635&lt;&gt;"",L1635,K1635)</f>
        <v/>
      </c>
      <c r="K1635" s="418">
        <f>IF(AND(T1635=TRUE, U1635=TRUE, V1635=TRUE), IF(W1635&lt;-0.05, "អនុញ្ញាត (អ្នកផ្គត់ផ្គង់ប្រកាសខ្វះ)", "បានប្រកាស (អនុញ្ញាត)"), IF(AND(T1635=FALSE, U1635=FALSE, V1635=FALSE), "ព្យួរទុក (មិនមានទិន្នន័យ)", "ប្រកាសខុស (ព្យួរទុក)"))</f>
        <v/>
      </c>
      <c r="L1635" s="418" t="inlineStr"/>
      <c r="M1635" s="418" t="inlineStr"/>
      <c r="N1635" s="455" t="n"/>
      <c r="O1635" s="455">
        <f>IF(W1635&lt;0,AI1635,I1635)</f>
        <v/>
      </c>
      <c r="P1635" s="455">
        <f>I1635-O1635</f>
        <v/>
      </c>
      <c r="Q1635" s="418" t="n"/>
      <c r="R1635" s="418" t="inlineStr">
        <is>
          <t>2303002742</t>
        </is>
      </c>
      <c r="S1635" s="418" t="inlineStr"/>
      <c r="T1635" s="418">
        <f>R1635=S1635</f>
        <v/>
      </c>
      <c r="U1635" s="418">
        <f>AND(MONTH(F1635)=MONTH(Y1635), YEAR(F1635)=YEAR(Y1635))</f>
        <v/>
      </c>
      <c r="V1635" s="418">
        <f>AND(AC1635&lt;&gt;"", 'Company information'!D$4&lt;&gt;"", RIGHT(SUBSTITUTE(AC1635,"-",""),9)=RIGHT(SUBSTITUTE('Company information'!D$4,"-",""),9))</f>
        <v/>
      </c>
      <c r="W1635" s="418">
        <f>AI1635-I1635</f>
        <v/>
      </c>
      <c r="X1635" s="455" t="n"/>
      <c r="Y1635" s="417" t="n"/>
      <c r="Z1635" s="418" t="n"/>
      <c r="AA1635" s="418" t="n"/>
      <c r="AB1635" s="418" t="n"/>
      <c r="AC1635" s="418" t="n"/>
      <c r="AD1635" s="418" t="n"/>
      <c r="AE1635" s="455" t="n"/>
      <c r="AF1635" s="455" t="n"/>
      <c r="AG1635" s="455" t="n"/>
      <c r="AH1635" s="455" t="n"/>
      <c r="AI1635" s="455" t="n"/>
      <c r="AJ1635" s="455" t="n"/>
      <c r="AK1635" s="455" t="n"/>
      <c r="AL1635" s="455" t="n"/>
      <c r="AM1635" s="455" t="n"/>
      <c r="AN1635" s="455" t="n"/>
      <c r="AO1635" s="455" t="n"/>
      <c r="AP1635" s="455" t="n"/>
      <c r="AQ1635" s="455" t="n"/>
      <c r="AR1635" s="418" t="n"/>
      <c r="AS1635" s="418" t="n"/>
      <c r="AT1635" s="418" t="n"/>
    </row>
    <row r="1636">
      <c r="A1636" s="417" t="n">
        <v>1627</v>
      </c>
      <c r="B1636" s="418" t="inlineStr">
        <is>
          <t>Export administration Fee</t>
        </is>
      </c>
      <c r="C1636" s="418" t="inlineStr">
        <is>
          <t>ឆាយ ដា ឡូយីស្ទីក</t>
        </is>
      </c>
      <c r="D1636" s="418" t="inlineStr">
        <is>
          <t>L001-100063098</t>
        </is>
      </c>
      <c r="E1636" s="418" t="inlineStr">
        <is>
          <t>2303002740</t>
        </is>
      </c>
      <c r="F1636" s="419" t="n">
        <v>45005</v>
      </c>
      <c r="G1636" s="420" t="n">
        <v>101169</v>
      </c>
      <c r="H1636" s="418" t="n"/>
      <c r="I1636" s="455" t="n">
        <v>101169</v>
      </c>
      <c r="J1636" s="418">
        <f>IF(L1636&lt;&gt;"",L1636,K1636)</f>
        <v/>
      </c>
      <c r="K1636" s="418">
        <f>IF(AND(T1636=TRUE, U1636=TRUE, V1636=TRUE), IF(W1636&lt;-0.05, "អនុញ្ញាត (អ្នកផ្គត់ផ្គង់ប្រកាសខ្វះ)", "បានប្រកាស (អនុញ្ញាត)"), IF(AND(T1636=FALSE, U1636=FALSE, V1636=FALSE), "ព្យួរទុក (មិនមានទិន្នន័យ)", "ប្រកាសខុស (ព្យួរទុក)"))</f>
        <v/>
      </c>
      <c r="L1636" s="418" t="inlineStr"/>
      <c r="M1636" s="418" t="inlineStr"/>
      <c r="N1636" s="455" t="n"/>
      <c r="O1636" s="455">
        <f>IF(W1636&lt;0,AI1636,I1636)</f>
        <v/>
      </c>
      <c r="P1636" s="455">
        <f>I1636-O1636</f>
        <v/>
      </c>
      <c r="Q1636" s="418" t="n"/>
      <c r="R1636" s="418" t="inlineStr">
        <is>
          <t>2303002740</t>
        </is>
      </c>
      <c r="S1636" s="418" t="inlineStr"/>
      <c r="T1636" s="418">
        <f>R1636=S1636</f>
        <v/>
      </c>
      <c r="U1636" s="418">
        <f>AND(MONTH(F1636)=MONTH(Y1636), YEAR(F1636)=YEAR(Y1636))</f>
        <v/>
      </c>
      <c r="V1636" s="418">
        <f>AND(AC1636&lt;&gt;"", 'Company information'!D$4&lt;&gt;"", RIGHT(SUBSTITUTE(AC1636,"-",""),9)=RIGHT(SUBSTITUTE('Company information'!D$4,"-",""),9))</f>
        <v/>
      </c>
      <c r="W1636" s="418">
        <f>AI1636-I1636</f>
        <v/>
      </c>
      <c r="X1636" s="455" t="n"/>
      <c r="Y1636" s="417" t="n"/>
      <c r="Z1636" s="418" t="n"/>
      <c r="AA1636" s="418" t="n"/>
      <c r="AB1636" s="418" t="n"/>
      <c r="AC1636" s="418" t="n"/>
      <c r="AD1636" s="418" t="n"/>
      <c r="AE1636" s="455" t="n"/>
      <c r="AF1636" s="455" t="n"/>
      <c r="AG1636" s="455" t="n"/>
      <c r="AH1636" s="455" t="n"/>
      <c r="AI1636" s="455" t="n"/>
      <c r="AJ1636" s="455" t="n"/>
      <c r="AK1636" s="455" t="n"/>
      <c r="AL1636" s="455" t="n"/>
      <c r="AM1636" s="455" t="n"/>
      <c r="AN1636" s="455" t="n"/>
      <c r="AO1636" s="455" t="n"/>
      <c r="AP1636" s="455" t="n"/>
      <c r="AQ1636" s="455" t="n"/>
      <c r="AR1636" s="418" t="n"/>
      <c r="AS1636" s="418" t="n"/>
      <c r="AT1636" s="418" t="n"/>
    </row>
    <row r="1637">
      <c r="A1637" s="417" t="n">
        <v>1628</v>
      </c>
      <c r="B1637" s="418" t="inlineStr">
        <is>
          <t>Export administration Fee</t>
        </is>
      </c>
      <c r="C1637" s="418" t="inlineStr">
        <is>
          <t>ឆាយ ដា ឡូយីស្ទីក</t>
        </is>
      </c>
      <c r="D1637" s="418" t="inlineStr">
        <is>
          <t>L001-100063098</t>
        </is>
      </c>
      <c r="E1637" s="418" t="inlineStr">
        <is>
          <t>2303002734</t>
        </is>
      </c>
      <c r="F1637" s="419" t="n">
        <v>45005</v>
      </c>
      <c r="G1637" s="420" t="n">
        <v>76791</v>
      </c>
      <c r="H1637" s="418" t="n"/>
      <c r="I1637" s="455" t="n">
        <v>76791</v>
      </c>
      <c r="J1637" s="418">
        <f>IF(L1637&lt;&gt;"",L1637,K1637)</f>
        <v/>
      </c>
      <c r="K1637" s="418">
        <f>IF(AND(T1637=TRUE, U1637=TRUE, V1637=TRUE), IF(W1637&lt;-0.05, "អនុញ្ញាត (អ្នកផ្គត់ផ្គង់ប្រកាសខ្វះ)", "បានប្រកាស (អនុញ្ញាត)"), IF(AND(T1637=FALSE, U1637=FALSE, V1637=FALSE), "ព្យួរទុក (មិនមានទិន្នន័យ)", "ប្រកាសខុស (ព្យួរទុក)"))</f>
        <v/>
      </c>
      <c r="L1637" s="418" t="inlineStr"/>
      <c r="M1637" s="418" t="inlineStr"/>
      <c r="N1637" s="455" t="n"/>
      <c r="O1637" s="455">
        <f>IF(W1637&lt;0,AI1637,I1637)</f>
        <v/>
      </c>
      <c r="P1637" s="455">
        <f>I1637-O1637</f>
        <v/>
      </c>
      <c r="Q1637" s="418" t="n"/>
      <c r="R1637" s="418" t="inlineStr">
        <is>
          <t>2303002734</t>
        </is>
      </c>
      <c r="S1637" s="418" t="inlineStr"/>
      <c r="T1637" s="418">
        <f>R1637=S1637</f>
        <v/>
      </c>
      <c r="U1637" s="418">
        <f>AND(MONTH(F1637)=MONTH(Y1637), YEAR(F1637)=YEAR(Y1637))</f>
        <v/>
      </c>
      <c r="V1637" s="418">
        <f>AND(AC1637&lt;&gt;"", 'Company information'!D$4&lt;&gt;"", RIGHT(SUBSTITUTE(AC1637,"-",""),9)=RIGHT(SUBSTITUTE('Company information'!D$4,"-",""),9))</f>
        <v/>
      </c>
      <c r="W1637" s="418">
        <f>AI1637-I1637</f>
        <v/>
      </c>
      <c r="X1637" s="455" t="n"/>
      <c r="Y1637" s="417" t="n"/>
      <c r="Z1637" s="418" t="n"/>
      <c r="AA1637" s="418" t="n"/>
      <c r="AB1637" s="418" t="n"/>
      <c r="AC1637" s="418" t="n"/>
      <c r="AD1637" s="418" t="n"/>
      <c r="AE1637" s="455" t="n"/>
      <c r="AF1637" s="455" t="n"/>
      <c r="AG1637" s="455" t="n"/>
      <c r="AH1637" s="455" t="n"/>
      <c r="AI1637" s="455" t="n"/>
      <c r="AJ1637" s="455" t="n"/>
      <c r="AK1637" s="455" t="n"/>
      <c r="AL1637" s="455" t="n"/>
      <c r="AM1637" s="455" t="n"/>
      <c r="AN1637" s="455" t="n"/>
      <c r="AO1637" s="455" t="n"/>
      <c r="AP1637" s="455" t="n"/>
      <c r="AQ1637" s="455" t="n"/>
      <c r="AR1637" s="418" t="n"/>
      <c r="AS1637" s="418" t="n"/>
      <c r="AT1637" s="418" t="n"/>
    </row>
    <row r="1638">
      <c r="A1638" s="417" t="n">
        <v>1629</v>
      </c>
      <c r="B1638" s="418" t="inlineStr">
        <is>
          <t>Export administration Fee</t>
        </is>
      </c>
      <c r="C1638" s="418" t="inlineStr">
        <is>
          <t>ឆាយ ដា ឡូយីស្ទីក</t>
        </is>
      </c>
      <c r="D1638" s="418" t="inlineStr">
        <is>
          <t>L001-100063098</t>
        </is>
      </c>
      <c r="E1638" s="418" t="inlineStr">
        <is>
          <t>2303002732</t>
        </is>
      </c>
      <c r="F1638" s="419" t="n">
        <v>45005</v>
      </c>
      <c r="G1638" s="420" t="n">
        <v>88980</v>
      </c>
      <c r="H1638" s="418" t="n"/>
      <c r="I1638" s="455" t="n">
        <v>88980</v>
      </c>
      <c r="J1638" s="418">
        <f>IF(L1638&lt;&gt;"",L1638,K1638)</f>
        <v/>
      </c>
      <c r="K1638" s="418">
        <f>IF(AND(T1638=TRUE, U1638=TRUE, V1638=TRUE), IF(W1638&lt;-0.05, "អនុញ្ញាត (អ្នកផ្គត់ផ្គង់ប្រកាសខ្វះ)", "បានប្រកាស (អនុញ្ញាត)"), IF(AND(T1638=FALSE, U1638=FALSE, V1638=FALSE), "ព្យួរទុក (មិនមានទិន្នន័យ)", "ប្រកាសខុស (ព្យួរទុក)"))</f>
        <v/>
      </c>
      <c r="L1638" s="418" t="inlineStr"/>
      <c r="M1638" s="418" t="inlineStr"/>
      <c r="N1638" s="455" t="n"/>
      <c r="O1638" s="455">
        <f>IF(W1638&lt;0,AI1638,I1638)</f>
        <v/>
      </c>
      <c r="P1638" s="455">
        <f>I1638-O1638</f>
        <v/>
      </c>
      <c r="Q1638" s="418" t="n"/>
      <c r="R1638" s="418" t="inlineStr">
        <is>
          <t>2303002732</t>
        </is>
      </c>
      <c r="S1638" s="418" t="inlineStr"/>
      <c r="T1638" s="418">
        <f>R1638=S1638</f>
        <v/>
      </c>
      <c r="U1638" s="418">
        <f>AND(MONTH(F1638)=MONTH(Y1638), YEAR(F1638)=YEAR(Y1638))</f>
        <v/>
      </c>
      <c r="V1638" s="418">
        <f>AND(AC1638&lt;&gt;"", 'Company information'!D$4&lt;&gt;"", RIGHT(SUBSTITUTE(AC1638,"-",""),9)=RIGHT(SUBSTITUTE('Company information'!D$4,"-",""),9))</f>
        <v/>
      </c>
      <c r="W1638" s="418">
        <f>AI1638-I1638</f>
        <v/>
      </c>
      <c r="X1638" s="455" t="n"/>
      <c r="Y1638" s="417" t="n"/>
      <c r="Z1638" s="418" t="n"/>
      <c r="AA1638" s="418" t="n"/>
      <c r="AB1638" s="418" t="n"/>
      <c r="AC1638" s="418" t="n"/>
      <c r="AD1638" s="418" t="n"/>
      <c r="AE1638" s="455" t="n"/>
      <c r="AF1638" s="455" t="n"/>
      <c r="AG1638" s="455" t="n"/>
      <c r="AH1638" s="455" t="n"/>
      <c r="AI1638" s="455" t="n"/>
      <c r="AJ1638" s="455" t="n"/>
      <c r="AK1638" s="455" t="n"/>
      <c r="AL1638" s="455" t="n"/>
      <c r="AM1638" s="455" t="n"/>
      <c r="AN1638" s="455" t="n"/>
      <c r="AO1638" s="455" t="n"/>
      <c r="AP1638" s="455" t="n"/>
      <c r="AQ1638" s="455" t="n"/>
      <c r="AR1638" s="418" t="n"/>
      <c r="AS1638" s="418" t="n"/>
      <c r="AT1638" s="418" t="n"/>
    </row>
    <row r="1639">
      <c r="A1639" s="417" t="n">
        <v>1630</v>
      </c>
      <c r="B1639" s="418" t="inlineStr">
        <is>
          <t>Export administration Fee</t>
        </is>
      </c>
      <c r="C1639" s="418" t="inlineStr">
        <is>
          <t>ឆាយ ដា ឡូយីស្ទីក</t>
        </is>
      </c>
      <c r="D1639" s="418" t="inlineStr">
        <is>
          <t>L001-100063098</t>
        </is>
      </c>
      <c r="E1639" s="418" t="inlineStr">
        <is>
          <t>2303002507</t>
        </is>
      </c>
      <c r="F1639" s="419" t="n">
        <v>44998</v>
      </c>
      <c r="G1639" s="420" t="n">
        <v>12147</v>
      </c>
      <c r="H1639" s="418" t="n"/>
      <c r="I1639" s="455" t="n">
        <v>12147</v>
      </c>
      <c r="J1639" s="418">
        <f>IF(L1639&lt;&gt;"",L1639,K1639)</f>
        <v/>
      </c>
      <c r="K1639" s="418">
        <f>IF(AND(T1639=TRUE, U1639=TRUE, V1639=TRUE), IF(W1639&lt;-0.05, "អនុញ្ញាត (អ្នកផ្គត់ផ្គង់ប្រកាសខ្វះ)", "បានប្រកាស (អនុញ្ញាត)"), IF(AND(T1639=FALSE, U1639=FALSE, V1639=FALSE), "ព្យួរទុក (មិនមានទិន្នន័យ)", "ប្រកាសខុស (ព្យួរទុក)"))</f>
        <v/>
      </c>
      <c r="L1639" s="418" t="inlineStr"/>
      <c r="M1639" s="418" t="inlineStr"/>
      <c r="N1639" s="455" t="n"/>
      <c r="O1639" s="455">
        <f>IF(W1639&lt;0,AI1639,I1639)</f>
        <v/>
      </c>
      <c r="P1639" s="455">
        <f>I1639-O1639</f>
        <v/>
      </c>
      <c r="Q1639" s="418" t="n"/>
      <c r="R1639" s="418" t="inlineStr">
        <is>
          <t>2303002507</t>
        </is>
      </c>
      <c r="S1639" s="418" t="inlineStr"/>
      <c r="T1639" s="418">
        <f>R1639=S1639</f>
        <v/>
      </c>
      <c r="U1639" s="418">
        <f>AND(MONTH(F1639)=MONTH(Y1639), YEAR(F1639)=YEAR(Y1639))</f>
        <v/>
      </c>
      <c r="V1639" s="418">
        <f>AND(AC1639&lt;&gt;"", 'Company information'!D$4&lt;&gt;"", RIGHT(SUBSTITUTE(AC1639,"-",""),9)=RIGHT(SUBSTITUTE('Company information'!D$4,"-",""),9))</f>
        <v/>
      </c>
      <c r="W1639" s="418">
        <f>AI1639-I1639</f>
        <v/>
      </c>
      <c r="X1639" s="455" t="n"/>
      <c r="Y1639" s="417" t="n"/>
      <c r="Z1639" s="418" t="n"/>
      <c r="AA1639" s="418" t="n"/>
      <c r="AB1639" s="418" t="n"/>
      <c r="AC1639" s="418" t="n"/>
      <c r="AD1639" s="418" t="n"/>
      <c r="AE1639" s="455" t="n"/>
      <c r="AF1639" s="455" t="n"/>
      <c r="AG1639" s="455" t="n"/>
      <c r="AH1639" s="455" t="n"/>
      <c r="AI1639" s="455" t="n"/>
      <c r="AJ1639" s="455" t="n"/>
      <c r="AK1639" s="455" t="n"/>
      <c r="AL1639" s="455" t="n"/>
      <c r="AM1639" s="455" t="n"/>
      <c r="AN1639" s="455" t="n"/>
      <c r="AO1639" s="455" t="n"/>
      <c r="AP1639" s="455" t="n"/>
      <c r="AQ1639" s="455" t="n"/>
      <c r="AR1639" s="418" t="n"/>
      <c r="AS1639" s="418" t="n"/>
      <c r="AT1639" s="418" t="n"/>
    </row>
    <row r="1640">
      <c r="A1640" s="417" t="n">
        <v>1631</v>
      </c>
      <c r="B1640" s="418" t="inlineStr">
        <is>
          <t>Export administration Fee</t>
        </is>
      </c>
      <c r="C1640" s="418" t="inlineStr">
        <is>
          <t>ឆាយ ដា ឡូយីស្ទីក</t>
        </is>
      </c>
      <c r="D1640" s="418" t="inlineStr">
        <is>
          <t>L001-100063098</t>
        </is>
      </c>
      <c r="E1640" s="418" t="inlineStr">
        <is>
          <t>2303002480</t>
        </is>
      </c>
      <c r="F1640" s="419" t="n">
        <v>44998</v>
      </c>
      <c r="G1640" s="420" t="n">
        <v>76526</v>
      </c>
      <c r="H1640" s="418" t="n"/>
      <c r="I1640" s="455" t="n">
        <v>76526</v>
      </c>
      <c r="J1640" s="418">
        <f>IF(L1640&lt;&gt;"",L1640,K1640)</f>
        <v/>
      </c>
      <c r="K1640" s="418">
        <f>IF(AND(T1640=TRUE, U1640=TRUE, V1640=TRUE), IF(W1640&lt;-0.05, "អនុញ្ញាត (អ្នកផ្គត់ផ្គង់ប្រកាសខ្វះ)", "បានប្រកាស (អនុញ្ញាត)"), IF(AND(T1640=FALSE, U1640=FALSE, V1640=FALSE), "ព្យួរទុក (មិនមានទិន្នន័យ)", "ប្រកាសខុស (ព្យួរទុក)"))</f>
        <v/>
      </c>
      <c r="L1640" s="418" t="inlineStr"/>
      <c r="M1640" s="418" t="inlineStr"/>
      <c r="N1640" s="455" t="n"/>
      <c r="O1640" s="455">
        <f>IF(W1640&lt;0,AI1640,I1640)</f>
        <v/>
      </c>
      <c r="P1640" s="455">
        <f>I1640-O1640</f>
        <v/>
      </c>
      <c r="Q1640" s="418" t="n"/>
      <c r="R1640" s="418" t="inlineStr">
        <is>
          <t>2303002480</t>
        </is>
      </c>
      <c r="S1640" s="418" t="inlineStr"/>
      <c r="T1640" s="418">
        <f>R1640=S1640</f>
        <v/>
      </c>
      <c r="U1640" s="418">
        <f>AND(MONTH(F1640)=MONTH(Y1640), YEAR(F1640)=YEAR(Y1640))</f>
        <v/>
      </c>
      <c r="V1640" s="418">
        <f>AND(AC1640&lt;&gt;"", 'Company information'!D$4&lt;&gt;"", RIGHT(SUBSTITUTE(AC1640,"-",""),9)=RIGHT(SUBSTITUTE('Company information'!D$4,"-",""),9))</f>
        <v/>
      </c>
      <c r="W1640" s="418">
        <f>AI1640-I1640</f>
        <v/>
      </c>
      <c r="X1640" s="455" t="n"/>
      <c r="Y1640" s="417" t="n"/>
      <c r="Z1640" s="418" t="n"/>
      <c r="AA1640" s="418" t="n"/>
      <c r="AB1640" s="418" t="n"/>
      <c r="AC1640" s="418" t="n"/>
      <c r="AD1640" s="418" t="n"/>
      <c r="AE1640" s="455" t="n"/>
      <c r="AF1640" s="455" t="n"/>
      <c r="AG1640" s="455" t="n"/>
      <c r="AH1640" s="455" t="n"/>
      <c r="AI1640" s="455" t="n"/>
      <c r="AJ1640" s="455" t="n"/>
      <c r="AK1640" s="455" t="n"/>
      <c r="AL1640" s="455" t="n"/>
      <c r="AM1640" s="455" t="n"/>
      <c r="AN1640" s="455" t="n"/>
      <c r="AO1640" s="455" t="n"/>
      <c r="AP1640" s="455" t="n"/>
      <c r="AQ1640" s="455" t="n"/>
      <c r="AR1640" s="418" t="n"/>
      <c r="AS1640" s="418" t="n"/>
      <c r="AT1640" s="418" t="n"/>
    </row>
    <row r="1641">
      <c r="A1641" s="417" t="n">
        <v>1632</v>
      </c>
      <c r="B1641" s="418" t="inlineStr">
        <is>
          <t>Export administration Fee</t>
        </is>
      </c>
      <c r="C1641" s="418" t="inlineStr">
        <is>
          <t>ឆាយ ដា ឡូយីស្ទីក</t>
        </is>
      </c>
      <c r="D1641" s="418" t="inlineStr">
        <is>
          <t>L001-100063098</t>
        </is>
      </c>
      <c r="E1641" s="418" t="inlineStr">
        <is>
          <t>2303002479</t>
        </is>
      </c>
      <c r="F1641" s="419" t="n">
        <v>44998</v>
      </c>
      <c r="G1641" s="420" t="n">
        <v>76526</v>
      </c>
      <c r="H1641" s="418" t="n"/>
      <c r="I1641" s="455" t="n">
        <v>76526</v>
      </c>
      <c r="J1641" s="418">
        <f>IF(L1641&lt;&gt;"",L1641,K1641)</f>
        <v/>
      </c>
      <c r="K1641" s="418">
        <f>IF(AND(T1641=TRUE, U1641=TRUE, V1641=TRUE), IF(W1641&lt;-0.05, "អនុញ្ញាត (អ្នកផ្គត់ផ្គង់ប្រកាសខ្វះ)", "បានប្រកាស (អនុញ្ញាត)"), IF(AND(T1641=FALSE, U1641=FALSE, V1641=FALSE), "ព្យួរទុក (មិនមានទិន្នន័យ)", "ប្រកាសខុស (ព្យួរទុក)"))</f>
        <v/>
      </c>
      <c r="L1641" s="418" t="inlineStr"/>
      <c r="M1641" s="418" t="inlineStr"/>
      <c r="N1641" s="455" t="n"/>
      <c r="O1641" s="455">
        <f>IF(W1641&lt;0,AI1641,I1641)</f>
        <v/>
      </c>
      <c r="P1641" s="455">
        <f>I1641-O1641</f>
        <v/>
      </c>
      <c r="Q1641" s="418" t="n"/>
      <c r="R1641" s="418" t="inlineStr">
        <is>
          <t>2303002479</t>
        </is>
      </c>
      <c r="S1641" s="418" t="inlineStr"/>
      <c r="T1641" s="418">
        <f>R1641=S1641</f>
        <v/>
      </c>
      <c r="U1641" s="418">
        <f>AND(MONTH(F1641)=MONTH(Y1641), YEAR(F1641)=YEAR(Y1641))</f>
        <v/>
      </c>
      <c r="V1641" s="418">
        <f>AND(AC1641&lt;&gt;"", 'Company information'!D$4&lt;&gt;"", RIGHT(SUBSTITUTE(AC1641,"-",""),9)=RIGHT(SUBSTITUTE('Company information'!D$4,"-",""),9))</f>
        <v/>
      </c>
      <c r="W1641" s="418">
        <f>AI1641-I1641</f>
        <v/>
      </c>
      <c r="X1641" s="455" t="n"/>
      <c r="Y1641" s="417" t="n"/>
      <c r="Z1641" s="418" t="n"/>
      <c r="AA1641" s="418" t="n"/>
      <c r="AB1641" s="418" t="n"/>
      <c r="AC1641" s="418" t="n"/>
      <c r="AD1641" s="418" t="n"/>
      <c r="AE1641" s="455" t="n"/>
      <c r="AF1641" s="455" t="n"/>
      <c r="AG1641" s="455" t="n"/>
      <c r="AH1641" s="455" t="n"/>
      <c r="AI1641" s="455" t="n"/>
      <c r="AJ1641" s="455" t="n"/>
      <c r="AK1641" s="455" t="n"/>
      <c r="AL1641" s="455" t="n"/>
      <c r="AM1641" s="455" t="n"/>
      <c r="AN1641" s="455" t="n"/>
      <c r="AO1641" s="455" t="n"/>
      <c r="AP1641" s="455" t="n"/>
      <c r="AQ1641" s="455" t="n"/>
      <c r="AR1641" s="418" t="n"/>
      <c r="AS1641" s="418" t="n"/>
      <c r="AT1641" s="418" t="n"/>
    </row>
    <row r="1642">
      <c r="A1642" s="417" t="n">
        <v>1633</v>
      </c>
      <c r="B1642" s="418" t="inlineStr">
        <is>
          <t>Export administration Fee</t>
        </is>
      </c>
      <c r="C1642" s="418" t="inlineStr">
        <is>
          <t>ឆាយ ដា ឡូយីស្ទីក</t>
        </is>
      </c>
      <c r="D1642" s="418" t="inlineStr">
        <is>
          <t>L001-100063098</t>
        </is>
      </c>
      <c r="E1642" s="418" t="inlineStr">
        <is>
          <t>2303002477</t>
        </is>
      </c>
      <c r="F1642" s="419" t="n">
        <v>44998</v>
      </c>
      <c r="G1642" s="420" t="n">
        <v>88673</v>
      </c>
      <c r="H1642" s="418" t="n"/>
      <c r="I1642" s="455" t="n">
        <v>88673</v>
      </c>
      <c r="J1642" s="418">
        <f>IF(L1642&lt;&gt;"",L1642,K1642)</f>
        <v/>
      </c>
      <c r="K1642" s="418">
        <f>IF(AND(T1642=TRUE, U1642=TRUE, V1642=TRUE), IF(W1642&lt;-0.05, "អនុញ្ញាត (អ្នកផ្គត់ផ្គង់ប្រកាសខ្វះ)", "បានប្រកាស (អនុញ្ញាត)"), IF(AND(T1642=FALSE, U1642=FALSE, V1642=FALSE), "ព្យួរទុក (មិនមានទិន្នន័យ)", "ប្រកាសខុស (ព្យួរទុក)"))</f>
        <v/>
      </c>
      <c r="L1642" s="418" t="inlineStr"/>
      <c r="M1642" s="418" t="inlineStr"/>
      <c r="N1642" s="455" t="n"/>
      <c r="O1642" s="455">
        <f>IF(W1642&lt;0,AI1642,I1642)</f>
        <v/>
      </c>
      <c r="P1642" s="455">
        <f>I1642-O1642</f>
        <v/>
      </c>
      <c r="Q1642" s="418" t="n"/>
      <c r="R1642" s="418" t="inlineStr">
        <is>
          <t>2303002477</t>
        </is>
      </c>
      <c r="S1642" s="418" t="inlineStr"/>
      <c r="T1642" s="418">
        <f>R1642=S1642</f>
        <v/>
      </c>
      <c r="U1642" s="418">
        <f>AND(MONTH(F1642)=MONTH(Y1642), YEAR(F1642)=YEAR(Y1642))</f>
        <v/>
      </c>
      <c r="V1642" s="418">
        <f>AND(AC1642&lt;&gt;"", 'Company information'!D$4&lt;&gt;"", RIGHT(SUBSTITUTE(AC1642,"-",""),9)=RIGHT(SUBSTITUTE('Company information'!D$4,"-",""),9))</f>
        <v/>
      </c>
      <c r="W1642" s="418">
        <f>AI1642-I1642</f>
        <v/>
      </c>
      <c r="X1642" s="455" t="n"/>
      <c r="Y1642" s="417" t="n"/>
      <c r="Z1642" s="418" t="n"/>
      <c r="AA1642" s="418" t="n"/>
      <c r="AB1642" s="418" t="n"/>
      <c r="AC1642" s="418" t="n"/>
      <c r="AD1642" s="418" t="n"/>
      <c r="AE1642" s="455" t="n"/>
      <c r="AF1642" s="455" t="n"/>
      <c r="AG1642" s="455" t="n"/>
      <c r="AH1642" s="455" t="n"/>
      <c r="AI1642" s="455" t="n"/>
      <c r="AJ1642" s="455" t="n"/>
      <c r="AK1642" s="455" t="n"/>
      <c r="AL1642" s="455" t="n"/>
      <c r="AM1642" s="455" t="n"/>
      <c r="AN1642" s="455" t="n"/>
      <c r="AO1642" s="455" t="n"/>
      <c r="AP1642" s="455" t="n"/>
      <c r="AQ1642" s="455" t="n"/>
      <c r="AR1642" s="418" t="n"/>
      <c r="AS1642" s="418" t="n"/>
      <c r="AT1642" s="418" t="n"/>
    </row>
    <row r="1643">
      <c r="A1643" s="417" t="n">
        <v>1634</v>
      </c>
      <c r="B1643" s="418" t="inlineStr">
        <is>
          <t>Export administration Fee</t>
        </is>
      </c>
      <c r="C1643" s="418" t="inlineStr">
        <is>
          <t>ឆាយ ដា ឡូយីស្ទីក</t>
        </is>
      </c>
      <c r="D1643" s="418" t="inlineStr">
        <is>
          <t>L001-100063098</t>
        </is>
      </c>
      <c r="E1643" s="418" t="inlineStr">
        <is>
          <t>2303002475</t>
        </is>
      </c>
      <c r="F1643" s="419" t="n">
        <v>44998</v>
      </c>
      <c r="G1643" s="420" t="n">
        <v>76526</v>
      </c>
      <c r="H1643" s="418" t="n"/>
      <c r="I1643" s="455" t="n">
        <v>76526</v>
      </c>
      <c r="J1643" s="418">
        <f>IF(L1643&lt;&gt;"",L1643,K1643)</f>
        <v/>
      </c>
      <c r="K1643" s="418">
        <f>IF(AND(T1643=TRUE, U1643=TRUE, V1643=TRUE), IF(W1643&lt;-0.05, "អនុញ្ញាត (អ្នកផ្គត់ផ្គង់ប្រកាសខ្វះ)", "បានប្រកាស (អនុញ្ញាត)"), IF(AND(T1643=FALSE, U1643=FALSE, V1643=FALSE), "ព្យួរទុក (មិនមានទិន្នន័យ)", "ប្រកាសខុស (ព្យួរទុក)"))</f>
        <v/>
      </c>
      <c r="L1643" s="418" t="inlineStr"/>
      <c r="M1643" s="418" t="inlineStr"/>
      <c r="N1643" s="455" t="n"/>
      <c r="O1643" s="455">
        <f>IF(W1643&lt;0,AI1643,I1643)</f>
        <v/>
      </c>
      <c r="P1643" s="455">
        <f>I1643-O1643</f>
        <v/>
      </c>
      <c r="Q1643" s="418" t="n"/>
      <c r="R1643" s="418" t="inlineStr">
        <is>
          <t>2303002475</t>
        </is>
      </c>
      <c r="S1643" s="418" t="inlineStr"/>
      <c r="T1643" s="418">
        <f>R1643=S1643</f>
        <v/>
      </c>
      <c r="U1643" s="418">
        <f>AND(MONTH(F1643)=MONTH(Y1643), YEAR(F1643)=YEAR(Y1643))</f>
        <v/>
      </c>
      <c r="V1643" s="418">
        <f>AND(AC1643&lt;&gt;"", 'Company information'!D$4&lt;&gt;"", RIGHT(SUBSTITUTE(AC1643,"-",""),9)=RIGHT(SUBSTITUTE('Company information'!D$4,"-",""),9))</f>
        <v/>
      </c>
      <c r="W1643" s="418">
        <f>AI1643-I1643</f>
        <v/>
      </c>
      <c r="X1643" s="455" t="n"/>
      <c r="Y1643" s="417" t="n"/>
      <c r="Z1643" s="418" t="n"/>
      <c r="AA1643" s="418" t="n"/>
      <c r="AB1643" s="418" t="n"/>
      <c r="AC1643" s="418" t="n"/>
      <c r="AD1643" s="418" t="n"/>
      <c r="AE1643" s="455" t="n"/>
      <c r="AF1643" s="455" t="n"/>
      <c r="AG1643" s="455" t="n"/>
      <c r="AH1643" s="455" t="n"/>
      <c r="AI1643" s="455" t="n"/>
      <c r="AJ1643" s="455" t="n"/>
      <c r="AK1643" s="455" t="n"/>
      <c r="AL1643" s="455" t="n"/>
      <c r="AM1643" s="455" t="n"/>
      <c r="AN1643" s="455" t="n"/>
      <c r="AO1643" s="455" t="n"/>
      <c r="AP1643" s="455" t="n"/>
      <c r="AQ1643" s="455" t="n"/>
      <c r="AR1643" s="418" t="n"/>
      <c r="AS1643" s="418" t="n"/>
      <c r="AT1643" s="418" t="n"/>
    </row>
    <row r="1644">
      <c r="A1644" s="417" t="n">
        <v>1635</v>
      </c>
      <c r="B1644" s="418" t="inlineStr">
        <is>
          <t>Export administration Fee</t>
        </is>
      </c>
      <c r="C1644" s="418" t="inlineStr">
        <is>
          <t>ឆាយ ដា ឡូយីស្ទីក</t>
        </is>
      </c>
      <c r="D1644" s="418" t="inlineStr">
        <is>
          <t>L001-100063098</t>
        </is>
      </c>
      <c r="E1644" s="418" t="inlineStr">
        <is>
          <t>2303002473</t>
        </is>
      </c>
      <c r="F1644" s="419" t="n">
        <v>44929</v>
      </c>
      <c r="G1644" s="420" t="n">
        <v>88673</v>
      </c>
      <c r="H1644" s="418" t="n"/>
      <c r="I1644" s="455" t="n">
        <v>88673</v>
      </c>
      <c r="J1644" s="418">
        <f>IF(L1644&lt;&gt;"",L1644,K1644)</f>
        <v/>
      </c>
      <c r="K1644" s="418">
        <f>IF(AND(T1644=TRUE, U1644=TRUE, V1644=TRUE), IF(W1644&lt;-0.05, "អនុញ្ញាត (អ្នកផ្គត់ផ្គង់ប្រកាសខ្វះ)", "បានប្រកាស (អនុញ្ញាត)"), IF(AND(T1644=FALSE, U1644=FALSE, V1644=FALSE), "ព្យួរទុក (មិនមានទិន្នន័យ)", "ប្រកាសខុស (ព្យួរទុក)"))</f>
        <v/>
      </c>
      <c r="L1644" s="418" t="inlineStr"/>
      <c r="M1644" s="418" t="inlineStr"/>
      <c r="N1644" s="455" t="n"/>
      <c r="O1644" s="455">
        <f>IF(W1644&lt;0,AI1644,I1644)</f>
        <v/>
      </c>
      <c r="P1644" s="455">
        <f>I1644-O1644</f>
        <v/>
      </c>
      <c r="Q1644" s="418" t="n"/>
      <c r="R1644" s="418" t="inlineStr">
        <is>
          <t>2303002473</t>
        </is>
      </c>
      <c r="S1644" s="418" t="inlineStr"/>
      <c r="T1644" s="418">
        <f>R1644=S1644</f>
        <v/>
      </c>
      <c r="U1644" s="418">
        <f>AND(MONTH(F1644)=MONTH(Y1644), YEAR(F1644)=YEAR(Y1644))</f>
        <v/>
      </c>
      <c r="V1644" s="418">
        <f>AND(AC1644&lt;&gt;"", 'Company information'!D$4&lt;&gt;"", RIGHT(SUBSTITUTE(AC1644,"-",""),9)=RIGHT(SUBSTITUTE('Company information'!D$4,"-",""),9))</f>
        <v/>
      </c>
      <c r="W1644" s="418">
        <f>AI1644-I1644</f>
        <v/>
      </c>
      <c r="X1644" s="455" t="n"/>
      <c r="Y1644" s="417" t="n"/>
      <c r="Z1644" s="418" t="n"/>
      <c r="AA1644" s="418" t="n"/>
      <c r="AB1644" s="418" t="n"/>
      <c r="AC1644" s="418" t="n"/>
      <c r="AD1644" s="418" t="n"/>
      <c r="AE1644" s="455" t="n"/>
      <c r="AF1644" s="455" t="n"/>
      <c r="AG1644" s="455" t="n"/>
      <c r="AH1644" s="455" t="n"/>
      <c r="AI1644" s="455" t="n"/>
      <c r="AJ1644" s="455" t="n"/>
      <c r="AK1644" s="455" t="n"/>
      <c r="AL1644" s="455" t="n"/>
      <c r="AM1644" s="455" t="n"/>
      <c r="AN1644" s="455" t="n"/>
      <c r="AO1644" s="455" t="n"/>
      <c r="AP1644" s="455" t="n"/>
      <c r="AQ1644" s="455" t="n"/>
      <c r="AR1644" s="418" t="n"/>
      <c r="AS1644" s="418" t="n"/>
      <c r="AT1644" s="418" t="n"/>
    </row>
    <row r="1645">
      <c r="A1645" s="417" t="n">
        <v>1636</v>
      </c>
      <c r="B1645" s="418" t="inlineStr">
        <is>
          <t>Export administration Fee</t>
        </is>
      </c>
      <c r="C1645" s="418" t="inlineStr">
        <is>
          <t>ឆាយ ដា ឡូយីស្ទីក</t>
        </is>
      </c>
      <c r="D1645" s="418" t="inlineStr">
        <is>
          <t>L001-100063098</t>
        </is>
      </c>
      <c r="E1645" s="418" t="inlineStr">
        <is>
          <t>2303002470</t>
        </is>
      </c>
      <c r="F1645" s="419" t="n">
        <v>44998</v>
      </c>
      <c r="G1645" s="420" t="n">
        <v>76526</v>
      </c>
      <c r="H1645" s="418" t="n"/>
      <c r="I1645" s="455" t="n">
        <v>76526</v>
      </c>
      <c r="J1645" s="418">
        <f>IF(L1645&lt;&gt;"",L1645,K1645)</f>
        <v/>
      </c>
      <c r="K1645" s="418">
        <f>IF(AND(T1645=TRUE, U1645=TRUE, V1645=TRUE), IF(W1645&lt;-0.05, "អនុញ្ញាត (អ្នកផ្គត់ផ្គង់ប្រកាសខ្វះ)", "បានប្រកាស (អនុញ្ញាត)"), IF(AND(T1645=FALSE, U1645=FALSE, V1645=FALSE), "ព្យួរទុក (មិនមានទិន្នន័យ)", "ប្រកាសខុស (ព្យួរទុក)"))</f>
        <v/>
      </c>
      <c r="L1645" s="418" t="inlineStr"/>
      <c r="M1645" s="418" t="inlineStr"/>
      <c r="N1645" s="455" t="n"/>
      <c r="O1645" s="455">
        <f>IF(W1645&lt;0,AI1645,I1645)</f>
        <v/>
      </c>
      <c r="P1645" s="455">
        <f>I1645-O1645</f>
        <v/>
      </c>
      <c r="Q1645" s="418" t="n"/>
      <c r="R1645" s="418" t="inlineStr">
        <is>
          <t>2303002470</t>
        </is>
      </c>
      <c r="S1645" s="418" t="inlineStr"/>
      <c r="T1645" s="418">
        <f>R1645=S1645</f>
        <v/>
      </c>
      <c r="U1645" s="418">
        <f>AND(MONTH(F1645)=MONTH(Y1645), YEAR(F1645)=YEAR(Y1645))</f>
        <v/>
      </c>
      <c r="V1645" s="418">
        <f>AND(AC1645&lt;&gt;"", 'Company information'!D$4&lt;&gt;"", RIGHT(SUBSTITUTE(AC1645,"-",""),9)=RIGHT(SUBSTITUTE('Company information'!D$4,"-",""),9))</f>
        <v/>
      </c>
      <c r="W1645" s="418">
        <f>AI1645-I1645</f>
        <v/>
      </c>
      <c r="X1645" s="455" t="n"/>
      <c r="Y1645" s="417" t="n"/>
      <c r="Z1645" s="418" t="n"/>
      <c r="AA1645" s="418" t="n"/>
      <c r="AB1645" s="418" t="n"/>
      <c r="AC1645" s="418" t="n"/>
      <c r="AD1645" s="418" t="n"/>
      <c r="AE1645" s="455" t="n"/>
      <c r="AF1645" s="455" t="n"/>
      <c r="AG1645" s="455" t="n"/>
      <c r="AH1645" s="455" t="n"/>
      <c r="AI1645" s="455" t="n"/>
      <c r="AJ1645" s="455" t="n"/>
      <c r="AK1645" s="455" t="n"/>
      <c r="AL1645" s="455" t="n"/>
      <c r="AM1645" s="455" t="n"/>
      <c r="AN1645" s="455" t="n"/>
      <c r="AO1645" s="455" t="n"/>
      <c r="AP1645" s="455" t="n"/>
      <c r="AQ1645" s="455" t="n"/>
      <c r="AR1645" s="418" t="n"/>
      <c r="AS1645" s="418" t="n"/>
      <c r="AT1645" s="418" t="n"/>
    </row>
    <row r="1646">
      <c r="A1646" s="417" t="n">
        <v>1637</v>
      </c>
      <c r="B1646" s="418" t="inlineStr">
        <is>
          <t>Export administration Fee</t>
        </is>
      </c>
      <c r="C1646" s="418" t="inlineStr">
        <is>
          <t>ឆាយ ដា ឡូយីស្ទីក</t>
        </is>
      </c>
      <c r="D1646" s="418" t="inlineStr">
        <is>
          <t>L001-100063098</t>
        </is>
      </c>
      <c r="E1646" s="418" t="inlineStr">
        <is>
          <t>2303002220</t>
        </is>
      </c>
      <c r="F1646" s="419" t="n">
        <v>45080</v>
      </c>
      <c r="G1646" s="420" t="n">
        <v>88848</v>
      </c>
      <c r="H1646" s="418" t="n"/>
      <c r="I1646" s="455" t="n">
        <v>88848</v>
      </c>
      <c r="J1646" s="418">
        <f>IF(L1646&lt;&gt;"",L1646,K1646)</f>
        <v/>
      </c>
      <c r="K1646" s="418">
        <f>IF(AND(T1646=TRUE, U1646=TRUE, V1646=TRUE), IF(W1646&lt;-0.05, "អនុញ្ញាត (អ្នកផ្គត់ផ្គង់ប្រកាសខ្វះ)", "បានប្រកាស (អនុញ្ញាត)"), IF(AND(T1646=FALSE, U1646=FALSE, V1646=FALSE), "ព្យួរទុក (មិនមានទិន្នន័យ)", "ប្រកាសខុស (ព្យួរទុក)"))</f>
        <v/>
      </c>
      <c r="L1646" s="418" t="inlineStr"/>
      <c r="M1646" s="418" t="inlineStr"/>
      <c r="N1646" s="455" t="n"/>
      <c r="O1646" s="455">
        <f>IF(W1646&lt;0,AI1646,I1646)</f>
        <v/>
      </c>
      <c r="P1646" s="455">
        <f>I1646-O1646</f>
        <v/>
      </c>
      <c r="Q1646" s="418" t="n"/>
      <c r="R1646" s="418" t="inlineStr">
        <is>
          <t>2303002220</t>
        </is>
      </c>
      <c r="S1646" s="418" t="inlineStr"/>
      <c r="T1646" s="418">
        <f>R1646=S1646</f>
        <v/>
      </c>
      <c r="U1646" s="418">
        <f>AND(MONTH(F1646)=MONTH(Y1646), YEAR(F1646)=YEAR(Y1646))</f>
        <v/>
      </c>
      <c r="V1646" s="418">
        <f>AND(AC1646&lt;&gt;"", 'Company information'!D$4&lt;&gt;"", RIGHT(SUBSTITUTE(AC1646,"-",""),9)=RIGHT(SUBSTITUTE('Company information'!D$4,"-",""),9))</f>
        <v/>
      </c>
      <c r="W1646" s="418">
        <f>AI1646-I1646</f>
        <v/>
      </c>
      <c r="X1646" s="455" t="n"/>
      <c r="Y1646" s="417" t="n"/>
      <c r="Z1646" s="418" t="n"/>
      <c r="AA1646" s="418" t="n"/>
      <c r="AB1646" s="418" t="n"/>
      <c r="AC1646" s="418" t="n"/>
      <c r="AD1646" s="418" t="n"/>
      <c r="AE1646" s="455" t="n"/>
      <c r="AF1646" s="455" t="n"/>
      <c r="AG1646" s="455" t="n"/>
      <c r="AH1646" s="455" t="n"/>
      <c r="AI1646" s="455" t="n"/>
      <c r="AJ1646" s="455" t="n"/>
      <c r="AK1646" s="455" t="n"/>
      <c r="AL1646" s="455" t="n"/>
      <c r="AM1646" s="455" t="n"/>
      <c r="AN1646" s="455" t="n"/>
      <c r="AO1646" s="455" t="n"/>
      <c r="AP1646" s="455" t="n"/>
      <c r="AQ1646" s="455" t="n"/>
      <c r="AR1646" s="418" t="n"/>
      <c r="AS1646" s="418" t="n"/>
      <c r="AT1646" s="418" t="n"/>
    </row>
    <row r="1647">
      <c r="A1647" s="417" t="n">
        <v>1638</v>
      </c>
      <c r="B1647" s="418" t="inlineStr">
        <is>
          <t>Export administration Fee</t>
        </is>
      </c>
      <c r="C1647" s="418" t="inlineStr">
        <is>
          <t>ឆាយ ដា ឡូយីស្ទីក</t>
        </is>
      </c>
      <c r="D1647" s="418" t="inlineStr">
        <is>
          <t>L001-100063098</t>
        </is>
      </c>
      <c r="E1647" s="418" t="inlineStr">
        <is>
          <t>2303002215</t>
        </is>
      </c>
      <c r="F1647" s="419" t="n">
        <v>45080</v>
      </c>
      <c r="G1647" s="420" t="n">
        <v>76677</v>
      </c>
      <c r="H1647" s="418" t="n"/>
      <c r="I1647" s="455" t="n">
        <v>76677</v>
      </c>
      <c r="J1647" s="418">
        <f>IF(L1647&lt;&gt;"",L1647,K1647)</f>
        <v/>
      </c>
      <c r="K1647" s="418">
        <f>IF(AND(T1647=TRUE, U1647=TRUE, V1647=TRUE), IF(W1647&lt;-0.05, "អនុញ្ញាត (អ្នកផ្គត់ផ្គង់ប្រកាសខ្វះ)", "បានប្រកាស (អនុញ្ញាត)"), IF(AND(T1647=FALSE, U1647=FALSE, V1647=FALSE), "ព្យួរទុក (មិនមានទិន្នន័យ)", "ប្រកាសខុស (ព្យួរទុក)"))</f>
        <v/>
      </c>
      <c r="L1647" s="418" t="inlineStr"/>
      <c r="M1647" s="418" t="inlineStr"/>
      <c r="N1647" s="455" t="n"/>
      <c r="O1647" s="455">
        <f>IF(W1647&lt;0,AI1647,I1647)</f>
        <v/>
      </c>
      <c r="P1647" s="455">
        <f>I1647-O1647</f>
        <v/>
      </c>
      <c r="Q1647" s="418" t="n"/>
      <c r="R1647" s="418" t="inlineStr">
        <is>
          <t>2303002215</t>
        </is>
      </c>
      <c r="S1647" s="418" t="inlineStr"/>
      <c r="T1647" s="418">
        <f>R1647=S1647</f>
        <v/>
      </c>
      <c r="U1647" s="418">
        <f>AND(MONTH(F1647)=MONTH(Y1647), YEAR(F1647)=YEAR(Y1647))</f>
        <v/>
      </c>
      <c r="V1647" s="418">
        <f>AND(AC1647&lt;&gt;"", 'Company information'!D$4&lt;&gt;"", RIGHT(SUBSTITUTE(AC1647,"-",""),9)=RIGHT(SUBSTITUTE('Company information'!D$4,"-",""),9))</f>
        <v/>
      </c>
      <c r="W1647" s="418">
        <f>AI1647-I1647</f>
        <v/>
      </c>
      <c r="X1647" s="455" t="n"/>
      <c r="Y1647" s="417" t="n"/>
      <c r="Z1647" s="418" t="n"/>
      <c r="AA1647" s="418" t="n"/>
      <c r="AB1647" s="418" t="n"/>
      <c r="AC1647" s="418" t="n"/>
      <c r="AD1647" s="418" t="n"/>
      <c r="AE1647" s="455" t="n"/>
      <c r="AF1647" s="455" t="n"/>
      <c r="AG1647" s="455" t="n"/>
      <c r="AH1647" s="455" t="n"/>
      <c r="AI1647" s="455" t="n"/>
      <c r="AJ1647" s="455" t="n"/>
      <c r="AK1647" s="455" t="n"/>
      <c r="AL1647" s="455" t="n"/>
      <c r="AM1647" s="455" t="n"/>
      <c r="AN1647" s="455" t="n"/>
      <c r="AO1647" s="455" t="n"/>
      <c r="AP1647" s="455" t="n"/>
      <c r="AQ1647" s="455" t="n"/>
      <c r="AR1647" s="418" t="n"/>
      <c r="AS1647" s="418" t="n"/>
      <c r="AT1647" s="418" t="n"/>
    </row>
    <row r="1648">
      <c r="A1648" s="417" t="n">
        <v>1639</v>
      </c>
      <c r="B1648" s="418" t="inlineStr">
        <is>
          <t>Export administration Fee</t>
        </is>
      </c>
      <c r="C1648" s="418" t="inlineStr">
        <is>
          <t>ឆាយ ដា ឡូយីស្ទីក</t>
        </is>
      </c>
      <c r="D1648" s="418" t="inlineStr">
        <is>
          <t>L001-100063098</t>
        </is>
      </c>
      <c r="E1648" s="418" t="inlineStr">
        <is>
          <t>2303002211</t>
        </is>
      </c>
      <c r="F1648" s="419" t="n">
        <v>45080</v>
      </c>
      <c r="G1648" s="420" t="n">
        <v>88848</v>
      </c>
      <c r="H1648" s="418" t="n"/>
      <c r="I1648" s="455" t="n">
        <v>88848</v>
      </c>
      <c r="J1648" s="418">
        <f>IF(L1648&lt;&gt;"",L1648,K1648)</f>
        <v/>
      </c>
      <c r="K1648" s="418">
        <f>IF(AND(T1648=TRUE, U1648=TRUE, V1648=TRUE), IF(W1648&lt;-0.05, "អនុញ្ញាត (អ្នកផ្គត់ផ្គង់ប្រកាសខ្វះ)", "បានប្រកាស (អនុញ្ញាត)"), IF(AND(T1648=FALSE, U1648=FALSE, V1648=FALSE), "ព្យួរទុក (មិនមានទិន្នន័យ)", "ប្រកាសខុស (ព្យួរទុក)"))</f>
        <v/>
      </c>
      <c r="L1648" s="418" t="inlineStr"/>
      <c r="M1648" s="418" t="inlineStr"/>
      <c r="N1648" s="455" t="n"/>
      <c r="O1648" s="455">
        <f>IF(W1648&lt;0,AI1648,I1648)</f>
        <v/>
      </c>
      <c r="P1648" s="455">
        <f>I1648-O1648</f>
        <v/>
      </c>
      <c r="Q1648" s="418" t="n"/>
      <c r="R1648" s="418" t="inlineStr">
        <is>
          <t>2303002211</t>
        </is>
      </c>
      <c r="S1648" s="418" t="inlineStr"/>
      <c r="T1648" s="418">
        <f>R1648=S1648</f>
        <v/>
      </c>
      <c r="U1648" s="418">
        <f>AND(MONTH(F1648)=MONTH(Y1648), YEAR(F1648)=YEAR(Y1648))</f>
        <v/>
      </c>
      <c r="V1648" s="418">
        <f>AND(AC1648&lt;&gt;"", 'Company information'!D$4&lt;&gt;"", RIGHT(SUBSTITUTE(AC1648,"-",""),9)=RIGHT(SUBSTITUTE('Company information'!D$4,"-",""),9))</f>
        <v/>
      </c>
      <c r="W1648" s="418">
        <f>AI1648-I1648</f>
        <v/>
      </c>
      <c r="X1648" s="455" t="n"/>
      <c r="Y1648" s="417" t="n"/>
      <c r="Z1648" s="418" t="n"/>
      <c r="AA1648" s="418" t="n"/>
      <c r="AB1648" s="418" t="n"/>
      <c r="AC1648" s="418" t="n"/>
      <c r="AD1648" s="418" t="n"/>
      <c r="AE1648" s="455" t="n"/>
      <c r="AF1648" s="455" t="n"/>
      <c r="AG1648" s="455" t="n"/>
      <c r="AH1648" s="455" t="n"/>
      <c r="AI1648" s="455" t="n"/>
      <c r="AJ1648" s="455" t="n"/>
      <c r="AK1648" s="455" t="n"/>
      <c r="AL1648" s="455" t="n"/>
      <c r="AM1648" s="455" t="n"/>
      <c r="AN1648" s="455" t="n"/>
      <c r="AO1648" s="455" t="n"/>
      <c r="AP1648" s="455" t="n"/>
      <c r="AQ1648" s="455" t="n"/>
      <c r="AR1648" s="418" t="n"/>
      <c r="AS1648" s="418" t="n"/>
      <c r="AT1648" s="418" t="n"/>
    </row>
    <row r="1649">
      <c r="A1649" s="417" t="n">
        <v>1640</v>
      </c>
      <c r="B1649" s="418" t="inlineStr">
        <is>
          <t>Export administration Fee</t>
        </is>
      </c>
      <c r="C1649" s="418" t="inlineStr">
        <is>
          <t>ឆាយ ដា ឡូយីស្ទីក</t>
        </is>
      </c>
      <c r="D1649" s="418" t="inlineStr">
        <is>
          <t>L001-100063098</t>
        </is>
      </c>
      <c r="E1649" s="418" t="inlineStr">
        <is>
          <t>2303002213</t>
        </is>
      </c>
      <c r="F1649" s="419" t="n">
        <v>45080</v>
      </c>
      <c r="G1649" s="420" t="n">
        <v>76677</v>
      </c>
      <c r="H1649" s="418" t="n"/>
      <c r="I1649" s="455" t="n">
        <v>76677</v>
      </c>
      <c r="J1649" s="418">
        <f>IF(L1649&lt;&gt;"",L1649,K1649)</f>
        <v/>
      </c>
      <c r="K1649" s="418">
        <f>IF(AND(T1649=TRUE, U1649=TRUE, V1649=TRUE), IF(W1649&lt;-0.05, "អនុញ្ញាត (អ្នកផ្គត់ផ្គង់ប្រកាសខ្វះ)", "បានប្រកាស (អនុញ្ញាត)"), IF(AND(T1649=FALSE, U1649=FALSE, V1649=FALSE), "ព្យួរទុក (មិនមានទិន្នន័យ)", "ប្រកាសខុស (ព្យួរទុក)"))</f>
        <v/>
      </c>
      <c r="L1649" s="418" t="inlineStr"/>
      <c r="M1649" s="418" t="inlineStr"/>
      <c r="N1649" s="455" t="n"/>
      <c r="O1649" s="455">
        <f>IF(W1649&lt;0,AI1649,I1649)</f>
        <v/>
      </c>
      <c r="P1649" s="455">
        <f>I1649-O1649</f>
        <v/>
      </c>
      <c r="Q1649" s="418" t="n"/>
      <c r="R1649" s="418" t="inlineStr">
        <is>
          <t>2303002213</t>
        </is>
      </c>
      <c r="S1649" s="418" t="inlineStr"/>
      <c r="T1649" s="418">
        <f>R1649=S1649</f>
        <v/>
      </c>
      <c r="U1649" s="418">
        <f>AND(MONTH(F1649)=MONTH(Y1649), YEAR(F1649)=YEAR(Y1649))</f>
        <v/>
      </c>
      <c r="V1649" s="418">
        <f>AND(AC1649&lt;&gt;"", 'Company information'!D$4&lt;&gt;"", RIGHT(SUBSTITUTE(AC1649,"-",""),9)=RIGHT(SUBSTITUTE('Company information'!D$4,"-",""),9))</f>
        <v/>
      </c>
      <c r="W1649" s="418">
        <f>AI1649-I1649</f>
        <v/>
      </c>
      <c r="X1649" s="455" t="n"/>
      <c r="Y1649" s="417" t="n"/>
      <c r="Z1649" s="418" t="n"/>
      <c r="AA1649" s="418" t="n"/>
      <c r="AB1649" s="418" t="n"/>
      <c r="AC1649" s="418" t="n"/>
      <c r="AD1649" s="418" t="n"/>
      <c r="AE1649" s="455" t="n"/>
      <c r="AF1649" s="455" t="n"/>
      <c r="AG1649" s="455" t="n"/>
      <c r="AH1649" s="455" t="n"/>
      <c r="AI1649" s="455" t="n"/>
      <c r="AJ1649" s="455" t="n"/>
      <c r="AK1649" s="455" t="n"/>
      <c r="AL1649" s="455" t="n"/>
      <c r="AM1649" s="455" t="n"/>
      <c r="AN1649" s="455" t="n"/>
      <c r="AO1649" s="455" t="n"/>
      <c r="AP1649" s="455" t="n"/>
      <c r="AQ1649" s="455" t="n"/>
      <c r="AR1649" s="418" t="n"/>
      <c r="AS1649" s="418" t="n"/>
      <c r="AT1649" s="418" t="n"/>
    </row>
    <row r="1650">
      <c r="A1650" s="417" t="n">
        <v>1641</v>
      </c>
      <c r="B1650" s="418" t="inlineStr">
        <is>
          <t>LIFT-OFF Charges</t>
        </is>
      </c>
      <c r="C1650" s="418" t="inlineStr">
        <is>
          <t>កំពង់ផែស្វយ័តភ្នំពេញ "ក.ស.ភ"</t>
        </is>
      </c>
      <c r="D1650" s="418" t="inlineStr">
        <is>
          <t>L001-100044999</t>
        </is>
      </c>
      <c r="E1650" s="418" t="inlineStr">
        <is>
          <t>INV20230311165</t>
        </is>
      </c>
      <c r="F1650" s="419" t="n">
        <v>44929</v>
      </c>
      <c r="G1650" s="420" t="n">
        <v>58378</v>
      </c>
      <c r="H1650" s="418" t="n"/>
      <c r="I1650" s="455" t="n">
        <v>58378</v>
      </c>
      <c r="J1650" s="418">
        <f>IF(L1650&lt;&gt;"",L1650,K1650)</f>
        <v/>
      </c>
      <c r="K1650" s="418">
        <f>IF(AND(T1650=TRUE, U1650=TRUE, V1650=TRUE), IF(W1650&lt;-0.05, "អនុញ្ញាត (អ្នកផ្គត់ផ្គង់ប្រកាសខ្វះ)", "បានប្រកាស (អនុញ្ញាត)"), IF(AND(T1650=FALSE, U1650=FALSE, V1650=FALSE), "ព្យួរទុក (មិនមានទិន្នន័យ)", "ប្រកាសខុស (ព្យួរទុក)"))</f>
        <v/>
      </c>
      <c r="L1650" s="418" t="inlineStr"/>
      <c r="M1650" s="418" t="inlineStr"/>
      <c r="N1650" s="455" t="n"/>
      <c r="O1650" s="455">
        <f>IF(W1650&lt;0,AI1650,I1650)</f>
        <v/>
      </c>
      <c r="P1650" s="455">
        <f>I1650-O1650</f>
        <v/>
      </c>
      <c r="Q1650" s="418" t="n"/>
      <c r="R1650" s="418" t="inlineStr">
        <is>
          <t>INV20230311165</t>
        </is>
      </c>
      <c r="S1650" s="418" t="inlineStr"/>
      <c r="T1650" s="418">
        <f>R1650=S1650</f>
        <v/>
      </c>
      <c r="U1650" s="418">
        <f>AND(MONTH(F1650)=MONTH(Y1650), YEAR(F1650)=YEAR(Y1650))</f>
        <v/>
      </c>
      <c r="V1650" s="418">
        <f>AND(AC1650&lt;&gt;"", 'Company information'!D$4&lt;&gt;"", RIGHT(SUBSTITUTE(AC1650,"-",""),9)=RIGHT(SUBSTITUTE('Company information'!D$4,"-",""),9))</f>
        <v/>
      </c>
      <c r="W1650" s="418">
        <f>AI1650-I1650</f>
        <v/>
      </c>
      <c r="X1650" s="455" t="n"/>
      <c r="Y1650" s="417" t="n"/>
      <c r="Z1650" s="418" t="n"/>
      <c r="AA1650" s="418" t="n"/>
      <c r="AB1650" s="418" t="n"/>
      <c r="AC1650" s="418" t="n"/>
      <c r="AD1650" s="418" t="n"/>
      <c r="AE1650" s="455" t="n"/>
      <c r="AF1650" s="455" t="n"/>
      <c r="AG1650" s="455" t="n"/>
      <c r="AH1650" s="455" t="n"/>
      <c r="AI1650" s="455" t="n"/>
      <c r="AJ1650" s="455" t="n"/>
      <c r="AK1650" s="455" t="n"/>
      <c r="AL1650" s="455" t="n"/>
      <c r="AM1650" s="455" t="n"/>
      <c r="AN1650" s="455" t="n"/>
      <c r="AO1650" s="455" t="n"/>
      <c r="AP1650" s="455" t="n"/>
      <c r="AQ1650" s="455" t="n"/>
      <c r="AR1650" s="418" t="n"/>
      <c r="AS1650" s="418" t="n"/>
      <c r="AT1650" s="418" t="n"/>
    </row>
    <row r="1651">
      <c r="A1651" s="417" t="n">
        <v>1642</v>
      </c>
      <c r="B1651" s="418" t="inlineStr">
        <is>
          <t>LIFT-OFF Charges</t>
        </is>
      </c>
      <c r="C1651" s="418" t="inlineStr">
        <is>
          <t>កំពង់ផែស្វយ័តភ្នំពេញ "ក.ស.ភ"</t>
        </is>
      </c>
      <c r="D1651" s="418" t="inlineStr">
        <is>
          <t>L001-100044999</t>
        </is>
      </c>
      <c r="E1651" s="418" t="inlineStr">
        <is>
          <t>INV20230311166</t>
        </is>
      </c>
      <c r="F1651" s="419" t="n">
        <v>44929</v>
      </c>
      <c r="G1651" s="420" t="n">
        <v>87566</v>
      </c>
      <c r="H1651" s="418" t="n"/>
      <c r="I1651" s="455" t="n">
        <v>87566</v>
      </c>
      <c r="J1651" s="418">
        <f>IF(L1651&lt;&gt;"",L1651,K1651)</f>
        <v/>
      </c>
      <c r="K1651" s="418">
        <f>IF(AND(T1651=TRUE, U1651=TRUE, V1651=TRUE), IF(W1651&lt;-0.05, "អនុញ្ញាត (អ្នកផ្គត់ផ្គង់ប្រកាសខ្វះ)", "បានប្រកាស (អនុញ្ញាត)"), IF(AND(T1651=FALSE, U1651=FALSE, V1651=FALSE), "ព្យួរទុក (មិនមានទិន្នន័យ)", "ប្រកាសខុស (ព្យួរទុក)"))</f>
        <v/>
      </c>
      <c r="L1651" s="418" t="inlineStr"/>
      <c r="M1651" s="418" t="inlineStr"/>
      <c r="N1651" s="455" t="n"/>
      <c r="O1651" s="455">
        <f>IF(W1651&lt;0,AI1651,I1651)</f>
        <v/>
      </c>
      <c r="P1651" s="455">
        <f>I1651-O1651</f>
        <v/>
      </c>
      <c r="Q1651" s="418" t="n"/>
      <c r="R1651" s="418" t="inlineStr">
        <is>
          <t>INV20230311166</t>
        </is>
      </c>
      <c r="S1651" s="418" t="inlineStr"/>
      <c r="T1651" s="418">
        <f>R1651=S1651</f>
        <v/>
      </c>
      <c r="U1651" s="418">
        <f>AND(MONTH(F1651)=MONTH(Y1651), YEAR(F1651)=YEAR(Y1651))</f>
        <v/>
      </c>
      <c r="V1651" s="418">
        <f>AND(AC1651&lt;&gt;"", 'Company information'!D$4&lt;&gt;"", RIGHT(SUBSTITUTE(AC1651,"-",""),9)=RIGHT(SUBSTITUTE('Company information'!D$4,"-",""),9))</f>
        <v/>
      </c>
      <c r="W1651" s="418">
        <f>AI1651-I1651</f>
        <v/>
      </c>
      <c r="X1651" s="455" t="n"/>
      <c r="Y1651" s="417" t="n"/>
      <c r="Z1651" s="418" t="n"/>
      <c r="AA1651" s="418" t="n"/>
      <c r="AB1651" s="418" t="n"/>
      <c r="AC1651" s="418" t="n"/>
      <c r="AD1651" s="418" t="n"/>
      <c r="AE1651" s="455" t="n"/>
      <c r="AF1651" s="455" t="n"/>
      <c r="AG1651" s="455" t="n"/>
      <c r="AH1651" s="455" t="n"/>
      <c r="AI1651" s="455" t="n"/>
      <c r="AJ1651" s="455" t="n"/>
      <c r="AK1651" s="455" t="n"/>
      <c r="AL1651" s="455" t="n"/>
      <c r="AM1651" s="455" t="n"/>
      <c r="AN1651" s="455" t="n"/>
      <c r="AO1651" s="455" t="n"/>
      <c r="AP1651" s="455" t="n"/>
      <c r="AQ1651" s="455" t="n"/>
      <c r="AR1651" s="418" t="n"/>
      <c r="AS1651" s="418" t="n"/>
      <c r="AT1651" s="418" t="n"/>
    </row>
    <row r="1652">
      <c r="A1652" s="417" t="n">
        <v>1643</v>
      </c>
      <c r="B1652" s="418" t="inlineStr">
        <is>
          <t>LIFT-OFF Charges</t>
        </is>
      </c>
      <c r="C1652" s="418" t="inlineStr">
        <is>
          <t>កំពង់ផែស្វយ័តភ្នំពេញ "ក.ស.ភ"</t>
        </is>
      </c>
      <c r="D1652" s="418" t="inlineStr">
        <is>
          <t>L001-100044999</t>
        </is>
      </c>
      <c r="E1652" s="418" t="inlineStr">
        <is>
          <t>INV20230311164</t>
        </is>
      </c>
      <c r="F1652" s="419" t="n">
        <v>44929</v>
      </c>
      <c r="G1652" s="420" t="n">
        <v>29189</v>
      </c>
      <c r="H1652" s="418" t="n"/>
      <c r="I1652" s="455" t="n">
        <v>29189</v>
      </c>
      <c r="J1652" s="418">
        <f>IF(L1652&lt;&gt;"",L1652,K1652)</f>
        <v/>
      </c>
      <c r="K1652" s="418">
        <f>IF(AND(T1652=TRUE, U1652=TRUE, V1652=TRUE), IF(W1652&lt;-0.05, "អនុញ្ញាត (អ្នកផ្គត់ផ្គង់ប្រកាសខ្វះ)", "បានប្រកាស (អនុញ្ញាត)"), IF(AND(T1652=FALSE, U1652=FALSE, V1652=FALSE), "ព្យួរទុក (មិនមានទិន្នន័យ)", "ប្រកាសខុស (ព្យួរទុក)"))</f>
        <v/>
      </c>
      <c r="L1652" s="418" t="inlineStr"/>
      <c r="M1652" s="418" t="inlineStr"/>
      <c r="N1652" s="455" t="n"/>
      <c r="O1652" s="455">
        <f>IF(W1652&lt;0,AI1652,I1652)</f>
        <v/>
      </c>
      <c r="P1652" s="455">
        <f>I1652-O1652</f>
        <v/>
      </c>
      <c r="Q1652" s="418" t="n"/>
      <c r="R1652" s="418" t="inlineStr">
        <is>
          <t>INV20230311164</t>
        </is>
      </c>
      <c r="S1652" s="418" t="inlineStr"/>
      <c r="T1652" s="418">
        <f>R1652=S1652</f>
        <v/>
      </c>
      <c r="U1652" s="418">
        <f>AND(MONTH(F1652)=MONTH(Y1652), YEAR(F1652)=YEAR(Y1652))</f>
        <v/>
      </c>
      <c r="V1652" s="418">
        <f>AND(AC1652&lt;&gt;"", 'Company information'!D$4&lt;&gt;"", RIGHT(SUBSTITUTE(AC1652,"-",""),9)=RIGHT(SUBSTITUTE('Company information'!D$4,"-",""),9))</f>
        <v/>
      </c>
      <c r="W1652" s="418">
        <f>AI1652-I1652</f>
        <v/>
      </c>
      <c r="X1652" s="455" t="n"/>
      <c r="Y1652" s="417" t="n"/>
      <c r="Z1652" s="418" t="n"/>
      <c r="AA1652" s="418" t="n"/>
      <c r="AB1652" s="418" t="n"/>
      <c r="AC1652" s="418" t="n"/>
      <c r="AD1652" s="418" t="n"/>
      <c r="AE1652" s="455" t="n"/>
      <c r="AF1652" s="455" t="n"/>
      <c r="AG1652" s="455" t="n"/>
      <c r="AH1652" s="455" t="n"/>
      <c r="AI1652" s="455" t="n"/>
      <c r="AJ1652" s="455" t="n"/>
      <c r="AK1652" s="455" t="n"/>
      <c r="AL1652" s="455" t="n"/>
      <c r="AM1652" s="455" t="n"/>
      <c r="AN1652" s="455" t="n"/>
      <c r="AO1652" s="455" t="n"/>
      <c r="AP1652" s="455" t="n"/>
      <c r="AQ1652" s="455" t="n"/>
      <c r="AR1652" s="418" t="n"/>
      <c r="AS1652" s="418" t="n"/>
      <c r="AT1652" s="418" t="n"/>
    </row>
    <row r="1653">
      <c r="A1653" s="417" t="n">
        <v>1644</v>
      </c>
      <c r="B1653" s="418" t="inlineStr">
        <is>
          <t>Pellet Epe</t>
        </is>
      </c>
      <c r="C1653" s="418" t="inlineStr">
        <is>
          <t>យ័ន សីន តាយ ឯ.ក</t>
        </is>
      </c>
      <c r="D1653" s="418" t="inlineStr">
        <is>
          <t>L001-902104347</t>
        </is>
      </c>
      <c r="E1653" s="418" t="inlineStr">
        <is>
          <t>000092</t>
        </is>
      </c>
      <c r="F1653" s="419" t="n">
        <v>45013</v>
      </c>
      <c r="G1653" s="420" t="n">
        <v>291683</v>
      </c>
      <c r="H1653" s="418" t="n"/>
      <c r="I1653" s="455" t="n">
        <v>291683</v>
      </c>
      <c r="J1653" s="418">
        <f>IF(L1653&lt;&gt;"",L1653,K1653)</f>
        <v/>
      </c>
      <c r="K1653" s="418">
        <f>IF(AND(T1653=TRUE, U1653=TRUE, V1653=TRUE), IF(W1653&lt;-0.05, "អនុញ្ញាត (អ្នកផ្គត់ផ្គង់ប្រកាសខ្វះ)", "បានប្រកាស (អនុញ្ញាត)"), IF(AND(T1653=FALSE, U1653=FALSE, V1653=FALSE), "ព្យួរទុក (មិនមានទិន្នន័យ)", "ប្រកាសខុស (ព្យួរទុក)"))</f>
        <v/>
      </c>
      <c r="L1653" s="418" t="inlineStr"/>
      <c r="M1653" s="418" t="inlineStr"/>
      <c r="N1653" s="455" t="n"/>
      <c r="O1653" s="455">
        <f>IF(W1653&lt;0,AI1653,I1653)</f>
        <v/>
      </c>
      <c r="P1653" s="455">
        <f>I1653-O1653</f>
        <v/>
      </c>
      <c r="Q1653" s="418" t="n"/>
      <c r="R1653" s="418" t="inlineStr">
        <is>
          <t>000092</t>
        </is>
      </c>
      <c r="S1653" s="418" t="inlineStr"/>
      <c r="T1653" s="418">
        <f>R1653=S1653</f>
        <v/>
      </c>
      <c r="U1653" s="418">
        <f>AND(MONTH(F1653)=MONTH(Y1653), YEAR(F1653)=YEAR(Y1653))</f>
        <v/>
      </c>
      <c r="V1653" s="418">
        <f>AND(AC1653&lt;&gt;"", 'Company information'!D$4&lt;&gt;"", RIGHT(SUBSTITUTE(AC1653,"-",""),9)=RIGHT(SUBSTITUTE('Company information'!D$4,"-",""),9))</f>
        <v/>
      </c>
      <c r="W1653" s="418">
        <f>AI1653-I1653</f>
        <v/>
      </c>
      <c r="X1653" s="455" t="n"/>
      <c r="Y1653" s="417" t="n"/>
      <c r="Z1653" s="418" t="n"/>
      <c r="AA1653" s="418" t="n"/>
      <c r="AB1653" s="418" t="n"/>
      <c r="AC1653" s="418" t="n"/>
      <c r="AD1653" s="418" t="n"/>
      <c r="AE1653" s="455" t="n"/>
      <c r="AF1653" s="455" t="n"/>
      <c r="AG1653" s="455" t="n"/>
      <c r="AH1653" s="455" t="n"/>
      <c r="AI1653" s="455" t="n"/>
      <c r="AJ1653" s="455" t="n"/>
      <c r="AK1653" s="455" t="n"/>
      <c r="AL1653" s="455" t="n"/>
      <c r="AM1653" s="455" t="n"/>
      <c r="AN1653" s="455" t="n"/>
      <c r="AO1653" s="455" t="n"/>
      <c r="AP1653" s="455" t="n"/>
      <c r="AQ1653" s="455" t="n"/>
      <c r="AR1653" s="418" t="n"/>
      <c r="AS1653" s="418" t="n"/>
      <c r="AT1653" s="418" t="n"/>
    </row>
    <row r="1654">
      <c r="A1654" s="417" t="n">
        <v>1645</v>
      </c>
      <c r="B1654" s="418" t="inlineStr">
        <is>
          <t>Carton</t>
        </is>
      </c>
      <c r="C1654" s="418" t="inlineStr">
        <is>
          <t>យី មីង ភែកឃីជីង ឯ.ក</t>
        </is>
      </c>
      <c r="D1654" s="418" t="inlineStr">
        <is>
          <t>B108-902101335</t>
        </is>
      </c>
      <c r="E1654" s="418" t="inlineStr">
        <is>
          <t>YM-0010</t>
        </is>
      </c>
      <c r="F1654" s="419" t="n">
        <v>45016</v>
      </c>
      <c r="G1654" s="420" t="n">
        <v>4052463</v>
      </c>
      <c r="H1654" s="418" t="n"/>
      <c r="I1654" s="455" t="n">
        <v>4052463</v>
      </c>
      <c r="J1654" s="418">
        <f>IF(L1654&lt;&gt;"",L1654,K1654)</f>
        <v/>
      </c>
      <c r="K1654" s="418">
        <f>IF(AND(T1654=TRUE, U1654=TRUE, V1654=TRUE), IF(W1654&lt;-0.05, "អនុញ្ញាត (អ្នកផ្គត់ផ្គង់ប្រកាសខ្វះ)", "បានប្រកាស (អនុញ្ញាត)"), IF(AND(T1654=FALSE, U1654=FALSE, V1654=FALSE), "ព្យួរទុក (មិនមានទិន្នន័យ)", "ប្រកាសខុស (ព្យួរទុក)"))</f>
        <v/>
      </c>
      <c r="L1654" s="418" t="inlineStr"/>
      <c r="M1654" s="418" t="inlineStr"/>
      <c r="N1654" s="455" t="n"/>
      <c r="O1654" s="455">
        <f>IF(W1654&lt;0,AI1654,I1654)</f>
        <v/>
      </c>
      <c r="P1654" s="455">
        <f>I1654-O1654</f>
        <v/>
      </c>
      <c r="Q1654" s="418" t="n"/>
      <c r="R1654" s="418" t="inlineStr">
        <is>
          <t>YM-0010</t>
        </is>
      </c>
      <c r="S1654" s="418" t="inlineStr"/>
      <c r="T1654" s="418">
        <f>R1654=S1654</f>
        <v/>
      </c>
      <c r="U1654" s="418">
        <f>AND(MONTH(F1654)=MONTH(Y1654), YEAR(F1654)=YEAR(Y1654))</f>
        <v/>
      </c>
      <c r="V1654" s="418">
        <f>AND(AC1654&lt;&gt;"", 'Company information'!D$4&lt;&gt;"", RIGHT(SUBSTITUTE(AC1654,"-",""),9)=RIGHT(SUBSTITUTE('Company information'!D$4,"-",""),9))</f>
        <v/>
      </c>
      <c r="W1654" s="418">
        <f>AI1654-I1654</f>
        <v/>
      </c>
      <c r="X1654" s="455" t="n"/>
      <c r="Y1654" s="417" t="n"/>
      <c r="Z1654" s="418" t="n"/>
      <c r="AA1654" s="418" t="n"/>
      <c r="AB1654" s="418" t="n"/>
      <c r="AC1654" s="418" t="n"/>
      <c r="AD1654" s="418" t="n"/>
      <c r="AE1654" s="455" t="n"/>
      <c r="AF1654" s="455" t="n"/>
      <c r="AG1654" s="455" t="n"/>
      <c r="AH1654" s="455" t="n"/>
      <c r="AI1654" s="455" t="n"/>
      <c r="AJ1654" s="455" t="n"/>
      <c r="AK1654" s="455" t="n"/>
      <c r="AL1654" s="455" t="n"/>
      <c r="AM1654" s="455" t="n"/>
      <c r="AN1654" s="455" t="n"/>
      <c r="AO1654" s="455" t="n"/>
      <c r="AP1654" s="455" t="n"/>
      <c r="AQ1654" s="455" t="n"/>
      <c r="AR1654" s="418" t="n"/>
      <c r="AS1654" s="418" t="n"/>
      <c r="AT1654" s="418" t="n"/>
    </row>
    <row r="1655">
      <c r="A1655" s="417" t="n">
        <v>1646</v>
      </c>
      <c r="B1655" s="418" t="inlineStr">
        <is>
          <t>Paper Label</t>
        </is>
      </c>
      <c r="C1655" s="418" t="inlineStr">
        <is>
          <t>ស៊ីន ហ្វី យ៉ាង ព្រីនធីង &amp; អិកសេសសឺរី ឯ.ក</t>
        </is>
      </c>
      <c r="D1655" s="418" t="inlineStr">
        <is>
          <t>K010-901906822</t>
        </is>
      </c>
      <c r="E1655" s="418" t="inlineStr">
        <is>
          <t>XFY-YD2023050</t>
        </is>
      </c>
      <c r="F1655" s="419" t="n">
        <v>45014</v>
      </c>
      <c r="G1655" s="420" t="n">
        <v>780618</v>
      </c>
      <c r="H1655" s="418" t="n"/>
      <c r="I1655" s="455" t="n">
        <v>780618</v>
      </c>
      <c r="J1655" s="418">
        <f>IF(L1655&lt;&gt;"",L1655,K1655)</f>
        <v/>
      </c>
      <c r="K1655" s="418">
        <f>IF(AND(T1655=TRUE, U1655=TRUE, V1655=TRUE), IF(W1655&lt;-0.05, "អនុញ្ញាត (អ្នកផ្គត់ផ្គង់ប្រកាសខ្វះ)", "បានប្រកាស (អនុញ្ញាត)"), IF(AND(T1655=FALSE, U1655=FALSE, V1655=FALSE), "ព្យួរទុក (មិនមានទិន្នន័យ)", "ប្រកាសខុស (ព្យួរទុក)"))</f>
        <v/>
      </c>
      <c r="L1655" s="418" t="inlineStr"/>
      <c r="M1655" s="418" t="inlineStr"/>
      <c r="N1655" s="455" t="n"/>
      <c r="O1655" s="455">
        <f>IF(W1655&lt;0,AI1655,I1655)</f>
        <v/>
      </c>
      <c r="P1655" s="455">
        <f>I1655-O1655</f>
        <v/>
      </c>
      <c r="Q1655" s="418" t="n"/>
      <c r="R1655" s="418" t="inlineStr">
        <is>
          <t>XFY-YD2023050</t>
        </is>
      </c>
      <c r="S1655" s="418" t="inlineStr"/>
      <c r="T1655" s="418">
        <f>R1655=S1655</f>
        <v/>
      </c>
      <c r="U1655" s="418">
        <f>AND(MONTH(F1655)=MONTH(Y1655), YEAR(F1655)=YEAR(Y1655))</f>
        <v/>
      </c>
      <c r="V1655" s="418">
        <f>AND(AC1655&lt;&gt;"", 'Company information'!D$4&lt;&gt;"", RIGHT(SUBSTITUTE(AC1655,"-",""),9)=RIGHT(SUBSTITUTE('Company information'!D$4,"-",""),9))</f>
        <v/>
      </c>
      <c r="W1655" s="418">
        <f>AI1655-I1655</f>
        <v/>
      </c>
      <c r="X1655" s="455" t="n"/>
      <c r="Y1655" s="417" t="n"/>
      <c r="Z1655" s="418" t="n"/>
      <c r="AA1655" s="418" t="n"/>
      <c r="AB1655" s="418" t="n"/>
      <c r="AC1655" s="418" t="n"/>
      <c r="AD1655" s="418" t="n"/>
      <c r="AE1655" s="455" t="n"/>
      <c r="AF1655" s="455" t="n"/>
      <c r="AG1655" s="455" t="n"/>
      <c r="AH1655" s="455" t="n"/>
      <c r="AI1655" s="455" t="n"/>
      <c r="AJ1655" s="455" t="n"/>
      <c r="AK1655" s="455" t="n"/>
      <c r="AL1655" s="455" t="n"/>
      <c r="AM1655" s="455" t="n"/>
      <c r="AN1655" s="455" t="n"/>
      <c r="AO1655" s="455" t="n"/>
      <c r="AP1655" s="455" t="n"/>
      <c r="AQ1655" s="455" t="n"/>
      <c r="AR1655" s="418" t="n"/>
      <c r="AS1655" s="418" t="n"/>
      <c r="AT1655" s="418" t="n"/>
    </row>
    <row r="1656">
      <c r="A1656" s="417" t="n">
        <v>1647</v>
      </c>
      <c r="B1656" s="418" t="inlineStr">
        <is>
          <t>Carton Box</t>
        </is>
      </c>
      <c r="C1656" s="418" t="inlineStr">
        <is>
          <t>វីង ចេង ភែកឃីជីង ឯ.ក</t>
        </is>
      </c>
      <c r="D1656" s="418" t="inlineStr">
        <is>
          <t>L001-902102915</t>
        </is>
      </c>
      <c r="E1656" s="418" t="inlineStr">
        <is>
          <t>TI0221</t>
        </is>
      </c>
      <c r="F1656" s="419" t="n">
        <v>45016</v>
      </c>
      <c r="G1656" s="420" t="n">
        <v>5443504</v>
      </c>
      <c r="H1656" s="418" t="n"/>
      <c r="I1656" s="455" t="n">
        <v>5443504</v>
      </c>
      <c r="J1656" s="418">
        <f>IF(L1656&lt;&gt;"",L1656,K1656)</f>
        <v/>
      </c>
      <c r="K1656" s="418">
        <f>IF(AND(T1656=TRUE, U1656=TRUE, V1656=TRUE), IF(W1656&lt;-0.05, "អនុញ្ញាត (អ្នកផ្គត់ផ្គង់ប្រកាសខ្វះ)", "បានប្រកាស (អនុញ្ញាត)"), IF(AND(T1656=FALSE, U1656=FALSE, V1656=FALSE), "ព្យួរទុក (មិនមានទិន្នន័យ)", "ប្រកាសខុស (ព្យួរទុក)"))</f>
        <v/>
      </c>
      <c r="L1656" s="418" t="inlineStr"/>
      <c r="M1656" s="418" t="inlineStr"/>
      <c r="N1656" s="455" t="n"/>
      <c r="O1656" s="455">
        <f>IF(W1656&lt;0,AI1656,I1656)</f>
        <v/>
      </c>
      <c r="P1656" s="455">
        <f>I1656-O1656</f>
        <v/>
      </c>
      <c r="Q1656" s="418" t="n"/>
      <c r="R1656" s="418" t="inlineStr">
        <is>
          <t>TI0221</t>
        </is>
      </c>
      <c r="S1656" s="418" t="inlineStr"/>
      <c r="T1656" s="418">
        <f>R1656=S1656</f>
        <v/>
      </c>
      <c r="U1656" s="418">
        <f>AND(MONTH(F1656)=MONTH(Y1656), YEAR(F1656)=YEAR(Y1656))</f>
        <v/>
      </c>
      <c r="V1656" s="418">
        <f>AND(AC1656&lt;&gt;"", 'Company information'!D$4&lt;&gt;"", RIGHT(SUBSTITUTE(AC1656,"-",""),9)=RIGHT(SUBSTITUTE('Company information'!D$4,"-",""),9))</f>
        <v/>
      </c>
      <c r="W1656" s="418">
        <f>AI1656-I1656</f>
        <v/>
      </c>
      <c r="X1656" s="455" t="n"/>
      <c r="Y1656" s="417" t="n"/>
      <c r="Z1656" s="418" t="n"/>
      <c r="AA1656" s="418" t="n"/>
      <c r="AB1656" s="418" t="n"/>
      <c r="AC1656" s="418" t="n"/>
      <c r="AD1656" s="418" t="n"/>
      <c r="AE1656" s="455" t="n"/>
      <c r="AF1656" s="455" t="n"/>
      <c r="AG1656" s="455" t="n"/>
      <c r="AH1656" s="455" t="n"/>
      <c r="AI1656" s="455" t="n"/>
      <c r="AJ1656" s="455" t="n"/>
      <c r="AK1656" s="455" t="n"/>
      <c r="AL1656" s="455" t="n"/>
      <c r="AM1656" s="455" t="n"/>
      <c r="AN1656" s="455" t="n"/>
      <c r="AO1656" s="455" t="n"/>
      <c r="AP1656" s="455" t="n"/>
      <c r="AQ1656" s="455" t="n"/>
      <c r="AR1656" s="418" t="n"/>
      <c r="AS1656" s="418" t="n"/>
      <c r="AT1656" s="418" t="n"/>
    </row>
    <row r="1657">
      <c r="A1657" s="417" t="n">
        <v>1648</v>
      </c>
      <c r="B1657" s="418" t="inlineStr">
        <is>
          <t>Poly bag</t>
        </is>
      </c>
      <c r="C1657" s="418" t="inlineStr">
        <is>
          <t>ហុង ហ៊ីង ភែកឃីជីង មេធៀរៀល ឯ.ក</t>
        </is>
      </c>
      <c r="D1657" s="418" t="inlineStr">
        <is>
          <t>L001-901900945</t>
        </is>
      </c>
      <c r="E1657" s="418" t="inlineStr">
        <is>
          <t>T2023-000112</t>
        </is>
      </c>
      <c r="F1657" s="419" t="n">
        <v>45015</v>
      </c>
      <c r="G1657" s="420" t="n">
        <v>51336</v>
      </c>
      <c r="H1657" s="418" t="n"/>
      <c r="I1657" s="455" t="n">
        <v>51336</v>
      </c>
      <c r="J1657" s="418">
        <f>IF(L1657&lt;&gt;"",L1657,K1657)</f>
        <v/>
      </c>
      <c r="K1657" s="418">
        <f>IF(AND(T1657=TRUE, U1657=TRUE, V1657=TRUE), IF(W1657&lt;-0.05, "អនុញ្ញាត (អ្នកផ្គត់ផ្គង់ប្រកាសខ្វះ)", "បានប្រកាស (អនុញ្ញាត)"), IF(AND(T1657=FALSE, U1657=FALSE, V1657=FALSE), "ព្យួរទុក (មិនមានទិន្នន័យ)", "ប្រកាសខុស (ព្យួរទុក)"))</f>
        <v/>
      </c>
      <c r="L1657" s="418" t="inlineStr"/>
      <c r="M1657" s="418" t="inlineStr"/>
      <c r="N1657" s="455" t="n"/>
      <c r="O1657" s="455">
        <f>IF(W1657&lt;0,AI1657,I1657)</f>
        <v/>
      </c>
      <c r="P1657" s="455">
        <f>I1657-O1657</f>
        <v/>
      </c>
      <c r="Q1657" s="418" t="n"/>
      <c r="R1657" s="418" t="inlineStr">
        <is>
          <t>T2023-000112</t>
        </is>
      </c>
      <c r="S1657" s="418" t="inlineStr"/>
      <c r="T1657" s="418">
        <f>R1657=S1657</f>
        <v/>
      </c>
      <c r="U1657" s="418">
        <f>AND(MONTH(F1657)=MONTH(Y1657), YEAR(F1657)=YEAR(Y1657))</f>
        <v/>
      </c>
      <c r="V1657" s="418">
        <f>AND(AC1657&lt;&gt;"", 'Company information'!D$4&lt;&gt;"", RIGHT(SUBSTITUTE(AC1657,"-",""),9)=RIGHT(SUBSTITUTE('Company information'!D$4,"-",""),9))</f>
        <v/>
      </c>
      <c r="W1657" s="418">
        <f>AI1657-I1657</f>
        <v/>
      </c>
      <c r="X1657" s="455" t="n"/>
      <c r="Y1657" s="417" t="n"/>
      <c r="Z1657" s="418" t="n"/>
      <c r="AA1657" s="418" t="n"/>
      <c r="AB1657" s="418" t="n"/>
      <c r="AC1657" s="418" t="n"/>
      <c r="AD1657" s="418" t="n"/>
      <c r="AE1657" s="455" t="n"/>
      <c r="AF1657" s="455" t="n"/>
      <c r="AG1657" s="455" t="n"/>
      <c r="AH1657" s="455" t="n"/>
      <c r="AI1657" s="455" t="n"/>
      <c r="AJ1657" s="455" t="n"/>
      <c r="AK1657" s="455" t="n"/>
      <c r="AL1657" s="455" t="n"/>
      <c r="AM1657" s="455" t="n"/>
      <c r="AN1657" s="455" t="n"/>
      <c r="AO1657" s="455" t="n"/>
      <c r="AP1657" s="455" t="n"/>
      <c r="AQ1657" s="455" t="n"/>
      <c r="AR1657" s="418" t="n"/>
      <c r="AS1657" s="418" t="n"/>
      <c r="AT1657" s="418" t="n"/>
    </row>
    <row r="1658">
      <c r="A1658" s="417" t="n">
        <v>1649</v>
      </c>
      <c r="B1658" s="418" t="inlineStr">
        <is>
          <t>Paper Box</t>
        </is>
      </c>
      <c r="C1658" s="418" t="inlineStr">
        <is>
          <t>ដុងគ័ន ស៊ីធី ហ្វាញស្តារ ព្រីនធីង (ខេមបូឌា)</t>
        </is>
      </c>
      <c r="D1658" s="418" t="inlineStr">
        <is>
          <t>L001-100193021</t>
        </is>
      </c>
      <c r="E1658" s="418" t="inlineStr">
        <is>
          <t>00072</t>
        </is>
      </c>
      <c r="F1658" s="419" t="n">
        <v>45010</v>
      </c>
      <c r="G1658" s="420" t="n">
        <v>3367859</v>
      </c>
      <c r="H1658" s="418" t="n"/>
      <c r="I1658" s="455" t="n">
        <v>3367859</v>
      </c>
      <c r="J1658" s="418">
        <f>IF(L1658&lt;&gt;"",L1658,K1658)</f>
        <v/>
      </c>
      <c r="K1658" s="418">
        <f>IF(AND(T1658=TRUE, U1658=TRUE, V1658=TRUE), IF(W1658&lt;-0.05, "អនុញ្ញាត (អ្នកផ្គត់ផ្គង់ប្រកាសខ្វះ)", "បានប្រកាស (អនុញ្ញាត)"), IF(AND(T1658=FALSE, U1658=FALSE, V1658=FALSE), "ព្យួរទុក (មិនមានទិន្នន័យ)", "ប្រកាសខុស (ព្យួរទុក)"))</f>
        <v/>
      </c>
      <c r="L1658" s="418" t="inlineStr"/>
      <c r="M1658" s="418" t="inlineStr"/>
      <c r="N1658" s="455" t="n"/>
      <c r="O1658" s="455">
        <f>IF(W1658&lt;0,AI1658,I1658)</f>
        <v/>
      </c>
      <c r="P1658" s="455">
        <f>I1658-O1658</f>
        <v/>
      </c>
      <c r="Q1658" s="418" t="n"/>
      <c r="R1658" s="418" t="inlineStr">
        <is>
          <t>00072</t>
        </is>
      </c>
      <c r="S1658" s="418" t="inlineStr"/>
      <c r="T1658" s="418">
        <f>R1658=S1658</f>
        <v/>
      </c>
      <c r="U1658" s="418">
        <f>AND(MONTH(F1658)=MONTH(Y1658), YEAR(F1658)=YEAR(Y1658))</f>
        <v/>
      </c>
      <c r="V1658" s="418">
        <f>AND(AC1658&lt;&gt;"", 'Company information'!D$4&lt;&gt;"", RIGHT(SUBSTITUTE(AC1658,"-",""),9)=RIGHT(SUBSTITUTE('Company information'!D$4,"-",""),9))</f>
        <v/>
      </c>
      <c r="W1658" s="418">
        <f>AI1658-I1658</f>
        <v/>
      </c>
      <c r="X1658" s="455" t="n"/>
      <c r="Y1658" s="417" t="n"/>
      <c r="Z1658" s="418" t="n"/>
      <c r="AA1658" s="418" t="n"/>
      <c r="AB1658" s="418" t="n"/>
      <c r="AC1658" s="418" t="n"/>
      <c r="AD1658" s="418" t="n"/>
      <c r="AE1658" s="455" t="n"/>
      <c r="AF1658" s="455" t="n"/>
      <c r="AG1658" s="455" t="n"/>
      <c r="AH1658" s="455" t="n"/>
      <c r="AI1658" s="455" t="n"/>
      <c r="AJ1658" s="455" t="n"/>
      <c r="AK1658" s="455" t="n"/>
      <c r="AL1658" s="455" t="n"/>
      <c r="AM1658" s="455" t="n"/>
      <c r="AN1658" s="455" t="n"/>
      <c r="AO1658" s="455" t="n"/>
      <c r="AP1658" s="455" t="n"/>
      <c r="AQ1658" s="455" t="n"/>
      <c r="AR1658" s="418" t="n"/>
      <c r="AS1658" s="418" t="n"/>
      <c r="AT1658" s="418" t="n"/>
    </row>
    <row r="1659">
      <c r="A1659" s="417" t="n">
        <v>1650</v>
      </c>
      <c r="B1659" s="418" t="inlineStr">
        <is>
          <t>Service Fee</t>
        </is>
      </c>
      <c r="C1659" s="418" t="inlineStr">
        <is>
          <t>ប្យួរ៉ូ វេរីតាស (ខេមបូឌា) លីមីធីត</t>
        </is>
      </c>
      <c r="D1659" s="418" t="inlineStr">
        <is>
          <t>L001-107024462</t>
        </is>
      </c>
      <c r="E1659" s="418" t="inlineStr">
        <is>
          <t>59014582</t>
        </is>
      </c>
      <c r="F1659" s="419" t="n">
        <v>45016</v>
      </c>
      <c r="G1659" s="420" t="n">
        <v>54913</v>
      </c>
      <c r="H1659" s="418" t="n"/>
      <c r="I1659" s="455" t="n">
        <v>54913</v>
      </c>
      <c r="J1659" s="418">
        <f>IF(L1659&lt;&gt;"",L1659,K1659)</f>
        <v/>
      </c>
      <c r="K1659" s="418">
        <f>IF(AND(T1659=TRUE, U1659=TRUE, V1659=TRUE), IF(W1659&lt;-0.05, "អនុញ្ញាត (អ្នកផ្គត់ផ្គង់ប្រកាសខ្វះ)", "បានប្រកាស (អនុញ្ញាត)"), IF(AND(T1659=FALSE, U1659=FALSE, V1659=FALSE), "ព្យួរទុក (មិនមានទិន្នន័យ)", "ប្រកាសខុស (ព្យួរទុក)"))</f>
        <v/>
      </c>
      <c r="L1659" s="418" t="inlineStr"/>
      <c r="M1659" s="418" t="inlineStr"/>
      <c r="N1659" s="455" t="n"/>
      <c r="O1659" s="455">
        <f>IF(W1659&lt;0,AI1659,I1659)</f>
        <v/>
      </c>
      <c r="P1659" s="455">
        <f>I1659-O1659</f>
        <v/>
      </c>
      <c r="Q1659" s="418" t="n"/>
      <c r="R1659" s="418" t="inlineStr">
        <is>
          <t>59014582</t>
        </is>
      </c>
      <c r="S1659" s="418" t="inlineStr"/>
      <c r="T1659" s="418">
        <f>R1659=S1659</f>
        <v/>
      </c>
      <c r="U1659" s="418">
        <f>AND(MONTH(F1659)=MONTH(Y1659), YEAR(F1659)=YEAR(Y1659))</f>
        <v/>
      </c>
      <c r="V1659" s="418">
        <f>AND(AC1659&lt;&gt;"", 'Company information'!D$4&lt;&gt;"", RIGHT(SUBSTITUTE(AC1659,"-",""),9)=RIGHT(SUBSTITUTE('Company information'!D$4,"-",""),9))</f>
        <v/>
      </c>
      <c r="W1659" s="418">
        <f>AI1659-I1659</f>
        <v/>
      </c>
      <c r="X1659" s="455" t="n"/>
      <c r="Y1659" s="417" t="n"/>
      <c r="Z1659" s="418" t="n"/>
      <c r="AA1659" s="418" t="n"/>
      <c r="AB1659" s="418" t="n"/>
      <c r="AC1659" s="418" t="n"/>
      <c r="AD1659" s="418" t="n"/>
      <c r="AE1659" s="455" t="n"/>
      <c r="AF1659" s="455" t="n"/>
      <c r="AG1659" s="455" t="n"/>
      <c r="AH1659" s="455" t="n"/>
      <c r="AI1659" s="455" t="n"/>
      <c r="AJ1659" s="455" t="n"/>
      <c r="AK1659" s="455" t="n"/>
      <c r="AL1659" s="455" t="n"/>
      <c r="AM1659" s="455" t="n"/>
      <c r="AN1659" s="455" t="n"/>
      <c r="AO1659" s="455" t="n"/>
      <c r="AP1659" s="455" t="n"/>
      <c r="AQ1659" s="455" t="n"/>
      <c r="AR1659" s="418" t="n"/>
      <c r="AS1659" s="418" t="n"/>
      <c r="AT1659" s="418" t="n"/>
    </row>
    <row r="1660">
      <c r="A1660" s="417" t="n">
        <v>1651</v>
      </c>
      <c r="B1660" s="418" t="inlineStr">
        <is>
          <t>Service Fee</t>
        </is>
      </c>
      <c r="C1660" s="418" t="inlineStr">
        <is>
          <t>ប្យួរ៉ូ វេរីតាស (ខេមបូឌា) លីមីធីត</t>
        </is>
      </c>
      <c r="D1660" s="418" t="inlineStr">
        <is>
          <t>L001-107024462</t>
        </is>
      </c>
      <c r="E1660" s="418" t="inlineStr">
        <is>
          <t>59014578</t>
        </is>
      </c>
      <c r="F1660" s="419" t="n">
        <v>45016</v>
      </c>
      <c r="G1660" s="420" t="n">
        <v>109823</v>
      </c>
      <c r="H1660" s="418" t="n"/>
      <c r="I1660" s="455" t="n">
        <v>109823</v>
      </c>
      <c r="J1660" s="418">
        <f>IF(L1660&lt;&gt;"",L1660,K1660)</f>
        <v/>
      </c>
      <c r="K1660" s="418">
        <f>IF(AND(T1660=TRUE, U1660=TRUE, V1660=TRUE), IF(W1660&lt;-0.05, "អនុញ្ញាត (អ្នកផ្គត់ផ្គង់ប្រកាសខ្វះ)", "បានប្រកាស (អនុញ្ញាត)"), IF(AND(T1660=FALSE, U1660=FALSE, V1660=FALSE), "ព្យួរទុក (មិនមានទិន្នន័យ)", "ប្រកាសខុស (ព្យួរទុក)"))</f>
        <v/>
      </c>
      <c r="L1660" s="418" t="inlineStr"/>
      <c r="M1660" s="418" t="inlineStr"/>
      <c r="N1660" s="455" t="n"/>
      <c r="O1660" s="455">
        <f>IF(W1660&lt;0,AI1660,I1660)</f>
        <v/>
      </c>
      <c r="P1660" s="455">
        <f>I1660-O1660</f>
        <v/>
      </c>
      <c r="Q1660" s="418" t="n"/>
      <c r="R1660" s="418" t="inlineStr">
        <is>
          <t>59014578</t>
        </is>
      </c>
      <c r="S1660" s="418" t="inlineStr"/>
      <c r="T1660" s="418">
        <f>R1660=S1660</f>
        <v/>
      </c>
      <c r="U1660" s="418">
        <f>AND(MONTH(F1660)=MONTH(Y1660), YEAR(F1660)=YEAR(Y1660))</f>
        <v/>
      </c>
      <c r="V1660" s="418">
        <f>AND(AC1660&lt;&gt;"", 'Company information'!D$4&lt;&gt;"", RIGHT(SUBSTITUTE(AC1660,"-",""),9)=RIGHT(SUBSTITUTE('Company information'!D$4,"-",""),9))</f>
        <v/>
      </c>
      <c r="W1660" s="418">
        <f>AI1660-I1660</f>
        <v/>
      </c>
      <c r="X1660" s="455" t="n"/>
      <c r="Y1660" s="417" t="n"/>
      <c r="Z1660" s="418" t="n"/>
      <c r="AA1660" s="418" t="n"/>
      <c r="AB1660" s="418" t="n"/>
      <c r="AC1660" s="418" t="n"/>
      <c r="AD1660" s="418" t="n"/>
      <c r="AE1660" s="455" t="n"/>
      <c r="AF1660" s="455" t="n"/>
      <c r="AG1660" s="455" t="n"/>
      <c r="AH1660" s="455" t="n"/>
      <c r="AI1660" s="455" t="n"/>
      <c r="AJ1660" s="455" t="n"/>
      <c r="AK1660" s="455" t="n"/>
      <c r="AL1660" s="455" t="n"/>
      <c r="AM1660" s="455" t="n"/>
      <c r="AN1660" s="455" t="n"/>
      <c r="AO1660" s="455" t="n"/>
      <c r="AP1660" s="455" t="n"/>
      <c r="AQ1660" s="455" t="n"/>
      <c r="AR1660" s="418" t="n"/>
      <c r="AS1660" s="418" t="n"/>
      <c r="AT1660" s="418" t="n"/>
    </row>
    <row r="1661">
      <c r="A1661" s="417" t="n">
        <v>1652</v>
      </c>
      <c r="B1661" s="418" t="inlineStr">
        <is>
          <t>Service Fee</t>
        </is>
      </c>
      <c r="C1661" s="418" t="inlineStr">
        <is>
          <t>ប្យួរ៉ូ វេរីតាស (ខេមបូឌា) លីមីធីត</t>
        </is>
      </c>
      <c r="D1661" s="418" t="inlineStr">
        <is>
          <t>L001-107024462</t>
        </is>
      </c>
      <c r="E1661" s="418" t="inlineStr">
        <is>
          <t>59014560</t>
        </is>
      </c>
      <c r="F1661" s="419" t="n">
        <v>45015</v>
      </c>
      <c r="G1661" s="420" t="n">
        <v>109850</v>
      </c>
      <c r="H1661" s="418" t="n"/>
      <c r="I1661" s="455" t="n">
        <v>109850</v>
      </c>
      <c r="J1661" s="418">
        <f>IF(L1661&lt;&gt;"",L1661,K1661)</f>
        <v/>
      </c>
      <c r="K1661" s="418">
        <f>IF(AND(T1661=TRUE, U1661=TRUE, V1661=TRUE), IF(W1661&lt;-0.05, "អនុញ្ញាត (អ្នកផ្គត់ផ្គង់ប្រកាសខ្វះ)", "បានប្រកាស (អនុញ្ញាត)"), IF(AND(T1661=FALSE, U1661=FALSE, V1661=FALSE), "ព្យួរទុក (មិនមានទិន្នន័យ)", "ប្រកាសខុស (ព្យួរទុក)"))</f>
        <v/>
      </c>
      <c r="L1661" s="418" t="inlineStr"/>
      <c r="M1661" s="418" t="inlineStr"/>
      <c r="N1661" s="455" t="n"/>
      <c r="O1661" s="455">
        <f>IF(W1661&lt;0,AI1661,I1661)</f>
        <v/>
      </c>
      <c r="P1661" s="455">
        <f>I1661-O1661</f>
        <v/>
      </c>
      <c r="Q1661" s="418" t="n"/>
      <c r="R1661" s="418" t="inlineStr">
        <is>
          <t>59014560</t>
        </is>
      </c>
      <c r="S1661" s="418" t="inlineStr"/>
      <c r="T1661" s="418">
        <f>R1661=S1661</f>
        <v/>
      </c>
      <c r="U1661" s="418">
        <f>AND(MONTH(F1661)=MONTH(Y1661), YEAR(F1661)=YEAR(Y1661))</f>
        <v/>
      </c>
      <c r="V1661" s="418">
        <f>AND(AC1661&lt;&gt;"", 'Company information'!D$4&lt;&gt;"", RIGHT(SUBSTITUTE(AC1661,"-",""),9)=RIGHT(SUBSTITUTE('Company information'!D$4,"-",""),9))</f>
        <v/>
      </c>
      <c r="W1661" s="418">
        <f>AI1661-I1661</f>
        <v/>
      </c>
      <c r="X1661" s="455" t="n"/>
      <c r="Y1661" s="417" t="n"/>
      <c r="Z1661" s="418" t="n"/>
      <c r="AA1661" s="418" t="n"/>
      <c r="AB1661" s="418" t="n"/>
      <c r="AC1661" s="418" t="n"/>
      <c r="AD1661" s="418" t="n"/>
      <c r="AE1661" s="455" t="n"/>
      <c r="AF1661" s="455" t="n"/>
      <c r="AG1661" s="455" t="n"/>
      <c r="AH1661" s="455" t="n"/>
      <c r="AI1661" s="455" t="n"/>
      <c r="AJ1661" s="455" t="n"/>
      <c r="AK1661" s="455" t="n"/>
      <c r="AL1661" s="455" t="n"/>
      <c r="AM1661" s="455" t="n"/>
      <c r="AN1661" s="455" t="n"/>
      <c r="AO1661" s="455" t="n"/>
      <c r="AP1661" s="455" t="n"/>
      <c r="AQ1661" s="455" t="n"/>
      <c r="AR1661" s="418" t="n"/>
      <c r="AS1661" s="418" t="n"/>
      <c r="AT1661" s="418" t="n"/>
    </row>
    <row r="1662">
      <c r="A1662" s="417" t="n">
        <v>1653</v>
      </c>
      <c r="B1662" s="418" t="inlineStr">
        <is>
          <t>Service Fee</t>
        </is>
      </c>
      <c r="C1662" s="418" t="inlineStr">
        <is>
          <t>ប្យួរ៉ូ វេរីតាស (ខេមបូឌា) លីមីធីត</t>
        </is>
      </c>
      <c r="D1662" s="418" t="inlineStr">
        <is>
          <t>L001-107024462</t>
        </is>
      </c>
      <c r="E1662" s="418" t="inlineStr">
        <is>
          <t>59014522</t>
        </is>
      </c>
      <c r="F1662" s="419" t="n">
        <v>45009</v>
      </c>
      <c r="G1662" s="420" t="n">
        <v>109985</v>
      </c>
      <c r="H1662" s="418" t="n"/>
      <c r="I1662" s="455" t="n">
        <v>109985</v>
      </c>
      <c r="J1662" s="418">
        <f>IF(L1662&lt;&gt;"",L1662,K1662)</f>
        <v/>
      </c>
      <c r="K1662" s="418">
        <f>IF(AND(T1662=TRUE, U1662=TRUE, V1662=TRUE), IF(W1662&lt;-0.05, "អនុញ្ញាត (អ្នកផ្គត់ផ្គង់ប្រកាសខ្វះ)", "បានប្រកាស (អនុញ្ញាត)"), IF(AND(T1662=FALSE, U1662=FALSE, V1662=FALSE), "ព្យួរទុក (មិនមានទិន្នន័យ)", "ប្រកាសខុស (ព្យួរទុក)"))</f>
        <v/>
      </c>
      <c r="L1662" s="418" t="inlineStr"/>
      <c r="M1662" s="418" t="inlineStr"/>
      <c r="N1662" s="455" t="n"/>
      <c r="O1662" s="455">
        <f>IF(W1662&lt;0,AI1662,I1662)</f>
        <v/>
      </c>
      <c r="P1662" s="455">
        <f>I1662-O1662</f>
        <v/>
      </c>
      <c r="Q1662" s="418" t="n"/>
      <c r="R1662" s="418" t="inlineStr">
        <is>
          <t>59014522</t>
        </is>
      </c>
      <c r="S1662" s="418" t="inlineStr"/>
      <c r="T1662" s="418">
        <f>R1662=S1662</f>
        <v/>
      </c>
      <c r="U1662" s="418">
        <f>AND(MONTH(F1662)=MONTH(Y1662), YEAR(F1662)=YEAR(Y1662))</f>
        <v/>
      </c>
      <c r="V1662" s="418">
        <f>AND(AC1662&lt;&gt;"", 'Company information'!D$4&lt;&gt;"", RIGHT(SUBSTITUTE(AC1662,"-",""),9)=RIGHT(SUBSTITUTE('Company information'!D$4,"-",""),9))</f>
        <v/>
      </c>
      <c r="W1662" s="418">
        <f>AI1662-I1662</f>
        <v/>
      </c>
      <c r="X1662" s="455" t="n"/>
      <c r="Y1662" s="417" t="n"/>
      <c r="Z1662" s="418" t="n"/>
      <c r="AA1662" s="418" t="n"/>
      <c r="AB1662" s="418" t="n"/>
      <c r="AC1662" s="418" t="n"/>
      <c r="AD1662" s="418" t="n"/>
      <c r="AE1662" s="455" t="n"/>
      <c r="AF1662" s="455" t="n"/>
      <c r="AG1662" s="455" t="n"/>
      <c r="AH1662" s="455" t="n"/>
      <c r="AI1662" s="455" t="n"/>
      <c r="AJ1662" s="455" t="n"/>
      <c r="AK1662" s="455" t="n"/>
      <c r="AL1662" s="455" t="n"/>
      <c r="AM1662" s="455" t="n"/>
      <c r="AN1662" s="455" t="n"/>
      <c r="AO1662" s="455" t="n"/>
      <c r="AP1662" s="455" t="n"/>
      <c r="AQ1662" s="455" t="n"/>
      <c r="AR1662" s="418" t="n"/>
      <c r="AS1662" s="418" t="n"/>
      <c r="AT1662" s="418" t="n"/>
    </row>
    <row r="1663">
      <c r="A1663" s="417" t="n">
        <v>1654</v>
      </c>
      <c r="B1663" s="418" t="inlineStr">
        <is>
          <t>Service Fee</t>
        </is>
      </c>
      <c r="C1663" s="418" t="inlineStr">
        <is>
          <t>ប្យួរ៉ូ វេរីតាស (ខេមបូឌា) លីមីធីត</t>
        </is>
      </c>
      <c r="D1663" s="418" t="inlineStr">
        <is>
          <t>L001-107024462</t>
        </is>
      </c>
      <c r="E1663" s="418" t="inlineStr">
        <is>
          <t>59014505</t>
        </is>
      </c>
      <c r="F1663" s="419" t="n">
        <v>45006</v>
      </c>
      <c r="G1663" s="420" t="n">
        <v>54940</v>
      </c>
      <c r="H1663" s="418" t="n"/>
      <c r="I1663" s="455" t="n">
        <v>54940</v>
      </c>
      <c r="J1663" s="418">
        <f>IF(L1663&lt;&gt;"",L1663,K1663)</f>
        <v/>
      </c>
      <c r="K1663" s="418">
        <f>IF(AND(T1663=TRUE, U1663=TRUE, V1663=TRUE), IF(W1663&lt;-0.05, "អនុញ្ញាត (អ្នកផ្គត់ផ្គង់ប្រកាសខ្វះ)", "បានប្រកាស (អនុញ្ញាត)"), IF(AND(T1663=FALSE, U1663=FALSE, V1663=FALSE), "ព្យួរទុក (មិនមានទិន្នន័យ)", "ប្រកាសខុស (ព្យួរទុក)"))</f>
        <v/>
      </c>
      <c r="L1663" s="418" t="inlineStr"/>
      <c r="M1663" s="418" t="inlineStr"/>
      <c r="N1663" s="455" t="n"/>
      <c r="O1663" s="455">
        <f>IF(W1663&lt;0,AI1663,I1663)</f>
        <v/>
      </c>
      <c r="P1663" s="455">
        <f>I1663-O1663</f>
        <v/>
      </c>
      <c r="Q1663" s="418" t="n"/>
      <c r="R1663" s="418" t="inlineStr">
        <is>
          <t>59014505</t>
        </is>
      </c>
      <c r="S1663" s="418" t="inlineStr"/>
      <c r="T1663" s="418">
        <f>R1663=S1663</f>
        <v/>
      </c>
      <c r="U1663" s="418">
        <f>AND(MONTH(F1663)=MONTH(Y1663), YEAR(F1663)=YEAR(Y1663))</f>
        <v/>
      </c>
      <c r="V1663" s="418">
        <f>AND(AC1663&lt;&gt;"", 'Company information'!D$4&lt;&gt;"", RIGHT(SUBSTITUTE(AC1663,"-",""),9)=RIGHT(SUBSTITUTE('Company information'!D$4,"-",""),9))</f>
        <v/>
      </c>
      <c r="W1663" s="418">
        <f>AI1663-I1663</f>
        <v/>
      </c>
      <c r="X1663" s="455" t="n"/>
      <c r="Y1663" s="417" t="n"/>
      <c r="Z1663" s="418" t="n"/>
      <c r="AA1663" s="418" t="n"/>
      <c r="AB1663" s="418" t="n"/>
      <c r="AC1663" s="418" t="n"/>
      <c r="AD1663" s="418" t="n"/>
      <c r="AE1663" s="455" t="n"/>
      <c r="AF1663" s="455" t="n"/>
      <c r="AG1663" s="455" t="n"/>
      <c r="AH1663" s="455" t="n"/>
      <c r="AI1663" s="455" t="n"/>
      <c r="AJ1663" s="455" t="n"/>
      <c r="AK1663" s="455" t="n"/>
      <c r="AL1663" s="455" t="n"/>
      <c r="AM1663" s="455" t="n"/>
      <c r="AN1663" s="455" t="n"/>
      <c r="AO1663" s="455" t="n"/>
      <c r="AP1663" s="455" t="n"/>
      <c r="AQ1663" s="455" t="n"/>
      <c r="AR1663" s="418" t="n"/>
      <c r="AS1663" s="418" t="n"/>
      <c r="AT1663" s="418" t="n"/>
    </row>
    <row r="1664">
      <c r="A1664" s="417" t="n">
        <v>1655</v>
      </c>
      <c r="B1664" s="418" t="inlineStr">
        <is>
          <t>Service Fee</t>
        </is>
      </c>
      <c r="C1664" s="418" t="inlineStr">
        <is>
          <t>ប្យួរ៉ូ វេរីតាស (ខេមបូឌា) លីមីធីត</t>
        </is>
      </c>
      <c r="D1664" s="418" t="inlineStr">
        <is>
          <t>L001-107024462</t>
        </is>
      </c>
      <c r="E1664" s="418" t="inlineStr">
        <is>
          <t>59014458</t>
        </is>
      </c>
      <c r="F1664" s="419" t="n">
        <v>45000</v>
      </c>
      <c r="G1664" s="420" t="n">
        <v>54886</v>
      </c>
      <c r="H1664" s="418" t="n"/>
      <c r="I1664" s="455" t="n">
        <v>54886</v>
      </c>
      <c r="J1664" s="418">
        <f>IF(L1664&lt;&gt;"",L1664,K1664)</f>
        <v/>
      </c>
      <c r="K1664" s="418">
        <f>IF(AND(T1664=TRUE, U1664=TRUE, V1664=TRUE), IF(W1664&lt;-0.05, "អនុញ្ញាត (អ្នកផ្គត់ផ្គង់ប្រកាសខ្វះ)", "បានប្រកាស (អនុញ្ញាត)"), IF(AND(T1664=FALSE, U1664=FALSE, V1664=FALSE), "ព្យួរទុក (មិនមានទិន្នន័យ)", "ប្រកាសខុស (ព្យួរទុក)"))</f>
        <v/>
      </c>
      <c r="L1664" s="418" t="inlineStr"/>
      <c r="M1664" s="418" t="inlineStr"/>
      <c r="N1664" s="455" t="n"/>
      <c r="O1664" s="455">
        <f>IF(W1664&lt;0,AI1664,I1664)</f>
        <v/>
      </c>
      <c r="P1664" s="455">
        <f>I1664-O1664</f>
        <v/>
      </c>
      <c r="Q1664" s="418" t="n"/>
      <c r="R1664" s="418" t="inlineStr">
        <is>
          <t>59014458</t>
        </is>
      </c>
      <c r="S1664" s="418" t="inlineStr"/>
      <c r="T1664" s="418">
        <f>R1664=S1664</f>
        <v/>
      </c>
      <c r="U1664" s="418">
        <f>AND(MONTH(F1664)=MONTH(Y1664), YEAR(F1664)=YEAR(Y1664))</f>
        <v/>
      </c>
      <c r="V1664" s="418">
        <f>AND(AC1664&lt;&gt;"", 'Company information'!D$4&lt;&gt;"", RIGHT(SUBSTITUTE(AC1664,"-",""),9)=RIGHT(SUBSTITUTE('Company information'!D$4,"-",""),9))</f>
        <v/>
      </c>
      <c r="W1664" s="418">
        <f>AI1664-I1664</f>
        <v/>
      </c>
      <c r="X1664" s="455" t="n"/>
      <c r="Y1664" s="417" t="n"/>
      <c r="Z1664" s="418" t="n"/>
      <c r="AA1664" s="418" t="n"/>
      <c r="AB1664" s="418" t="n"/>
      <c r="AC1664" s="418" t="n"/>
      <c r="AD1664" s="418" t="n"/>
      <c r="AE1664" s="455" t="n"/>
      <c r="AF1664" s="455" t="n"/>
      <c r="AG1664" s="455" t="n"/>
      <c r="AH1664" s="455" t="n"/>
      <c r="AI1664" s="455" t="n"/>
      <c r="AJ1664" s="455" t="n"/>
      <c r="AK1664" s="455" t="n"/>
      <c r="AL1664" s="455" t="n"/>
      <c r="AM1664" s="455" t="n"/>
      <c r="AN1664" s="455" t="n"/>
      <c r="AO1664" s="455" t="n"/>
      <c r="AP1664" s="455" t="n"/>
      <c r="AQ1664" s="455" t="n"/>
      <c r="AR1664" s="418" t="n"/>
      <c r="AS1664" s="418" t="n"/>
      <c r="AT1664" s="418" t="n"/>
    </row>
    <row r="1665">
      <c r="A1665" s="417" t="n">
        <v>1656</v>
      </c>
      <c r="B1665" s="418" t="inlineStr">
        <is>
          <t>Service Fee</t>
        </is>
      </c>
      <c r="C1665" s="418" t="inlineStr">
        <is>
          <t>ប្យួរ៉ូ វេរីតាស (ខេមបូឌា) លីមីធីត</t>
        </is>
      </c>
      <c r="D1665" s="418" t="inlineStr">
        <is>
          <t>L001-107024462</t>
        </is>
      </c>
      <c r="E1665" s="418" t="inlineStr">
        <is>
          <t>59014445</t>
        </is>
      </c>
      <c r="F1665" s="419" t="n">
        <v>45233</v>
      </c>
      <c r="G1665" s="420" t="n">
        <v>54805</v>
      </c>
      <c r="H1665" s="418" t="n"/>
      <c r="I1665" s="455" t="n">
        <v>54805</v>
      </c>
      <c r="J1665" s="418">
        <f>IF(L1665&lt;&gt;"",L1665,K1665)</f>
        <v/>
      </c>
      <c r="K1665" s="418">
        <f>IF(AND(T1665=TRUE, U1665=TRUE, V1665=TRUE), IF(W1665&lt;-0.05, "អនុញ្ញាត (អ្នកផ្គត់ផ្គង់ប្រកាសខ្វះ)", "បានប្រកាស (អនុញ្ញាត)"), IF(AND(T1665=FALSE, U1665=FALSE, V1665=FALSE), "ព្យួរទុក (មិនមានទិន្នន័យ)", "ប្រកាសខុស (ព្យួរទុក)"))</f>
        <v/>
      </c>
      <c r="L1665" s="418" t="inlineStr"/>
      <c r="M1665" s="418" t="inlineStr"/>
      <c r="N1665" s="455" t="n"/>
      <c r="O1665" s="455">
        <f>IF(W1665&lt;0,AI1665,I1665)</f>
        <v/>
      </c>
      <c r="P1665" s="455">
        <f>I1665-O1665</f>
        <v/>
      </c>
      <c r="Q1665" s="418" t="n"/>
      <c r="R1665" s="418" t="inlineStr">
        <is>
          <t>59014445</t>
        </is>
      </c>
      <c r="S1665" s="418" t="inlineStr"/>
      <c r="T1665" s="418">
        <f>R1665=S1665</f>
        <v/>
      </c>
      <c r="U1665" s="418">
        <f>AND(MONTH(F1665)=MONTH(Y1665), YEAR(F1665)=YEAR(Y1665))</f>
        <v/>
      </c>
      <c r="V1665" s="418">
        <f>AND(AC1665&lt;&gt;"", 'Company information'!D$4&lt;&gt;"", RIGHT(SUBSTITUTE(AC1665,"-",""),9)=RIGHT(SUBSTITUTE('Company information'!D$4,"-",""),9))</f>
        <v/>
      </c>
      <c r="W1665" s="418">
        <f>AI1665-I1665</f>
        <v/>
      </c>
      <c r="X1665" s="455" t="n"/>
      <c r="Y1665" s="417" t="n"/>
      <c r="Z1665" s="418" t="n"/>
      <c r="AA1665" s="418" t="n"/>
      <c r="AB1665" s="418" t="n"/>
      <c r="AC1665" s="418" t="n"/>
      <c r="AD1665" s="418" t="n"/>
      <c r="AE1665" s="455" t="n"/>
      <c r="AF1665" s="455" t="n"/>
      <c r="AG1665" s="455" t="n"/>
      <c r="AH1665" s="455" t="n"/>
      <c r="AI1665" s="455" t="n"/>
      <c r="AJ1665" s="455" t="n"/>
      <c r="AK1665" s="455" t="n"/>
      <c r="AL1665" s="455" t="n"/>
      <c r="AM1665" s="455" t="n"/>
      <c r="AN1665" s="455" t="n"/>
      <c r="AO1665" s="455" t="n"/>
      <c r="AP1665" s="455" t="n"/>
      <c r="AQ1665" s="455" t="n"/>
      <c r="AR1665" s="418" t="n"/>
      <c r="AS1665" s="418" t="n"/>
      <c r="AT1665" s="418" t="n"/>
    </row>
    <row r="1666">
      <c r="A1666" s="417" t="n">
        <v>1657</v>
      </c>
      <c r="B1666" s="418" t="inlineStr">
        <is>
          <t>Service Fee</t>
        </is>
      </c>
      <c r="C1666" s="418" t="inlineStr">
        <is>
          <t>ប្យួរ៉ូ វេរីតាស (ខេមបូឌា) លីមីធីត</t>
        </is>
      </c>
      <c r="D1666" s="418" t="inlineStr">
        <is>
          <t>L001-107024462</t>
        </is>
      </c>
      <c r="E1666" s="418" t="inlineStr">
        <is>
          <t>59014444</t>
        </is>
      </c>
      <c r="F1666" s="419" t="n">
        <v>45233</v>
      </c>
      <c r="G1666" s="420" t="n">
        <v>109606</v>
      </c>
      <c r="H1666" s="418" t="n"/>
      <c r="I1666" s="455" t="n">
        <v>109606</v>
      </c>
      <c r="J1666" s="418">
        <f>IF(L1666&lt;&gt;"",L1666,K1666)</f>
        <v/>
      </c>
      <c r="K1666" s="418">
        <f>IF(AND(T1666=TRUE, U1666=TRUE, V1666=TRUE), IF(W1666&lt;-0.05, "អនុញ្ញាត (អ្នកផ្គត់ផ្គង់ប្រកាសខ្វះ)", "បានប្រកាស (អនុញ្ញាត)"), IF(AND(T1666=FALSE, U1666=FALSE, V1666=FALSE), "ព្យួរទុក (មិនមានទិន្នន័យ)", "ប្រកាសខុស (ព្យួរទុក)"))</f>
        <v/>
      </c>
      <c r="L1666" s="418" t="inlineStr"/>
      <c r="M1666" s="418" t="inlineStr"/>
      <c r="N1666" s="455" t="n"/>
      <c r="O1666" s="455">
        <f>IF(W1666&lt;0,AI1666,I1666)</f>
        <v/>
      </c>
      <c r="P1666" s="455">
        <f>I1666-O1666</f>
        <v/>
      </c>
      <c r="Q1666" s="418" t="n"/>
      <c r="R1666" s="418" t="inlineStr">
        <is>
          <t>59014444</t>
        </is>
      </c>
      <c r="S1666" s="418" t="inlineStr"/>
      <c r="T1666" s="418">
        <f>R1666=S1666</f>
        <v/>
      </c>
      <c r="U1666" s="418">
        <f>AND(MONTH(F1666)=MONTH(Y1666), YEAR(F1666)=YEAR(Y1666))</f>
        <v/>
      </c>
      <c r="V1666" s="418">
        <f>AND(AC1666&lt;&gt;"", 'Company information'!D$4&lt;&gt;"", RIGHT(SUBSTITUTE(AC1666,"-",""),9)=RIGHT(SUBSTITUTE('Company information'!D$4,"-",""),9))</f>
        <v/>
      </c>
      <c r="W1666" s="418">
        <f>AI1666-I1666</f>
        <v/>
      </c>
      <c r="X1666" s="455" t="n"/>
      <c r="Y1666" s="417" t="n"/>
      <c r="Z1666" s="418" t="n"/>
      <c r="AA1666" s="418" t="n"/>
      <c r="AB1666" s="418" t="n"/>
      <c r="AC1666" s="418" t="n"/>
      <c r="AD1666" s="418" t="n"/>
      <c r="AE1666" s="455" t="n"/>
      <c r="AF1666" s="455" t="n"/>
      <c r="AG1666" s="455" t="n"/>
      <c r="AH1666" s="455" t="n"/>
      <c r="AI1666" s="455" t="n"/>
      <c r="AJ1666" s="455" t="n"/>
      <c r="AK1666" s="455" t="n"/>
      <c r="AL1666" s="455" t="n"/>
      <c r="AM1666" s="455" t="n"/>
      <c r="AN1666" s="455" t="n"/>
      <c r="AO1666" s="455" t="n"/>
      <c r="AP1666" s="455" t="n"/>
      <c r="AQ1666" s="455" t="n"/>
      <c r="AR1666" s="418" t="n"/>
      <c r="AS1666" s="418" t="n"/>
      <c r="AT1666" s="418" t="n"/>
    </row>
    <row r="1667">
      <c r="A1667" s="417" t="n">
        <v>1658</v>
      </c>
      <c r="B1667" s="418" t="inlineStr">
        <is>
          <t>Service Fee</t>
        </is>
      </c>
      <c r="C1667" s="418" t="inlineStr">
        <is>
          <t>ប្យួរ៉ូ វេរីតាស (ខេមបូឌា) លីមីធីត</t>
        </is>
      </c>
      <c r="D1667" s="418" t="inlineStr">
        <is>
          <t>L001-107024462</t>
        </is>
      </c>
      <c r="E1667" s="418" t="inlineStr">
        <is>
          <t>59014432</t>
        </is>
      </c>
      <c r="F1667" s="419" t="n">
        <v>45080</v>
      </c>
      <c r="G1667" s="420" t="n">
        <v>54954</v>
      </c>
      <c r="H1667" s="418" t="n"/>
      <c r="I1667" s="455" t="n">
        <v>54954</v>
      </c>
      <c r="J1667" s="418">
        <f>IF(L1667&lt;&gt;"",L1667,K1667)</f>
        <v/>
      </c>
      <c r="K1667" s="418">
        <f>IF(AND(T1667=TRUE, U1667=TRUE, V1667=TRUE), IF(W1667&lt;-0.05, "អនុញ្ញាត (អ្នកផ្គត់ផ្គង់ប្រកាសខ្វះ)", "បានប្រកាស (អនុញ្ញាត)"), IF(AND(T1667=FALSE, U1667=FALSE, V1667=FALSE), "ព្យួរទុក (មិនមានទិន្នន័យ)", "ប្រកាសខុស (ព្យួរទុក)"))</f>
        <v/>
      </c>
      <c r="L1667" s="418" t="inlineStr"/>
      <c r="M1667" s="418" t="inlineStr"/>
      <c r="N1667" s="455" t="n"/>
      <c r="O1667" s="455">
        <f>IF(W1667&lt;0,AI1667,I1667)</f>
        <v/>
      </c>
      <c r="P1667" s="455">
        <f>I1667-O1667</f>
        <v/>
      </c>
      <c r="Q1667" s="418" t="n"/>
      <c r="R1667" s="418" t="inlineStr">
        <is>
          <t>59014432</t>
        </is>
      </c>
      <c r="S1667" s="418" t="inlineStr"/>
      <c r="T1667" s="418">
        <f>R1667=S1667</f>
        <v/>
      </c>
      <c r="U1667" s="418">
        <f>AND(MONTH(F1667)=MONTH(Y1667), YEAR(F1667)=YEAR(Y1667))</f>
        <v/>
      </c>
      <c r="V1667" s="418">
        <f>AND(AC1667&lt;&gt;"", 'Company information'!D$4&lt;&gt;"", RIGHT(SUBSTITUTE(AC1667,"-",""),9)=RIGHT(SUBSTITUTE('Company information'!D$4,"-",""),9))</f>
        <v/>
      </c>
      <c r="W1667" s="418">
        <f>AI1667-I1667</f>
        <v/>
      </c>
      <c r="X1667" s="455" t="n"/>
      <c r="Y1667" s="417" t="n"/>
      <c r="Z1667" s="418" t="n"/>
      <c r="AA1667" s="418" t="n"/>
      <c r="AB1667" s="418" t="n"/>
      <c r="AC1667" s="418" t="n"/>
      <c r="AD1667" s="418" t="n"/>
      <c r="AE1667" s="455" t="n"/>
      <c r="AF1667" s="455" t="n"/>
      <c r="AG1667" s="455" t="n"/>
      <c r="AH1667" s="455" t="n"/>
      <c r="AI1667" s="455" t="n"/>
      <c r="AJ1667" s="455" t="n"/>
      <c r="AK1667" s="455" t="n"/>
      <c r="AL1667" s="455" t="n"/>
      <c r="AM1667" s="455" t="n"/>
      <c r="AN1667" s="455" t="n"/>
      <c r="AO1667" s="455" t="n"/>
      <c r="AP1667" s="455" t="n"/>
      <c r="AQ1667" s="455" t="n"/>
      <c r="AR1667" s="418" t="n"/>
      <c r="AS1667" s="418" t="n"/>
      <c r="AT1667" s="418" t="n"/>
    </row>
    <row r="1668">
      <c r="A1668" s="417" t="n">
        <v>1659</v>
      </c>
      <c r="B1668" s="418" t="inlineStr">
        <is>
          <t>Service Fee</t>
        </is>
      </c>
      <c r="C1668" s="418" t="inlineStr">
        <is>
          <t>ប្យួរ៉ូ វេរីតាស (ខេមបូឌា) លីមីធីត</t>
        </is>
      </c>
      <c r="D1668" s="418" t="inlineStr">
        <is>
          <t>L001-107024462</t>
        </is>
      </c>
      <c r="E1668" s="418" t="inlineStr">
        <is>
          <t>59014431</t>
        </is>
      </c>
      <c r="F1668" s="419" t="n">
        <v>45080</v>
      </c>
      <c r="G1668" s="420" t="n">
        <v>94713</v>
      </c>
      <c r="H1668" s="418" t="n"/>
      <c r="I1668" s="455" t="n">
        <v>94713</v>
      </c>
      <c r="J1668" s="418">
        <f>IF(L1668&lt;&gt;"",L1668,K1668)</f>
        <v/>
      </c>
      <c r="K1668" s="418">
        <f>IF(AND(T1668=TRUE, U1668=TRUE, V1668=TRUE), IF(W1668&lt;-0.05, "អនុញ្ញាត (អ្នកផ្គត់ផ្គង់ប្រកាសខ្វះ)", "បានប្រកាស (អនុញ្ញាត)"), IF(AND(T1668=FALSE, U1668=FALSE, V1668=FALSE), "ព្យួរទុក (មិនមានទិន្នន័យ)", "ប្រកាសខុស (ព្យួរទុក)"))</f>
        <v/>
      </c>
      <c r="L1668" s="418" t="inlineStr"/>
      <c r="M1668" s="418" t="inlineStr"/>
      <c r="N1668" s="455" t="n"/>
      <c r="O1668" s="455">
        <f>IF(W1668&lt;0,AI1668,I1668)</f>
        <v/>
      </c>
      <c r="P1668" s="455">
        <f>I1668-O1668</f>
        <v/>
      </c>
      <c r="Q1668" s="418" t="n"/>
      <c r="R1668" s="418" t="inlineStr">
        <is>
          <t>59014431</t>
        </is>
      </c>
      <c r="S1668" s="418" t="inlineStr"/>
      <c r="T1668" s="418">
        <f>R1668=S1668</f>
        <v/>
      </c>
      <c r="U1668" s="418">
        <f>AND(MONTH(F1668)=MONTH(Y1668), YEAR(F1668)=YEAR(Y1668))</f>
        <v/>
      </c>
      <c r="V1668" s="418">
        <f>AND(AC1668&lt;&gt;"", 'Company information'!D$4&lt;&gt;"", RIGHT(SUBSTITUTE(AC1668,"-",""),9)=RIGHT(SUBSTITUTE('Company information'!D$4,"-",""),9))</f>
        <v/>
      </c>
      <c r="W1668" s="418">
        <f>AI1668-I1668</f>
        <v/>
      </c>
      <c r="X1668" s="455" t="n"/>
      <c r="Y1668" s="417" t="n"/>
      <c r="Z1668" s="418" t="n"/>
      <c r="AA1668" s="418" t="n"/>
      <c r="AB1668" s="418" t="n"/>
      <c r="AC1668" s="418" t="n"/>
      <c r="AD1668" s="418" t="n"/>
      <c r="AE1668" s="455" t="n"/>
      <c r="AF1668" s="455" t="n"/>
      <c r="AG1668" s="455" t="n"/>
      <c r="AH1668" s="455" t="n"/>
      <c r="AI1668" s="455" t="n"/>
      <c r="AJ1668" s="455" t="n"/>
      <c r="AK1668" s="455" t="n"/>
      <c r="AL1668" s="455" t="n"/>
      <c r="AM1668" s="455" t="n"/>
      <c r="AN1668" s="455" t="n"/>
      <c r="AO1668" s="455" t="n"/>
      <c r="AP1668" s="455" t="n"/>
      <c r="AQ1668" s="455" t="n"/>
      <c r="AR1668" s="418" t="n"/>
      <c r="AS1668" s="418" t="n"/>
      <c r="AT1668" s="418" t="n"/>
    </row>
    <row r="1669">
      <c r="A1669" s="417" t="n">
        <v>1660</v>
      </c>
      <c r="B1669" s="418" t="inlineStr">
        <is>
          <t>Service Fee</t>
        </is>
      </c>
      <c r="C1669" s="418" t="inlineStr">
        <is>
          <t>ប្យួរ៉ូ វេរីតាស (ខេមបូឌា) លីមីធីត</t>
        </is>
      </c>
      <c r="D1669" s="418" t="inlineStr">
        <is>
          <t>L001-107024462</t>
        </is>
      </c>
      <c r="E1669" s="418" t="inlineStr">
        <is>
          <t>59014423</t>
        </is>
      </c>
      <c r="F1669" s="419" t="n">
        <v>45019</v>
      </c>
      <c r="G1669" s="420" t="n">
        <v>54995</v>
      </c>
      <c r="H1669" s="418" t="n"/>
      <c r="I1669" s="455" t="n">
        <v>54995</v>
      </c>
      <c r="J1669" s="418">
        <f>IF(L1669&lt;&gt;"",L1669,K1669)</f>
        <v/>
      </c>
      <c r="K1669" s="418">
        <f>IF(AND(T1669=TRUE, U1669=TRUE, V1669=TRUE), IF(W1669&lt;-0.05, "អនុញ្ញាត (អ្នកផ្គត់ផ្គង់ប្រកាសខ្វះ)", "បានប្រកាស (អនុញ្ញាត)"), IF(AND(T1669=FALSE, U1669=FALSE, V1669=FALSE), "ព្យួរទុក (មិនមានទិន្នន័យ)", "ប្រកាសខុស (ព្យួរទុក)"))</f>
        <v/>
      </c>
      <c r="L1669" s="418" t="inlineStr"/>
      <c r="M1669" s="418" t="inlineStr"/>
      <c r="N1669" s="455" t="n"/>
      <c r="O1669" s="455">
        <f>IF(W1669&lt;0,AI1669,I1669)</f>
        <v/>
      </c>
      <c r="P1669" s="455">
        <f>I1669-O1669</f>
        <v/>
      </c>
      <c r="Q1669" s="418" t="n"/>
      <c r="R1669" s="418" t="inlineStr">
        <is>
          <t>59014423</t>
        </is>
      </c>
      <c r="S1669" s="418" t="inlineStr"/>
      <c r="T1669" s="418">
        <f>R1669=S1669</f>
        <v/>
      </c>
      <c r="U1669" s="418">
        <f>AND(MONTH(F1669)=MONTH(Y1669), YEAR(F1669)=YEAR(Y1669))</f>
        <v/>
      </c>
      <c r="V1669" s="418">
        <f>AND(AC1669&lt;&gt;"", 'Company information'!D$4&lt;&gt;"", RIGHT(SUBSTITUTE(AC1669,"-",""),9)=RIGHT(SUBSTITUTE('Company information'!D$4,"-",""),9))</f>
        <v/>
      </c>
      <c r="W1669" s="418">
        <f>AI1669-I1669</f>
        <v/>
      </c>
      <c r="X1669" s="455" t="n"/>
      <c r="Y1669" s="417" t="n"/>
      <c r="Z1669" s="418" t="n"/>
      <c r="AA1669" s="418" t="n"/>
      <c r="AB1669" s="418" t="n"/>
      <c r="AC1669" s="418" t="n"/>
      <c r="AD1669" s="418" t="n"/>
      <c r="AE1669" s="455" t="n"/>
      <c r="AF1669" s="455" t="n"/>
      <c r="AG1669" s="455" t="n"/>
      <c r="AH1669" s="455" t="n"/>
      <c r="AI1669" s="455" t="n"/>
      <c r="AJ1669" s="455" t="n"/>
      <c r="AK1669" s="455" t="n"/>
      <c r="AL1669" s="455" t="n"/>
      <c r="AM1669" s="455" t="n"/>
      <c r="AN1669" s="455" t="n"/>
      <c r="AO1669" s="455" t="n"/>
      <c r="AP1669" s="455" t="n"/>
      <c r="AQ1669" s="455" t="n"/>
      <c r="AR1669" s="418" t="n"/>
      <c r="AS1669" s="418" t="n"/>
      <c r="AT1669" s="418" t="n"/>
    </row>
    <row r="1670">
      <c r="A1670" s="417" t="n">
        <v>1661</v>
      </c>
      <c r="B1670" s="418" t="inlineStr"/>
      <c r="C1670" s="418" t="inlineStr">
        <is>
          <t>កំពង់ផែស្វយ័តភ្នំពេញ "ក.ស.ភ"</t>
        </is>
      </c>
      <c r="D1670" s="418" t="inlineStr">
        <is>
          <t>L001-100044999</t>
        </is>
      </c>
      <c r="E1670" s="418" t="inlineStr">
        <is>
          <t>INV20200419701</t>
        </is>
      </c>
      <c r="F1670" s="419" t="n">
        <v>43939</v>
      </c>
      <c r="G1670" s="420" t="n">
        <v>19377</v>
      </c>
      <c r="H1670" s="418" t="n"/>
      <c r="I1670" s="455" t="n">
        <v>19377</v>
      </c>
      <c r="J1670" s="418">
        <f>IF(L1670&lt;&gt;"",L1670,K1670)</f>
        <v/>
      </c>
      <c r="K1670" s="418">
        <f>IF(AND(T1670=TRUE, U1670=TRUE, V1670=TRUE), IF(W1670&lt;-0.05, "អនុញ្ញាត (អ្នកផ្គត់ផ្គង់ប្រកាសខ្វះ)", "បានប្រកាស (អនុញ្ញាត)"), IF(AND(T1670=FALSE, U1670=FALSE, V1670=FALSE), "ព្យួរទុក (មិនមានទិន្នន័យ)", "ប្រកាសខុស (ព្យួរទុក)"))</f>
        <v/>
      </c>
      <c r="L1670" s="418" t="inlineStr"/>
      <c r="M1670" s="418" t="inlineStr"/>
      <c r="N1670" s="455" t="n"/>
      <c r="O1670" s="455">
        <f>IF(W1670&lt;0,AI1670,I1670)</f>
        <v/>
      </c>
      <c r="P1670" s="455">
        <f>I1670-O1670</f>
        <v/>
      </c>
      <c r="Q1670" s="418" t="n"/>
      <c r="R1670" s="418" t="inlineStr">
        <is>
          <t>INV20200419701</t>
        </is>
      </c>
      <c r="S1670" s="418" t="inlineStr"/>
      <c r="T1670" s="418">
        <f>R1670=S1670</f>
        <v/>
      </c>
      <c r="U1670" s="418">
        <f>AND(MONTH(F1670)=MONTH(Y1670), YEAR(F1670)=YEAR(Y1670))</f>
        <v/>
      </c>
      <c r="V1670" s="418">
        <f>AND(AC1670&lt;&gt;"", 'Company information'!D$4&lt;&gt;"", RIGHT(SUBSTITUTE(AC1670,"-",""),9)=RIGHT(SUBSTITUTE('Company information'!D$4,"-",""),9))</f>
        <v/>
      </c>
      <c r="W1670" s="418">
        <f>AI1670-I1670</f>
        <v/>
      </c>
      <c r="X1670" s="455" t="n"/>
      <c r="Y1670" s="417" t="n"/>
      <c r="Z1670" s="418" t="n"/>
      <c r="AA1670" s="418" t="n"/>
      <c r="AB1670" s="418" t="n"/>
      <c r="AC1670" s="418" t="n"/>
      <c r="AD1670" s="418" t="n"/>
      <c r="AE1670" s="455" t="n"/>
      <c r="AF1670" s="455" t="n"/>
      <c r="AG1670" s="455" t="n"/>
      <c r="AH1670" s="455" t="n"/>
      <c r="AI1670" s="455" t="n"/>
      <c r="AJ1670" s="455" t="n"/>
      <c r="AK1670" s="455" t="n"/>
      <c r="AL1670" s="455" t="n"/>
      <c r="AM1670" s="455" t="n"/>
      <c r="AN1670" s="455" t="n"/>
      <c r="AO1670" s="455" t="n"/>
      <c r="AP1670" s="455" t="n"/>
      <c r="AQ1670" s="455" t="n"/>
      <c r="AR1670" s="418" t="n"/>
      <c r="AS1670" s="418" t="n"/>
      <c r="AT1670" s="418" t="n"/>
    </row>
    <row r="1671">
      <c r="A1671" s="417" t="n">
        <v>1662</v>
      </c>
      <c r="B1671" s="418" t="inlineStr"/>
      <c r="C1671" s="418" t="inlineStr">
        <is>
          <t>ភីស៊ីអាយ សឺវីស</t>
        </is>
      </c>
      <c r="D1671" s="418" t="inlineStr">
        <is>
          <t>K010-901639639</t>
        </is>
      </c>
      <c r="E1671" s="418" t="inlineStr">
        <is>
          <t>201901009</t>
        </is>
      </c>
      <c r="F1671" s="419" t="n">
        <v>43946</v>
      </c>
      <c r="G1671" s="420" t="n">
        <v>81600</v>
      </c>
      <c r="H1671" s="418" t="n"/>
      <c r="I1671" s="455" t="n">
        <v>81600</v>
      </c>
      <c r="J1671" s="418">
        <f>IF(L1671&lt;&gt;"",L1671,K1671)</f>
        <v/>
      </c>
      <c r="K1671" s="418">
        <f>IF(AND(T1671=TRUE, U1671=TRUE, V1671=TRUE), IF(W1671&lt;-0.05, "អនុញ្ញាត (អ្នកផ្គត់ផ្គង់ប្រកាសខ្វះ)", "បានប្រកាស (អនុញ្ញាត)"), IF(AND(T1671=FALSE, U1671=FALSE, V1671=FALSE), "ព្យួរទុក (មិនមានទិន្នន័យ)", "ប្រកាសខុស (ព្យួរទុក)"))</f>
        <v/>
      </c>
      <c r="L1671" s="418" t="inlineStr"/>
      <c r="M1671" s="418" t="inlineStr"/>
      <c r="N1671" s="455" t="n"/>
      <c r="O1671" s="455">
        <f>IF(W1671&lt;0,AI1671,I1671)</f>
        <v/>
      </c>
      <c r="P1671" s="455">
        <f>I1671-O1671</f>
        <v/>
      </c>
      <c r="Q1671" s="418" t="n"/>
      <c r="R1671" s="418" t="inlineStr">
        <is>
          <t>201901009</t>
        </is>
      </c>
      <c r="S1671" s="418" t="inlineStr"/>
      <c r="T1671" s="418">
        <f>R1671=S1671</f>
        <v/>
      </c>
      <c r="U1671" s="418">
        <f>AND(MONTH(F1671)=MONTH(Y1671), YEAR(F1671)=YEAR(Y1671))</f>
        <v/>
      </c>
      <c r="V1671" s="418">
        <f>AND(AC1671&lt;&gt;"", 'Company information'!D$4&lt;&gt;"", RIGHT(SUBSTITUTE(AC1671,"-",""),9)=RIGHT(SUBSTITUTE('Company information'!D$4,"-",""),9))</f>
        <v/>
      </c>
      <c r="W1671" s="418">
        <f>AI1671-I1671</f>
        <v/>
      </c>
      <c r="X1671" s="455" t="n"/>
      <c r="Y1671" s="417" t="n"/>
      <c r="Z1671" s="418" t="n"/>
      <c r="AA1671" s="418" t="n"/>
      <c r="AB1671" s="418" t="n"/>
      <c r="AC1671" s="418" t="n"/>
      <c r="AD1671" s="418" t="n"/>
      <c r="AE1671" s="455" t="n"/>
      <c r="AF1671" s="455" t="n"/>
      <c r="AG1671" s="455" t="n"/>
      <c r="AH1671" s="455" t="n"/>
      <c r="AI1671" s="455" t="n"/>
      <c r="AJ1671" s="455" t="n"/>
      <c r="AK1671" s="455" t="n"/>
      <c r="AL1671" s="455" t="n"/>
      <c r="AM1671" s="455" t="n"/>
      <c r="AN1671" s="455" t="n"/>
      <c r="AO1671" s="455" t="n"/>
      <c r="AP1671" s="455" t="n"/>
      <c r="AQ1671" s="455" t="n"/>
      <c r="AR1671" s="418" t="n"/>
      <c r="AS1671" s="418" t="n"/>
      <c r="AT1671" s="418" t="n"/>
    </row>
    <row r="1672">
      <c r="A1672" s="417" t="n">
        <v>1663</v>
      </c>
      <c r="B1672" s="418" t="inlineStr"/>
      <c r="C1672" s="418" t="inlineStr">
        <is>
          <t>ហ្គោមី រីសាយឃល110</t>
        </is>
      </c>
      <c r="D1672" s="418" t="inlineStr">
        <is>
          <t>K010-901503890</t>
        </is>
      </c>
      <c r="E1672" s="418" t="inlineStr">
        <is>
          <t>GRIN2020141</t>
        </is>
      </c>
      <c r="F1672" s="419" t="n">
        <v>43949</v>
      </c>
      <c r="G1672" s="420" t="n">
        <v>16380</v>
      </c>
      <c r="H1672" s="418" t="n"/>
      <c r="I1672" s="455" t="n">
        <v>16380</v>
      </c>
      <c r="J1672" s="418">
        <f>IF(L1672&lt;&gt;"",L1672,K1672)</f>
        <v/>
      </c>
      <c r="K1672" s="418">
        <f>IF(AND(T1672=TRUE, U1672=TRUE, V1672=TRUE), IF(W1672&lt;-0.05, "អនុញ្ញាត (អ្នកផ្គត់ផ្គង់ប្រកាសខ្វះ)", "បានប្រកាស (អនុញ្ញាត)"), IF(AND(T1672=FALSE, U1672=FALSE, V1672=FALSE), "ព្យួរទុក (មិនមានទិន្នន័យ)", "ប្រកាសខុស (ព្យួរទុក)"))</f>
        <v/>
      </c>
      <c r="L1672" s="418" t="inlineStr"/>
      <c r="M1672" s="418" t="inlineStr"/>
      <c r="N1672" s="455" t="n"/>
      <c r="O1672" s="455">
        <f>IF(W1672&lt;0,AI1672,I1672)</f>
        <v/>
      </c>
      <c r="P1672" s="455">
        <f>I1672-O1672</f>
        <v/>
      </c>
      <c r="Q1672" s="418" t="n"/>
      <c r="R1672" s="418" t="inlineStr">
        <is>
          <t>GRIN2020141</t>
        </is>
      </c>
      <c r="S1672" s="418" t="inlineStr"/>
      <c r="T1672" s="418">
        <f>R1672=S1672</f>
        <v/>
      </c>
      <c r="U1672" s="418">
        <f>AND(MONTH(F1672)=MONTH(Y1672), YEAR(F1672)=YEAR(Y1672))</f>
        <v/>
      </c>
      <c r="V1672" s="418">
        <f>AND(AC1672&lt;&gt;"", 'Company information'!D$4&lt;&gt;"", RIGHT(SUBSTITUTE(AC1672,"-",""),9)=RIGHT(SUBSTITUTE('Company information'!D$4,"-",""),9))</f>
        <v/>
      </c>
      <c r="W1672" s="418">
        <f>AI1672-I1672</f>
        <v/>
      </c>
      <c r="X1672" s="455" t="n"/>
      <c r="Y1672" s="417" t="n"/>
      <c r="Z1672" s="418" t="n"/>
      <c r="AA1672" s="418" t="n"/>
      <c r="AB1672" s="418" t="n"/>
      <c r="AC1672" s="418" t="n"/>
      <c r="AD1672" s="418" t="n"/>
      <c r="AE1672" s="455" t="n"/>
      <c r="AF1672" s="455" t="n"/>
      <c r="AG1672" s="455" t="n"/>
      <c r="AH1672" s="455" t="n"/>
      <c r="AI1672" s="455" t="n"/>
      <c r="AJ1672" s="455" t="n"/>
      <c r="AK1672" s="455" t="n"/>
      <c r="AL1672" s="455" t="n"/>
      <c r="AM1672" s="455" t="n"/>
      <c r="AN1672" s="455" t="n"/>
      <c r="AO1672" s="455" t="n"/>
      <c r="AP1672" s="455" t="n"/>
      <c r="AQ1672" s="455" t="n"/>
      <c r="AR1672" s="418" t="n"/>
      <c r="AS1672" s="418" t="n"/>
      <c r="AT1672" s="418" t="n"/>
    </row>
    <row r="1673">
      <c r="A1673" s="417" t="n">
        <v>1664</v>
      </c>
      <c r="B1673" s="418" t="inlineStr"/>
      <c r="C1673" s="418" t="inlineStr">
        <is>
          <t>អ៊ិចស្ពែឌីធ័រ ខេមបូឌា អិលធីឌី</t>
        </is>
      </c>
      <c r="D1673" s="418" t="inlineStr">
        <is>
          <t>L001-100045898</t>
        </is>
      </c>
      <c r="E1673" s="418" t="inlineStr">
        <is>
          <t>TI0175492</t>
        </is>
      </c>
      <c r="F1673" s="419" t="n">
        <v>43948</v>
      </c>
      <c r="G1673" s="420" t="n">
        <v>148467</v>
      </c>
      <c r="H1673" s="418" t="n"/>
      <c r="I1673" s="455" t="n">
        <v>148467</v>
      </c>
      <c r="J1673" s="418">
        <f>IF(L1673&lt;&gt;"",L1673,K1673)</f>
        <v/>
      </c>
      <c r="K1673" s="418">
        <f>IF(AND(T1673=TRUE, U1673=TRUE, V1673=TRUE), IF(W1673&lt;-0.05, "អនុញ្ញាត (អ្នកផ្គត់ផ្គង់ប្រកាសខ្វះ)", "បានប្រកាស (អនុញ្ញាត)"), IF(AND(T1673=FALSE, U1673=FALSE, V1673=FALSE), "ព្យួរទុក (មិនមានទិន្នន័យ)", "ប្រកាសខុស (ព្យួរទុក)"))</f>
        <v/>
      </c>
      <c r="L1673" s="418" t="inlineStr"/>
      <c r="M1673" s="418" t="inlineStr"/>
      <c r="N1673" s="455" t="n"/>
      <c r="O1673" s="455">
        <f>IF(W1673&lt;0,AI1673,I1673)</f>
        <v/>
      </c>
      <c r="P1673" s="455">
        <f>I1673-O1673</f>
        <v/>
      </c>
      <c r="Q1673" s="418" t="n"/>
      <c r="R1673" s="418" t="inlineStr">
        <is>
          <t>TI0175492</t>
        </is>
      </c>
      <c r="S1673" s="418" t="inlineStr"/>
      <c r="T1673" s="418">
        <f>R1673=S1673</f>
        <v/>
      </c>
      <c r="U1673" s="418">
        <f>AND(MONTH(F1673)=MONTH(Y1673), YEAR(F1673)=YEAR(Y1673))</f>
        <v/>
      </c>
      <c r="V1673" s="418">
        <f>AND(AC1673&lt;&gt;"", 'Company information'!D$4&lt;&gt;"", RIGHT(SUBSTITUTE(AC1673,"-",""),9)=RIGHT(SUBSTITUTE('Company information'!D$4,"-",""),9))</f>
        <v/>
      </c>
      <c r="W1673" s="418">
        <f>AI1673-I1673</f>
        <v/>
      </c>
      <c r="X1673" s="455" t="n"/>
      <c r="Y1673" s="417" t="n"/>
      <c r="Z1673" s="418" t="n"/>
      <c r="AA1673" s="418" t="n"/>
      <c r="AB1673" s="418" t="n"/>
      <c r="AC1673" s="418" t="n"/>
      <c r="AD1673" s="418" t="n"/>
      <c r="AE1673" s="455" t="n"/>
      <c r="AF1673" s="455" t="n"/>
      <c r="AG1673" s="455" t="n"/>
      <c r="AH1673" s="455" t="n"/>
      <c r="AI1673" s="455" t="n"/>
      <c r="AJ1673" s="455" t="n"/>
      <c r="AK1673" s="455" t="n"/>
      <c r="AL1673" s="455" t="n"/>
      <c r="AM1673" s="455" t="n"/>
      <c r="AN1673" s="455" t="n"/>
      <c r="AO1673" s="455" t="n"/>
      <c r="AP1673" s="455" t="n"/>
      <c r="AQ1673" s="455" t="n"/>
      <c r="AR1673" s="418" t="n"/>
      <c r="AS1673" s="418" t="n"/>
      <c r="AT1673" s="418" t="n"/>
    </row>
    <row r="1674">
      <c r="A1674" s="417" t="n">
        <v>1665</v>
      </c>
      <c r="B1674" s="418" t="inlineStr"/>
      <c r="C1674" s="418" t="inlineStr">
        <is>
          <t>អ៊ិចស្ពែឌីធ័រ ខេមបូឌា អិលធីឌី</t>
        </is>
      </c>
      <c r="D1674" s="418" t="inlineStr">
        <is>
          <t>L001-100045898</t>
        </is>
      </c>
      <c r="E1674" s="418" t="inlineStr">
        <is>
          <t>TI0175491</t>
        </is>
      </c>
      <c r="F1674" s="419" t="n">
        <v>43948</v>
      </c>
      <c r="G1674" s="420" t="n">
        <v>152557</v>
      </c>
      <c r="H1674" s="418" t="n"/>
      <c r="I1674" s="455" t="n">
        <v>152557</v>
      </c>
      <c r="J1674" s="418">
        <f>IF(L1674&lt;&gt;"",L1674,K1674)</f>
        <v/>
      </c>
      <c r="K1674" s="418">
        <f>IF(AND(T1674=TRUE, U1674=TRUE, V1674=TRUE), IF(W1674&lt;-0.05, "អនុញ្ញាត (អ្នកផ្គត់ផ្គង់ប្រកាសខ្វះ)", "បានប្រកាស (អនុញ្ញាត)"), IF(AND(T1674=FALSE, U1674=FALSE, V1674=FALSE), "ព្យួរទុក (មិនមានទិន្នន័យ)", "ប្រកាសខុស (ព្យួរទុក)"))</f>
        <v/>
      </c>
      <c r="L1674" s="418" t="inlineStr"/>
      <c r="M1674" s="418" t="inlineStr"/>
      <c r="N1674" s="455" t="n"/>
      <c r="O1674" s="455">
        <f>IF(W1674&lt;0,AI1674,I1674)</f>
        <v/>
      </c>
      <c r="P1674" s="455">
        <f>I1674-O1674</f>
        <v/>
      </c>
      <c r="Q1674" s="418" t="n"/>
      <c r="R1674" s="418" t="inlineStr">
        <is>
          <t>TI0175491</t>
        </is>
      </c>
      <c r="S1674" s="418" t="inlineStr"/>
      <c r="T1674" s="418">
        <f>R1674=S1674</f>
        <v/>
      </c>
      <c r="U1674" s="418">
        <f>AND(MONTH(F1674)=MONTH(Y1674), YEAR(F1674)=YEAR(Y1674))</f>
        <v/>
      </c>
      <c r="V1674" s="418">
        <f>AND(AC1674&lt;&gt;"", 'Company information'!D$4&lt;&gt;"", RIGHT(SUBSTITUTE(AC1674,"-",""),9)=RIGHT(SUBSTITUTE('Company information'!D$4,"-",""),9))</f>
        <v/>
      </c>
      <c r="W1674" s="418">
        <f>AI1674-I1674</f>
        <v/>
      </c>
      <c r="X1674" s="455" t="n"/>
      <c r="Y1674" s="417" t="n"/>
      <c r="Z1674" s="418" t="n"/>
      <c r="AA1674" s="418" t="n"/>
      <c r="AB1674" s="418" t="n"/>
      <c r="AC1674" s="418" t="n"/>
      <c r="AD1674" s="418" t="n"/>
      <c r="AE1674" s="455" t="n"/>
      <c r="AF1674" s="455" t="n"/>
      <c r="AG1674" s="455" t="n"/>
      <c r="AH1674" s="455" t="n"/>
      <c r="AI1674" s="455" t="n"/>
      <c r="AJ1674" s="455" t="n"/>
      <c r="AK1674" s="455" t="n"/>
      <c r="AL1674" s="455" t="n"/>
      <c r="AM1674" s="455" t="n"/>
      <c r="AN1674" s="455" t="n"/>
      <c r="AO1674" s="455" t="n"/>
      <c r="AP1674" s="455" t="n"/>
      <c r="AQ1674" s="455" t="n"/>
      <c r="AR1674" s="418" t="n"/>
      <c r="AS1674" s="418" t="n"/>
      <c r="AT1674" s="418" t="n"/>
    </row>
    <row r="1675">
      <c r="A1675" s="417" t="n">
        <v>1666</v>
      </c>
      <c r="B1675" s="418" t="inlineStr"/>
      <c r="C1675" s="418" t="inlineStr">
        <is>
          <t>អ៊ិចស្ពែឌីធ័រ ខេមបូឌា អិលធីឌី</t>
        </is>
      </c>
      <c r="D1675" s="418" t="inlineStr">
        <is>
          <t>L001-100045898</t>
        </is>
      </c>
      <c r="E1675" s="418" t="inlineStr">
        <is>
          <t>TI0175490</t>
        </is>
      </c>
      <c r="F1675" s="419" t="n">
        <v>43948</v>
      </c>
      <c r="G1675" s="420" t="n">
        <v>152557</v>
      </c>
      <c r="H1675" s="418" t="n"/>
      <c r="I1675" s="455" t="n">
        <v>152557</v>
      </c>
      <c r="J1675" s="418">
        <f>IF(L1675&lt;&gt;"",L1675,K1675)</f>
        <v/>
      </c>
      <c r="K1675" s="418">
        <f>IF(AND(T1675=TRUE, U1675=TRUE, V1675=TRUE), IF(W1675&lt;-0.05, "អនុញ្ញាត (អ្នកផ្គត់ផ្គង់ប្រកាសខ្វះ)", "បានប្រកាស (អនុញ្ញាត)"), IF(AND(T1675=FALSE, U1675=FALSE, V1675=FALSE), "ព្យួរទុក (មិនមានទិន្នន័យ)", "ប្រកាសខុស (ព្យួរទុក)"))</f>
        <v/>
      </c>
      <c r="L1675" s="418" t="inlineStr"/>
      <c r="M1675" s="418" t="inlineStr"/>
      <c r="N1675" s="455" t="n"/>
      <c r="O1675" s="455">
        <f>IF(W1675&lt;0,AI1675,I1675)</f>
        <v/>
      </c>
      <c r="P1675" s="455">
        <f>I1675-O1675</f>
        <v/>
      </c>
      <c r="Q1675" s="418" t="n"/>
      <c r="R1675" s="418" t="inlineStr">
        <is>
          <t>TI0175490</t>
        </is>
      </c>
      <c r="S1675" s="418" t="inlineStr"/>
      <c r="T1675" s="418">
        <f>R1675=S1675</f>
        <v/>
      </c>
      <c r="U1675" s="418">
        <f>AND(MONTH(F1675)=MONTH(Y1675), YEAR(F1675)=YEAR(Y1675))</f>
        <v/>
      </c>
      <c r="V1675" s="418">
        <f>AND(AC1675&lt;&gt;"", 'Company information'!D$4&lt;&gt;"", RIGHT(SUBSTITUTE(AC1675,"-",""),9)=RIGHT(SUBSTITUTE('Company information'!D$4,"-",""),9))</f>
        <v/>
      </c>
      <c r="W1675" s="418">
        <f>AI1675-I1675</f>
        <v/>
      </c>
      <c r="X1675" s="455" t="n"/>
      <c r="Y1675" s="417" t="n"/>
      <c r="Z1675" s="418" t="n"/>
      <c r="AA1675" s="418" t="n"/>
      <c r="AB1675" s="418" t="n"/>
      <c r="AC1675" s="418" t="n"/>
      <c r="AD1675" s="418" t="n"/>
      <c r="AE1675" s="455" t="n"/>
      <c r="AF1675" s="455" t="n"/>
      <c r="AG1675" s="455" t="n"/>
      <c r="AH1675" s="455" t="n"/>
      <c r="AI1675" s="455" t="n"/>
      <c r="AJ1675" s="455" t="n"/>
      <c r="AK1675" s="455" t="n"/>
      <c r="AL1675" s="455" t="n"/>
      <c r="AM1675" s="455" t="n"/>
      <c r="AN1675" s="455" t="n"/>
      <c r="AO1675" s="455" t="n"/>
      <c r="AP1675" s="455" t="n"/>
      <c r="AQ1675" s="455" t="n"/>
      <c r="AR1675" s="418" t="n"/>
      <c r="AS1675" s="418" t="n"/>
      <c r="AT1675" s="418" t="n"/>
    </row>
    <row r="1676">
      <c r="A1676" s="417" t="n">
        <v>1667</v>
      </c>
      <c r="B1676" s="418" t="inlineStr"/>
      <c r="C1676" s="418" t="inlineStr">
        <is>
          <t>អ៊ីជីអេហ្វ ឡូជីស្ទីក ខូ អិលធីឌី</t>
        </is>
      </c>
      <c r="D1676" s="418" t="inlineStr">
        <is>
          <t>L001-901501877</t>
        </is>
      </c>
      <c r="E1676" s="418" t="inlineStr">
        <is>
          <t>2003068</t>
        </is>
      </c>
      <c r="F1676" s="419" t="n">
        <v>43945</v>
      </c>
      <c r="G1676" s="420" t="n">
        <v>93840</v>
      </c>
      <c r="H1676" s="418" t="n"/>
      <c r="I1676" s="455" t="n">
        <v>93840</v>
      </c>
      <c r="J1676" s="418">
        <f>IF(L1676&lt;&gt;"",L1676,K1676)</f>
        <v/>
      </c>
      <c r="K1676" s="418">
        <f>IF(AND(T1676=TRUE, U1676=TRUE, V1676=TRUE), IF(W1676&lt;-0.05, "អនុញ្ញាត (អ្នកផ្គត់ផ្គង់ប្រកាសខ្វះ)", "បានប្រកាស (អនុញ្ញាត)"), IF(AND(T1676=FALSE, U1676=FALSE, V1676=FALSE), "ព្យួរទុក (មិនមានទិន្នន័យ)", "ប្រកាសខុស (ព្យួរទុក)"))</f>
        <v/>
      </c>
      <c r="L1676" s="418" t="inlineStr"/>
      <c r="M1676" s="418" t="inlineStr"/>
      <c r="N1676" s="455" t="n"/>
      <c r="O1676" s="455">
        <f>IF(W1676&lt;0,AI1676,I1676)</f>
        <v/>
      </c>
      <c r="P1676" s="455">
        <f>I1676-O1676</f>
        <v/>
      </c>
      <c r="Q1676" s="418" t="n"/>
      <c r="R1676" s="418" t="inlineStr">
        <is>
          <t>2003068</t>
        </is>
      </c>
      <c r="S1676" s="418" t="inlineStr"/>
      <c r="T1676" s="418">
        <f>R1676=S1676</f>
        <v/>
      </c>
      <c r="U1676" s="418">
        <f>AND(MONTH(F1676)=MONTH(Y1676), YEAR(F1676)=YEAR(Y1676))</f>
        <v/>
      </c>
      <c r="V1676" s="418">
        <f>AND(AC1676&lt;&gt;"", 'Company information'!D$4&lt;&gt;"", RIGHT(SUBSTITUTE(AC1676,"-",""),9)=RIGHT(SUBSTITUTE('Company information'!D$4,"-",""),9))</f>
        <v/>
      </c>
      <c r="W1676" s="418">
        <f>AI1676-I1676</f>
        <v/>
      </c>
      <c r="X1676" s="455" t="n"/>
      <c r="Y1676" s="417" t="n"/>
      <c r="Z1676" s="418" t="n"/>
      <c r="AA1676" s="418" t="n"/>
      <c r="AB1676" s="418" t="n"/>
      <c r="AC1676" s="418" t="n"/>
      <c r="AD1676" s="418" t="n"/>
      <c r="AE1676" s="455" t="n"/>
      <c r="AF1676" s="455" t="n"/>
      <c r="AG1676" s="455" t="n"/>
      <c r="AH1676" s="455" t="n"/>
      <c r="AI1676" s="455" t="n"/>
      <c r="AJ1676" s="455" t="n"/>
      <c r="AK1676" s="455" t="n"/>
      <c r="AL1676" s="455" t="n"/>
      <c r="AM1676" s="455" t="n"/>
      <c r="AN1676" s="455" t="n"/>
      <c r="AO1676" s="455" t="n"/>
      <c r="AP1676" s="455" t="n"/>
      <c r="AQ1676" s="455" t="n"/>
      <c r="AR1676" s="418" t="n"/>
      <c r="AS1676" s="418" t="n"/>
      <c r="AT1676" s="418" t="n"/>
    </row>
    <row r="1677">
      <c r="A1677" s="417" t="n">
        <v>1668</v>
      </c>
      <c r="B1677" s="418" t="inlineStr"/>
      <c r="C1677" s="418" t="inlineStr">
        <is>
          <t>អ៊ីជីអេហ្វ ឡូជីស្ទីក ខូ អិលធីឌី</t>
        </is>
      </c>
      <c r="D1677" s="418" t="inlineStr">
        <is>
          <t>L001-901501877</t>
        </is>
      </c>
      <c r="E1677" s="418" t="inlineStr">
        <is>
          <t>2003067</t>
        </is>
      </c>
      <c r="F1677" s="419" t="n">
        <v>43945</v>
      </c>
      <c r="G1677" s="420" t="n">
        <v>89760</v>
      </c>
      <c r="H1677" s="418" t="n"/>
      <c r="I1677" s="455" t="n">
        <v>89760</v>
      </c>
      <c r="J1677" s="418">
        <f>IF(L1677&lt;&gt;"",L1677,K1677)</f>
        <v/>
      </c>
      <c r="K1677" s="418">
        <f>IF(AND(T1677=TRUE, U1677=TRUE, V1677=TRUE), IF(W1677&lt;-0.05, "អនុញ្ញាត (អ្នកផ្គត់ផ្គង់ប្រកាសខ្វះ)", "បានប្រកាស (អនុញ្ញាត)"), IF(AND(T1677=FALSE, U1677=FALSE, V1677=FALSE), "ព្យួរទុក (មិនមានទិន្នន័យ)", "ប្រកាសខុស (ព្យួរទុក)"))</f>
        <v/>
      </c>
      <c r="L1677" s="418" t="inlineStr"/>
      <c r="M1677" s="418" t="inlineStr"/>
      <c r="N1677" s="455" t="n"/>
      <c r="O1677" s="455">
        <f>IF(W1677&lt;0,AI1677,I1677)</f>
        <v/>
      </c>
      <c r="P1677" s="455">
        <f>I1677-O1677</f>
        <v/>
      </c>
      <c r="Q1677" s="418" t="n"/>
      <c r="R1677" s="418" t="inlineStr">
        <is>
          <t>2003067</t>
        </is>
      </c>
      <c r="S1677" s="418" t="inlineStr"/>
      <c r="T1677" s="418">
        <f>R1677=S1677</f>
        <v/>
      </c>
      <c r="U1677" s="418">
        <f>AND(MONTH(F1677)=MONTH(Y1677), YEAR(F1677)=YEAR(Y1677))</f>
        <v/>
      </c>
      <c r="V1677" s="418">
        <f>AND(AC1677&lt;&gt;"", 'Company information'!D$4&lt;&gt;"", RIGHT(SUBSTITUTE(AC1677,"-",""),9)=RIGHT(SUBSTITUTE('Company information'!D$4,"-",""),9))</f>
        <v/>
      </c>
      <c r="W1677" s="418">
        <f>AI1677-I1677</f>
        <v/>
      </c>
      <c r="X1677" s="455" t="n"/>
      <c r="Y1677" s="417" t="n"/>
      <c r="Z1677" s="418" t="n"/>
      <c r="AA1677" s="418" t="n"/>
      <c r="AB1677" s="418" t="n"/>
      <c r="AC1677" s="418" t="n"/>
      <c r="AD1677" s="418" t="n"/>
      <c r="AE1677" s="455" t="n"/>
      <c r="AF1677" s="455" t="n"/>
      <c r="AG1677" s="455" t="n"/>
      <c r="AH1677" s="455" t="n"/>
      <c r="AI1677" s="455" t="n"/>
      <c r="AJ1677" s="455" t="n"/>
      <c r="AK1677" s="455" t="n"/>
      <c r="AL1677" s="455" t="n"/>
      <c r="AM1677" s="455" t="n"/>
      <c r="AN1677" s="455" t="n"/>
      <c r="AO1677" s="455" t="n"/>
      <c r="AP1677" s="455" t="n"/>
      <c r="AQ1677" s="455" t="n"/>
      <c r="AR1677" s="418" t="n"/>
      <c r="AS1677" s="418" t="n"/>
      <c r="AT1677" s="418" t="n"/>
    </row>
    <row r="1678">
      <c r="A1678" s="417" t="n">
        <v>1669</v>
      </c>
      <c r="B1678" s="418" t="inlineStr"/>
      <c r="C1678" s="418" t="inlineStr">
        <is>
          <t>អ៊ីជីអេហ្វ ឡូជីស្ទីក ខូ អិលធីឌី</t>
        </is>
      </c>
      <c r="D1678" s="418" t="inlineStr">
        <is>
          <t>L001-901501877</t>
        </is>
      </c>
      <c r="E1678" s="418" t="inlineStr">
        <is>
          <t>2003066</t>
        </is>
      </c>
      <c r="F1678" s="419" t="n">
        <v>43945</v>
      </c>
      <c r="G1678" s="420" t="n">
        <v>89760</v>
      </c>
      <c r="H1678" s="418" t="n"/>
      <c r="I1678" s="455" t="n">
        <v>89760</v>
      </c>
      <c r="J1678" s="418">
        <f>IF(L1678&lt;&gt;"",L1678,K1678)</f>
        <v/>
      </c>
      <c r="K1678" s="418">
        <f>IF(AND(T1678=TRUE, U1678=TRUE, V1678=TRUE), IF(W1678&lt;-0.05, "អនុញ្ញាត (អ្នកផ្គត់ផ្គង់ប្រកាសខ្វះ)", "បានប្រកាស (អនុញ្ញាត)"), IF(AND(T1678=FALSE, U1678=FALSE, V1678=FALSE), "ព្យួរទុក (មិនមានទិន្នន័យ)", "ប្រកាសខុស (ព្យួរទុក)"))</f>
        <v/>
      </c>
      <c r="L1678" s="418" t="inlineStr"/>
      <c r="M1678" s="418" t="inlineStr"/>
      <c r="N1678" s="455" t="n"/>
      <c r="O1678" s="455">
        <f>IF(W1678&lt;0,AI1678,I1678)</f>
        <v/>
      </c>
      <c r="P1678" s="455">
        <f>I1678-O1678</f>
        <v/>
      </c>
      <c r="Q1678" s="418" t="n"/>
      <c r="R1678" s="418" t="inlineStr">
        <is>
          <t>2003066</t>
        </is>
      </c>
      <c r="S1678" s="418" t="inlineStr"/>
      <c r="T1678" s="418">
        <f>R1678=S1678</f>
        <v/>
      </c>
      <c r="U1678" s="418">
        <f>AND(MONTH(F1678)=MONTH(Y1678), YEAR(F1678)=YEAR(Y1678))</f>
        <v/>
      </c>
      <c r="V1678" s="418">
        <f>AND(AC1678&lt;&gt;"", 'Company information'!D$4&lt;&gt;"", RIGHT(SUBSTITUTE(AC1678,"-",""),9)=RIGHT(SUBSTITUTE('Company information'!D$4,"-",""),9))</f>
        <v/>
      </c>
      <c r="W1678" s="418">
        <f>AI1678-I1678</f>
        <v/>
      </c>
      <c r="X1678" s="455" t="n"/>
      <c r="Y1678" s="417" t="n"/>
      <c r="Z1678" s="418" t="n"/>
      <c r="AA1678" s="418" t="n"/>
      <c r="AB1678" s="418" t="n"/>
      <c r="AC1678" s="418" t="n"/>
      <c r="AD1678" s="418" t="n"/>
      <c r="AE1678" s="455" t="n"/>
      <c r="AF1678" s="455" t="n"/>
      <c r="AG1678" s="455" t="n"/>
      <c r="AH1678" s="455" t="n"/>
      <c r="AI1678" s="455" t="n"/>
      <c r="AJ1678" s="455" t="n"/>
      <c r="AK1678" s="455" t="n"/>
      <c r="AL1678" s="455" t="n"/>
      <c r="AM1678" s="455" t="n"/>
      <c r="AN1678" s="455" t="n"/>
      <c r="AO1678" s="455" t="n"/>
      <c r="AP1678" s="455" t="n"/>
      <c r="AQ1678" s="455" t="n"/>
      <c r="AR1678" s="418" t="n"/>
      <c r="AS1678" s="418" t="n"/>
      <c r="AT1678" s="418" t="n"/>
    </row>
    <row r="1679">
      <c r="A1679" s="417" t="n">
        <v>1670</v>
      </c>
      <c r="B1679" s="418" t="inlineStr"/>
      <c r="C1679" s="418" t="inlineStr">
        <is>
          <t>ខេមវីល គ្លូប៊ល ឯ.ក</t>
        </is>
      </c>
      <c r="D1679" s="418" t="inlineStr">
        <is>
          <t>L001-901637190</t>
        </is>
      </c>
      <c r="E1679" s="418" t="inlineStr">
        <is>
          <t>INV200458</t>
        </is>
      </c>
      <c r="F1679" s="419" t="n">
        <v>43942</v>
      </c>
      <c r="G1679" s="420" t="n">
        <v>175010</v>
      </c>
      <c r="H1679" s="418" t="n"/>
      <c r="I1679" s="455" t="n">
        <v>175010</v>
      </c>
      <c r="J1679" s="418">
        <f>IF(L1679&lt;&gt;"",L1679,K1679)</f>
        <v/>
      </c>
      <c r="K1679" s="418">
        <f>IF(AND(T1679=TRUE, U1679=TRUE, V1679=TRUE), IF(W1679&lt;-0.05, "អនុញ្ញាត (អ្នកផ្គត់ផ្គង់ប្រកាសខ្វះ)", "បានប្រកាស (អនុញ្ញាត)"), IF(AND(T1679=FALSE, U1679=FALSE, V1679=FALSE), "ព្យួរទុក (មិនមានទិន្នន័យ)", "ប្រកាសខុស (ព្យួរទុក)"))</f>
        <v/>
      </c>
      <c r="L1679" s="418" t="inlineStr"/>
      <c r="M1679" s="418" t="inlineStr"/>
      <c r="N1679" s="455" t="n"/>
      <c r="O1679" s="455">
        <f>IF(W1679&lt;0,AI1679,I1679)</f>
        <v/>
      </c>
      <c r="P1679" s="455">
        <f>I1679-O1679</f>
        <v/>
      </c>
      <c r="Q1679" s="418" t="n"/>
      <c r="R1679" s="418" t="inlineStr">
        <is>
          <t>INV200458</t>
        </is>
      </c>
      <c r="S1679" s="418" t="inlineStr"/>
      <c r="T1679" s="418">
        <f>R1679=S1679</f>
        <v/>
      </c>
      <c r="U1679" s="418">
        <f>AND(MONTH(F1679)=MONTH(Y1679), YEAR(F1679)=YEAR(Y1679))</f>
        <v/>
      </c>
      <c r="V1679" s="418">
        <f>AND(AC1679&lt;&gt;"", 'Company information'!D$4&lt;&gt;"", RIGHT(SUBSTITUTE(AC1679,"-",""),9)=RIGHT(SUBSTITUTE('Company information'!D$4,"-",""),9))</f>
        <v/>
      </c>
      <c r="W1679" s="418">
        <f>AI1679-I1679</f>
        <v/>
      </c>
      <c r="X1679" s="455" t="n"/>
      <c r="Y1679" s="417" t="n"/>
      <c r="Z1679" s="418" t="n"/>
      <c r="AA1679" s="418" t="n"/>
      <c r="AB1679" s="418" t="n"/>
      <c r="AC1679" s="418" t="n"/>
      <c r="AD1679" s="418" t="n"/>
      <c r="AE1679" s="455" t="n"/>
      <c r="AF1679" s="455" t="n"/>
      <c r="AG1679" s="455" t="n"/>
      <c r="AH1679" s="455" t="n"/>
      <c r="AI1679" s="455" t="n"/>
      <c r="AJ1679" s="455" t="n"/>
      <c r="AK1679" s="455" t="n"/>
      <c r="AL1679" s="455" t="n"/>
      <c r="AM1679" s="455" t="n"/>
      <c r="AN1679" s="455" t="n"/>
      <c r="AO1679" s="455" t="n"/>
      <c r="AP1679" s="455" t="n"/>
      <c r="AQ1679" s="455" t="n"/>
      <c r="AR1679" s="418" t="n"/>
      <c r="AS1679" s="418" t="n"/>
      <c r="AT1679" s="418" t="n"/>
    </row>
    <row r="1680">
      <c r="A1680" s="417" t="n">
        <v>1671</v>
      </c>
      <c r="B1680" s="418" t="inlineStr"/>
      <c r="C1680" s="418" t="inlineStr">
        <is>
          <t>អ៊ិចស្ពែឌីធ័រ ខេមបូឌា អិលធីឌី</t>
        </is>
      </c>
      <c r="D1680" s="418" t="inlineStr">
        <is>
          <t>L001-100045898</t>
        </is>
      </c>
      <c r="E1680" s="418" t="inlineStr">
        <is>
          <t>TI0175264</t>
        </is>
      </c>
      <c r="F1680" s="419" t="n">
        <v>43941</v>
      </c>
      <c r="G1680" s="420" t="n">
        <v>193901</v>
      </c>
      <c r="H1680" s="418" t="n"/>
      <c r="I1680" s="455" t="n">
        <v>193901</v>
      </c>
      <c r="J1680" s="418">
        <f>IF(L1680&lt;&gt;"",L1680,K1680)</f>
        <v/>
      </c>
      <c r="K1680" s="418">
        <f>IF(AND(T1680=TRUE, U1680=TRUE, V1680=TRUE), IF(W1680&lt;-0.05, "អនុញ្ញាត (អ្នកផ្គត់ផ្គង់ប្រកាសខ្វះ)", "បានប្រកាស (អនុញ្ញាត)"), IF(AND(T1680=FALSE, U1680=FALSE, V1680=FALSE), "ព្យួរទុក (មិនមានទិន្នន័យ)", "ប្រកាសខុស (ព្យួរទុក)"))</f>
        <v/>
      </c>
      <c r="L1680" s="418" t="inlineStr"/>
      <c r="M1680" s="418" t="inlineStr"/>
      <c r="N1680" s="455" t="n"/>
      <c r="O1680" s="455">
        <f>IF(W1680&lt;0,AI1680,I1680)</f>
        <v/>
      </c>
      <c r="P1680" s="455">
        <f>I1680-O1680</f>
        <v/>
      </c>
      <c r="Q1680" s="418" t="n"/>
      <c r="R1680" s="418" t="inlineStr">
        <is>
          <t>TI0175264</t>
        </is>
      </c>
      <c r="S1680" s="418" t="inlineStr"/>
      <c r="T1680" s="418">
        <f>R1680=S1680</f>
        <v/>
      </c>
      <c r="U1680" s="418">
        <f>AND(MONTH(F1680)=MONTH(Y1680), YEAR(F1680)=YEAR(Y1680))</f>
        <v/>
      </c>
      <c r="V1680" s="418">
        <f>AND(AC1680&lt;&gt;"", 'Company information'!D$4&lt;&gt;"", RIGHT(SUBSTITUTE(AC1680,"-",""),9)=RIGHT(SUBSTITUTE('Company information'!D$4,"-",""),9))</f>
        <v/>
      </c>
      <c r="W1680" s="418">
        <f>AI1680-I1680</f>
        <v/>
      </c>
      <c r="X1680" s="455" t="n"/>
      <c r="Y1680" s="417" t="n"/>
      <c r="Z1680" s="418" t="n"/>
      <c r="AA1680" s="418" t="n"/>
      <c r="AB1680" s="418" t="n"/>
      <c r="AC1680" s="418" t="n"/>
      <c r="AD1680" s="418" t="n"/>
      <c r="AE1680" s="455" t="n"/>
      <c r="AF1680" s="455" t="n"/>
      <c r="AG1680" s="455" t="n"/>
      <c r="AH1680" s="455" t="n"/>
      <c r="AI1680" s="455" t="n"/>
      <c r="AJ1680" s="455" t="n"/>
      <c r="AK1680" s="455" t="n"/>
      <c r="AL1680" s="455" t="n"/>
      <c r="AM1680" s="455" t="n"/>
      <c r="AN1680" s="455" t="n"/>
      <c r="AO1680" s="455" t="n"/>
      <c r="AP1680" s="455" t="n"/>
      <c r="AQ1680" s="455" t="n"/>
      <c r="AR1680" s="418" t="n"/>
      <c r="AS1680" s="418" t="n"/>
      <c r="AT1680" s="418" t="n"/>
    </row>
    <row r="1681">
      <c r="A1681" s="417" t="n">
        <v>1672</v>
      </c>
      <c r="B1681" s="418" t="inlineStr"/>
      <c r="C1681" s="418" t="inlineStr">
        <is>
          <t>ខេមវីល គ្លូប៊ល ឯ.ក</t>
        </is>
      </c>
      <c r="D1681" s="418" t="inlineStr">
        <is>
          <t>L001-901637190</t>
        </is>
      </c>
      <c r="E1681" s="418" t="inlineStr">
        <is>
          <t>INV200441</t>
        </is>
      </c>
      <c r="F1681" s="419" t="n">
        <v>43936</v>
      </c>
      <c r="G1681" s="420" t="n">
        <v>105430</v>
      </c>
      <c r="H1681" s="418" t="n"/>
      <c r="I1681" s="455" t="n">
        <v>105430</v>
      </c>
      <c r="J1681" s="418">
        <f>IF(L1681&lt;&gt;"",L1681,K1681)</f>
        <v/>
      </c>
      <c r="K1681" s="418">
        <f>IF(AND(T1681=TRUE, U1681=TRUE, V1681=TRUE), IF(W1681&lt;-0.05, "អនុញ្ញាត (អ្នកផ្គត់ផ្គង់ប្រកាសខ្វះ)", "បានប្រកាស (អនុញ្ញាត)"), IF(AND(T1681=FALSE, U1681=FALSE, V1681=FALSE), "ព្យួរទុក (មិនមានទិន្នន័យ)", "ប្រកាសខុស (ព្យួរទុក)"))</f>
        <v/>
      </c>
      <c r="L1681" s="418" t="inlineStr"/>
      <c r="M1681" s="418" t="inlineStr"/>
      <c r="N1681" s="455" t="n"/>
      <c r="O1681" s="455">
        <f>IF(W1681&lt;0,AI1681,I1681)</f>
        <v/>
      </c>
      <c r="P1681" s="455">
        <f>I1681-O1681</f>
        <v/>
      </c>
      <c r="Q1681" s="418" t="n"/>
      <c r="R1681" s="418" t="inlineStr">
        <is>
          <t>INV200441</t>
        </is>
      </c>
      <c r="S1681" s="418" t="inlineStr"/>
      <c r="T1681" s="418">
        <f>R1681=S1681</f>
        <v/>
      </c>
      <c r="U1681" s="418">
        <f>AND(MONTH(F1681)=MONTH(Y1681), YEAR(F1681)=YEAR(Y1681))</f>
        <v/>
      </c>
      <c r="V1681" s="418">
        <f>AND(AC1681&lt;&gt;"", 'Company information'!D$4&lt;&gt;"", RIGHT(SUBSTITUTE(AC1681,"-",""),9)=RIGHT(SUBSTITUTE('Company information'!D$4,"-",""),9))</f>
        <v/>
      </c>
      <c r="W1681" s="418">
        <f>AI1681-I1681</f>
        <v/>
      </c>
      <c r="X1681" s="455" t="n"/>
      <c r="Y1681" s="417" t="n"/>
      <c r="Z1681" s="418" t="n"/>
      <c r="AA1681" s="418" t="n"/>
      <c r="AB1681" s="418" t="n"/>
      <c r="AC1681" s="418" t="n"/>
      <c r="AD1681" s="418" t="n"/>
      <c r="AE1681" s="455" t="n"/>
      <c r="AF1681" s="455" t="n"/>
      <c r="AG1681" s="455" t="n"/>
      <c r="AH1681" s="455" t="n"/>
      <c r="AI1681" s="455" t="n"/>
      <c r="AJ1681" s="455" t="n"/>
      <c r="AK1681" s="455" t="n"/>
      <c r="AL1681" s="455" t="n"/>
      <c r="AM1681" s="455" t="n"/>
      <c r="AN1681" s="455" t="n"/>
      <c r="AO1681" s="455" t="n"/>
      <c r="AP1681" s="455" t="n"/>
      <c r="AQ1681" s="455" t="n"/>
      <c r="AR1681" s="418" t="n"/>
      <c r="AS1681" s="418" t="n"/>
      <c r="AT1681" s="418" t="n"/>
    </row>
    <row r="1682">
      <c r="A1682" s="417" t="n">
        <v>1673</v>
      </c>
      <c r="B1682" s="418" t="inlineStr"/>
      <c r="C1682" s="418" t="inlineStr">
        <is>
          <t>អ៊ិចស្ពែឌីធ័រ ខេមបូឌា អិលធីឌី</t>
        </is>
      </c>
      <c r="D1682" s="418" t="inlineStr">
        <is>
          <t>L001-100045898</t>
        </is>
      </c>
      <c r="E1682" s="418" t="inlineStr">
        <is>
          <t>TI0174957</t>
        </is>
      </c>
      <c r="F1682" s="419" t="n">
        <v>43934</v>
      </c>
      <c r="G1682" s="420" t="n">
        <v>123120</v>
      </c>
      <c r="H1682" s="418" t="n"/>
      <c r="I1682" s="455" t="n">
        <v>123120</v>
      </c>
      <c r="J1682" s="418">
        <f>IF(L1682&lt;&gt;"",L1682,K1682)</f>
        <v/>
      </c>
      <c r="K1682" s="418">
        <f>IF(AND(T1682=TRUE, U1682=TRUE, V1682=TRUE), IF(W1682&lt;-0.05, "អនុញ្ញាត (អ្នកផ្គត់ផ្គង់ប្រកាសខ្វះ)", "បានប្រកាស (អនុញ្ញាត)"), IF(AND(T1682=FALSE, U1682=FALSE, V1682=FALSE), "ព្យួរទុក (មិនមានទិន្នន័យ)", "ប្រកាសខុស (ព្យួរទុក)"))</f>
        <v/>
      </c>
      <c r="L1682" s="418" t="inlineStr"/>
      <c r="M1682" s="418" t="inlineStr"/>
      <c r="N1682" s="455" t="n"/>
      <c r="O1682" s="455">
        <f>IF(W1682&lt;0,AI1682,I1682)</f>
        <v/>
      </c>
      <c r="P1682" s="455">
        <f>I1682-O1682</f>
        <v/>
      </c>
      <c r="Q1682" s="418" t="n"/>
      <c r="R1682" s="418" t="inlineStr">
        <is>
          <t>TI0174957</t>
        </is>
      </c>
      <c r="S1682" s="418" t="inlineStr"/>
      <c r="T1682" s="418">
        <f>R1682=S1682</f>
        <v/>
      </c>
      <c r="U1682" s="418">
        <f>AND(MONTH(F1682)=MONTH(Y1682), YEAR(F1682)=YEAR(Y1682))</f>
        <v/>
      </c>
      <c r="V1682" s="418">
        <f>AND(AC1682&lt;&gt;"", 'Company information'!D$4&lt;&gt;"", RIGHT(SUBSTITUTE(AC1682,"-",""),9)=RIGHT(SUBSTITUTE('Company information'!D$4,"-",""),9))</f>
        <v/>
      </c>
      <c r="W1682" s="418">
        <f>AI1682-I1682</f>
        <v/>
      </c>
      <c r="X1682" s="455" t="n"/>
      <c r="Y1682" s="417" t="n"/>
      <c r="Z1682" s="418" t="n"/>
      <c r="AA1682" s="418" t="n"/>
      <c r="AB1682" s="418" t="n"/>
      <c r="AC1682" s="418" t="n"/>
      <c r="AD1682" s="418" t="n"/>
      <c r="AE1682" s="455" t="n"/>
      <c r="AF1682" s="455" t="n"/>
      <c r="AG1682" s="455" t="n"/>
      <c r="AH1682" s="455" t="n"/>
      <c r="AI1682" s="455" t="n"/>
      <c r="AJ1682" s="455" t="n"/>
      <c r="AK1682" s="455" t="n"/>
      <c r="AL1682" s="455" t="n"/>
      <c r="AM1682" s="455" t="n"/>
      <c r="AN1682" s="455" t="n"/>
      <c r="AO1682" s="455" t="n"/>
      <c r="AP1682" s="455" t="n"/>
      <c r="AQ1682" s="455" t="n"/>
      <c r="AR1682" s="418" t="n"/>
      <c r="AS1682" s="418" t="n"/>
      <c r="AT1682" s="418" t="n"/>
    </row>
    <row r="1683">
      <c r="A1683" s="417" t="n">
        <v>1674</v>
      </c>
      <c r="B1683" s="418" t="inlineStr"/>
      <c r="C1683" s="418" t="inlineStr">
        <is>
          <t>អ៊ិចស្ពែឌីធ័រ ខេមបូឌា អិលធីឌី</t>
        </is>
      </c>
      <c r="D1683" s="418" t="inlineStr">
        <is>
          <t>L001-100045898</t>
        </is>
      </c>
      <c r="E1683" s="418" t="inlineStr">
        <is>
          <t>TI0174956</t>
        </is>
      </c>
      <c r="F1683" s="419" t="n">
        <v>43934</v>
      </c>
      <c r="G1683" s="420" t="n">
        <v>199260</v>
      </c>
      <c r="H1683" s="418" t="n"/>
      <c r="I1683" s="455" t="n">
        <v>199260</v>
      </c>
      <c r="J1683" s="418">
        <f>IF(L1683&lt;&gt;"",L1683,K1683)</f>
        <v/>
      </c>
      <c r="K1683" s="418">
        <f>IF(AND(T1683=TRUE, U1683=TRUE, V1683=TRUE), IF(W1683&lt;-0.05, "អនុញ្ញាត (អ្នកផ្គត់ផ្គង់ប្រកាសខ្វះ)", "បានប្រកាស (អនុញ្ញាត)"), IF(AND(T1683=FALSE, U1683=FALSE, V1683=FALSE), "ព្យួរទុក (មិនមានទិន្នន័យ)", "ប្រកាសខុស (ព្យួរទុក)"))</f>
        <v/>
      </c>
      <c r="L1683" s="418" t="inlineStr"/>
      <c r="M1683" s="418" t="inlineStr"/>
      <c r="N1683" s="455" t="n"/>
      <c r="O1683" s="455">
        <f>IF(W1683&lt;0,AI1683,I1683)</f>
        <v/>
      </c>
      <c r="P1683" s="455">
        <f>I1683-O1683</f>
        <v/>
      </c>
      <c r="Q1683" s="418" t="n"/>
      <c r="R1683" s="418" t="inlineStr">
        <is>
          <t>TI0174956</t>
        </is>
      </c>
      <c r="S1683" s="418" t="inlineStr"/>
      <c r="T1683" s="418">
        <f>R1683=S1683</f>
        <v/>
      </c>
      <c r="U1683" s="418">
        <f>AND(MONTH(F1683)=MONTH(Y1683), YEAR(F1683)=YEAR(Y1683))</f>
        <v/>
      </c>
      <c r="V1683" s="418">
        <f>AND(AC1683&lt;&gt;"", 'Company information'!D$4&lt;&gt;"", RIGHT(SUBSTITUTE(AC1683,"-",""),9)=RIGHT(SUBSTITUTE('Company information'!D$4,"-",""),9))</f>
        <v/>
      </c>
      <c r="W1683" s="418">
        <f>AI1683-I1683</f>
        <v/>
      </c>
      <c r="X1683" s="455" t="n"/>
      <c r="Y1683" s="417" t="n"/>
      <c r="Z1683" s="418" t="n"/>
      <c r="AA1683" s="418" t="n"/>
      <c r="AB1683" s="418" t="n"/>
      <c r="AC1683" s="418" t="n"/>
      <c r="AD1683" s="418" t="n"/>
      <c r="AE1683" s="455" t="n"/>
      <c r="AF1683" s="455" t="n"/>
      <c r="AG1683" s="455" t="n"/>
      <c r="AH1683" s="455" t="n"/>
      <c r="AI1683" s="455" t="n"/>
      <c r="AJ1683" s="455" t="n"/>
      <c r="AK1683" s="455" t="n"/>
      <c r="AL1683" s="455" t="n"/>
      <c r="AM1683" s="455" t="n"/>
      <c r="AN1683" s="455" t="n"/>
      <c r="AO1683" s="455" t="n"/>
      <c r="AP1683" s="455" t="n"/>
      <c r="AQ1683" s="455" t="n"/>
      <c r="AR1683" s="418" t="n"/>
      <c r="AS1683" s="418" t="n"/>
      <c r="AT1683" s="418" t="n"/>
    </row>
    <row r="1684">
      <c r="A1684" s="417" t="n">
        <v>1675</v>
      </c>
      <c r="B1684" s="418" t="inlineStr"/>
      <c r="C1684" s="418" t="inlineStr">
        <is>
          <t>អ៊ីជីអេហ្វ ឡូជីស្ទីក ខូ អិលធីឌី</t>
        </is>
      </c>
      <c r="D1684" s="418" t="inlineStr">
        <is>
          <t>L001-901501877</t>
        </is>
      </c>
      <c r="E1684" s="418" t="inlineStr">
        <is>
          <t>2002798</t>
        </is>
      </c>
      <c r="F1684" s="419" t="n">
        <v>44108</v>
      </c>
      <c r="G1684" s="420" t="n">
        <v>93265</v>
      </c>
      <c r="H1684" s="418" t="n"/>
      <c r="I1684" s="455" t="n">
        <v>93265</v>
      </c>
      <c r="J1684" s="418">
        <f>IF(L1684&lt;&gt;"",L1684,K1684)</f>
        <v/>
      </c>
      <c r="K1684" s="418">
        <f>IF(AND(T1684=TRUE, U1684=TRUE, V1684=TRUE), IF(W1684&lt;-0.05, "អនុញ្ញាត (អ្នកផ្គត់ផ្គង់ប្រកាសខ្វះ)", "បានប្រកាស (អនុញ្ញាត)"), IF(AND(T1684=FALSE, U1684=FALSE, V1684=FALSE), "ព្យួរទុក (មិនមានទិន្នន័យ)", "ប្រកាសខុស (ព្យួរទុក)"))</f>
        <v/>
      </c>
      <c r="L1684" s="418" t="inlineStr"/>
      <c r="M1684" s="418" t="inlineStr"/>
      <c r="N1684" s="455" t="n"/>
      <c r="O1684" s="455">
        <f>IF(W1684&lt;0,AI1684,I1684)</f>
        <v/>
      </c>
      <c r="P1684" s="455">
        <f>I1684-O1684</f>
        <v/>
      </c>
      <c r="Q1684" s="418" t="n"/>
      <c r="R1684" s="418" t="inlineStr">
        <is>
          <t>2002798</t>
        </is>
      </c>
      <c r="S1684" s="418" t="inlineStr"/>
      <c r="T1684" s="418">
        <f>R1684=S1684</f>
        <v/>
      </c>
      <c r="U1684" s="418">
        <f>AND(MONTH(F1684)=MONTH(Y1684), YEAR(F1684)=YEAR(Y1684))</f>
        <v/>
      </c>
      <c r="V1684" s="418">
        <f>AND(AC1684&lt;&gt;"", 'Company information'!D$4&lt;&gt;"", RIGHT(SUBSTITUTE(AC1684,"-",""),9)=RIGHT(SUBSTITUTE('Company information'!D$4,"-",""),9))</f>
        <v/>
      </c>
      <c r="W1684" s="418">
        <f>AI1684-I1684</f>
        <v/>
      </c>
      <c r="X1684" s="455" t="n"/>
      <c r="Y1684" s="417" t="n"/>
      <c r="Z1684" s="418" t="n"/>
      <c r="AA1684" s="418" t="n"/>
      <c r="AB1684" s="418" t="n"/>
      <c r="AC1684" s="418" t="n"/>
      <c r="AD1684" s="418" t="n"/>
      <c r="AE1684" s="455" t="n"/>
      <c r="AF1684" s="455" t="n"/>
      <c r="AG1684" s="455" t="n"/>
      <c r="AH1684" s="455" t="n"/>
      <c r="AI1684" s="455" t="n"/>
      <c r="AJ1684" s="455" t="n"/>
      <c r="AK1684" s="455" t="n"/>
      <c r="AL1684" s="455" t="n"/>
      <c r="AM1684" s="455" t="n"/>
      <c r="AN1684" s="455" t="n"/>
      <c r="AO1684" s="455" t="n"/>
      <c r="AP1684" s="455" t="n"/>
      <c r="AQ1684" s="455" t="n"/>
      <c r="AR1684" s="418" t="n"/>
      <c r="AS1684" s="418" t="n"/>
      <c r="AT1684" s="418" t="n"/>
    </row>
    <row r="1685">
      <c r="A1685" s="417" t="n">
        <v>1676</v>
      </c>
      <c r="B1685" s="418" t="inlineStr"/>
      <c r="C1685" s="418" t="inlineStr">
        <is>
          <t>អ៊ីជីអេហ្វ ឡូជីស្ទីក ខូ អិលធីឌី</t>
        </is>
      </c>
      <c r="D1685" s="418" t="inlineStr">
        <is>
          <t>L001-901501877</t>
        </is>
      </c>
      <c r="E1685" s="418" t="inlineStr">
        <is>
          <t>2002797</t>
        </is>
      </c>
      <c r="F1685" s="419" t="n">
        <v>44108</v>
      </c>
      <c r="G1685" s="420" t="n">
        <v>89210</v>
      </c>
      <c r="H1685" s="418" t="n"/>
      <c r="I1685" s="455" t="n">
        <v>89210</v>
      </c>
      <c r="J1685" s="418">
        <f>IF(L1685&lt;&gt;"",L1685,K1685)</f>
        <v/>
      </c>
      <c r="K1685" s="418">
        <f>IF(AND(T1685=TRUE, U1685=TRUE, V1685=TRUE), IF(W1685&lt;-0.05, "អនុញ្ញាត (អ្នកផ្គត់ផ្គង់ប្រកាសខ្វះ)", "បានប្រកាស (អនុញ្ញាត)"), IF(AND(T1685=FALSE, U1685=FALSE, V1685=FALSE), "ព្យួរទុក (មិនមានទិន្នន័យ)", "ប្រកាសខុស (ព្យួរទុក)"))</f>
        <v/>
      </c>
      <c r="L1685" s="418" t="inlineStr"/>
      <c r="M1685" s="418" t="inlineStr"/>
      <c r="N1685" s="455" t="n"/>
      <c r="O1685" s="455">
        <f>IF(W1685&lt;0,AI1685,I1685)</f>
        <v/>
      </c>
      <c r="P1685" s="455">
        <f>I1685-O1685</f>
        <v/>
      </c>
      <c r="Q1685" s="418" t="n"/>
      <c r="R1685" s="418" t="inlineStr">
        <is>
          <t>2002797</t>
        </is>
      </c>
      <c r="S1685" s="418" t="inlineStr"/>
      <c r="T1685" s="418">
        <f>R1685=S1685</f>
        <v/>
      </c>
      <c r="U1685" s="418">
        <f>AND(MONTH(F1685)=MONTH(Y1685), YEAR(F1685)=YEAR(Y1685))</f>
        <v/>
      </c>
      <c r="V1685" s="418">
        <f>AND(AC1685&lt;&gt;"", 'Company information'!D$4&lt;&gt;"", RIGHT(SUBSTITUTE(AC1685,"-",""),9)=RIGHT(SUBSTITUTE('Company information'!D$4,"-",""),9))</f>
        <v/>
      </c>
      <c r="W1685" s="418">
        <f>AI1685-I1685</f>
        <v/>
      </c>
      <c r="X1685" s="455" t="n"/>
      <c r="Y1685" s="417" t="n"/>
      <c r="Z1685" s="418" t="n"/>
      <c r="AA1685" s="418" t="n"/>
      <c r="AB1685" s="418" t="n"/>
      <c r="AC1685" s="418" t="n"/>
      <c r="AD1685" s="418" t="n"/>
      <c r="AE1685" s="455" t="n"/>
      <c r="AF1685" s="455" t="n"/>
      <c r="AG1685" s="455" t="n"/>
      <c r="AH1685" s="455" t="n"/>
      <c r="AI1685" s="455" t="n"/>
      <c r="AJ1685" s="455" t="n"/>
      <c r="AK1685" s="455" t="n"/>
      <c r="AL1685" s="455" t="n"/>
      <c r="AM1685" s="455" t="n"/>
      <c r="AN1685" s="455" t="n"/>
      <c r="AO1685" s="455" t="n"/>
      <c r="AP1685" s="455" t="n"/>
      <c r="AQ1685" s="455" t="n"/>
      <c r="AR1685" s="418" t="n"/>
      <c r="AS1685" s="418" t="n"/>
      <c r="AT1685" s="418" t="n"/>
    </row>
    <row r="1686">
      <c r="A1686" s="417" t="n">
        <v>1677</v>
      </c>
      <c r="B1686" s="418" t="inlineStr"/>
      <c r="C1686" s="418" t="inlineStr">
        <is>
          <t>ខេមវីល គ្លូប៊ល ឯ.ក</t>
        </is>
      </c>
      <c r="D1686" s="418" t="inlineStr">
        <is>
          <t>L001-901637190</t>
        </is>
      </c>
      <c r="E1686" s="418" t="inlineStr">
        <is>
          <t>INV200410</t>
        </is>
      </c>
      <c r="F1686" s="419" t="n">
        <v>44078</v>
      </c>
      <c r="G1686" s="420" t="n">
        <v>223025</v>
      </c>
      <c r="H1686" s="418" t="n"/>
      <c r="I1686" s="455" t="n">
        <v>223025</v>
      </c>
      <c r="J1686" s="418">
        <f>IF(L1686&lt;&gt;"",L1686,K1686)</f>
        <v/>
      </c>
      <c r="K1686" s="418">
        <f>IF(AND(T1686=TRUE, U1686=TRUE, V1686=TRUE), IF(W1686&lt;-0.05, "អនុញ្ញាត (អ្នកផ្គត់ផ្គង់ប្រកាសខ្វះ)", "បានប្រកាស (អនុញ្ញាត)"), IF(AND(T1686=FALSE, U1686=FALSE, V1686=FALSE), "ព្យួរទុក (មិនមានទិន្នន័យ)", "ប្រកាសខុស (ព្យួរទុក)"))</f>
        <v/>
      </c>
      <c r="L1686" s="418" t="inlineStr"/>
      <c r="M1686" s="418" t="inlineStr"/>
      <c r="N1686" s="455" t="n"/>
      <c r="O1686" s="455">
        <f>IF(W1686&lt;0,AI1686,I1686)</f>
        <v/>
      </c>
      <c r="P1686" s="455">
        <f>I1686-O1686</f>
        <v/>
      </c>
      <c r="Q1686" s="418" t="n"/>
      <c r="R1686" s="418" t="inlineStr">
        <is>
          <t>INV200410</t>
        </is>
      </c>
      <c r="S1686" s="418" t="inlineStr"/>
      <c r="T1686" s="418">
        <f>R1686=S1686</f>
        <v/>
      </c>
      <c r="U1686" s="418">
        <f>AND(MONTH(F1686)=MONTH(Y1686), YEAR(F1686)=YEAR(Y1686))</f>
        <v/>
      </c>
      <c r="V1686" s="418">
        <f>AND(AC1686&lt;&gt;"", 'Company information'!D$4&lt;&gt;"", RIGHT(SUBSTITUTE(AC1686,"-",""),9)=RIGHT(SUBSTITUTE('Company information'!D$4,"-",""),9))</f>
        <v/>
      </c>
      <c r="W1686" s="418">
        <f>AI1686-I1686</f>
        <v/>
      </c>
      <c r="X1686" s="455" t="n"/>
      <c r="Y1686" s="417" t="n"/>
      <c r="Z1686" s="418" t="n"/>
      <c r="AA1686" s="418" t="n"/>
      <c r="AB1686" s="418" t="n"/>
      <c r="AC1686" s="418" t="n"/>
      <c r="AD1686" s="418" t="n"/>
      <c r="AE1686" s="455" t="n"/>
      <c r="AF1686" s="455" t="n"/>
      <c r="AG1686" s="455" t="n"/>
      <c r="AH1686" s="455" t="n"/>
      <c r="AI1686" s="455" t="n"/>
      <c r="AJ1686" s="455" t="n"/>
      <c r="AK1686" s="455" t="n"/>
      <c r="AL1686" s="455" t="n"/>
      <c r="AM1686" s="455" t="n"/>
      <c r="AN1686" s="455" t="n"/>
      <c r="AO1686" s="455" t="n"/>
      <c r="AP1686" s="455" t="n"/>
      <c r="AQ1686" s="455" t="n"/>
      <c r="AR1686" s="418" t="n"/>
      <c r="AS1686" s="418" t="n"/>
      <c r="AT1686" s="418" t="n"/>
    </row>
    <row r="1687">
      <c r="A1687" s="417" t="n">
        <v>1678</v>
      </c>
      <c r="B1687" s="418" t="inlineStr"/>
      <c r="C1687" s="418" t="inlineStr">
        <is>
          <t>ខេមវីល គ្លូប៊ល ឯ.ក</t>
        </is>
      </c>
      <c r="D1687" s="418" t="inlineStr">
        <is>
          <t>L001-901637190</t>
        </is>
      </c>
      <c r="E1687" s="418" t="inlineStr">
        <is>
          <t>INV200405</t>
        </is>
      </c>
      <c r="F1687" s="419" t="n">
        <v>44078</v>
      </c>
      <c r="G1687" s="420" t="n">
        <v>117595</v>
      </c>
      <c r="H1687" s="418" t="n"/>
      <c r="I1687" s="455" t="n">
        <v>117595</v>
      </c>
      <c r="J1687" s="418">
        <f>IF(L1687&lt;&gt;"",L1687,K1687)</f>
        <v/>
      </c>
      <c r="K1687" s="418">
        <f>IF(AND(T1687=TRUE, U1687=TRUE, V1687=TRUE), IF(W1687&lt;-0.05, "អនុញ្ញាត (អ្នកផ្គត់ផ្គង់ប្រកាសខ្វះ)", "បានប្រកាស (អនុញ្ញាត)"), IF(AND(T1687=FALSE, U1687=FALSE, V1687=FALSE), "ព្យួរទុក (មិនមានទិន្នន័យ)", "ប្រកាសខុស (ព្យួរទុក)"))</f>
        <v/>
      </c>
      <c r="L1687" s="418" t="inlineStr"/>
      <c r="M1687" s="418" t="inlineStr"/>
      <c r="N1687" s="455" t="n"/>
      <c r="O1687" s="455">
        <f>IF(W1687&lt;0,AI1687,I1687)</f>
        <v/>
      </c>
      <c r="P1687" s="455">
        <f>I1687-O1687</f>
        <v/>
      </c>
      <c r="Q1687" s="418" t="n"/>
      <c r="R1687" s="418" t="inlineStr">
        <is>
          <t>INV200405</t>
        </is>
      </c>
      <c r="S1687" s="418" t="inlineStr"/>
      <c r="T1687" s="418">
        <f>R1687=S1687</f>
        <v/>
      </c>
      <c r="U1687" s="418">
        <f>AND(MONTH(F1687)=MONTH(Y1687), YEAR(F1687)=YEAR(Y1687))</f>
        <v/>
      </c>
      <c r="V1687" s="418">
        <f>AND(AC1687&lt;&gt;"", 'Company information'!D$4&lt;&gt;"", RIGHT(SUBSTITUTE(AC1687,"-",""),9)=RIGHT(SUBSTITUTE('Company information'!D$4,"-",""),9))</f>
        <v/>
      </c>
      <c r="W1687" s="418">
        <f>AI1687-I1687</f>
        <v/>
      </c>
      <c r="X1687" s="455" t="n"/>
      <c r="Y1687" s="417" t="n"/>
      <c r="Z1687" s="418" t="n"/>
      <c r="AA1687" s="418" t="n"/>
      <c r="AB1687" s="418" t="n"/>
      <c r="AC1687" s="418" t="n"/>
      <c r="AD1687" s="418" t="n"/>
      <c r="AE1687" s="455" t="n"/>
      <c r="AF1687" s="455" t="n"/>
      <c r="AG1687" s="455" t="n"/>
      <c r="AH1687" s="455" t="n"/>
      <c r="AI1687" s="455" t="n"/>
      <c r="AJ1687" s="455" t="n"/>
      <c r="AK1687" s="455" t="n"/>
      <c r="AL1687" s="455" t="n"/>
      <c r="AM1687" s="455" t="n"/>
      <c r="AN1687" s="455" t="n"/>
      <c r="AO1687" s="455" t="n"/>
      <c r="AP1687" s="455" t="n"/>
      <c r="AQ1687" s="455" t="n"/>
      <c r="AR1687" s="418" t="n"/>
      <c r="AS1687" s="418" t="n"/>
      <c r="AT1687" s="418" t="n"/>
    </row>
    <row r="1688">
      <c r="A1688" s="417" t="n">
        <v>1679</v>
      </c>
      <c r="B1688" s="418" t="inlineStr"/>
      <c r="C1688" s="418" t="inlineStr">
        <is>
          <t>ថេកអេស៊ីស៊ី ផេភើរ សឺវីស ខនសាល់ធេន ឯ.ក</t>
        </is>
      </c>
      <c r="D1688" s="418" t="inlineStr">
        <is>
          <t>K004-901801112</t>
        </is>
      </c>
      <c r="E1688" s="418" t="inlineStr">
        <is>
          <t>000058</t>
        </is>
      </c>
      <c r="F1688" s="419" t="n">
        <v>44047</v>
      </c>
      <c r="G1688" s="420" t="n">
        <v>162600</v>
      </c>
      <c r="H1688" s="418" t="n"/>
      <c r="I1688" s="455" t="n">
        <v>162600</v>
      </c>
      <c r="J1688" s="418">
        <f>IF(L1688&lt;&gt;"",L1688,K1688)</f>
        <v/>
      </c>
      <c r="K1688" s="418">
        <f>IF(AND(T1688=TRUE, U1688=TRUE, V1688=TRUE), IF(W1688&lt;-0.05, "អនុញ្ញាត (អ្នកផ្គត់ផ្គង់ប្រកាសខ្វះ)", "បានប្រកាស (អនុញ្ញាត)"), IF(AND(T1688=FALSE, U1688=FALSE, V1688=FALSE), "ព្យួរទុក (មិនមានទិន្នន័យ)", "ប្រកាសខុស (ព្យួរទុក)"))</f>
        <v/>
      </c>
      <c r="L1688" s="418" t="inlineStr"/>
      <c r="M1688" s="418" t="inlineStr"/>
      <c r="N1688" s="455" t="n"/>
      <c r="O1688" s="455">
        <f>IF(W1688&lt;0,AI1688,I1688)</f>
        <v/>
      </c>
      <c r="P1688" s="455">
        <f>I1688-O1688</f>
        <v/>
      </c>
      <c r="Q1688" s="418" t="n"/>
      <c r="R1688" s="418" t="inlineStr">
        <is>
          <t>000058</t>
        </is>
      </c>
      <c r="S1688" s="418" t="inlineStr">
        <is>
          <t>000058</t>
        </is>
      </c>
      <c r="T1688" s="418">
        <f>R1688=S1688</f>
        <v/>
      </c>
      <c r="U1688" s="418">
        <f>AND(MONTH(F1688)=MONTH(Y1688), YEAR(F1688)=YEAR(Y1688))</f>
        <v/>
      </c>
      <c r="V1688" s="418">
        <f>AND(AC1688&lt;&gt;"", 'Company information'!D$4&lt;&gt;"", RIGHT(SUBSTITUTE(AC1688,"-",""),9)=RIGHT(SUBSTITUTE('Company information'!D$4,"-",""),9))</f>
        <v/>
      </c>
      <c r="W1688" s="418">
        <f>AI1688-I1688</f>
        <v/>
      </c>
      <c r="X1688" s="455" t="n"/>
      <c r="Y1688" s="419" t="n">
        <v>44831</v>
      </c>
      <c r="Z1688" s="418" t="inlineStr">
        <is>
          <t>000058</t>
        </is>
      </c>
      <c r="AA1688" s="418" t="inlineStr"/>
      <c r="AB1688" s="418" t="inlineStr">
        <is>
          <t>បុគ្គលជាប់អាករ</t>
        </is>
      </c>
      <c r="AC1688" s="418" t="inlineStr">
        <is>
          <t>L001-109007700</t>
        </is>
      </c>
      <c r="AD1688" s="418" t="inlineStr">
        <is>
          <t>គ័នថេក (ខេមបូឌា) ខបភើរេសិន លីមីធីត</t>
        </is>
      </c>
      <c r="AE1688" s="455" t="n">
        <v>5345529</v>
      </c>
      <c r="AF1688" s="455" t="n">
        <v>4859572</v>
      </c>
      <c r="AG1688" s="455" t="n">
        <v>0</v>
      </c>
      <c r="AH1688" s="455" t="n">
        <v>0</v>
      </c>
      <c r="AI1688" s="455" t="n">
        <v>485957</v>
      </c>
      <c r="AJ1688" s="455" t="n">
        <v>0</v>
      </c>
      <c r="AK1688" s="455" t="n">
        <v>0</v>
      </c>
      <c r="AL1688" s="455" t="n">
        <v>0</v>
      </c>
      <c r="AM1688" s="455" t="n">
        <v>0</v>
      </c>
      <c r="AN1688" s="455" t="n">
        <v>0</v>
      </c>
      <c r="AO1688" s="455" t="n">
        <v>0</v>
      </c>
      <c r="AP1688" s="455" t="n">
        <v>0</v>
      </c>
      <c r="AQ1688" s="455" t="n">
        <v>0</v>
      </c>
      <c r="AR1688" s="418" t="inlineStr"/>
      <c r="AS1688" s="418" t="inlineStr">
        <is>
          <t>សៀភៅ</t>
        </is>
      </c>
      <c r="AT1688" s="418" t="inlineStr">
        <is>
          <t>បានប្រកាសពន្ធ</t>
        </is>
      </c>
    </row>
    <row r="1689">
      <c r="A1689" s="417" t="n">
        <v>1680</v>
      </c>
      <c r="B1689" s="418" t="inlineStr"/>
      <c r="C1689" s="418" t="inlineStr">
        <is>
          <t>សូស៊ីយេតេ កុងសេស្យូនែរ ដឺ ឡាអេរ៉ូព័រ</t>
        </is>
      </c>
      <c r="D1689" s="418" t="inlineStr">
        <is>
          <t>L001-100047300</t>
        </is>
      </c>
      <c r="E1689" s="418" t="inlineStr">
        <is>
          <t>2000-024610</t>
        </is>
      </c>
      <c r="F1689" s="419" t="n">
        <v>44047</v>
      </c>
      <c r="G1689" s="420" t="n">
        <v>27837</v>
      </c>
      <c r="H1689" s="418" t="n"/>
      <c r="I1689" s="455" t="n">
        <v>27837</v>
      </c>
      <c r="J1689" s="418">
        <f>IF(L1689&lt;&gt;"",L1689,K1689)</f>
        <v/>
      </c>
      <c r="K1689" s="418">
        <f>IF(AND(T1689=TRUE, U1689=TRUE, V1689=TRUE), IF(W1689&lt;-0.05, "អនុញ្ញាត (អ្នកផ្គត់ផ្គង់ប្រកាសខ្វះ)", "បានប្រកាស (អនុញ្ញាត)"), IF(AND(T1689=FALSE, U1689=FALSE, V1689=FALSE), "ព្យួរទុក (មិនមានទិន្នន័យ)", "ប្រកាសខុស (ព្យួរទុក)"))</f>
        <v/>
      </c>
      <c r="L1689" s="418" t="inlineStr"/>
      <c r="M1689" s="418" t="inlineStr"/>
      <c r="N1689" s="455" t="n"/>
      <c r="O1689" s="455">
        <f>IF(W1689&lt;0,AI1689,I1689)</f>
        <v/>
      </c>
      <c r="P1689" s="455">
        <f>I1689-O1689</f>
        <v/>
      </c>
      <c r="Q1689" s="418" t="n"/>
      <c r="R1689" s="418" t="inlineStr">
        <is>
          <t>2000-024610</t>
        </is>
      </c>
      <c r="S1689" s="418" t="inlineStr"/>
      <c r="T1689" s="418">
        <f>R1689=S1689</f>
        <v/>
      </c>
      <c r="U1689" s="418">
        <f>AND(MONTH(F1689)=MONTH(Y1689), YEAR(F1689)=YEAR(Y1689))</f>
        <v/>
      </c>
      <c r="V1689" s="418">
        <f>AND(AC1689&lt;&gt;"", 'Company information'!D$4&lt;&gt;"", RIGHT(SUBSTITUTE(AC1689,"-",""),9)=RIGHT(SUBSTITUTE('Company information'!D$4,"-",""),9))</f>
        <v/>
      </c>
      <c r="W1689" s="418">
        <f>AI1689-I1689</f>
        <v/>
      </c>
      <c r="X1689" s="455" t="n"/>
      <c r="Y1689" s="417" t="n"/>
      <c r="Z1689" s="418" t="n"/>
      <c r="AA1689" s="418" t="n"/>
      <c r="AB1689" s="418" t="n"/>
      <c r="AC1689" s="418" t="n"/>
      <c r="AD1689" s="418" t="n"/>
      <c r="AE1689" s="455" t="n"/>
      <c r="AF1689" s="455" t="n"/>
      <c r="AG1689" s="455" t="n"/>
      <c r="AH1689" s="455" t="n"/>
      <c r="AI1689" s="455" t="n"/>
      <c r="AJ1689" s="455" t="n"/>
      <c r="AK1689" s="455" t="n"/>
      <c r="AL1689" s="455" t="n"/>
      <c r="AM1689" s="455" t="n"/>
      <c r="AN1689" s="455" t="n"/>
      <c r="AO1689" s="455" t="n"/>
      <c r="AP1689" s="455" t="n"/>
      <c r="AQ1689" s="455" t="n"/>
      <c r="AR1689" s="418" t="n"/>
      <c r="AS1689" s="418" t="n"/>
      <c r="AT1689" s="418" t="n"/>
    </row>
    <row r="1690">
      <c r="A1690" s="417" t="n">
        <v>1681</v>
      </c>
      <c r="B1690" s="418" t="inlineStr"/>
      <c r="C1690" s="418" t="inlineStr">
        <is>
          <t>អ៊ីជីអេហ្វ ឡូជីស្ទីក ខូ អិលធីឌី</t>
        </is>
      </c>
      <c r="D1690" s="418" t="inlineStr">
        <is>
          <t>L001-901501877</t>
        </is>
      </c>
      <c r="E1690" s="418" t="inlineStr">
        <is>
          <t>2002631</t>
        </is>
      </c>
      <c r="F1690" s="419" t="n">
        <v>43894</v>
      </c>
      <c r="G1690" s="420" t="n">
        <v>93564</v>
      </c>
      <c r="H1690" s="418" t="n"/>
      <c r="I1690" s="455" t="n">
        <v>93564</v>
      </c>
      <c r="J1690" s="418">
        <f>IF(L1690&lt;&gt;"",L1690,K1690)</f>
        <v/>
      </c>
      <c r="K1690" s="418">
        <f>IF(AND(T1690=TRUE, U1690=TRUE, V1690=TRUE), IF(W1690&lt;-0.05, "អនុញ្ញាត (អ្នកផ្គត់ផ្គង់ប្រកាសខ្វះ)", "បានប្រកាស (អនុញ្ញាត)"), IF(AND(T1690=FALSE, U1690=FALSE, V1690=FALSE), "ព្យួរទុក (មិនមានទិន្នន័យ)", "ប្រកាសខុស (ព្យួរទុក)"))</f>
        <v/>
      </c>
      <c r="L1690" s="418" t="inlineStr"/>
      <c r="M1690" s="418" t="inlineStr"/>
      <c r="N1690" s="455" t="n"/>
      <c r="O1690" s="455">
        <f>IF(W1690&lt;0,AI1690,I1690)</f>
        <v/>
      </c>
      <c r="P1690" s="455">
        <f>I1690-O1690</f>
        <v/>
      </c>
      <c r="Q1690" s="418" t="n"/>
      <c r="R1690" s="418" t="inlineStr">
        <is>
          <t>2002631</t>
        </is>
      </c>
      <c r="S1690" s="418" t="inlineStr"/>
      <c r="T1690" s="418">
        <f>R1690=S1690</f>
        <v/>
      </c>
      <c r="U1690" s="418">
        <f>AND(MONTH(F1690)=MONTH(Y1690), YEAR(F1690)=YEAR(Y1690))</f>
        <v/>
      </c>
      <c r="V1690" s="418">
        <f>AND(AC1690&lt;&gt;"", 'Company information'!D$4&lt;&gt;"", RIGHT(SUBSTITUTE(AC1690,"-",""),9)=RIGHT(SUBSTITUTE('Company information'!D$4,"-",""),9))</f>
        <v/>
      </c>
      <c r="W1690" s="418">
        <f>AI1690-I1690</f>
        <v/>
      </c>
      <c r="X1690" s="455" t="n"/>
      <c r="Y1690" s="417" t="n"/>
      <c r="Z1690" s="418" t="n"/>
      <c r="AA1690" s="418" t="n"/>
      <c r="AB1690" s="418" t="n"/>
      <c r="AC1690" s="418" t="n"/>
      <c r="AD1690" s="418" t="n"/>
      <c r="AE1690" s="455" t="n"/>
      <c r="AF1690" s="455" t="n"/>
      <c r="AG1690" s="455" t="n"/>
      <c r="AH1690" s="455" t="n"/>
      <c r="AI1690" s="455" t="n"/>
      <c r="AJ1690" s="455" t="n"/>
      <c r="AK1690" s="455" t="n"/>
      <c r="AL1690" s="455" t="n"/>
      <c r="AM1690" s="455" t="n"/>
      <c r="AN1690" s="455" t="n"/>
      <c r="AO1690" s="455" t="n"/>
      <c r="AP1690" s="455" t="n"/>
      <c r="AQ1690" s="455" t="n"/>
      <c r="AR1690" s="418" t="n"/>
      <c r="AS1690" s="418" t="n"/>
      <c r="AT1690" s="418" t="n"/>
    </row>
    <row r="1691">
      <c r="A1691" s="417" t="n">
        <v>1682</v>
      </c>
      <c r="B1691" s="418" t="inlineStr"/>
      <c r="C1691" s="418" t="inlineStr">
        <is>
          <t>អ៊ីជីអេហ្វ ឡូជីស្ទីក ខូ អិលធីឌី</t>
        </is>
      </c>
      <c r="D1691" s="418" t="inlineStr">
        <is>
          <t>L001-901501877</t>
        </is>
      </c>
      <c r="E1691" s="418" t="inlineStr">
        <is>
          <t>2002630</t>
        </is>
      </c>
      <c r="F1691" s="419" t="n">
        <v>43894</v>
      </c>
      <c r="G1691" s="420" t="n">
        <v>89496</v>
      </c>
      <c r="H1691" s="418" t="n"/>
      <c r="I1691" s="455" t="n">
        <v>89496</v>
      </c>
      <c r="J1691" s="418">
        <f>IF(L1691&lt;&gt;"",L1691,K1691)</f>
        <v/>
      </c>
      <c r="K1691" s="418">
        <f>IF(AND(T1691=TRUE, U1691=TRUE, V1691=TRUE), IF(W1691&lt;-0.05, "អនុញ្ញាត (អ្នកផ្គត់ផ្គង់ប្រកាសខ្វះ)", "បានប្រកាស (អនុញ្ញាត)"), IF(AND(T1691=FALSE, U1691=FALSE, V1691=FALSE), "ព្យួរទុក (មិនមានទិន្នន័យ)", "ប្រកាសខុស (ព្យួរទុក)"))</f>
        <v/>
      </c>
      <c r="L1691" s="418" t="inlineStr"/>
      <c r="M1691" s="418" t="inlineStr"/>
      <c r="N1691" s="455" t="n"/>
      <c r="O1691" s="455">
        <f>IF(W1691&lt;0,AI1691,I1691)</f>
        <v/>
      </c>
      <c r="P1691" s="455">
        <f>I1691-O1691</f>
        <v/>
      </c>
      <c r="Q1691" s="418" t="n"/>
      <c r="R1691" s="418" t="inlineStr">
        <is>
          <t>2002630</t>
        </is>
      </c>
      <c r="S1691" s="418" t="inlineStr"/>
      <c r="T1691" s="418">
        <f>R1691=S1691</f>
        <v/>
      </c>
      <c r="U1691" s="418">
        <f>AND(MONTH(F1691)=MONTH(Y1691), YEAR(F1691)=YEAR(Y1691))</f>
        <v/>
      </c>
      <c r="V1691" s="418">
        <f>AND(AC1691&lt;&gt;"", 'Company information'!D$4&lt;&gt;"", RIGHT(SUBSTITUTE(AC1691,"-",""),9)=RIGHT(SUBSTITUTE('Company information'!D$4,"-",""),9))</f>
        <v/>
      </c>
      <c r="W1691" s="418">
        <f>AI1691-I1691</f>
        <v/>
      </c>
      <c r="X1691" s="455" t="n"/>
      <c r="Y1691" s="417" t="n"/>
      <c r="Z1691" s="418" t="n"/>
      <c r="AA1691" s="418" t="n"/>
      <c r="AB1691" s="418" t="n"/>
      <c r="AC1691" s="418" t="n"/>
      <c r="AD1691" s="418" t="n"/>
      <c r="AE1691" s="455" t="n"/>
      <c r="AF1691" s="455" t="n"/>
      <c r="AG1691" s="455" t="n"/>
      <c r="AH1691" s="455" t="n"/>
      <c r="AI1691" s="455" t="n"/>
      <c r="AJ1691" s="455" t="n"/>
      <c r="AK1691" s="455" t="n"/>
      <c r="AL1691" s="455" t="n"/>
      <c r="AM1691" s="455" t="n"/>
      <c r="AN1691" s="455" t="n"/>
      <c r="AO1691" s="455" t="n"/>
      <c r="AP1691" s="455" t="n"/>
      <c r="AQ1691" s="455" t="n"/>
      <c r="AR1691" s="418" t="n"/>
      <c r="AS1691" s="418" t="n"/>
      <c r="AT1691" s="418" t="n"/>
    </row>
    <row r="1692">
      <c r="A1692" s="417" t="n">
        <v>1683</v>
      </c>
      <c r="B1692" s="418" t="inlineStr">
        <is>
          <t>Infrastructure Maintenance for Apr 2021</t>
        </is>
      </c>
      <c r="C1692" s="418" t="inlineStr">
        <is>
          <t>ភ្នំពេញ អេសអ៊ីហ្សិត ភីអិលស៊ី</t>
        </is>
      </c>
      <c r="D1692" s="418" t="inlineStr">
        <is>
          <t>L001-100046592</t>
        </is>
      </c>
      <c r="E1692" s="418" t="inlineStr">
        <is>
          <t>2021-01710</t>
        </is>
      </c>
      <c r="F1692" s="419" t="n">
        <v>44309</v>
      </c>
      <c r="G1692" s="420" t="n">
        <v>163896</v>
      </c>
      <c r="H1692" s="418" t="n"/>
      <c r="I1692" s="455" t="n">
        <v>163896</v>
      </c>
      <c r="J1692" s="418">
        <f>IF(L1692&lt;&gt;"",L1692,K1692)</f>
        <v/>
      </c>
      <c r="K1692" s="418">
        <f>IF(AND(T1692=TRUE, U1692=TRUE, V1692=TRUE), IF(W1692&lt;-0.05, "អនុញ្ញាត (អ្នកផ្គត់ផ្គង់ប្រកាសខ្វះ)", "បានប្រកាស (អនុញ្ញាត)"), IF(AND(T1692=FALSE, U1692=FALSE, V1692=FALSE), "ព្យួរទុក (មិនមានទិន្នន័យ)", "ប្រកាសខុស (ព្យួរទុក)"))</f>
        <v/>
      </c>
      <c r="L1692" s="418" t="inlineStr"/>
      <c r="M1692" s="418" t="inlineStr"/>
      <c r="N1692" s="455" t="n"/>
      <c r="O1692" s="455">
        <f>IF(W1692&lt;0,AI1692,I1692)</f>
        <v/>
      </c>
      <c r="P1692" s="455">
        <f>I1692-O1692</f>
        <v/>
      </c>
      <c r="Q1692" s="418" t="n"/>
      <c r="R1692" s="418" t="inlineStr">
        <is>
          <t>2021-01710</t>
        </is>
      </c>
      <c r="S1692" s="418" t="inlineStr"/>
      <c r="T1692" s="418">
        <f>R1692=S1692</f>
        <v/>
      </c>
      <c r="U1692" s="418">
        <f>AND(MONTH(F1692)=MONTH(Y1692), YEAR(F1692)=YEAR(Y1692))</f>
        <v/>
      </c>
      <c r="V1692" s="418">
        <f>AND(AC1692&lt;&gt;"", 'Company information'!D$4&lt;&gt;"", RIGHT(SUBSTITUTE(AC1692,"-",""),9)=RIGHT(SUBSTITUTE('Company information'!D$4,"-",""),9))</f>
        <v/>
      </c>
      <c r="W1692" s="418">
        <f>AI1692-I1692</f>
        <v/>
      </c>
      <c r="X1692" s="455" t="n"/>
      <c r="Y1692" s="417" t="n"/>
      <c r="Z1692" s="418" t="n"/>
      <c r="AA1692" s="418" t="n"/>
      <c r="AB1692" s="418" t="n"/>
      <c r="AC1692" s="418" t="n"/>
      <c r="AD1692" s="418" t="n"/>
      <c r="AE1692" s="455" t="n"/>
      <c r="AF1692" s="455" t="n"/>
      <c r="AG1692" s="455" t="n"/>
      <c r="AH1692" s="455" t="n"/>
      <c r="AI1692" s="455" t="n"/>
      <c r="AJ1692" s="455" t="n"/>
      <c r="AK1692" s="455" t="n"/>
      <c r="AL1692" s="455" t="n"/>
      <c r="AM1692" s="455" t="n"/>
      <c r="AN1692" s="455" t="n"/>
      <c r="AO1692" s="455" t="n"/>
      <c r="AP1692" s="455" t="n"/>
      <c r="AQ1692" s="455" t="n"/>
      <c r="AR1692" s="418" t="n"/>
      <c r="AS1692" s="418" t="n"/>
      <c r="AT1692" s="418" t="n"/>
    </row>
    <row r="1693">
      <c r="A1693" s="417" t="n">
        <v>1684</v>
      </c>
      <c r="B1693" s="418" t="inlineStr">
        <is>
          <t>Infrastructure Maintenance for Apr 2021</t>
        </is>
      </c>
      <c r="C1693" s="418" t="inlineStr">
        <is>
          <t>ភ្នំពេញ អេសអ៊ីហ្សិត ភីអិលស៊ី</t>
        </is>
      </c>
      <c r="D1693" s="418" t="inlineStr">
        <is>
          <t>L001-100046592</t>
        </is>
      </c>
      <c r="E1693" s="418" t="inlineStr">
        <is>
          <t>2021-01701</t>
        </is>
      </c>
      <c r="F1693" s="419" t="n">
        <v>44309</v>
      </c>
      <c r="G1693" s="420" t="n">
        <v>199552</v>
      </c>
      <c r="H1693" s="418" t="n"/>
      <c r="I1693" s="455" t="n">
        <v>199552</v>
      </c>
      <c r="J1693" s="418">
        <f>IF(L1693&lt;&gt;"",L1693,K1693)</f>
        <v/>
      </c>
      <c r="K1693" s="418">
        <f>IF(AND(T1693=TRUE, U1693=TRUE, V1693=TRUE), IF(W1693&lt;-0.05, "អនុញ្ញាត (អ្នកផ្គត់ផ្គង់ប្រកាសខ្វះ)", "បានប្រកាស (អនុញ្ញាត)"), IF(AND(T1693=FALSE, U1693=FALSE, V1693=FALSE), "ព្យួរទុក (មិនមានទិន្នន័យ)", "ប្រកាសខុស (ព្យួរទុក)"))</f>
        <v/>
      </c>
      <c r="L1693" s="418" t="inlineStr"/>
      <c r="M1693" s="418" t="inlineStr"/>
      <c r="N1693" s="455" t="n"/>
      <c r="O1693" s="455">
        <f>IF(W1693&lt;0,AI1693,I1693)</f>
        <v/>
      </c>
      <c r="P1693" s="455">
        <f>I1693-O1693</f>
        <v/>
      </c>
      <c r="Q1693" s="418" t="n"/>
      <c r="R1693" s="418" t="inlineStr">
        <is>
          <t>2021-01701</t>
        </is>
      </c>
      <c r="S1693" s="418" t="inlineStr"/>
      <c r="T1693" s="418">
        <f>R1693=S1693</f>
        <v/>
      </c>
      <c r="U1693" s="418">
        <f>AND(MONTH(F1693)=MONTH(Y1693), YEAR(F1693)=YEAR(Y1693))</f>
        <v/>
      </c>
      <c r="V1693" s="418">
        <f>AND(AC1693&lt;&gt;"", 'Company information'!D$4&lt;&gt;"", RIGHT(SUBSTITUTE(AC1693,"-",""),9)=RIGHT(SUBSTITUTE('Company information'!D$4,"-",""),9))</f>
        <v/>
      </c>
      <c r="W1693" s="418">
        <f>AI1693-I1693</f>
        <v/>
      </c>
      <c r="X1693" s="455" t="n"/>
      <c r="Y1693" s="417" t="n"/>
      <c r="Z1693" s="418" t="n"/>
      <c r="AA1693" s="418" t="n"/>
      <c r="AB1693" s="418" t="n"/>
      <c r="AC1693" s="418" t="n"/>
      <c r="AD1693" s="418" t="n"/>
      <c r="AE1693" s="455" t="n"/>
      <c r="AF1693" s="455" t="n"/>
      <c r="AG1693" s="455" t="n"/>
      <c r="AH1693" s="455" t="n"/>
      <c r="AI1693" s="455" t="n"/>
      <c r="AJ1693" s="455" t="n"/>
      <c r="AK1693" s="455" t="n"/>
      <c r="AL1693" s="455" t="n"/>
      <c r="AM1693" s="455" t="n"/>
      <c r="AN1693" s="455" t="n"/>
      <c r="AO1693" s="455" t="n"/>
      <c r="AP1693" s="455" t="n"/>
      <c r="AQ1693" s="455" t="n"/>
      <c r="AR1693" s="418" t="n"/>
      <c r="AS1693" s="418" t="n"/>
      <c r="AT1693" s="418" t="n"/>
    </row>
    <row r="1694">
      <c r="A1694" s="417" t="n">
        <v>1685</v>
      </c>
      <c r="B1694" s="418" t="inlineStr">
        <is>
          <t>Security Guard fee for Apr 2021</t>
        </is>
      </c>
      <c r="C1694" s="418" t="inlineStr">
        <is>
          <t>សហ័ស សិឃ្យូរិធី ឯ.ក</t>
        </is>
      </c>
      <c r="D1694" s="418" t="inlineStr">
        <is>
          <t>K010-107032600</t>
        </is>
      </c>
      <c r="E1694" s="418" t="inlineStr">
        <is>
          <t>SHTI210149</t>
        </is>
      </c>
      <c r="F1694" s="419" t="n">
        <v>44308</v>
      </c>
      <c r="G1694" s="420" t="n">
        <v>226688</v>
      </c>
      <c r="H1694" s="418" t="n"/>
      <c r="I1694" s="455" t="n">
        <v>226688</v>
      </c>
      <c r="J1694" s="418">
        <f>IF(L1694&lt;&gt;"",L1694,K1694)</f>
        <v/>
      </c>
      <c r="K1694" s="418">
        <f>IF(AND(T1694=TRUE, U1694=TRUE, V1694=TRUE), IF(W1694&lt;-0.05, "អនុញ្ញាត (អ្នកផ្គត់ផ្គង់ប្រកាសខ្វះ)", "បានប្រកាស (អនុញ្ញាត)"), IF(AND(T1694=FALSE, U1694=FALSE, V1694=FALSE), "ព្យួរទុក (មិនមានទិន្នន័យ)", "ប្រកាសខុស (ព្យួរទុក)"))</f>
        <v/>
      </c>
      <c r="L1694" s="418" t="inlineStr"/>
      <c r="M1694" s="418" t="inlineStr"/>
      <c r="N1694" s="455" t="n"/>
      <c r="O1694" s="455">
        <f>IF(W1694&lt;0,AI1694,I1694)</f>
        <v/>
      </c>
      <c r="P1694" s="455">
        <f>I1694-O1694</f>
        <v/>
      </c>
      <c r="Q1694" s="418" t="n"/>
      <c r="R1694" s="418" t="inlineStr">
        <is>
          <t>SHTI210149</t>
        </is>
      </c>
      <c r="S1694" s="418" t="inlineStr"/>
      <c r="T1694" s="418">
        <f>R1694=S1694</f>
        <v/>
      </c>
      <c r="U1694" s="418">
        <f>AND(MONTH(F1694)=MONTH(Y1694), YEAR(F1694)=YEAR(Y1694))</f>
        <v/>
      </c>
      <c r="V1694" s="418">
        <f>AND(AC1694&lt;&gt;"", 'Company information'!D$4&lt;&gt;"", RIGHT(SUBSTITUTE(AC1694,"-",""),9)=RIGHT(SUBSTITUTE('Company information'!D$4,"-",""),9))</f>
        <v/>
      </c>
      <c r="W1694" s="418">
        <f>AI1694-I1694</f>
        <v/>
      </c>
      <c r="X1694" s="455" t="n"/>
      <c r="Y1694" s="417" t="n"/>
      <c r="Z1694" s="418" t="n"/>
      <c r="AA1694" s="418" t="n"/>
      <c r="AB1694" s="418" t="n"/>
      <c r="AC1694" s="418" t="n"/>
      <c r="AD1694" s="418" t="n"/>
      <c r="AE1694" s="455" t="n"/>
      <c r="AF1694" s="455" t="n"/>
      <c r="AG1694" s="455" t="n"/>
      <c r="AH1694" s="455" t="n"/>
      <c r="AI1694" s="455" t="n"/>
      <c r="AJ1694" s="455" t="n"/>
      <c r="AK1694" s="455" t="n"/>
      <c r="AL1694" s="455" t="n"/>
      <c r="AM1694" s="455" t="n"/>
      <c r="AN1694" s="455" t="n"/>
      <c r="AO1694" s="455" t="n"/>
      <c r="AP1694" s="455" t="n"/>
      <c r="AQ1694" s="455" t="n"/>
      <c r="AR1694" s="418" t="n"/>
      <c r="AS1694" s="418" t="n"/>
      <c r="AT1694" s="418" t="n"/>
    </row>
    <row r="1695">
      <c r="A1695" s="417" t="n">
        <v>1686</v>
      </c>
      <c r="B1695" s="418" t="inlineStr">
        <is>
          <t>Waste Collection service for Apr 2021</t>
        </is>
      </c>
      <c r="C1695" s="418" t="inlineStr">
        <is>
          <t>ហ្គោមី រីសាយឃល110</t>
        </is>
      </c>
      <c r="D1695" s="418" t="inlineStr">
        <is>
          <t>K010-901503890</t>
        </is>
      </c>
      <c r="E1695" s="418" t="inlineStr">
        <is>
          <t>GR-TIN21/04-024</t>
        </is>
      </c>
      <c r="F1695" s="419" t="n">
        <v>44316</v>
      </c>
      <c r="G1695" s="420" t="n">
        <v>8096</v>
      </c>
      <c r="H1695" s="418" t="n"/>
      <c r="I1695" s="455" t="n">
        <v>8096</v>
      </c>
      <c r="J1695" s="418">
        <f>IF(L1695&lt;&gt;"",L1695,K1695)</f>
        <v/>
      </c>
      <c r="K1695" s="418">
        <f>IF(AND(T1695=TRUE, U1695=TRUE, V1695=TRUE), IF(W1695&lt;-0.05, "អនុញ្ញាត (អ្នកផ្គត់ផ្គង់ប្រកាសខ្វះ)", "បានប្រកាស (អនុញ្ញាត)"), IF(AND(T1695=FALSE, U1695=FALSE, V1695=FALSE), "ព្យួរទុក (មិនមានទិន្នន័យ)", "ប្រកាសខុស (ព្យួរទុក)"))</f>
        <v/>
      </c>
      <c r="L1695" s="418" t="inlineStr"/>
      <c r="M1695" s="418" t="inlineStr"/>
      <c r="N1695" s="455" t="n"/>
      <c r="O1695" s="455">
        <f>IF(W1695&lt;0,AI1695,I1695)</f>
        <v/>
      </c>
      <c r="P1695" s="455">
        <f>I1695-O1695</f>
        <v/>
      </c>
      <c r="Q1695" s="418" t="n"/>
      <c r="R1695" s="418" t="inlineStr">
        <is>
          <t>GR-TIN21/04-024</t>
        </is>
      </c>
      <c r="S1695" s="418" t="inlineStr"/>
      <c r="T1695" s="418">
        <f>R1695=S1695</f>
        <v/>
      </c>
      <c r="U1695" s="418">
        <f>AND(MONTH(F1695)=MONTH(Y1695), YEAR(F1695)=YEAR(Y1695))</f>
        <v/>
      </c>
      <c r="V1695" s="418">
        <f>AND(AC1695&lt;&gt;"", 'Company information'!D$4&lt;&gt;"", RIGHT(SUBSTITUTE(AC1695,"-",""),9)=RIGHT(SUBSTITUTE('Company information'!D$4,"-",""),9))</f>
        <v/>
      </c>
      <c r="W1695" s="418">
        <f>AI1695-I1695</f>
        <v/>
      </c>
      <c r="X1695" s="455" t="n"/>
      <c r="Y1695" s="417" t="n"/>
      <c r="Z1695" s="418" t="n"/>
      <c r="AA1695" s="418" t="n"/>
      <c r="AB1695" s="418" t="n"/>
      <c r="AC1695" s="418" t="n"/>
      <c r="AD1695" s="418" t="n"/>
      <c r="AE1695" s="455" t="n"/>
      <c r="AF1695" s="455" t="n"/>
      <c r="AG1695" s="455" t="n"/>
      <c r="AH1695" s="455" t="n"/>
      <c r="AI1695" s="455" t="n"/>
      <c r="AJ1695" s="455" t="n"/>
      <c r="AK1695" s="455" t="n"/>
      <c r="AL1695" s="455" t="n"/>
      <c r="AM1695" s="455" t="n"/>
      <c r="AN1695" s="455" t="n"/>
      <c r="AO1695" s="455" t="n"/>
      <c r="AP1695" s="455" t="n"/>
      <c r="AQ1695" s="455" t="n"/>
      <c r="AR1695" s="418" t="n"/>
      <c r="AS1695" s="418" t="n"/>
      <c r="AT1695" s="418" t="n"/>
    </row>
    <row r="1696">
      <c r="A1696" s="417" t="n">
        <v>1687</v>
      </c>
      <c r="B1696" s="418" t="inlineStr">
        <is>
          <t>Life-Off Charge</t>
        </is>
      </c>
      <c r="C1696" s="418" t="inlineStr">
        <is>
          <t>កំពង់ផែស្វយ័តភ្នំពេញ "ក.ស.ភ"</t>
        </is>
      </c>
      <c r="D1696" s="418" t="inlineStr">
        <is>
          <t>L001-100044999</t>
        </is>
      </c>
      <c r="E1696" s="418" t="inlineStr">
        <is>
          <t>INV20210418309</t>
        </is>
      </c>
      <c r="F1696" s="419" t="n">
        <v>44351</v>
      </c>
      <c r="G1696" s="420" t="n">
        <v>58248</v>
      </c>
      <c r="H1696" s="418" t="n"/>
      <c r="I1696" s="455" t="n">
        <v>58248</v>
      </c>
      <c r="J1696" s="418">
        <f>IF(L1696&lt;&gt;"",L1696,K1696)</f>
        <v/>
      </c>
      <c r="K1696" s="418">
        <f>IF(AND(T1696=TRUE, U1696=TRUE, V1696=TRUE), IF(W1696&lt;-0.05, "អនុញ្ញាត (អ្នកផ្គត់ផ្គង់ប្រកាសខ្វះ)", "បានប្រកាស (អនុញ្ញាត)"), IF(AND(T1696=FALSE, U1696=FALSE, V1696=FALSE), "ព្យួរទុក (មិនមានទិន្នន័យ)", "ប្រកាសខុស (ព្យួរទុក)"))</f>
        <v/>
      </c>
      <c r="L1696" s="418" t="inlineStr"/>
      <c r="M1696" s="418" t="inlineStr"/>
      <c r="N1696" s="455" t="n"/>
      <c r="O1696" s="455">
        <f>IF(W1696&lt;0,AI1696,I1696)</f>
        <v/>
      </c>
      <c r="P1696" s="455">
        <f>I1696-O1696</f>
        <v/>
      </c>
      <c r="Q1696" s="418" t="n"/>
      <c r="R1696" s="418" t="inlineStr">
        <is>
          <t>INV20210418309</t>
        </is>
      </c>
      <c r="S1696" s="418" t="inlineStr"/>
      <c r="T1696" s="418">
        <f>R1696=S1696</f>
        <v/>
      </c>
      <c r="U1696" s="418">
        <f>AND(MONTH(F1696)=MONTH(Y1696), YEAR(F1696)=YEAR(Y1696))</f>
        <v/>
      </c>
      <c r="V1696" s="418">
        <f>AND(AC1696&lt;&gt;"", 'Company information'!D$4&lt;&gt;"", RIGHT(SUBSTITUTE(AC1696,"-",""),9)=RIGHT(SUBSTITUTE('Company information'!D$4,"-",""),9))</f>
        <v/>
      </c>
      <c r="W1696" s="418">
        <f>AI1696-I1696</f>
        <v/>
      </c>
      <c r="X1696" s="455" t="n"/>
      <c r="Y1696" s="417" t="n"/>
      <c r="Z1696" s="418" t="n"/>
      <c r="AA1696" s="418" t="n"/>
      <c r="AB1696" s="418" t="n"/>
      <c r="AC1696" s="418" t="n"/>
      <c r="AD1696" s="418" t="n"/>
      <c r="AE1696" s="455" t="n"/>
      <c r="AF1696" s="455" t="n"/>
      <c r="AG1696" s="455" t="n"/>
      <c r="AH1696" s="455" t="n"/>
      <c r="AI1696" s="455" t="n"/>
      <c r="AJ1696" s="455" t="n"/>
      <c r="AK1696" s="455" t="n"/>
      <c r="AL1696" s="455" t="n"/>
      <c r="AM1696" s="455" t="n"/>
      <c r="AN1696" s="455" t="n"/>
      <c r="AO1696" s="455" t="n"/>
      <c r="AP1696" s="455" t="n"/>
      <c r="AQ1696" s="455" t="n"/>
      <c r="AR1696" s="418" t="n"/>
      <c r="AS1696" s="418" t="n"/>
      <c r="AT1696" s="418" t="n"/>
    </row>
    <row r="1697">
      <c r="A1697" s="417" t="n">
        <v>1688</v>
      </c>
      <c r="B1697" s="418" t="inlineStr">
        <is>
          <t>Life-Off Charge</t>
        </is>
      </c>
      <c r="C1697" s="418" t="inlineStr">
        <is>
          <t>កំពង់ផែស្វយ័តភ្នំពេញ "ក.ស.ភ"</t>
        </is>
      </c>
      <c r="D1697" s="418" t="inlineStr">
        <is>
          <t>L001-100044999</t>
        </is>
      </c>
      <c r="E1697" s="418" t="inlineStr">
        <is>
          <t>INV20210418307</t>
        </is>
      </c>
      <c r="F1697" s="419" t="n">
        <v>44351</v>
      </c>
      <c r="G1697" s="420" t="n">
        <v>29124</v>
      </c>
      <c r="H1697" s="418" t="n"/>
      <c r="I1697" s="455" t="n">
        <v>29124</v>
      </c>
      <c r="J1697" s="418">
        <f>IF(L1697&lt;&gt;"",L1697,K1697)</f>
        <v/>
      </c>
      <c r="K1697" s="418">
        <f>IF(AND(T1697=TRUE, U1697=TRUE, V1697=TRUE), IF(W1697&lt;-0.05, "អនុញ្ញាត (អ្នកផ្គត់ផ្គង់ប្រកាសខ្វះ)", "បានប្រកាស (អនុញ្ញាត)"), IF(AND(T1697=FALSE, U1697=FALSE, V1697=FALSE), "ព្យួរទុក (មិនមានទិន្នន័យ)", "ប្រកាសខុស (ព្យួរទុក)"))</f>
        <v/>
      </c>
      <c r="L1697" s="418" t="inlineStr"/>
      <c r="M1697" s="418" t="inlineStr"/>
      <c r="N1697" s="455" t="n"/>
      <c r="O1697" s="455">
        <f>IF(W1697&lt;0,AI1697,I1697)</f>
        <v/>
      </c>
      <c r="P1697" s="455">
        <f>I1697-O1697</f>
        <v/>
      </c>
      <c r="Q1697" s="418" t="n"/>
      <c r="R1697" s="418" t="inlineStr">
        <is>
          <t>INV20210418307</t>
        </is>
      </c>
      <c r="S1697" s="418" t="inlineStr"/>
      <c r="T1697" s="418">
        <f>R1697=S1697</f>
        <v/>
      </c>
      <c r="U1697" s="418">
        <f>AND(MONTH(F1697)=MONTH(Y1697), YEAR(F1697)=YEAR(Y1697))</f>
        <v/>
      </c>
      <c r="V1697" s="418">
        <f>AND(AC1697&lt;&gt;"", 'Company information'!D$4&lt;&gt;"", RIGHT(SUBSTITUTE(AC1697,"-",""),9)=RIGHT(SUBSTITUTE('Company information'!D$4,"-",""),9))</f>
        <v/>
      </c>
      <c r="W1697" s="418">
        <f>AI1697-I1697</f>
        <v/>
      </c>
      <c r="X1697" s="455" t="n"/>
      <c r="Y1697" s="417" t="n"/>
      <c r="Z1697" s="418" t="n"/>
      <c r="AA1697" s="418" t="n"/>
      <c r="AB1697" s="418" t="n"/>
      <c r="AC1697" s="418" t="n"/>
      <c r="AD1697" s="418" t="n"/>
      <c r="AE1697" s="455" t="n"/>
      <c r="AF1697" s="455" t="n"/>
      <c r="AG1697" s="455" t="n"/>
      <c r="AH1697" s="455" t="n"/>
      <c r="AI1697" s="455" t="n"/>
      <c r="AJ1697" s="455" t="n"/>
      <c r="AK1697" s="455" t="n"/>
      <c r="AL1697" s="455" t="n"/>
      <c r="AM1697" s="455" t="n"/>
      <c r="AN1697" s="455" t="n"/>
      <c r="AO1697" s="455" t="n"/>
      <c r="AP1697" s="455" t="n"/>
      <c r="AQ1697" s="455" t="n"/>
      <c r="AR1697" s="418" t="n"/>
      <c r="AS1697" s="418" t="n"/>
      <c r="AT1697" s="418" t="n"/>
    </row>
    <row r="1698">
      <c r="A1698" s="417" t="n">
        <v>1689</v>
      </c>
      <c r="B1698" s="418" t="inlineStr">
        <is>
          <t>Life-Off Charge</t>
        </is>
      </c>
      <c r="C1698" s="418" t="inlineStr">
        <is>
          <t>កំពង់ផែស្វយ័តភ្នំពេញ "ក.ស.ភ"</t>
        </is>
      </c>
      <c r="D1698" s="418" t="inlineStr">
        <is>
          <t>L001-100044999</t>
        </is>
      </c>
      <c r="E1698" s="418" t="inlineStr">
        <is>
          <t>INV20210418306</t>
        </is>
      </c>
      <c r="F1698" s="419" t="n">
        <v>44351</v>
      </c>
      <c r="G1698" s="420" t="n">
        <v>29124</v>
      </c>
      <c r="H1698" s="418" t="n"/>
      <c r="I1698" s="455" t="n">
        <v>29124</v>
      </c>
      <c r="J1698" s="418">
        <f>IF(L1698&lt;&gt;"",L1698,K1698)</f>
        <v/>
      </c>
      <c r="K1698" s="418">
        <f>IF(AND(T1698=TRUE, U1698=TRUE, V1698=TRUE), IF(W1698&lt;-0.05, "អនុញ្ញាត (អ្នកផ្គត់ផ្គង់ប្រកាសខ្វះ)", "បានប្រកាស (អនុញ្ញាត)"), IF(AND(T1698=FALSE, U1698=FALSE, V1698=FALSE), "ព្យួរទុក (មិនមានទិន្នន័យ)", "ប្រកាសខុស (ព្យួរទុក)"))</f>
        <v/>
      </c>
      <c r="L1698" s="418" t="inlineStr"/>
      <c r="M1698" s="418" t="inlineStr"/>
      <c r="N1698" s="455" t="n"/>
      <c r="O1698" s="455">
        <f>IF(W1698&lt;0,AI1698,I1698)</f>
        <v/>
      </c>
      <c r="P1698" s="455">
        <f>I1698-O1698</f>
        <v/>
      </c>
      <c r="Q1698" s="418" t="n"/>
      <c r="R1698" s="418" t="inlineStr">
        <is>
          <t>INV20210418306</t>
        </is>
      </c>
      <c r="S1698" s="418" t="inlineStr"/>
      <c r="T1698" s="418">
        <f>R1698=S1698</f>
        <v/>
      </c>
      <c r="U1698" s="418">
        <f>AND(MONTH(F1698)=MONTH(Y1698), YEAR(F1698)=YEAR(Y1698))</f>
        <v/>
      </c>
      <c r="V1698" s="418">
        <f>AND(AC1698&lt;&gt;"", 'Company information'!D$4&lt;&gt;"", RIGHT(SUBSTITUTE(AC1698,"-",""),9)=RIGHT(SUBSTITUTE('Company information'!D$4,"-",""),9))</f>
        <v/>
      </c>
      <c r="W1698" s="418">
        <f>AI1698-I1698</f>
        <v/>
      </c>
      <c r="X1698" s="455" t="n"/>
      <c r="Y1698" s="417" t="n"/>
      <c r="Z1698" s="418" t="n"/>
      <c r="AA1698" s="418" t="n"/>
      <c r="AB1698" s="418" t="n"/>
      <c r="AC1698" s="418" t="n"/>
      <c r="AD1698" s="418" t="n"/>
      <c r="AE1698" s="455" t="n"/>
      <c r="AF1698" s="455" t="n"/>
      <c r="AG1698" s="455" t="n"/>
      <c r="AH1698" s="455" t="n"/>
      <c r="AI1698" s="455" t="n"/>
      <c r="AJ1698" s="455" t="n"/>
      <c r="AK1698" s="455" t="n"/>
      <c r="AL1698" s="455" t="n"/>
      <c r="AM1698" s="455" t="n"/>
      <c r="AN1698" s="455" t="n"/>
      <c r="AO1698" s="455" t="n"/>
      <c r="AP1698" s="455" t="n"/>
      <c r="AQ1698" s="455" t="n"/>
      <c r="AR1698" s="418" t="n"/>
      <c r="AS1698" s="418" t="n"/>
      <c r="AT1698" s="418" t="n"/>
    </row>
    <row r="1699">
      <c r="A1699" s="417" t="n">
        <v>1690</v>
      </c>
      <c r="B1699" s="418" t="inlineStr">
        <is>
          <t>Life-Off Charge</t>
        </is>
      </c>
      <c r="C1699" s="418" t="inlineStr">
        <is>
          <t>កំពង់ផែស្វយ័តភ្នំពេញ "ក.ស.ភ"</t>
        </is>
      </c>
      <c r="D1699" s="418" t="inlineStr">
        <is>
          <t>L001-100044999</t>
        </is>
      </c>
      <c r="E1699" s="418" t="inlineStr">
        <is>
          <t>INV20210418310</t>
        </is>
      </c>
      <c r="F1699" s="419" t="n">
        <v>44351</v>
      </c>
      <c r="G1699" s="420" t="n">
        <v>19416</v>
      </c>
      <c r="H1699" s="418" t="n"/>
      <c r="I1699" s="455" t="n">
        <v>19416</v>
      </c>
      <c r="J1699" s="418">
        <f>IF(L1699&lt;&gt;"",L1699,K1699)</f>
        <v/>
      </c>
      <c r="K1699" s="418">
        <f>IF(AND(T1699=TRUE, U1699=TRUE, V1699=TRUE), IF(W1699&lt;-0.05, "អនុញ្ញាត (អ្នកផ្គត់ផ្គង់ប្រកាសខ្វះ)", "បានប្រកាស (អនុញ្ញាត)"), IF(AND(T1699=FALSE, U1699=FALSE, V1699=FALSE), "ព្យួរទុក (មិនមានទិន្នន័យ)", "ប្រកាសខុស (ព្យួរទុក)"))</f>
        <v/>
      </c>
      <c r="L1699" s="418" t="inlineStr"/>
      <c r="M1699" s="418" t="inlineStr"/>
      <c r="N1699" s="455" t="n"/>
      <c r="O1699" s="455">
        <f>IF(W1699&lt;0,AI1699,I1699)</f>
        <v/>
      </c>
      <c r="P1699" s="455">
        <f>I1699-O1699</f>
        <v/>
      </c>
      <c r="Q1699" s="418" t="n"/>
      <c r="R1699" s="418" t="inlineStr">
        <is>
          <t>INV20210418310</t>
        </is>
      </c>
      <c r="S1699" s="418" t="inlineStr"/>
      <c r="T1699" s="418">
        <f>R1699=S1699</f>
        <v/>
      </c>
      <c r="U1699" s="418">
        <f>AND(MONTH(F1699)=MONTH(Y1699), YEAR(F1699)=YEAR(Y1699))</f>
        <v/>
      </c>
      <c r="V1699" s="418">
        <f>AND(AC1699&lt;&gt;"", 'Company information'!D$4&lt;&gt;"", RIGHT(SUBSTITUTE(AC1699,"-",""),9)=RIGHT(SUBSTITUTE('Company information'!D$4,"-",""),9))</f>
        <v/>
      </c>
      <c r="W1699" s="418">
        <f>AI1699-I1699</f>
        <v/>
      </c>
      <c r="X1699" s="455" t="n"/>
      <c r="Y1699" s="417" t="n"/>
      <c r="Z1699" s="418" t="n"/>
      <c r="AA1699" s="418" t="n"/>
      <c r="AB1699" s="418" t="n"/>
      <c r="AC1699" s="418" t="n"/>
      <c r="AD1699" s="418" t="n"/>
      <c r="AE1699" s="455" t="n"/>
      <c r="AF1699" s="455" t="n"/>
      <c r="AG1699" s="455" t="n"/>
      <c r="AH1699" s="455" t="n"/>
      <c r="AI1699" s="455" t="n"/>
      <c r="AJ1699" s="455" t="n"/>
      <c r="AK1699" s="455" t="n"/>
      <c r="AL1699" s="455" t="n"/>
      <c r="AM1699" s="455" t="n"/>
      <c r="AN1699" s="455" t="n"/>
      <c r="AO1699" s="455" t="n"/>
      <c r="AP1699" s="455" t="n"/>
      <c r="AQ1699" s="455" t="n"/>
      <c r="AR1699" s="418" t="n"/>
      <c r="AS1699" s="418" t="n"/>
      <c r="AT1699" s="418" t="n"/>
    </row>
    <row r="1700">
      <c r="A1700" s="417" t="n">
        <v>1691</v>
      </c>
      <c r="B1700" s="418" t="inlineStr">
        <is>
          <t>Life-Off Charge</t>
        </is>
      </c>
      <c r="C1700" s="418" t="inlineStr">
        <is>
          <t>កំពង់ផែស្វយ័តភ្នំពេញ "ក.ស.ភ"</t>
        </is>
      </c>
      <c r="D1700" s="418" t="inlineStr">
        <is>
          <t>L001-100044999</t>
        </is>
      </c>
      <c r="E1700" s="418" t="inlineStr">
        <is>
          <t>INV20210418315</t>
        </is>
      </c>
      <c r="F1700" s="419" t="n">
        <v>44351</v>
      </c>
      <c r="G1700" s="420" t="n">
        <v>116496</v>
      </c>
      <c r="H1700" s="418" t="n"/>
      <c r="I1700" s="455" t="n">
        <v>116496</v>
      </c>
      <c r="J1700" s="418">
        <f>IF(L1700&lt;&gt;"",L1700,K1700)</f>
        <v/>
      </c>
      <c r="K1700" s="418">
        <f>IF(AND(T1700=TRUE, U1700=TRUE, V1700=TRUE), IF(W1700&lt;-0.05, "អនុញ្ញាត (អ្នកផ្គត់ផ្គង់ប្រកាសខ្វះ)", "បានប្រកាស (អនុញ្ញាត)"), IF(AND(T1700=FALSE, U1700=FALSE, V1700=FALSE), "ព្យួរទុក (មិនមានទិន្នន័យ)", "ប្រកាសខុស (ព្យួរទុក)"))</f>
        <v/>
      </c>
      <c r="L1700" s="418" t="inlineStr"/>
      <c r="M1700" s="418" t="inlineStr"/>
      <c r="N1700" s="455" t="n"/>
      <c r="O1700" s="455">
        <f>IF(W1700&lt;0,AI1700,I1700)</f>
        <v/>
      </c>
      <c r="P1700" s="455">
        <f>I1700-O1700</f>
        <v/>
      </c>
      <c r="Q1700" s="418" t="n"/>
      <c r="R1700" s="418" t="inlineStr">
        <is>
          <t>INV20210418315</t>
        </is>
      </c>
      <c r="S1700" s="418" t="inlineStr"/>
      <c r="T1700" s="418">
        <f>R1700=S1700</f>
        <v/>
      </c>
      <c r="U1700" s="418">
        <f>AND(MONTH(F1700)=MONTH(Y1700), YEAR(F1700)=YEAR(Y1700))</f>
        <v/>
      </c>
      <c r="V1700" s="418">
        <f>AND(AC1700&lt;&gt;"", 'Company information'!D$4&lt;&gt;"", RIGHT(SUBSTITUTE(AC1700,"-",""),9)=RIGHT(SUBSTITUTE('Company information'!D$4,"-",""),9))</f>
        <v/>
      </c>
      <c r="W1700" s="418">
        <f>AI1700-I1700</f>
        <v/>
      </c>
      <c r="X1700" s="455" t="n"/>
      <c r="Y1700" s="417" t="n"/>
      <c r="Z1700" s="418" t="n"/>
      <c r="AA1700" s="418" t="n"/>
      <c r="AB1700" s="418" t="n"/>
      <c r="AC1700" s="418" t="n"/>
      <c r="AD1700" s="418" t="n"/>
      <c r="AE1700" s="455" t="n"/>
      <c r="AF1700" s="455" t="n"/>
      <c r="AG1700" s="455" t="n"/>
      <c r="AH1700" s="455" t="n"/>
      <c r="AI1700" s="455" t="n"/>
      <c r="AJ1700" s="455" t="n"/>
      <c r="AK1700" s="455" t="n"/>
      <c r="AL1700" s="455" t="n"/>
      <c r="AM1700" s="455" t="n"/>
      <c r="AN1700" s="455" t="n"/>
      <c r="AO1700" s="455" t="n"/>
      <c r="AP1700" s="455" t="n"/>
      <c r="AQ1700" s="455" t="n"/>
      <c r="AR1700" s="418" t="n"/>
      <c r="AS1700" s="418" t="n"/>
      <c r="AT1700" s="418" t="n"/>
    </row>
    <row r="1701">
      <c r="A1701" s="417" t="n">
        <v>1692</v>
      </c>
      <c r="B1701" s="418" t="inlineStr">
        <is>
          <t>Documentation fee</t>
        </is>
      </c>
      <c r="C1701" s="418" t="inlineStr">
        <is>
          <t>ត្រេនម៉ារីន ឡូជីស្ទីក (ខេមបូឌា)</t>
        </is>
      </c>
      <c r="D1701" s="418" t="inlineStr">
        <is>
          <t>L001-106004107</t>
        </is>
      </c>
      <c r="E1701" s="418" t="inlineStr">
        <is>
          <t>9961014289</t>
        </is>
      </c>
      <c r="F1701" s="419" t="n">
        <v>44351</v>
      </c>
      <c r="G1701" s="420" t="n">
        <v>322951</v>
      </c>
      <c r="H1701" s="418" t="n"/>
      <c r="I1701" s="455" t="n">
        <v>322951</v>
      </c>
      <c r="J1701" s="418">
        <f>IF(L1701&lt;&gt;"",L1701,K1701)</f>
        <v/>
      </c>
      <c r="K1701" s="418">
        <f>IF(AND(T1701=TRUE, U1701=TRUE, V1701=TRUE), IF(W1701&lt;-0.05, "អនុញ្ញាត (អ្នកផ្គត់ផ្គង់ប្រកាសខ្វះ)", "បានប្រកាស (អនុញ្ញាត)"), IF(AND(T1701=FALSE, U1701=FALSE, V1701=FALSE), "ព្យួរទុក (មិនមានទិន្នន័យ)", "ប្រកាសខុស (ព្យួរទុក)"))</f>
        <v/>
      </c>
      <c r="L1701" s="418" t="inlineStr"/>
      <c r="M1701" s="418" t="inlineStr"/>
      <c r="N1701" s="455" t="n"/>
      <c r="O1701" s="455">
        <f>IF(W1701&lt;0,AI1701,I1701)</f>
        <v/>
      </c>
      <c r="P1701" s="455">
        <f>I1701-O1701</f>
        <v/>
      </c>
      <c r="Q1701" s="418" t="n"/>
      <c r="R1701" s="418" t="inlineStr">
        <is>
          <t>9961014289</t>
        </is>
      </c>
      <c r="S1701" s="418" t="inlineStr"/>
      <c r="T1701" s="418">
        <f>R1701=S1701</f>
        <v/>
      </c>
      <c r="U1701" s="418">
        <f>AND(MONTH(F1701)=MONTH(Y1701), YEAR(F1701)=YEAR(Y1701))</f>
        <v/>
      </c>
      <c r="V1701" s="418">
        <f>AND(AC1701&lt;&gt;"", 'Company information'!D$4&lt;&gt;"", RIGHT(SUBSTITUTE(AC1701,"-",""),9)=RIGHT(SUBSTITUTE('Company information'!D$4,"-",""),9))</f>
        <v/>
      </c>
      <c r="W1701" s="418">
        <f>AI1701-I1701</f>
        <v/>
      </c>
      <c r="X1701" s="455" t="n"/>
      <c r="Y1701" s="417" t="n"/>
      <c r="Z1701" s="418" t="n"/>
      <c r="AA1701" s="418" t="n"/>
      <c r="AB1701" s="418" t="n"/>
      <c r="AC1701" s="418" t="n"/>
      <c r="AD1701" s="418" t="n"/>
      <c r="AE1701" s="455" t="n"/>
      <c r="AF1701" s="455" t="n"/>
      <c r="AG1701" s="455" t="n"/>
      <c r="AH1701" s="455" t="n"/>
      <c r="AI1701" s="455" t="n"/>
      <c r="AJ1701" s="455" t="n"/>
      <c r="AK1701" s="455" t="n"/>
      <c r="AL1701" s="455" t="n"/>
      <c r="AM1701" s="455" t="n"/>
      <c r="AN1701" s="455" t="n"/>
      <c r="AO1701" s="455" t="n"/>
      <c r="AP1701" s="455" t="n"/>
      <c r="AQ1701" s="455" t="n"/>
      <c r="AR1701" s="418" t="n"/>
      <c r="AS1701" s="418" t="n"/>
      <c r="AT1701" s="418" t="n"/>
    </row>
    <row r="1702">
      <c r="A1702" s="417" t="n">
        <v>1693</v>
      </c>
      <c r="B1702" s="418" t="inlineStr">
        <is>
          <t>Life-Off Charge</t>
        </is>
      </c>
      <c r="C1702" s="418" t="inlineStr">
        <is>
          <t>កំពង់ផែស្វយ័តភ្នំពេញ "ក.ស.ភ"</t>
        </is>
      </c>
      <c r="D1702" s="418" t="inlineStr">
        <is>
          <t>L001-100044999</t>
        </is>
      </c>
      <c r="E1702" s="418" t="inlineStr">
        <is>
          <t>INV20210418314</t>
        </is>
      </c>
      <c r="F1702" s="419" t="n">
        <v>44351</v>
      </c>
      <c r="G1702" s="420" t="n">
        <v>29124</v>
      </c>
      <c r="H1702" s="418" t="n"/>
      <c r="I1702" s="455" t="n">
        <v>29124</v>
      </c>
      <c r="J1702" s="418">
        <f>IF(L1702&lt;&gt;"",L1702,K1702)</f>
        <v/>
      </c>
      <c r="K1702" s="418">
        <f>IF(AND(T1702=TRUE, U1702=TRUE, V1702=TRUE), IF(W1702&lt;-0.05, "អនុញ្ញាត (អ្នកផ្គត់ផ្គង់ប្រកាសខ្វះ)", "បានប្រកាស (អនុញ្ញាត)"), IF(AND(T1702=FALSE, U1702=FALSE, V1702=FALSE), "ព្យួរទុក (មិនមានទិន្នន័យ)", "ប្រកាសខុស (ព្យួរទុក)"))</f>
        <v/>
      </c>
      <c r="L1702" s="418" t="inlineStr"/>
      <c r="M1702" s="418" t="inlineStr"/>
      <c r="N1702" s="455" t="n"/>
      <c r="O1702" s="455">
        <f>IF(W1702&lt;0,AI1702,I1702)</f>
        <v/>
      </c>
      <c r="P1702" s="455">
        <f>I1702-O1702</f>
        <v/>
      </c>
      <c r="Q1702" s="418" t="n"/>
      <c r="R1702" s="418" t="inlineStr">
        <is>
          <t>INV20210418314</t>
        </is>
      </c>
      <c r="S1702" s="418" t="inlineStr"/>
      <c r="T1702" s="418">
        <f>R1702=S1702</f>
        <v/>
      </c>
      <c r="U1702" s="418">
        <f>AND(MONTH(F1702)=MONTH(Y1702), YEAR(F1702)=YEAR(Y1702))</f>
        <v/>
      </c>
      <c r="V1702" s="418">
        <f>AND(AC1702&lt;&gt;"", 'Company information'!D$4&lt;&gt;"", RIGHT(SUBSTITUTE(AC1702,"-",""),9)=RIGHT(SUBSTITUTE('Company information'!D$4,"-",""),9))</f>
        <v/>
      </c>
      <c r="W1702" s="418">
        <f>AI1702-I1702</f>
        <v/>
      </c>
      <c r="X1702" s="455" t="n"/>
      <c r="Y1702" s="417" t="n"/>
      <c r="Z1702" s="418" t="n"/>
      <c r="AA1702" s="418" t="n"/>
      <c r="AB1702" s="418" t="n"/>
      <c r="AC1702" s="418" t="n"/>
      <c r="AD1702" s="418" t="n"/>
      <c r="AE1702" s="455" t="n"/>
      <c r="AF1702" s="455" t="n"/>
      <c r="AG1702" s="455" t="n"/>
      <c r="AH1702" s="455" t="n"/>
      <c r="AI1702" s="455" t="n"/>
      <c r="AJ1702" s="455" t="n"/>
      <c r="AK1702" s="455" t="n"/>
      <c r="AL1702" s="455" t="n"/>
      <c r="AM1702" s="455" t="n"/>
      <c r="AN1702" s="455" t="n"/>
      <c r="AO1702" s="455" t="n"/>
      <c r="AP1702" s="455" t="n"/>
      <c r="AQ1702" s="455" t="n"/>
      <c r="AR1702" s="418" t="n"/>
      <c r="AS1702" s="418" t="n"/>
      <c r="AT1702" s="418" t="n"/>
    </row>
    <row r="1703">
      <c r="A1703" s="417" t="n">
        <v>1694</v>
      </c>
      <c r="B1703" s="418" t="inlineStr">
        <is>
          <t>Life-Off Charge</t>
        </is>
      </c>
      <c r="C1703" s="418" t="inlineStr">
        <is>
          <t>កំពង់ផែស្វយ័តភ្នំពេញ "ក.ស.ភ"</t>
        </is>
      </c>
      <c r="D1703" s="418" t="inlineStr">
        <is>
          <t>L001-100044999</t>
        </is>
      </c>
      <c r="E1703" s="418" t="inlineStr">
        <is>
          <t>INV20210418313</t>
        </is>
      </c>
      <c r="F1703" s="419" t="n">
        <v>44351</v>
      </c>
      <c r="G1703" s="420" t="n">
        <v>116496</v>
      </c>
      <c r="H1703" s="418" t="n"/>
      <c r="I1703" s="455" t="n">
        <v>116496</v>
      </c>
      <c r="J1703" s="418">
        <f>IF(L1703&lt;&gt;"",L1703,K1703)</f>
        <v/>
      </c>
      <c r="K1703" s="418">
        <f>IF(AND(T1703=TRUE, U1703=TRUE, V1703=TRUE), IF(W1703&lt;-0.05, "អនុញ្ញាត (អ្នកផ្គត់ផ្គង់ប្រកាសខ្វះ)", "បានប្រកាស (អនុញ្ញាត)"), IF(AND(T1703=FALSE, U1703=FALSE, V1703=FALSE), "ព្យួរទុក (មិនមានទិន្នន័យ)", "ប្រកាសខុស (ព្យួរទុក)"))</f>
        <v/>
      </c>
      <c r="L1703" s="418" t="inlineStr"/>
      <c r="M1703" s="418" t="inlineStr"/>
      <c r="N1703" s="455" t="n"/>
      <c r="O1703" s="455">
        <f>IF(W1703&lt;0,AI1703,I1703)</f>
        <v/>
      </c>
      <c r="P1703" s="455">
        <f>I1703-O1703</f>
        <v/>
      </c>
      <c r="Q1703" s="418" t="n"/>
      <c r="R1703" s="418" t="inlineStr">
        <is>
          <t>INV20210418313</t>
        </is>
      </c>
      <c r="S1703" s="418" t="inlineStr"/>
      <c r="T1703" s="418">
        <f>R1703=S1703</f>
        <v/>
      </c>
      <c r="U1703" s="418">
        <f>AND(MONTH(F1703)=MONTH(Y1703), YEAR(F1703)=YEAR(Y1703))</f>
        <v/>
      </c>
      <c r="V1703" s="418">
        <f>AND(AC1703&lt;&gt;"", 'Company information'!D$4&lt;&gt;"", RIGHT(SUBSTITUTE(AC1703,"-",""),9)=RIGHT(SUBSTITUTE('Company information'!D$4,"-",""),9))</f>
        <v/>
      </c>
      <c r="W1703" s="418">
        <f>AI1703-I1703</f>
        <v/>
      </c>
      <c r="X1703" s="455" t="n"/>
      <c r="Y1703" s="417" t="n"/>
      <c r="Z1703" s="418" t="n"/>
      <c r="AA1703" s="418" t="n"/>
      <c r="AB1703" s="418" t="n"/>
      <c r="AC1703" s="418" t="n"/>
      <c r="AD1703" s="418" t="n"/>
      <c r="AE1703" s="455" t="n"/>
      <c r="AF1703" s="455" t="n"/>
      <c r="AG1703" s="455" t="n"/>
      <c r="AH1703" s="455" t="n"/>
      <c r="AI1703" s="455" t="n"/>
      <c r="AJ1703" s="455" t="n"/>
      <c r="AK1703" s="455" t="n"/>
      <c r="AL1703" s="455" t="n"/>
      <c r="AM1703" s="455" t="n"/>
      <c r="AN1703" s="455" t="n"/>
      <c r="AO1703" s="455" t="n"/>
      <c r="AP1703" s="455" t="n"/>
      <c r="AQ1703" s="455" t="n"/>
      <c r="AR1703" s="418" t="n"/>
      <c r="AS1703" s="418" t="n"/>
      <c r="AT1703" s="418" t="n"/>
    </row>
    <row r="1704">
      <c r="A1704" s="417" t="n">
        <v>1695</v>
      </c>
      <c r="B1704" s="418" t="inlineStr">
        <is>
          <t>OCEAN FREIGHT</t>
        </is>
      </c>
      <c r="C1704" s="418" t="inlineStr">
        <is>
          <t>ខូស្កូ ស៊ីបភីង ឡាញ (ខេមបូឌា) ឯ.ក</t>
        </is>
      </c>
      <c r="D1704" s="418" t="inlineStr">
        <is>
          <t>L001-100103383</t>
        </is>
      </c>
      <c r="E1704" s="418" t="inlineStr">
        <is>
          <t>COS2104-04665</t>
        </is>
      </c>
      <c r="F1704" s="419" t="n">
        <v>44351</v>
      </c>
      <c r="G1704" s="420" t="n">
        <v>110024</v>
      </c>
      <c r="H1704" s="418" t="n"/>
      <c r="I1704" s="455" t="n">
        <v>110024</v>
      </c>
      <c r="J1704" s="418">
        <f>IF(L1704&lt;&gt;"",L1704,K1704)</f>
        <v/>
      </c>
      <c r="K1704" s="418">
        <f>IF(AND(T1704=TRUE, U1704=TRUE, V1704=TRUE), IF(W1704&lt;-0.05, "អនុញ្ញាត (អ្នកផ្គត់ផ្គង់ប្រកាសខ្វះ)", "បានប្រកាស (អនុញ្ញាត)"), IF(AND(T1704=FALSE, U1704=FALSE, V1704=FALSE), "ព្យួរទុក (មិនមានទិន្នន័យ)", "ប្រកាសខុស (ព្យួរទុក)"))</f>
        <v/>
      </c>
      <c r="L1704" s="418" t="inlineStr"/>
      <c r="M1704" s="418" t="inlineStr"/>
      <c r="N1704" s="455" t="n"/>
      <c r="O1704" s="455">
        <f>IF(W1704&lt;0,AI1704,I1704)</f>
        <v/>
      </c>
      <c r="P1704" s="455">
        <f>I1704-O1704</f>
        <v/>
      </c>
      <c r="Q1704" s="418" t="n"/>
      <c r="R1704" s="418" t="inlineStr">
        <is>
          <t>COS2104-04665</t>
        </is>
      </c>
      <c r="S1704" s="418" t="inlineStr"/>
      <c r="T1704" s="418">
        <f>R1704=S1704</f>
        <v/>
      </c>
      <c r="U1704" s="418">
        <f>AND(MONTH(F1704)=MONTH(Y1704), YEAR(F1704)=YEAR(Y1704))</f>
        <v/>
      </c>
      <c r="V1704" s="418">
        <f>AND(AC1704&lt;&gt;"", 'Company information'!D$4&lt;&gt;"", RIGHT(SUBSTITUTE(AC1704,"-",""),9)=RIGHT(SUBSTITUTE('Company information'!D$4,"-",""),9))</f>
        <v/>
      </c>
      <c r="W1704" s="418">
        <f>AI1704-I1704</f>
        <v/>
      </c>
      <c r="X1704" s="455" t="n"/>
      <c r="Y1704" s="417" t="n"/>
      <c r="Z1704" s="418" t="n"/>
      <c r="AA1704" s="418" t="n"/>
      <c r="AB1704" s="418" t="n"/>
      <c r="AC1704" s="418" t="n"/>
      <c r="AD1704" s="418" t="n"/>
      <c r="AE1704" s="455" t="n"/>
      <c r="AF1704" s="455" t="n"/>
      <c r="AG1704" s="455" t="n"/>
      <c r="AH1704" s="455" t="n"/>
      <c r="AI1704" s="455" t="n"/>
      <c r="AJ1704" s="455" t="n"/>
      <c r="AK1704" s="455" t="n"/>
      <c r="AL1704" s="455" t="n"/>
      <c r="AM1704" s="455" t="n"/>
      <c r="AN1704" s="455" t="n"/>
      <c r="AO1704" s="455" t="n"/>
      <c r="AP1704" s="455" t="n"/>
      <c r="AQ1704" s="455" t="n"/>
      <c r="AR1704" s="418" t="n"/>
      <c r="AS1704" s="418" t="n"/>
      <c r="AT1704" s="418" t="n"/>
    </row>
    <row r="1705">
      <c r="A1705" s="417" t="n">
        <v>1696</v>
      </c>
      <c r="B1705" s="418" t="inlineStr">
        <is>
          <t>Monthly Tax Declaration For March 2021</t>
        </is>
      </c>
      <c r="C1705" s="418" t="inlineStr">
        <is>
          <t>យីងកឺ ខេម ថេក អ៊ែតវ៉ាយហ្សឺរី ឯ.ក</t>
        </is>
      </c>
      <c r="D1705" s="418" t="inlineStr">
        <is>
          <t>K003-902005313</t>
        </is>
      </c>
      <c r="E1705" s="418" t="inlineStr">
        <is>
          <t>YKT21-057</t>
        </is>
      </c>
      <c r="F1705" s="419" t="n">
        <v>44320</v>
      </c>
      <c r="G1705" s="420" t="n">
        <v>239023</v>
      </c>
      <c r="H1705" s="418" t="n"/>
      <c r="I1705" s="455" t="n">
        <v>239023</v>
      </c>
      <c r="J1705" s="418">
        <f>IF(L1705&lt;&gt;"",L1705,K1705)</f>
        <v/>
      </c>
      <c r="K1705" s="418">
        <f>IF(AND(T1705=TRUE, U1705=TRUE, V1705=TRUE), IF(W1705&lt;-0.05, "អនុញ្ញាត (អ្នកផ្គត់ផ្គង់ប្រកាសខ្វះ)", "បានប្រកាស (អនុញ្ញាត)"), IF(AND(T1705=FALSE, U1705=FALSE, V1705=FALSE), "ព្យួរទុក (មិនមានទិន្នន័យ)", "ប្រកាសខុស (ព្យួរទុក)"))</f>
        <v/>
      </c>
      <c r="L1705" s="418" t="inlineStr"/>
      <c r="M1705" s="418" t="inlineStr"/>
      <c r="N1705" s="455" t="n"/>
      <c r="O1705" s="455">
        <f>IF(W1705&lt;0,AI1705,I1705)</f>
        <v/>
      </c>
      <c r="P1705" s="455">
        <f>I1705-O1705</f>
        <v/>
      </c>
      <c r="Q1705" s="418" t="n"/>
      <c r="R1705" s="418" t="inlineStr">
        <is>
          <t>YKT21-057</t>
        </is>
      </c>
      <c r="S1705" s="418" t="inlineStr"/>
      <c r="T1705" s="418">
        <f>R1705=S1705</f>
        <v/>
      </c>
      <c r="U1705" s="418">
        <f>AND(MONTH(F1705)=MONTH(Y1705), YEAR(F1705)=YEAR(Y1705))</f>
        <v/>
      </c>
      <c r="V1705" s="418">
        <f>AND(AC1705&lt;&gt;"", 'Company information'!D$4&lt;&gt;"", RIGHT(SUBSTITUTE(AC1705,"-",""),9)=RIGHT(SUBSTITUTE('Company information'!D$4,"-",""),9))</f>
        <v/>
      </c>
      <c r="W1705" s="418">
        <f>AI1705-I1705</f>
        <v/>
      </c>
      <c r="X1705" s="455" t="n"/>
      <c r="Y1705" s="417" t="n"/>
      <c r="Z1705" s="418" t="n"/>
      <c r="AA1705" s="418" t="n"/>
      <c r="AB1705" s="418" t="n"/>
      <c r="AC1705" s="418" t="n"/>
      <c r="AD1705" s="418" t="n"/>
      <c r="AE1705" s="455" t="n"/>
      <c r="AF1705" s="455" t="n"/>
      <c r="AG1705" s="455" t="n"/>
      <c r="AH1705" s="455" t="n"/>
      <c r="AI1705" s="455" t="n"/>
      <c r="AJ1705" s="455" t="n"/>
      <c r="AK1705" s="455" t="n"/>
      <c r="AL1705" s="455" t="n"/>
      <c r="AM1705" s="455" t="n"/>
      <c r="AN1705" s="455" t="n"/>
      <c r="AO1705" s="455" t="n"/>
      <c r="AP1705" s="455" t="n"/>
      <c r="AQ1705" s="455" t="n"/>
      <c r="AR1705" s="418" t="n"/>
      <c r="AS1705" s="418" t="n"/>
      <c r="AT1705" s="418" t="n"/>
    </row>
    <row r="1706">
      <c r="A1706" s="417" t="n">
        <v>1697</v>
      </c>
      <c r="B1706" s="418" t="inlineStr">
        <is>
          <t>Life-Off Charge</t>
        </is>
      </c>
      <c r="C1706" s="418" t="inlineStr">
        <is>
          <t>កំពង់ផែស្វយ័តភ្នំពេញ "ក.ស.ភ"</t>
        </is>
      </c>
      <c r="D1706" s="418" t="inlineStr">
        <is>
          <t>L001-100044999</t>
        </is>
      </c>
      <c r="E1706" s="418" t="inlineStr">
        <is>
          <t>INV20210419129</t>
        </is>
      </c>
      <c r="F1706" s="419" t="n">
        <v>44534</v>
      </c>
      <c r="G1706" s="420" t="n">
        <v>58291</v>
      </c>
      <c r="H1706" s="418" t="n"/>
      <c r="I1706" s="455" t="n">
        <v>58291</v>
      </c>
      <c r="J1706" s="418">
        <f>IF(L1706&lt;&gt;"",L1706,K1706)</f>
        <v/>
      </c>
      <c r="K1706" s="418">
        <f>IF(AND(T1706=TRUE, U1706=TRUE, V1706=TRUE), IF(W1706&lt;-0.05, "អនុញ្ញាត (អ្នកផ្គត់ផ្គង់ប្រកាសខ្វះ)", "បានប្រកាស (អនុញ្ញាត)"), IF(AND(T1706=FALSE, U1706=FALSE, V1706=FALSE), "ព្យួរទុក (មិនមានទិន្នន័យ)", "ប្រកាសខុស (ព្យួរទុក)"))</f>
        <v/>
      </c>
      <c r="L1706" s="418" t="inlineStr"/>
      <c r="M1706" s="418" t="inlineStr"/>
      <c r="N1706" s="455" t="n"/>
      <c r="O1706" s="455">
        <f>IF(W1706&lt;0,AI1706,I1706)</f>
        <v/>
      </c>
      <c r="P1706" s="455">
        <f>I1706-O1706</f>
        <v/>
      </c>
      <c r="Q1706" s="418" t="n"/>
      <c r="R1706" s="418" t="inlineStr">
        <is>
          <t>INV20210419129</t>
        </is>
      </c>
      <c r="S1706" s="418" t="inlineStr"/>
      <c r="T1706" s="418">
        <f>R1706=S1706</f>
        <v/>
      </c>
      <c r="U1706" s="418">
        <f>AND(MONTH(F1706)=MONTH(Y1706), YEAR(F1706)=YEAR(Y1706))</f>
        <v/>
      </c>
      <c r="V1706" s="418">
        <f>AND(AC1706&lt;&gt;"", 'Company information'!D$4&lt;&gt;"", RIGHT(SUBSTITUTE(AC1706,"-",""),9)=RIGHT(SUBSTITUTE('Company information'!D$4,"-",""),9))</f>
        <v/>
      </c>
      <c r="W1706" s="418">
        <f>AI1706-I1706</f>
        <v/>
      </c>
      <c r="X1706" s="455" t="n"/>
      <c r="Y1706" s="417" t="n"/>
      <c r="Z1706" s="418" t="n"/>
      <c r="AA1706" s="418" t="n"/>
      <c r="AB1706" s="418" t="n"/>
      <c r="AC1706" s="418" t="n"/>
      <c r="AD1706" s="418" t="n"/>
      <c r="AE1706" s="455" t="n"/>
      <c r="AF1706" s="455" t="n"/>
      <c r="AG1706" s="455" t="n"/>
      <c r="AH1706" s="455" t="n"/>
      <c r="AI1706" s="455" t="n"/>
      <c r="AJ1706" s="455" t="n"/>
      <c r="AK1706" s="455" t="n"/>
      <c r="AL1706" s="455" t="n"/>
      <c r="AM1706" s="455" t="n"/>
      <c r="AN1706" s="455" t="n"/>
      <c r="AO1706" s="455" t="n"/>
      <c r="AP1706" s="455" t="n"/>
      <c r="AQ1706" s="455" t="n"/>
      <c r="AR1706" s="418" t="n"/>
      <c r="AS1706" s="418" t="n"/>
      <c r="AT1706" s="418" t="n"/>
    </row>
    <row r="1707">
      <c r="A1707" s="417" t="n">
        <v>1698</v>
      </c>
      <c r="B1707" s="418" t="inlineStr">
        <is>
          <t>Lift Off</t>
        </is>
      </c>
      <c r="C1707" s="418" t="inlineStr">
        <is>
          <t>កំពង់ផែស្វយ័តក្រុងព្រះសីហនុ</t>
        </is>
      </c>
      <c r="D1707" s="418" t="inlineStr">
        <is>
          <t>L001-100044638</t>
        </is>
      </c>
      <c r="E1707" s="418" t="inlineStr">
        <is>
          <t>054960</t>
        </is>
      </c>
      <c r="F1707" s="419" t="n">
        <v>44412</v>
      </c>
      <c r="G1707" s="420" t="n">
        <v>20635</v>
      </c>
      <c r="H1707" s="418" t="n"/>
      <c r="I1707" s="455" t="n">
        <v>20635</v>
      </c>
      <c r="J1707" s="418">
        <f>IF(L1707&lt;&gt;"",L1707,K1707)</f>
        <v/>
      </c>
      <c r="K1707" s="418">
        <f>IF(AND(T1707=TRUE, U1707=TRUE, V1707=TRUE), IF(W1707&lt;-0.05, "អនុញ្ញាត (អ្នកផ្គត់ផ្គង់ប្រកាសខ្វះ)", "បានប្រកាស (អនុញ្ញាត)"), IF(AND(T1707=FALSE, U1707=FALSE, V1707=FALSE), "ព្យួរទុក (មិនមានទិន្នន័យ)", "ប្រកាសខុស (ព្យួរទុក)"))</f>
        <v/>
      </c>
      <c r="L1707" s="418" t="inlineStr"/>
      <c r="M1707" s="418" t="inlineStr"/>
      <c r="N1707" s="455" t="n"/>
      <c r="O1707" s="455">
        <f>IF(W1707&lt;0,AI1707,I1707)</f>
        <v/>
      </c>
      <c r="P1707" s="455">
        <f>I1707-O1707</f>
        <v/>
      </c>
      <c r="Q1707" s="418" t="n"/>
      <c r="R1707" s="418" t="inlineStr">
        <is>
          <t>054960</t>
        </is>
      </c>
      <c r="S1707" s="418" t="inlineStr"/>
      <c r="T1707" s="418">
        <f>R1707=S1707</f>
        <v/>
      </c>
      <c r="U1707" s="418">
        <f>AND(MONTH(F1707)=MONTH(Y1707), YEAR(F1707)=YEAR(Y1707))</f>
        <v/>
      </c>
      <c r="V1707" s="418">
        <f>AND(AC1707&lt;&gt;"", 'Company information'!D$4&lt;&gt;"", RIGHT(SUBSTITUTE(AC1707,"-",""),9)=RIGHT(SUBSTITUTE('Company information'!D$4,"-",""),9))</f>
        <v/>
      </c>
      <c r="W1707" s="418">
        <f>AI1707-I1707</f>
        <v/>
      </c>
      <c r="X1707" s="455" t="n"/>
      <c r="Y1707" s="417" t="n"/>
      <c r="Z1707" s="418" t="n"/>
      <c r="AA1707" s="418" t="n"/>
      <c r="AB1707" s="418" t="n"/>
      <c r="AC1707" s="418" t="n"/>
      <c r="AD1707" s="418" t="n"/>
      <c r="AE1707" s="455" t="n"/>
      <c r="AF1707" s="455" t="n"/>
      <c r="AG1707" s="455" t="n"/>
      <c r="AH1707" s="455" t="n"/>
      <c r="AI1707" s="455" t="n"/>
      <c r="AJ1707" s="455" t="n"/>
      <c r="AK1707" s="455" t="n"/>
      <c r="AL1707" s="455" t="n"/>
      <c r="AM1707" s="455" t="n"/>
      <c r="AN1707" s="455" t="n"/>
      <c r="AO1707" s="455" t="n"/>
      <c r="AP1707" s="455" t="n"/>
      <c r="AQ1707" s="455" t="n"/>
      <c r="AR1707" s="418" t="n"/>
      <c r="AS1707" s="418" t="n"/>
      <c r="AT1707" s="418" t="n"/>
    </row>
    <row r="1708">
      <c r="A1708" s="417" t="n">
        <v>1699</v>
      </c>
      <c r="B1708" s="418" t="inlineStr">
        <is>
          <t>Life-Off Charge</t>
        </is>
      </c>
      <c r="C1708" s="418" t="inlineStr">
        <is>
          <t>កំពង់ផែស្វយ័តភ្នំពេញ "ក.ស.ភ"</t>
        </is>
      </c>
      <c r="D1708" s="418" t="inlineStr">
        <is>
          <t>L001-100044999</t>
        </is>
      </c>
      <c r="E1708" s="418" t="inlineStr">
        <is>
          <t>INV20210419904</t>
        </is>
      </c>
      <c r="F1708" s="419" t="n">
        <v>44305</v>
      </c>
      <c r="G1708" s="420" t="n">
        <v>29146</v>
      </c>
      <c r="H1708" s="418" t="n"/>
      <c r="I1708" s="455" t="n">
        <v>29146</v>
      </c>
      <c r="J1708" s="418">
        <f>IF(L1708&lt;&gt;"",L1708,K1708)</f>
        <v/>
      </c>
      <c r="K1708" s="418">
        <f>IF(AND(T1708=TRUE, U1708=TRUE, V1708=TRUE), IF(W1708&lt;-0.05, "អនុញ្ញាត (អ្នកផ្គត់ផ្គង់ប្រកាសខ្វះ)", "បានប្រកាស (អនុញ្ញាត)"), IF(AND(T1708=FALSE, U1708=FALSE, V1708=FALSE), "ព្យួរទុក (មិនមានទិន្នន័យ)", "ប្រកាសខុស (ព្យួរទុក)"))</f>
        <v/>
      </c>
      <c r="L1708" s="418" t="inlineStr"/>
      <c r="M1708" s="418" t="inlineStr"/>
      <c r="N1708" s="455" t="n"/>
      <c r="O1708" s="455">
        <f>IF(W1708&lt;0,AI1708,I1708)</f>
        <v/>
      </c>
      <c r="P1708" s="455">
        <f>I1708-O1708</f>
        <v/>
      </c>
      <c r="Q1708" s="418" t="n"/>
      <c r="R1708" s="418" t="inlineStr">
        <is>
          <t>INV20210419904</t>
        </is>
      </c>
      <c r="S1708" s="418" t="inlineStr"/>
      <c r="T1708" s="418">
        <f>R1708=S1708</f>
        <v/>
      </c>
      <c r="U1708" s="418">
        <f>AND(MONTH(F1708)=MONTH(Y1708), YEAR(F1708)=YEAR(Y1708))</f>
        <v/>
      </c>
      <c r="V1708" s="418">
        <f>AND(AC1708&lt;&gt;"", 'Company information'!D$4&lt;&gt;"", RIGHT(SUBSTITUTE(AC1708,"-",""),9)=RIGHT(SUBSTITUTE('Company information'!D$4,"-",""),9))</f>
        <v/>
      </c>
      <c r="W1708" s="418">
        <f>AI1708-I1708</f>
        <v/>
      </c>
      <c r="X1708" s="455" t="n"/>
      <c r="Y1708" s="417" t="n"/>
      <c r="Z1708" s="418" t="n"/>
      <c r="AA1708" s="418" t="n"/>
      <c r="AB1708" s="418" t="n"/>
      <c r="AC1708" s="418" t="n"/>
      <c r="AD1708" s="418" t="n"/>
      <c r="AE1708" s="455" t="n"/>
      <c r="AF1708" s="455" t="n"/>
      <c r="AG1708" s="455" t="n"/>
      <c r="AH1708" s="455" t="n"/>
      <c r="AI1708" s="455" t="n"/>
      <c r="AJ1708" s="455" t="n"/>
      <c r="AK1708" s="455" t="n"/>
      <c r="AL1708" s="455" t="n"/>
      <c r="AM1708" s="455" t="n"/>
      <c r="AN1708" s="455" t="n"/>
      <c r="AO1708" s="455" t="n"/>
      <c r="AP1708" s="455" t="n"/>
      <c r="AQ1708" s="455" t="n"/>
      <c r="AR1708" s="418" t="n"/>
      <c r="AS1708" s="418" t="n"/>
      <c r="AT1708" s="418" t="n"/>
    </row>
    <row r="1709">
      <c r="A1709" s="417" t="n">
        <v>1700</v>
      </c>
      <c r="B1709" s="418" t="inlineStr">
        <is>
          <t>Life-Off Charge</t>
        </is>
      </c>
      <c r="C1709" s="418" t="inlineStr">
        <is>
          <t>កំពង់ផែស្វយ័តភ្នំពេញ "ក.ស.ភ"</t>
        </is>
      </c>
      <c r="D1709" s="418" t="inlineStr">
        <is>
          <t>L001-100044999</t>
        </is>
      </c>
      <c r="E1709" s="418" t="inlineStr">
        <is>
          <t>INV20210420479</t>
        </is>
      </c>
      <c r="F1709" s="419" t="n">
        <v>44309</v>
      </c>
      <c r="G1709" s="420" t="n">
        <v>7286</v>
      </c>
      <c r="H1709" s="418" t="n"/>
      <c r="I1709" s="455" t="n">
        <v>7286</v>
      </c>
      <c r="J1709" s="418">
        <f>IF(L1709&lt;&gt;"",L1709,K1709)</f>
        <v/>
      </c>
      <c r="K1709" s="418">
        <f>IF(AND(T1709=TRUE, U1709=TRUE, V1709=TRUE), IF(W1709&lt;-0.05, "អនុញ្ញាត (អ្នកផ្គត់ផ្គង់ប្រកាសខ្វះ)", "បានប្រកាស (អនុញ្ញាត)"), IF(AND(T1709=FALSE, U1709=FALSE, V1709=FALSE), "ព្យួរទុក (មិនមានទិន្នន័យ)", "ប្រកាសខុស (ព្យួរទុក)"))</f>
        <v/>
      </c>
      <c r="L1709" s="418" t="inlineStr"/>
      <c r="M1709" s="418" t="inlineStr"/>
      <c r="N1709" s="455" t="n"/>
      <c r="O1709" s="455">
        <f>IF(W1709&lt;0,AI1709,I1709)</f>
        <v/>
      </c>
      <c r="P1709" s="455">
        <f>I1709-O1709</f>
        <v/>
      </c>
      <c r="Q1709" s="418" t="n"/>
      <c r="R1709" s="418" t="inlineStr">
        <is>
          <t>INV20210420479</t>
        </is>
      </c>
      <c r="S1709" s="418" t="inlineStr"/>
      <c r="T1709" s="418">
        <f>R1709=S1709</f>
        <v/>
      </c>
      <c r="U1709" s="418">
        <f>AND(MONTH(F1709)=MONTH(Y1709), YEAR(F1709)=YEAR(Y1709))</f>
        <v/>
      </c>
      <c r="V1709" s="418">
        <f>AND(AC1709&lt;&gt;"", 'Company information'!D$4&lt;&gt;"", RIGHT(SUBSTITUTE(AC1709,"-",""),9)=RIGHT(SUBSTITUTE('Company information'!D$4,"-",""),9))</f>
        <v/>
      </c>
      <c r="W1709" s="418">
        <f>AI1709-I1709</f>
        <v/>
      </c>
      <c r="X1709" s="455" t="n"/>
      <c r="Y1709" s="417" t="n"/>
      <c r="Z1709" s="418" t="n"/>
      <c r="AA1709" s="418" t="n"/>
      <c r="AB1709" s="418" t="n"/>
      <c r="AC1709" s="418" t="n"/>
      <c r="AD1709" s="418" t="n"/>
      <c r="AE1709" s="455" t="n"/>
      <c r="AF1709" s="455" t="n"/>
      <c r="AG1709" s="455" t="n"/>
      <c r="AH1709" s="455" t="n"/>
      <c r="AI1709" s="455" t="n"/>
      <c r="AJ1709" s="455" t="n"/>
      <c r="AK1709" s="455" t="n"/>
      <c r="AL1709" s="455" t="n"/>
      <c r="AM1709" s="455" t="n"/>
      <c r="AN1709" s="455" t="n"/>
      <c r="AO1709" s="455" t="n"/>
      <c r="AP1709" s="455" t="n"/>
      <c r="AQ1709" s="455" t="n"/>
      <c r="AR1709" s="418" t="n"/>
      <c r="AS1709" s="418" t="n"/>
      <c r="AT1709" s="418" t="n"/>
    </row>
    <row r="1710">
      <c r="A1710" s="417" t="n">
        <v>1701</v>
      </c>
      <c r="B1710" s="418" t="inlineStr">
        <is>
          <t>Life-Off Charge</t>
        </is>
      </c>
      <c r="C1710" s="418" t="inlineStr">
        <is>
          <t>កំពង់ផែស្វយ័តភ្នំពេញ "ក.ស.ភ"</t>
        </is>
      </c>
      <c r="D1710" s="418" t="inlineStr">
        <is>
          <t>L001-100044999</t>
        </is>
      </c>
      <c r="E1710" s="418" t="inlineStr">
        <is>
          <t>INV20210419899</t>
        </is>
      </c>
      <c r="F1710" s="419" t="n">
        <v>44305</v>
      </c>
      <c r="G1710" s="420" t="n">
        <v>87437</v>
      </c>
      <c r="H1710" s="418" t="n"/>
      <c r="I1710" s="455" t="n">
        <v>87437</v>
      </c>
      <c r="J1710" s="418">
        <f>IF(L1710&lt;&gt;"",L1710,K1710)</f>
        <v/>
      </c>
      <c r="K1710" s="418">
        <f>IF(AND(T1710=TRUE, U1710=TRUE, V1710=TRUE), IF(W1710&lt;-0.05, "អនុញ្ញាត (អ្នកផ្គត់ផ្គង់ប្រកាសខ្វះ)", "បានប្រកាស (អនុញ្ញាត)"), IF(AND(T1710=FALSE, U1710=FALSE, V1710=FALSE), "ព្យួរទុក (មិនមានទិន្នន័យ)", "ប្រកាសខុស (ព្យួរទុក)"))</f>
        <v/>
      </c>
      <c r="L1710" s="418" t="inlineStr"/>
      <c r="M1710" s="418" t="inlineStr"/>
      <c r="N1710" s="455" t="n"/>
      <c r="O1710" s="455">
        <f>IF(W1710&lt;0,AI1710,I1710)</f>
        <v/>
      </c>
      <c r="P1710" s="455">
        <f>I1710-O1710</f>
        <v/>
      </c>
      <c r="Q1710" s="418" t="n"/>
      <c r="R1710" s="418" t="inlineStr">
        <is>
          <t>INV20210419899</t>
        </is>
      </c>
      <c r="S1710" s="418" t="inlineStr"/>
      <c r="T1710" s="418">
        <f>R1710=S1710</f>
        <v/>
      </c>
      <c r="U1710" s="418">
        <f>AND(MONTH(F1710)=MONTH(Y1710), YEAR(F1710)=YEAR(Y1710))</f>
        <v/>
      </c>
      <c r="V1710" s="418">
        <f>AND(AC1710&lt;&gt;"", 'Company information'!D$4&lt;&gt;"", RIGHT(SUBSTITUTE(AC1710,"-",""),9)=RIGHT(SUBSTITUTE('Company information'!D$4,"-",""),9))</f>
        <v/>
      </c>
      <c r="W1710" s="418">
        <f>AI1710-I1710</f>
        <v/>
      </c>
      <c r="X1710" s="455" t="n"/>
      <c r="Y1710" s="417" t="n"/>
      <c r="Z1710" s="418" t="n"/>
      <c r="AA1710" s="418" t="n"/>
      <c r="AB1710" s="418" t="n"/>
      <c r="AC1710" s="418" t="n"/>
      <c r="AD1710" s="418" t="n"/>
      <c r="AE1710" s="455" t="n"/>
      <c r="AF1710" s="455" t="n"/>
      <c r="AG1710" s="455" t="n"/>
      <c r="AH1710" s="455" t="n"/>
      <c r="AI1710" s="455" t="n"/>
      <c r="AJ1710" s="455" t="n"/>
      <c r="AK1710" s="455" t="n"/>
      <c r="AL1710" s="455" t="n"/>
      <c r="AM1710" s="455" t="n"/>
      <c r="AN1710" s="455" t="n"/>
      <c r="AO1710" s="455" t="n"/>
      <c r="AP1710" s="455" t="n"/>
      <c r="AQ1710" s="455" t="n"/>
      <c r="AR1710" s="418" t="n"/>
      <c r="AS1710" s="418" t="n"/>
      <c r="AT1710" s="418" t="n"/>
    </row>
    <row r="1711">
      <c r="A1711" s="417" t="n">
        <v>1702</v>
      </c>
      <c r="B1711" s="418" t="inlineStr">
        <is>
          <t>Life-Off Charge</t>
        </is>
      </c>
      <c r="C1711" s="418" t="inlineStr">
        <is>
          <t>កំពង់ផែស្វយ័តភ្នំពេញ "ក.ស.ភ"</t>
        </is>
      </c>
      <c r="D1711" s="418" t="inlineStr">
        <is>
          <t>L001-100044999</t>
        </is>
      </c>
      <c r="E1711" s="418" t="inlineStr">
        <is>
          <t>INV20210419903</t>
        </is>
      </c>
      <c r="F1711" s="419" t="n">
        <v>44305</v>
      </c>
      <c r="G1711" s="420" t="n">
        <v>19430</v>
      </c>
      <c r="H1711" s="418" t="n"/>
      <c r="I1711" s="455" t="n">
        <v>19430</v>
      </c>
      <c r="J1711" s="418">
        <f>IF(L1711&lt;&gt;"",L1711,K1711)</f>
        <v/>
      </c>
      <c r="K1711" s="418">
        <f>IF(AND(T1711=TRUE, U1711=TRUE, V1711=TRUE), IF(W1711&lt;-0.05, "អនុញ្ញាត (អ្នកផ្គត់ផ្គង់ប្រកាសខ្វះ)", "បានប្រកាស (អនុញ្ញាត)"), IF(AND(T1711=FALSE, U1711=FALSE, V1711=FALSE), "ព្យួរទុក (មិនមានទិន្នន័យ)", "ប្រកាសខុស (ព្យួរទុក)"))</f>
        <v/>
      </c>
      <c r="L1711" s="418" t="inlineStr"/>
      <c r="M1711" s="418" t="inlineStr"/>
      <c r="N1711" s="455" t="n"/>
      <c r="O1711" s="455">
        <f>IF(W1711&lt;0,AI1711,I1711)</f>
        <v/>
      </c>
      <c r="P1711" s="455">
        <f>I1711-O1711</f>
        <v/>
      </c>
      <c r="Q1711" s="418" t="n"/>
      <c r="R1711" s="418" t="inlineStr">
        <is>
          <t>INV20210419903</t>
        </is>
      </c>
      <c r="S1711" s="418" t="inlineStr"/>
      <c r="T1711" s="418">
        <f>R1711=S1711</f>
        <v/>
      </c>
      <c r="U1711" s="418">
        <f>AND(MONTH(F1711)=MONTH(Y1711), YEAR(F1711)=YEAR(Y1711))</f>
        <v/>
      </c>
      <c r="V1711" s="418">
        <f>AND(AC1711&lt;&gt;"", 'Company information'!D$4&lt;&gt;"", RIGHT(SUBSTITUTE(AC1711,"-",""),9)=RIGHT(SUBSTITUTE('Company information'!D$4,"-",""),9))</f>
        <v/>
      </c>
      <c r="W1711" s="418">
        <f>AI1711-I1711</f>
        <v/>
      </c>
      <c r="X1711" s="455" t="n"/>
      <c r="Y1711" s="417" t="n"/>
      <c r="Z1711" s="418" t="n"/>
      <c r="AA1711" s="418" t="n"/>
      <c r="AB1711" s="418" t="n"/>
      <c r="AC1711" s="418" t="n"/>
      <c r="AD1711" s="418" t="n"/>
      <c r="AE1711" s="455" t="n"/>
      <c r="AF1711" s="455" t="n"/>
      <c r="AG1711" s="455" t="n"/>
      <c r="AH1711" s="455" t="n"/>
      <c r="AI1711" s="455" t="n"/>
      <c r="AJ1711" s="455" t="n"/>
      <c r="AK1711" s="455" t="n"/>
      <c r="AL1711" s="455" t="n"/>
      <c r="AM1711" s="455" t="n"/>
      <c r="AN1711" s="455" t="n"/>
      <c r="AO1711" s="455" t="n"/>
      <c r="AP1711" s="455" t="n"/>
      <c r="AQ1711" s="455" t="n"/>
      <c r="AR1711" s="418" t="n"/>
      <c r="AS1711" s="418" t="n"/>
      <c r="AT1711" s="418" t="n"/>
    </row>
    <row r="1712">
      <c r="A1712" s="417" t="n">
        <v>1703</v>
      </c>
      <c r="B1712" s="418" t="inlineStr">
        <is>
          <t>Life-Off Charge</t>
        </is>
      </c>
      <c r="C1712" s="418" t="inlineStr">
        <is>
          <t>កំពង់ផែស្វយ័តភ្នំពេញ "ក.ស.ភ"</t>
        </is>
      </c>
      <c r="D1712" s="418" t="inlineStr">
        <is>
          <t>L001-100044999</t>
        </is>
      </c>
      <c r="E1712" s="418" t="inlineStr">
        <is>
          <t>INV20210420478</t>
        </is>
      </c>
      <c r="F1712" s="419" t="n">
        <v>44309</v>
      </c>
      <c r="G1712" s="420" t="n">
        <v>2429</v>
      </c>
      <c r="H1712" s="418" t="n"/>
      <c r="I1712" s="455" t="n">
        <v>2429</v>
      </c>
      <c r="J1712" s="418">
        <f>IF(L1712&lt;&gt;"",L1712,K1712)</f>
        <v/>
      </c>
      <c r="K1712" s="418">
        <f>IF(AND(T1712=TRUE, U1712=TRUE, V1712=TRUE), IF(W1712&lt;-0.05, "អនុញ្ញាត (អ្នកផ្គត់ផ្គង់ប្រកាសខ្វះ)", "បានប្រកាស (អនុញ្ញាត)"), IF(AND(T1712=FALSE, U1712=FALSE, V1712=FALSE), "ព្យួរទុក (មិនមានទិន្នន័យ)", "ប្រកាសខុស (ព្យួរទុក)"))</f>
        <v/>
      </c>
      <c r="L1712" s="418" t="inlineStr"/>
      <c r="M1712" s="418" t="inlineStr"/>
      <c r="N1712" s="455" t="n"/>
      <c r="O1712" s="455">
        <f>IF(W1712&lt;0,AI1712,I1712)</f>
        <v/>
      </c>
      <c r="P1712" s="455">
        <f>I1712-O1712</f>
        <v/>
      </c>
      <c r="Q1712" s="418" t="n"/>
      <c r="R1712" s="418" t="inlineStr">
        <is>
          <t>INV20210420478</t>
        </is>
      </c>
      <c r="S1712" s="418" t="inlineStr"/>
      <c r="T1712" s="418">
        <f>R1712=S1712</f>
        <v/>
      </c>
      <c r="U1712" s="418">
        <f>AND(MONTH(F1712)=MONTH(Y1712), YEAR(F1712)=YEAR(Y1712))</f>
        <v/>
      </c>
      <c r="V1712" s="418">
        <f>AND(AC1712&lt;&gt;"", 'Company information'!D$4&lt;&gt;"", RIGHT(SUBSTITUTE(AC1712,"-",""),9)=RIGHT(SUBSTITUTE('Company information'!D$4,"-",""),9))</f>
        <v/>
      </c>
      <c r="W1712" s="418">
        <f>AI1712-I1712</f>
        <v/>
      </c>
      <c r="X1712" s="455" t="n"/>
      <c r="Y1712" s="417" t="n"/>
      <c r="Z1712" s="418" t="n"/>
      <c r="AA1712" s="418" t="n"/>
      <c r="AB1712" s="418" t="n"/>
      <c r="AC1712" s="418" t="n"/>
      <c r="AD1712" s="418" t="n"/>
      <c r="AE1712" s="455" t="n"/>
      <c r="AF1712" s="455" t="n"/>
      <c r="AG1712" s="455" t="n"/>
      <c r="AH1712" s="455" t="n"/>
      <c r="AI1712" s="455" t="n"/>
      <c r="AJ1712" s="455" t="n"/>
      <c r="AK1712" s="455" t="n"/>
      <c r="AL1712" s="455" t="n"/>
      <c r="AM1712" s="455" t="n"/>
      <c r="AN1712" s="455" t="n"/>
      <c r="AO1712" s="455" t="n"/>
      <c r="AP1712" s="455" t="n"/>
      <c r="AQ1712" s="455" t="n"/>
      <c r="AR1712" s="418" t="n"/>
      <c r="AS1712" s="418" t="n"/>
      <c r="AT1712" s="418" t="n"/>
    </row>
    <row r="1713">
      <c r="A1713" s="417" t="n">
        <v>1704</v>
      </c>
      <c r="B1713" s="418" t="inlineStr">
        <is>
          <t>Life-Off Charge</t>
        </is>
      </c>
      <c r="C1713" s="418" t="inlineStr">
        <is>
          <t>កំពង់ផែស្វយ័តភ្នំពេញ "ក.ស.ភ"</t>
        </is>
      </c>
      <c r="D1713" s="418" t="inlineStr">
        <is>
          <t>L001-100044999</t>
        </is>
      </c>
      <c r="E1713" s="418" t="inlineStr">
        <is>
          <t>INV20210419902</t>
        </is>
      </c>
      <c r="F1713" s="419" t="n">
        <v>44305</v>
      </c>
      <c r="G1713" s="420" t="n">
        <v>29146</v>
      </c>
      <c r="H1713" s="418" t="n"/>
      <c r="I1713" s="455" t="n">
        <v>29146</v>
      </c>
      <c r="J1713" s="418">
        <f>IF(L1713&lt;&gt;"",L1713,K1713)</f>
        <v/>
      </c>
      <c r="K1713" s="418">
        <f>IF(AND(T1713=TRUE, U1713=TRUE, V1713=TRUE), IF(W1713&lt;-0.05, "អនុញ្ញាត (អ្នកផ្គត់ផ្គង់ប្រកាសខ្វះ)", "បានប្រកាស (អនុញ្ញាត)"), IF(AND(T1713=FALSE, U1713=FALSE, V1713=FALSE), "ព្យួរទុក (មិនមានទិន្នន័យ)", "ប្រកាសខុស (ព្យួរទុក)"))</f>
        <v/>
      </c>
      <c r="L1713" s="418" t="inlineStr"/>
      <c r="M1713" s="418" t="inlineStr"/>
      <c r="N1713" s="455" t="n"/>
      <c r="O1713" s="455">
        <f>IF(W1713&lt;0,AI1713,I1713)</f>
        <v/>
      </c>
      <c r="P1713" s="455">
        <f>I1713-O1713</f>
        <v/>
      </c>
      <c r="Q1713" s="418" t="n"/>
      <c r="R1713" s="418" t="inlineStr">
        <is>
          <t>INV20210419902</t>
        </is>
      </c>
      <c r="S1713" s="418" t="inlineStr"/>
      <c r="T1713" s="418">
        <f>R1713=S1713</f>
        <v/>
      </c>
      <c r="U1713" s="418">
        <f>AND(MONTH(F1713)=MONTH(Y1713), YEAR(F1713)=YEAR(Y1713))</f>
        <v/>
      </c>
      <c r="V1713" s="418">
        <f>AND(AC1713&lt;&gt;"", 'Company information'!D$4&lt;&gt;"", RIGHT(SUBSTITUTE(AC1713,"-",""),9)=RIGHT(SUBSTITUTE('Company information'!D$4,"-",""),9))</f>
        <v/>
      </c>
      <c r="W1713" s="418">
        <f>AI1713-I1713</f>
        <v/>
      </c>
      <c r="X1713" s="455" t="n"/>
      <c r="Y1713" s="417" t="n"/>
      <c r="Z1713" s="418" t="n"/>
      <c r="AA1713" s="418" t="n"/>
      <c r="AB1713" s="418" t="n"/>
      <c r="AC1713" s="418" t="n"/>
      <c r="AD1713" s="418" t="n"/>
      <c r="AE1713" s="455" t="n"/>
      <c r="AF1713" s="455" t="n"/>
      <c r="AG1713" s="455" t="n"/>
      <c r="AH1713" s="455" t="n"/>
      <c r="AI1713" s="455" t="n"/>
      <c r="AJ1713" s="455" t="n"/>
      <c r="AK1713" s="455" t="n"/>
      <c r="AL1713" s="455" t="n"/>
      <c r="AM1713" s="455" t="n"/>
      <c r="AN1713" s="455" t="n"/>
      <c r="AO1713" s="455" t="n"/>
      <c r="AP1713" s="455" t="n"/>
      <c r="AQ1713" s="455" t="n"/>
      <c r="AR1713" s="418" t="n"/>
      <c r="AS1713" s="418" t="n"/>
      <c r="AT1713" s="418" t="n"/>
    </row>
    <row r="1714">
      <c r="A1714" s="417" t="n">
        <v>1705</v>
      </c>
      <c r="B1714" s="418" t="inlineStr">
        <is>
          <t>Lift Off</t>
        </is>
      </c>
      <c r="C1714" s="418" t="inlineStr">
        <is>
          <t>កំពង់ផែស្វយ័តក្រុងព្រះសីហនុ</t>
        </is>
      </c>
      <c r="D1714" s="418" t="inlineStr">
        <is>
          <t>L001-100044638</t>
        </is>
      </c>
      <c r="E1714" s="418" t="inlineStr">
        <is>
          <t>056660</t>
        </is>
      </c>
      <c r="F1714" s="419" t="n">
        <v>44473</v>
      </c>
      <c r="G1714" s="420" t="n">
        <v>20635</v>
      </c>
      <c r="H1714" s="418" t="n"/>
      <c r="I1714" s="455" t="n">
        <v>20635</v>
      </c>
      <c r="J1714" s="418">
        <f>IF(L1714&lt;&gt;"",L1714,K1714)</f>
        <v/>
      </c>
      <c r="K1714" s="418">
        <f>IF(AND(T1714=TRUE, U1714=TRUE, V1714=TRUE), IF(W1714&lt;-0.05, "អនុញ្ញាត (អ្នកផ្គត់ផ្គង់ប្រកាសខ្វះ)", "បានប្រកាស (អនុញ្ញាត)"), IF(AND(T1714=FALSE, U1714=FALSE, V1714=FALSE), "ព្យួរទុក (មិនមានទិន្នន័យ)", "ប្រកាសខុស (ព្យួរទុក)"))</f>
        <v/>
      </c>
      <c r="L1714" s="418" t="inlineStr"/>
      <c r="M1714" s="418" t="inlineStr"/>
      <c r="N1714" s="455" t="n"/>
      <c r="O1714" s="455">
        <f>IF(W1714&lt;0,AI1714,I1714)</f>
        <v/>
      </c>
      <c r="P1714" s="455">
        <f>I1714-O1714</f>
        <v/>
      </c>
      <c r="Q1714" s="418" t="n"/>
      <c r="R1714" s="418" t="inlineStr">
        <is>
          <t>056660</t>
        </is>
      </c>
      <c r="S1714" s="418" t="inlineStr"/>
      <c r="T1714" s="418">
        <f>R1714=S1714</f>
        <v/>
      </c>
      <c r="U1714" s="418">
        <f>AND(MONTH(F1714)=MONTH(Y1714), YEAR(F1714)=YEAR(Y1714))</f>
        <v/>
      </c>
      <c r="V1714" s="418">
        <f>AND(AC1714&lt;&gt;"", 'Company information'!D$4&lt;&gt;"", RIGHT(SUBSTITUTE(AC1714,"-",""),9)=RIGHT(SUBSTITUTE('Company information'!D$4,"-",""),9))</f>
        <v/>
      </c>
      <c r="W1714" s="418">
        <f>AI1714-I1714</f>
        <v/>
      </c>
      <c r="X1714" s="455" t="n"/>
      <c r="Y1714" s="417" t="n"/>
      <c r="Z1714" s="418" t="n"/>
      <c r="AA1714" s="418" t="n"/>
      <c r="AB1714" s="418" t="n"/>
      <c r="AC1714" s="418" t="n"/>
      <c r="AD1714" s="418" t="n"/>
      <c r="AE1714" s="455" t="n"/>
      <c r="AF1714" s="455" t="n"/>
      <c r="AG1714" s="455" t="n"/>
      <c r="AH1714" s="455" t="n"/>
      <c r="AI1714" s="455" t="n"/>
      <c r="AJ1714" s="455" t="n"/>
      <c r="AK1714" s="455" t="n"/>
      <c r="AL1714" s="455" t="n"/>
      <c r="AM1714" s="455" t="n"/>
      <c r="AN1714" s="455" t="n"/>
      <c r="AO1714" s="455" t="n"/>
      <c r="AP1714" s="455" t="n"/>
      <c r="AQ1714" s="455" t="n"/>
      <c r="AR1714" s="418" t="n"/>
      <c r="AS1714" s="418" t="n"/>
      <c r="AT1714" s="418" t="n"/>
    </row>
    <row r="1715">
      <c r="A1715" s="417" t="n">
        <v>1706</v>
      </c>
      <c r="B1715" s="418" t="inlineStr">
        <is>
          <t>Storage 20 Feet Contaniner</t>
        </is>
      </c>
      <c r="C1715" s="418" t="inlineStr">
        <is>
          <t>កំពង់ផែស្វយ័តភ្នំពេញ "ក.ស.ភ"</t>
        </is>
      </c>
      <c r="D1715" s="418" t="inlineStr">
        <is>
          <t>L001-100044999</t>
        </is>
      </c>
      <c r="E1715" s="418" t="inlineStr">
        <is>
          <t>INV20210421388</t>
        </is>
      </c>
      <c r="F1715" s="419" t="n">
        <v>44315</v>
      </c>
      <c r="G1715" s="420" t="n">
        <v>6072</v>
      </c>
      <c r="H1715" s="418" t="n"/>
      <c r="I1715" s="455" t="n">
        <v>6072</v>
      </c>
      <c r="J1715" s="418">
        <f>IF(L1715&lt;&gt;"",L1715,K1715)</f>
        <v/>
      </c>
      <c r="K1715" s="418">
        <f>IF(AND(T1715=TRUE, U1715=TRUE, V1715=TRUE), IF(W1715&lt;-0.05, "អនុញ្ញាត (អ្នកផ្គត់ផ្គង់ប្រកាសខ្វះ)", "បានប្រកាស (អនុញ្ញាត)"), IF(AND(T1715=FALSE, U1715=FALSE, V1715=FALSE), "ព្យួរទុក (មិនមានទិន្នន័យ)", "ប្រកាសខុស (ព្យួរទុក)"))</f>
        <v/>
      </c>
      <c r="L1715" s="418" t="inlineStr"/>
      <c r="M1715" s="418" t="inlineStr"/>
      <c r="N1715" s="455" t="n"/>
      <c r="O1715" s="455">
        <f>IF(W1715&lt;0,AI1715,I1715)</f>
        <v/>
      </c>
      <c r="P1715" s="455">
        <f>I1715-O1715</f>
        <v/>
      </c>
      <c r="Q1715" s="418" t="n"/>
      <c r="R1715" s="418" t="inlineStr">
        <is>
          <t>INV20210421388</t>
        </is>
      </c>
      <c r="S1715" s="418" t="inlineStr"/>
      <c r="T1715" s="418">
        <f>R1715=S1715</f>
        <v/>
      </c>
      <c r="U1715" s="418">
        <f>AND(MONTH(F1715)=MONTH(Y1715), YEAR(F1715)=YEAR(Y1715))</f>
        <v/>
      </c>
      <c r="V1715" s="418">
        <f>AND(AC1715&lt;&gt;"", 'Company information'!D$4&lt;&gt;"", RIGHT(SUBSTITUTE(AC1715,"-",""),9)=RIGHT(SUBSTITUTE('Company information'!D$4,"-",""),9))</f>
        <v/>
      </c>
      <c r="W1715" s="418">
        <f>AI1715-I1715</f>
        <v/>
      </c>
      <c r="X1715" s="455" t="n"/>
      <c r="Y1715" s="417" t="n"/>
      <c r="Z1715" s="418" t="n"/>
      <c r="AA1715" s="418" t="n"/>
      <c r="AB1715" s="418" t="n"/>
      <c r="AC1715" s="418" t="n"/>
      <c r="AD1715" s="418" t="n"/>
      <c r="AE1715" s="455" t="n"/>
      <c r="AF1715" s="455" t="n"/>
      <c r="AG1715" s="455" t="n"/>
      <c r="AH1715" s="455" t="n"/>
      <c r="AI1715" s="455" t="n"/>
      <c r="AJ1715" s="455" t="n"/>
      <c r="AK1715" s="455" t="n"/>
      <c r="AL1715" s="455" t="n"/>
      <c r="AM1715" s="455" t="n"/>
      <c r="AN1715" s="455" t="n"/>
      <c r="AO1715" s="455" t="n"/>
      <c r="AP1715" s="455" t="n"/>
      <c r="AQ1715" s="455" t="n"/>
      <c r="AR1715" s="418" t="n"/>
      <c r="AS1715" s="418" t="n"/>
      <c r="AT1715" s="418" t="n"/>
    </row>
    <row r="1716">
      <c r="A1716" s="417" t="n">
        <v>1707</v>
      </c>
      <c r="B1716" s="418" t="inlineStr">
        <is>
          <t>Life-Off Charge</t>
        </is>
      </c>
      <c r="C1716" s="418" t="inlineStr">
        <is>
          <t>កំពង់ផែស្វយ័តភ្នំពេញ "ក.ស.ភ"</t>
        </is>
      </c>
      <c r="D1716" s="418" t="inlineStr">
        <is>
          <t>L001-100044999</t>
        </is>
      </c>
      <c r="E1716" s="418" t="inlineStr">
        <is>
          <t>INV20210419901</t>
        </is>
      </c>
      <c r="F1716" s="419" t="n">
        <v>44305</v>
      </c>
      <c r="G1716" s="420" t="n">
        <v>19430</v>
      </c>
      <c r="H1716" s="418" t="n"/>
      <c r="I1716" s="455" t="n">
        <v>19430</v>
      </c>
      <c r="J1716" s="418">
        <f>IF(L1716&lt;&gt;"",L1716,K1716)</f>
        <v/>
      </c>
      <c r="K1716" s="418">
        <f>IF(AND(T1716=TRUE, U1716=TRUE, V1716=TRUE), IF(W1716&lt;-0.05, "អនុញ្ញាត (អ្នកផ្គត់ផ្គង់ប្រកាសខ្វះ)", "បានប្រកាស (អនុញ្ញាត)"), IF(AND(T1716=FALSE, U1716=FALSE, V1716=FALSE), "ព្យួរទុក (មិនមានទិន្នន័យ)", "ប្រកាសខុស (ព្យួរទុក)"))</f>
        <v/>
      </c>
      <c r="L1716" s="418" t="inlineStr"/>
      <c r="M1716" s="418" t="inlineStr"/>
      <c r="N1716" s="455" t="n"/>
      <c r="O1716" s="455">
        <f>IF(W1716&lt;0,AI1716,I1716)</f>
        <v/>
      </c>
      <c r="P1716" s="455">
        <f>I1716-O1716</f>
        <v/>
      </c>
      <c r="Q1716" s="418" t="n"/>
      <c r="R1716" s="418" t="inlineStr">
        <is>
          <t>INV20210419901</t>
        </is>
      </c>
      <c r="S1716" s="418" t="inlineStr"/>
      <c r="T1716" s="418">
        <f>R1716=S1716</f>
        <v/>
      </c>
      <c r="U1716" s="418">
        <f>AND(MONTH(F1716)=MONTH(Y1716), YEAR(F1716)=YEAR(Y1716))</f>
        <v/>
      </c>
      <c r="V1716" s="418">
        <f>AND(AC1716&lt;&gt;"", 'Company information'!D$4&lt;&gt;"", RIGHT(SUBSTITUTE(AC1716,"-",""),9)=RIGHT(SUBSTITUTE('Company information'!D$4,"-",""),9))</f>
        <v/>
      </c>
      <c r="W1716" s="418">
        <f>AI1716-I1716</f>
        <v/>
      </c>
      <c r="X1716" s="455" t="n"/>
      <c r="Y1716" s="417" t="n"/>
      <c r="Z1716" s="418" t="n"/>
      <c r="AA1716" s="418" t="n"/>
      <c r="AB1716" s="418" t="n"/>
      <c r="AC1716" s="418" t="n"/>
      <c r="AD1716" s="418" t="n"/>
      <c r="AE1716" s="455" t="n"/>
      <c r="AF1716" s="455" t="n"/>
      <c r="AG1716" s="455" t="n"/>
      <c r="AH1716" s="455" t="n"/>
      <c r="AI1716" s="455" t="n"/>
      <c r="AJ1716" s="455" t="n"/>
      <c r="AK1716" s="455" t="n"/>
      <c r="AL1716" s="455" t="n"/>
      <c r="AM1716" s="455" t="n"/>
      <c r="AN1716" s="455" t="n"/>
      <c r="AO1716" s="455" t="n"/>
      <c r="AP1716" s="455" t="n"/>
      <c r="AQ1716" s="455" t="n"/>
      <c r="AR1716" s="418" t="n"/>
      <c r="AS1716" s="418" t="n"/>
      <c r="AT1716" s="418" t="n"/>
    </row>
    <row r="1717">
      <c r="A1717" s="417" t="n">
        <v>1708</v>
      </c>
      <c r="B1717" s="418" t="inlineStr">
        <is>
          <t>Life-Off Charge</t>
        </is>
      </c>
      <c r="C1717" s="418" t="inlineStr">
        <is>
          <t>កំពង់ផែស្វយ័តភ្នំពេញ "ក.ស.ភ"</t>
        </is>
      </c>
      <c r="D1717" s="418" t="inlineStr">
        <is>
          <t>L001-100044999</t>
        </is>
      </c>
      <c r="E1717" s="418" t="inlineStr">
        <is>
          <t>INV20210418912</t>
        </is>
      </c>
      <c r="F1717" s="419" t="n">
        <v>44473</v>
      </c>
      <c r="G1717" s="420" t="n">
        <v>29131</v>
      </c>
      <c r="H1717" s="418" t="n"/>
      <c r="I1717" s="455" t="n">
        <v>29131</v>
      </c>
      <c r="J1717" s="418">
        <f>IF(L1717&lt;&gt;"",L1717,K1717)</f>
        <v/>
      </c>
      <c r="K1717" s="418">
        <f>IF(AND(T1717=TRUE, U1717=TRUE, V1717=TRUE), IF(W1717&lt;-0.05, "អនុញ្ញាត (អ្នកផ្គត់ផ្គង់ប្រកាសខ្វះ)", "បានប្រកាស (អនុញ្ញាត)"), IF(AND(T1717=FALSE, U1717=FALSE, V1717=FALSE), "ព្យួរទុក (មិនមានទិន្នន័យ)", "ប្រកាសខុស (ព្យួរទុក)"))</f>
        <v/>
      </c>
      <c r="L1717" s="418" t="inlineStr"/>
      <c r="M1717" s="418" t="inlineStr"/>
      <c r="N1717" s="455" t="n"/>
      <c r="O1717" s="455">
        <f>IF(W1717&lt;0,AI1717,I1717)</f>
        <v/>
      </c>
      <c r="P1717" s="455">
        <f>I1717-O1717</f>
        <v/>
      </c>
      <c r="Q1717" s="418" t="n"/>
      <c r="R1717" s="418" t="inlineStr">
        <is>
          <t>INV20210418912</t>
        </is>
      </c>
      <c r="S1717" s="418" t="inlineStr"/>
      <c r="T1717" s="418">
        <f>R1717=S1717</f>
        <v/>
      </c>
      <c r="U1717" s="418">
        <f>AND(MONTH(F1717)=MONTH(Y1717), YEAR(F1717)=YEAR(Y1717))</f>
        <v/>
      </c>
      <c r="V1717" s="418">
        <f>AND(AC1717&lt;&gt;"", 'Company information'!D$4&lt;&gt;"", RIGHT(SUBSTITUTE(AC1717,"-",""),9)=RIGHT(SUBSTITUTE('Company information'!D$4,"-",""),9))</f>
        <v/>
      </c>
      <c r="W1717" s="418">
        <f>AI1717-I1717</f>
        <v/>
      </c>
      <c r="X1717" s="455" t="n"/>
      <c r="Y1717" s="417" t="n"/>
      <c r="Z1717" s="418" t="n"/>
      <c r="AA1717" s="418" t="n"/>
      <c r="AB1717" s="418" t="n"/>
      <c r="AC1717" s="418" t="n"/>
      <c r="AD1717" s="418" t="n"/>
      <c r="AE1717" s="455" t="n"/>
      <c r="AF1717" s="455" t="n"/>
      <c r="AG1717" s="455" t="n"/>
      <c r="AH1717" s="455" t="n"/>
      <c r="AI1717" s="455" t="n"/>
      <c r="AJ1717" s="455" t="n"/>
      <c r="AK1717" s="455" t="n"/>
      <c r="AL1717" s="455" t="n"/>
      <c r="AM1717" s="455" t="n"/>
      <c r="AN1717" s="455" t="n"/>
      <c r="AO1717" s="455" t="n"/>
      <c r="AP1717" s="455" t="n"/>
      <c r="AQ1717" s="455" t="n"/>
      <c r="AR1717" s="418" t="n"/>
      <c r="AS1717" s="418" t="n"/>
      <c r="AT1717" s="418" t="n"/>
    </row>
    <row r="1718">
      <c r="A1718" s="417" t="n">
        <v>1709</v>
      </c>
      <c r="B1718" s="418" t="inlineStr">
        <is>
          <t>Life-Off Charge</t>
        </is>
      </c>
      <c r="C1718" s="418" t="inlineStr">
        <is>
          <t>កំពង់ផែស្វយ័តភ្នំពេញ "ក.ស.ភ"</t>
        </is>
      </c>
      <c r="D1718" s="418" t="inlineStr">
        <is>
          <t>L001-100044999</t>
        </is>
      </c>
      <c r="E1718" s="418" t="inlineStr">
        <is>
          <t>INV20210418913</t>
        </is>
      </c>
      <c r="F1718" s="419" t="n">
        <v>44473</v>
      </c>
      <c r="G1718" s="420" t="n">
        <v>29131</v>
      </c>
      <c r="H1718" s="418" t="n"/>
      <c r="I1718" s="455" t="n">
        <v>29131</v>
      </c>
      <c r="J1718" s="418">
        <f>IF(L1718&lt;&gt;"",L1718,K1718)</f>
        <v/>
      </c>
      <c r="K1718" s="418">
        <f>IF(AND(T1718=TRUE, U1718=TRUE, V1718=TRUE), IF(W1718&lt;-0.05, "អនុញ្ញាត (អ្នកផ្គត់ផ្គង់ប្រកាសខ្វះ)", "បានប្រកាស (អនុញ្ញាត)"), IF(AND(T1718=FALSE, U1718=FALSE, V1718=FALSE), "ព្យួរទុក (មិនមានទិន្នន័យ)", "ប្រកាសខុស (ព្យួរទុក)"))</f>
        <v/>
      </c>
      <c r="L1718" s="418" t="inlineStr"/>
      <c r="M1718" s="418" t="inlineStr"/>
      <c r="N1718" s="455" t="n"/>
      <c r="O1718" s="455">
        <f>IF(W1718&lt;0,AI1718,I1718)</f>
        <v/>
      </c>
      <c r="P1718" s="455">
        <f>I1718-O1718</f>
        <v/>
      </c>
      <c r="Q1718" s="418" t="n"/>
      <c r="R1718" s="418" t="inlineStr">
        <is>
          <t>INV20210418913</t>
        </is>
      </c>
      <c r="S1718" s="418" t="inlineStr"/>
      <c r="T1718" s="418">
        <f>R1718=S1718</f>
        <v/>
      </c>
      <c r="U1718" s="418">
        <f>AND(MONTH(F1718)=MONTH(Y1718), YEAR(F1718)=YEAR(Y1718))</f>
        <v/>
      </c>
      <c r="V1718" s="418">
        <f>AND(AC1718&lt;&gt;"", 'Company information'!D$4&lt;&gt;"", RIGHT(SUBSTITUTE(AC1718,"-",""),9)=RIGHT(SUBSTITUTE('Company information'!D$4,"-",""),9))</f>
        <v/>
      </c>
      <c r="W1718" s="418">
        <f>AI1718-I1718</f>
        <v/>
      </c>
      <c r="X1718" s="455" t="n"/>
      <c r="Y1718" s="417" t="n"/>
      <c r="Z1718" s="418" t="n"/>
      <c r="AA1718" s="418" t="n"/>
      <c r="AB1718" s="418" t="n"/>
      <c r="AC1718" s="418" t="n"/>
      <c r="AD1718" s="418" t="n"/>
      <c r="AE1718" s="455" t="n"/>
      <c r="AF1718" s="455" t="n"/>
      <c r="AG1718" s="455" t="n"/>
      <c r="AH1718" s="455" t="n"/>
      <c r="AI1718" s="455" t="n"/>
      <c r="AJ1718" s="455" t="n"/>
      <c r="AK1718" s="455" t="n"/>
      <c r="AL1718" s="455" t="n"/>
      <c r="AM1718" s="455" t="n"/>
      <c r="AN1718" s="455" t="n"/>
      <c r="AO1718" s="455" t="n"/>
      <c r="AP1718" s="455" t="n"/>
      <c r="AQ1718" s="455" t="n"/>
      <c r="AR1718" s="418" t="n"/>
      <c r="AS1718" s="418" t="n"/>
      <c r="AT1718" s="418" t="n"/>
    </row>
    <row r="1719">
      <c r="A1719" s="417" t="n">
        <v>1710</v>
      </c>
      <c r="B1719" s="418" t="inlineStr">
        <is>
          <t>Service Fee</t>
        </is>
      </c>
      <c r="C1719" s="418" t="inlineStr">
        <is>
          <t>សូស៊ីយេតេ កុងសេស្យូនែរ ដឺ ឡាអេរ៉ូព័រ</t>
        </is>
      </c>
      <c r="D1719" s="418" t="inlineStr">
        <is>
          <t>L001-100047300</t>
        </is>
      </c>
      <c r="E1719" s="418" t="inlineStr">
        <is>
          <t>2100-019312</t>
        </is>
      </c>
      <c r="F1719" s="419" t="n">
        <v>44473</v>
      </c>
      <c r="G1719" s="420" t="n">
        <v>14470</v>
      </c>
      <c r="H1719" s="418" t="n"/>
      <c r="I1719" s="455" t="n">
        <v>14470</v>
      </c>
      <c r="J1719" s="418">
        <f>IF(L1719&lt;&gt;"",L1719,K1719)</f>
        <v/>
      </c>
      <c r="K1719" s="418">
        <f>IF(AND(T1719=TRUE, U1719=TRUE, V1719=TRUE), IF(W1719&lt;-0.05, "អនុញ្ញាត (អ្នកផ្គត់ផ្គង់ប្រកាសខ្វះ)", "បានប្រកាស (អនុញ្ញាត)"), IF(AND(T1719=FALSE, U1719=FALSE, V1719=FALSE), "ព្យួរទុក (មិនមានទិន្នន័យ)", "ប្រកាសខុស (ព្យួរទុក)"))</f>
        <v/>
      </c>
      <c r="L1719" s="418" t="inlineStr"/>
      <c r="M1719" s="418" t="inlineStr"/>
      <c r="N1719" s="455" t="n"/>
      <c r="O1719" s="455">
        <f>IF(W1719&lt;0,AI1719,I1719)</f>
        <v/>
      </c>
      <c r="P1719" s="455">
        <f>I1719-O1719</f>
        <v/>
      </c>
      <c r="Q1719" s="418" t="n"/>
      <c r="R1719" s="418" t="inlineStr">
        <is>
          <t>2100-019312</t>
        </is>
      </c>
      <c r="S1719" s="418" t="inlineStr"/>
      <c r="T1719" s="418">
        <f>R1719=S1719</f>
        <v/>
      </c>
      <c r="U1719" s="418">
        <f>AND(MONTH(F1719)=MONTH(Y1719), YEAR(F1719)=YEAR(Y1719))</f>
        <v/>
      </c>
      <c r="V1719" s="418">
        <f>AND(AC1719&lt;&gt;"", 'Company information'!D$4&lt;&gt;"", RIGHT(SUBSTITUTE(AC1719,"-",""),9)=RIGHT(SUBSTITUTE('Company information'!D$4,"-",""),9))</f>
        <v/>
      </c>
      <c r="W1719" s="418">
        <f>AI1719-I1719</f>
        <v/>
      </c>
      <c r="X1719" s="455" t="n"/>
      <c r="Y1719" s="417" t="n"/>
      <c r="Z1719" s="418" t="n"/>
      <c r="AA1719" s="418" t="n"/>
      <c r="AB1719" s="418" t="n"/>
      <c r="AC1719" s="418" t="n"/>
      <c r="AD1719" s="418" t="n"/>
      <c r="AE1719" s="455" t="n"/>
      <c r="AF1719" s="455" t="n"/>
      <c r="AG1719" s="455" t="n"/>
      <c r="AH1719" s="455" t="n"/>
      <c r="AI1719" s="455" t="n"/>
      <c r="AJ1719" s="455" t="n"/>
      <c r="AK1719" s="455" t="n"/>
      <c r="AL1719" s="455" t="n"/>
      <c r="AM1719" s="455" t="n"/>
      <c r="AN1719" s="455" t="n"/>
      <c r="AO1719" s="455" t="n"/>
      <c r="AP1719" s="455" t="n"/>
      <c r="AQ1719" s="455" t="n"/>
      <c r="AR1719" s="418" t="n"/>
      <c r="AS1719" s="418" t="n"/>
      <c r="AT1719" s="418" t="n"/>
    </row>
    <row r="1720">
      <c r="A1720" s="417" t="n">
        <v>1711</v>
      </c>
      <c r="B1720" s="418" t="inlineStr">
        <is>
          <t>Service Fee</t>
        </is>
      </c>
      <c r="C1720" s="418" t="inlineStr">
        <is>
          <t>សូស៊ីយេតេ កុងសេស្យូនែរ ដឺ ឡាអេរ៉ូព័រ</t>
        </is>
      </c>
      <c r="D1720" s="418" t="inlineStr">
        <is>
          <t>L001-100047300</t>
        </is>
      </c>
      <c r="E1720" s="418" t="inlineStr">
        <is>
          <t>2100-017807</t>
        </is>
      </c>
      <c r="F1720" s="419" t="n">
        <v>44259</v>
      </c>
      <c r="G1720" s="420" t="n">
        <v>13179</v>
      </c>
      <c r="H1720" s="418" t="n"/>
      <c r="I1720" s="455" t="n">
        <v>13179</v>
      </c>
      <c r="J1720" s="418">
        <f>IF(L1720&lt;&gt;"",L1720,K1720)</f>
        <v/>
      </c>
      <c r="K1720" s="418">
        <f>IF(AND(T1720=TRUE, U1720=TRUE, V1720=TRUE), IF(W1720&lt;-0.05, "អនុញ្ញាត (អ្នកផ្គត់ផ្គង់ប្រកាសខ្វះ)", "បានប្រកាស (អនុញ្ញាត)"), IF(AND(T1720=FALSE, U1720=FALSE, V1720=FALSE), "ព្យួរទុក (មិនមានទិន្នន័យ)", "ប្រកាសខុស (ព្យួរទុក)"))</f>
        <v/>
      </c>
      <c r="L1720" s="418" t="inlineStr"/>
      <c r="M1720" s="418" t="inlineStr"/>
      <c r="N1720" s="455" t="n"/>
      <c r="O1720" s="455">
        <f>IF(W1720&lt;0,AI1720,I1720)</f>
        <v/>
      </c>
      <c r="P1720" s="455">
        <f>I1720-O1720</f>
        <v/>
      </c>
      <c r="Q1720" s="418" t="n"/>
      <c r="R1720" s="418" t="inlineStr">
        <is>
          <t>2100-017807</t>
        </is>
      </c>
      <c r="S1720" s="418" t="inlineStr"/>
      <c r="T1720" s="418">
        <f>R1720=S1720</f>
        <v/>
      </c>
      <c r="U1720" s="418">
        <f>AND(MONTH(F1720)=MONTH(Y1720), YEAR(F1720)=YEAR(Y1720))</f>
        <v/>
      </c>
      <c r="V1720" s="418">
        <f>AND(AC1720&lt;&gt;"", 'Company information'!D$4&lt;&gt;"", RIGHT(SUBSTITUTE(AC1720,"-",""),9)=RIGHT(SUBSTITUTE('Company information'!D$4,"-",""),9))</f>
        <v/>
      </c>
      <c r="W1720" s="418">
        <f>AI1720-I1720</f>
        <v/>
      </c>
      <c r="X1720" s="455" t="n"/>
      <c r="Y1720" s="417" t="n"/>
      <c r="Z1720" s="418" t="n"/>
      <c r="AA1720" s="418" t="n"/>
      <c r="AB1720" s="418" t="n"/>
      <c r="AC1720" s="418" t="n"/>
      <c r="AD1720" s="418" t="n"/>
      <c r="AE1720" s="455" t="n"/>
      <c r="AF1720" s="455" t="n"/>
      <c r="AG1720" s="455" t="n"/>
      <c r="AH1720" s="455" t="n"/>
      <c r="AI1720" s="455" t="n"/>
      <c r="AJ1720" s="455" t="n"/>
      <c r="AK1720" s="455" t="n"/>
      <c r="AL1720" s="455" t="n"/>
      <c r="AM1720" s="455" t="n"/>
      <c r="AN1720" s="455" t="n"/>
      <c r="AO1720" s="455" t="n"/>
      <c r="AP1720" s="455" t="n"/>
      <c r="AQ1720" s="455" t="n"/>
      <c r="AR1720" s="418" t="n"/>
      <c r="AS1720" s="418" t="n"/>
      <c r="AT1720" s="418" t="n"/>
    </row>
    <row r="1721">
      <c r="A1721" s="417" t="n">
        <v>1712</v>
      </c>
      <c r="B1721" s="418" t="inlineStr">
        <is>
          <t>Lift Off</t>
        </is>
      </c>
      <c r="C1721" s="418" t="inlineStr">
        <is>
          <t>កំពង់ផែស្វយ័តក្រុងព្រះសីហនុ</t>
        </is>
      </c>
      <c r="D1721" s="418" t="inlineStr">
        <is>
          <t>L001-100044638</t>
        </is>
      </c>
      <c r="E1721" s="418" t="inlineStr">
        <is>
          <t>0511831</t>
        </is>
      </c>
      <c r="F1721" s="419" t="n">
        <v>44231</v>
      </c>
      <c r="G1721" s="420" t="n">
        <v>6880</v>
      </c>
      <c r="H1721" s="418" t="n"/>
      <c r="I1721" s="455" t="n">
        <v>6880</v>
      </c>
      <c r="J1721" s="418">
        <f>IF(L1721&lt;&gt;"",L1721,K1721)</f>
        <v/>
      </c>
      <c r="K1721" s="418">
        <f>IF(AND(T1721=TRUE, U1721=TRUE, V1721=TRUE), IF(W1721&lt;-0.05, "អនុញ្ញាត (អ្នកផ្គត់ផ្គង់ប្រកាសខ្វះ)", "បានប្រកាស (អនុញ្ញាត)"), IF(AND(T1721=FALSE, U1721=FALSE, V1721=FALSE), "ព្យួរទុក (មិនមានទិន្នន័យ)", "ប្រកាសខុស (ព្យួរទុក)"))</f>
        <v/>
      </c>
      <c r="L1721" s="418" t="inlineStr"/>
      <c r="M1721" s="418" t="inlineStr"/>
      <c r="N1721" s="455" t="n"/>
      <c r="O1721" s="455">
        <f>IF(W1721&lt;0,AI1721,I1721)</f>
        <v/>
      </c>
      <c r="P1721" s="455">
        <f>I1721-O1721</f>
        <v/>
      </c>
      <c r="Q1721" s="418" t="n"/>
      <c r="R1721" s="418" t="inlineStr">
        <is>
          <t>0511831</t>
        </is>
      </c>
      <c r="S1721" s="418" t="inlineStr"/>
      <c r="T1721" s="418">
        <f>R1721=S1721</f>
        <v/>
      </c>
      <c r="U1721" s="418">
        <f>AND(MONTH(F1721)=MONTH(Y1721), YEAR(F1721)=YEAR(Y1721))</f>
        <v/>
      </c>
      <c r="V1721" s="418">
        <f>AND(AC1721&lt;&gt;"", 'Company information'!D$4&lt;&gt;"", RIGHT(SUBSTITUTE(AC1721,"-",""),9)=RIGHT(SUBSTITUTE('Company information'!D$4,"-",""),9))</f>
        <v/>
      </c>
      <c r="W1721" s="418">
        <f>AI1721-I1721</f>
        <v/>
      </c>
      <c r="X1721" s="455" t="n"/>
      <c r="Y1721" s="417" t="n"/>
      <c r="Z1721" s="418" t="n"/>
      <c r="AA1721" s="418" t="n"/>
      <c r="AB1721" s="418" t="n"/>
      <c r="AC1721" s="418" t="n"/>
      <c r="AD1721" s="418" t="n"/>
      <c r="AE1721" s="455" t="n"/>
      <c r="AF1721" s="455" t="n"/>
      <c r="AG1721" s="455" t="n"/>
      <c r="AH1721" s="455" t="n"/>
      <c r="AI1721" s="455" t="n"/>
      <c r="AJ1721" s="455" t="n"/>
      <c r="AK1721" s="455" t="n"/>
      <c r="AL1721" s="455" t="n"/>
      <c r="AM1721" s="455" t="n"/>
      <c r="AN1721" s="455" t="n"/>
      <c r="AO1721" s="455" t="n"/>
      <c r="AP1721" s="455" t="n"/>
      <c r="AQ1721" s="455" t="n"/>
      <c r="AR1721" s="418" t="n"/>
      <c r="AS1721" s="418" t="n"/>
      <c r="AT1721" s="418" t="n"/>
    </row>
    <row r="1722">
      <c r="A1722" s="417" t="n">
        <v>1713</v>
      </c>
      <c r="B1722" s="418" t="inlineStr">
        <is>
          <t>Lift Off</t>
        </is>
      </c>
      <c r="C1722" s="418" t="inlineStr">
        <is>
          <t>កំពង់ផែស្វយ័តក្រុងព្រះសីហនុ</t>
        </is>
      </c>
      <c r="D1722" s="418" t="inlineStr">
        <is>
          <t>L001-100044638</t>
        </is>
      </c>
      <c r="E1722" s="418" t="inlineStr">
        <is>
          <t>051772</t>
        </is>
      </c>
      <c r="F1722" s="419" t="n">
        <v>44231</v>
      </c>
      <c r="G1722" s="420" t="n">
        <v>6880</v>
      </c>
      <c r="H1722" s="418" t="n"/>
      <c r="I1722" s="455" t="n">
        <v>6880</v>
      </c>
      <c r="J1722" s="418">
        <f>IF(L1722&lt;&gt;"",L1722,K1722)</f>
        <v/>
      </c>
      <c r="K1722" s="418">
        <f>IF(AND(T1722=TRUE, U1722=TRUE, V1722=TRUE), IF(W1722&lt;-0.05, "អនុញ្ញាត (អ្នកផ្គត់ផ្គង់ប្រកាសខ្វះ)", "បានប្រកាស (អនុញ្ញាត)"), IF(AND(T1722=FALSE, U1722=FALSE, V1722=FALSE), "ព្យួរទុក (មិនមានទិន្នន័យ)", "ប្រកាសខុស (ព្យួរទុក)"))</f>
        <v/>
      </c>
      <c r="L1722" s="418" t="inlineStr"/>
      <c r="M1722" s="418" t="inlineStr"/>
      <c r="N1722" s="455" t="n"/>
      <c r="O1722" s="455">
        <f>IF(W1722&lt;0,AI1722,I1722)</f>
        <v/>
      </c>
      <c r="P1722" s="455">
        <f>I1722-O1722</f>
        <v/>
      </c>
      <c r="Q1722" s="418" t="n"/>
      <c r="R1722" s="418" t="inlineStr">
        <is>
          <t>051772</t>
        </is>
      </c>
      <c r="S1722" s="418" t="inlineStr"/>
      <c r="T1722" s="418">
        <f>R1722=S1722</f>
        <v/>
      </c>
      <c r="U1722" s="418">
        <f>AND(MONTH(F1722)=MONTH(Y1722), YEAR(F1722)=YEAR(Y1722))</f>
        <v/>
      </c>
      <c r="V1722" s="418">
        <f>AND(AC1722&lt;&gt;"", 'Company information'!D$4&lt;&gt;"", RIGHT(SUBSTITUTE(AC1722,"-",""),9)=RIGHT(SUBSTITUTE('Company information'!D$4,"-",""),9))</f>
        <v/>
      </c>
      <c r="W1722" s="418">
        <f>AI1722-I1722</f>
        <v/>
      </c>
      <c r="X1722" s="455" t="n"/>
      <c r="Y1722" s="417" t="n"/>
      <c r="Z1722" s="418" t="n"/>
      <c r="AA1722" s="418" t="n"/>
      <c r="AB1722" s="418" t="n"/>
      <c r="AC1722" s="418" t="n"/>
      <c r="AD1722" s="418" t="n"/>
      <c r="AE1722" s="455" t="n"/>
      <c r="AF1722" s="455" t="n"/>
      <c r="AG1722" s="455" t="n"/>
      <c r="AH1722" s="455" t="n"/>
      <c r="AI1722" s="455" t="n"/>
      <c r="AJ1722" s="455" t="n"/>
      <c r="AK1722" s="455" t="n"/>
      <c r="AL1722" s="455" t="n"/>
      <c r="AM1722" s="455" t="n"/>
      <c r="AN1722" s="455" t="n"/>
      <c r="AO1722" s="455" t="n"/>
      <c r="AP1722" s="455" t="n"/>
      <c r="AQ1722" s="455" t="n"/>
      <c r="AR1722" s="418" t="n"/>
      <c r="AS1722" s="418" t="n"/>
      <c r="AT1722" s="418" t="n"/>
    </row>
    <row r="1723">
      <c r="A1723" s="417" t="n">
        <v>1714</v>
      </c>
      <c r="B1723" s="418" t="inlineStr">
        <is>
          <t>Lift Off</t>
        </is>
      </c>
      <c r="C1723" s="418" t="inlineStr">
        <is>
          <t>កំពង់ផែស្វយ័តក្រុងព្រះសីហនុ</t>
        </is>
      </c>
      <c r="D1723" s="418" t="inlineStr">
        <is>
          <t>L001-100044638</t>
        </is>
      </c>
      <c r="E1723" s="418" t="inlineStr">
        <is>
          <t>051773</t>
        </is>
      </c>
      <c r="F1723" s="419" t="n">
        <v>44231</v>
      </c>
      <c r="G1723" s="420" t="n">
        <v>15379</v>
      </c>
      <c r="H1723" s="418" t="n"/>
      <c r="I1723" s="455" t="n">
        <v>15379</v>
      </c>
      <c r="J1723" s="418">
        <f>IF(L1723&lt;&gt;"",L1723,K1723)</f>
        <v/>
      </c>
      <c r="K1723" s="418">
        <f>IF(AND(T1723=TRUE, U1723=TRUE, V1723=TRUE), IF(W1723&lt;-0.05, "អនុញ្ញាត (អ្នកផ្គត់ផ្គង់ប្រកាសខ្វះ)", "បានប្រកាស (អនុញ្ញាត)"), IF(AND(T1723=FALSE, U1723=FALSE, V1723=FALSE), "ព្យួរទុក (មិនមានទិន្នន័យ)", "ប្រកាសខុស (ព្យួរទុក)"))</f>
        <v/>
      </c>
      <c r="L1723" s="418" t="inlineStr"/>
      <c r="M1723" s="418" t="inlineStr"/>
      <c r="N1723" s="455" t="n"/>
      <c r="O1723" s="455">
        <f>IF(W1723&lt;0,AI1723,I1723)</f>
        <v/>
      </c>
      <c r="P1723" s="455">
        <f>I1723-O1723</f>
        <v/>
      </c>
      <c r="Q1723" s="418" t="n"/>
      <c r="R1723" s="418" t="inlineStr">
        <is>
          <t>051773</t>
        </is>
      </c>
      <c r="S1723" s="418" t="inlineStr"/>
      <c r="T1723" s="418">
        <f>R1723=S1723</f>
        <v/>
      </c>
      <c r="U1723" s="418">
        <f>AND(MONTH(F1723)=MONTH(Y1723), YEAR(F1723)=YEAR(Y1723))</f>
        <v/>
      </c>
      <c r="V1723" s="418">
        <f>AND(AC1723&lt;&gt;"", 'Company information'!D$4&lt;&gt;"", RIGHT(SUBSTITUTE(AC1723,"-",""),9)=RIGHT(SUBSTITUTE('Company information'!D$4,"-",""),9))</f>
        <v/>
      </c>
      <c r="W1723" s="418">
        <f>AI1723-I1723</f>
        <v/>
      </c>
      <c r="X1723" s="455" t="n"/>
      <c r="Y1723" s="417" t="n"/>
      <c r="Z1723" s="418" t="n"/>
      <c r="AA1723" s="418" t="n"/>
      <c r="AB1723" s="418" t="n"/>
      <c r="AC1723" s="418" t="n"/>
      <c r="AD1723" s="418" t="n"/>
      <c r="AE1723" s="455" t="n"/>
      <c r="AF1723" s="455" t="n"/>
      <c r="AG1723" s="455" t="n"/>
      <c r="AH1723" s="455" t="n"/>
      <c r="AI1723" s="455" t="n"/>
      <c r="AJ1723" s="455" t="n"/>
      <c r="AK1723" s="455" t="n"/>
      <c r="AL1723" s="455" t="n"/>
      <c r="AM1723" s="455" t="n"/>
      <c r="AN1723" s="455" t="n"/>
      <c r="AO1723" s="455" t="n"/>
      <c r="AP1723" s="455" t="n"/>
      <c r="AQ1723" s="455" t="n"/>
      <c r="AR1723" s="418" t="n"/>
      <c r="AS1723" s="418" t="n"/>
      <c r="AT1723" s="418" t="n"/>
    </row>
    <row r="1724">
      <c r="A1724" s="417" t="n">
        <v>1715</v>
      </c>
      <c r="B1724" s="418" t="inlineStr">
        <is>
          <t>Lift Off Charges</t>
        </is>
      </c>
      <c r="C1724" s="418" t="inlineStr">
        <is>
          <t>កំពង់ផែស្វយ័តភ្នំពេញ "ក.ស.ភ"</t>
        </is>
      </c>
      <c r="D1724" s="418" t="inlineStr">
        <is>
          <t>L001-100044999</t>
        </is>
      </c>
      <c r="E1724" s="418" t="inlineStr">
        <is>
          <t>INV20210418312</t>
        </is>
      </c>
      <c r="F1724" s="419" t="n">
        <v>44351</v>
      </c>
      <c r="G1724" s="420" t="n">
        <v>29124</v>
      </c>
      <c r="H1724" s="418" t="n"/>
      <c r="I1724" s="455" t="n">
        <v>29124</v>
      </c>
      <c r="J1724" s="418">
        <f>IF(L1724&lt;&gt;"",L1724,K1724)</f>
        <v/>
      </c>
      <c r="K1724" s="418">
        <f>IF(AND(T1724=TRUE, U1724=TRUE, V1724=TRUE), IF(W1724&lt;-0.05, "អនុញ្ញាត (អ្នកផ្គត់ផ្គង់ប្រកាសខ្វះ)", "បានប្រកាស (អនុញ្ញាត)"), IF(AND(T1724=FALSE, U1724=FALSE, V1724=FALSE), "ព្យួរទុក (មិនមានទិន្នន័យ)", "ប្រកាសខុស (ព្យួរទុក)"))</f>
        <v/>
      </c>
      <c r="L1724" s="418" t="inlineStr"/>
      <c r="M1724" s="418" t="inlineStr"/>
      <c r="N1724" s="455" t="n"/>
      <c r="O1724" s="455">
        <f>IF(W1724&lt;0,AI1724,I1724)</f>
        <v/>
      </c>
      <c r="P1724" s="455">
        <f>I1724-O1724</f>
        <v/>
      </c>
      <c r="Q1724" s="418" t="n"/>
      <c r="R1724" s="418" t="inlineStr">
        <is>
          <t>INV20210418312</t>
        </is>
      </c>
      <c r="S1724" s="418" t="inlineStr"/>
      <c r="T1724" s="418">
        <f>R1724=S1724</f>
        <v/>
      </c>
      <c r="U1724" s="418">
        <f>AND(MONTH(F1724)=MONTH(Y1724), YEAR(F1724)=YEAR(Y1724))</f>
        <v/>
      </c>
      <c r="V1724" s="418">
        <f>AND(AC1724&lt;&gt;"", 'Company information'!D$4&lt;&gt;"", RIGHT(SUBSTITUTE(AC1724,"-",""),9)=RIGHT(SUBSTITUTE('Company information'!D$4,"-",""),9))</f>
        <v/>
      </c>
      <c r="W1724" s="418">
        <f>AI1724-I1724</f>
        <v/>
      </c>
      <c r="X1724" s="455" t="n"/>
      <c r="Y1724" s="417" t="n"/>
      <c r="Z1724" s="418" t="n"/>
      <c r="AA1724" s="418" t="n"/>
      <c r="AB1724" s="418" t="n"/>
      <c r="AC1724" s="418" t="n"/>
      <c r="AD1724" s="418" t="n"/>
      <c r="AE1724" s="455" t="n"/>
      <c r="AF1724" s="455" t="n"/>
      <c r="AG1724" s="455" t="n"/>
      <c r="AH1724" s="455" t="n"/>
      <c r="AI1724" s="455" t="n"/>
      <c r="AJ1724" s="455" t="n"/>
      <c r="AK1724" s="455" t="n"/>
      <c r="AL1724" s="455" t="n"/>
      <c r="AM1724" s="455" t="n"/>
      <c r="AN1724" s="455" t="n"/>
      <c r="AO1724" s="455" t="n"/>
      <c r="AP1724" s="455" t="n"/>
      <c r="AQ1724" s="455" t="n"/>
      <c r="AR1724" s="418" t="n"/>
      <c r="AS1724" s="418" t="n"/>
      <c r="AT1724" s="418" t="n"/>
    </row>
    <row r="1725">
      <c r="A1725" s="417" t="n">
        <v>1716</v>
      </c>
      <c r="B1725" s="418" t="inlineStr">
        <is>
          <t>Lift Off Charges</t>
        </is>
      </c>
      <c r="C1725" s="418" t="inlineStr">
        <is>
          <t>កំពង់ផែស្វយ័តភ្នំពេញ "ក.ស.ភ"</t>
        </is>
      </c>
      <c r="D1725" s="418" t="inlineStr">
        <is>
          <t>L001-100044999</t>
        </is>
      </c>
      <c r="E1725" s="418" t="inlineStr">
        <is>
          <t>INV20210419124</t>
        </is>
      </c>
      <c r="F1725" s="419" t="n">
        <v>44534</v>
      </c>
      <c r="G1725" s="420" t="n">
        <v>58291</v>
      </c>
      <c r="H1725" s="418" t="n"/>
      <c r="I1725" s="455" t="n">
        <v>58291</v>
      </c>
      <c r="J1725" s="418">
        <f>IF(L1725&lt;&gt;"",L1725,K1725)</f>
        <v/>
      </c>
      <c r="K1725" s="418">
        <f>IF(AND(T1725=TRUE, U1725=TRUE, V1725=TRUE), IF(W1725&lt;-0.05, "អនុញ្ញាត (អ្នកផ្គត់ផ្គង់ប្រកាសខ្វះ)", "បានប្រកាស (អនុញ្ញាត)"), IF(AND(T1725=FALSE, U1725=FALSE, V1725=FALSE), "ព្យួរទុក (មិនមានទិន្នន័យ)", "ប្រកាសខុស (ព្យួរទុក)"))</f>
        <v/>
      </c>
      <c r="L1725" s="418" t="inlineStr"/>
      <c r="M1725" s="418" t="inlineStr"/>
      <c r="N1725" s="455" t="n"/>
      <c r="O1725" s="455">
        <f>IF(W1725&lt;0,AI1725,I1725)</f>
        <v/>
      </c>
      <c r="P1725" s="455">
        <f>I1725-O1725</f>
        <v/>
      </c>
      <c r="Q1725" s="418" t="n"/>
      <c r="R1725" s="418" t="inlineStr">
        <is>
          <t>INV20210419124</t>
        </is>
      </c>
      <c r="S1725" s="418" t="inlineStr"/>
      <c r="T1725" s="418">
        <f>R1725=S1725</f>
        <v/>
      </c>
      <c r="U1725" s="418">
        <f>AND(MONTH(F1725)=MONTH(Y1725), YEAR(F1725)=YEAR(Y1725))</f>
        <v/>
      </c>
      <c r="V1725" s="418">
        <f>AND(AC1725&lt;&gt;"", 'Company information'!D$4&lt;&gt;"", RIGHT(SUBSTITUTE(AC1725,"-",""),9)=RIGHT(SUBSTITUTE('Company information'!D$4,"-",""),9))</f>
        <v/>
      </c>
      <c r="W1725" s="418">
        <f>AI1725-I1725</f>
        <v/>
      </c>
      <c r="X1725" s="455" t="n"/>
      <c r="Y1725" s="417" t="n"/>
      <c r="Z1725" s="418" t="n"/>
      <c r="AA1725" s="418" t="n"/>
      <c r="AB1725" s="418" t="n"/>
      <c r="AC1725" s="418" t="n"/>
      <c r="AD1725" s="418" t="n"/>
      <c r="AE1725" s="455" t="n"/>
      <c r="AF1725" s="455" t="n"/>
      <c r="AG1725" s="455" t="n"/>
      <c r="AH1725" s="455" t="n"/>
      <c r="AI1725" s="455" t="n"/>
      <c r="AJ1725" s="455" t="n"/>
      <c r="AK1725" s="455" t="n"/>
      <c r="AL1725" s="455" t="n"/>
      <c r="AM1725" s="455" t="n"/>
      <c r="AN1725" s="455" t="n"/>
      <c r="AO1725" s="455" t="n"/>
      <c r="AP1725" s="455" t="n"/>
      <c r="AQ1725" s="455" t="n"/>
      <c r="AR1725" s="418" t="n"/>
      <c r="AS1725" s="418" t="n"/>
      <c r="AT1725" s="418" t="n"/>
    </row>
    <row r="1726">
      <c r="A1726" s="417" t="n">
        <v>1717</v>
      </c>
      <c r="B1726" s="418" t="inlineStr">
        <is>
          <t>Lift Off Charges</t>
        </is>
      </c>
      <c r="C1726" s="418" t="inlineStr">
        <is>
          <t>កំពង់ផែស្វយ័តភ្នំពេញ "ក.ស.ភ"</t>
        </is>
      </c>
      <c r="D1726" s="418" t="inlineStr">
        <is>
          <t>L001-100044999</t>
        </is>
      </c>
      <c r="E1726" s="418" t="inlineStr">
        <is>
          <t>INV20210419125</t>
        </is>
      </c>
      <c r="F1726" s="419" t="n">
        <v>44534</v>
      </c>
      <c r="G1726" s="420" t="n">
        <v>87437</v>
      </c>
      <c r="H1726" s="418" t="n"/>
      <c r="I1726" s="455" t="n">
        <v>87437</v>
      </c>
      <c r="J1726" s="418">
        <f>IF(L1726&lt;&gt;"",L1726,K1726)</f>
        <v/>
      </c>
      <c r="K1726" s="418">
        <f>IF(AND(T1726=TRUE, U1726=TRUE, V1726=TRUE), IF(W1726&lt;-0.05, "អនុញ្ញាត (អ្នកផ្គត់ផ្គង់ប្រកាសខ្វះ)", "បានប្រកាស (អនុញ្ញាត)"), IF(AND(T1726=FALSE, U1726=FALSE, V1726=FALSE), "ព្យួរទុក (មិនមានទិន្នន័យ)", "ប្រកាសខុស (ព្យួរទុក)"))</f>
        <v/>
      </c>
      <c r="L1726" s="418" t="inlineStr"/>
      <c r="M1726" s="418" t="inlineStr"/>
      <c r="N1726" s="455" t="n"/>
      <c r="O1726" s="455">
        <f>IF(W1726&lt;0,AI1726,I1726)</f>
        <v/>
      </c>
      <c r="P1726" s="455">
        <f>I1726-O1726</f>
        <v/>
      </c>
      <c r="Q1726" s="418" t="n"/>
      <c r="R1726" s="418" t="inlineStr">
        <is>
          <t>INV20210419125</t>
        </is>
      </c>
      <c r="S1726" s="418" t="inlineStr"/>
      <c r="T1726" s="418">
        <f>R1726=S1726</f>
        <v/>
      </c>
      <c r="U1726" s="418">
        <f>AND(MONTH(F1726)=MONTH(Y1726), YEAR(F1726)=YEAR(Y1726))</f>
        <v/>
      </c>
      <c r="V1726" s="418">
        <f>AND(AC1726&lt;&gt;"", 'Company information'!D$4&lt;&gt;"", RIGHT(SUBSTITUTE(AC1726,"-",""),9)=RIGHT(SUBSTITUTE('Company information'!D$4,"-",""),9))</f>
        <v/>
      </c>
      <c r="W1726" s="418">
        <f>AI1726-I1726</f>
        <v/>
      </c>
      <c r="X1726" s="455" t="n"/>
      <c r="Y1726" s="417" t="n"/>
      <c r="Z1726" s="418" t="n"/>
      <c r="AA1726" s="418" t="n"/>
      <c r="AB1726" s="418" t="n"/>
      <c r="AC1726" s="418" t="n"/>
      <c r="AD1726" s="418" t="n"/>
      <c r="AE1726" s="455" t="n"/>
      <c r="AF1726" s="455" t="n"/>
      <c r="AG1726" s="455" t="n"/>
      <c r="AH1726" s="455" t="n"/>
      <c r="AI1726" s="455" t="n"/>
      <c r="AJ1726" s="455" t="n"/>
      <c r="AK1726" s="455" t="n"/>
      <c r="AL1726" s="455" t="n"/>
      <c r="AM1726" s="455" t="n"/>
      <c r="AN1726" s="455" t="n"/>
      <c r="AO1726" s="455" t="n"/>
      <c r="AP1726" s="455" t="n"/>
      <c r="AQ1726" s="455" t="n"/>
      <c r="AR1726" s="418" t="n"/>
      <c r="AS1726" s="418" t="n"/>
      <c r="AT1726" s="418" t="n"/>
    </row>
    <row r="1727">
      <c r="A1727" s="417" t="n">
        <v>1718</v>
      </c>
      <c r="B1727" s="418" t="inlineStr">
        <is>
          <t>Lift Off Charges</t>
        </is>
      </c>
      <c r="C1727" s="418" t="inlineStr">
        <is>
          <t>កំពង់ផែស្វយ័តភ្នំពេញ "ក.ស.ភ"</t>
        </is>
      </c>
      <c r="D1727" s="418" t="inlineStr">
        <is>
          <t>L001-100044999</t>
        </is>
      </c>
      <c r="E1727" s="418" t="inlineStr">
        <is>
          <t>INV20210418311</t>
        </is>
      </c>
      <c r="F1727" s="419" t="n">
        <v>44351</v>
      </c>
      <c r="G1727" s="420" t="n">
        <v>29124</v>
      </c>
      <c r="H1727" s="418" t="n"/>
      <c r="I1727" s="455" t="n">
        <v>29124</v>
      </c>
      <c r="J1727" s="418">
        <f>IF(L1727&lt;&gt;"",L1727,K1727)</f>
        <v/>
      </c>
      <c r="K1727" s="418">
        <f>IF(AND(T1727=TRUE, U1727=TRUE, V1727=TRUE), IF(W1727&lt;-0.05, "អនុញ្ញាត (អ្នកផ្គត់ផ្គង់ប្រកាសខ្វះ)", "បានប្រកាស (អនុញ្ញាត)"), IF(AND(T1727=FALSE, U1727=FALSE, V1727=FALSE), "ព្យួរទុក (មិនមានទិន្នន័យ)", "ប្រកាសខុស (ព្យួរទុក)"))</f>
        <v/>
      </c>
      <c r="L1727" s="418" t="inlineStr"/>
      <c r="M1727" s="418" t="inlineStr"/>
      <c r="N1727" s="455" t="n"/>
      <c r="O1727" s="455">
        <f>IF(W1727&lt;0,AI1727,I1727)</f>
        <v/>
      </c>
      <c r="P1727" s="455">
        <f>I1727-O1727</f>
        <v/>
      </c>
      <c r="Q1727" s="418" t="n"/>
      <c r="R1727" s="418" t="inlineStr">
        <is>
          <t>INV20210418311</t>
        </is>
      </c>
      <c r="S1727" s="418" t="inlineStr"/>
      <c r="T1727" s="418">
        <f>R1727=S1727</f>
        <v/>
      </c>
      <c r="U1727" s="418">
        <f>AND(MONTH(F1727)=MONTH(Y1727), YEAR(F1727)=YEAR(Y1727))</f>
        <v/>
      </c>
      <c r="V1727" s="418">
        <f>AND(AC1727&lt;&gt;"", 'Company information'!D$4&lt;&gt;"", RIGHT(SUBSTITUTE(AC1727,"-",""),9)=RIGHT(SUBSTITUTE('Company information'!D$4,"-",""),9))</f>
        <v/>
      </c>
      <c r="W1727" s="418">
        <f>AI1727-I1727</f>
        <v/>
      </c>
      <c r="X1727" s="455" t="n"/>
      <c r="Y1727" s="417" t="n"/>
      <c r="Z1727" s="418" t="n"/>
      <c r="AA1727" s="418" t="n"/>
      <c r="AB1727" s="418" t="n"/>
      <c r="AC1727" s="418" t="n"/>
      <c r="AD1727" s="418" t="n"/>
      <c r="AE1727" s="455" t="n"/>
      <c r="AF1727" s="455" t="n"/>
      <c r="AG1727" s="455" t="n"/>
      <c r="AH1727" s="455" t="n"/>
      <c r="AI1727" s="455" t="n"/>
      <c r="AJ1727" s="455" t="n"/>
      <c r="AK1727" s="455" t="n"/>
      <c r="AL1727" s="455" t="n"/>
      <c r="AM1727" s="455" t="n"/>
      <c r="AN1727" s="455" t="n"/>
      <c r="AO1727" s="455" t="n"/>
      <c r="AP1727" s="455" t="n"/>
      <c r="AQ1727" s="455" t="n"/>
      <c r="AR1727" s="418" t="n"/>
      <c r="AS1727" s="418" t="n"/>
      <c r="AT1727" s="418" t="n"/>
    </row>
    <row r="1728">
      <c r="A1728" s="417" t="n">
        <v>1719</v>
      </c>
      <c r="B1728" s="418" t="inlineStr">
        <is>
          <t>Export Administration Fee</t>
        </is>
      </c>
      <c r="C1728" s="418" t="inlineStr">
        <is>
          <t>ឆាយ ដា ឡូយីស្ទីក</t>
        </is>
      </c>
      <c r="D1728" s="418" t="inlineStr">
        <is>
          <t>L001-100063098</t>
        </is>
      </c>
      <c r="E1728" s="418" t="inlineStr">
        <is>
          <t>2104003885</t>
        </is>
      </c>
      <c r="F1728" s="419" t="n">
        <v>44306</v>
      </c>
      <c r="G1728" s="420" t="n">
        <v>191875</v>
      </c>
      <c r="H1728" s="418" t="n"/>
      <c r="I1728" s="455" t="n">
        <v>191875</v>
      </c>
      <c r="J1728" s="418">
        <f>IF(L1728&lt;&gt;"",L1728,K1728)</f>
        <v/>
      </c>
      <c r="K1728" s="418">
        <f>IF(AND(T1728=TRUE, U1728=TRUE, V1728=TRUE), IF(W1728&lt;-0.05, "អនុញ្ញាត (អ្នកផ្គត់ផ្គង់ប្រកាសខ្វះ)", "បានប្រកាស (អនុញ្ញាត)"), IF(AND(T1728=FALSE, U1728=FALSE, V1728=FALSE), "ព្យួរទុក (មិនមានទិន្នន័យ)", "ប្រកាសខុស (ព្យួរទុក)"))</f>
        <v/>
      </c>
      <c r="L1728" s="418" t="inlineStr"/>
      <c r="M1728" s="418" t="inlineStr"/>
      <c r="N1728" s="455" t="n"/>
      <c r="O1728" s="455">
        <f>IF(W1728&lt;0,AI1728,I1728)</f>
        <v/>
      </c>
      <c r="P1728" s="455">
        <f>I1728-O1728</f>
        <v/>
      </c>
      <c r="Q1728" s="418" t="n"/>
      <c r="R1728" s="418" t="inlineStr">
        <is>
          <t>2104003885</t>
        </is>
      </c>
      <c r="S1728" s="418" t="inlineStr"/>
      <c r="T1728" s="418">
        <f>R1728=S1728</f>
        <v/>
      </c>
      <c r="U1728" s="418">
        <f>AND(MONTH(F1728)=MONTH(Y1728), YEAR(F1728)=YEAR(Y1728))</f>
        <v/>
      </c>
      <c r="V1728" s="418">
        <f>AND(AC1728&lt;&gt;"", 'Company information'!D$4&lt;&gt;"", RIGHT(SUBSTITUTE(AC1728,"-",""),9)=RIGHT(SUBSTITUTE('Company information'!D$4,"-",""),9))</f>
        <v/>
      </c>
      <c r="W1728" s="418">
        <f>AI1728-I1728</f>
        <v/>
      </c>
      <c r="X1728" s="455" t="n"/>
      <c r="Y1728" s="417" t="n"/>
      <c r="Z1728" s="418" t="n"/>
      <c r="AA1728" s="418" t="n"/>
      <c r="AB1728" s="418" t="n"/>
      <c r="AC1728" s="418" t="n"/>
      <c r="AD1728" s="418" t="n"/>
      <c r="AE1728" s="455" t="n"/>
      <c r="AF1728" s="455" t="n"/>
      <c r="AG1728" s="455" t="n"/>
      <c r="AH1728" s="455" t="n"/>
      <c r="AI1728" s="455" t="n"/>
      <c r="AJ1728" s="455" t="n"/>
      <c r="AK1728" s="455" t="n"/>
      <c r="AL1728" s="455" t="n"/>
      <c r="AM1728" s="455" t="n"/>
      <c r="AN1728" s="455" t="n"/>
      <c r="AO1728" s="455" t="n"/>
      <c r="AP1728" s="455" t="n"/>
      <c r="AQ1728" s="455" t="n"/>
      <c r="AR1728" s="418" t="n"/>
      <c r="AS1728" s="418" t="n"/>
      <c r="AT1728" s="418" t="n"/>
    </row>
    <row r="1729">
      <c r="A1729" s="417" t="n">
        <v>1720</v>
      </c>
      <c r="B1729" s="418" t="inlineStr">
        <is>
          <t>Export Administration Fee</t>
        </is>
      </c>
      <c r="C1729" s="418" t="inlineStr">
        <is>
          <t>ឆាយ ដា ឡូយីស្ទីក</t>
        </is>
      </c>
      <c r="D1729" s="418" t="inlineStr">
        <is>
          <t>L001-100063098</t>
        </is>
      </c>
      <c r="E1729" s="418" t="inlineStr">
        <is>
          <t>2104003894</t>
        </is>
      </c>
      <c r="F1729" s="419" t="n">
        <v>44306</v>
      </c>
      <c r="G1729" s="420" t="n">
        <v>191875</v>
      </c>
      <c r="H1729" s="418" t="n"/>
      <c r="I1729" s="455" t="n">
        <v>191875</v>
      </c>
      <c r="J1729" s="418">
        <f>IF(L1729&lt;&gt;"",L1729,K1729)</f>
        <v/>
      </c>
      <c r="K1729" s="418">
        <f>IF(AND(T1729=TRUE, U1729=TRUE, V1729=TRUE), IF(W1729&lt;-0.05, "អនុញ្ញាត (អ្នកផ្គត់ផ្គង់ប្រកាសខ្វះ)", "បានប្រកាស (អនុញ្ញាត)"), IF(AND(T1729=FALSE, U1729=FALSE, V1729=FALSE), "ព្យួរទុក (មិនមានទិន្នន័យ)", "ប្រកាសខុស (ព្យួរទុក)"))</f>
        <v/>
      </c>
      <c r="L1729" s="418" t="inlineStr"/>
      <c r="M1729" s="418" t="inlineStr"/>
      <c r="N1729" s="455" t="n"/>
      <c r="O1729" s="455">
        <f>IF(W1729&lt;0,AI1729,I1729)</f>
        <v/>
      </c>
      <c r="P1729" s="455">
        <f>I1729-O1729</f>
        <v/>
      </c>
      <c r="Q1729" s="418" t="n"/>
      <c r="R1729" s="418" t="inlineStr">
        <is>
          <t>2104003894</t>
        </is>
      </c>
      <c r="S1729" s="418" t="inlineStr"/>
      <c r="T1729" s="418">
        <f>R1729=S1729</f>
        <v/>
      </c>
      <c r="U1729" s="418">
        <f>AND(MONTH(F1729)=MONTH(Y1729), YEAR(F1729)=YEAR(Y1729))</f>
        <v/>
      </c>
      <c r="V1729" s="418">
        <f>AND(AC1729&lt;&gt;"", 'Company information'!D$4&lt;&gt;"", RIGHT(SUBSTITUTE(AC1729,"-",""),9)=RIGHT(SUBSTITUTE('Company information'!D$4,"-",""),9))</f>
        <v/>
      </c>
      <c r="W1729" s="418">
        <f>AI1729-I1729</f>
        <v/>
      </c>
      <c r="X1729" s="455" t="n"/>
      <c r="Y1729" s="417" t="n"/>
      <c r="Z1729" s="418" t="n"/>
      <c r="AA1729" s="418" t="n"/>
      <c r="AB1729" s="418" t="n"/>
      <c r="AC1729" s="418" t="n"/>
      <c r="AD1729" s="418" t="n"/>
      <c r="AE1729" s="455" t="n"/>
      <c r="AF1729" s="455" t="n"/>
      <c r="AG1729" s="455" t="n"/>
      <c r="AH1729" s="455" t="n"/>
      <c r="AI1729" s="455" t="n"/>
      <c r="AJ1729" s="455" t="n"/>
      <c r="AK1729" s="455" t="n"/>
      <c r="AL1729" s="455" t="n"/>
      <c r="AM1729" s="455" t="n"/>
      <c r="AN1729" s="455" t="n"/>
      <c r="AO1729" s="455" t="n"/>
      <c r="AP1729" s="455" t="n"/>
      <c r="AQ1729" s="455" t="n"/>
      <c r="AR1729" s="418" t="n"/>
      <c r="AS1729" s="418" t="n"/>
      <c r="AT1729" s="418" t="n"/>
    </row>
    <row r="1730">
      <c r="A1730" s="417" t="n">
        <v>1721</v>
      </c>
      <c r="B1730" s="418" t="inlineStr">
        <is>
          <t>Export Administration Fee</t>
        </is>
      </c>
      <c r="C1730" s="418" t="inlineStr">
        <is>
          <t>ឆាយ ដា ឡូយីស្ទីក</t>
        </is>
      </c>
      <c r="D1730" s="418" t="inlineStr">
        <is>
          <t>L001-100063098</t>
        </is>
      </c>
      <c r="E1730" s="418" t="inlineStr">
        <is>
          <t>2104003512</t>
        </is>
      </c>
      <c r="F1730" s="419" t="n">
        <v>44320</v>
      </c>
      <c r="G1730" s="420" t="n">
        <v>76451</v>
      </c>
      <c r="H1730" s="418" t="n"/>
      <c r="I1730" s="455" t="n">
        <v>76451</v>
      </c>
      <c r="J1730" s="418">
        <f>IF(L1730&lt;&gt;"",L1730,K1730)</f>
        <v/>
      </c>
      <c r="K1730" s="418">
        <f>IF(AND(T1730=TRUE, U1730=TRUE, V1730=TRUE), IF(W1730&lt;-0.05, "អនុញ្ញាត (អ្នកផ្គត់ផ្គង់ប្រកាសខ្វះ)", "បានប្រកាស (អនុញ្ញាត)"), IF(AND(T1730=FALSE, U1730=FALSE, V1730=FALSE), "ព្យួរទុក (មិនមានទិន្នន័យ)", "ប្រកាសខុស (ព្យួរទុក)"))</f>
        <v/>
      </c>
      <c r="L1730" s="418" t="inlineStr"/>
      <c r="M1730" s="418" t="inlineStr"/>
      <c r="N1730" s="455" t="n"/>
      <c r="O1730" s="455">
        <f>IF(W1730&lt;0,AI1730,I1730)</f>
        <v/>
      </c>
      <c r="P1730" s="455">
        <f>I1730-O1730</f>
        <v/>
      </c>
      <c r="Q1730" s="418" t="n"/>
      <c r="R1730" s="418" t="inlineStr">
        <is>
          <t>2104003512</t>
        </is>
      </c>
      <c r="S1730" s="418" t="inlineStr"/>
      <c r="T1730" s="418">
        <f>R1730=S1730</f>
        <v/>
      </c>
      <c r="U1730" s="418">
        <f>AND(MONTH(F1730)=MONTH(Y1730), YEAR(F1730)=YEAR(Y1730))</f>
        <v/>
      </c>
      <c r="V1730" s="418">
        <f>AND(AC1730&lt;&gt;"", 'Company information'!D$4&lt;&gt;"", RIGHT(SUBSTITUTE(AC1730,"-",""),9)=RIGHT(SUBSTITUTE('Company information'!D$4,"-",""),9))</f>
        <v/>
      </c>
      <c r="W1730" s="418">
        <f>AI1730-I1730</f>
        <v/>
      </c>
      <c r="X1730" s="455" t="n"/>
      <c r="Y1730" s="417" t="n"/>
      <c r="Z1730" s="418" t="n"/>
      <c r="AA1730" s="418" t="n"/>
      <c r="AB1730" s="418" t="n"/>
      <c r="AC1730" s="418" t="n"/>
      <c r="AD1730" s="418" t="n"/>
      <c r="AE1730" s="455" t="n"/>
      <c r="AF1730" s="455" t="n"/>
      <c r="AG1730" s="455" t="n"/>
      <c r="AH1730" s="455" t="n"/>
      <c r="AI1730" s="455" t="n"/>
      <c r="AJ1730" s="455" t="n"/>
      <c r="AK1730" s="455" t="n"/>
      <c r="AL1730" s="455" t="n"/>
      <c r="AM1730" s="455" t="n"/>
      <c r="AN1730" s="455" t="n"/>
      <c r="AO1730" s="455" t="n"/>
      <c r="AP1730" s="455" t="n"/>
      <c r="AQ1730" s="455" t="n"/>
      <c r="AR1730" s="418" t="n"/>
      <c r="AS1730" s="418" t="n"/>
      <c r="AT1730" s="418" t="n"/>
    </row>
    <row r="1731">
      <c r="A1731" s="417" t="n">
        <v>1722</v>
      </c>
      <c r="B1731" s="418" t="inlineStr">
        <is>
          <t>Export Administration Fee</t>
        </is>
      </c>
      <c r="C1731" s="418" t="inlineStr">
        <is>
          <t>ឆាយ ដា ឡូយីស្ទីក</t>
        </is>
      </c>
      <c r="D1731" s="418" t="inlineStr">
        <is>
          <t>L001-100063098</t>
        </is>
      </c>
      <c r="E1731" s="418" t="inlineStr">
        <is>
          <t>2104003502</t>
        </is>
      </c>
      <c r="F1731" s="419" t="n">
        <v>44320</v>
      </c>
      <c r="G1731" s="420" t="n">
        <v>88585</v>
      </c>
      <c r="H1731" s="418" t="n"/>
      <c r="I1731" s="455" t="n">
        <v>88585</v>
      </c>
      <c r="J1731" s="418">
        <f>IF(L1731&lt;&gt;"",L1731,K1731)</f>
        <v/>
      </c>
      <c r="K1731" s="418">
        <f>IF(AND(T1731=TRUE, U1731=TRUE, V1731=TRUE), IF(W1731&lt;-0.05, "អនុញ្ញាត (អ្នកផ្គត់ផ្គង់ប្រកាសខ្វះ)", "បានប្រកាស (អនុញ្ញាត)"), IF(AND(T1731=FALSE, U1731=FALSE, V1731=FALSE), "ព្យួរទុក (មិនមានទិន្នន័យ)", "ប្រកាសខុស (ព្យួរទុក)"))</f>
        <v/>
      </c>
      <c r="L1731" s="418" t="inlineStr"/>
      <c r="M1731" s="418" t="inlineStr"/>
      <c r="N1731" s="455" t="n"/>
      <c r="O1731" s="455">
        <f>IF(W1731&lt;0,AI1731,I1731)</f>
        <v/>
      </c>
      <c r="P1731" s="455">
        <f>I1731-O1731</f>
        <v/>
      </c>
      <c r="Q1731" s="418" t="n"/>
      <c r="R1731" s="418" t="inlineStr">
        <is>
          <t>2104003502</t>
        </is>
      </c>
      <c r="S1731" s="418" t="inlineStr"/>
      <c r="T1731" s="418">
        <f>R1731=S1731</f>
        <v/>
      </c>
      <c r="U1731" s="418">
        <f>AND(MONTH(F1731)=MONTH(Y1731), YEAR(F1731)=YEAR(Y1731))</f>
        <v/>
      </c>
      <c r="V1731" s="418">
        <f>AND(AC1731&lt;&gt;"", 'Company information'!D$4&lt;&gt;"", RIGHT(SUBSTITUTE(AC1731,"-",""),9)=RIGHT(SUBSTITUTE('Company information'!D$4,"-",""),9))</f>
        <v/>
      </c>
      <c r="W1731" s="418">
        <f>AI1731-I1731</f>
        <v/>
      </c>
      <c r="X1731" s="455" t="n"/>
      <c r="Y1731" s="417" t="n"/>
      <c r="Z1731" s="418" t="n"/>
      <c r="AA1731" s="418" t="n"/>
      <c r="AB1731" s="418" t="n"/>
      <c r="AC1731" s="418" t="n"/>
      <c r="AD1731" s="418" t="n"/>
      <c r="AE1731" s="455" t="n"/>
      <c r="AF1731" s="455" t="n"/>
      <c r="AG1731" s="455" t="n"/>
      <c r="AH1731" s="455" t="n"/>
      <c r="AI1731" s="455" t="n"/>
      <c r="AJ1731" s="455" t="n"/>
      <c r="AK1731" s="455" t="n"/>
      <c r="AL1731" s="455" t="n"/>
      <c r="AM1731" s="455" t="n"/>
      <c r="AN1731" s="455" t="n"/>
      <c r="AO1731" s="455" t="n"/>
      <c r="AP1731" s="455" t="n"/>
      <c r="AQ1731" s="455" t="n"/>
      <c r="AR1731" s="418" t="n"/>
      <c r="AS1731" s="418" t="n"/>
      <c r="AT1731" s="418" t="n"/>
    </row>
    <row r="1732">
      <c r="A1732" s="417" t="n">
        <v>1723</v>
      </c>
      <c r="B1732" s="418" t="inlineStr">
        <is>
          <t>Import Clearance Fee</t>
        </is>
      </c>
      <c r="C1732" s="418" t="inlineStr">
        <is>
          <t>អូរៀនថល ឡូជីស្ទីក &amp; ឌីស្ទ្រីប៊្យូសិន (ខេមបូឌា)</t>
        </is>
      </c>
      <c r="D1732" s="418" t="inlineStr">
        <is>
          <t>L001-103007369</t>
        </is>
      </c>
      <c r="E1732" s="418" t="inlineStr">
        <is>
          <t>SI2103-R0451</t>
        </is>
      </c>
      <c r="F1732" s="419" t="n">
        <v>44306</v>
      </c>
      <c r="G1732" s="420" t="n">
        <v>2771105</v>
      </c>
      <c r="H1732" s="418" t="n"/>
      <c r="I1732" s="455" t="n">
        <v>2771105</v>
      </c>
      <c r="J1732" s="418">
        <f>IF(L1732&lt;&gt;"",L1732,K1732)</f>
        <v/>
      </c>
      <c r="K1732" s="418">
        <f>IF(AND(T1732=TRUE, U1732=TRUE, V1732=TRUE), IF(W1732&lt;-0.05, "អនុញ្ញាត (អ្នកផ្គត់ផ្គង់ប្រកាសខ្វះ)", "បានប្រកាស (អនុញ្ញាត)"), IF(AND(T1732=FALSE, U1732=FALSE, V1732=FALSE), "ព្យួរទុក (មិនមានទិន្នន័យ)", "ប្រកាសខុស (ព្យួរទុក)"))</f>
        <v/>
      </c>
      <c r="L1732" s="418" t="inlineStr"/>
      <c r="M1732" s="418" t="inlineStr"/>
      <c r="N1732" s="455" t="n"/>
      <c r="O1732" s="455">
        <f>IF(W1732&lt;0,AI1732,I1732)</f>
        <v/>
      </c>
      <c r="P1732" s="455">
        <f>I1732-O1732</f>
        <v/>
      </c>
      <c r="Q1732" s="418" t="n"/>
      <c r="R1732" s="418" t="inlineStr">
        <is>
          <t>SI2103-R0451</t>
        </is>
      </c>
      <c r="S1732" s="418" t="inlineStr"/>
      <c r="T1732" s="418">
        <f>R1732=S1732</f>
        <v/>
      </c>
      <c r="U1732" s="418">
        <f>AND(MONTH(F1732)=MONTH(Y1732), YEAR(F1732)=YEAR(Y1732))</f>
        <v/>
      </c>
      <c r="V1732" s="418">
        <f>AND(AC1732&lt;&gt;"", 'Company information'!D$4&lt;&gt;"", RIGHT(SUBSTITUTE(AC1732,"-",""),9)=RIGHT(SUBSTITUTE('Company information'!D$4,"-",""),9))</f>
        <v/>
      </c>
      <c r="W1732" s="418">
        <f>AI1732-I1732</f>
        <v/>
      </c>
      <c r="X1732" s="455" t="n"/>
      <c r="Y1732" s="417" t="n"/>
      <c r="Z1732" s="418" t="n"/>
      <c r="AA1732" s="418" t="n"/>
      <c r="AB1732" s="418" t="n"/>
      <c r="AC1732" s="418" t="n"/>
      <c r="AD1732" s="418" t="n"/>
      <c r="AE1732" s="455" t="n"/>
      <c r="AF1732" s="455" t="n"/>
      <c r="AG1732" s="455" t="n"/>
      <c r="AH1732" s="455" t="n"/>
      <c r="AI1732" s="455" t="n"/>
      <c r="AJ1732" s="455" t="n"/>
      <c r="AK1732" s="455" t="n"/>
      <c r="AL1732" s="455" t="n"/>
      <c r="AM1732" s="455" t="n"/>
      <c r="AN1732" s="455" t="n"/>
      <c r="AO1732" s="455" t="n"/>
      <c r="AP1732" s="455" t="n"/>
      <c r="AQ1732" s="455" t="n"/>
      <c r="AR1732" s="418" t="n"/>
      <c r="AS1732" s="418" t="n"/>
      <c r="AT1732" s="418" t="n"/>
    </row>
    <row r="1733">
      <c r="A1733" s="417" t="n">
        <v>1724</v>
      </c>
      <c r="B1733" s="418" t="inlineStr">
        <is>
          <t>Import Clearance Fee</t>
        </is>
      </c>
      <c r="C1733" s="418" t="inlineStr">
        <is>
          <t>អូរៀនថល ឡូជីស្ទីក &amp; ឌីស្ទ្រីប៊្យូសិន (ខេមបូឌា)</t>
        </is>
      </c>
      <c r="D1733" s="418" t="inlineStr">
        <is>
          <t>L001-103007369</t>
        </is>
      </c>
      <c r="E1733" s="418" t="inlineStr">
        <is>
          <t>SI2103-R1078</t>
        </is>
      </c>
      <c r="F1733" s="419" t="n">
        <v>44351</v>
      </c>
      <c r="G1733" s="420" t="n">
        <v>2655620</v>
      </c>
      <c r="H1733" s="418" t="n"/>
      <c r="I1733" s="455" t="n">
        <v>2655620</v>
      </c>
      <c r="J1733" s="418">
        <f>IF(L1733&lt;&gt;"",L1733,K1733)</f>
        <v/>
      </c>
      <c r="K1733" s="418">
        <f>IF(AND(T1733=TRUE, U1733=TRUE, V1733=TRUE), IF(W1733&lt;-0.05, "អនុញ្ញាត (អ្នកផ្គត់ផ្គង់ប្រកាសខ្វះ)", "បានប្រកាស (អនុញ្ញាត)"), IF(AND(T1733=FALSE, U1733=FALSE, V1733=FALSE), "ព្យួរទុក (មិនមានទិន្នន័យ)", "ប្រកាសខុស (ព្យួរទុក)"))</f>
        <v/>
      </c>
      <c r="L1733" s="418" t="inlineStr"/>
      <c r="M1733" s="418" t="inlineStr"/>
      <c r="N1733" s="455" t="n"/>
      <c r="O1733" s="455">
        <f>IF(W1733&lt;0,AI1733,I1733)</f>
        <v/>
      </c>
      <c r="P1733" s="455">
        <f>I1733-O1733</f>
        <v/>
      </c>
      <c r="Q1733" s="418" t="n"/>
      <c r="R1733" s="418" t="inlineStr">
        <is>
          <t>SI2103-R1078</t>
        </is>
      </c>
      <c r="S1733" s="418" t="inlineStr"/>
      <c r="T1733" s="418">
        <f>R1733=S1733</f>
        <v/>
      </c>
      <c r="U1733" s="418">
        <f>AND(MONTH(F1733)=MONTH(Y1733), YEAR(F1733)=YEAR(Y1733))</f>
        <v/>
      </c>
      <c r="V1733" s="418">
        <f>AND(AC1733&lt;&gt;"", 'Company information'!D$4&lt;&gt;"", RIGHT(SUBSTITUTE(AC1733,"-",""),9)=RIGHT(SUBSTITUTE('Company information'!D$4,"-",""),9))</f>
        <v/>
      </c>
      <c r="W1733" s="418">
        <f>AI1733-I1733</f>
        <v/>
      </c>
      <c r="X1733" s="455" t="n"/>
      <c r="Y1733" s="417" t="n"/>
      <c r="Z1733" s="418" t="n"/>
      <c r="AA1733" s="418" t="n"/>
      <c r="AB1733" s="418" t="n"/>
      <c r="AC1733" s="418" t="n"/>
      <c r="AD1733" s="418" t="n"/>
      <c r="AE1733" s="455" t="n"/>
      <c r="AF1733" s="455" t="n"/>
      <c r="AG1733" s="455" t="n"/>
      <c r="AH1733" s="455" t="n"/>
      <c r="AI1733" s="455" t="n"/>
      <c r="AJ1733" s="455" t="n"/>
      <c r="AK1733" s="455" t="n"/>
      <c r="AL1733" s="455" t="n"/>
      <c r="AM1733" s="455" t="n"/>
      <c r="AN1733" s="455" t="n"/>
      <c r="AO1733" s="455" t="n"/>
      <c r="AP1733" s="455" t="n"/>
      <c r="AQ1733" s="455" t="n"/>
      <c r="AR1733" s="418" t="n"/>
      <c r="AS1733" s="418" t="n"/>
      <c r="AT1733" s="418" t="n"/>
    </row>
    <row r="1734">
      <c r="A1734" s="417" t="n">
        <v>1725</v>
      </c>
      <c r="B1734" s="418" t="inlineStr">
        <is>
          <t>Import Clearance Fee</t>
        </is>
      </c>
      <c r="C1734" s="418" t="inlineStr">
        <is>
          <t>អូរៀនថល ឡូជីស្ទីក &amp; ឌីស្ទ្រីប៊្យូសិន (ខេមបូឌា)</t>
        </is>
      </c>
      <c r="D1734" s="418" t="inlineStr">
        <is>
          <t>L001-103007369</t>
        </is>
      </c>
      <c r="E1734" s="418" t="inlineStr">
        <is>
          <t>SI2103-R1077</t>
        </is>
      </c>
      <c r="F1734" s="419" t="n">
        <v>44351</v>
      </c>
      <c r="G1734" s="420" t="n">
        <v>2655620</v>
      </c>
      <c r="H1734" s="418" t="n"/>
      <c r="I1734" s="455" t="n">
        <v>2655620</v>
      </c>
      <c r="J1734" s="418">
        <f>IF(L1734&lt;&gt;"",L1734,K1734)</f>
        <v/>
      </c>
      <c r="K1734" s="418">
        <f>IF(AND(T1734=TRUE, U1734=TRUE, V1734=TRUE), IF(W1734&lt;-0.05, "អនុញ្ញាត (អ្នកផ្គត់ផ្គង់ប្រកាសខ្វះ)", "បានប្រកាស (អនុញ្ញាត)"), IF(AND(T1734=FALSE, U1734=FALSE, V1734=FALSE), "ព្យួរទុក (មិនមានទិន្នន័យ)", "ប្រកាសខុស (ព្យួរទុក)"))</f>
        <v/>
      </c>
      <c r="L1734" s="418" t="inlineStr"/>
      <c r="M1734" s="418" t="inlineStr"/>
      <c r="N1734" s="455" t="n"/>
      <c r="O1734" s="455">
        <f>IF(W1734&lt;0,AI1734,I1734)</f>
        <v/>
      </c>
      <c r="P1734" s="455">
        <f>I1734-O1734</f>
        <v/>
      </c>
      <c r="Q1734" s="418" t="n"/>
      <c r="R1734" s="418" t="inlineStr">
        <is>
          <t>SI2103-R1077</t>
        </is>
      </c>
      <c r="S1734" s="418" t="inlineStr"/>
      <c r="T1734" s="418">
        <f>R1734=S1734</f>
        <v/>
      </c>
      <c r="U1734" s="418">
        <f>AND(MONTH(F1734)=MONTH(Y1734), YEAR(F1734)=YEAR(Y1734))</f>
        <v/>
      </c>
      <c r="V1734" s="418">
        <f>AND(AC1734&lt;&gt;"", 'Company information'!D$4&lt;&gt;"", RIGHT(SUBSTITUTE(AC1734,"-",""),9)=RIGHT(SUBSTITUTE('Company information'!D$4,"-",""),9))</f>
        <v/>
      </c>
      <c r="W1734" s="418">
        <f>AI1734-I1734</f>
        <v/>
      </c>
      <c r="X1734" s="455" t="n"/>
      <c r="Y1734" s="417" t="n"/>
      <c r="Z1734" s="418" t="n"/>
      <c r="AA1734" s="418" t="n"/>
      <c r="AB1734" s="418" t="n"/>
      <c r="AC1734" s="418" t="n"/>
      <c r="AD1734" s="418" t="n"/>
      <c r="AE1734" s="455" t="n"/>
      <c r="AF1734" s="455" t="n"/>
      <c r="AG1734" s="455" t="n"/>
      <c r="AH1734" s="455" t="n"/>
      <c r="AI1734" s="455" t="n"/>
      <c r="AJ1734" s="455" t="n"/>
      <c r="AK1734" s="455" t="n"/>
      <c r="AL1734" s="455" t="n"/>
      <c r="AM1734" s="455" t="n"/>
      <c r="AN1734" s="455" t="n"/>
      <c r="AO1734" s="455" t="n"/>
      <c r="AP1734" s="455" t="n"/>
      <c r="AQ1734" s="455" t="n"/>
      <c r="AR1734" s="418" t="n"/>
      <c r="AS1734" s="418" t="n"/>
      <c r="AT1734" s="418" t="n"/>
    </row>
    <row r="1735">
      <c r="A1735" s="417" t="n">
        <v>1726</v>
      </c>
      <c r="B1735" s="418" t="inlineStr">
        <is>
          <t>Import Clearance Fee</t>
        </is>
      </c>
      <c r="C1735" s="418" t="inlineStr">
        <is>
          <t>អូរៀនថល ឡូជីស្ទីក &amp; ឌីស្ទ្រីប៊្យូសិន (ខេមបូឌា)</t>
        </is>
      </c>
      <c r="D1735" s="418" t="inlineStr">
        <is>
          <t>L001-103007369</t>
        </is>
      </c>
      <c r="E1735" s="418" t="inlineStr">
        <is>
          <t>SI2103-R1076</t>
        </is>
      </c>
      <c r="F1735" s="419" t="n">
        <v>44351</v>
      </c>
      <c r="G1735" s="420" t="n">
        <v>2422863</v>
      </c>
      <c r="H1735" s="418" t="n"/>
      <c r="I1735" s="455" t="n">
        <v>2422863</v>
      </c>
      <c r="J1735" s="418">
        <f>IF(L1735&lt;&gt;"",L1735,K1735)</f>
        <v/>
      </c>
      <c r="K1735" s="418">
        <f>IF(AND(T1735=TRUE, U1735=TRUE, V1735=TRUE), IF(W1735&lt;-0.05, "អនុញ្ញាត (អ្នកផ្គត់ផ្គង់ប្រកាសខ្វះ)", "បានប្រកាស (អនុញ្ញាត)"), IF(AND(T1735=FALSE, U1735=FALSE, V1735=FALSE), "ព្យួរទុក (មិនមានទិន្នន័យ)", "ប្រកាសខុស (ព្យួរទុក)"))</f>
        <v/>
      </c>
      <c r="L1735" s="418" t="inlineStr"/>
      <c r="M1735" s="418" t="inlineStr"/>
      <c r="N1735" s="455" t="n"/>
      <c r="O1735" s="455">
        <f>IF(W1735&lt;0,AI1735,I1735)</f>
        <v/>
      </c>
      <c r="P1735" s="455">
        <f>I1735-O1735</f>
        <v/>
      </c>
      <c r="Q1735" s="418" t="n"/>
      <c r="R1735" s="418" t="inlineStr">
        <is>
          <t>SI2103-R1076</t>
        </is>
      </c>
      <c r="S1735" s="418" t="inlineStr"/>
      <c r="T1735" s="418">
        <f>R1735=S1735</f>
        <v/>
      </c>
      <c r="U1735" s="418">
        <f>AND(MONTH(F1735)=MONTH(Y1735), YEAR(F1735)=YEAR(Y1735))</f>
        <v/>
      </c>
      <c r="V1735" s="418">
        <f>AND(AC1735&lt;&gt;"", 'Company information'!D$4&lt;&gt;"", RIGHT(SUBSTITUTE(AC1735,"-",""),9)=RIGHT(SUBSTITUTE('Company information'!D$4,"-",""),9))</f>
        <v/>
      </c>
      <c r="W1735" s="418">
        <f>AI1735-I1735</f>
        <v/>
      </c>
      <c r="X1735" s="455" t="n"/>
      <c r="Y1735" s="417" t="n"/>
      <c r="Z1735" s="418" t="n"/>
      <c r="AA1735" s="418" t="n"/>
      <c r="AB1735" s="418" t="n"/>
      <c r="AC1735" s="418" t="n"/>
      <c r="AD1735" s="418" t="n"/>
      <c r="AE1735" s="455" t="n"/>
      <c r="AF1735" s="455" t="n"/>
      <c r="AG1735" s="455" t="n"/>
      <c r="AH1735" s="455" t="n"/>
      <c r="AI1735" s="455" t="n"/>
      <c r="AJ1735" s="455" t="n"/>
      <c r="AK1735" s="455" t="n"/>
      <c r="AL1735" s="455" t="n"/>
      <c r="AM1735" s="455" t="n"/>
      <c r="AN1735" s="455" t="n"/>
      <c r="AO1735" s="455" t="n"/>
      <c r="AP1735" s="455" t="n"/>
      <c r="AQ1735" s="455" t="n"/>
      <c r="AR1735" s="418" t="n"/>
      <c r="AS1735" s="418" t="n"/>
      <c r="AT1735" s="418" t="n"/>
    </row>
    <row r="1736">
      <c r="A1736" s="417" t="n">
        <v>1727</v>
      </c>
      <c r="B1736" s="418" t="inlineStr">
        <is>
          <t>Import Clearance Fee</t>
        </is>
      </c>
      <c r="C1736" s="418" t="inlineStr">
        <is>
          <t>អូរៀនថល ឡូជីស្ទីក &amp; ឌីស្ទ្រីប៊្យូសិន (ខេមបូឌា)</t>
        </is>
      </c>
      <c r="D1736" s="418" t="inlineStr">
        <is>
          <t>L001-103007369</t>
        </is>
      </c>
      <c r="E1736" s="418" t="inlineStr">
        <is>
          <t>SI2103-R1075</t>
        </is>
      </c>
      <c r="F1736" s="419" t="n">
        <v>44351</v>
      </c>
      <c r="G1736" s="420" t="n">
        <v>2655620</v>
      </c>
      <c r="H1736" s="418" t="n"/>
      <c r="I1736" s="455" t="n">
        <v>2655620</v>
      </c>
      <c r="J1736" s="418">
        <f>IF(L1736&lt;&gt;"",L1736,K1736)</f>
        <v/>
      </c>
      <c r="K1736" s="418">
        <f>IF(AND(T1736=TRUE, U1736=TRUE, V1736=TRUE), IF(W1736&lt;-0.05, "អនុញ្ញាត (អ្នកផ្គត់ផ្គង់ប្រកាសខ្វះ)", "បានប្រកាស (អនុញ្ញាត)"), IF(AND(T1736=FALSE, U1736=FALSE, V1736=FALSE), "ព្យួរទុក (មិនមានទិន្នន័យ)", "ប្រកាសខុស (ព្យួរទុក)"))</f>
        <v/>
      </c>
      <c r="L1736" s="418" t="inlineStr"/>
      <c r="M1736" s="418" t="inlineStr"/>
      <c r="N1736" s="455" t="n"/>
      <c r="O1736" s="455">
        <f>IF(W1736&lt;0,AI1736,I1736)</f>
        <v/>
      </c>
      <c r="P1736" s="455">
        <f>I1736-O1736</f>
        <v/>
      </c>
      <c r="Q1736" s="418" t="n"/>
      <c r="R1736" s="418" t="inlineStr">
        <is>
          <t>SI2103-R1075</t>
        </is>
      </c>
      <c r="S1736" s="418" t="inlineStr"/>
      <c r="T1736" s="418">
        <f>R1736=S1736</f>
        <v/>
      </c>
      <c r="U1736" s="418">
        <f>AND(MONTH(F1736)=MONTH(Y1736), YEAR(F1736)=YEAR(Y1736))</f>
        <v/>
      </c>
      <c r="V1736" s="418">
        <f>AND(AC1736&lt;&gt;"", 'Company information'!D$4&lt;&gt;"", RIGHT(SUBSTITUTE(AC1736,"-",""),9)=RIGHT(SUBSTITUTE('Company information'!D$4,"-",""),9))</f>
        <v/>
      </c>
      <c r="W1736" s="418">
        <f>AI1736-I1736</f>
        <v/>
      </c>
      <c r="X1736" s="455" t="n"/>
      <c r="Y1736" s="417" t="n"/>
      <c r="Z1736" s="418" t="n"/>
      <c r="AA1736" s="418" t="n"/>
      <c r="AB1736" s="418" t="n"/>
      <c r="AC1736" s="418" t="n"/>
      <c r="AD1736" s="418" t="n"/>
      <c r="AE1736" s="455" t="n"/>
      <c r="AF1736" s="455" t="n"/>
      <c r="AG1736" s="455" t="n"/>
      <c r="AH1736" s="455" t="n"/>
      <c r="AI1736" s="455" t="n"/>
      <c r="AJ1736" s="455" t="n"/>
      <c r="AK1736" s="455" t="n"/>
      <c r="AL1736" s="455" t="n"/>
      <c r="AM1736" s="455" t="n"/>
      <c r="AN1736" s="455" t="n"/>
      <c r="AO1736" s="455" t="n"/>
      <c r="AP1736" s="455" t="n"/>
      <c r="AQ1736" s="455" t="n"/>
      <c r="AR1736" s="418" t="n"/>
      <c r="AS1736" s="418" t="n"/>
      <c r="AT1736" s="418" t="n"/>
    </row>
    <row r="1737">
      <c r="A1737" s="417" t="n">
        <v>1728</v>
      </c>
      <c r="B1737" s="418" t="inlineStr">
        <is>
          <t>Import Clearance Fee</t>
        </is>
      </c>
      <c r="C1737" s="418" t="inlineStr">
        <is>
          <t>អូរៀនថល ឡូជីស្ទីក &amp; ឌីស្ទ្រីប៊្យូសិន (ខេមបូឌា)</t>
        </is>
      </c>
      <c r="D1737" s="418" t="inlineStr">
        <is>
          <t>L001-103007369</t>
        </is>
      </c>
      <c r="E1737" s="418" t="inlineStr">
        <is>
          <t>SI2103-R1074</t>
        </is>
      </c>
      <c r="F1737" s="419" t="n">
        <v>44351</v>
      </c>
      <c r="G1737" s="420" t="n">
        <v>2655620</v>
      </c>
      <c r="H1737" s="418" t="n"/>
      <c r="I1737" s="455" t="n">
        <v>2655620</v>
      </c>
      <c r="J1737" s="418">
        <f>IF(L1737&lt;&gt;"",L1737,K1737)</f>
        <v/>
      </c>
      <c r="K1737" s="418">
        <f>IF(AND(T1737=TRUE, U1737=TRUE, V1737=TRUE), IF(W1737&lt;-0.05, "អនុញ្ញាត (អ្នកផ្គត់ផ្គង់ប្រកាសខ្វះ)", "បានប្រកាស (អនុញ្ញាត)"), IF(AND(T1737=FALSE, U1737=FALSE, V1737=FALSE), "ព្យួរទុក (មិនមានទិន្នន័យ)", "ប្រកាសខុស (ព្យួរទុក)"))</f>
        <v/>
      </c>
      <c r="L1737" s="418" t="inlineStr"/>
      <c r="M1737" s="418" t="inlineStr"/>
      <c r="N1737" s="455" t="n"/>
      <c r="O1737" s="455">
        <f>IF(W1737&lt;0,AI1737,I1737)</f>
        <v/>
      </c>
      <c r="P1737" s="455">
        <f>I1737-O1737</f>
        <v/>
      </c>
      <c r="Q1737" s="418" t="n"/>
      <c r="R1737" s="418" t="inlineStr">
        <is>
          <t>SI2103-R1074</t>
        </is>
      </c>
      <c r="S1737" s="418" t="inlineStr"/>
      <c r="T1737" s="418">
        <f>R1737=S1737</f>
        <v/>
      </c>
      <c r="U1737" s="418">
        <f>AND(MONTH(F1737)=MONTH(Y1737), YEAR(F1737)=YEAR(Y1737))</f>
        <v/>
      </c>
      <c r="V1737" s="418">
        <f>AND(AC1737&lt;&gt;"", 'Company information'!D$4&lt;&gt;"", RIGHT(SUBSTITUTE(AC1737,"-",""),9)=RIGHT(SUBSTITUTE('Company information'!D$4,"-",""),9))</f>
        <v/>
      </c>
      <c r="W1737" s="418">
        <f>AI1737-I1737</f>
        <v/>
      </c>
      <c r="X1737" s="455" t="n"/>
      <c r="Y1737" s="417" t="n"/>
      <c r="Z1737" s="418" t="n"/>
      <c r="AA1737" s="418" t="n"/>
      <c r="AB1737" s="418" t="n"/>
      <c r="AC1737" s="418" t="n"/>
      <c r="AD1737" s="418" t="n"/>
      <c r="AE1737" s="455" t="n"/>
      <c r="AF1737" s="455" t="n"/>
      <c r="AG1737" s="455" t="n"/>
      <c r="AH1737" s="455" t="n"/>
      <c r="AI1737" s="455" t="n"/>
      <c r="AJ1737" s="455" t="n"/>
      <c r="AK1737" s="455" t="n"/>
      <c r="AL1737" s="455" t="n"/>
      <c r="AM1737" s="455" t="n"/>
      <c r="AN1737" s="455" t="n"/>
      <c r="AO1737" s="455" t="n"/>
      <c r="AP1737" s="455" t="n"/>
      <c r="AQ1737" s="455" t="n"/>
      <c r="AR1737" s="418" t="n"/>
      <c r="AS1737" s="418" t="n"/>
      <c r="AT1737" s="418" t="n"/>
    </row>
    <row r="1738">
      <c r="A1738" s="417" t="n">
        <v>1729</v>
      </c>
      <c r="B1738" s="418" t="inlineStr">
        <is>
          <t>Import Clearance Fee</t>
        </is>
      </c>
      <c r="C1738" s="418" t="inlineStr">
        <is>
          <t>អូរៀនថល ឡូជីស្ទីក &amp; ឌីស្ទ្រីប៊្យូសិន (ខេមបូឌា)</t>
        </is>
      </c>
      <c r="D1738" s="418" t="inlineStr">
        <is>
          <t>L001-103007369</t>
        </is>
      </c>
      <c r="E1738" s="418" t="inlineStr">
        <is>
          <t>SI2103-R1073</t>
        </is>
      </c>
      <c r="F1738" s="419" t="n">
        <v>44351</v>
      </c>
      <c r="G1738" s="420" t="n">
        <v>2422863</v>
      </c>
      <c r="H1738" s="418" t="n"/>
      <c r="I1738" s="455" t="n">
        <v>2422863</v>
      </c>
      <c r="J1738" s="418">
        <f>IF(L1738&lt;&gt;"",L1738,K1738)</f>
        <v/>
      </c>
      <c r="K1738" s="418">
        <f>IF(AND(T1738=TRUE, U1738=TRUE, V1738=TRUE), IF(W1738&lt;-0.05, "អនុញ្ញាត (អ្នកផ្គត់ផ្គង់ប្រកាសខ្វះ)", "បានប្រកាស (អនុញ្ញាត)"), IF(AND(T1738=FALSE, U1738=FALSE, V1738=FALSE), "ព្យួរទុក (មិនមានទិន្នន័យ)", "ប្រកាសខុស (ព្យួរទុក)"))</f>
        <v/>
      </c>
      <c r="L1738" s="418" t="inlineStr"/>
      <c r="M1738" s="418" t="inlineStr"/>
      <c r="N1738" s="455" t="n"/>
      <c r="O1738" s="455">
        <f>IF(W1738&lt;0,AI1738,I1738)</f>
        <v/>
      </c>
      <c r="P1738" s="455">
        <f>I1738-O1738</f>
        <v/>
      </c>
      <c r="Q1738" s="418" t="n"/>
      <c r="R1738" s="418" t="inlineStr">
        <is>
          <t>SI2103-R1073</t>
        </is>
      </c>
      <c r="S1738" s="418" t="inlineStr"/>
      <c r="T1738" s="418">
        <f>R1738=S1738</f>
        <v/>
      </c>
      <c r="U1738" s="418">
        <f>AND(MONTH(F1738)=MONTH(Y1738), YEAR(F1738)=YEAR(Y1738))</f>
        <v/>
      </c>
      <c r="V1738" s="418">
        <f>AND(AC1738&lt;&gt;"", 'Company information'!D$4&lt;&gt;"", RIGHT(SUBSTITUTE(AC1738,"-",""),9)=RIGHT(SUBSTITUTE('Company information'!D$4,"-",""),9))</f>
        <v/>
      </c>
      <c r="W1738" s="418">
        <f>AI1738-I1738</f>
        <v/>
      </c>
      <c r="X1738" s="455" t="n"/>
      <c r="Y1738" s="417" t="n"/>
      <c r="Z1738" s="418" t="n"/>
      <c r="AA1738" s="418" t="n"/>
      <c r="AB1738" s="418" t="n"/>
      <c r="AC1738" s="418" t="n"/>
      <c r="AD1738" s="418" t="n"/>
      <c r="AE1738" s="455" t="n"/>
      <c r="AF1738" s="455" t="n"/>
      <c r="AG1738" s="455" t="n"/>
      <c r="AH1738" s="455" t="n"/>
      <c r="AI1738" s="455" t="n"/>
      <c r="AJ1738" s="455" t="n"/>
      <c r="AK1738" s="455" t="n"/>
      <c r="AL1738" s="455" t="n"/>
      <c r="AM1738" s="455" t="n"/>
      <c r="AN1738" s="455" t="n"/>
      <c r="AO1738" s="455" t="n"/>
      <c r="AP1738" s="455" t="n"/>
      <c r="AQ1738" s="455" t="n"/>
      <c r="AR1738" s="418" t="n"/>
      <c r="AS1738" s="418" t="n"/>
      <c r="AT1738" s="418" t="n"/>
    </row>
    <row r="1739">
      <c r="A1739" s="417" t="n">
        <v>1730</v>
      </c>
      <c r="B1739" s="418" t="inlineStr">
        <is>
          <t>Import Clearance Fee</t>
        </is>
      </c>
      <c r="C1739" s="418" t="inlineStr">
        <is>
          <t>អូរៀនថល ឡូជីស្ទីក &amp; ឌីស្ទ្រីប៊្យូសិន (ខេមបូឌា)</t>
        </is>
      </c>
      <c r="D1739" s="418" t="inlineStr">
        <is>
          <t>L001-103007369</t>
        </is>
      </c>
      <c r="E1739" s="418" t="inlineStr">
        <is>
          <t>SI2103-R1072</t>
        </is>
      </c>
      <c r="F1739" s="419" t="n">
        <v>44351</v>
      </c>
      <c r="G1739" s="420" t="n">
        <v>2422863</v>
      </c>
      <c r="H1739" s="418" t="n"/>
      <c r="I1739" s="455" t="n">
        <v>2422863</v>
      </c>
      <c r="J1739" s="418">
        <f>IF(L1739&lt;&gt;"",L1739,K1739)</f>
        <v/>
      </c>
      <c r="K1739" s="418">
        <f>IF(AND(T1739=TRUE, U1739=TRUE, V1739=TRUE), IF(W1739&lt;-0.05, "អនុញ្ញាត (អ្នកផ្គត់ផ្គង់ប្រកាសខ្វះ)", "បានប្រកាស (អនុញ្ញាត)"), IF(AND(T1739=FALSE, U1739=FALSE, V1739=FALSE), "ព្យួរទុក (មិនមានទិន្នន័យ)", "ប្រកាសខុស (ព្យួរទុក)"))</f>
        <v/>
      </c>
      <c r="L1739" s="418" t="inlineStr"/>
      <c r="M1739" s="418" t="inlineStr"/>
      <c r="N1739" s="455" t="n"/>
      <c r="O1739" s="455">
        <f>IF(W1739&lt;0,AI1739,I1739)</f>
        <v/>
      </c>
      <c r="P1739" s="455">
        <f>I1739-O1739</f>
        <v/>
      </c>
      <c r="Q1739" s="418" t="n"/>
      <c r="R1739" s="418" t="inlineStr">
        <is>
          <t>SI2103-R1072</t>
        </is>
      </c>
      <c r="S1739" s="418" t="inlineStr"/>
      <c r="T1739" s="418">
        <f>R1739=S1739</f>
        <v/>
      </c>
      <c r="U1739" s="418">
        <f>AND(MONTH(F1739)=MONTH(Y1739), YEAR(F1739)=YEAR(Y1739))</f>
        <v/>
      </c>
      <c r="V1739" s="418">
        <f>AND(AC1739&lt;&gt;"", 'Company information'!D$4&lt;&gt;"", RIGHT(SUBSTITUTE(AC1739,"-",""),9)=RIGHT(SUBSTITUTE('Company information'!D$4,"-",""),9))</f>
        <v/>
      </c>
      <c r="W1739" s="418">
        <f>AI1739-I1739</f>
        <v/>
      </c>
      <c r="X1739" s="455" t="n"/>
      <c r="Y1739" s="417" t="n"/>
      <c r="Z1739" s="418" t="n"/>
      <c r="AA1739" s="418" t="n"/>
      <c r="AB1739" s="418" t="n"/>
      <c r="AC1739" s="418" t="n"/>
      <c r="AD1739" s="418" t="n"/>
      <c r="AE1739" s="455" t="n"/>
      <c r="AF1739" s="455" t="n"/>
      <c r="AG1739" s="455" t="n"/>
      <c r="AH1739" s="455" t="n"/>
      <c r="AI1739" s="455" t="n"/>
      <c r="AJ1739" s="455" t="n"/>
      <c r="AK1739" s="455" t="n"/>
      <c r="AL1739" s="455" t="n"/>
      <c r="AM1739" s="455" t="n"/>
      <c r="AN1739" s="455" t="n"/>
      <c r="AO1739" s="455" t="n"/>
      <c r="AP1739" s="455" t="n"/>
      <c r="AQ1739" s="455" t="n"/>
      <c r="AR1739" s="418" t="n"/>
      <c r="AS1739" s="418" t="n"/>
      <c r="AT1739" s="418" t="n"/>
    </row>
    <row r="1740">
      <c r="A1740" s="417" t="n">
        <v>1731</v>
      </c>
      <c r="B1740" s="418" t="inlineStr">
        <is>
          <t>Service Fee</t>
        </is>
      </c>
      <c r="C1740" s="418" t="inlineStr">
        <is>
          <t>ប្យួរ៉ូ វេរីតាស (ខេមបូឌា) លីមីធីត</t>
        </is>
      </c>
      <c r="D1740" s="418" t="inlineStr">
        <is>
          <t>L001-107024462</t>
        </is>
      </c>
      <c r="E1740" s="418" t="inlineStr">
        <is>
          <t>59010069</t>
        </is>
      </c>
      <c r="F1740" s="419" t="n">
        <v>44299</v>
      </c>
      <c r="G1740" s="420" t="n">
        <v>100390</v>
      </c>
      <c r="H1740" s="418" t="n"/>
      <c r="I1740" s="455" t="n">
        <v>100390</v>
      </c>
      <c r="J1740" s="418">
        <f>IF(L1740&lt;&gt;"",L1740,K1740)</f>
        <v/>
      </c>
      <c r="K1740" s="418">
        <f>IF(AND(T1740=TRUE, U1740=TRUE, V1740=TRUE), IF(W1740&lt;-0.05, "អនុញ្ញាត (អ្នកផ្គត់ផ្គង់ប្រកាសខ្វះ)", "បានប្រកាស (អនុញ្ញាត)"), IF(AND(T1740=FALSE, U1740=FALSE, V1740=FALSE), "ព្យួរទុក (មិនមានទិន្នន័យ)", "ប្រកាសខុស (ព្យួរទុក)"))</f>
        <v/>
      </c>
      <c r="L1740" s="418" t="inlineStr"/>
      <c r="M1740" s="418" t="inlineStr"/>
      <c r="N1740" s="455" t="n"/>
      <c r="O1740" s="455">
        <f>IF(W1740&lt;0,AI1740,I1740)</f>
        <v/>
      </c>
      <c r="P1740" s="455">
        <f>I1740-O1740</f>
        <v/>
      </c>
      <c r="Q1740" s="418" t="n"/>
      <c r="R1740" s="418" t="inlineStr">
        <is>
          <t>59010069</t>
        </is>
      </c>
      <c r="S1740" s="418" t="inlineStr"/>
      <c r="T1740" s="418">
        <f>R1740=S1740</f>
        <v/>
      </c>
      <c r="U1740" s="418">
        <f>AND(MONTH(F1740)=MONTH(Y1740), YEAR(F1740)=YEAR(Y1740))</f>
        <v/>
      </c>
      <c r="V1740" s="418">
        <f>AND(AC1740&lt;&gt;"", 'Company information'!D$4&lt;&gt;"", RIGHT(SUBSTITUTE(AC1740,"-",""),9)=RIGHT(SUBSTITUTE('Company information'!D$4,"-",""),9))</f>
        <v/>
      </c>
      <c r="W1740" s="418">
        <f>AI1740-I1740</f>
        <v/>
      </c>
      <c r="X1740" s="455" t="n"/>
      <c r="Y1740" s="417" t="n"/>
      <c r="Z1740" s="418" t="n"/>
      <c r="AA1740" s="418" t="n"/>
      <c r="AB1740" s="418" t="n"/>
      <c r="AC1740" s="418" t="n"/>
      <c r="AD1740" s="418" t="n"/>
      <c r="AE1740" s="455" t="n"/>
      <c r="AF1740" s="455" t="n"/>
      <c r="AG1740" s="455" t="n"/>
      <c r="AH1740" s="455" t="n"/>
      <c r="AI1740" s="455" t="n"/>
      <c r="AJ1740" s="455" t="n"/>
      <c r="AK1740" s="455" t="n"/>
      <c r="AL1740" s="455" t="n"/>
      <c r="AM1740" s="455" t="n"/>
      <c r="AN1740" s="455" t="n"/>
      <c r="AO1740" s="455" t="n"/>
      <c r="AP1740" s="455" t="n"/>
      <c r="AQ1740" s="455" t="n"/>
      <c r="AR1740" s="418" t="n"/>
      <c r="AS1740" s="418" t="n"/>
      <c r="AT1740" s="418" t="n"/>
    </row>
    <row r="1741">
      <c r="A1741" s="417" t="n">
        <v>1732</v>
      </c>
      <c r="B1741" s="418" t="inlineStr">
        <is>
          <t>Service Fee</t>
        </is>
      </c>
      <c r="C1741" s="418" t="inlineStr">
        <is>
          <t>ប្យួរ៉ូ វេរីតាស (ខេមបូឌា) លីមីធីត</t>
        </is>
      </c>
      <c r="D1741" s="418" t="inlineStr">
        <is>
          <t>L001-107024462</t>
        </is>
      </c>
      <c r="E1741" s="418" t="inlineStr">
        <is>
          <t>59010053</t>
        </is>
      </c>
      <c r="F1741" s="419" t="n">
        <v>44534</v>
      </c>
      <c r="G1741" s="420" t="n">
        <v>54832</v>
      </c>
      <c r="H1741" s="418" t="n"/>
      <c r="I1741" s="455" t="n">
        <v>54832</v>
      </c>
      <c r="J1741" s="418">
        <f>IF(L1741&lt;&gt;"",L1741,K1741)</f>
        <v/>
      </c>
      <c r="K1741" s="418">
        <f>IF(AND(T1741=TRUE, U1741=TRUE, V1741=TRUE), IF(W1741&lt;-0.05, "អនុញ្ញាត (អ្នកផ្គត់ផ្គង់ប្រកាសខ្វះ)", "បានប្រកាស (អនុញ្ញាត)"), IF(AND(T1741=FALSE, U1741=FALSE, V1741=FALSE), "ព្យួរទុក (មិនមានទិន្នន័យ)", "ប្រកាសខុស (ព្យួរទុក)"))</f>
        <v/>
      </c>
      <c r="L1741" s="418" t="inlineStr"/>
      <c r="M1741" s="418" t="inlineStr"/>
      <c r="N1741" s="455" t="n"/>
      <c r="O1741" s="455">
        <f>IF(W1741&lt;0,AI1741,I1741)</f>
        <v/>
      </c>
      <c r="P1741" s="455">
        <f>I1741-O1741</f>
        <v/>
      </c>
      <c r="Q1741" s="418" t="n"/>
      <c r="R1741" s="418" t="inlineStr">
        <is>
          <t>59010053</t>
        </is>
      </c>
      <c r="S1741" s="418" t="inlineStr"/>
      <c r="T1741" s="418">
        <f>R1741=S1741</f>
        <v/>
      </c>
      <c r="U1741" s="418">
        <f>AND(MONTH(F1741)=MONTH(Y1741), YEAR(F1741)=YEAR(Y1741))</f>
        <v/>
      </c>
      <c r="V1741" s="418">
        <f>AND(AC1741&lt;&gt;"", 'Company information'!D$4&lt;&gt;"", RIGHT(SUBSTITUTE(AC1741,"-",""),9)=RIGHT(SUBSTITUTE('Company information'!D$4,"-",""),9))</f>
        <v/>
      </c>
      <c r="W1741" s="418">
        <f>AI1741-I1741</f>
        <v/>
      </c>
      <c r="X1741" s="455" t="n"/>
      <c r="Y1741" s="417" t="n"/>
      <c r="Z1741" s="418" t="n"/>
      <c r="AA1741" s="418" t="n"/>
      <c r="AB1741" s="418" t="n"/>
      <c r="AC1741" s="418" t="n"/>
      <c r="AD1741" s="418" t="n"/>
      <c r="AE1741" s="455" t="n"/>
      <c r="AF1741" s="455" t="n"/>
      <c r="AG1741" s="455" t="n"/>
      <c r="AH1741" s="455" t="n"/>
      <c r="AI1741" s="455" t="n"/>
      <c r="AJ1741" s="455" t="n"/>
      <c r="AK1741" s="455" t="n"/>
      <c r="AL1741" s="455" t="n"/>
      <c r="AM1741" s="455" t="n"/>
      <c r="AN1741" s="455" t="n"/>
      <c r="AO1741" s="455" t="n"/>
      <c r="AP1741" s="455" t="n"/>
      <c r="AQ1741" s="455" t="n"/>
      <c r="AR1741" s="418" t="n"/>
      <c r="AS1741" s="418" t="n"/>
      <c r="AT1741" s="418" t="n"/>
    </row>
    <row r="1742">
      <c r="A1742" s="417" t="n">
        <v>1733</v>
      </c>
      <c r="B1742" s="418" t="inlineStr">
        <is>
          <t>Service Fee</t>
        </is>
      </c>
      <c r="C1742" s="418" t="inlineStr">
        <is>
          <t>ប្យួរ៉ូ វេរីតាស (ខេមបូឌា) លីមីធីត</t>
        </is>
      </c>
      <c r="D1742" s="418" t="inlineStr">
        <is>
          <t>L001-107024462</t>
        </is>
      </c>
      <c r="E1742" s="418" t="inlineStr">
        <is>
          <t>59010057</t>
        </is>
      </c>
      <c r="F1742" s="419" t="n">
        <v>44534</v>
      </c>
      <c r="G1742" s="420" t="n">
        <v>54832</v>
      </c>
      <c r="H1742" s="418" t="n"/>
      <c r="I1742" s="455" t="n">
        <v>54832</v>
      </c>
      <c r="J1742" s="418">
        <f>IF(L1742&lt;&gt;"",L1742,K1742)</f>
        <v/>
      </c>
      <c r="K1742" s="418">
        <f>IF(AND(T1742=TRUE, U1742=TRUE, V1742=TRUE), IF(W1742&lt;-0.05, "អនុញ្ញាត (អ្នកផ្គត់ផ្គង់ប្រកាសខ្វះ)", "បានប្រកាស (អនុញ្ញាត)"), IF(AND(T1742=FALSE, U1742=FALSE, V1742=FALSE), "ព្យួរទុក (មិនមានទិន្នន័យ)", "ប្រកាសខុស (ព្យួរទុក)"))</f>
        <v/>
      </c>
      <c r="L1742" s="418" t="inlineStr"/>
      <c r="M1742" s="418" t="inlineStr"/>
      <c r="N1742" s="455" t="n"/>
      <c r="O1742" s="455">
        <f>IF(W1742&lt;0,AI1742,I1742)</f>
        <v/>
      </c>
      <c r="P1742" s="455">
        <f>I1742-O1742</f>
        <v/>
      </c>
      <c r="Q1742" s="418" t="n"/>
      <c r="R1742" s="418" t="inlineStr">
        <is>
          <t>59010057</t>
        </is>
      </c>
      <c r="S1742" s="418" t="inlineStr"/>
      <c r="T1742" s="418">
        <f>R1742=S1742</f>
        <v/>
      </c>
      <c r="U1742" s="418">
        <f>AND(MONTH(F1742)=MONTH(Y1742), YEAR(F1742)=YEAR(Y1742))</f>
        <v/>
      </c>
      <c r="V1742" s="418">
        <f>AND(AC1742&lt;&gt;"", 'Company information'!D$4&lt;&gt;"", RIGHT(SUBSTITUTE(AC1742,"-",""),9)=RIGHT(SUBSTITUTE('Company information'!D$4,"-",""),9))</f>
        <v/>
      </c>
      <c r="W1742" s="418">
        <f>AI1742-I1742</f>
        <v/>
      </c>
      <c r="X1742" s="455" t="n"/>
      <c r="Y1742" s="417" t="n"/>
      <c r="Z1742" s="418" t="n"/>
      <c r="AA1742" s="418" t="n"/>
      <c r="AB1742" s="418" t="n"/>
      <c r="AC1742" s="418" t="n"/>
      <c r="AD1742" s="418" t="n"/>
      <c r="AE1742" s="455" t="n"/>
      <c r="AF1742" s="455" t="n"/>
      <c r="AG1742" s="455" t="n"/>
      <c r="AH1742" s="455" t="n"/>
      <c r="AI1742" s="455" t="n"/>
      <c r="AJ1742" s="455" t="n"/>
      <c r="AK1742" s="455" t="n"/>
      <c r="AL1742" s="455" t="n"/>
      <c r="AM1742" s="455" t="n"/>
      <c r="AN1742" s="455" t="n"/>
      <c r="AO1742" s="455" t="n"/>
      <c r="AP1742" s="455" t="n"/>
      <c r="AQ1742" s="455" t="n"/>
      <c r="AR1742" s="418" t="n"/>
      <c r="AS1742" s="418" t="n"/>
      <c r="AT1742" s="418" t="n"/>
    </row>
    <row r="1743">
      <c r="A1743" s="417" t="n">
        <v>1734</v>
      </c>
      <c r="B1743" s="418" t="inlineStr">
        <is>
          <t>Service Fee</t>
        </is>
      </c>
      <c r="C1743" s="418" t="inlineStr">
        <is>
          <t>ប្យួរ៉ូ វេរីតាស (ខេមបូឌា) លីមីធីត</t>
        </is>
      </c>
      <c r="D1743" s="418" t="inlineStr">
        <is>
          <t>L001-107024462</t>
        </is>
      </c>
      <c r="E1743" s="418" t="inlineStr">
        <is>
          <t>59010056</t>
        </is>
      </c>
      <c r="F1743" s="419" t="n">
        <v>44534</v>
      </c>
      <c r="G1743" s="420" t="n">
        <v>285932</v>
      </c>
      <c r="H1743" s="418" t="n"/>
      <c r="I1743" s="455" t="n">
        <v>285932</v>
      </c>
      <c r="J1743" s="418">
        <f>IF(L1743&lt;&gt;"",L1743,K1743)</f>
        <v/>
      </c>
      <c r="K1743" s="418">
        <f>IF(AND(T1743=TRUE, U1743=TRUE, V1743=TRUE), IF(W1743&lt;-0.05, "អនុញ្ញាត (អ្នកផ្គត់ផ្គង់ប្រកាសខ្វះ)", "បានប្រកាស (អនុញ្ញាត)"), IF(AND(T1743=FALSE, U1743=FALSE, V1743=FALSE), "ព្យួរទុក (មិនមានទិន្នន័យ)", "ប្រកាសខុស (ព្យួរទុក)"))</f>
        <v/>
      </c>
      <c r="L1743" s="418" t="inlineStr"/>
      <c r="M1743" s="418" t="inlineStr"/>
      <c r="N1743" s="455" t="n"/>
      <c r="O1743" s="455">
        <f>IF(W1743&lt;0,AI1743,I1743)</f>
        <v/>
      </c>
      <c r="P1743" s="455">
        <f>I1743-O1743</f>
        <v/>
      </c>
      <c r="Q1743" s="418" t="n"/>
      <c r="R1743" s="418" t="inlineStr">
        <is>
          <t>59010056</t>
        </is>
      </c>
      <c r="S1743" s="418" t="inlineStr"/>
      <c r="T1743" s="418">
        <f>R1743=S1743</f>
        <v/>
      </c>
      <c r="U1743" s="418">
        <f>AND(MONTH(F1743)=MONTH(Y1743), YEAR(F1743)=YEAR(Y1743))</f>
        <v/>
      </c>
      <c r="V1743" s="418">
        <f>AND(AC1743&lt;&gt;"", 'Company information'!D$4&lt;&gt;"", RIGHT(SUBSTITUTE(AC1743,"-",""),9)=RIGHT(SUBSTITUTE('Company information'!D$4,"-",""),9))</f>
        <v/>
      </c>
      <c r="W1743" s="418">
        <f>AI1743-I1743</f>
        <v/>
      </c>
      <c r="X1743" s="455" t="n"/>
      <c r="Y1743" s="417" t="n"/>
      <c r="Z1743" s="418" t="n"/>
      <c r="AA1743" s="418" t="n"/>
      <c r="AB1743" s="418" t="n"/>
      <c r="AC1743" s="418" t="n"/>
      <c r="AD1743" s="418" t="n"/>
      <c r="AE1743" s="455" t="n"/>
      <c r="AF1743" s="455" t="n"/>
      <c r="AG1743" s="455" t="n"/>
      <c r="AH1743" s="455" t="n"/>
      <c r="AI1743" s="455" t="n"/>
      <c r="AJ1743" s="455" t="n"/>
      <c r="AK1743" s="455" t="n"/>
      <c r="AL1743" s="455" t="n"/>
      <c r="AM1743" s="455" t="n"/>
      <c r="AN1743" s="455" t="n"/>
      <c r="AO1743" s="455" t="n"/>
      <c r="AP1743" s="455" t="n"/>
      <c r="AQ1743" s="455" t="n"/>
      <c r="AR1743" s="418" t="n"/>
      <c r="AS1743" s="418" t="n"/>
      <c r="AT1743" s="418" t="n"/>
    </row>
    <row r="1744">
      <c r="A1744" s="417" t="n">
        <v>1735</v>
      </c>
      <c r="B1744" s="418" t="inlineStr">
        <is>
          <t>Service Fee</t>
        </is>
      </c>
      <c r="C1744" s="418" t="inlineStr">
        <is>
          <t>ប្យួរ៉ូ វេរីតាស (ខេមបូឌា) លីមីធីត</t>
        </is>
      </c>
      <c r="D1744" s="418" t="inlineStr">
        <is>
          <t>L001-107024462</t>
        </is>
      </c>
      <c r="E1744" s="418" t="inlineStr">
        <is>
          <t>59010047</t>
        </is>
      </c>
      <c r="F1744" s="419" t="n">
        <v>44412</v>
      </c>
      <c r="G1744" s="420" t="n">
        <v>54805</v>
      </c>
      <c r="H1744" s="418" t="n"/>
      <c r="I1744" s="455" t="n">
        <v>54805</v>
      </c>
      <c r="J1744" s="418">
        <f>IF(L1744&lt;&gt;"",L1744,K1744)</f>
        <v/>
      </c>
      <c r="K1744" s="418">
        <f>IF(AND(T1744=TRUE, U1744=TRUE, V1744=TRUE), IF(W1744&lt;-0.05, "អនុញ្ញាត (អ្នកផ្គត់ផ្គង់ប្រកាសខ្វះ)", "បានប្រកាស (អនុញ្ញាត)"), IF(AND(T1744=FALSE, U1744=FALSE, V1744=FALSE), "ព្យួរទុក (មិនមានទិន្នន័យ)", "ប្រកាសខុស (ព្យួរទុក)"))</f>
        <v/>
      </c>
      <c r="L1744" s="418" t="inlineStr"/>
      <c r="M1744" s="418" t="inlineStr"/>
      <c r="N1744" s="455" t="n"/>
      <c r="O1744" s="455">
        <f>IF(W1744&lt;0,AI1744,I1744)</f>
        <v/>
      </c>
      <c r="P1744" s="455">
        <f>I1744-O1744</f>
        <v/>
      </c>
      <c r="Q1744" s="418" t="n"/>
      <c r="R1744" s="418" t="inlineStr">
        <is>
          <t>59010047</t>
        </is>
      </c>
      <c r="S1744" s="418" t="inlineStr"/>
      <c r="T1744" s="418">
        <f>R1744=S1744</f>
        <v/>
      </c>
      <c r="U1744" s="418">
        <f>AND(MONTH(F1744)=MONTH(Y1744), YEAR(F1744)=YEAR(Y1744))</f>
        <v/>
      </c>
      <c r="V1744" s="418">
        <f>AND(AC1744&lt;&gt;"", 'Company information'!D$4&lt;&gt;"", RIGHT(SUBSTITUTE(AC1744,"-",""),9)=RIGHT(SUBSTITUTE('Company information'!D$4,"-",""),9))</f>
        <v/>
      </c>
      <c r="W1744" s="418">
        <f>AI1744-I1744</f>
        <v/>
      </c>
      <c r="X1744" s="455" t="n"/>
      <c r="Y1744" s="417" t="n"/>
      <c r="Z1744" s="418" t="n"/>
      <c r="AA1744" s="418" t="n"/>
      <c r="AB1744" s="418" t="n"/>
      <c r="AC1744" s="418" t="n"/>
      <c r="AD1744" s="418" t="n"/>
      <c r="AE1744" s="455" t="n"/>
      <c r="AF1744" s="455" t="n"/>
      <c r="AG1744" s="455" t="n"/>
      <c r="AH1744" s="455" t="n"/>
      <c r="AI1744" s="455" t="n"/>
      <c r="AJ1744" s="455" t="n"/>
      <c r="AK1744" s="455" t="n"/>
      <c r="AL1744" s="455" t="n"/>
      <c r="AM1744" s="455" t="n"/>
      <c r="AN1744" s="455" t="n"/>
      <c r="AO1744" s="455" t="n"/>
      <c r="AP1744" s="455" t="n"/>
      <c r="AQ1744" s="455" t="n"/>
      <c r="AR1744" s="418" t="n"/>
      <c r="AS1744" s="418" t="n"/>
      <c r="AT1744" s="418" t="n"/>
    </row>
    <row r="1745">
      <c r="A1745" s="417" t="n">
        <v>1736</v>
      </c>
      <c r="B1745" s="418" t="inlineStr">
        <is>
          <t>Service Fee</t>
        </is>
      </c>
      <c r="C1745" s="418" t="inlineStr">
        <is>
          <t>ប្យួរ៉ូ វេរីតាស (ខេមបូឌា) លីមីធីត</t>
        </is>
      </c>
      <c r="D1745" s="418" t="inlineStr">
        <is>
          <t>L001-107024462</t>
        </is>
      </c>
      <c r="E1745" s="418" t="inlineStr">
        <is>
          <t>59010026</t>
        </is>
      </c>
      <c r="F1745" s="419" t="n">
        <v>44320</v>
      </c>
      <c r="G1745" s="420" t="n">
        <v>120541</v>
      </c>
      <c r="H1745" s="418" t="n"/>
      <c r="I1745" s="455" t="n">
        <v>120541</v>
      </c>
      <c r="J1745" s="418">
        <f>IF(L1745&lt;&gt;"",L1745,K1745)</f>
        <v/>
      </c>
      <c r="K1745" s="418">
        <f>IF(AND(T1745=TRUE, U1745=TRUE, V1745=TRUE), IF(W1745&lt;-0.05, "អនុញ្ញាត (អ្នកផ្គត់ផ្គង់ប្រកាសខ្វះ)", "បានប្រកាស (អនុញ្ញាត)"), IF(AND(T1745=FALSE, U1745=FALSE, V1745=FALSE), "ព្យួរទុក (មិនមានទិន្នន័យ)", "ប្រកាសខុស (ព្យួរទុក)"))</f>
        <v/>
      </c>
      <c r="L1745" s="418" t="inlineStr"/>
      <c r="M1745" s="418" t="inlineStr"/>
      <c r="N1745" s="455" t="n"/>
      <c r="O1745" s="455">
        <f>IF(W1745&lt;0,AI1745,I1745)</f>
        <v/>
      </c>
      <c r="P1745" s="455">
        <f>I1745-O1745</f>
        <v/>
      </c>
      <c r="Q1745" s="418" t="n"/>
      <c r="R1745" s="418" t="inlineStr">
        <is>
          <t>59010026</t>
        </is>
      </c>
      <c r="S1745" s="418" t="inlineStr"/>
      <c r="T1745" s="418">
        <f>R1745=S1745</f>
        <v/>
      </c>
      <c r="U1745" s="418">
        <f>AND(MONTH(F1745)=MONTH(Y1745), YEAR(F1745)=YEAR(Y1745))</f>
        <v/>
      </c>
      <c r="V1745" s="418">
        <f>AND(AC1745&lt;&gt;"", 'Company information'!D$4&lt;&gt;"", RIGHT(SUBSTITUTE(AC1745,"-",""),9)=RIGHT(SUBSTITUTE('Company information'!D$4,"-",""),9))</f>
        <v/>
      </c>
      <c r="W1745" s="418">
        <f>AI1745-I1745</f>
        <v/>
      </c>
      <c r="X1745" s="455" t="n"/>
      <c r="Y1745" s="417" t="n"/>
      <c r="Z1745" s="418" t="n"/>
      <c r="AA1745" s="418" t="n"/>
      <c r="AB1745" s="418" t="n"/>
      <c r="AC1745" s="418" t="n"/>
      <c r="AD1745" s="418" t="n"/>
      <c r="AE1745" s="455" t="n"/>
      <c r="AF1745" s="455" t="n"/>
      <c r="AG1745" s="455" t="n"/>
      <c r="AH1745" s="455" t="n"/>
      <c r="AI1745" s="455" t="n"/>
      <c r="AJ1745" s="455" t="n"/>
      <c r="AK1745" s="455" t="n"/>
      <c r="AL1745" s="455" t="n"/>
      <c r="AM1745" s="455" t="n"/>
      <c r="AN1745" s="455" t="n"/>
      <c r="AO1745" s="455" t="n"/>
      <c r="AP1745" s="455" t="n"/>
      <c r="AQ1745" s="455" t="n"/>
      <c r="AR1745" s="418" t="n"/>
      <c r="AS1745" s="418" t="n"/>
      <c r="AT1745" s="418" t="n"/>
    </row>
    <row r="1746">
      <c r="A1746" s="417" t="n">
        <v>1737</v>
      </c>
      <c r="B1746" s="418" t="inlineStr">
        <is>
          <t>Service Fee</t>
        </is>
      </c>
      <c r="C1746" s="418" t="inlineStr">
        <is>
          <t>ប្យួរ៉ូ វេរីតាស (ខេមបូឌា) លីមីធីត</t>
        </is>
      </c>
      <c r="D1746" s="418" t="inlineStr">
        <is>
          <t>L001-107024462</t>
        </is>
      </c>
      <c r="E1746" s="418" t="inlineStr">
        <is>
          <t>59010020</t>
        </is>
      </c>
      <c r="F1746" s="419" t="n">
        <v>44200</v>
      </c>
      <c r="G1746" s="420" t="n">
        <v>109633</v>
      </c>
      <c r="H1746" s="418" t="n"/>
      <c r="I1746" s="455" t="n">
        <v>109633</v>
      </c>
      <c r="J1746" s="418">
        <f>IF(L1746&lt;&gt;"",L1746,K1746)</f>
        <v/>
      </c>
      <c r="K1746" s="418">
        <f>IF(AND(T1746=TRUE, U1746=TRUE, V1746=TRUE), IF(W1746&lt;-0.05, "អនុញ្ញាត (អ្នកផ្គត់ផ្គង់ប្រកាសខ្វះ)", "បានប្រកាស (អនុញ្ញាត)"), IF(AND(T1746=FALSE, U1746=FALSE, V1746=FALSE), "ព្យួរទុក (មិនមានទិន្នន័យ)", "ប្រកាសខុស (ព្យួរទុក)"))</f>
        <v/>
      </c>
      <c r="L1746" s="418" t="inlineStr"/>
      <c r="M1746" s="418" t="inlineStr"/>
      <c r="N1746" s="455" t="n"/>
      <c r="O1746" s="455">
        <f>IF(W1746&lt;0,AI1746,I1746)</f>
        <v/>
      </c>
      <c r="P1746" s="455">
        <f>I1746-O1746</f>
        <v/>
      </c>
      <c r="Q1746" s="418" t="n"/>
      <c r="R1746" s="418" t="inlineStr">
        <is>
          <t>59010020</t>
        </is>
      </c>
      <c r="S1746" s="418" t="inlineStr"/>
      <c r="T1746" s="418">
        <f>R1746=S1746</f>
        <v/>
      </c>
      <c r="U1746" s="418">
        <f>AND(MONTH(F1746)=MONTH(Y1746), YEAR(F1746)=YEAR(Y1746))</f>
        <v/>
      </c>
      <c r="V1746" s="418">
        <f>AND(AC1746&lt;&gt;"", 'Company information'!D$4&lt;&gt;"", RIGHT(SUBSTITUTE(AC1746,"-",""),9)=RIGHT(SUBSTITUTE('Company information'!D$4,"-",""),9))</f>
        <v/>
      </c>
      <c r="W1746" s="418">
        <f>AI1746-I1746</f>
        <v/>
      </c>
      <c r="X1746" s="455" t="n"/>
      <c r="Y1746" s="417" t="n"/>
      <c r="Z1746" s="418" t="n"/>
      <c r="AA1746" s="418" t="n"/>
      <c r="AB1746" s="418" t="n"/>
      <c r="AC1746" s="418" t="n"/>
      <c r="AD1746" s="418" t="n"/>
      <c r="AE1746" s="455" t="n"/>
      <c r="AF1746" s="455" t="n"/>
      <c r="AG1746" s="455" t="n"/>
      <c r="AH1746" s="455" t="n"/>
      <c r="AI1746" s="455" t="n"/>
      <c r="AJ1746" s="455" t="n"/>
      <c r="AK1746" s="455" t="n"/>
      <c r="AL1746" s="455" t="n"/>
      <c r="AM1746" s="455" t="n"/>
      <c r="AN1746" s="455" t="n"/>
      <c r="AO1746" s="455" t="n"/>
      <c r="AP1746" s="455" t="n"/>
      <c r="AQ1746" s="455" t="n"/>
      <c r="AR1746" s="418" t="n"/>
      <c r="AS1746" s="418" t="n"/>
      <c r="AT1746" s="418" t="n"/>
    </row>
    <row r="1747">
      <c r="A1747" s="417" t="n">
        <v>1738</v>
      </c>
      <c r="B1747" s="418" t="inlineStr">
        <is>
          <t>Service Fee</t>
        </is>
      </c>
      <c r="C1747" s="418" t="inlineStr">
        <is>
          <t>ប្យួរ៉ូ វេរីតាស (ខេមបូឌា) លីមីធីត</t>
        </is>
      </c>
      <c r="D1747" s="418" t="inlineStr">
        <is>
          <t>L001-107024462</t>
        </is>
      </c>
      <c r="E1747" s="418" t="inlineStr">
        <is>
          <t>59010019</t>
        </is>
      </c>
      <c r="F1747" s="419" t="n">
        <v>44259</v>
      </c>
      <c r="G1747" s="420" t="n">
        <v>109633</v>
      </c>
      <c r="H1747" s="418" t="n"/>
      <c r="I1747" s="455" t="n">
        <v>109633</v>
      </c>
      <c r="J1747" s="418">
        <f>IF(L1747&lt;&gt;"",L1747,K1747)</f>
        <v/>
      </c>
      <c r="K1747" s="418">
        <f>IF(AND(T1747=TRUE, U1747=TRUE, V1747=TRUE), IF(W1747&lt;-0.05, "អនុញ្ញាត (អ្នកផ្គត់ផ្គង់ប្រកាសខ្វះ)", "បានប្រកាស (អនុញ្ញាត)"), IF(AND(T1747=FALSE, U1747=FALSE, V1747=FALSE), "ព្យួរទុក (មិនមានទិន្នន័យ)", "ប្រកាសខុស (ព្យួរទុក)"))</f>
        <v/>
      </c>
      <c r="L1747" s="418" t="inlineStr"/>
      <c r="M1747" s="418" t="inlineStr"/>
      <c r="N1747" s="455" t="n"/>
      <c r="O1747" s="455">
        <f>IF(W1747&lt;0,AI1747,I1747)</f>
        <v/>
      </c>
      <c r="P1747" s="455">
        <f>I1747-O1747</f>
        <v/>
      </c>
      <c r="Q1747" s="418" t="n"/>
      <c r="R1747" s="418" t="inlineStr">
        <is>
          <t>59010019</t>
        </is>
      </c>
      <c r="S1747" s="418" t="inlineStr"/>
      <c r="T1747" s="418">
        <f>R1747=S1747</f>
        <v/>
      </c>
      <c r="U1747" s="418">
        <f>AND(MONTH(F1747)=MONTH(Y1747), YEAR(F1747)=YEAR(Y1747))</f>
        <v/>
      </c>
      <c r="V1747" s="418">
        <f>AND(AC1747&lt;&gt;"", 'Company information'!D$4&lt;&gt;"", RIGHT(SUBSTITUTE(AC1747,"-",""),9)=RIGHT(SUBSTITUTE('Company information'!D$4,"-",""),9))</f>
        <v/>
      </c>
      <c r="W1747" s="418">
        <f>AI1747-I1747</f>
        <v/>
      </c>
      <c r="X1747" s="455" t="n"/>
      <c r="Y1747" s="417" t="n"/>
      <c r="Z1747" s="418" t="n"/>
      <c r="AA1747" s="418" t="n"/>
      <c r="AB1747" s="418" t="n"/>
      <c r="AC1747" s="418" t="n"/>
      <c r="AD1747" s="418" t="n"/>
      <c r="AE1747" s="455" t="n"/>
      <c r="AF1747" s="455" t="n"/>
      <c r="AG1747" s="455" t="n"/>
      <c r="AH1747" s="455" t="n"/>
      <c r="AI1747" s="455" t="n"/>
      <c r="AJ1747" s="455" t="n"/>
      <c r="AK1747" s="455" t="n"/>
      <c r="AL1747" s="455" t="n"/>
      <c r="AM1747" s="455" t="n"/>
      <c r="AN1747" s="455" t="n"/>
      <c r="AO1747" s="455" t="n"/>
      <c r="AP1747" s="455" t="n"/>
      <c r="AQ1747" s="455" t="n"/>
      <c r="AR1747" s="418" t="n"/>
      <c r="AS1747" s="418" t="n"/>
      <c r="AT1747" s="418" t="n"/>
    </row>
    <row r="1748">
      <c r="A1748" s="417" t="n">
        <v>1739</v>
      </c>
      <c r="B1748" s="418" t="inlineStr">
        <is>
          <t>Detention Fee</t>
        </is>
      </c>
      <c r="C1748" s="418" t="inlineStr">
        <is>
          <t>អ៊ិចស្ពែឌីធ័រ ខេមបូឌា អិលធីឌី</t>
        </is>
      </c>
      <c r="D1748" s="418" t="inlineStr">
        <is>
          <t>L001-100045898</t>
        </is>
      </c>
      <c r="E1748" s="418" t="inlineStr">
        <is>
          <t>TI-0198307</t>
        </is>
      </c>
      <c r="F1748" s="419" t="n">
        <v>44308</v>
      </c>
      <c r="G1748" s="420" t="n">
        <v>19430</v>
      </c>
      <c r="H1748" s="418" t="n"/>
      <c r="I1748" s="455" t="n">
        <v>19430</v>
      </c>
      <c r="J1748" s="418">
        <f>IF(L1748&lt;&gt;"",L1748,K1748)</f>
        <v/>
      </c>
      <c r="K1748" s="418">
        <f>IF(AND(T1748=TRUE, U1748=TRUE, V1748=TRUE), IF(W1748&lt;-0.05, "អនុញ្ញាត (អ្នកផ្គត់ផ្គង់ប្រកាសខ្វះ)", "បានប្រកាស (អនុញ្ញាត)"), IF(AND(T1748=FALSE, U1748=FALSE, V1748=FALSE), "ព្យួរទុក (មិនមានទិន្នន័យ)", "ប្រកាសខុស (ព្យួរទុក)"))</f>
        <v/>
      </c>
      <c r="L1748" s="418" t="inlineStr"/>
      <c r="M1748" s="418" t="inlineStr"/>
      <c r="N1748" s="455" t="n"/>
      <c r="O1748" s="455">
        <f>IF(W1748&lt;0,AI1748,I1748)</f>
        <v/>
      </c>
      <c r="P1748" s="455">
        <f>I1748-O1748</f>
        <v/>
      </c>
      <c r="Q1748" s="418" t="n"/>
      <c r="R1748" s="418" t="inlineStr">
        <is>
          <t>TI-0198307</t>
        </is>
      </c>
      <c r="S1748" s="418" t="inlineStr"/>
      <c r="T1748" s="418">
        <f>R1748=S1748</f>
        <v/>
      </c>
      <c r="U1748" s="418">
        <f>AND(MONTH(F1748)=MONTH(Y1748), YEAR(F1748)=YEAR(Y1748))</f>
        <v/>
      </c>
      <c r="V1748" s="418">
        <f>AND(AC1748&lt;&gt;"", 'Company information'!D$4&lt;&gt;"", RIGHT(SUBSTITUTE(AC1748,"-",""),9)=RIGHT(SUBSTITUTE('Company information'!D$4,"-",""),9))</f>
        <v/>
      </c>
      <c r="W1748" s="418">
        <f>AI1748-I1748</f>
        <v/>
      </c>
      <c r="X1748" s="455" t="n"/>
      <c r="Y1748" s="417" t="n"/>
      <c r="Z1748" s="418" t="n"/>
      <c r="AA1748" s="418" t="n"/>
      <c r="AB1748" s="418" t="n"/>
      <c r="AC1748" s="418" t="n"/>
      <c r="AD1748" s="418" t="n"/>
      <c r="AE1748" s="455" t="n"/>
      <c r="AF1748" s="455" t="n"/>
      <c r="AG1748" s="455" t="n"/>
      <c r="AH1748" s="455" t="n"/>
      <c r="AI1748" s="455" t="n"/>
      <c r="AJ1748" s="455" t="n"/>
      <c r="AK1748" s="455" t="n"/>
      <c r="AL1748" s="455" t="n"/>
      <c r="AM1748" s="455" t="n"/>
      <c r="AN1748" s="455" t="n"/>
      <c r="AO1748" s="455" t="n"/>
      <c r="AP1748" s="455" t="n"/>
      <c r="AQ1748" s="455" t="n"/>
      <c r="AR1748" s="418" t="n"/>
      <c r="AS1748" s="418" t="n"/>
      <c r="AT1748" s="418" t="n"/>
    </row>
    <row r="1749">
      <c r="A1749" s="417" t="n">
        <v>1740</v>
      </c>
      <c r="B1749" s="418" t="inlineStr">
        <is>
          <t>Detention Fee</t>
        </is>
      </c>
      <c r="C1749" s="418" t="inlineStr">
        <is>
          <t>អ៊ិចស្ពែឌីធ័រ ខេមបូឌា អិលធីឌី</t>
        </is>
      </c>
      <c r="D1749" s="418" t="inlineStr">
        <is>
          <t>L001-100045898</t>
        </is>
      </c>
      <c r="E1749" s="418" t="inlineStr">
        <is>
          <t>TI-0198308</t>
        </is>
      </c>
      <c r="F1749" s="419" t="n">
        <v>44308</v>
      </c>
      <c r="G1749" s="420" t="n">
        <v>19430</v>
      </c>
      <c r="H1749" s="418" t="n"/>
      <c r="I1749" s="455" t="n">
        <v>19430</v>
      </c>
      <c r="J1749" s="418">
        <f>IF(L1749&lt;&gt;"",L1749,K1749)</f>
        <v/>
      </c>
      <c r="K1749" s="418">
        <f>IF(AND(T1749=TRUE, U1749=TRUE, V1749=TRUE), IF(W1749&lt;-0.05, "អនុញ្ញាត (អ្នកផ្គត់ផ្គង់ប្រកាសខ្វះ)", "បានប្រកាស (អនុញ្ញាត)"), IF(AND(T1749=FALSE, U1749=FALSE, V1749=FALSE), "ព្យួរទុក (មិនមានទិន្នន័យ)", "ប្រកាសខុស (ព្យួរទុក)"))</f>
        <v/>
      </c>
      <c r="L1749" s="418" t="inlineStr"/>
      <c r="M1749" s="418" t="inlineStr"/>
      <c r="N1749" s="455" t="n"/>
      <c r="O1749" s="455">
        <f>IF(W1749&lt;0,AI1749,I1749)</f>
        <v/>
      </c>
      <c r="P1749" s="455">
        <f>I1749-O1749</f>
        <v/>
      </c>
      <c r="Q1749" s="418" t="n"/>
      <c r="R1749" s="418" t="inlineStr">
        <is>
          <t>TI-0198308</t>
        </is>
      </c>
      <c r="S1749" s="418" t="inlineStr"/>
      <c r="T1749" s="418">
        <f>R1749=S1749</f>
        <v/>
      </c>
      <c r="U1749" s="418">
        <f>AND(MONTH(F1749)=MONTH(Y1749), YEAR(F1749)=YEAR(Y1749))</f>
        <v/>
      </c>
      <c r="V1749" s="418">
        <f>AND(AC1749&lt;&gt;"", 'Company information'!D$4&lt;&gt;"", RIGHT(SUBSTITUTE(AC1749,"-",""),9)=RIGHT(SUBSTITUTE('Company information'!D$4,"-",""),9))</f>
        <v/>
      </c>
      <c r="W1749" s="418">
        <f>AI1749-I1749</f>
        <v/>
      </c>
      <c r="X1749" s="455" t="n"/>
      <c r="Y1749" s="417" t="n"/>
      <c r="Z1749" s="418" t="n"/>
      <c r="AA1749" s="418" t="n"/>
      <c r="AB1749" s="418" t="n"/>
      <c r="AC1749" s="418" t="n"/>
      <c r="AD1749" s="418" t="n"/>
      <c r="AE1749" s="455" t="n"/>
      <c r="AF1749" s="455" t="n"/>
      <c r="AG1749" s="455" t="n"/>
      <c r="AH1749" s="455" t="n"/>
      <c r="AI1749" s="455" t="n"/>
      <c r="AJ1749" s="455" t="n"/>
      <c r="AK1749" s="455" t="n"/>
      <c r="AL1749" s="455" t="n"/>
      <c r="AM1749" s="455" t="n"/>
      <c r="AN1749" s="455" t="n"/>
      <c r="AO1749" s="455" t="n"/>
      <c r="AP1749" s="455" t="n"/>
      <c r="AQ1749" s="455" t="n"/>
      <c r="AR1749" s="418" t="n"/>
      <c r="AS1749" s="418" t="n"/>
      <c r="AT1749" s="418" t="n"/>
    </row>
    <row r="1750">
      <c r="A1750" s="417" t="n">
        <v>1741</v>
      </c>
      <c r="B1750" s="418" t="inlineStr">
        <is>
          <t>Detention Fee</t>
        </is>
      </c>
      <c r="C1750" s="418" t="inlineStr">
        <is>
          <t>អ៊ិចស្ពែឌីធ័រ ខេមបូឌា អិលធីឌី</t>
        </is>
      </c>
      <c r="D1750" s="418" t="inlineStr">
        <is>
          <t>L001-100045898</t>
        </is>
      </c>
      <c r="E1750" s="418" t="inlineStr">
        <is>
          <t>TI-0198309</t>
        </is>
      </c>
      <c r="F1750" s="419" t="n">
        <v>44308</v>
      </c>
      <c r="G1750" s="420" t="n">
        <v>86222</v>
      </c>
      <c r="H1750" s="418" t="n"/>
      <c r="I1750" s="455" t="n">
        <v>86222</v>
      </c>
      <c r="J1750" s="418">
        <f>IF(L1750&lt;&gt;"",L1750,K1750)</f>
        <v/>
      </c>
      <c r="K1750" s="418">
        <f>IF(AND(T1750=TRUE, U1750=TRUE, V1750=TRUE), IF(W1750&lt;-0.05, "អនុញ្ញាត (អ្នកផ្គត់ផ្គង់ប្រកាសខ្វះ)", "បានប្រកាស (អនុញ្ញាត)"), IF(AND(T1750=FALSE, U1750=FALSE, V1750=FALSE), "ព្យួរទុក (មិនមានទិន្នន័យ)", "ប្រកាសខុស (ព្យួរទុក)"))</f>
        <v/>
      </c>
      <c r="L1750" s="418" t="inlineStr"/>
      <c r="M1750" s="418" t="inlineStr"/>
      <c r="N1750" s="455" t="n"/>
      <c r="O1750" s="455">
        <f>IF(W1750&lt;0,AI1750,I1750)</f>
        <v/>
      </c>
      <c r="P1750" s="455">
        <f>I1750-O1750</f>
        <v/>
      </c>
      <c r="Q1750" s="418" t="n"/>
      <c r="R1750" s="418" t="inlineStr">
        <is>
          <t>TI-0198309</t>
        </is>
      </c>
      <c r="S1750" s="418" t="inlineStr"/>
      <c r="T1750" s="418">
        <f>R1750=S1750</f>
        <v/>
      </c>
      <c r="U1750" s="418">
        <f>AND(MONTH(F1750)=MONTH(Y1750), YEAR(F1750)=YEAR(Y1750))</f>
        <v/>
      </c>
      <c r="V1750" s="418">
        <f>AND(AC1750&lt;&gt;"", 'Company information'!D$4&lt;&gt;"", RIGHT(SUBSTITUTE(AC1750,"-",""),9)=RIGHT(SUBSTITUTE('Company information'!D$4,"-",""),9))</f>
        <v/>
      </c>
      <c r="W1750" s="418">
        <f>AI1750-I1750</f>
        <v/>
      </c>
      <c r="X1750" s="455" t="n"/>
      <c r="Y1750" s="417" t="n"/>
      <c r="Z1750" s="418" t="n"/>
      <c r="AA1750" s="418" t="n"/>
      <c r="AB1750" s="418" t="n"/>
      <c r="AC1750" s="418" t="n"/>
      <c r="AD1750" s="418" t="n"/>
      <c r="AE1750" s="455" t="n"/>
      <c r="AF1750" s="455" t="n"/>
      <c r="AG1750" s="455" t="n"/>
      <c r="AH1750" s="455" t="n"/>
      <c r="AI1750" s="455" t="n"/>
      <c r="AJ1750" s="455" t="n"/>
      <c r="AK1750" s="455" t="n"/>
      <c r="AL1750" s="455" t="n"/>
      <c r="AM1750" s="455" t="n"/>
      <c r="AN1750" s="455" t="n"/>
      <c r="AO1750" s="455" t="n"/>
      <c r="AP1750" s="455" t="n"/>
      <c r="AQ1750" s="455" t="n"/>
      <c r="AR1750" s="418" t="n"/>
      <c r="AS1750" s="418" t="n"/>
      <c r="AT1750" s="418" t="n"/>
    </row>
    <row r="1751">
      <c r="A1751" s="417" t="n">
        <v>1742</v>
      </c>
      <c r="B1751" s="418" t="inlineStr">
        <is>
          <t>Detention Fee</t>
        </is>
      </c>
      <c r="C1751" s="418" t="inlineStr">
        <is>
          <t>អ៊ិចស្ពែឌីធ័រ ខេមបូឌា អិលធីឌី</t>
        </is>
      </c>
      <c r="D1751" s="418" t="inlineStr">
        <is>
          <t>L001-100045898</t>
        </is>
      </c>
      <c r="E1751" s="418" t="inlineStr">
        <is>
          <t>TI-0198310</t>
        </is>
      </c>
      <c r="F1751" s="419" t="n">
        <v>44308</v>
      </c>
      <c r="G1751" s="420" t="n">
        <v>19430</v>
      </c>
      <c r="H1751" s="418" t="n"/>
      <c r="I1751" s="455" t="n">
        <v>19430</v>
      </c>
      <c r="J1751" s="418">
        <f>IF(L1751&lt;&gt;"",L1751,K1751)</f>
        <v/>
      </c>
      <c r="K1751" s="418">
        <f>IF(AND(T1751=TRUE, U1751=TRUE, V1751=TRUE), IF(W1751&lt;-0.05, "អនុញ្ញាត (អ្នកផ្គត់ផ្គង់ប្រកាសខ្វះ)", "បានប្រកាស (អនុញ្ញាត)"), IF(AND(T1751=FALSE, U1751=FALSE, V1751=FALSE), "ព្យួរទុក (មិនមានទិន្នន័យ)", "ប្រកាសខុស (ព្យួរទុក)"))</f>
        <v/>
      </c>
      <c r="L1751" s="418" t="inlineStr"/>
      <c r="M1751" s="418" t="inlineStr"/>
      <c r="N1751" s="455" t="n"/>
      <c r="O1751" s="455">
        <f>IF(W1751&lt;0,AI1751,I1751)</f>
        <v/>
      </c>
      <c r="P1751" s="455">
        <f>I1751-O1751</f>
        <v/>
      </c>
      <c r="Q1751" s="418" t="n"/>
      <c r="R1751" s="418" t="inlineStr">
        <is>
          <t>TI-0198310</t>
        </is>
      </c>
      <c r="S1751" s="418" t="inlineStr"/>
      <c r="T1751" s="418">
        <f>R1751=S1751</f>
        <v/>
      </c>
      <c r="U1751" s="418">
        <f>AND(MONTH(F1751)=MONTH(Y1751), YEAR(F1751)=YEAR(Y1751))</f>
        <v/>
      </c>
      <c r="V1751" s="418">
        <f>AND(AC1751&lt;&gt;"", 'Company information'!D$4&lt;&gt;"", RIGHT(SUBSTITUTE(AC1751,"-",""),9)=RIGHT(SUBSTITUTE('Company information'!D$4,"-",""),9))</f>
        <v/>
      </c>
      <c r="W1751" s="418">
        <f>AI1751-I1751</f>
        <v/>
      </c>
      <c r="X1751" s="455" t="n"/>
      <c r="Y1751" s="417" t="n"/>
      <c r="Z1751" s="418" t="n"/>
      <c r="AA1751" s="418" t="n"/>
      <c r="AB1751" s="418" t="n"/>
      <c r="AC1751" s="418" t="n"/>
      <c r="AD1751" s="418" t="n"/>
      <c r="AE1751" s="455" t="n"/>
      <c r="AF1751" s="455" t="n"/>
      <c r="AG1751" s="455" t="n"/>
      <c r="AH1751" s="455" t="n"/>
      <c r="AI1751" s="455" t="n"/>
      <c r="AJ1751" s="455" t="n"/>
      <c r="AK1751" s="455" t="n"/>
      <c r="AL1751" s="455" t="n"/>
      <c r="AM1751" s="455" t="n"/>
      <c r="AN1751" s="455" t="n"/>
      <c r="AO1751" s="455" t="n"/>
      <c r="AP1751" s="455" t="n"/>
      <c r="AQ1751" s="455" t="n"/>
      <c r="AR1751" s="418" t="n"/>
      <c r="AS1751" s="418" t="n"/>
      <c r="AT1751" s="418" t="n"/>
    </row>
    <row r="1752">
      <c r="A1752" s="417" t="n">
        <v>1743</v>
      </c>
      <c r="B1752" s="418" t="inlineStr">
        <is>
          <t>Trucking Fee</t>
        </is>
      </c>
      <c r="C1752" s="418" t="inlineStr">
        <is>
          <t>អ៊ិចស្ពែឌីធ័រ ខេមបូឌា អិលធីឌី</t>
        </is>
      </c>
      <c r="D1752" s="418" t="inlineStr">
        <is>
          <t>L001-100045898</t>
        </is>
      </c>
      <c r="E1752" s="418" t="inlineStr">
        <is>
          <t>TI-0198270</t>
        </is>
      </c>
      <c r="F1752" s="419" t="n">
        <v>44307</v>
      </c>
      <c r="G1752" s="420" t="n">
        <v>259786</v>
      </c>
      <c r="H1752" s="418" t="n"/>
      <c r="I1752" s="455" t="n">
        <v>259786</v>
      </c>
      <c r="J1752" s="418">
        <f>IF(L1752&lt;&gt;"",L1752,K1752)</f>
        <v/>
      </c>
      <c r="K1752" s="418">
        <f>IF(AND(T1752=TRUE, U1752=TRUE, V1752=TRUE), IF(W1752&lt;-0.05, "អនុញ្ញាត (អ្នកផ្គត់ផ្គង់ប្រកាសខ្វះ)", "បានប្រកាស (អនុញ្ញាត)"), IF(AND(T1752=FALSE, U1752=FALSE, V1752=FALSE), "ព្យួរទុក (មិនមានទិន្នន័យ)", "ប្រកាសខុស (ព្យួរទុក)"))</f>
        <v/>
      </c>
      <c r="L1752" s="418" t="inlineStr"/>
      <c r="M1752" s="418" t="inlineStr"/>
      <c r="N1752" s="455" t="n"/>
      <c r="O1752" s="455">
        <f>IF(W1752&lt;0,AI1752,I1752)</f>
        <v/>
      </c>
      <c r="P1752" s="455">
        <f>I1752-O1752</f>
        <v/>
      </c>
      <c r="Q1752" s="418" t="n"/>
      <c r="R1752" s="418" t="inlineStr">
        <is>
          <t>TI-0198270</t>
        </is>
      </c>
      <c r="S1752" s="418" t="inlineStr"/>
      <c r="T1752" s="418">
        <f>R1752=S1752</f>
        <v/>
      </c>
      <c r="U1752" s="418">
        <f>AND(MONTH(F1752)=MONTH(Y1752), YEAR(F1752)=YEAR(Y1752))</f>
        <v/>
      </c>
      <c r="V1752" s="418">
        <f>AND(AC1752&lt;&gt;"", 'Company information'!D$4&lt;&gt;"", RIGHT(SUBSTITUTE(AC1752,"-",""),9)=RIGHT(SUBSTITUTE('Company information'!D$4,"-",""),9))</f>
        <v/>
      </c>
      <c r="W1752" s="418">
        <f>AI1752-I1752</f>
        <v/>
      </c>
      <c r="X1752" s="455" t="n"/>
      <c r="Y1752" s="417" t="n"/>
      <c r="Z1752" s="418" t="n"/>
      <c r="AA1752" s="418" t="n"/>
      <c r="AB1752" s="418" t="n"/>
      <c r="AC1752" s="418" t="n"/>
      <c r="AD1752" s="418" t="n"/>
      <c r="AE1752" s="455" t="n"/>
      <c r="AF1752" s="455" t="n"/>
      <c r="AG1752" s="455" t="n"/>
      <c r="AH1752" s="455" t="n"/>
      <c r="AI1752" s="455" t="n"/>
      <c r="AJ1752" s="455" t="n"/>
      <c r="AK1752" s="455" t="n"/>
      <c r="AL1752" s="455" t="n"/>
      <c r="AM1752" s="455" t="n"/>
      <c r="AN1752" s="455" t="n"/>
      <c r="AO1752" s="455" t="n"/>
      <c r="AP1752" s="455" t="n"/>
      <c r="AQ1752" s="455" t="n"/>
      <c r="AR1752" s="418" t="n"/>
      <c r="AS1752" s="418" t="n"/>
      <c r="AT1752" s="418" t="n"/>
    </row>
    <row r="1753">
      <c r="A1753" s="417" t="n">
        <v>1744</v>
      </c>
      <c r="B1753" s="418" t="inlineStr">
        <is>
          <t>Trucking Fee</t>
        </is>
      </c>
      <c r="C1753" s="418" t="inlineStr">
        <is>
          <t>អ៊ិចស្ពែឌីធ័រ ខេមបូឌា អិលធីឌី</t>
        </is>
      </c>
      <c r="D1753" s="418" t="inlineStr">
        <is>
          <t>L001-100045898</t>
        </is>
      </c>
      <c r="E1753" s="418" t="inlineStr">
        <is>
          <t>TI-0198119</t>
        </is>
      </c>
      <c r="F1753" s="419" t="n">
        <v>44306</v>
      </c>
      <c r="G1753" s="420" t="n">
        <v>200262</v>
      </c>
      <c r="H1753" s="418" t="n"/>
      <c r="I1753" s="455" t="n">
        <v>200262</v>
      </c>
      <c r="J1753" s="418">
        <f>IF(L1753&lt;&gt;"",L1753,K1753)</f>
        <v/>
      </c>
      <c r="K1753" s="418">
        <f>IF(AND(T1753=TRUE, U1753=TRUE, V1753=TRUE), IF(W1753&lt;-0.05, "អនុញ្ញាត (អ្នកផ្គត់ផ្គង់ប្រកាសខ្វះ)", "បានប្រកាស (អនុញ្ញាត)"), IF(AND(T1753=FALSE, U1753=FALSE, V1753=FALSE), "ព្យួរទុក (មិនមានទិន្នន័យ)", "ប្រកាសខុស (ព្យួរទុក)"))</f>
        <v/>
      </c>
      <c r="L1753" s="418" t="inlineStr"/>
      <c r="M1753" s="418" t="inlineStr"/>
      <c r="N1753" s="455" t="n"/>
      <c r="O1753" s="455">
        <f>IF(W1753&lt;0,AI1753,I1753)</f>
        <v/>
      </c>
      <c r="P1753" s="455">
        <f>I1753-O1753</f>
        <v/>
      </c>
      <c r="Q1753" s="418" t="n"/>
      <c r="R1753" s="418" t="inlineStr">
        <is>
          <t>TI-0198119</t>
        </is>
      </c>
      <c r="S1753" s="418" t="inlineStr"/>
      <c r="T1753" s="418">
        <f>R1753=S1753</f>
        <v/>
      </c>
      <c r="U1753" s="418">
        <f>AND(MONTH(F1753)=MONTH(Y1753), YEAR(F1753)=YEAR(Y1753))</f>
        <v/>
      </c>
      <c r="V1753" s="418">
        <f>AND(AC1753&lt;&gt;"", 'Company information'!D$4&lt;&gt;"", RIGHT(SUBSTITUTE(AC1753,"-",""),9)=RIGHT(SUBSTITUTE('Company information'!D$4,"-",""),9))</f>
        <v/>
      </c>
      <c r="W1753" s="418">
        <f>AI1753-I1753</f>
        <v/>
      </c>
      <c r="X1753" s="455" t="n"/>
      <c r="Y1753" s="417" t="n"/>
      <c r="Z1753" s="418" t="n"/>
      <c r="AA1753" s="418" t="n"/>
      <c r="AB1753" s="418" t="n"/>
      <c r="AC1753" s="418" t="n"/>
      <c r="AD1753" s="418" t="n"/>
      <c r="AE1753" s="455" t="n"/>
      <c r="AF1753" s="455" t="n"/>
      <c r="AG1753" s="455" t="n"/>
      <c r="AH1753" s="455" t="n"/>
      <c r="AI1753" s="455" t="n"/>
      <c r="AJ1753" s="455" t="n"/>
      <c r="AK1753" s="455" t="n"/>
      <c r="AL1753" s="455" t="n"/>
      <c r="AM1753" s="455" t="n"/>
      <c r="AN1753" s="455" t="n"/>
      <c r="AO1753" s="455" t="n"/>
      <c r="AP1753" s="455" t="n"/>
      <c r="AQ1753" s="455" t="n"/>
      <c r="AR1753" s="418" t="n"/>
      <c r="AS1753" s="418" t="n"/>
      <c r="AT1753" s="418" t="n"/>
    </row>
    <row r="1754">
      <c r="A1754" s="417" t="n">
        <v>1745</v>
      </c>
      <c r="B1754" s="418" t="inlineStr">
        <is>
          <t>Cy Management Fee</t>
        </is>
      </c>
      <c r="C1754" s="418" t="inlineStr">
        <is>
          <t>អ៊ិចស្ពែឌីធ័រ ខេមបូឌា អិលធីឌី</t>
        </is>
      </c>
      <c r="D1754" s="418" t="inlineStr">
        <is>
          <t>L001-100045898</t>
        </is>
      </c>
      <c r="E1754" s="418" t="inlineStr">
        <is>
          <t>TI-0198087</t>
        </is>
      </c>
      <c r="F1754" s="419" t="n">
        <v>44305</v>
      </c>
      <c r="G1754" s="420" t="n">
        <v>172850</v>
      </c>
      <c r="H1754" s="418" t="n"/>
      <c r="I1754" s="455" t="n">
        <v>172850</v>
      </c>
      <c r="J1754" s="418">
        <f>IF(L1754&lt;&gt;"",L1754,K1754)</f>
        <v/>
      </c>
      <c r="K1754" s="418">
        <f>IF(AND(T1754=TRUE, U1754=TRUE, V1754=TRUE), IF(W1754&lt;-0.05, "អនុញ្ញាត (អ្នកផ្គត់ផ្គង់ប្រកាសខ្វះ)", "បានប្រកាស (អនុញ្ញាត)"), IF(AND(T1754=FALSE, U1754=FALSE, V1754=FALSE), "ព្យួរទុក (មិនមានទិន្នន័យ)", "ប្រកាសខុស (ព្យួរទុក)"))</f>
        <v/>
      </c>
      <c r="L1754" s="418" t="inlineStr"/>
      <c r="M1754" s="418" t="inlineStr"/>
      <c r="N1754" s="455" t="n"/>
      <c r="O1754" s="455">
        <f>IF(W1754&lt;0,AI1754,I1754)</f>
        <v/>
      </c>
      <c r="P1754" s="455">
        <f>I1754-O1754</f>
        <v/>
      </c>
      <c r="Q1754" s="418" t="n"/>
      <c r="R1754" s="418" t="inlineStr">
        <is>
          <t>TI-0198087</t>
        </is>
      </c>
      <c r="S1754" s="418" t="inlineStr"/>
      <c r="T1754" s="418">
        <f>R1754=S1754</f>
        <v/>
      </c>
      <c r="U1754" s="418">
        <f>AND(MONTH(F1754)=MONTH(Y1754), YEAR(F1754)=YEAR(Y1754))</f>
        <v/>
      </c>
      <c r="V1754" s="418">
        <f>AND(AC1754&lt;&gt;"", 'Company information'!D$4&lt;&gt;"", RIGHT(SUBSTITUTE(AC1754,"-",""),9)=RIGHT(SUBSTITUTE('Company information'!D$4,"-",""),9))</f>
        <v/>
      </c>
      <c r="W1754" s="418">
        <f>AI1754-I1754</f>
        <v/>
      </c>
      <c r="X1754" s="455" t="n"/>
      <c r="Y1754" s="417" t="n"/>
      <c r="Z1754" s="418" t="n"/>
      <c r="AA1754" s="418" t="n"/>
      <c r="AB1754" s="418" t="n"/>
      <c r="AC1754" s="418" t="n"/>
      <c r="AD1754" s="418" t="n"/>
      <c r="AE1754" s="455" t="n"/>
      <c r="AF1754" s="455" t="n"/>
      <c r="AG1754" s="455" t="n"/>
      <c r="AH1754" s="455" t="n"/>
      <c r="AI1754" s="455" t="n"/>
      <c r="AJ1754" s="455" t="n"/>
      <c r="AK1754" s="455" t="n"/>
      <c r="AL1754" s="455" t="n"/>
      <c r="AM1754" s="455" t="n"/>
      <c r="AN1754" s="455" t="n"/>
      <c r="AO1754" s="455" t="n"/>
      <c r="AP1754" s="455" t="n"/>
      <c r="AQ1754" s="455" t="n"/>
      <c r="AR1754" s="418" t="n"/>
      <c r="AS1754" s="418" t="n"/>
      <c r="AT1754" s="418" t="n"/>
    </row>
    <row r="1755">
      <c r="A1755" s="417" t="n">
        <v>1746</v>
      </c>
      <c r="B1755" s="418" t="inlineStr">
        <is>
          <t>Cy Management Fee</t>
        </is>
      </c>
      <c r="C1755" s="418" t="inlineStr">
        <is>
          <t>អ៊ិចស្ពែឌីធ័រ ខេមបូឌា អិលធីឌី</t>
        </is>
      </c>
      <c r="D1755" s="418" t="inlineStr">
        <is>
          <t>L001-100045898</t>
        </is>
      </c>
      <c r="E1755" s="418" t="inlineStr">
        <is>
          <t>TI-0198078</t>
        </is>
      </c>
      <c r="F1755" s="419" t="n">
        <v>44305</v>
      </c>
      <c r="G1755" s="420" t="n">
        <v>209282</v>
      </c>
      <c r="H1755" s="418" t="n"/>
      <c r="I1755" s="455" t="n">
        <v>209282</v>
      </c>
      <c r="J1755" s="418">
        <f>IF(L1755&lt;&gt;"",L1755,K1755)</f>
        <v/>
      </c>
      <c r="K1755" s="418">
        <f>IF(AND(T1755=TRUE, U1755=TRUE, V1755=TRUE), IF(W1755&lt;-0.05, "អនុញ្ញាត (អ្នកផ្គត់ផ្គង់ប្រកាសខ្វះ)", "បានប្រកាស (អនុញ្ញាត)"), IF(AND(T1755=FALSE, U1755=FALSE, V1755=FALSE), "ព្យួរទុក (មិនមានទិន្នន័យ)", "ប្រកាសខុស (ព្យួរទុក)"))</f>
        <v/>
      </c>
      <c r="L1755" s="418" t="inlineStr"/>
      <c r="M1755" s="418" t="inlineStr"/>
      <c r="N1755" s="455" t="n"/>
      <c r="O1755" s="455">
        <f>IF(W1755&lt;0,AI1755,I1755)</f>
        <v/>
      </c>
      <c r="P1755" s="455">
        <f>I1755-O1755</f>
        <v/>
      </c>
      <c r="Q1755" s="418" t="n"/>
      <c r="R1755" s="418" t="inlineStr">
        <is>
          <t>TI-0198078</t>
        </is>
      </c>
      <c r="S1755" s="418" t="inlineStr"/>
      <c r="T1755" s="418">
        <f>R1755=S1755</f>
        <v/>
      </c>
      <c r="U1755" s="418">
        <f>AND(MONTH(F1755)=MONTH(Y1755), YEAR(F1755)=YEAR(Y1755))</f>
        <v/>
      </c>
      <c r="V1755" s="418">
        <f>AND(AC1755&lt;&gt;"", 'Company information'!D$4&lt;&gt;"", RIGHT(SUBSTITUTE(AC1755,"-",""),9)=RIGHT(SUBSTITUTE('Company information'!D$4,"-",""),9))</f>
        <v/>
      </c>
      <c r="W1755" s="418">
        <f>AI1755-I1755</f>
        <v/>
      </c>
      <c r="X1755" s="455" t="n"/>
      <c r="Y1755" s="417" t="n"/>
      <c r="Z1755" s="418" t="n"/>
      <c r="AA1755" s="418" t="n"/>
      <c r="AB1755" s="418" t="n"/>
      <c r="AC1755" s="418" t="n"/>
      <c r="AD1755" s="418" t="n"/>
      <c r="AE1755" s="455" t="n"/>
      <c r="AF1755" s="455" t="n"/>
      <c r="AG1755" s="455" t="n"/>
      <c r="AH1755" s="455" t="n"/>
      <c r="AI1755" s="455" t="n"/>
      <c r="AJ1755" s="455" t="n"/>
      <c r="AK1755" s="455" t="n"/>
      <c r="AL1755" s="455" t="n"/>
      <c r="AM1755" s="455" t="n"/>
      <c r="AN1755" s="455" t="n"/>
      <c r="AO1755" s="455" t="n"/>
      <c r="AP1755" s="455" t="n"/>
      <c r="AQ1755" s="455" t="n"/>
      <c r="AR1755" s="418" t="n"/>
      <c r="AS1755" s="418" t="n"/>
      <c r="AT1755" s="418" t="n"/>
    </row>
    <row r="1756">
      <c r="A1756" s="417" t="n">
        <v>1747</v>
      </c>
      <c r="B1756" s="418" t="inlineStr">
        <is>
          <t>Cy Management Fee</t>
        </is>
      </c>
      <c r="C1756" s="418" t="inlineStr">
        <is>
          <t>អ៊ិចស្ពែឌីធ័រ ខេមបូឌា អិលធីឌី</t>
        </is>
      </c>
      <c r="D1756" s="418" t="inlineStr">
        <is>
          <t>L001-100045898</t>
        </is>
      </c>
      <c r="E1756" s="418" t="inlineStr">
        <is>
          <t>TI-0198077</t>
        </is>
      </c>
      <c r="F1756" s="419" t="n">
        <v>44305</v>
      </c>
      <c r="G1756" s="420" t="n">
        <v>265144</v>
      </c>
      <c r="H1756" s="418" t="n"/>
      <c r="I1756" s="455" t="n">
        <v>265144</v>
      </c>
      <c r="J1756" s="418">
        <f>IF(L1756&lt;&gt;"",L1756,K1756)</f>
        <v/>
      </c>
      <c r="K1756" s="418">
        <f>IF(AND(T1756=TRUE, U1756=TRUE, V1756=TRUE), IF(W1756&lt;-0.05, "អនុញ្ញាត (អ្នកផ្គត់ផ្គង់ប្រកាសខ្វះ)", "បានប្រកាស (អនុញ្ញាត)"), IF(AND(T1756=FALSE, U1756=FALSE, V1756=FALSE), "ព្យួរទុក (មិនមានទិន្នន័យ)", "ប្រកាសខុស (ព្យួរទុក)"))</f>
        <v/>
      </c>
      <c r="L1756" s="418" t="inlineStr"/>
      <c r="M1756" s="418" t="inlineStr"/>
      <c r="N1756" s="455" t="n"/>
      <c r="O1756" s="455">
        <f>IF(W1756&lt;0,AI1756,I1756)</f>
        <v/>
      </c>
      <c r="P1756" s="455">
        <f>I1756-O1756</f>
        <v/>
      </c>
      <c r="Q1756" s="418" t="n"/>
      <c r="R1756" s="418" t="inlineStr">
        <is>
          <t>TI-0198077</t>
        </is>
      </c>
      <c r="S1756" s="418" t="inlineStr"/>
      <c r="T1756" s="418">
        <f>R1756=S1756</f>
        <v/>
      </c>
      <c r="U1756" s="418">
        <f>AND(MONTH(F1756)=MONTH(Y1756), YEAR(F1756)=YEAR(Y1756))</f>
        <v/>
      </c>
      <c r="V1756" s="418">
        <f>AND(AC1756&lt;&gt;"", 'Company information'!D$4&lt;&gt;"", RIGHT(SUBSTITUTE(AC1756,"-",""),9)=RIGHT(SUBSTITUTE('Company information'!D$4,"-",""),9))</f>
        <v/>
      </c>
      <c r="W1756" s="418">
        <f>AI1756-I1756</f>
        <v/>
      </c>
      <c r="X1756" s="455" t="n"/>
      <c r="Y1756" s="417" t="n"/>
      <c r="Z1756" s="418" t="n"/>
      <c r="AA1756" s="418" t="n"/>
      <c r="AB1756" s="418" t="n"/>
      <c r="AC1756" s="418" t="n"/>
      <c r="AD1756" s="418" t="n"/>
      <c r="AE1756" s="455" t="n"/>
      <c r="AF1756" s="455" t="n"/>
      <c r="AG1756" s="455" t="n"/>
      <c r="AH1756" s="455" t="n"/>
      <c r="AI1756" s="455" t="n"/>
      <c r="AJ1756" s="455" t="n"/>
      <c r="AK1756" s="455" t="n"/>
      <c r="AL1756" s="455" t="n"/>
      <c r="AM1756" s="455" t="n"/>
      <c r="AN1756" s="455" t="n"/>
      <c r="AO1756" s="455" t="n"/>
      <c r="AP1756" s="455" t="n"/>
      <c r="AQ1756" s="455" t="n"/>
      <c r="AR1756" s="418" t="n"/>
      <c r="AS1756" s="418" t="n"/>
      <c r="AT1756" s="418" t="n"/>
    </row>
    <row r="1757">
      <c r="A1757" s="417" t="n">
        <v>1748</v>
      </c>
      <c r="B1757" s="418" t="inlineStr">
        <is>
          <t>Cy Management Fee</t>
        </is>
      </c>
      <c r="C1757" s="418" t="inlineStr">
        <is>
          <t>អ៊ិចស្ពែឌីធ័រ ខេមបូឌា អិលធីឌី</t>
        </is>
      </c>
      <c r="D1757" s="418" t="inlineStr">
        <is>
          <t>L001-100045898</t>
        </is>
      </c>
      <c r="E1757" s="418" t="inlineStr">
        <is>
          <t>TI-0198076</t>
        </is>
      </c>
      <c r="F1757" s="419" t="n">
        <v>44305</v>
      </c>
      <c r="G1757" s="420" t="n">
        <v>155038</v>
      </c>
      <c r="H1757" s="418" t="n"/>
      <c r="I1757" s="455" t="n">
        <v>155038</v>
      </c>
      <c r="J1757" s="418">
        <f>IF(L1757&lt;&gt;"",L1757,K1757)</f>
        <v/>
      </c>
      <c r="K1757" s="418">
        <f>IF(AND(T1757=TRUE, U1757=TRUE, V1757=TRUE), IF(W1757&lt;-0.05, "អនុញ្ញាត (អ្នកផ្គត់ផ្គង់ប្រកាសខ្វះ)", "បានប្រកាស (អនុញ្ញាត)"), IF(AND(T1757=FALSE, U1757=FALSE, V1757=FALSE), "ព្យួរទុក (មិនមានទិន្នន័យ)", "ប្រកាសខុស (ព្យួរទុក)"))</f>
        <v/>
      </c>
      <c r="L1757" s="418" t="inlineStr"/>
      <c r="M1757" s="418" t="inlineStr"/>
      <c r="N1757" s="455" t="n"/>
      <c r="O1757" s="455">
        <f>IF(W1757&lt;0,AI1757,I1757)</f>
        <v/>
      </c>
      <c r="P1757" s="455">
        <f>I1757-O1757</f>
        <v/>
      </c>
      <c r="Q1757" s="418" t="n"/>
      <c r="R1757" s="418" t="inlineStr">
        <is>
          <t>TI-0198076</t>
        </is>
      </c>
      <c r="S1757" s="418" t="inlineStr"/>
      <c r="T1757" s="418">
        <f>R1757=S1757</f>
        <v/>
      </c>
      <c r="U1757" s="418">
        <f>AND(MONTH(F1757)=MONTH(Y1757), YEAR(F1757)=YEAR(Y1757))</f>
        <v/>
      </c>
      <c r="V1757" s="418">
        <f>AND(AC1757&lt;&gt;"", 'Company information'!D$4&lt;&gt;"", RIGHT(SUBSTITUTE(AC1757,"-",""),9)=RIGHT(SUBSTITUTE('Company information'!D$4,"-",""),9))</f>
        <v/>
      </c>
      <c r="W1757" s="418">
        <f>AI1757-I1757</f>
        <v/>
      </c>
      <c r="X1757" s="455" t="n"/>
      <c r="Y1757" s="417" t="n"/>
      <c r="Z1757" s="418" t="n"/>
      <c r="AA1757" s="418" t="n"/>
      <c r="AB1757" s="418" t="n"/>
      <c r="AC1757" s="418" t="n"/>
      <c r="AD1757" s="418" t="n"/>
      <c r="AE1757" s="455" t="n"/>
      <c r="AF1757" s="455" t="n"/>
      <c r="AG1757" s="455" t="n"/>
      <c r="AH1757" s="455" t="n"/>
      <c r="AI1757" s="455" t="n"/>
      <c r="AJ1757" s="455" t="n"/>
      <c r="AK1757" s="455" t="n"/>
      <c r="AL1757" s="455" t="n"/>
      <c r="AM1757" s="455" t="n"/>
      <c r="AN1757" s="455" t="n"/>
      <c r="AO1757" s="455" t="n"/>
      <c r="AP1757" s="455" t="n"/>
      <c r="AQ1757" s="455" t="n"/>
      <c r="AR1757" s="418" t="n"/>
      <c r="AS1757" s="418" t="n"/>
      <c r="AT1757" s="418" t="n"/>
    </row>
    <row r="1758">
      <c r="A1758" s="417" t="n">
        <v>1749</v>
      </c>
      <c r="B1758" s="418" t="inlineStr">
        <is>
          <t>Cy Management Fee</t>
        </is>
      </c>
      <c r="C1758" s="418" t="inlineStr">
        <is>
          <t>អ៊ិចស្ពែឌីធ័រ ខេមបូឌា អិលធីឌី</t>
        </is>
      </c>
      <c r="D1758" s="418" t="inlineStr">
        <is>
          <t>L001-100045898</t>
        </is>
      </c>
      <c r="E1758" s="418" t="inlineStr">
        <is>
          <t>TI-0198075</t>
        </is>
      </c>
      <c r="F1758" s="419" t="n">
        <v>44305</v>
      </c>
      <c r="G1758" s="420" t="n">
        <v>459853</v>
      </c>
      <c r="H1758" s="418" t="n"/>
      <c r="I1758" s="455" t="n">
        <v>459853</v>
      </c>
      <c r="J1758" s="418">
        <f>IF(L1758&lt;&gt;"",L1758,K1758)</f>
        <v/>
      </c>
      <c r="K1758" s="418">
        <f>IF(AND(T1758=TRUE, U1758=TRUE, V1758=TRUE), IF(W1758&lt;-0.05, "អនុញ្ញាត (អ្នកផ្គត់ផ្គង់ប្រកាសខ្វះ)", "បានប្រកាស (អនុញ្ញាត)"), IF(AND(T1758=FALSE, U1758=FALSE, V1758=FALSE), "ព្យួរទុក (មិនមានទិន្នន័យ)", "ប្រកាសខុស (ព្យួរទុក)"))</f>
        <v/>
      </c>
      <c r="L1758" s="418" t="inlineStr"/>
      <c r="M1758" s="418" t="inlineStr"/>
      <c r="N1758" s="455" t="n"/>
      <c r="O1758" s="455">
        <f>IF(W1758&lt;0,AI1758,I1758)</f>
        <v/>
      </c>
      <c r="P1758" s="455">
        <f>I1758-O1758</f>
        <v/>
      </c>
      <c r="Q1758" s="418" t="n"/>
      <c r="R1758" s="418" t="inlineStr">
        <is>
          <t>TI-0198075</t>
        </is>
      </c>
      <c r="S1758" s="418" t="inlineStr"/>
      <c r="T1758" s="418">
        <f>R1758=S1758</f>
        <v/>
      </c>
      <c r="U1758" s="418">
        <f>AND(MONTH(F1758)=MONTH(Y1758), YEAR(F1758)=YEAR(Y1758))</f>
        <v/>
      </c>
      <c r="V1758" s="418">
        <f>AND(AC1758&lt;&gt;"", 'Company information'!D$4&lt;&gt;"", RIGHT(SUBSTITUTE(AC1758,"-",""),9)=RIGHT(SUBSTITUTE('Company information'!D$4,"-",""),9))</f>
        <v/>
      </c>
      <c r="W1758" s="418">
        <f>AI1758-I1758</f>
        <v/>
      </c>
      <c r="X1758" s="455" t="n"/>
      <c r="Y1758" s="417" t="n"/>
      <c r="Z1758" s="418" t="n"/>
      <c r="AA1758" s="418" t="n"/>
      <c r="AB1758" s="418" t="n"/>
      <c r="AC1758" s="418" t="n"/>
      <c r="AD1758" s="418" t="n"/>
      <c r="AE1758" s="455" t="n"/>
      <c r="AF1758" s="455" t="n"/>
      <c r="AG1758" s="455" t="n"/>
      <c r="AH1758" s="455" t="n"/>
      <c r="AI1758" s="455" t="n"/>
      <c r="AJ1758" s="455" t="n"/>
      <c r="AK1758" s="455" t="n"/>
      <c r="AL1758" s="455" t="n"/>
      <c r="AM1758" s="455" t="n"/>
      <c r="AN1758" s="455" t="n"/>
      <c r="AO1758" s="455" t="n"/>
      <c r="AP1758" s="455" t="n"/>
      <c r="AQ1758" s="455" t="n"/>
      <c r="AR1758" s="418" t="n"/>
      <c r="AS1758" s="418" t="n"/>
      <c r="AT1758" s="418" t="n"/>
    </row>
    <row r="1759">
      <c r="A1759" s="417" t="n">
        <v>1750</v>
      </c>
      <c r="B1759" s="418" t="inlineStr">
        <is>
          <t>Cy Management Fee</t>
        </is>
      </c>
      <c r="C1759" s="418" t="inlineStr">
        <is>
          <t>អ៊ិចស្ពែឌីធ័រ ខេមបូឌា អិលធីឌី</t>
        </is>
      </c>
      <c r="D1759" s="418" t="inlineStr">
        <is>
          <t>L001-100045898</t>
        </is>
      </c>
      <c r="E1759" s="418" t="inlineStr">
        <is>
          <t>TI-0198074</t>
        </is>
      </c>
      <c r="F1759" s="419" t="n">
        <v>44305</v>
      </c>
      <c r="G1759" s="420" t="n">
        <v>480902</v>
      </c>
      <c r="H1759" s="418" t="n"/>
      <c r="I1759" s="455" t="n">
        <v>480902</v>
      </c>
      <c r="J1759" s="418">
        <f>IF(L1759&lt;&gt;"",L1759,K1759)</f>
        <v/>
      </c>
      <c r="K1759" s="418">
        <f>IF(AND(T1759=TRUE, U1759=TRUE, V1759=TRUE), IF(W1759&lt;-0.05, "អនុញ្ញាត (អ្នកផ្គត់ផ្គង់ប្រកាសខ្វះ)", "បានប្រកាស (អនុញ្ញាត)"), IF(AND(T1759=FALSE, U1759=FALSE, V1759=FALSE), "ព្យួរទុក (មិនមានទិន្នន័យ)", "ប្រកាសខុស (ព្យួរទុក)"))</f>
        <v/>
      </c>
      <c r="L1759" s="418" t="inlineStr"/>
      <c r="M1759" s="418" t="inlineStr"/>
      <c r="N1759" s="455" t="n"/>
      <c r="O1759" s="455">
        <f>IF(W1759&lt;0,AI1759,I1759)</f>
        <v/>
      </c>
      <c r="P1759" s="455">
        <f>I1759-O1759</f>
        <v/>
      </c>
      <c r="Q1759" s="418" t="n"/>
      <c r="R1759" s="418" t="inlineStr">
        <is>
          <t>TI-0198074</t>
        </is>
      </c>
      <c r="S1759" s="418" t="inlineStr"/>
      <c r="T1759" s="418">
        <f>R1759=S1759</f>
        <v/>
      </c>
      <c r="U1759" s="418">
        <f>AND(MONTH(F1759)=MONTH(Y1759), YEAR(F1759)=YEAR(Y1759))</f>
        <v/>
      </c>
      <c r="V1759" s="418">
        <f>AND(AC1759&lt;&gt;"", 'Company information'!D$4&lt;&gt;"", RIGHT(SUBSTITUTE(AC1759,"-",""),9)=RIGHT(SUBSTITUTE('Company information'!D$4,"-",""),9))</f>
        <v/>
      </c>
      <c r="W1759" s="418">
        <f>AI1759-I1759</f>
        <v/>
      </c>
      <c r="X1759" s="455" t="n"/>
      <c r="Y1759" s="417" t="n"/>
      <c r="Z1759" s="418" t="n"/>
      <c r="AA1759" s="418" t="n"/>
      <c r="AB1759" s="418" t="n"/>
      <c r="AC1759" s="418" t="n"/>
      <c r="AD1759" s="418" t="n"/>
      <c r="AE1759" s="455" t="n"/>
      <c r="AF1759" s="455" t="n"/>
      <c r="AG1759" s="455" t="n"/>
      <c r="AH1759" s="455" t="n"/>
      <c r="AI1759" s="455" t="n"/>
      <c r="AJ1759" s="455" t="n"/>
      <c r="AK1759" s="455" t="n"/>
      <c r="AL1759" s="455" t="n"/>
      <c r="AM1759" s="455" t="n"/>
      <c r="AN1759" s="455" t="n"/>
      <c r="AO1759" s="455" t="n"/>
      <c r="AP1759" s="455" t="n"/>
      <c r="AQ1759" s="455" t="n"/>
      <c r="AR1759" s="418" t="n"/>
      <c r="AS1759" s="418" t="n"/>
      <c r="AT1759" s="418" t="n"/>
    </row>
    <row r="1760">
      <c r="A1760" s="417" t="n">
        <v>1751</v>
      </c>
      <c r="B1760" s="418" t="inlineStr">
        <is>
          <t>Cy Management Fee</t>
        </is>
      </c>
      <c r="C1760" s="418" t="inlineStr">
        <is>
          <t>អ៊ិចស្ពែឌីធ័រ ខេមបូឌា អិលធីឌី</t>
        </is>
      </c>
      <c r="D1760" s="418" t="inlineStr">
        <is>
          <t>L001-100045898</t>
        </is>
      </c>
      <c r="E1760" s="418" t="inlineStr">
        <is>
          <t>TI-0198073</t>
        </is>
      </c>
      <c r="F1760" s="419" t="n">
        <v>44305</v>
      </c>
      <c r="G1760" s="420" t="n">
        <v>546682</v>
      </c>
      <c r="H1760" s="418" t="n"/>
      <c r="I1760" s="455" t="n">
        <v>546682</v>
      </c>
      <c r="J1760" s="418">
        <f>IF(L1760&lt;&gt;"",L1760,K1760)</f>
        <v/>
      </c>
      <c r="K1760" s="418">
        <f>IF(AND(T1760=TRUE, U1760=TRUE, V1760=TRUE), IF(W1760&lt;-0.05, "អនុញ្ញាត (អ្នកផ្គត់ផ្គង់ប្រកាសខ្វះ)", "បានប្រកាស (អនុញ្ញាត)"), IF(AND(T1760=FALSE, U1760=FALSE, V1760=FALSE), "ព្យួរទុក (មិនមានទិន្នន័យ)", "ប្រកាសខុស (ព្យួរទុក)"))</f>
        <v/>
      </c>
      <c r="L1760" s="418" t="inlineStr"/>
      <c r="M1760" s="418" t="inlineStr"/>
      <c r="N1760" s="455" t="n"/>
      <c r="O1760" s="455">
        <f>IF(W1760&lt;0,AI1760,I1760)</f>
        <v/>
      </c>
      <c r="P1760" s="455">
        <f>I1760-O1760</f>
        <v/>
      </c>
      <c r="Q1760" s="418" t="n"/>
      <c r="R1760" s="418" t="inlineStr">
        <is>
          <t>TI-0198073</t>
        </is>
      </c>
      <c r="S1760" s="418" t="inlineStr"/>
      <c r="T1760" s="418">
        <f>R1760=S1760</f>
        <v/>
      </c>
      <c r="U1760" s="418">
        <f>AND(MONTH(F1760)=MONTH(Y1760), YEAR(F1760)=YEAR(Y1760))</f>
        <v/>
      </c>
      <c r="V1760" s="418">
        <f>AND(AC1760&lt;&gt;"", 'Company information'!D$4&lt;&gt;"", RIGHT(SUBSTITUTE(AC1760,"-",""),9)=RIGHT(SUBSTITUTE('Company information'!D$4,"-",""),9))</f>
        <v/>
      </c>
      <c r="W1760" s="418">
        <f>AI1760-I1760</f>
        <v/>
      </c>
      <c r="X1760" s="455" t="n"/>
      <c r="Y1760" s="417" t="n"/>
      <c r="Z1760" s="418" t="n"/>
      <c r="AA1760" s="418" t="n"/>
      <c r="AB1760" s="418" t="n"/>
      <c r="AC1760" s="418" t="n"/>
      <c r="AD1760" s="418" t="n"/>
      <c r="AE1760" s="455" t="n"/>
      <c r="AF1760" s="455" t="n"/>
      <c r="AG1760" s="455" t="n"/>
      <c r="AH1760" s="455" t="n"/>
      <c r="AI1760" s="455" t="n"/>
      <c r="AJ1760" s="455" t="n"/>
      <c r="AK1760" s="455" t="n"/>
      <c r="AL1760" s="455" t="n"/>
      <c r="AM1760" s="455" t="n"/>
      <c r="AN1760" s="455" t="n"/>
      <c r="AO1760" s="455" t="n"/>
      <c r="AP1760" s="455" t="n"/>
      <c r="AQ1760" s="455" t="n"/>
      <c r="AR1760" s="418" t="n"/>
      <c r="AS1760" s="418" t="n"/>
      <c r="AT1760" s="418" t="n"/>
    </row>
    <row r="1761">
      <c r="A1761" s="417" t="n">
        <v>1752</v>
      </c>
      <c r="B1761" s="418" t="inlineStr">
        <is>
          <t>Cy Management Fee</t>
        </is>
      </c>
      <c r="C1761" s="418" t="inlineStr">
        <is>
          <t>អ៊ិចស្ពែឌីធ័រ ខេមបូឌា អិលធីឌី</t>
        </is>
      </c>
      <c r="D1761" s="418" t="inlineStr">
        <is>
          <t>L001-100045898</t>
        </is>
      </c>
      <c r="E1761" s="418" t="inlineStr">
        <is>
          <t>TI-0198072</t>
        </is>
      </c>
      <c r="F1761" s="419" t="n">
        <v>44305</v>
      </c>
      <c r="G1761" s="420" t="n">
        <v>282146</v>
      </c>
      <c r="H1761" s="418" t="n"/>
      <c r="I1761" s="455" t="n">
        <v>282146</v>
      </c>
      <c r="J1761" s="418">
        <f>IF(L1761&lt;&gt;"",L1761,K1761)</f>
        <v/>
      </c>
      <c r="K1761" s="418">
        <f>IF(AND(T1761=TRUE, U1761=TRUE, V1761=TRUE), IF(W1761&lt;-0.05, "អនុញ្ញាត (អ្នកផ្គត់ផ្គង់ប្រកាសខ្វះ)", "បានប្រកាស (អនុញ្ញាត)"), IF(AND(T1761=FALSE, U1761=FALSE, V1761=FALSE), "ព្យួរទុក (មិនមានទិន្នន័យ)", "ប្រកាសខុស (ព្យួរទុក)"))</f>
        <v/>
      </c>
      <c r="L1761" s="418" t="inlineStr"/>
      <c r="M1761" s="418" t="inlineStr"/>
      <c r="N1761" s="455" t="n"/>
      <c r="O1761" s="455">
        <f>IF(W1761&lt;0,AI1761,I1761)</f>
        <v/>
      </c>
      <c r="P1761" s="455">
        <f>I1761-O1761</f>
        <v/>
      </c>
      <c r="Q1761" s="418" t="n"/>
      <c r="R1761" s="418" t="inlineStr">
        <is>
          <t>TI-0198072</t>
        </is>
      </c>
      <c r="S1761" s="418" t="inlineStr"/>
      <c r="T1761" s="418">
        <f>R1761=S1761</f>
        <v/>
      </c>
      <c r="U1761" s="418">
        <f>AND(MONTH(F1761)=MONTH(Y1761), YEAR(F1761)=YEAR(Y1761))</f>
        <v/>
      </c>
      <c r="V1761" s="418">
        <f>AND(AC1761&lt;&gt;"", 'Company information'!D$4&lt;&gt;"", RIGHT(SUBSTITUTE(AC1761,"-",""),9)=RIGHT(SUBSTITUTE('Company information'!D$4,"-",""),9))</f>
        <v/>
      </c>
      <c r="W1761" s="418">
        <f>AI1761-I1761</f>
        <v/>
      </c>
      <c r="X1761" s="455" t="n"/>
      <c r="Y1761" s="417" t="n"/>
      <c r="Z1761" s="418" t="n"/>
      <c r="AA1761" s="418" t="n"/>
      <c r="AB1761" s="418" t="n"/>
      <c r="AC1761" s="418" t="n"/>
      <c r="AD1761" s="418" t="n"/>
      <c r="AE1761" s="455" t="n"/>
      <c r="AF1761" s="455" t="n"/>
      <c r="AG1761" s="455" t="n"/>
      <c r="AH1761" s="455" t="n"/>
      <c r="AI1761" s="455" t="n"/>
      <c r="AJ1761" s="455" t="n"/>
      <c r="AK1761" s="455" t="n"/>
      <c r="AL1761" s="455" t="n"/>
      <c r="AM1761" s="455" t="n"/>
      <c r="AN1761" s="455" t="n"/>
      <c r="AO1761" s="455" t="n"/>
      <c r="AP1761" s="455" t="n"/>
      <c r="AQ1761" s="455" t="n"/>
      <c r="AR1761" s="418" t="n"/>
      <c r="AS1761" s="418" t="n"/>
      <c r="AT1761" s="418" t="n"/>
    </row>
    <row r="1762">
      <c r="A1762" s="417" t="n">
        <v>1753</v>
      </c>
      <c r="B1762" s="418" t="inlineStr">
        <is>
          <t>BL Fee</t>
        </is>
      </c>
      <c r="C1762" s="418" t="inlineStr">
        <is>
          <t>អ៊ិចស្ពែឌីធ័រ ខេមបូឌា អិលធីឌី</t>
        </is>
      </c>
      <c r="D1762" s="418" t="inlineStr">
        <is>
          <t>L001-100045898</t>
        </is>
      </c>
      <c r="E1762" s="418" t="inlineStr">
        <is>
          <t>TI-0198071</t>
        </is>
      </c>
      <c r="F1762" s="419" t="n">
        <v>44305</v>
      </c>
      <c r="G1762" s="420" t="n">
        <v>386584</v>
      </c>
      <c r="H1762" s="418" t="n"/>
      <c r="I1762" s="455" t="n">
        <v>386584</v>
      </c>
      <c r="J1762" s="418">
        <f>IF(L1762&lt;&gt;"",L1762,K1762)</f>
        <v/>
      </c>
      <c r="K1762" s="418">
        <f>IF(AND(T1762=TRUE, U1762=TRUE, V1762=TRUE), IF(W1762&lt;-0.05, "អនុញ្ញាត (អ្នកផ្គត់ផ្គង់ប្រកាសខ្វះ)", "បានប្រកាស (អនុញ្ញាត)"), IF(AND(T1762=FALSE, U1762=FALSE, V1762=FALSE), "ព្យួរទុក (មិនមានទិន្នន័យ)", "ប្រកាសខុស (ព្យួរទុក)"))</f>
        <v/>
      </c>
      <c r="L1762" s="418" t="inlineStr"/>
      <c r="M1762" s="418" t="inlineStr"/>
      <c r="N1762" s="455" t="n"/>
      <c r="O1762" s="455">
        <f>IF(W1762&lt;0,AI1762,I1762)</f>
        <v/>
      </c>
      <c r="P1762" s="455">
        <f>I1762-O1762</f>
        <v/>
      </c>
      <c r="Q1762" s="418" t="n"/>
      <c r="R1762" s="418" t="inlineStr">
        <is>
          <t>TI-0198071</t>
        </is>
      </c>
      <c r="S1762" s="418" t="inlineStr"/>
      <c r="T1762" s="418">
        <f>R1762=S1762</f>
        <v/>
      </c>
      <c r="U1762" s="418">
        <f>AND(MONTH(F1762)=MONTH(Y1762), YEAR(F1762)=YEAR(Y1762))</f>
        <v/>
      </c>
      <c r="V1762" s="418">
        <f>AND(AC1762&lt;&gt;"", 'Company information'!D$4&lt;&gt;"", RIGHT(SUBSTITUTE(AC1762,"-",""),9)=RIGHT(SUBSTITUTE('Company information'!D$4,"-",""),9))</f>
        <v/>
      </c>
      <c r="W1762" s="418">
        <f>AI1762-I1762</f>
        <v/>
      </c>
      <c r="X1762" s="455" t="n"/>
      <c r="Y1762" s="417" t="n"/>
      <c r="Z1762" s="418" t="n"/>
      <c r="AA1762" s="418" t="n"/>
      <c r="AB1762" s="418" t="n"/>
      <c r="AC1762" s="418" t="n"/>
      <c r="AD1762" s="418" t="n"/>
      <c r="AE1762" s="455" t="n"/>
      <c r="AF1762" s="455" t="n"/>
      <c r="AG1762" s="455" t="n"/>
      <c r="AH1762" s="455" t="n"/>
      <c r="AI1762" s="455" t="n"/>
      <c r="AJ1762" s="455" t="n"/>
      <c r="AK1762" s="455" t="n"/>
      <c r="AL1762" s="455" t="n"/>
      <c r="AM1762" s="455" t="n"/>
      <c r="AN1762" s="455" t="n"/>
      <c r="AO1762" s="455" t="n"/>
      <c r="AP1762" s="455" t="n"/>
      <c r="AQ1762" s="455" t="n"/>
      <c r="AR1762" s="418" t="n"/>
      <c r="AS1762" s="418" t="n"/>
      <c r="AT1762" s="418" t="n"/>
    </row>
    <row r="1763">
      <c r="A1763" s="417" t="n">
        <v>1754</v>
      </c>
      <c r="B1763" s="418" t="inlineStr">
        <is>
          <t>Terminal Handing Chr</t>
        </is>
      </c>
      <c r="C1763" s="418" t="inlineStr">
        <is>
          <t>អ៊ិចស្ពែឌីធ័រ ខេមបូឌា អិលធីឌី</t>
        </is>
      </c>
      <c r="D1763" s="418" t="inlineStr">
        <is>
          <t>L001-100045898</t>
        </is>
      </c>
      <c r="E1763" s="418" t="inlineStr">
        <is>
          <t>TI-0197664</t>
        </is>
      </c>
      <c r="F1763" s="419" t="n">
        <v>44534</v>
      </c>
      <c r="G1763" s="420" t="n">
        <v>14161</v>
      </c>
      <c r="H1763" s="418" t="n"/>
      <c r="I1763" s="455" t="n">
        <v>14161</v>
      </c>
      <c r="J1763" s="418">
        <f>IF(L1763&lt;&gt;"",L1763,K1763)</f>
        <v/>
      </c>
      <c r="K1763" s="418">
        <f>IF(AND(T1763=TRUE, U1763=TRUE, V1763=TRUE), IF(W1763&lt;-0.05, "អនុញ្ញាត (អ្នកផ្គត់ផ្គង់ប្រកាសខ្វះ)", "បានប្រកាស (អនុញ្ញាត)"), IF(AND(T1763=FALSE, U1763=FALSE, V1763=FALSE), "ព្យួរទុក (មិនមានទិន្នន័យ)", "ប្រកាសខុស (ព្យួរទុក)"))</f>
        <v/>
      </c>
      <c r="L1763" s="418" t="inlineStr"/>
      <c r="M1763" s="418" t="inlineStr"/>
      <c r="N1763" s="455" t="n"/>
      <c r="O1763" s="455">
        <f>IF(W1763&lt;0,AI1763,I1763)</f>
        <v/>
      </c>
      <c r="P1763" s="455">
        <f>I1763-O1763</f>
        <v/>
      </c>
      <c r="Q1763" s="418" t="n"/>
      <c r="R1763" s="418" t="inlineStr">
        <is>
          <t>TI-0197664</t>
        </is>
      </c>
      <c r="S1763" s="418" t="inlineStr"/>
      <c r="T1763" s="418">
        <f>R1763=S1763</f>
        <v/>
      </c>
      <c r="U1763" s="418">
        <f>AND(MONTH(F1763)=MONTH(Y1763), YEAR(F1763)=YEAR(Y1763))</f>
        <v/>
      </c>
      <c r="V1763" s="418">
        <f>AND(AC1763&lt;&gt;"", 'Company information'!D$4&lt;&gt;"", RIGHT(SUBSTITUTE(AC1763,"-",""),9)=RIGHT(SUBSTITUTE('Company information'!D$4,"-",""),9))</f>
        <v/>
      </c>
      <c r="W1763" s="418">
        <f>AI1763-I1763</f>
        <v/>
      </c>
      <c r="X1763" s="455" t="n"/>
      <c r="Y1763" s="417" t="n"/>
      <c r="Z1763" s="418" t="n"/>
      <c r="AA1763" s="418" t="n"/>
      <c r="AB1763" s="418" t="n"/>
      <c r="AC1763" s="418" t="n"/>
      <c r="AD1763" s="418" t="n"/>
      <c r="AE1763" s="455" t="n"/>
      <c r="AF1763" s="455" t="n"/>
      <c r="AG1763" s="455" t="n"/>
      <c r="AH1763" s="455" t="n"/>
      <c r="AI1763" s="455" t="n"/>
      <c r="AJ1763" s="455" t="n"/>
      <c r="AK1763" s="455" t="n"/>
      <c r="AL1763" s="455" t="n"/>
      <c r="AM1763" s="455" t="n"/>
      <c r="AN1763" s="455" t="n"/>
      <c r="AO1763" s="455" t="n"/>
      <c r="AP1763" s="455" t="n"/>
      <c r="AQ1763" s="455" t="n"/>
      <c r="AR1763" s="418" t="n"/>
      <c r="AS1763" s="418" t="n"/>
      <c r="AT1763" s="418" t="n"/>
    </row>
    <row r="1764">
      <c r="A1764" s="417" t="n">
        <v>1755</v>
      </c>
      <c r="B1764" s="418" t="inlineStr">
        <is>
          <t>Terminal Handing Chr</t>
        </is>
      </c>
      <c r="C1764" s="418" t="inlineStr">
        <is>
          <t>អ៊ិចស្ពែឌីធ័រ ខេមបូឌា អិលធីឌី</t>
        </is>
      </c>
      <c r="D1764" s="418" t="inlineStr">
        <is>
          <t>L001-100045898</t>
        </is>
      </c>
      <c r="E1764" s="418" t="inlineStr">
        <is>
          <t>TI-0197667</t>
        </is>
      </c>
      <c r="F1764" s="419" t="n">
        <v>44534</v>
      </c>
      <c r="G1764" s="420" t="n">
        <v>6069</v>
      </c>
      <c r="H1764" s="418" t="n"/>
      <c r="I1764" s="455" t="n">
        <v>6069</v>
      </c>
      <c r="J1764" s="418">
        <f>IF(L1764&lt;&gt;"",L1764,K1764)</f>
        <v/>
      </c>
      <c r="K1764" s="418">
        <f>IF(AND(T1764=TRUE, U1764=TRUE, V1764=TRUE), IF(W1764&lt;-0.05, "អនុញ្ញាត (អ្នកផ្គត់ផ្គង់ប្រកាសខ្វះ)", "បានប្រកាស (អនុញ្ញាត)"), IF(AND(T1764=FALSE, U1764=FALSE, V1764=FALSE), "ព្យួរទុក (មិនមានទិន្នន័យ)", "ប្រកាសខុស (ព្យួរទុក)"))</f>
        <v/>
      </c>
      <c r="L1764" s="418" t="inlineStr"/>
      <c r="M1764" s="418" t="inlineStr"/>
      <c r="N1764" s="455" t="n"/>
      <c r="O1764" s="455">
        <f>IF(W1764&lt;0,AI1764,I1764)</f>
        <v/>
      </c>
      <c r="P1764" s="455">
        <f>I1764-O1764</f>
        <v/>
      </c>
      <c r="Q1764" s="418" t="n"/>
      <c r="R1764" s="418" t="inlineStr">
        <is>
          <t>TI-0197667</t>
        </is>
      </c>
      <c r="S1764" s="418" t="inlineStr"/>
      <c r="T1764" s="418">
        <f>R1764=S1764</f>
        <v/>
      </c>
      <c r="U1764" s="418">
        <f>AND(MONTH(F1764)=MONTH(Y1764), YEAR(F1764)=YEAR(Y1764))</f>
        <v/>
      </c>
      <c r="V1764" s="418">
        <f>AND(AC1764&lt;&gt;"", 'Company information'!D$4&lt;&gt;"", RIGHT(SUBSTITUTE(AC1764,"-",""),9)=RIGHT(SUBSTITUTE('Company information'!D$4,"-",""),9))</f>
        <v/>
      </c>
      <c r="W1764" s="418">
        <f>AI1764-I1764</f>
        <v/>
      </c>
      <c r="X1764" s="455" t="n"/>
      <c r="Y1764" s="417" t="n"/>
      <c r="Z1764" s="418" t="n"/>
      <c r="AA1764" s="418" t="n"/>
      <c r="AB1764" s="418" t="n"/>
      <c r="AC1764" s="418" t="n"/>
      <c r="AD1764" s="418" t="n"/>
      <c r="AE1764" s="455" t="n"/>
      <c r="AF1764" s="455" t="n"/>
      <c r="AG1764" s="455" t="n"/>
      <c r="AH1764" s="455" t="n"/>
      <c r="AI1764" s="455" t="n"/>
      <c r="AJ1764" s="455" t="n"/>
      <c r="AK1764" s="455" t="n"/>
      <c r="AL1764" s="455" t="n"/>
      <c r="AM1764" s="455" t="n"/>
      <c r="AN1764" s="455" t="n"/>
      <c r="AO1764" s="455" t="n"/>
      <c r="AP1764" s="455" t="n"/>
      <c r="AQ1764" s="455" t="n"/>
      <c r="AR1764" s="418" t="n"/>
      <c r="AS1764" s="418" t="n"/>
      <c r="AT1764" s="418" t="n"/>
    </row>
    <row r="1765">
      <c r="A1765" s="417" t="n">
        <v>1756</v>
      </c>
      <c r="B1765" s="418" t="inlineStr">
        <is>
          <t>Terminal Handing Chr</t>
        </is>
      </c>
      <c r="C1765" s="418" t="inlineStr">
        <is>
          <t>អ៊ិចស្ពែឌីធ័រ ខេមបូឌា អិលធីឌី</t>
        </is>
      </c>
      <c r="D1765" s="418" t="inlineStr">
        <is>
          <t>L001-100045898</t>
        </is>
      </c>
      <c r="E1765" s="418" t="inlineStr">
        <is>
          <t>TI-0197669</t>
        </is>
      </c>
      <c r="F1765" s="419" t="n">
        <v>44534</v>
      </c>
      <c r="G1765" s="420" t="n">
        <v>6069</v>
      </c>
      <c r="H1765" s="418" t="n"/>
      <c r="I1765" s="455" t="n">
        <v>6069</v>
      </c>
      <c r="J1765" s="418">
        <f>IF(L1765&lt;&gt;"",L1765,K1765)</f>
        <v/>
      </c>
      <c r="K1765" s="418">
        <f>IF(AND(T1765=TRUE, U1765=TRUE, V1765=TRUE), IF(W1765&lt;-0.05, "អនុញ្ញាត (អ្នកផ្គត់ផ្គង់ប្រកាសខ្វះ)", "បានប្រកាស (អនុញ្ញាត)"), IF(AND(T1765=FALSE, U1765=FALSE, V1765=FALSE), "ព្យួរទុក (មិនមានទិន្នន័យ)", "ប្រកាសខុស (ព្យួរទុក)"))</f>
        <v/>
      </c>
      <c r="L1765" s="418" t="inlineStr"/>
      <c r="M1765" s="418" t="inlineStr"/>
      <c r="N1765" s="455" t="n"/>
      <c r="O1765" s="455">
        <f>IF(W1765&lt;0,AI1765,I1765)</f>
        <v/>
      </c>
      <c r="P1765" s="455">
        <f>I1765-O1765</f>
        <v/>
      </c>
      <c r="Q1765" s="418" t="n"/>
      <c r="R1765" s="418" t="inlineStr">
        <is>
          <t>TI-0197669</t>
        </is>
      </c>
      <c r="S1765" s="418" t="inlineStr"/>
      <c r="T1765" s="418">
        <f>R1765=S1765</f>
        <v/>
      </c>
      <c r="U1765" s="418">
        <f>AND(MONTH(F1765)=MONTH(Y1765), YEAR(F1765)=YEAR(Y1765))</f>
        <v/>
      </c>
      <c r="V1765" s="418">
        <f>AND(AC1765&lt;&gt;"", 'Company information'!D$4&lt;&gt;"", RIGHT(SUBSTITUTE(AC1765,"-",""),9)=RIGHT(SUBSTITUTE('Company information'!D$4,"-",""),9))</f>
        <v/>
      </c>
      <c r="W1765" s="418">
        <f>AI1765-I1765</f>
        <v/>
      </c>
      <c r="X1765" s="455" t="n"/>
      <c r="Y1765" s="417" t="n"/>
      <c r="Z1765" s="418" t="n"/>
      <c r="AA1765" s="418" t="n"/>
      <c r="AB1765" s="418" t="n"/>
      <c r="AC1765" s="418" t="n"/>
      <c r="AD1765" s="418" t="n"/>
      <c r="AE1765" s="455" t="n"/>
      <c r="AF1765" s="455" t="n"/>
      <c r="AG1765" s="455" t="n"/>
      <c r="AH1765" s="455" t="n"/>
      <c r="AI1765" s="455" t="n"/>
      <c r="AJ1765" s="455" t="n"/>
      <c r="AK1765" s="455" t="n"/>
      <c r="AL1765" s="455" t="n"/>
      <c r="AM1765" s="455" t="n"/>
      <c r="AN1765" s="455" t="n"/>
      <c r="AO1765" s="455" t="n"/>
      <c r="AP1765" s="455" t="n"/>
      <c r="AQ1765" s="455" t="n"/>
      <c r="AR1765" s="418" t="n"/>
      <c r="AS1765" s="418" t="n"/>
      <c r="AT1765" s="418" t="n"/>
    </row>
    <row r="1766">
      <c r="A1766" s="417" t="n">
        <v>1757</v>
      </c>
      <c r="B1766" s="418" t="inlineStr">
        <is>
          <t>Terminal Handing Chr</t>
        </is>
      </c>
      <c r="C1766" s="418" t="inlineStr">
        <is>
          <t>អ៊ិចស្ពែឌីធ័រ ខេមបូឌា អិលធីឌី</t>
        </is>
      </c>
      <c r="D1766" s="418" t="inlineStr">
        <is>
          <t>L001-100045898</t>
        </is>
      </c>
      <c r="E1766" s="418" t="inlineStr">
        <is>
          <t>TI-0197671</t>
        </is>
      </c>
      <c r="F1766" s="419" t="n">
        <v>44534</v>
      </c>
      <c r="G1766" s="420" t="n">
        <v>2023</v>
      </c>
      <c r="H1766" s="418" t="n"/>
      <c r="I1766" s="455" t="n">
        <v>2023</v>
      </c>
      <c r="J1766" s="418">
        <f>IF(L1766&lt;&gt;"",L1766,K1766)</f>
        <v/>
      </c>
      <c r="K1766" s="418">
        <f>IF(AND(T1766=TRUE, U1766=TRUE, V1766=TRUE), IF(W1766&lt;-0.05, "អនុញ្ញាត (អ្នកផ្គត់ផ្គង់ប្រកាសខ្វះ)", "បានប្រកាស (អនុញ្ញាត)"), IF(AND(T1766=FALSE, U1766=FALSE, V1766=FALSE), "ព្យួរទុក (មិនមានទិន្នន័យ)", "ប្រកាសខុស (ព្យួរទុក)"))</f>
        <v/>
      </c>
      <c r="L1766" s="418" t="inlineStr"/>
      <c r="M1766" s="418" t="inlineStr"/>
      <c r="N1766" s="455" t="n"/>
      <c r="O1766" s="455">
        <f>IF(W1766&lt;0,AI1766,I1766)</f>
        <v/>
      </c>
      <c r="P1766" s="455">
        <f>I1766-O1766</f>
        <v/>
      </c>
      <c r="Q1766" s="418" t="n"/>
      <c r="R1766" s="418" t="inlineStr">
        <is>
          <t>TI-0197671</t>
        </is>
      </c>
      <c r="S1766" s="418" t="inlineStr"/>
      <c r="T1766" s="418">
        <f>R1766=S1766</f>
        <v/>
      </c>
      <c r="U1766" s="418">
        <f>AND(MONTH(F1766)=MONTH(Y1766), YEAR(F1766)=YEAR(Y1766))</f>
        <v/>
      </c>
      <c r="V1766" s="418">
        <f>AND(AC1766&lt;&gt;"", 'Company information'!D$4&lt;&gt;"", RIGHT(SUBSTITUTE(AC1766,"-",""),9)=RIGHT(SUBSTITUTE('Company information'!D$4,"-",""),9))</f>
        <v/>
      </c>
      <c r="W1766" s="418">
        <f>AI1766-I1766</f>
        <v/>
      </c>
      <c r="X1766" s="455" t="n"/>
      <c r="Y1766" s="417" t="n"/>
      <c r="Z1766" s="418" t="n"/>
      <c r="AA1766" s="418" t="n"/>
      <c r="AB1766" s="418" t="n"/>
      <c r="AC1766" s="418" t="n"/>
      <c r="AD1766" s="418" t="n"/>
      <c r="AE1766" s="455" t="n"/>
      <c r="AF1766" s="455" t="n"/>
      <c r="AG1766" s="455" t="n"/>
      <c r="AH1766" s="455" t="n"/>
      <c r="AI1766" s="455" t="n"/>
      <c r="AJ1766" s="455" t="n"/>
      <c r="AK1766" s="455" t="n"/>
      <c r="AL1766" s="455" t="n"/>
      <c r="AM1766" s="455" t="n"/>
      <c r="AN1766" s="455" t="n"/>
      <c r="AO1766" s="455" t="n"/>
      <c r="AP1766" s="455" t="n"/>
      <c r="AQ1766" s="455" t="n"/>
      <c r="AR1766" s="418" t="n"/>
      <c r="AS1766" s="418" t="n"/>
      <c r="AT1766" s="418" t="n"/>
    </row>
    <row r="1767">
      <c r="A1767" s="417" t="n">
        <v>1758</v>
      </c>
      <c r="B1767" s="418" t="inlineStr">
        <is>
          <t>Terminal Handing Chr</t>
        </is>
      </c>
      <c r="C1767" s="418" t="inlineStr">
        <is>
          <t>អ៊ិចស្ពែឌីធ័រ ខេមបូឌា អិលធីឌី</t>
        </is>
      </c>
      <c r="D1767" s="418" t="inlineStr">
        <is>
          <t>L001-100045898</t>
        </is>
      </c>
      <c r="E1767" s="418" t="inlineStr">
        <is>
          <t>TI-0197679</t>
        </is>
      </c>
      <c r="F1767" s="419" t="n">
        <v>44534</v>
      </c>
      <c r="G1767" s="420" t="n">
        <v>6069</v>
      </c>
      <c r="H1767" s="418" t="n"/>
      <c r="I1767" s="455" t="n">
        <v>6069</v>
      </c>
      <c r="J1767" s="418">
        <f>IF(L1767&lt;&gt;"",L1767,K1767)</f>
        <v/>
      </c>
      <c r="K1767" s="418">
        <f>IF(AND(T1767=TRUE, U1767=TRUE, V1767=TRUE), IF(W1767&lt;-0.05, "អនុញ្ញាត (អ្នកផ្គត់ផ្គង់ប្រកាសខ្វះ)", "បានប្រកាស (អនុញ្ញាត)"), IF(AND(T1767=FALSE, U1767=FALSE, V1767=FALSE), "ព្យួរទុក (មិនមានទិន្នន័យ)", "ប្រកាសខុស (ព្យួរទុក)"))</f>
        <v/>
      </c>
      <c r="L1767" s="418" t="inlineStr"/>
      <c r="M1767" s="418" t="inlineStr"/>
      <c r="N1767" s="455" t="n"/>
      <c r="O1767" s="455">
        <f>IF(W1767&lt;0,AI1767,I1767)</f>
        <v/>
      </c>
      <c r="P1767" s="455">
        <f>I1767-O1767</f>
        <v/>
      </c>
      <c r="Q1767" s="418" t="n"/>
      <c r="R1767" s="418" t="inlineStr">
        <is>
          <t>TI-0197679</t>
        </is>
      </c>
      <c r="S1767" s="418" t="inlineStr"/>
      <c r="T1767" s="418">
        <f>R1767=S1767</f>
        <v/>
      </c>
      <c r="U1767" s="418">
        <f>AND(MONTH(F1767)=MONTH(Y1767), YEAR(F1767)=YEAR(Y1767))</f>
        <v/>
      </c>
      <c r="V1767" s="418">
        <f>AND(AC1767&lt;&gt;"", 'Company information'!D$4&lt;&gt;"", RIGHT(SUBSTITUTE(AC1767,"-",""),9)=RIGHT(SUBSTITUTE('Company information'!D$4,"-",""),9))</f>
        <v/>
      </c>
      <c r="W1767" s="418">
        <f>AI1767-I1767</f>
        <v/>
      </c>
      <c r="X1767" s="455" t="n"/>
      <c r="Y1767" s="417" t="n"/>
      <c r="Z1767" s="418" t="n"/>
      <c r="AA1767" s="418" t="n"/>
      <c r="AB1767" s="418" t="n"/>
      <c r="AC1767" s="418" t="n"/>
      <c r="AD1767" s="418" t="n"/>
      <c r="AE1767" s="455" t="n"/>
      <c r="AF1767" s="455" t="n"/>
      <c r="AG1767" s="455" t="n"/>
      <c r="AH1767" s="455" t="n"/>
      <c r="AI1767" s="455" t="n"/>
      <c r="AJ1767" s="455" t="n"/>
      <c r="AK1767" s="455" t="n"/>
      <c r="AL1767" s="455" t="n"/>
      <c r="AM1767" s="455" t="n"/>
      <c r="AN1767" s="455" t="n"/>
      <c r="AO1767" s="455" t="n"/>
      <c r="AP1767" s="455" t="n"/>
      <c r="AQ1767" s="455" t="n"/>
      <c r="AR1767" s="418" t="n"/>
      <c r="AS1767" s="418" t="n"/>
      <c r="AT1767" s="418" t="n"/>
    </row>
    <row r="1768">
      <c r="A1768" s="417" t="n">
        <v>1759</v>
      </c>
      <c r="B1768" s="418" t="inlineStr">
        <is>
          <t>Terminal Handing Chr</t>
        </is>
      </c>
      <c r="C1768" s="418" t="inlineStr">
        <is>
          <t>អ៊ិចស្ពែឌីធ័រ ខេមបូឌា អិលធីឌី</t>
        </is>
      </c>
      <c r="D1768" s="418" t="inlineStr">
        <is>
          <t>L001-100045898</t>
        </is>
      </c>
      <c r="E1768" s="418" t="inlineStr">
        <is>
          <t>TI-0197682</t>
        </is>
      </c>
      <c r="F1768" s="419" t="n">
        <v>44534</v>
      </c>
      <c r="G1768" s="420" t="n">
        <v>8092</v>
      </c>
      <c r="H1768" s="418" t="n"/>
      <c r="I1768" s="455" t="n">
        <v>8092</v>
      </c>
      <c r="J1768" s="418">
        <f>IF(L1768&lt;&gt;"",L1768,K1768)</f>
        <v/>
      </c>
      <c r="K1768" s="418">
        <f>IF(AND(T1768=TRUE, U1768=TRUE, V1768=TRUE), IF(W1768&lt;-0.05, "អនុញ្ញាត (អ្នកផ្គត់ផ្គង់ប្រកាសខ្វះ)", "បានប្រកាស (អនុញ្ញាត)"), IF(AND(T1768=FALSE, U1768=FALSE, V1768=FALSE), "ព្យួរទុក (មិនមានទិន្នន័យ)", "ប្រកាសខុស (ព្យួរទុក)"))</f>
        <v/>
      </c>
      <c r="L1768" s="418" t="inlineStr"/>
      <c r="M1768" s="418" t="inlineStr"/>
      <c r="N1768" s="455" t="n"/>
      <c r="O1768" s="455">
        <f>IF(W1768&lt;0,AI1768,I1768)</f>
        <v/>
      </c>
      <c r="P1768" s="455">
        <f>I1768-O1768</f>
        <v/>
      </c>
      <c r="Q1768" s="418" t="n"/>
      <c r="R1768" s="418" t="inlineStr">
        <is>
          <t>TI-0197682</t>
        </is>
      </c>
      <c r="S1768" s="418" t="inlineStr"/>
      <c r="T1768" s="418">
        <f>R1768=S1768</f>
        <v/>
      </c>
      <c r="U1768" s="418">
        <f>AND(MONTH(F1768)=MONTH(Y1768), YEAR(F1768)=YEAR(Y1768))</f>
        <v/>
      </c>
      <c r="V1768" s="418">
        <f>AND(AC1768&lt;&gt;"", 'Company information'!D$4&lt;&gt;"", RIGHT(SUBSTITUTE(AC1768,"-",""),9)=RIGHT(SUBSTITUTE('Company information'!D$4,"-",""),9))</f>
        <v/>
      </c>
      <c r="W1768" s="418">
        <f>AI1768-I1768</f>
        <v/>
      </c>
      <c r="X1768" s="455" t="n"/>
      <c r="Y1768" s="417" t="n"/>
      <c r="Z1768" s="418" t="n"/>
      <c r="AA1768" s="418" t="n"/>
      <c r="AB1768" s="418" t="n"/>
      <c r="AC1768" s="418" t="n"/>
      <c r="AD1768" s="418" t="n"/>
      <c r="AE1768" s="455" t="n"/>
      <c r="AF1768" s="455" t="n"/>
      <c r="AG1768" s="455" t="n"/>
      <c r="AH1768" s="455" t="n"/>
      <c r="AI1768" s="455" t="n"/>
      <c r="AJ1768" s="455" t="n"/>
      <c r="AK1768" s="455" t="n"/>
      <c r="AL1768" s="455" t="n"/>
      <c r="AM1768" s="455" t="n"/>
      <c r="AN1768" s="455" t="n"/>
      <c r="AO1768" s="455" t="n"/>
      <c r="AP1768" s="455" t="n"/>
      <c r="AQ1768" s="455" t="n"/>
      <c r="AR1768" s="418" t="n"/>
      <c r="AS1768" s="418" t="n"/>
      <c r="AT1768" s="418" t="n"/>
    </row>
    <row r="1769">
      <c r="A1769" s="417" t="n">
        <v>1760</v>
      </c>
      <c r="B1769" s="418" t="inlineStr">
        <is>
          <t>Terminal Handing Chr</t>
        </is>
      </c>
      <c r="C1769" s="418" t="inlineStr">
        <is>
          <t>អ៊ិចស្ពែឌីធ័រ ខេមបូឌា អិលធីឌី</t>
        </is>
      </c>
      <c r="D1769" s="418" t="inlineStr">
        <is>
          <t>L001-100045898</t>
        </is>
      </c>
      <c r="E1769" s="418" t="inlineStr">
        <is>
          <t>TI-0197696</t>
        </is>
      </c>
      <c r="F1769" s="419" t="n">
        <v>44534</v>
      </c>
      <c r="G1769" s="420" t="n">
        <v>12144</v>
      </c>
      <c r="H1769" s="418" t="n"/>
      <c r="I1769" s="455" t="n">
        <v>12144</v>
      </c>
      <c r="J1769" s="418">
        <f>IF(L1769&lt;&gt;"",L1769,K1769)</f>
        <v/>
      </c>
      <c r="K1769" s="418">
        <f>IF(AND(T1769=TRUE, U1769=TRUE, V1769=TRUE), IF(W1769&lt;-0.05, "អនុញ្ញាត (អ្នកផ្គត់ផ្គង់ប្រកាសខ្វះ)", "បានប្រកាស (អនុញ្ញាត)"), IF(AND(T1769=FALSE, U1769=FALSE, V1769=FALSE), "ព្យួរទុក (មិនមានទិន្នន័យ)", "ប្រកាសខុស (ព្យួរទុក)"))</f>
        <v/>
      </c>
      <c r="L1769" s="418" t="inlineStr"/>
      <c r="M1769" s="418" t="inlineStr"/>
      <c r="N1769" s="455" t="n"/>
      <c r="O1769" s="455">
        <f>IF(W1769&lt;0,AI1769,I1769)</f>
        <v/>
      </c>
      <c r="P1769" s="455">
        <f>I1769-O1769</f>
        <v/>
      </c>
      <c r="Q1769" s="418" t="n"/>
      <c r="R1769" s="418" t="inlineStr">
        <is>
          <t>TI-0197696</t>
        </is>
      </c>
      <c r="S1769" s="418" t="inlineStr"/>
      <c r="T1769" s="418">
        <f>R1769=S1769</f>
        <v/>
      </c>
      <c r="U1769" s="418">
        <f>AND(MONTH(F1769)=MONTH(Y1769), YEAR(F1769)=YEAR(Y1769))</f>
        <v/>
      </c>
      <c r="V1769" s="418">
        <f>AND(AC1769&lt;&gt;"", 'Company information'!D$4&lt;&gt;"", RIGHT(SUBSTITUTE(AC1769,"-",""),9)=RIGHT(SUBSTITUTE('Company information'!D$4,"-",""),9))</f>
        <v/>
      </c>
      <c r="W1769" s="418">
        <f>AI1769-I1769</f>
        <v/>
      </c>
      <c r="X1769" s="455" t="n"/>
      <c r="Y1769" s="417" t="n"/>
      <c r="Z1769" s="418" t="n"/>
      <c r="AA1769" s="418" t="n"/>
      <c r="AB1769" s="418" t="n"/>
      <c r="AC1769" s="418" t="n"/>
      <c r="AD1769" s="418" t="n"/>
      <c r="AE1769" s="455" t="n"/>
      <c r="AF1769" s="455" t="n"/>
      <c r="AG1769" s="455" t="n"/>
      <c r="AH1769" s="455" t="n"/>
      <c r="AI1769" s="455" t="n"/>
      <c r="AJ1769" s="455" t="n"/>
      <c r="AK1769" s="455" t="n"/>
      <c r="AL1769" s="455" t="n"/>
      <c r="AM1769" s="455" t="n"/>
      <c r="AN1769" s="455" t="n"/>
      <c r="AO1769" s="455" t="n"/>
      <c r="AP1769" s="455" t="n"/>
      <c r="AQ1769" s="455" t="n"/>
      <c r="AR1769" s="418" t="n"/>
      <c r="AS1769" s="418" t="n"/>
      <c r="AT1769" s="418" t="n"/>
    </row>
    <row r="1770">
      <c r="A1770" s="417" t="n">
        <v>1761</v>
      </c>
      <c r="B1770" s="418" t="inlineStr">
        <is>
          <t>Thc Charges</t>
        </is>
      </c>
      <c r="C1770" s="418" t="inlineStr">
        <is>
          <t>អ៊ិចស្ពែឌីធ័រ ខេមបូឌា អិលធីឌី</t>
        </is>
      </c>
      <c r="D1770" s="418" t="inlineStr">
        <is>
          <t>L001-100045898</t>
        </is>
      </c>
      <c r="E1770" s="418" t="inlineStr">
        <is>
          <t>TI-0197531</t>
        </is>
      </c>
      <c r="F1770" s="419" t="n">
        <v>44412</v>
      </c>
      <c r="G1770" s="420" t="n">
        <v>532858</v>
      </c>
      <c r="H1770" s="418" t="n"/>
      <c r="I1770" s="455" t="n">
        <v>532858</v>
      </c>
      <c r="J1770" s="418">
        <f>IF(L1770&lt;&gt;"",L1770,K1770)</f>
        <v/>
      </c>
      <c r="K1770" s="418">
        <f>IF(AND(T1770=TRUE, U1770=TRUE, V1770=TRUE), IF(W1770&lt;-0.05, "អនុញ្ញាត (អ្នកផ្គត់ផ្គង់ប្រកាសខ្វះ)", "បានប្រកាស (អនុញ្ញាត)"), IF(AND(T1770=FALSE, U1770=FALSE, V1770=FALSE), "ព្យួរទុក (មិនមានទិន្នន័យ)", "ប្រកាសខុស (ព្យួរទុក)"))</f>
        <v/>
      </c>
      <c r="L1770" s="418" t="inlineStr"/>
      <c r="M1770" s="418" t="inlineStr"/>
      <c r="N1770" s="455" t="n"/>
      <c r="O1770" s="455">
        <f>IF(W1770&lt;0,AI1770,I1770)</f>
        <v/>
      </c>
      <c r="P1770" s="455">
        <f>I1770-O1770</f>
        <v/>
      </c>
      <c r="Q1770" s="418" t="n"/>
      <c r="R1770" s="418" t="inlineStr">
        <is>
          <t>TI-0197531</t>
        </is>
      </c>
      <c r="S1770" s="418" t="inlineStr"/>
      <c r="T1770" s="418">
        <f>R1770=S1770</f>
        <v/>
      </c>
      <c r="U1770" s="418">
        <f>AND(MONTH(F1770)=MONTH(Y1770), YEAR(F1770)=YEAR(Y1770))</f>
        <v/>
      </c>
      <c r="V1770" s="418">
        <f>AND(AC1770&lt;&gt;"", 'Company information'!D$4&lt;&gt;"", RIGHT(SUBSTITUTE(AC1770,"-",""),9)=RIGHT(SUBSTITUTE('Company information'!D$4,"-",""),9))</f>
        <v/>
      </c>
      <c r="W1770" s="418">
        <f>AI1770-I1770</f>
        <v/>
      </c>
      <c r="X1770" s="455" t="n"/>
      <c r="Y1770" s="417" t="n"/>
      <c r="Z1770" s="418" t="n"/>
      <c r="AA1770" s="418" t="n"/>
      <c r="AB1770" s="418" t="n"/>
      <c r="AC1770" s="418" t="n"/>
      <c r="AD1770" s="418" t="n"/>
      <c r="AE1770" s="455" t="n"/>
      <c r="AF1770" s="455" t="n"/>
      <c r="AG1770" s="455" t="n"/>
      <c r="AH1770" s="455" t="n"/>
      <c r="AI1770" s="455" t="n"/>
      <c r="AJ1770" s="455" t="n"/>
      <c r="AK1770" s="455" t="n"/>
      <c r="AL1770" s="455" t="n"/>
      <c r="AM1770" s="455" t="n"/>
      <c r="AN1770" s="455" t="n"/>
      <c r="AO1770" s="455" t="n"/>
      <c r="AP1770" s="455" t="n"/>
      <c r="AQ1770" s="455" t="n"/>
      <c r="AR1770" s="418" t="n"/>
      <c r="AS1770" s="418" t="n"/>
      <c r="AT1770" s="418" t="n"/>
    </row>
    <row r="1771">
      <c r="A1771" s="417" t="n">
        <v>1762</v>
      </c>
      <c r="B1771" s="418" t="inlineStr">
        <is>
          <t>Thc Charges</t>
        </is>
      </c>
      <c r="C1771" s="418" t="inlineStr">
        <is>
          <t>អ៊ិចស្ពែឌីធ័រ ខេមបូឌា អិលធីឌី</t>
        </is>
      </c>
      <c r="D1771" s="418" t="inlineStr">
        <is>
          <t>L001-100045898</t>
        </is>
      </c>
      <c r="E1771" s="418" t="inlineStr">
        <is>
          <t>TI-0197528</t>
        </is>
      </c>
      <c r="F1771" s="419" t="n">
        <v>44412</v>
      </c>
      <c r="G1771" s="420" t="n">
        <v>386393</v>
      </c>
      <c r="H1771" s="418" t="n"/>
      <c r="I1771" s="455" t="n">
        <v>386393</v>
      </c>
      <c r="J1771" s="418">
        <f>IF(L1771&lt;&gt;"",L1771,K1771)</f>
        <v/>
      </c>
      <c r="K1771" s="418">
        <f>IF(AND(T1771=TRUE, U1771=TRUE, V1771=TRUE), IF(W1771&lt;-0.05, "អនុញ្ញាត (អ្នកផ្គត់ផ្គង់ប្រកាសខ្វះ)", "បានប្រកាស (អនុញ្ញាត)"), IF(AND(T1771=FALSE, U1771=FALSE, V1771=FALSE), "ព្យួរទុក (មិនមានទិន្នន័យ)", "ប្រកាសខុស (ព្យួរទុក)"))</f>
        <v/>
      </c>
      <c r="L1771" s="418" t="inlineStr"/>
      <c r="M1771" s="418" t="inlineStr"/>
      <c r="N1771" s="455" t="n"/>
      <c r="O1771" s="455">
        <f>IF(W1771&lt;0,AI1771,I1771)</f>
        <v/>
      </c>
      <c r="P1771" s="455">
        <f>I1771-O1771</f>
        <v/>
      </c>
      <c r="Q1771" s="418" t="n"/>
      <c r="R1771" s="418" t="inlineStr">
        <is>
          <t>TI-0197528</t>
        </is>
      </c>
      <c r="S1771" s="418" t="inlineStr"/>
      <c r="T1771" s="418">
        <f>R1771=S1771</f>
        <v/>
      </c>
      <c r="U1771" s="418">
        <f>AND(MONTH(F1771)=MONTH(Y1771), YEAR(F1771)=YEAR(Y1771))</f>
        <v/>
      </c>
      <c r="V1771" s="418">
        <f>AND(AC1771&lt;&gt;"", 'Company information'!D$4&lt;&gt;"", RIGHT(SUBSTITUTE(AC1771,"-",""),9)=RIGHT(SUBSTITUTE('Company information'!D$4,"-",""),9))</f>
        <v/>
      </c>
      <c r="W1771" s="418">
        <f>AI1771-I1771</f>
        <v/>
      </c>
      <c r="X1771" s="455" t="n"/>
      <c r="Y1771" s="417" t="n"/>
      <c r="Z1771" s="418" t="n"/>
      <c r="AA1771" s="418" t="n"/>
      <c r="AB1771" s="418" t="n"/>
      <c r="AC1771" s="418" t="n"/>
      <c r="AD1771" s="418" t="n"/>
      <c r="AE1771" s="455" t="n"/>
      <c r="AF1771" s="455" t="n"/>
      <c r="AG1771" s="455" t="n"/>
      <c r="AH1771" s="455" t="n"/>
      <c r="AI1771" s="455" t="n"/>
      <c r="AJ1771" s="455" t="n"/>
      <c r="AK1771" s="455" t="n"/>
      <c r="AL1771" s="455" t="n"/>
      <c r="AM1771" s="455" t="n"/>
      <c r="AN1771" s="455" t="n"/>
      <c r="AO1771" s="455" t="n"/>
      <c r="AP1771" s="455" t="n"/>
      <c r="AQ1771" s="455" t="n"/>
      <c r="AR1771" s="418" t="n"/>
      <c r="AS1771" s="418" t="n"/>
      <c r="AT1771" s="418" t="n"/>
    </row>
    <row r="1772">
      <c r="A1772" s="417" t="n">
        <v>1763</v>
      </c>
      <c r="B1772" s="418" t="inlineStr">
        <is>
          <t>Cy Management Fee</t>
        </is>
      </c>
      <c r="C1772" s="418" t="inlineStr">
        <is>
          <t>អ៊ិចស្ពែឌីធ័រ ខេមបូឌា អិលធីឌី</t>
        </is>
      </c>
      <c r="D1772" s="418" t="inlineStr">
        <is>
          <t>L001-100045898</t>
        </is>
      </c>
      <c r="E1772" s="418" t="inlineStr">
        <is>
          <t>TI-0197529</t>
        </is>
      </c>
      <c r="F1772" s="419" t="n">
        <v>44412</v>
      </c>
      <c r="G1772" s="420" t="n">
        <v>334200</v>
      </c>
      <c r="H1772" s="418" t="n"/>
      <c r="I1772" s="455" t="n">
        <v>334200</v>
      </c>
      <c r="J1772" s="418">
        <f>IF(L1772&lt;&gt;"",L1772,K1772)</f>
        <v/>
      </c>
      <c r="K1772" s="418">
        <f>IF(AND(T1772=TRUE, U1772=TRUE, V1772=TRUE), IF(W1772&lt;-0.05, "អនុញ្ញាត (អ្នកផ្គត់ផ្គង់ប្រកាសខ្វះ)", "បានប្រកាស (អនុញ្ញាត)"), IF(AND(T1772=FALSE, U1772=FALSE, V1772=FALSE), "ព្យួរទុក (មិនមានទិន្នន័យ)", "ប្រកាសខុស (ព្យួរទុក)"))</f>
        <v/>
      </c>
      <c r="L1772" s="418" t="inlineStr"/>
      <c r="M1772" s="418" t="inlineStr"/>
      <c r="N1772" s="455" t="n"/>
      <c r="O1772" s="455">
        <f>IF(W1772&lt;0,AI1772,I1772)</f>
        <v/>
      </c>
      <c r="P1772" s="455">
        <f>I1772-O1772</f>
        <v/>
      </c>
      <c r="Q1772" s="418" t="n"/>
      <c r="R1772" s="418" t="inlineStr">
        <is>
          <t>TI-0197529</t>
        </is>
      </c>
      <c r="S1772" s="418" t="inlineStr"/>
      <c r="T1772" s="418">
        <f>R1772=S1772</f>
        <v/>
      </c>
      <c r="U1772" s="418">
        <f>AND(MONTH(F1772)=MONTH(Y1772), YEAR(F1772)=YEAR(Y1772))</f>
        <v/>
      </c>
      <c r="V1772" s="418">
        <f>AND(AC1772&lt;&gt;"", 'Company information'!D$4&lt;&gt;"", RIGHT(SUBSTITUTE(AC1772,"-",""),9)=RIGHT(SUBSTITUTE('Company information'!D$4,"-",""),9))</f>
        <v/>
      </c>
      <c r="W1772" s="418">
        <f>AI1772-I1772</f>
        <v/>
      </c>
      <c r="X1772" s="455" t="n"/>
      <c r="Y1772" s="417" t="n"/>
      <c r="Z1772" s="418" t="n"/>
      <c r="AA1772" s="418" t="n"/>
      <c r="AB1772" s="418" t="n"/>
      <c r="AC1772" s="418" t="n"/>
      <c r="AD1772" s="418" t="n"/>
      <c r="AE1772" s="455" t="n"/>
      <c r="AF1772" s="455" t="n"/>
      <c r="AG1772" s="455" t="n"/>
      <c r="AH1772" s="455" t="n"/>
      <c r="AI1772" s="455" t="n"/>
      <c r="AJ1772" s="455" t="n"/>
      <c r="AK1772" s="455" t="n"/>
      <c r="AL1772" s="455" t="n"/>
      <c r="AM1772" s="455" t="n"/>
      <c r="AN1772" s="455" t="n"/>
      <c r="AO1772" s="455" t="n"/>
      <c r="AP1772" s="455" t="n"/>
      <c r="AQ1772" s="455" t="n"/>
      <c r="AR1772" s="418" t="n"/>
      <c r="AS1772" s="418" t="n"/>
      <c r="AT1772" s="418" t="n"/>
    </row>
    <row r="1773">
      <c r="A1773" s="417" t="n">
        <v>1764</v>
      </c>
      <c r="B1773" s="418" t="inlineStr">
        <is>
          <t>Cy Management Fee</t>
        </is>
      </c>
      <c r="C1773" s="418" t="inlineStr">
        <is>
          <t>អ៊ិចស្ពែឌីធ័រ ខេមបូឌា អិលធីឌី</t>
        </is>
      </c>
      <c r="D1773" s="418" t="inlineStr">
        <is>
          <t>L001-100045898</t>
        </is>
      </c>
      <c r="E1773" s="418" t="inlineStr">
        <is>
          <t>TI-0197530</t>
        </is>
      </c>
      <c r="F1773" s="419" t="n">
        <v>44412</v>
      </c>
      <c r="G1773" s="420" t="n">
        <v>305878</v>
      </c>
      <c r="H1773" s="418" t="n"/>
      <c r="I1773" s="455" t="n">
        <v>305878</v>
      </c>
      <c r="J1773" s="418">
        <f>IF(L1773&lt;&gt;"",L1773,K1773)</f>
        <v/>
      </c>
      <c r="K1773" s="418">
        <f>IF(AND(T1773=TRUE, U1773=TRUE, V1773=TRUE), IF(W1773&lt;-0.05, "អនុញ្ញាត (អ្នកផ្គត់ផ្គង់ប្រកាសខ្វះ)", "បានប្រកាស (អនុញ្ញាត)"), IF(AND(T1773=FALSE, U1773=FALSE, V1773=FALSE), "ព្យួរទុក (មិនមានទិន្នន័យ)", "ប្រកាសខុស (ព្យួរទុក)"))</f>
        <v/>
      </c>
      <c r="L1773" s="418" t="inlineStr"/>
      <c r="M1773" s="418" t="inlineStr"/>
      <c r="N1773" s="455" t="n"/>
      <c r="O1773" s="455">
        <f>IF(W1773&lt;0,AI1773,I1773)</f>
        <v/>
      </c>
      <c r="P1773" s="455">
        <f>I1773-O1773</f>
        <v/>
      </c>
      <c r="Q1773" s="418" t="n"/>
      <c r="R1773" s="418" t="inlineStr">
        <is>
          <t>TI-0197530</t>
        </is>
      </c>
      <c r="S1773" s="418" t="inlineStr"/>
      <c r="T1773" s="418">
        <f>R1773=S1773</f>
        <v/>
      </c>
      <c r="U1773" s="418">
        <f>AND(MONTH(F1773)=MONTH(Y1773), YEAR(F1773)=YEAR(Y1773))</f>
        <v/>
      </c>
      <c r="V1773" s="418">
        <f>AND(AC1773&lt;&gt;"", 'Company information'!D$4&lt;&gt;"", RIGHT(SUBSTITUTE(AC1773,"-",""),9)=RIGHT(SUBSTITUTE('Company information'!D$4,"-",""),9))</f>
        <v/>
      </c>
      <c r="W1773" s="418">
        <f>AI1773-I1773</f>
        <v/>
      </c>
      <c r="X1773" s="455" t="n"/>
      <c r="Y1773" s="417" t="n"/>
      <c r="Z1773" s="418" t="n"/>
      <c r="AA1773" s="418" t="n"/>
      <c r="AB1773" s="418" t="n"/>
      <c r="AC1773" s="418" t="n"/>
      <c r="AD1773" s="418" t="n"/>
      <c r="AE1773" s="455" t="n"/>
      <c r="AF1773" s="455" t="n"/>
      <c r="AG1773" s="455" t="n"/>
      <c r="AH1773" s="455" t="n"/>
      <c r="AI1773" s="455" t="n"/>
      <c r="AJ1773" s="455" t="n"/>
      <c r="AK1773" s="455" t="n"/>
      <c r="AL1773" s="455" t="n"/>
      <c r="AM1773" s="455" t="n"/>
      <c r="AN1773" s="455" t="n"/>
      <c r="AO1773" s="455" t="n"/>
      <c r="AP1773" s="455" t="n"/>
      <c r="AQ1773" s="455" t="n"/>
      <c r="AR1773" s="418" t="n"/>
      <c r="AS1773" s="418" t="n"/>
      <c r="AT1773" s="418" t="n"/>
    </row>
    <row r="1774">
      <c r="A1774" s="417" t="n">
        <v>1765</v>
      </c>
      <c r="B1774" s="418" t="inlineStr">
        <is>
          <t>BL Fee</t>
        </is>
      </c>
      <c r="C1774" s="418" t="inlineStr">
        <is>
          <t>អ៊ិចស្ពែឌីធ័រ ខេមបូឌា អិលធីឌី</t>
        </is>
      </c>
      <c r="D1774" s="418" t="inlineStr">
        <is>
          <t>L001-100045898</t>
        </is>
      </c>
      <c r="E1774" s="418" t="inlineStr">
        <is>
          <t>TI-0197477</t>
        </is>
      </c>
      <c r="F1774" s="419" t="n">
        <v>44412</v>
      </c>
      <c r="G1774" s="420" t="n">
        <v>94763</v>
      </c>
      <c r="H1774" s="418" t="n"/>
      <c r="I1774" s="455" t="n">
        <v>94763</v>
      </c>
      <c r="J1774" s="418">
        <f>IF(L1774&lt;&gt;"",L1774,K1774)</f>
        <v/>
      </c>
      <c r="K1774" s="418">
        <f>IF(AND(T1774=TRUE, U1774=TRUE, V1774=TRUE), IF(W1774&lt;-0.05, "អនុញ្ញាត (អ្នកផ្គត់ផ្គង់ប្រកាសខ្វះ)", "បានប្រកាស (អនុញ្ញាត)"), IF(AND(T1774=FALSE, U1774=FALSE, V1774=FALSE), "ព្យួរទុក (មិនមានទិន្នន័យ)", "ប្រកាសខុស (ព្យួរទុក)"))</f>
        <v/>
      </c>
      <c r="L1774" s="418" t="inlineStr"/>
      <c r="M1774" s="418" t="inlineStr"/>
      <c r="N1774" s="455" t="n"/>
      <c r="O1774" s="455">
        <f>IF(W1774&lt;0,AI1774,I1774)</f>
        <v/>
      </c>
      <c r="P1774" s="455">
        <f>I1774-O1774</f>
        <v/>
      </c>
      <c r="Q1774" s="418" t="n"/>
      <c r="R1774" s="418" t="inlineStr">
        <is>
          <t>TI-0197477</t>
        </is>
      </c>
      <c r="S1774" s="418" t="inlineStr"/>
      <c r="T1774" s="418">
        <f>R1774=S1774</f>
        <v/>
      </c>
      <c r="U1774" s="418">
        <f>AND(MONTH(F1774)=MONTH(Y1774), YEAR(F1774)=YEAR(Y1774))</f>
        <v/>
      </c>
      <c r="V1774" s="418">
        <f>AND(AC1774&lt;&gt;"", 'Company information'!D$4&lt;&gt;"", RIGHT(SUBSTITUTE(AC1774,"-",""),9)=RIGHT(SUBSTITUTE('Company information'!D$4,"-",""),9))</f>
        <v/>
      </c>
      <c r="W1774" s="418">
        <f>AI1774-I1774</f>
        <v/>
      </c>
      <c r="X1774" s="455" t="n"/>
      <c r="Y1774" s="417" t="n"/>
      <c r="Z1774" s="418" t="n"/>
      <c r="AA1774" s="418" t="n"/>
      <c r="AB1774" s="418" t="n"/>
      <c r="AC1774" s="418" t="n"/>
      <c r="AD1774" s="418" t="n"/>
      <c r="AE1774" s="455" t="n"/>
      <c r="AF1774" s="455" t="n"/>
      <c r="AG1774" s="455" t="n"/>
      <c r="AH1774" s="455" t="n"/>
      <c r="AI1774" s="455" t="n"/>
      <c r="AJ1774" s="455" t="n"/>
      <c r="AK1774" s="455" t="n"/>
      <c r="AL1774" s="455" t="n"/>
      <c r="AM1774" s="455" t="n"/>
      <c r="AN1774" s="455" t="n"/>
      <c r="AO1774" s="455" t="n"/>
      <c r="AP1774" s="455" t="n"/>
      <c r="AQ1774" s="455" t="n"/>
      <c r="AR1774" s="418" t="n"/>
      <c r="AS1774" s="418" t="n"/>
      <c r="AT1774" s="418" t="n"/>
    </row>
    <row r="1775">
      <c r="A1775" s="417" t="n">
        <v>1766</v>
      </c>
      <c r="B1775" s="418" t="inlineStr">
        <is>
          <t>Trucking Fee</t>
        </is>
      </c>
      <c r="C1775" s="418" t="inlineStr">
        <is>
          <t>អ៊ិចស្ពែឌីធ័រ ខេមបូឌា អិលធីឌី</t>
        </is>
      </c>
      <c r="D1775" s="418" t="inlineStr">
        <is>
          <t>L001-100045898</t>
        </is>
      </c>
      <c r="E1775" s="418" t="inlineStr">
        <is>
          <t>TI-0197436</t>
        </is>
      </c>
      <c r="F1775" s="419" t="n">
        <v>44381</v>
      </c>
      <c r="G1775" s="420" t="n">
        <v>138464</v>
      </c>
      <c r="H1775" s="418" t="n"/>
      <c r="I1775" s="455" t="n">
        <v>138464</v>
      </c>
      <c r="J1775" s="418">
        <f>IF(L1775&lt;&gt;"",L1775,K1775)</f>
        <v/>
      </c>
      <c r="K1775" s="418">
        <f>IF(AND(T1775=TRUE, U1775=TRUE, V1775=TRUE), IF(W1775&lt;-0.05, "អនុញ្ញាត (អ្នកផ្គត់ផ្គង់ប្រកាសខ្វះ)", "បានប្រកាស (អនុញ្ញាត)"), IF(AND(T1775=FALSE, U1775=FALSE, V1775=FALSE), "ព្យួរទុក (មិនមានទិន្នន័យ)", "ប្រកាសខុស (ព្យួរទុក)"))</f>
        <v/>
      </c>
      <c r="L1775" s="418" t="inlineStr"/>
      <c r="M1775" s="418" t="inlineStr"/>
      <c r="N1775" s="455" t="n"/>
      <c r="O1775" s="455">
        <f>IF(W1775&lt;0,AI1775,I1775)</f>
        <v/>
      </c>
      <c r="P1775" s="455">
        <f>I1775-O1775</f>
        <v/>
      </c>
      <c r="Q1775" s="418" t="n"/>
      <c r="R1775" s="418" t="inlineStr">
        <is>
          <t>TI-0197436</t>
        </is>
      </c>
      <c r="S1775" s="418" t="inlineStr"/>
      <c r="T1775" s="418">
        <f>R1775=S1775</f>
        <v/>
      </c>
      <c r="U1775" s="418">
        <f>AND(MONTH(F1775)=MONTH(Y1775), YEAR(F1775)=YEAR(Y1775))</f>
        <v/>
      </c>
      <c r="V1775" s="418">
        <f>AND(AC1775&lt;&gt;"", 'Company information'!D$4&lt;&gt;"", RIGHT(SUBSTITUTE(AC1775,"-",""),9)=RIGHT(SUBSTITUTE('Company information'!D$4,"-",""),9))</f>
        <v/>
      </c>
      <c r="W1775" s="418">
        <f>AI1775-I1775</f>
        <v/>
      </c>
      <c r="X1775" s="455" t="n"/>
      <c r="Y1775" s="417" t="n"/>
      <c r="Z1775" s="418" t="n"/>
      <c r="AA1775" s="418" t="n"/>
      <c r="AB1775" s="418" t="n"/>
      <c r="AC1775" s="418" t="n"/>
      <c r="AD1775" s="418" t="n"/>
      <c r="AE1775" s="455" t="n"/>
      <c r="AF1775" s="455" t="n"/>
      <c r="AG1775" s="455" t="n"/>
      <c r="AH1775" s="455" t="n"/>
      <c r="AI1775" s="455" t="n"/>
      <c r="AJ1775" s="455" t="n"/>
      <c r="AK1775" s="455" t="n"/>
      <c r="AL1775" s="455" t="n"/>
      <c r="AM1775" s="455" t="n"/>
      <c r="AN1775" s="455" t="n"/>
      <c r="AO1775" s="455" t="n"/>
      <c r="AP1775" s="455" t="n"/>
      <c r="AQ1775" s="455" t="n"/>
      <c r="AR1775" s="418" t="n"/>
      <c r="AS1775" s="418" t="n"/>
      <c r="AT1775" s="418" t="n"/>
    </row>
    <row r="1776">
      <c r="A1776" s="417" t="n">
        <v>1767</v>
      </c>
      <c r="B1776" s="418" t="inlineStr">
        <is>
          <t>Vgm Processing Fee</t>
        </is>
      </c>
      <c r="C1776" s="418" t="inlineStr">
        <is>
          <t>អ៊ិចស្ពែឌីធ័រ ខេមបូឌា អិលធីឌី</t>
        </is>
      </c>
      <c r="D1776" s="418" t="inlineStr">
        <is>
          <t>L001-100045898</t>
        </is>
      </c>
      <c r="E1776" s="418" t="inlineStr">
        <is>
          <t>TI-0197425</t>
        </is>
      </c>
      <c r="F1776" s="419" t="n">
        <v>44381</v>
      </c>
      <c r="G1776" s="420" t="n">
        <v>207398</v>
      </c>
      <c r="H1776" s="418" t="n"/>
      <c r="I1776" s="455" t="n">
        <v>207398</v>
      </c>
      <c r="J1776" s="418">
        <f>IF(L1776&lt;&gt;"",L1776,K1776)</f>
        <v/>
      </c>
      <c r="K1776" s="418">
        <f>IF(AND(T1776=TRUE, U1776=TRUE, V1776=TRUE), IF(W1776&lt;-0.05, "អនុញ្ញាត (អ្នកផ្គត់ផ្គង់ប្រកាសខ្វះ)", "បានប្រកាស (អនុញ្ញាត)"), IF(AND(T1776=FALSE, U1776=FALSE, V1776=FALSE), "ព្យួរទុក (មិនមានទិន្នន័យ)", "ប្រកាសខុស (ព្យួរទុក)"))</f>
        <v/>
      </c>
      <c r="L1776" s="418" t="inlineStr"/>
      <c r="M1776" s="418" t="inlineStr"/>
      <c r="N1776" s="455" t="n"/>
      <c r="O1776" s="455">
        <f>IF(W1776&lt;0,AI1776,I1776)</f>
        <v/>
      </c>
      <c r="P1776" s="455">
        <f>I1776-O1776</f>
        <v/>
      </c>
      <c r="Q1776" s="418" t="n"/>
      <c r="R1776" s="418" t="inlineStr">
        <is>
          <t>TI-0197425</t>
        </is>
      </c>
      <c r="S1776" s="418" t="inlineStr"/>
      <c r="T1776" s="418">
        <f>R1776=S1776</f>
        <v/>
      </c>
      <c r="U1776" s="418">
        <f>AND(MONTH(F1776)=MONTH(Y1776), YEAR(F1776)=YEAR(Y1776))</f>
        <v/>
      </c>
      <c r="V1776" s="418">
        <f>AND(AC1776&lt;&gt;"", 'Company information'!D$4&lt;&gt;"", RIGHT(SUBSTITUTE(AC1776,"-",""),9)=RIGHT(SUBSTITUTE('Company information'!D$4,"-",""),9))</f>
        <v/>
      </c>
      <c r="W1776" s="418">
        <f>AI1776-I1776</f>
        <v/>
      </c>
      <c r="X1776" s="455" t="n"/>
      <c r="Y1776" s="417" t="n"/>
      <c r="Z1776" s="418" t="n"/>
      <c r="AA1776" s="418" t="n"/>
      <c r="AB1776" s="418" t="n"/>
      <c r="AC1776" s="418" t="n"/>
      <c r="AD1776" s="418" t="n"/>
      <c r="AE1776" s="455" t="n"/>
      <c r="AF1776" s="455" t="n"/>
      <c r="AG1776" s="455" t="n"/>
      <c r="AH1776" s="455" t="n"/>
      <c r="AI1776" s="455" t="n"/>
      <c r="AJ1776" s="455" t="n"/>
      <c r="AK1776" s="455" t="n"/>
      <c r="AL1776" s="455" t="n"/>
      <c r="AM1776" s="455" t="n"/>
      <c r="AN1776" s="455" t="n"/>
      <c r="AO1776" s="455" t="n"/>
      <c r="AP1776" s="455" t="n"/>
      <c r="AQ1776" s="455" t="n"/>
      <c r="AR1776" s="418" t="n"/>
      <c r="AS1776" s="418" t="n"/>
      <c r="AT1776" s="418" t="n"/>
    </row>
    <row r="1777">
      <c r="A1777" s="417" t="n">
        <v>1768</v>
      </c>
      <c r="B1777" s="418" t="inlineStr">
        <is>
          <t>Terminal Handing Chr</t>
        </is>
      </c>
      <c r="C1777" s="418" t="inlineStr">
        <is>
          <t>អ៊ិចស្ពែឌីធ័រ ខេមបូឌា អិលធីឌី</t>
        </is>
      </c>
      <c r="D1777" s="418" t="inlineStr">
        <is>
          <t>L001-100045898</t>
        </is>
      </c>
      <c r="E1777" s="418" t="inlineStr">
        <is>
          <t>TI-0197405</t>
        </is>
      </c>
      <c r="F1777" s="419" t="n">
        <v>44381</v>
      </c>
      <c r="G1777" s="420" t="n">
        <v>36405</v>
      </c>
      <c r="H1777" s="418" t="n"/>
      <c r="I1777" s="455" t="n">
        <v>36405</v>
      </c>
      <c r="J1777" s="418">
        <f>IF(L1777&lt;&gt;"",L1777,K1777)</f>
        <v/>
      </c>
      <c r="K1777" s="418">
        <f>IF(AND(T1777=TRUE, U1777=TRUE, V1777=TRUE), IF(W1777&lt;-0.05, "អនុញ្ញាត (អ្នកផ្គត់ផ្គង់ប្រកាសខ្វះ)", "បានប្រកាស (អនុញ្ញាត)"), IF(AND(T1777=FALSE, U1777=FALSE, V1777=FALSE), "ព្យួរទុក (មិនមានទិន្នន័យ)", "ប្រកាសខុស (ព្យួរទុក)"))</f>
        <v/>
      </c>
      <c r="L1777" s="418" t="inlineStr"/>
      <c r="M1777" s="418" t="inlineStr"/>
      <c r="N1777" s="455" t="n"/>
      <c r="O1777" s="455">
        <f>IF(W1777&lt;0,AI1777,I1777)</f>
        <v/>
      </c>
      <c r="P1777" s="455">
        <f>I1777-O1777</f>
        <v/>
      </c>
      <c r="Q1777" s="418" t="n"/>
      <c r="R1777" s="418" t="inlineStr">
        <is>
          <t>TI-0197405</t>
        </is>
      </c>
      <c r="S1777" s="418" t="inlineStr"/>
      <c r="T1777" s="418">
        <f>R1777=S1777</f>
        <v/>
      </c>
      <c r="U1777" s="418">
        <f>AND(MONTH(F1777)=MONTH(Y1777), YEAR(F1777)=YEAR(Y1777))</f>
        <v/>
      </c>
      <c r="V1777" s="418">
        <f>AND(AC1777&lt;&gt;"", 'Company information'!D$4&lt;&gt;"", RIGHT(SUBSTITUTE(AC1777,"-",""),9)=RIGHT(SUBSTITUTE('Company information'!D$4,"-",""),9))</f>
        <v/>
      </c>
      <c r="W1777" s="418">
        <f>AI1777-I1777</f>
        <v/>
      </c>
      <c r="X1777" s="455" t="n"/>
      <c r="Y1777" s="417" t="n"/>
      <c r="Z1777" s="418" t="n"/>
      <c r="AA1777" s="418" t="n"/>
      <c r="AB1777" s="418" t="n"/>
      <c r="AC1777" s="418" t="n"/>
      <c r="AD1777" s="418" t="n"/>
      <c r="AE1777" s="455" t="n"/>
      <c r="AF1777" s="455" t="n"/>
      <c r="AG1777" s="455" t="n"/>
      <c r="AH1777" s="455" t="n"/>
      <c r="AI1777" s="455" t="n"/>
      <c r="AJ1777" s="455" t="n"/>
      <c r="AK1777" s="455" t="n"/>
      <c r="AL1777" s="455" t="n"/>
      <c r="AM1777" s="455" t="n"/>
      <c r="AN1777" s="455" t="n"/>
      <c r="AO1777" s="455" t="n"/>
      <c r="AP1777" s="455" t="n"/>
      <c r="AQ1777" s="455" t="n"/>
      <c r="AR1777" s="418" t="n"/>
      <c r="AS1777" s="418" t="n"/>
      <c r="AT1777" s="418" t="n"/>
    </row>
    <row r="1778">
      <c r="A1778" s="417" t="n">
        <v>1769</v>
      </c>
      <c r="B1778" s="418" t="inlineStr">
        <is>
          <t>Thc Charges</t>
        </is>
      </c>
      <c r="C1778" s="418" t="inlineStr">
        <is>
          <t>អ៊ិចស្ពែឌីធ័រ ខេមបូឌា អិលធីឌី</t>
        </is>
      </c>
      <c r="D1778" s="418" t="inlineStr">
        <is>
          <t>L001-100045898</t>
        </is>
      </c>
      <c r="E1778" s="418" t="inlineStr">
        <is>
          <t>TI-0197319</t>
        </is>
      </c>
      <c r="F1778" s="419" t="n">
        <v>44351</v>
      </c>
      <c r="G1778" s="420" t="n">
        <v>6067</v>
      </c>
      <c r="H1778" s="418" t="n"/>
      <c r="I1778" s="455" t="n">
        <v>6067</v>
      </c>
      <c r="J1778" s="418">
        <f>IF(L1778&lt;&gt;"",L1778,K1778)</f>
        <v/>
      </c>
      <c r="K1778" s="418">
        <f>IF(AND(T1778=TRUE, U1778=TRUE, V1778=TRUE), IF(W1778&lt;-0.05, "អនុញ្ញាត (អ្នកផ្គត់ផ្គង់ប្រកាសខ្វះ)", "បានប្រកាស (អនុញ្ញាត)"), IF(AND(T1778=FALSE, U1778=FALSE, V1778=FALSE), "ព្យួរទុក (មិនមានទិន្នន័យ)", "ប្រកាសខុស (ព្យួរទុក)"))</f>
        <v/>
      </c>
      <c r="L1778" s="418" t="inlineStr"/>
      <c r="M1778" s="418" t="inlineStr"/>
      <c r="N1778" s="455" t="n"/>
      <c r="O1778" s="455">
        <f>IF(W1778&lt;0,AI1778,I1778)</f>
        <v/>
      </c>
      <c r="P1778" s="455">
        <f>I1778-O1778</f>
        <v/>
      </c>
      <c r="Q1778" s="418" t="n"/>
      <c r="R1778" s="418" t="inlineStr">
        <is>
          <t>TI-0197319</t>
        </is>
      </c>
      <c r="S1778" s="418" t="inlineStr"/>
      <c r="T1778" s="418">
        <f>R1778=S1778</f>
        <v/>
      </c>
      <c r="U1778" s="418">
        <f>AND(MONTH(F1778)=MONTH(Y1778), YEAR(F1778)=YEAR(Y1778))</f>
        <v/>
      </c>
      <c r="V1778" s="418">
        <f>AND(AC1778&lt;&gt;"", 'Company information'!D$4&lt;&gt;"", RIGHT(SUBSTITUTE(AC1778,"-",""),9)=RIGHT(SUBSTITUTE('Company information'!D$4,"-",""),9))</f>
        <v/>
      </c>
      <c r="W1778" s="418">
        <f>AI1778-I1778</f>
        <v/>
      </c>
      <c r="X1778" s="455" t="n"/>
      <c r="Y1778" s="417" t="n"/>
      <c r="Z1778" s="418" t="n"/>
      <c r="AA1778" s="418" t="n"/>
      <c r="AB1778" s="418" t="n"/>
      <c r="AC1778" s="418" t="n"/>
      <c r="AD1778" s="418" t="n"/>
      <c r="AE1778" s="455" t="n"/>
      <c r="AF1778" s="455" t="n"/>
      <c r="AG1778" s="455" t="n"/>
      <c r="AH1778" s="455" t="n"/>
      <c r="AI1778" s="455" t="n"/>
      <c r="AJ1778" s="455" t="n"/>
      <c r="AK1778" s="455" t="n"/>
      <c r="AL1778" s="455" t="n"/>
      <c r="AM1778" s="455" t="n"/>
      <c r="AN1778" s="455" t="n"/>
      <c r="AO1778" s="455" t="n"/>
      <c r="AP1778" s="455" t="n"/>
      <c r="AQ1778" s="455" t="n"/>
      <c r="AR1778" s="418" t="n"/>
      <c r="AS1778" s="418" t="n"/>
      <c r="AT1778" s="418" t="n"/>
    </row>
    <row r="1779">
      <c r="A1779" s="417" t="n">
        <v>1770</v>
      </c>
      <c r="B1779" s="418" t="inlineStr">
        <is>
          <t>Custom Clearance Fee</t>
        </is>
      </c>
      <c r="C1779" s="418" t="inlineStr">
        <is>
          <t>56ប៊ី-លីង សឹបផ្លាយ ឆេន មេនេចម៉ិន ឯ.ក</t>
        </is>
      </c>
      <c r="D1779" s="418" t="inlineStr">
        <is>
          <t>K004-902004795</t>
        </is>
      </c>
      <c r="E1779" s="418" t="inlineStr">
        <is>
          <t>IN202104-0269</t>
        </is>
      </c>
      <c r="F1779" s="419" t="n">
        <v>44314</v>
      </c>
      <c r="G1779" s="420" t="n">
        <v>502200</v>
      </c>
      <c r="H1779" s="418" t="n"/>
      <c r="I1779" s="455" t="n">
        <v>502200</v>
      </c>
      <c r="J1779" s="418">
        <f>IF(L1779&lt;&gt;"",L1779,K1779)</f>
        <v/>
      </c>
      <c r="K1779" s="418">
        <f>IF(AND(T1779=TRUE, U1779=TRUE, V1779=TRUE), IF(W1779&lt;-0.05, "អនុញ្ញាត (អ្នកផ្គត់ផ្គង់ប្រកាសខ្វះ)", "បានប្រកាស (អនុញ្ញាត)"), IF(AND(T1779=FALSE, U1779=FALSE, V1779=FALSE), "ព្យួរទុក (មិនមានទិន្នន័យ)", "ប្រកាសខុស (ព្យួរទុក)"))</f>
        <v/>
      </c>
      <c r="L1779" s="418" t="inlineStr"/>
      <c r="M1779" s="418" t="inlineStr"/>
      <c r="N1779" s="455" t="n"/>
      <c r="O1779" s="455">
        <f>IF(W1779&lt;0,AI1779,I1779)</f>
        <v/>
      </c>
      <c r="P1779" s="455">
        <f>I1779-O1779</f>
        <v/>
      </c>
      <c r="Q1779" s="418" t="n"/>
      <c r="R1779" s="418" t="inlineStr">
        <is>
          <t>IN202104-0269</t>
        </is>
      </c>
      <c r="S1779" s="418" t="inlineStr"/>
      <c r="T1779" s="418">
        <f>R1779=S1779</f>
        <v/>
      </c>
      <c r="U1779" s="418">
        <f>AND(MONTH(F1779)=MONTH(Y1779), YEAR(F1779)=YEAR(Y1779))</f>
        <v/>
      </c>
      <c r="V1779" s="418">
        <f>AND(AC1779&lt;&gt;"", 'Company information'!D$4&lt;&gt;"", RIGHT(SUBSTITUTE(AC1779,"-",""),9)=RIGHT(SUBSTITUTE('Company information'!D$4,"-",""),9))</f>
        <v/>
      </c>
      <c r="W1779" s="418">
        <f>AI1779-I1779</f>
        <v/>
      </c>
      <c r="X1779" s="455" t="n"/>
      <c r="Y1779" s="417" t="n"/>
      <c r="Z1779" s="418" t="n"/>
      <c r="AA1779" s="418" t="n"/>
      <c r="AB1779" s="418" t="n"/>
      <c r="AC1779" s="418" t="n"/>
      <c r="AD1779" s="418" t="n"/>
      <c r="AE1779" s="455" t="n"/>
      <c r="AF1779" s="455" t="n"/>
      <c r="AG1779" s="455" t="n"/>
      <c r="AH1779" s="455" t="n"/>
      <c r="AI1779" s="455" t="n"/>
      <c r="AJ1779" s="455" t="n"/>
      <c r="AK1779" s="455" t="n"/>
      <c r="AL1779" s="455" t="n"/>
      <c r="AM1779" s="455" t="n"/>
      <c r="AN1779" s="455" t="n"/>
      <c r="AO1779" s="455" t="n"/>
      <c r="AP1779" s="455" t="n"/>
      <c r="AQ1779" s="455" t="n"/>
      <c r="AR1779" s="418" t="n"/>
      <c r="AS1779" s="418" t="n"/>
      <c r="AT1779" s="418" t="n"/>
    </row>
    <row r="1780">
      <c r="A1780" s="417" t="n">
        <v>1771</v>
      </c>
      <c r="B1780" s="418" t="inlineStr">
        <is>
          <t>Custom Clearance Fee</t>
        </is>
      </c>
      <c r="C1780" s="418" t="inlineStr">
        <is>
          <t>56ប៊ី-លីង សឹបផ្លាយ ឆេន មេនេចម៉ិន ឯ.ក</t>
        </is>
      </c>
      <c r="D1780" s="418" t="inlineStr">
        <is>
          <t>K004-902004795</t>
        </is>
      </c>
      <c r="E1780" s="418" t="inlineStr">
        <is>
          <t>IN202104-0268</t>
        </is>
      </c>
      <c r="F1780" s="419" t="n">
        <v>44314</v>
      </c>
      <c r="G1780" s="420" t="n">
        <v>297675</v>
      </c>
      <c r="H1780" s="418" t="n"/>
      <c r="I1780" s="455" t="n">
        <v>297675</v>
      </c>
      <c r="J1780" s="418">
        <f>IF(L1780&lt;&gt;"",L1780,K1780)</f>
        <v/>
      </c>
      <c r="K1780" s="418">
        <f>IF(AND(T1780=TRUE, U1780=TRUE, V1780=TRUE), IF(W1780&lt;-0.05, "អនុញ្ញាត (អ្នកផ្គត់ផ្គង់ប្រកាសខ្វះ)", "បានប្រកាស (អនុញ្ញាត)"), IF(AND(T1780=FALSE, U1780=FALSE, V1780=FALSE), "ព្យួរទុក (មិនមានទិន្នន័យ)", "ប្រកាសខុស (ព្យួរទុក)"))</f>
        <v/>
      </c>
      <c r="L1780" s="418" t="inlineStr"/>
      <c r="M1780" s="418" t="inlineStr"/>
      <c r="N1780" s="455" t="n"/>
      <c r="O1780" s="455">
        <f>IF(W1780&lt;0,AI1780,I1780)</f>
        <v/>
      </c>
      <c r="P1780" s="455">
        <f>I1780-O1780</f>
        <v/>
      </c>
      <c r="Q1780" s="418" t="n"/>
      <c r="R1780" s="418" t="inlineStr">
        <is>
          <t>IN202104-0268</t>
        </is>
      </c>
      <c r="S1780" s="418" t="inlineStr"/>
      <c r="T1780" s="418">
        <f>R1780=S1780</f>
        <v/>
      </c>
      <c r="U1780" s="418">
        <f>AND(MONTH(F1780)=MONTH(Y1780), YEAR(F1780)=YEAR(Y1780))</f>
        <v/>
      </c>
      <c r="V1780" s="418">
        <f>AND(AC1780&lt;&gt;"", 'Company information'!D$4&lt;&gt;"", RIGHT(SUBSTITUTE(AC1780,"-",""),9)=RIGHT(SUBSTITUTE('Company information'!D$4,"-",""),9))</f>
        <v/>
      </c>
      <c r="W1780" s="418">
        <f>AI1780-I1780</f>
        <v/>
      </c>
      <c r="X1780" s="455" t="n"/>
      <c r="Y1780" s="417" t="n"/>
      <c r="Z1780" s="418" t="n"/>
      <c r="AA1780" s="418" t="n"/>
      <c r="AB1780" s="418" t="n"/>
      <c r="AC1780" s="418" t="n"/>
      <c r="AD1780" s="418" t="n"/>
      <c r="AE1780" s="455" t="n"/>
      <c r="AF1780" s="455" t="n"/>
      <c r="AG1780" s="455" t="n"/>
      <c r="AH1780" s="455" t="n"/>
      <c r="AI1780" s="455" t="n"/>
      <c r="AJ1780" s="455" t="n"/>
      <c r="AK1780" s="455" t="n"/>
      <c r="AL1780" s="455" t="n"/>
      <c r="AM1780" s="455" t="n"/>
      <c r="AN1780" s="455" t="n"/>
      <c r="AO1780" s="455" t="n"/>
      <c r="AP1780" s="455" t="n"/>
      <c r="AQ1780" s="455" t="n"/>
      <c r="AR1780" s="418" t="n"/>
      <c r="AS1780" s="418" t="n"/>
      <c r="AT1780" s="418" t="n"/>
    </row>
    <row r="1781">
      <c r="A1781" s="417" t="n">
        <v>1772</v>
      </c>
      <c r="B1781" s="418" t="inlineStr">
        <is>
          <t>Custom Clearance Fee</t>
        </is>
      </c>
      <c r="C1781" s="418" t="inlineStr">
        <is>
          <t>56ប៊ី-លីង សឹបផ្លាយ ឆេន មេនេចម៉ិន ឯ.ក</t>
        </is>
      </c>
      <c r="D1781" s="418" t="inlineStr">
        <is>
          <t>K004-902004795</t>
        </is>
      </c>
      <c r="E1781" s="418" t="inlineStr">
        <is>
          <t>IN202104-0267</t>
        </is>
      </c>
      <c r="F1781" s="419" t="n">
        <v>44314</v>
      </c>
      <c r="G1781" s="420" t="n">
        <v>269325</v>
      </c>
      <c r="H1781" s="418" t="n"/>
      <c r="I1781" s="455" t="n">
        <v>269325</v>
      </c>
      <c r="J1781" s="418">
        <f>IF(L1781&lt;&gt;"",L1781,K1781)</f>
        <v/>
      </c>
      <c r="K1781" s="418">
        <f>IF(AND(T1781=TRUE, U1781=TRUE, V1781=TRUE), IF(W1781&lt;-0.05, "អនុញ្ញាត (អ្នកផ្គត់ផ្គង់ប្រកាសខ្វះ)", "បានប្រកាស (អនុញ្ញាត)"), IF(AND(T1781=FALSE, U1781=FALSE, V1781=FALSE), "ព្យួរទុក (មិនមានទិន្នន័យ)", "ប្រកាសខុស (ព្យួរទុក)"))</f>
        <v/>
      </c>
      <c r="L1781" s="418" t="inlineStr"/>
      <c r="M1781" s="418" t="inlineStr"/>
      <c r="N1781" s="455" t="n"/>
      <c r="O1781" s="455">
        <f>IF(W1781&lt;0,AI1781,I1781)</f>
        <v/>
      </c>
      <c r="P1781" s="455">
        <f>I1781-O1781</f>
        <v/>
      </c>
      <c r="Q1781" s="418" t="n"/>
      <c r="R1781" s="418" t="inlineStr">
        <is>
          <t>IN202104-0267</t>
        </is>
      </c>
      <c r="S1781" s="418" t="inlineStr"/>
      <c r="T1781" s="418">
        <f>R1781=S1781</f>
        <v/>
      </c>
      <c r="U1781" s="418">
        <f>AND(MONTH(F1781)=MONTH(Y1781), YEAR(F1781)=YEAR(Y1781))</f>
        <v/>
      </c>
      <c r="V1781" s="418">
        <f>AND(AC1781&lt;&gt;"", 'Company information'!D$4&lt;&gt;"", RIGHT(SUBSTITUTE(AC1781,"-",""),9)=RIGHT(SUBSTITUTE('Company information'!D$4,"-",""),9))</f>
        <v/>
      </c>
      <c r="W1781" s="418">
        <f>AI1781-I1781</f>
        <v/>
      </c>
      <c r="X1781" s="455" t="n"/>
      <c r="Y1781" s="417" t="n"/>
      <c r="Z1781" s="418" t="n"/>
      <c r="AA1781" s="418" t="n"/>
      <c r="AB1781" s="418" t="n"/>
      <c r="AC1781" s="418" t="n"/>
      <c r="AD1781" s="418" t="n"/>
      <c r="AE1781" s="455" t="n"/>
      <c r="AF1781" s="455" t="n"/>
      <c r="AG1781" s="455" t="n"/>
      <c r="AH1781" s="455" t="n"/>
      <c r="AI1781" s="455" t="n"/>
      <c r="AJ1781" s="455" t="n"/>
      <c r="AK1781" s="455" t="n"/>
      <c r="AL1781" s="455" t="n"/>
      <c r="AM1781" s="455" t="n"/>
      <c r="AN1781" s="455" t="n"/>
      <c r="AO1781" s="455" t="n"/>
      <c r="AP1781" s="455" t="n"/>
      <c r="AQ1781" s="455" t="n"/>
      <c r="AR1781" s="418" t="n"/>
      <c r="AS1781" s="418" t="n"/>
      <c r="AT1781" s="418" t="n"/>
    </row>
    <row r="1782">
      <c r="A1782" s="417" t="n">
        <v>1773</v>
      </c>
      <c r="B1782" s="418" t="inlineStr">
        <is>
          <t>Custom Clearance Fee</t>
        </is>
      </c>
      <c r="C1782" s="418" t="inlineStr">
        <is>
          <t>56ប៊ី-លីង សឹបផ្លាយ ឆេន មេនេចម៉ិន ឯ.ក</t>
        </is>
      </c>
      <c r="D1782" s="418" t="inlineStr">
        <is>
          <t>K004-902004795</t>
        </is>
      </c>
      <c r="E1782" s="418" t="inlineStr">
        <is>
          <t>IN202104-0266</t>
        </is>
      </c>
      <c r="F1782" s="419" t="n">
        <v>44314</v>
      </c>
      <c r="G1782" s="420" t="n">
        <v>735075</v>
      </c>
      <c r="H1782" s="418" t="n"/>
      <c r="I1782" s="455" t="n">
        <v>735075</v>
      </c>
      <c r="J1782" s="418">
        <f>IF(L1782&lt;&gt;"",L1782,K1782)</f>
        <v/>
      </c>
      <c r="K1782" s="418">
        <f>IF(AND(T1782=TRUE, U1782=TRUE, V1782=TRUE), IF(W1782&lt;-0.05, "អនុញ្ញាត (អ្នកផ្គត់ផ្គង់ប្រកាសខ្វះ)", "បានប្រកាស (អនុញ្ញាត)"), IF(AND(T1782=FALSE, U1782=FALSE, V1782=FALSE), "ព្យួរទុក (មិនមានទិន្នន័យ)", "ប្រកាសខុស (ព្យួរទុក)"))</f>
        <v/>
      </c>
      <c r="L1782" s="418" t="inlineStr"/>
      <c r="M1782" s="418" t="inlineStr"/>
      <c r="N1782" s="455" t="n"/>
      <c r="O1782" s="455">
        <f>IF(W1782&lt;0,AI1782,I1782)</f>
        <v/>
      </c>
      <c r="P1782" s="455">
        <f>I1782-O1782</f>
        <v/>
      </c>
      <c r="Q1782" s="418" t="n"/>
      <c r="R1782" s="418" t="inlineStr">
        <is>
          <t>IN202104-0266</t>
        </is>
      </c>
      <c r="S1782" s="418" t="inlineStr"/>
      <c r="T1782" s="418">
        <f>R1782=S1782</f>
        <v/>
      </c>
      <c r="U1782" s="418">
        <f>AND(MONTH(F1782)=MONTH(Y1782), YEAR(F1782)=YEAR(Y1782))</f>
        <v/>
      </c>
      <c r="V1782" s="418">
        <f>AND(AC1782&lt;&gt;"", 'Company information'!D$4&lt;&gt;"", RIGHT(SUBSTITUTE(AC1782,"-",""),9)=RIGHT(SUBSTITUTE('Company information'!D$4,"-",""),9))</f>
        <v/>
      </c>
      <c r="W1782" s="418">
        <f>AI1782-I1782</f>
        <v/>
      </c>
      <c r="X1782" s="455" t="n"/>
      <c r="Y1782" s="417" t="n"/>
      <c r="Z1782" s="418" t="n"/>
      <c r="AA1782" s="418" t="n"/>
      <c r="AB1782" s="418" t="n"/>
      <c r="AC1782" s="418" t="n"/>
      <c r="AD1782" s="418" t="n"/>
      <c r="AE1782" s="455" t="n"/>
      <c r="AF1782" s="455" t="n"/>
      <c r="AG1782" s="455" t="n"/>
      <c r="AH1782" s="455" t="n"/>
      <c r="AI1782" s="455" t="n"/>
      <c r="AJ1782" s="455" t="n"/>
      <c r="AK1782" s="455" t="n"/>
      <c r="AL1782" s="455" t="n"/>
      <c r="AM1782" s="455" t="n"/>
      <c r="AN1782" s="455" t="n"/>
      <c r="AO1782" s="455" t="n"/>
      <c r="AP1782" s="455" t="n"/>
      <c r="AQ1782" s="455" t="n"/>
      <c r="AR1782" s="418" t="n"/>
      <c r="AS1782" s="418" t="n"/>
      <c r="AT1782" s="418" t="n"/>
    </row>
    <row r="1783">
      <c r="A1783" s="417" t="n">
        <v>1774</v>
      </c>
      <c r="B1783" s="418" t="inlineStr">
        <is>
          <t>Custom Clearance Fee</t>
        </is>
      </c>
      <c r="C1783" s="418" t="inlineStr">
        <is>
          <t>56ប៊ី-លីង សឹបផ្លាយ ឆេន មេនេចម៉ិន ឯ.ក</t>
        </is>
      </c>
      <c r="D1783" s="418" t="inlineStr">
        <is>
          <t>K004-902004795</t>
        </is>
      </c>
      <c r="E1783" s="418" t="inlineStr">
        <is>
          <t>IN202104-0265</t>
        </is>
      </c>
      <c r="F1783" s="419" t="n">
        <v>44314</v>
      </c>
      <c r="G1783" s="420" t="n">
        <v>208575</v>
      </c>
      <c r="H1783" s="418" t="n"/>
      <c r="I1783" s="455" t="n">
        <v>208575</v>
      </c>
      <c r="J1783" s="418">
        <f>IF(L1783&lt;&gt;"",L1783,K1783)</f>
        <v/>
      </c>
      <c r="K1783" s="418">
        <f>IF(AND(T1783=TRUE, U1783=TRUE, V1783=TRUE), IF(W1783&lt;-0.05, "អនុញ្ញាត (អ្នកផ្គត់ផ្គង់ប្រកាសខ្វះ)", "បានប្រកាស (អនុញ្ញាត)"), IF(AND(T1783=FALSE, U1783=FALSE, V1783=FALSE), "ព្យួរទុក (មិនមានទិន្នន័យ)", "ប្រកាសខុស (ព្យួរទុក)"))</f>
        <v/>
      </c>
      <c r="L1783" s="418" t="inlineStr"/>
      <c r="M1783" s="418" t="inlineStr"/>
      <c r="N1783" s="455" t="n"/>
      <c r="O1783" s="455">
        <f>IF(W1783&lt;0,AI1783,I1783)</f>
        <v/>
      </c>
      <c r="P1783" s="455">
        <f>I1783-O1783</f>
        <v/>
      </c>
      <c r="Q1783" s="418" t="n"/>
      <c r="R1783" s="418" t="inlineStr">
        <is>
          <t>IN202104-0265</t>
        </is>
      </c>
      <c r="S1783" s="418" t="inlineStr"/>
      <c r="T1783" s="418">
        <f>R1783=S1783</f>
        <v/>
      </c>
      <c r="U1783" s="418">
        <f>AND(MONTH(F1783)=MONTH(Y1783), YEAR(F1783)=YEAR(Y1783))</f>
        <v/>
      </c>
      <c r="V1783" s="418">
        <f>AND(AC1783&lt;&gt;"", 'Company information'!D$4&lt;&gt;"", RIGHT(SUBSTITUTE(AC1783,"-",""),9)=RIGHT(SUBSTITUTE('Company information'!D$4,"-",""),9))</f>
        <v/>
      </c>
      <c r="W1783" s="418">
        <f>AI1783-I1783</f>
        <v/>
      </c>
      <c r="X1783" s="455" t="n"/>
      <c r="Y1783" s="417" t="n"/>
      <c r="Z1783" s="418" t="n"/>
      <c r="AA1783" s="418" t="n"/>
      <c r="AB1783" s="418" t="n"/>
      <c r="AC1783" s="418" t="n"/>
      <c r="AD1783" s="418" t="n"/>
      <c r="AE1783" s="455" t="n"/>
      <c r="AF1783" s="455" t="n"/>
      <c r="AG1783" s="455" t="n"/>
      <c r="AH1783" s="455" t="n"/>
      <c r="AI1783" s="455" t="n"/>
      <c r="AJ1783" s="455" t="n"/>
      <c r="AK1783" s="455" t="n"/>
      <c r="AL1783" s="455" t="n"/>
      <c r="AM1783" s="455" t="n"/>
      <c r="AN1783" s="455" t="n"/>
      <c r="AO1783" s="455" t="n"/>
      <c r="AP1783" s="455" t="n"/>
      <c r="AQ1783" s="455" t="n"/>
      <c r="AR1783" s="418" t="n"/>
      <c r="AS1783" s="418" t="n"/>
      <c r="AT1783" s="418" t="n"/>
    </row>
    <row r="1784">
      <c r="A1784" s="417" t="n">
        <v>1775</v>
      </c>
      <c r="B1784" s="418" t="inlineStr">
        <is>
          <t>Custom Clearance Fee</t>
        </is>
      </c>
      <c r="C1784" s="418" t="inlineStr">
        <is>
          <t>56ប៊ី-លីង សឹបផ្លាយ ឆេន មេនេចម៉ិន ឯ.ក</t>
        </is>
      </c>
      <c r="D1784" s="418" t="inlineStr">
        <is>
          <t>K004-902004795</t>
        </is>
      </c>
      <c r="E1784" s="418" t="inlineStr">
        <is>
          <t>IN202104-0264</t>
        </is>
      </c>
      <c r="F1784" s="419" t="n">
        <v>44314</v>
      </c>
      <c r="G1784" s="420" t="n">
        <v>336150</v>
      </c>
      <c r="H1784" s="418" t="n"/>
      <c r="I1784" s="455" t="n">
        <v>336150</v>
      </c>
      <c r="J1784" s="418">
        <f>IF(L1784&lt;&gt;"",L1784,K1784)</f>
        <v/>
      </c>
      <c r="K1784" s="418">
        <f>IF(AND(T1784=TRUE, U1784=TRUE, V1784=TRUE), IF(W1784&lt;-0.05, "អនុញ្ញាត (អ្នកផ្គត់ផ្គង់ប្រកាសខ្វះ)", "បានប្រកាស (អនុញ្ញាត)"), IF(AND(T1784=FALSE, U1784=FALSE, V1784=FALSE), "ព្យួរទុក (មិនមានទិន្នន័យ)", "ប្រកាសខុស (ព្យួរទុក)"))</f>
        <v/>
      </c>
      <c r="L1784" s="418" t="inlineStr"/>
      <c r="M1784" s="418" t="inlineStr"/>
      <c r="N1784" s="455" t="n"/>
      <c r="O1784" s="455">
        <f>IF(W1784&lt;0,AI1784,I1784)</f>
        <v/>
      </c>
      <c r="P1784" s="455">
        <f>I1784-O1784</f>
        <v/>
      </c>
      <c r="Q1784" s="418" t="n"/>
      <c r="R1784" s="418" t="inlineStr">
        <is>
          <t>IN202104-0264</t>
        </is>
      </c>
      <c r="S1784" s="418" t="inlineStr"/>
      <c r="T1784" s="418">
        <f>R1784=S1784</f>
        <v/>
      </c>
      <c r="U1784" s="418">
        <f>AND(MONTH(F1784)=MONTH(Y1784), YEAR(F1784)=YEAR(Y1784))</f>
        <v/>
      </c>
      <c r="V1784" s="418">
        <f>AND(AC1784&lt;&gt;"", 'Company information'!D$4&lt;&gt;"", RIGHT(SUBSTITUTE(AC1784,"-",""),9)=RIGHT(SUBSTITUTE('Company information'!D$4,"-",""),9))</f>
        <v/>
      </c>
      <c r="W1784" s="418">
        <f>AI1784-I1784</f>
        <v/>
      </c>
      <c r="X1784" s="455" t="n"/>
      <c r="Y1784" s="417" t="n"/>
      <c r="Z1784" s="418" t="n"/>
      <c r="AA1784" s="418" t="n"/>
      <c r="AB1784" s="418" t="n"/>
      <c r="AC1784" s="418" t="n"/>
      <c r="AD1784" s="418" t="n"/>
      <c r="AE1784" s="455" t="n"/>
      <c r="AF1784" s="455" t="n"/>
      <c r="AG1784" s="455" t="n"/>
      <c r="AH1784" s="455" t="n"/>
      <c r="AI1784" s="455" t="n"/>
      <c r="AJ1784" s="455" t="n"/>
      <c r="AK1784" s="455" t="n"/>
      <c r="AL1784" s="455" t="n"/>
      <c r="AM1784" s="455" t="n"/>
      <c r="AN1784" s="455" t="n"/>
      <c r="AO1784" s="455" t="n"/>
      <c r="AP1784" s="455" t="n"/>
      <c r="AQ1784" s="455" t="n"/>
      <c r="AR1784" s="418" t="n"/>
      <c r="AS1784" s="418" t="n"/>
      <c r="AT1784" s="418" t="n"/>
    </row>
    <row r="1785">
      <c r="A1785" s="417" t="n">
        <v>1776</v>
      </c>
      <c r="B1785" s="418" t="inlineStr">
        <is>
          <t>Custom Clearance Fee</t>
        </is>
      </c>
      <c r="C1785" s="418" t="inlineStr">
        <is>
          <t>56ប៊ី-លីង សឹបផ្លាយ ឆេន មេនេចម៉ិន ឯ.ក</t>
        </is>
      </c>
      <c r="D1785" s="418" t="inlineStr">
        <is>
          <t>K004-902004795</t>
        </is>
      </c>
      <c r="E1785" s="418" t="inlineStr">
        <is>
          <t>IN202104-0263</t>
        </is>
      </c>
      <c r="F1785" s="419" t="n">
        <v>44314</v>
      </c>
      <c r="G1785" s="420" t="n">
        <v>257175</v>
      </c>
      <c r="H1785" s="418" t="n"/>
      <c r="I1785" s="455" t="n">
        <v>257175</v>
      </c>
      <c r="J1785" s="418">
        <f>IF(L1785&lt;&gt;"",L1785,K1785)</f>
        <v/>
      </c>
      <c r="K1785" s="418">
        <f>IF(AND(T1785=TRUE, U1785=TRUE, V1785=TRUE), IF(W1785&lt;-0.05, "អនុញ្ញាត (អ្នកផ្គត់ផ្គង់ប្រកាសខ្វះ)", "បានប្រកាស (អនុញ្ញាត)"), IF(AND(T1785=FALSE, U1785=FALSE, V1785=FALSE), "ព្យួរទុក (មិនមានទិន្នន័យ)", "ប្រកាសខុស (ព្យួរទុក)"))</f>
        <v/>
      </c>
      <c r="L1785" s="418" t="inlineStr"/>
      <c r="M1785" s="418" t="inlineStr"/>
      <c r="N1785" s="455" t="n"/>
      <c r="O1785" s="455">
        <f>IF(W1785&lt;0,AI1785,I1785)</f>
        <v/>
      </c>
      <c r="P1785" s="455">
        <f>I1785-O1785</f>
        <v/>
      </c>
      <c r="Q1785" s="418" t="n"/>
      <c r="R1785" s="418" t="inlineStr">
        <is>
          <t>IN202104-0263</t>
        </is>
      </c>
      <c r="S1785" s="418" t="inlineStr"/>
      <c r="T1785" s="418">
        <f>R1785=S1785</f>
        <v/>
      </c>
      <c r="U1785" s="418">
        <f>AND(MONTH(F1785)=MONTH(Y1785), YEAR(F1785)=YEAR(Y1785))</f>
        <v/>
      </c>
      <c r="V1785" s="418">
        <f>AND(AC1785&lt;&gt;"", 'Company information'!D$4&lt;&gt;"", RIGHT(SUBSTITUTE(AC1785,"-",""),9)=RIGHT(SUBSTITUTE('Company information'!D$4,"-",""),9))</f>
        <v/>
      </c>
      <c r="W1785" s="418">
        <f>AI1785-I1785</f>
        <v/>
      </c>
      <c r="X1785" s="455" t="n"/>
      <c r="Y1785" s="417" t="n"/>
      <c r="Z1785" s="418" t="n"/>
      <c r="AA1785" s="418" t="n"/>
      <c r="AB1785" s="418" t="n"/>
      <c r="AC1785" s="418" t="n"/>
      <c r="AD1785" s="418" t="n"/>
      <c r="AE1785" s="455" t="n"/>
      <c r="AF1785" s="455" t="n"/>
      <c r="AG1785" s="455" t="n"/>
      <c r="AH1785" s="455" t="n"/>
      <c r="AI1785" s="455" t="n"/>
      <c r="AJ1785" s="455" t="n"/>
      <c r="AK1785" s="455" t="n"/>
      <c r="AL1785" s="455" t="n"/>
      <c r="AM1785" s="455" t="n"/>
      <c r="AN1785" s="455" t="n"/>
      <c r="AO1785" s="455" t="n"/>
      <c r="AP1785" s="455" t="n"/>
      <c r="AQ1785" s="455" t="n"/>
      <c r="AR1785" s="418" t="n"/>
      <c r="AS1785" s="418" t="n"/>
      <c r="AT1785" s="418" t="n"/>
    </row>
    <row r="1786">
      <c r="A1786" s="417" t="n">
        <v>1777</v>
      </c>
      <c r="B1786" s="418" t="inlineStr">
        <is>
          <t>Custom Clearance Fee</t>
        </is>
      </c>
      <c r="C1786" s="418" t="inlineStr">
        <is>
          <t>56ប៊ី-លីង សឹបផ្លាយ ឆេន មេនេចម៉ិន ឯ.ក</t>
        </is>
      </c>
      <c r="D1786" s="418" t="inlineStr">
        <is>
          <t>K004-902004795</t>
        </is>
      </c>
      <c r="E1786" s="418" t="inlineStr">
        <is>
          <t>IN202104-0262</t>
        </is>
      </c>
      <c r="F1786" s="419" t="n">
        <v>44314</v>
      </c>
      <c r="G1786" s="420" t="n">
        <v>269325</v>
      </c>
      <c r="H1786" s="418" t="n"/>
      <c r="I1786" s="455" t="n">
        <v>269325</v>
      </c>
      <c r="J1786" s="418">
        <f>IF(L1786&lt;&gt;"",L1786,K1786)</f>
        <v/>
      </c>
      <c r="K1786" s="418">
        <f>IF(AND(T1786=TRUE, U1786=TRUE, V1786=TRUE), IF(W1786&lt;-0.05, "អនុញ្ញាត (អ្នកផ្គត់ផ្គង់ប្រកាសខ្វះ)", "បានប្រកាស (អនុញ្ញាត)"), IF(AND(T1786=FALSE, U1786=FALSE, V1786=FALSE), "ព្យួរទុក (មិនមានទិន្នន័យ)", "ប្រកាសខុស (ព្យួរទុក)"))</f>
        <v/>
      </c>
      <c r="L1786" s="418" t="inlineStr"/>
      <c r="M1786" s="418" t="inlineStr"/>
      <c r="N1786" s="455" t="n"/>
      <c r="O1786" s="455">
        <f>IF(W1786&lt;0,AI1786,I1786)</f>
        <v/>
      </c>
      <c r="P1786" s="455">
        <f>I1786-O1786</f>
        <v/>
      </c>
      <c r="Q1786" s="418" t="n"/>
      <c r="R1786" s="418" t="inlineStr">
        <is>
          <t>IN202104-0262</t>
        </is>
      </c>
      <c r="S1786" s="418" t="inlineStr"/>
      <c r="T1786" s="418">
        <f>R1786=S1786</f>
        <v/>
      </c>
      <c r="U1786" s="418">
        <f>AND(MONTH(F1786)=MONTH(Y1786), YEAR(F1786)=YEAR(Y1786))</f>
        <v/>
      </c>
      <c r="V1786" s="418">
        <f>AND(AC1786&lt;&gt;"", 'Company information'!D$4&lt;&gt;"", RIGHT(SUBSTITUTE(AC1786,"-",""),9)=RIGHT(SUBSTITUTE('Company information'!D$4,"-",""),9))</f>
        <v/>
      </c>
      <c r="W1786" s="418">
        <f>AI1786-I1786</f>
        <v/>
      </c>
      <c r="X1786" s="455" t="n"/>
      <c r="Y1786" s="417" t="n"/>
      <c r="Z1786" s="418" t="n"/>
      <c r="AA1786" s="418" t="n"/>
      <c r="AB1786" s="418" t="n"/>
      <c r="AC1786" s="418" t="n"/>
      <c r="AD1786" s="418" t="n"/>
      <c r="AE1786" s="455" t="n"/>
      <c r="AF1786" s="455" t="n"/>
      <c r="AG1786" s="455" t="n"/>
      <c r="AH1786" s="455" t="n"/>
      <c r="AI1786" s="455" t="n"/>
      <c r="AJ1786" s="455" t="n"/>
      <c r="AK1786" s="455" t="n"/>
      <c r="AL1786" s="455" t="n"/>
      <c r="AM1786" s="455" t="n"/>
      <c r="AN1786" s="455" t="n"/>
      <c r="AO1786" s="455" t="n"/>
      <c r="AP1786" s="455" t="n"/>
      <c r="AQ1786" s="455" t="n"/>
      <c r="AR1786" s="418" t="n"/>
      <c r="AS1786" s="418" t="n"/>
      <c r="AT1786" s="418" t="n"/>
    </row>
    <row r="1787">
      <c r="A1787" s="417" t="n">
        <v>1778</v>
      </c>
      <c r="B1787" s="418" t="inlineStr">
        <is>
          <t>Custom Clearance Fee</t>
        </is>
      </c>
      <c r="C1787" s="418" t="inlineStr">
        <is>
          <t>56ប៊ី-លីង សឹបផ្លាយ ឆេន មេនេចម៉ិន ឯ.ក</t>
        </is>
      </c>
      <c r="D1787" s="418" t="inlineStr">
        <is>
          <t>K004-902004795</t>
        </is>
      </c>
      <c r="E1787" s="418" t="inlineStr">
        <is>
          <t>IN202104-0261</t>
        </is>
      </c>
      <c r="F1787" s="419" t="n">
        <v>44314</v>
      </c>
      <c r="G1787" s="420" t="n">
        <v>297675</v>
      </c>
      <c r="H1787" s="418" t="n"/>
      <c r="I1787" s="455" t="n">
        <v>297675</v>
      </c>
      <c r="J1787" s="418">
        <f>IF(L1787&lt;&gt;"",L1787,K1787)</f>
        <v/>
      </c>
      <c r="K1787" s="418">
        <f>IF(AND(T1787=TRUE, U1787=TRUE, V1787=TRUE), IF(W1787&lt;-0.05, "អនុញ្ញាត (អ្នកផ្គត់ផ្គង់ប្រកាសខ្វះ)", "បានប្រកាស (អនុញ្ញាត)"), IF(AND(T1787=FALSE, U1787=FALSE, V1787=FALSE), "ព្យួរទុក (មិនមានទិន្នន័យ)", "ប្រកាសខុស (ព្យួរទុក)"))</f>
        <v/>
      </c>
      <c r="L1787" s="418" t="inlineStr"/>
      <c r="M1787" s="418" t="inlineStr"/>
      <c r="N1787" s="455" t="n"/>
      <c r="O1787" s="455">
        <f>IF(W1787&lt;0,AI1787,I1787)</f>
        <v/>
      </c>
      <c r="P1787" s="455">
        <f>I1787-O1787</f>
        <v/>
      </c>
      <c r="Q1787" s="418" t="n"/>
      <c r="R1787" s="418" t="inlineStr">
        <is>
          <t>IN202104-0261</t>
        </is>
      </c>
      <c r="S1787" s="418" t="inlineStr"/>
      <c r="T1787" s="418">
        <f>R1787=S1787</f>
        <v/>
      </c>
      <c r="U1787" s="418">
        <f>AND(MONTH(F1787)=MONTH(Y1787), YEAR(F1787)=YEAR(Y1787))</f>
        <v/>
      </c>
      <c r="V1787" s="418">
        <f>AND(AC1787&lt;&gt;"", 'Company information'!D$4&lt;&gt;"", RIGHT(SUBSTITUTE(AC1787,"-",""),9)=RIGHT(SUBSTITUTE('Company information'!D$4,"-",""),9))</f>
        <v/>
      </c>
      <c r="W1787" s="418">
        <f>AI1787-I1787</f>
        <v/>
      </c>
      <c r="X1787" s="455" t="n"/>
      <c r="Y1787" s="417" t="n"/>
      <c r="Z1787" s="418" t="n"/>
      <c r="AA1787" s="418" t="n"/>
      <c r="AB1787" s="418" t="n"/>
      <c r="AC1787" s="418" t="n"/>
      <c r="AD1787" s="418" t="n"/>
      <c r="AE1787" s="455" t="n"/>
      <c r="AF1787" s="455" t="n"/>
      <c r="AG1787" s="455" t="n"/>
      <c r="AH1787" s="455" t="n"/>
      <c r="AI1787" s="455" t="n"/>
      <c r="AJ1787" s="455" t="n"/>
      <c r="AK1787" s="455" t="n"/>
      <c r="AL1787" s="455" t="n"/>
      <c r="AM1787" s="455" t="n"/>
      <c r="AN1787" s="455" t="n"/>
      <c r="AO1787" s="455" t="n"/>
      <c r="AP1787" s="455" t="n"/>
      <c r="AQ1787" s="455" t="n"/>
      <c r="AR1787" s="418" t="n"/>
      <c r="AS1787" s="418" t="n"/>
      <c r="AT1787" s="418" t="n"/>
    </row>
    <row r="1788">
      <c r="A1788" s="417" t="n">
        <v>1779</v>
      </c>
      <c r="B1788" s="418" t="inlineStr">
        <is>
          <t>Custom Clearance Fee</t>
        </is>
      </c>
      <c r="C1788" s="418" t="inlineStr">
        <is>
          <t>56ប៊ី-លីង សឹបផ្លាយ ឆេន មេនេចម៉ិន ឯ.ក</t>
        </is>
      </c>
      <c r="D1788" s="418" t="inlineStr">
        <is>
          <t>K004-902004795</t>
        </is>
      </c>
      <c r="E1788" s="418" t="inlineStr">
        <is>
          <t>IN202104-0260</t>
        </is>
      </c>
      <c r="F1788" s="419" t="n">
        <v>44314</v>
      </c>
      <c r="G1788" s="420" t="n">
        <v>257175</v>
      </c>
      <c r="H1788" s="418" t="n"/>
      <c r="I1788" s="455" t="n">
        <v>257175</v>
      </c>
      <c r="J1788" s="418">
        <f>IF(L1788&lt;&gt;"",L1788,K1788)</f>
        <v/>
      </c>
      <c r="K1788" s="418">
        <f>IF(AND(T1788=TRUE, U1788=TRUE, V1788=TRUE), IF(W1788&lt;-0.05, "អនុញ្ញាត (អ្នកផ្គត់ផ្គង់ប្រកាសខ្វះ)", "បានប្រកាស (អនុញ្ញាត)"), IF(AND(T1788=FALSE, U1788=FALSE, V1788=FALSE), "ព្យួរទុក (មិនមានទិន្នន័យ)", "ប្រកាសខុស (ព្យួរទុក)"))</f>
        <v/>
      </c>
      <c r="L1788" s="418" t="inlineStr"/>
      <c r="M1788" s="418" t="inlineStr"/>
      <c r="N1788" s="455" t="n"/>
      <c r="O1788" s="455">
        <f>IF(W1788&lt;0,AI1788,I1788)</f>
        <v/>
      </c>
      <c r="P1788" s="455">
        <f>I1788-O1788</f>
        <v/>
      </c>
      <c r="Q1788" s="418" t="n"/>
      <c r="R1788" s="418" t="inlineStr">
        <is>
          <t>IN202104-0260</t>
        </is>
      </c>
      <c r="S1788" s="418" t="inlineStr"/>
      <c r="T1788" s="418">
        <f>R1788=S1788</f>
        <v/>
      </c>
      <c r="U1788" s="418">
        <f>AND(MONTH(F1788)=MONTH(Y1788), YEAR(F1788)=YEAR(Y1788))</f>
        <v/>
      </c>
      <c r="V1788" s="418">
        <f>AND(AC1788&lt;&gt;"", 'Company information'!D$4&lt;&gt;"", RIGHT(SUBSTITUTE(AC1788,"-",""),9)=RIGHT(SUBSTITUTE('Company information'!D$4,"-",""),9))</f>
        <v/>
      </c>
      <c r="W1788" s="418">
        <f>AI1788-I1788</f>
        <v/>
      </c>
      <c r="X1788" s="455" t="n"/>
      <c r="Y1788" s="417" t="n"/>
      <c r="Z1788" s="418" t="n"/>
      <c r="AA1788" s="418" t="n"/>
      <c r="AB1788" s="418" t="n"/>
      <c r="AC1788" s="418" t="n"/>
      <c r="AD1788" s="418" t="n"/>
      <c r="AE1788" s="455" t="n"/>
      <c r="AF1788" s="455" t="n"/>
      <c r="AG1788" s="455" t="n"/>
      <c r="AH1788" s="455" t="n"/>
      <c r="AI1788" s="455" t="n"/>
      <c r="AJ1788" s="455" t="n"/>
      <c r="AK1788" s="455" t="n"/>
      <c r="AL1788" s="455" t="n"/>
      <c r="AM1788" s="455" t="n"/>
      <c r="AN1788" s="455" t="n"/>
      <c r="AO1788" s="455" t="n"/>
      <c r="AP1788" s="455" t="n"/>
      <c r="AQ1788" s="455" t="n"/>
      <c r="AR1788" s="418" t="n"/>
      <c r="AS1788" s="418" t="n"/>
      <c r="AT1788" s="418" t="n"/>
    </row>
    <row r="1789">
      <c r="A1789" s="417" t="n">
        <v>1780</v>
      </c>
      <c r="B1789" s="418" t="inlineStr">
        <is>
          <t>Custom Clearance Fee</t>
        </is>
      </c>
      <c r="C1789" s="418" t="inlineStr">
        <is>
          <t>56ប៊ី-លីង សឹបផ្លាយ ឆេន មេនេចម៉ិន ឯ.ក</t>
        </is>
      </c>
      <c r="D1789" s="418" t="inlineStr">
        <is>
          <t>K004-902004795</t>
        </is>
      </c>
      <c r="E1789" s="418" t="inlineStr">
        <is>
          <t>IN202104-0259</t>
        </is>
      </c>
      <c r="F1789" s="419" t="n">
        <v>44314</v>
      </c>
      <c r="G1789" s="420" t="n">
        <v>269325</v>
      </c>
      <c r="H1789" s="418" t="n"/>
      <c r="I1789" s="455" t="n">
        <v>269325</v>
      </c>
      <c r="J1789" s="418">
        <f>IF(L1789&lt;&gt;"",L1789,K1789)</f>
        <v/>
      </c>
      <c r="K1789" s="418">
        <f>IF(AND(T1789=TRUE, U1789=TRUE, V1789=TRUE), IF(W1789&lt;-0.05, "អនុញ្ញាត (អ្នកផ្គត់ផ្គង់ប្រកាសខ្វះ)", "បានប្រកាស (អនុញ្ញាត)"), IF(AND(T1789=FALSE, U1789=FALSE, V1789=FALSE), "ព្យួរទុក (មិនមានទិន្នន័យ)", "ប្រកាសខុស (ព្យួរទុក)"))</f>
        <v/>
      </c>
      <c r="L1789" s="418" t="inlineStr"/>
      <c r="M1789" s="418" t="inlineStr"/>
      <c r="N1789" s="455" t="n"/>
      <c r="O1789" s="455">
        <f>IF(W1789&lt;0,AI1789,I1789)</f>
        <v/>
      </c>
      <c r="P1789" s="455">
        <f>I1789-O1789</f>
        <v/>
      </c>
      <c r="Q1789" s="418" t="n"/>
      <c r="R1789" s="418" t="inlineStr">
        <is>
          <t>IN202104-0259</t>
        </is>
      </c>
      <c r="S1789" s="418" t="inlineStr"/>
      <c r="T1789" s="418">
        <f>R1789=S1789</f>
        <v/>
      </c>
      <c r="U1789" s="418">
        <f>AND(MONTH(F1789)=MONTH(Y1789), YEAR(F1789)=YEAR(Y1789))</f>
        <v/>
      </c>
      <c r="V1789" s="418">
        <f>AND(AC1789&lt;&gt;"", 'Company information'!D$4&lt;&gt;"", RIGHT(SUBSTITUTE(AC1789,"-",""),9)=RIGHT(SUBSTITUTE('Company information'!D$4,"-",""),9))</f>
        <v/>
      </c>
      <c r="W1789" s="418">
        <f>AI1789-I1789</f>
        <v/>
      </c>
      <c r="X1789" s="455" t="n"/>
      <c r="Y1789" s="417" t="n"/>
      <c r="Z1789" s="418" t="n"/>
      <c r="AA1789" s="418" t="n"/>
      <c r="AB1789" s="418" t="n"/>
      <c r="AC1789" s="418" t="n"/>
      <c r="AD1789" s="418" t="n"/>
      <c r="AE1789" s="455" t="n"/>
      <c r="AF1789" s="455" t="n"/>
      <c r="AG1789" s="455" t="n"/>
      <c r="AH1789" s="455" t="n"/>
      <c r="AI1789" s="455" t="n"/>
      <c r="AJ1789" s="455" t="n"/>
      <c r="AK1789" s="455" t="n"/>
      <c r="AL1789" s="455" t="n"/>
      <c r="AM1789" s="455" t="n"/>
      <c r="AN1789" s="455" t="n"/>
      <c r="AO1789" s="455" t="n"/>
      <c r="AP1789" s="455" t="n"/>
      <c r="AQ1789" s="455" t="n"/>
      <c r="AR1789" s="418" t="n"/>
      <c r="AS1789" s="418" t="n"/>
      <c r="AT1789" s="418" t="n"/>
    </row>
    <row r="1790">
      <c r="A1790" s="417" t="n">
        <v>1781</v>
      </c>
      <c r="B1790" s="418" t="inlineStr">
        <is>
          <t>Custom Clearance Fee</t>
        </is>
      </c>
      <c r="C1790" s="418" t="inlineStr">
        <is>
          <t>56ប៊ី-លីង សឹបផ្លាយ ឆេន មេនេចម៉ិន ឯ.ក</t>
        </is>
      </c>
      <c r="D1790" s="418" t="inlineStr">
        <is>
          <t>K004-902004795</t>
        </is>
      </c>
      <c r="E1790" s="418" t="inlineStr">
        <is>
          <t>IN202104-0258</t>
        </is>
      </c>
      <c r="F1790" s="419" t="n">
        <v>44314</v>
      </c>
      <c r="G1790" s="420" t="n">
        <v>269325</v>
      </c>
      <c r="H1790" s="418" t="n"/>
      <c r="I1790" s="455" t="n">
        <v>269325</v>
      </c>
      <c r="J1790" s="418">
        <f>IF(L1790&lt;&gt;"",L1790,K1790)</f>
        <v/>
      </c>
      <c r="K1790" s="418">
        <f>IF(AND(T1790=TRUE, U1790=TRUE, V1790=TRUE), IF(W1790&lt;-0.05, "អនុញ្ញាត (អ្នកផ្គត់ផ្គង់ប្រកាសខ្វះ)", "បានប្រកាស (អនុញ្ញាត)"), IF(AND(T1790=FALSE, U1790=FALSE, V1790=FALSE), "ព្យួរទុក (មិនមានទិន្នន័យ)", "ប្រកាសខុស (ព្យួរទុក)"))</f>
        <v/>
      </c>
      <c r="L1790" s="418" t="inlineStr"/>
      <c r="M1790" s="418" t="inlineStr"/>
      <c r="N1790" s="455" t="n"/>
      <c r="O1790" s="455">
        <f>IF(W1790&lt;0,AI1790,I1790)</f>
        <v/>
      </c>
      <c r="P1790" s="455">
        <f>I1790-O1790</f>
        <v/>
      </c>
      <c r="Q1790" s="418" t="n"/>
      <c r="R1790" s="418" t="inlineStr">
        <is>
          <t>IN202104-0258</t>
        </is>
      </c>
      <c r="S1790" s="418" t="inlineStr"/>
      <c r="T1790" s="418">
        <f>R1790=S1790</f>
        <v/>
      </c>
      <c r="U1790" s="418">
        <f>AND(MONTH(F1790)=MONTH(Y1790), YEAR(F1790)=YEAR(Y1790))</f>
        <v/>
      </c>
      <c r="V1790" s="418">
        <f>AND(AC1790&lt;&gt;"", 'Company information'!D$4&lt;&gt;"", RIGHT(SUBSTITUTE(AC1790,"-",""),9)=RIGHT(SUBSTITUTE('Company information'!D$4,"-",""),9))</f>
        <v/>
      </c>
      <c r="W1790" s="418">
        <f>AI1790-I1790</f>
        <v/>
      </c>
      <c r="X1790" s="455" t="n"/>
      <c r="Y1790" s="417" t="n"/>
      <c r="Z1790" s="418" t="n"/>
      <c r="AA1790" s="418" t="n"/>
      <c r="AB1790" s="418" t="n"/>
      <c r="AC1790" s="418" t="n"/>
      <c r="AD1790" s="418" t="n"/>
      <c r="AE1790" s="455" t="n"/>
      <c r="AF1790" s="455" t="n"/>
      <c r="AG1790" s="455" t="n"/>
      <c r="AH1790" s="455" t="n"/>
      <c r="AI1790" s="455" t="n"/>
      <c r="AJ1790" s="455" t="n"/>
      <c r="AK1790" s="455" t="n"/>
      <c r="AL1790" s="455" t="n"/>
      <c r="AM1790" s="455" t="n"/>
      <c r="AN1790" s="455" t="n"/>
      <c r="AO1790" s="455" t="n"/>
      <c r="AP1790" s="455" t="n"/>
      <c r="AQ1790" s="455" t="n"/>
      <c r="AR1790" s="418" t="n"/>
      <c r="AS1790" s="418" t="n"/>
      <c r="AT1790" s="418" t="n"/>
    </row>
    <row r="1791">
      <c r="A1791" s="417" t="n">
        <v>1782</v>
      </c>
      <c r="B1791" s="418" t="inlineStr">
        <is>
          <t>Custom Clearance Fee</t>
        </is>
      </c>
      <c r="C1791" s="418" t="inlineStr">
        <is>
          <t>56ប៊ី-លីង សឹបផ្លាយ ឆេន មេនេចម៉ិន ឯ.ក</t>
        </is>
      </c>
      <c r="D1791" s="418" t="inlineStr">
        <is>
          <t>K004-902004795</t>
        </is>
      </c>
      <c r="E1791" s="418" t="inlineStr">
        <is>
          <t>IN202104-0257</t>
        </is>
      </c>
      <c r="F1791" s="419" t="n">
        <v>44314</v>
      </c>
      <c r="G1791" s="420" t="n">
        <v>164025</v>
      </c>
      <c r="H1791" s="418" t="n"/>
      <c r="I1791" s="455" t="n">
        <v>164025</v>
      </c>
      <c r="J1791" s="418">
        <f>IF(L1791&lt;&gt;"",L1791,K1791)</f>
        <v/>
      </c>
      <c r="K1791" s="418">
        <f>IF(AND(T1791=TRUE, U1791=TRUE, V1791=TRUE), IF(W1791&lt;-0.05, "អនុញ្ញាត (អ្នកផ្គត់ផ្គង់ប្រកាសខ្វះ)", "បានប្រកាស (អនុញ្ញាត)"), IF(AND(T1791=FALSE, U1791=FALSE, V1791=FALSE), "ព្យួរទុក (មិនមានទិន្នន័យ)", "ប្រកាសខុស (ព្យួរទុក)"))</f>
        <v/>
      </c>
      <c r="L1791" s="418" t="inlineStr"/>
      <c r="M1791" s="418" t="inlineStr"/>
      <c r="N1791" s="455" t="n"/>
      <c r="O1791" s="455">
        <f>IF(W1791&lt;0,AI1791,I1791)</f>
        <v/>
      </c>
      <c r="P1791" s="455">
        <f>I1791-O1791</f>
        <v/>
      </c>
      <c r="Q1791" s="418" t="n"/>
      <c r="R1791" s="418" t="inlineStr">
        <is>
          <t>IN202104-0257</t>
        </is>
      </c>
      <c r="S1791" s="418" t="inlineStr"/>
      <c r="T1791" s="418">
        <f>R1791=S1791</f>
        <v/>
      </c>
      <c r="U1791" s="418">
        <f>AND(MONTH(F1791)=MONTH(Y1791), YEAR(F1791)=YEAR(Y1791))</f>
        <v/>
      </c>
      <c r="V1791" s="418">
        <f>AND(AC1791&lt;&gt;"", 'Company information'!D$4&lt;&gt;"", RIGHT(SUBSTITUTE(AC1791,"-",""),9)=RIGHT(SUBSTITUTE('Company information'!D$4,"-",""),9))</f>
        <v/>
      </c>
      <c r="W1791" s="418">
        <f>AI1791-I1791</f>
        <v/>
      </c>
      <c r="X1791" s="455" t="n"/>
      <c r="Y1791" s="417" t="n"/>
      <c r="Z1791" s="418" t="n"/>
      <c r="AA1791" s="418" t="n"/>
      <c r="AB1791" s="418" t="n"/>
      <c r="AC1791" s="418" t="n"/>
      <c r="AD1791" s="418" t="n"/>
      <c r="AE1791" s="455" t="n"/>
      <c r="AF1791" s="455" t="n"/>
      <c r="AG1791" s="455" t="n"/>
      <c r="AH1791" s="455" t="n"/>
      <c r="AI1791" s="455" t="n"/>
      <c r="AJ1791" s="455" t="n"/>
      <c r="AK1791" s="455" t="n"/>
      <c r="AL1791" s="455" t="n"/>
      <c r="AM1791" s="455" t="n"/>
      <c r="AN1791" s="455" t="n"/>
      <c r="AO1791" s="455" t="n"/>
      <c r="AP1791" s="455" t="n"/>
      <c r="AQ1791" s="455" t="n"/>
      <c r="AR1791" s="418" t="n"/>
      <c r="AS1791" s="418" t="n"/>
      <c r="AT1791" s="418" t="n"/>
    </row>
    <row r="1792">
      <c r="A1792" s="417" t="n">
        <v>1783</v>
      </c>
      <c r="B1792" s="418" t="inlineStr">
        <is>
          <t>Custom Clearance Fee</t>
        </is>
      </c>
      <c r="C1792" s="418" t="inlineStr">
        <is>
          <t>56ប៊ី-លីង សឹបផ្លាយ ឆេន មេនេចម៉ិន ឯ.ក</t>
        </is>
      </c>
      <c r="D1792" s="418" t="inlineStr">
        <is>
          <t>K004-902004795</t>
        </is>
      </c>
      <c r="E1792" s="418" t="inlineStr">
        <is>
          <t>IN202104-0256</t>
        </is>
      </c>
      <c r="F1792" s="419" t="n">
        <v>44314</v>
      </c>
      <c r="G1792" s="420" t="n">
        <v>166050</v>
      </c>
      <c r="H1792" s="418" t="n"/>
      <c r="I1792" s="455" t="n">
        <v>166050</v>
      </c>
      <c r="J1792" s="418">
        <f>IF(L1792&lt;&gt;"",L1792,K1792)</f>
        <v/>
      </c>
      <c r="K1792" s="418">
        <f>IF(AND(T1792=TRUE, U1792=TRUE, V1792=TRUE), IF(W1792&lt;-0.05, "អនុញ្ញាត (អ្នកផ្គត់ផ្គង់ប្រកាសខ្វះ)", "បានប្រកាស (អនុញ្ញាត)"), IF(AND(T1792=FALSE, U1792=FALSE, V1792=FALSE), "ព្យួរទុក (មិនមានទិន្នន័យ)", "ប្រកាសខុស (ព្យួរទុក)"))</f>
        <v/>
      </c>
      <c r="L1792" s="418" t="inlineStr"/>
      <c r="M1792" s="418" t="inlineStr"/>
      <c r="N1792" s="455" t="n"/>
      <c r="O1792" s="455">
        <f>IF(W1792&lt;0,AI1792,I1792)</f>
        <v/>
      </c>
      <c r="P1792" s="455">
        <f>I1792-O1792</f>
        <v/>
      </c>
      <c r="Q1792" s="418" t="n"/>
      <c r="R1792" s="418" t="inlineStr">
        <is>
          <t>IN202104-0256</t>
        </is>
      </c>
      <c r="S1792" s="418" t="inlineStr"/>
      <c r="T1792" s="418">
        <f>R1792=S1792</f>
        <v/>
      </c>
      <c r="U1792" s="418">
        <f>AND(MONTH(F1792)=MONTH(Y1792), YEAR(F1792)=YEAR(Y1792))</f>
        <v/>
      </c>
      <c r="V1792" s="418">
        <f>AND(AC1792&lt;&gt;"", 'Company information'!D$4&lt;&gt;"", RIGHT(SUBSTITUTE(AC1792,"-",""),9)=RIGHT(SUBSTITUTE('Company information'!D$4,"-",""),9))</f>
        <v/>
      </c>
      <c r="W1792" s="418">
        <f>AI1792-I1792</f>
        <v/>
      </c>
      <c r="X1792" s="455" t="n"/>
      <c r="Y1792" s="417" t="n"/>
      <c r="Z1792" s="418" t="n"/>
      <c r="AA1792" s="418" t="n"/>
      <c r="AB1792" s="418" t="n"/>
      <c r="AC1792" s="418" t="n"/>
      <c r="AD1792" s="418" t="n"/>
      <c r="AE1792" s="455" t="n"/>
      <c r="AF1792" s="455" t="n"/>
      <c r="AG1792" s="455" t="n"/>
      <c r="AH1792" s="455" t="n"/>
      <c r="AI1792" s="455" t="n"/>
      <c r="AJ1792" s="455" t="n"/>
      <c r="AK1792" s="455" t="n"/>
      <c r="AL1792" s="455" t="n"/>
      <c r="AM1792" s="455" t="n"/>
      <c r="AN1792" s="455" t="n"/>
      <c r="AO1792" s="455" t="n"/>
      <c r="AP1792" s="455" t="n"/>
      <c r="AQ1792" s="455" t="n"/>
      <c r="AR1792" s="418" t="n"/>
      <c r="AS1792" s="418" t="n"/>
      <c r="AT1792" s="418" t="n"/>
    </row>
    <row r="1793">
      <c r="A1793" s="417" t="n">
        <v>1784</v>
      </c>
      <c r="B1793" s="418" t="inlineStr">
        <is>
          <t>Custom Clearance Fee</t>
        </is>
      </c>
      <c r="C1793" s="418" t="inlineStr">
        <is>
          <t>56ប៊ី-លីង សឹបផ្លាយ ឆេន មេនេចម៉ិន ឯ.ក</t>
        </is>
      </c>
      <c r="D1793" s="418" t="inlineStr">
        <is>
          <t>K004-902004795</t>
        </is>
      </c>
      <c r="E1793" s="418" t="inlineStr">
        <is>
          <t>IN202104-0255</t>
        </is>
      </c>
      <c r="F1793" s="419" t="n">
        <v>44314</v>
      </c>
      <c r="G1793" s="420" t="n">
        <v>164025</v>
      </c>
      <c r="H1793" s="418" t="n"/>
      <c r="I1793" s="455" t="n">
        <v>164025</v>
      </c>
      <c r="J1793" s="418">
        <f>IF(L1793&lt;&gt;"",L1793,K1793)</f>
        <v/>
      </c>
      <c r="K1793" s="418">
        <f>IF(AND(T1793=TRUE, U1793=TRUE, V1793=TRUE), IF(W1793&lt;-0.05, "អនុញ្ញាត (អ្នកផ្គត់ផ្គង់ប្រកាសខ្វះ)", "បានប្រកាស (អនុញ្ញាត)"), IF(AND(T1793=FALSE, U1793=FALSE, V1793=FALSE), "ព្យួរទុក (មិនមានទិន្នន័យ)", "ប្រកាសខុស (ព្យួរទុក)"))</f>
        <v/>
      </c>
      <c r="L1793" s="418" t="inlineStr"/>
      <c r="M1793" s="418" t="inlineStr"/>
      <c r="N1793" s="455" t="n"/>
      <c r="O1793" s="455">
        <f>IF(W1793&lt;0,AI1793,I1793)</f>
        <v/>
      </c>
      <c r="P1793" s="455">
        <f>I1793-O1793</f>
        <v/>
      </c>
      <c r="Q1793" s="418" t="n"/>
      <c r="R1793" s="418" t="inlineStr">
        <is>
          <t>IN202104-0255</t>
        </is>
      </c>
      <c r="S1793" s="418" t="inlineStr"/>
      <c r="T1793" s="418">
        <f>R1793=S1793</f>
        <v/>
      </c>
      <c r="U1793" s="418">
        <f>AND(MONTH(F1793)=MONTH(Y1793), YEAR(F1793)=YEAR(Y1793))</f>
        <v/>
      </c>
      <c r="V1793" s="418">
        <f>AND(AC1793&lt;&gt;"", 'Company information'!D$4&lt;&gt;"", RIGHT(SUBSTITUTE(AC1793,"-",""),9)=RIGHT(SUBSTITUTE('Company information'!D$4,"-",""),9))</f>
        <v/>
      </c>
      <c r="W1793" s="418">
        <f>AI1793-I1793</f>
        <v/>
      </c>
      <c r="X1793" s="455" t="n"/>
      <c r="Y1793" s="417" t="n"/>
      <c r="Z1793" s="418" t="n"/>
      <c r="AA1793" s="418" t="n"/>
      <c r="AB1793" s="418" t="n"/>
      <c r="AC1793" s="418" t="n"/>
      <c r="AD1793" s="418" t="n"/>
      <c r="AE1793" s="455" t="n"/>
      <c r="AF1793" s="455" t="n"/>
      <c r="AG1793" s="455" t="n"/>
      <c r="AH1793" s="455" t="n"/>
      <c r="AI1793" s="455" t="n"/>
      <c r="AJ1793" s="455" t="n"/>
      <c r="AK1793" s="455" t="n"/>
      <c r="AL1793" s="455" t="n"/>
      <c r="AM1793" s="455" t="n"/>
      <c r="AN1793" s="455" t="n"/>
      <c r="AO1793" s="455" t="n"/>
      <c r="AP1793" s="455" t="n"/>
      <c r="AQ1793" s="455" t="n"/>
      <c r="AR1793" s="418" t="n"/>
      <c r="AS1793" s="418" t="n"/>
      <c r="AT1793" s="418" t="n"/>
    </row>
    <row r="1794">
      <c r="A1794" s="417" t="n">
        <v>1785</v>
      </c>
      <c r="B1794" s="418" t="inlineStr">
        <is>
          <t>Custom Clearance Fee</t>
        </is>
      </c>
      <c r="C1794" s="418" t="inlineStr">
        <is>
          <t>56ប៊ី-លីង សឹបផ្លាយ ឆេន មេនេចម៉ិន ឯ.ក</t>
        </is>
      </c>
      <c r="D1794" s="418" t="inlineStr">
        <is>
          <t>K004-902004795</t>
        </is>
      </c>
      <c r="E1794" s="418" t="inlineStr">
        <is>
          <t>IN202104-0254</t>
        </is>
      </c>
      <c r="F1794" s="419" t="n">
        <v>44314</v>
      </c>
      <c r="G1794" s="420" t="n">
        <v>269325</v>
      </c>
      <c r="H1794" s="418" t="n"/>
      <c r="I1794" s="455" t="n">
        <v>269325</v>
      </c>
      <c r="J1794" s="418">
        <f>IF(L1794&lt;&gt;"",L1794,K1794)</f>
        <v/>
      </c>
      <c r="K1794" s="418">
        <f>IF(AND(T1794=TRUE, U1794=TRUE, V1794=TRUE), IF(W1794&lt;-0.05, "អនុញ្ញាត (អ្នកផ្គត់ផ្គង់ប្រកាសខ្វះ)", "បានប្រកាស (អនុញ្ញាត)"), IF(AND(T1794=FALSE, U1794=FALSE, V1794=FALSE), "ព្យួរទុក (មិនមានទិន្នន័យ)", "ប្រកាសខុស (ព្យួរទុក)"))</f>
        <v/>
      </c>
      <c r="L1794" s="418" t="inlineStr"/>
      <c r="M1794" s="418" t="inlineStr"/>
      <c r="N1794" s="455" t="n"/>
      <c r="O1794" s="455">
        <f>IF(W1794&lt;0,AI1794,I1794)</f>
        <v/>
      </c>
      <c r="P1794" s="455">
        <f>I1794-O1794</f>
        <v/>
      </c>
      <c r="Q1794" s="418" t="n"/>
      <c r="R1794" s="418" t="inlineStr">
        <is>
          <t>IN202104-0254</t>
        </is>
      </c>
      <c r="S1794" s="418" t="inlineStr"/>
      <c r="T1794" s="418">
        <f>R1794=S1794</f>
        <v/>
      </c>
      <c r="U1794" s="418">
        <f>AND(MONTH(F1794)=MONTH(Y1794), YEAR(F1794)=YEAR(Y1794))</f>
        <v/>
      </c>
      <c r="V1794" s="418">
        <f>AND(AC1794&lt;&gt;"", 'Company information'!D$4&lt;&gt;"", RIGHT(SUBSTITUTE(AC1794,"-",""),9)=RIGHT(SUBSTITUTE('Company information'!D$4,"-",""),9))</f>
        <v/>
      </c>
      <c r="W1794" s="418">
        <f>AI1794-I1794</f>
        <v/>
      </c>
      <c r="X1794" s="455" t="n"/>
      <c r="Y1794" s="417" t="n"/>
      <c r="Z1794" s="418" t="n"/>
      <c r="AA1794" s="418" t="n"/>
      <c r="AB1794" s="418" t="n"/>
      <c r="AC1794" s="418" t="n"/>
      <c r="AD1794" s="418" t="n"/>
      <c r="AE1794" s="455" t="n"/>
      <c r="AF1794" s="455" t="n"/>
      <c r="AG1794" s="455" t="n"/>
      <c r="AH1794" s="455" t="n"/>
      <c r="AI1794" s="455" t="n"/>
      <c r="AJ1794" s="455" t="n"/>
      <c r="AK1794" s="455" t="n"/>
      <c r="AL1794" s="455" t="n"/>
      <c r="AM1794" s="455" t="n"/>
      <c r="AN1794" s="455" t="n"/>
      <c r="AO1794" s="455" t="n"/>
      <c r="AP1794" s="455" t="n"/>
      <c r="AQ1794" s="455" t="n"/>
      <c r="AR1794" s="418" t="n"/>
      <c r="AS1794" s="418" t="n"/>
      <c r="AT1794" s="418" t="n"/>
    </row>
    <row r="1795">
      <c r="A1795" s="417" t="n">
        <v>1786</v>
      </c>
      <c r="B1795" s="418" t="inlineStr">
        <is>
          <t>Custom Clearance Fee</t>
        </is>
      </c>
      <c r="C1795" s="418" t="inlineStr">
        <is>
          <t>56ប៊ី-លីង សឹបផ្លាយ ឆេន មេនេចម៉ិន ឯ.ក</t>
        </is>
      </c>
      <c r="D1795" s="418" t="inlineStr">
        <is>
          <t>K004-902004795</t>
        </is>
      </c>
      <c r="E1795" s="418" t="inlineStr">
        <is>
          <t>IN202104-0253</t>
        </is>
      </c>
      <c r="F1795" s="419" t="n">
        <v>44314</v>
      </c>
      <c r="G1795" s="420" t="n">
        <v>297675</v>
      </c>
      <c r="H1795" s="418" t="n"/>
      <c r="I1795" s="455" t="n">
        <v>297675</v>
      </c>
      <c r="J1795" s="418">
        <f>IF(L1795&lt;&gt;"",L1795,K1795)</f>
        <v/>
      </c>
      <c r="K1795" s="418">
        <f>IF(AND(T1795=TRUE, U1795=TRUE, V1795=TRUE), IF(W1795&lt;-0.05, "អនុញ្ញាត (អ្នកផ្គត់ផ្គង់ប្រកាសខ្វះ)", "បានប្រកាស (អនុញ្ញាត)"), IF(AND(T1795=FALSE, U1795=FALSE, V1795=FALSE), "ព្យួរទុក (មិនមានទិន្នន័យ)", "ប្រកាសខុស (ព្យួរទុក)"))</f>
        <v/>
      </c>
      <c r="L1795" s="418" t="inlineStr"/>
      <c r="M1795" s="418" t="inlineStr"/>
      <c r="N1795" s="455" t="n"/>
      <c r="O1795" s="455">
        <f>IF(W1795&lt;0,AI1795,I1795)</f>
        <v/>
      </c>
      <c r="P1795" s="455">
        <f>I1795-O1795</f>
        <v/>
      </c>
      <c r="Q1795" s="418" t="n"/>
      <c r="R1795" s="418" t="inlineStr">
        <is>
          <t>IN202104-0253</t>
        </is>
      </c>
      <c r="S1795" s="418" t="inlineStr"/>
      <c r="T1795" s="418">
        <f>R1795=S1795</f>
        <v/>
      </c>
      <c r="U1795" s="418">
        <f>AND(MONTH(F1795)=MONTH(Y1795), YEAR(F1795)=YEAR(Y1795))</f>
        <v/>
      </c>
      <c r="V1795" s="418">
        <f>AND(AC1795&lt;&gt;"", 'Company information'!D$4&lt;&gt;"", RIGHT(SUBSTITUTE(AC1795,"-",""),9)=RIGHT(SUBSTITUTE('Company information'!D$4,"-",""),9))</f>
        <v/>
      </c>
      <c r="W1795" s="418">
        <f>AI1795-I1795</f>
        <v/>
      </c>
      <c r="X1795" s="455" t="n"/>
      <c r="Y1795" s="417" t="n"/>
      <c r="Z1795" s="418" t="n"/>
      <c r="AA1795" s="418" t="n"/>
      <c r="AB1795" s="418" t="n"/>
      <c r="AC1795" s="418" t="n"/>
      <c r="AD1795" s="418" t="n"/>
      <c r="AE1795" s="455" t="n"/>
      <c r="AF1795" s="455" t="n"/>
      <c r="AG1795" s="455" t="n"/>
      <c r="AH1795" s="455" t="n"/>
      <c r="AI1795" s="455" t="n"/>
      <c r="AJ1795" s="455" t="n"/>
      <c r="AK1795" s="455" t="n"/>
      <c r="AL1795" s="455" t="n"/>
      <c r="AM1795" s="455" t="n"/>
      <c r="AN1795" s="455" t="n"/>
      <c r="AO1795" s="455" t="n"/>
      <c r="AP1795" s="455" t="n"/>
      <c r="AQ1795" s="455" t="n"/>
      <c r="AR1795" s="418" t="n"/>
      <c r="AS1795" s="418" t="n"/>
      <c r="AT1795" s="418" t="n"/>
    </row>
    <row r="1796">
      <c r="A1796" s="417" t="n">
        <v>1787</v>
      </c>
      <c r="B1796" s="418" t="inlineStr">
        <is>
          <t>Custom Clearance Fee</t>
        </is>
      </c>
      <c r="C1796" s="418" t="inlineStr">
        <is>
          <t>56ប៊ី-លីង សឹបផ្លាយ ឆេន មេនេចម៉ិន ឯ.ក</t>
        </is>
      </c>
      <c r="D1796" s="418" t="inlineStr">
        <is>
          <t>K004-902004795</t>
        </is>
      </c>
      <c r="E1796" s="418" t="inlineStr">
        <is>
          <t>IN202104-0252</t>
        </is>
      </c>
      <c r="F1796" s="419" t="n">
        <v>44314</v>
      </c>
      <c r="G1796" s="420" t="n">
        <v>293625</v>
      </c>
      <c r="H1796" s="418" t="n"/>
      <c r="I1796" s="455" t="n">
        <v>293625</v>
      </c>
      <c r="J1796" s="418">
        <f>IF(L1796&lt;&gt;"",L1796,K1796)</f>
        <v/>
      </c>
      <c r="K1796" s="418">
        <f>IF(AND(T1796=TRUE, U1796=TRUE, V1796=TRUE), IF(W1796&lt;-0.05, "អនុញ្ញាត (អ្នកផ្គត់ផ្គង់ប្រកាសខ្វះ)", "បានប្រកាស (អនុញ្ញាត)"), IF(AND(T1796=FALSE, U1796=FALSE, V1796=FALSE), "ព្យួរទុក (មិនមានទិន្នន័យ)", "ប្រកាសខុស (ព្យួរទុក)"))</f>
        <v/>
      </c>
      <c r="L1796" s="418" t="inlineStr"/>
      <c r="M1796" s="418" t="inlineStr"/>
      <c r="N1796" s="455" t="n"/>
      <c r="O1796" s="455">
        <f>IF(W1796&lt;0,AI1796,I1796)</f>
        <v/>
      </c>
      <c r="P1796" s="455">
        <f>I1796-O1796</f>
        <v/>
      </c>
      <c r="Q1796" s="418" t="n"/>
      <c r="R1796" s="418" t="inlineStr">
        <is>
          <t>IN202104-0252</t>
        </is>
      </c>
      <c r="S1796" s="418" t="inlineStr"/>
      <c r="T1796" s="418">
        <f>R1796=S1796</f>
        <v/>
      </c>
      <c r="U1796" s="418">
        <f>AND(MONTH(F1796)=MONTH(Y1796), YEAR(F1796)=YEAR(Y1796))</f>
        <v/>
      </c>
      <c r="V1796" s="418">
        <f>AND(AC1796&lt;&gt;"", 'Company information'!D$4&lt;&gt;"", RIGHT(SUBSTITUTE(AC1796,"-",""),9)=RIGHT(SUBSTITUTE('Company information'!D$4,"-",""),9))</f>
        <v/>
      </c>
      <c r="W1796" s="418">
        <f>AI1796-I1796</f>
        <v/>
      </c>
      <c r="X1796" s="455" t="n"/>
      <c r="Y1796" s="417" t="n"/>
      <c r="Z1796" s="418" t="n"/>
      <c r="AA1796" s="418" t="n"/>
      <c r="AB1796" s="418" t="n"/>
      <c r="AC1796" s="418" t="n"/>
      <c r="AD1796" s="418" t="n"/>
      <c r="AE1796" s="455" t="n"/>
      <c r="AF1796" s="455" t="n"/>
      <c r="AG1796" s="455" t="n"/>
      <c r="AH1796" s="455" t="n"/>
      <c r="AI1796" s="455" t="n"/>
      <c r="AJ1796" s="455" t="n"/>
      <c r="AK1796" s="455" t="n"/>
      <c r="AL1796" s="455" t="n"/>
      <c r="AM1796" s="455" t="n"/>
      <c r="AN1796" s="455" t="n"/>
      <c r="AO1796" s="455" t="n"/>
      <c r="AP1796" s="455" t="n"/>
      <c r="AQ1796" s="455" t="n"/>
      <c r="AR1796" s="418" t="n"/>
      <c r="AS1796" s="418" t="n"/>
      <c r="AT1796" s="418" t="n"/>
    </row>
    <row r="1797">
      <c r="A1797" s="417" t="n">
        <v>1788</v>
      </c>
      <c r="B1797" s="418" t="inlineStr">
        <is>
          <t>Custom Clearance Fee</t>
        </is>
      </c>
      <c r="C1797" s="418" t="inlineStr">
        <is>
          <t>56ប៊ី-លីង សឹបផ្លាយ ឆេន មេនេចម៉ិន ឯ.ក</t>
        </is>
      </c>
      <c r="D1797" s="418" t="inlineStr">
        <is>
          <t>K004-902004795</t>
        </is>
      </c>
      <c r="E1797" s="418" t="inlineStr">
        <is>
          <t>IN202104-0251</t>
        </is>
      </c>
      <c r="F1797" s="419" t="n">
        <v>44314</v>
      </c>
      <c r="G1797" s="420" t="n">
        <v>269325</v>
      </c>
      <c r="H1797" s="418" t="n"/>
      <c r="I1797" s="455" t="n">
        <v>269325</v>
      </c>
      <c r="J1797" s="418">
        <f>IF(L1797&lt;&gt;"",L1797,K1797)</f>
        <v/>
      </c>
      <c r="K1797" s="418">
        <f>IF(AND(T1797=TRUE, U1797=TRUE, V1797=TRUE), IF(W1797&lt;-0.05, "អនុញ្ញាត (អ្នកផ្គត់ផ្គង់ប្រកាសខ្វះ)", "បានប្រកាស (អនុញ្ញាត)"), IF(AND(T1797=FALSE, U1797=FALSE, V1797=FALSE), "ព្យួរទុក (មិនមានទិន្នន័យ)", "ប្រកាសខុស (ព្យួរទុក)"))</f>
        <v/>
      </c>
      <c r="L1797" s="418" t="inlineStr"/>
      <c r="M1797" s="418" t="inlineStr"/>
      <c r="N1797" s="455" t="n"/>
      <c r="O1797" s="455">
        <f>IF(W1797&lt;0,AI1797,I1797)</f>
        <v/>
      </c>
      <c r="P1797" s="455">
        <f>I1797-O1797</f>
        <v/>
      </c>
      <c r="Q1797" s="418" t="n"/>
      <c r="R1797" s="418" t="inlineStr">
        <is>
          <t>IN202104-0251</t>
        </is>
      </c>
      <c r="S1797" s="418" t="inlineStr"/>
      <c r="T1797" s="418">
        <f>R1797=S1797</f>
        <v/>
      </c>
      <c r="U1797" s="418">
        <f>AND(MONTH(F1797)=MONTH(Y1797), YEAR(F1797)=YEAR(Y1797))</f>
        <v/>
      </c>
      <c r="V1797" s="418">
        <f>AND(AC1797&lt;&gt;"", 'Company information'!D$4&lt;&gt;"", RIGHT(SUBSTITUTE(AC1797,"-",""),9)=RIGHT(SUBSTITUTE('Company information'!D$4,"-",""),9))</f>
        <v/>
      </c>
      <c r="W1797" s="418">
        <f>AI1797-I1797</f>
        <v/>
      </c>
      <c r="X1797" s="455" t="n"/>
      <c r="Y1797" s="417" t="n"/>
      <c r="Z1797" s="418" t="n"/>
      <c r="AA1797" s="418" t="n"/>
      <c r="AB1797" s="418" t="n"/>
      <c r="AC1797" s="418" t="n"/>
      <c r="AD1797" s="418" t="n"/>
      <c r="AE1797" s="455" t="n"/>
      <c r="AF1797" s="455" t="n"/>
      <c r="AG1797" s="455" t="n"/>
      <c r="AH1797" s="455" t="n"/>
      <c r="AI1797" s="455" t="n"/>
      <c r="AJ1797" s="455" t="n"/>
      <c r="AK1797" s="455" t="n"/>
      <c r="AL1797" s="455" t="n"/>
      <c r="AM1797" s="455" t="n"/>
      <c r="AN1797" s="455" t="n"/>
      <c r="AO1797" s="455" t="n"/>
      <c r="AP1797" s="455" t="n"/>
      <c r="AQ1797" s="455" t="n"/>
      <c r="AR1797" s="418" t="n"/>
      <c r="AS1797" s="418" t="n"/>
      <c r="AT1797" s="418" t="n"/>
    </row>
    <row r="1798">
      <c r="A1798" s="417" t="n">
        <v>1789</v>
      </c>
      <c r="B1798" s="418" t="inlineStr">
        <is>
          <t>Custom Clearance Fee</t>
        </is>
      </c>
      <c r="C1798" s="418" t="inlineStr">
        <is>
          <t>56ប៊ី-លីង សឹបផ្លាយ ឆេន មេនេចម៉ិន ឯ.ក</t>
        </is>
      </c>
      <c r="D1798" s="418" t="inlineStr">
        <is>
          <t>K004-902004795</t>
        </is>
      </c>
      <c r="E1798" s="418" t="inlineStr">
        <is>
          <t>IN202104-0249</t>
        </is>
      </c>
      <c r="F1798" s="419" t="n">
        <v>44314</v>
      </c>
      <c r="G1798" s="420" t="n">
        <v>502200</v>
      </c>
      <c r="H1798" s="418" t="n"/>
      <c r="I1798" s="455" t="n">
        <v>502200</v>
      </c>
      <c r="J1798" s="418">
        <f>IF(L1798&lt;&gt;"",L1798,K1798)</f>
        <v/>
      </c>
      <c r="K1798" s="418">
        <f>IF(AND(T1798=TRUE, U1798=TRUE, V1798=TRUE), IF(W1798&lt;-0.05, "អនុញ្ញាត (អ្នកផ្គត់ផ្គង់ប្រកាសខ្វះ)", "បានប្រកាស (អនុញ្ញាត)"), IF(AND(T1798=FALSE, U1798=FALSE, V1798=FALSE), "ព្យួរទុក (មិនមានទិន្នន័យ)", "ប្រកាសខុស (ព្យួរទុក)"))</f>
        <v/>
      </c>
      <c r="L1798" s="418" t="inlineStr"/>
      <c r="M1798" s="418" t="inlineStr"/>
      <c r="N1798" s="455" t="n"/>
      <c r="O1798" s="455">
        <f>IF(W1798&lt;0,AI1798,I1798)</f>
        <v/>
      </c>
      <c r="P1798" s="455">
        <f>I1798-O1798</f>
        <v/>
      </c>
      <c r="Q1798" s="418" t="n"/>
      <c r="R1798" s="418" t="inlineStr">
        <is>
          <t>IN202104-0249</t>
        </is>
      </c>
      <c r="S1798" s="418" t="inlineStr"/>
      <c r="T1798" s="418">
        <f>R1798=S1798</f>
        <v/>
      </c>
      <c r="U1798" s="418">
        <f>AND(MONTH(F1798)=MONTH(Y1798), YEAR(F1798)=YEAR(Y1798))</f>
        <v/>
      </c>
      <c r="V1798" s="418">
        <f>AND(AC1798&lt;&gt;"", 'Company information'!D$4&lt;&gt;"", RIGHT(SUBSTITUTE(AC1798,"-",""),9)=RIGHT(SUBSTITUTE('Company information'!D$4,"-",""),9))</f>
        <v/>
      </c>
      <c r="W1798" s="418">
        <f>AI1798-I1798</f>
        <v/>
      </c>
      <c r="X1798" s="455" t="n"/>
      <c r="Y1798" s="417" t="n"/>
      <c r="Z1798" s="418" t="n"/>
      <c r="AA1798" s="418" t="n"/>
      <c r="AB1798" s="418" t="n"/>
      <c r="AC1798" s="418" t="n"/>
      <c r="AD1798" s="418" t="n"/>
      <c r="AE1798" s="455" t="n"/>
      <c r="AF1798" s="455" t="n"/>
      <c r="AG1798" s="455" t="n"/>
      <c r="AH1798" s="455" t="n"/>
      <c r="AI1798" s="455" t="n"/>
      <c r="AJ1798" s="455" t="n"/>
      <c r="AK1798" s="455" t="n"/>
      <c r="AL1798" s="455" t="n"/>
      <c r="AM1798" s="455" t="n"/>
      <c r="AN1798" s="455" t="n"/>
      <c r="AO1798" s="455" t="n"/>
      <c r="AP1798" s="455" t="n"/>
      <c r="AQ1798" s="455" t="n"/>
      <c r="AR1798" s="418" t="n"/>
      <c r="AS1798" s="418" t="n"/>
      <c r="AT1798" s="418" t="n"/>
    </row>
    <row r="1799">
      <c r="A1799" s="417" t="n">
        <v>1790</v>
      </c>
      <c r="B1799" s="418" t="inlineStr">
        <is>
          <t>Custom Clearance Fee</t>
        </is>
      </c>
      <c r="C1799" s="418" t="inlineStr">
        <is>
          <t>56ប៊ី-លីង សឹបផ្លាយ ឆេន មេនេចម៉ិន ឯ.ក</t>
        </is>
      </c>
      <c r="D1799" s="418" t="inlineStr">
        <is>
          <t>K004-902004795</t>
        </is>
      </c>
      <c r="E1799" s="418" t="inlineStr">
        <is>
          <t>IN202104-0248</t>
        </is>
      </c>
      <c r="F1799" s="419" t="n">
        <v>44314</v>
      </c>
      <c r="G1799" s="420" t="n">
        <v>735075</v>
      </c>
      <c r="H1799" s="418" t="n"/>
      <c r="I1799" s="455" t="n">
        <v>735075</v>
      </c>
      <c r="J1799" s="418">
        <f>IF(L1799&lt;&gt;"",L1799,K1799)</f>
        <v/>
      </c>
      <c r="K1799" s="418">
        <f>IF(AND(T1799=TRUE, U1799=TRUE, V1799=TRUE), IF(W1799&lt;-0.05, "អនុញ្ញាត (អ្នកផ្គត់ផ្គង់ប្រកាសខ្វះ)", "បានប្រកាស (អនុញ្ញាត)"), IF(AND(T1799=FALSE, U1799=FALSE, V1799=FALSE), "ព្យួរទុក (មិនមានទិន្នន័យ)", "ប្រកាសខុស (ព្យួរទុក)"))</f>
        <v/>
      </c>
      <c r="L1799" s="418" t="inlineStr"/>
      <c r="M1799" s="418" t="inlineStr"/>
      <c r="N1799" s="455" t="n"/>
      <c r="O1799" s="455">
        <f>IF(W1799&lt;0,AI1799,I1799)</f>
        <v/>
      </c>
      <c r="P1799" s="455">
        <f>I1799-O1799</f>
        <v/>
      </c>
      <c r="Q1799" s="418" t="n"/>
      <c r="R1799" s="418" t="inlineStr">
        <is>
          <t>IN202104-0248</t>
        </is>
      </c>
      <c r="S1799" s="418" t="inlineStr"/>
      <c r="T1799" s="418">
        <f>R1799=S1799</f>
        <v/>
      </c>
      <c r="U1799" s="418">
        <f>AND(MONTH(F1799)=MONTH(Y1799), YEAR(F1799)=YEAR(Y1799))</f>
        <v/>
      </c>
      <c r="V1799" s="418">
        <f>AND(AC1799&lt;&gt;"", 'Company information'!D$4&lt;&gt;"", RIGHT(SUBSTITUTE(AC1799,"-",""),9)=RIGHT(SUBSTITUTE('Company information'!D$4,"-",""),9))</f>
        <v/>
      </c>
      <c r="W1799" s="418">
        <f>AI1799-I1799</f>
        <v/>
      </c>
      <c r="X1799" s="455" t="n"/>
      <c r="Y1799" s="417" t="n"/>
      <c r="Z1799" s="418" t="n"/>
      <c r="AA1799" s="418" t="n"/>
      <c r="AB1799" s="418" t="n"/>
      <c r="AC1799" s="418" t="n"/>
      <c r="AD1799" s="418" t="n"/>
      <c r="AE1799" s="455" t="n"/>
      <c r="AF1799" s="455" t="n"/>
      <c r="AG1799" s="455" t="n"/>
      <c r="AH1799" s="455" t="n"/>
      <c r="AI1799" s="455" t="n"/>
      <c r="AJ1799" s="455" t="n"/>
      <c r="AK1799" s="455" t="n"/>
      <c r="AL1799" s="455" t="n"/>
      <c r="AM1799" s="455" t="n"/>
      <c r="AN1799" s="455" t="n"/>
      <c r="AO1799" s="455" t="n"/>
      <c r="AP1799" s="455" t="n"/>
      <c r="AQ1799" s="455" t="n"/>
      <c r="AR1799" s="418" t="n"/>
      <c r="AS1799" s="418" t="n"/>
      <c r="AT1799" s="418" t="n"/>
    </row>
    <row r="1800">
      <c r="A1800" s="417" t="n">
        <v>1791</v>
      </c>
      <c r="B1800" s="418" t="inlineStr">
        <is>
          <t>Custom Clearance Fee</t>
        </is>
      </c>
      <c r="C1800" s="418" t="inlineStr">
        <is>
          <t>56ប៊ី-លីង សឹបផ្លាយ ឆេន មេនេចម៉ិន ឯ.ក</t>
        </is>
      </c>
      <c r="D1800" s="418" t="inlineStr">
        <is>
          <t>K004-902004795</t>
        </is>
      </c>
      <c r="E1800" s="418" t="inlineStr">
        <is>
          <t>IN202104-0247</t>
        </is>
      </c>
      <c r="F1800" s="419" t="n">
        <v>44309</v>
      </c>
      <c r="G1800" s="420" t="n">
        <v>269192</v>
      </c>
      <c r="H1800" s="418" t="n"/>
      <c r="I1800" s="455" t="n">
        <v>269192</v>
      </c>
      <c r="J1800" s="418">
        <f>IF(L1800&lt;&gt;"",L1800,K1800)</f>
        <v/>
      </c>
      <c r="K1800" s="418">
        <f>IF(AND(T1800=TRUE, U1800=TRUE, V1800=TRUE), IF(W1800&lt;-0.05, "អនុញ្ញាត (អ្នកផ្គត់ផ្គង់ប្រកាសខ្វះ)", "បានប្រកាស (អនុញ្ញាត)"), IF(AND(T1800=FALSE, U1800=FALSE, V1800=FALSE), "ព្យួរទុក (មិនមានទិន្នន័យ)", "ប្រកាសខុស (ព្យួរទុក)"))</f>
        <v/>
      </c>
      <c r="L1800" s="418" t="inlineStr"/>
      <c r="M1800" s="418" t="inlineStr"/>
      <c r="N1800" s="455" t="n"/>
      <c r="O1800" s="455">
        <f>IF(W1800&lt;0,AI1800,I1800)</f>
        <v/>
      </c>
      <c r="P1800" s="455">
        <f>I1800-O1800</f>
        <v/>
      </c>
      <c r="Q1800" s="418" t="n"/>
      <c r="R1800" s="418" t="inlineStr">
        <is>
          <t>IN202104-0247</t>
        </is>
      </c>
      <c r="S1800" s="418" t="inlineStr"/>
      <c r="T1800" s="418">
        <f>R1800=S1800</f>
        <v/>
      </c>
      <c r="U1800" s="418">
        <f>AND(MONTH(F1800)=MONTH(Y1800), YEAR(F1800)=YEAR(Y1800))</f>
        <v/>
      </c>
      <c r="V1800" s="418">
        <f>AND(AC1800&lt;&gt;"", 'Company information'!D$4&lt;&gt;"", RIGHT(SUBSTITUTE(AC1800,"-",""),9)=RIGHT(SUBSTITUTE('Company information'!D$4,"-",""),9))</f>
        <v/>
      </c>
      <c r="W1800" s="418">
        <f>AI1800-I1800</f>
        <v/>
      </c>
      <c r="X1800" s="455" t="n"/>
      <c r="Y1800" s="417" t="n"/>
      <c r="Z1800" s="418" t="n"/>
      <c r="AA1800" s="418" t="n"/>
      <c r="AB1800" s="418" t="n"/>
      <c r="AC1800" s="418" t="n"/>
      <c r="AD1800" s="418" t="n"/>
      <c r="AE1800" s="455" t="n"/>
      <c r="AF1800" s="455" t="n"/>
      <c r="AG1800" s="455" t="n"/>
      <c r="AH1800" s="455" t="n"/>
      <c r="AI1800" s="455" t="n"/>
      <c r="AJ1800" s="455" t="n"/>
      <c r="AK1800" s="455" t="n"/>
      <c r="AL1800" s="455" t="n"/>
      <c r="AM1800" s="455" t="n"/>
      <c r="AN1800" s="455" t="n"/>
      <c r="AO1800" s="455" t="n"/>
      <c r="AP1800" s="455" t="n"/>
      <c r="AQ1800" s="455" t="n"/>
      <c r="AR1800" s="418" t="n"/>
      <c r="AS1800" s="418" t="n"/>
      <c r="AT1800" s="418" t="n"/>
    </row>
    <row r="1801">
      <c r="A1801" s="417" t="n">
        <v>1792</v>
      </c>
      <c r="B1801" s="418" t="inlineStr">
        <is>
          <t>Express Fee</t>
        </is>
      </c>
      <c r="C1801" s="418" t="inlineStr">
        <is>
          <t>ឌី អេច អិល អិចប្រេស (ខេមបូឌា)</t>
        </is>
      </c>
      <c r="D1801" s="418" t="inlineStr">
        <is>
          <t>L001-100045197</t>
        </is>
      </c>
      <c r="E1801" s="418" t="inlineStr">
        <is>
          <t>PNHR000377581.</t>
        </is>
      </c>
      <c r="F1801" s="419" t="n">
        <v>44412</v>
      </c>
      <c r="G1801" s="420" t="n">
        <v>16459</v>
      </c>
      <c r="H1801" s="418" t="n"/>
      <c r="I1801" s="455" t="n">
        <v>16459</v>
      </c>
      <c r="J1801" s="418">
        <f>IF(L1801&lt;&gt;"",L1801,K1801)</f>
        <v/>
      </c>
      <c r="K1801" s="418">
        <f>IF(AND(T1801=TRUE, U1801=TRUE, V1801=TRUE), IF(W1801&lt;-0.05, "អនុញ្ញាត (អ្នកផ្គត់ផ្គង់ប្រកាសខ្វះ)", "បានប្រកាស (អនុញ្ញាត)"), IF(AND(T1801=FALSE, U1801=FALSE, V1801=FALSE), "ព្យួរទុក (មិនមានទិន្នន័យ)", "ប្រកាសខុស (ព្យួរទុក)"))</f>
        <v/>
      </c>
      <c r="L1801" s="418" t="inlineStr"/>
      <c r="M1801" s="418" t="inlineStr"/>
      <c r="N1801" s="455" t="n"/>
      <c r="O1801" s="455">
        <f>IF(W1801&lt;0,AI1801,I1801)</f>
        <v/>
      </c>
      <c r="P1801" s="455">
        <f>I1801-O1801</f>
        <v/>
      </c>
      <c r="Q1801" s="418" t="n"/>
      <c r="R1801" s="418" t="inlineStr">
        <is>
          <t>PNHR000377581.</t>
        </is>
      </c>
      <c r="S1801" s="418" t="inlineStr"/>
      <c r="T1801" s="418">
        <f>R1801=S1801</f>
        <v/>
      </c>
      <c r="U1801" s="418">
        <f>AND(MONTH(F1801)=MONTH(Y1801), YEAR(F1801)=YEAR(Y1801))</f>
        <v/>
      </c>
      <c r="V1801" s="418">
        <f>AND(AC1801&lt;&gt;"", 'Company information'!D$4&lt;&gt;"", RIGHT(SUBSTITUTE(AC1801,"-",""),9)=RIGHT(SUBSTITUTE('Company information'!D$4,"-",""),9))</f>
        <v/>
      </c>
      <c r="W1801" s="418">
        <f>AI1801-I1801</f>
        <v/>
      </c>
      <c r="X1801" s="455" t="n"/>
      <c r="Y1801" s="417" t="n"/>
      <c r="Z1801" s="418" t="n"/>
      <c r="AA1801" s="418" t="n"/>
      <c r="AB1801" s="418" t="n"/>
      <c r="AC1801" s="418" t="n"/>
      <c r="AD1801" s="418" t="n"/>
      <c r="AE1801" s="455" t="n"/>
      <c r="AF1801" s="455" t="n"/>
      <c r="AG1801" s="455" t="n"/>
      <c r="AH1801" s="455" t="n"/>
      <c r="AI1801" s="455" t="n"/>
      <c r="AJ1801" s="455" t="n"/>
      <c r="AK1801" s="455" t="n"/>
      <c r="AL1801" s="455" t="n"/>
      <c r="AM1801" s="455" t="n"/>
      <c r="AN1801" s="455" t="n"/>
      <c r="AO1801" s="455" t="n"/>
      <c r="AP1801" s="455" t="n"/>
      <c r="AQ1801" s="455" t="n"/>
      <c r="AR1801" s="418" t="n"/>
      <c r="AS1801" s="418" t="n"/>
      <c r="AT1801" s="418" t="n"/>
    </row>
    <row r="1802">
      <c r="A1802" s="417" t="n">
        <v>1793</v>
      </c>
      <c r="B1802" s="418" t="inlineStr">
        <is>
          <t>សេវាកំចាត់សត្វល្អិតសំរាប់ខែ មីនា ឆ្នាំ 2021</t>
        </is>
      </c>
      <c r="C1802" s="418" t="inlineStr">
        <is>
          <t>ភីស៊ីអាយ សឺវីស</t>
        </is>
      </c>
      <c r="D1802" s="418" t="inlineStr">
        <is>
          <t>K010-901639639</t>
        </is>
      </c>
      <c r="E1802" s="418" t="inlineStr">
        <is>
          <t>2021-0065</t>
        </is>
      </c>
      <c r="F1802" s="419" t="n">
        <v>44311</v>
      </c>
      <c r="G1802" s="420" t="n">
        <v>80960</v>
      </c>
      <c r="H1802" s="418" t="n"/>
      <c r="I1802" s="455" t="n">
        <v>80960</v>
      </c>
      <c r="J1802" s="418">
        <f>IF(L1802&lt;&gt;"",L1802,K1802)</f>
        <v/>
      </c>
      <c r="K1802" s="418">
        <f>IF(AND(T1802=TRUE, U1802=TRUE, V1802=TRUE), IF(W1802&lt;-0.05, "អនុញ្ញាត (អ្នកផ្គត់ផ្គង់ប្រកាសខ្វះ)", "បានប្រកាស (អនុញ្ញាត)"), IF(AND(T1802=FALSE, U1802=FALSE, V1802=FALSE), "ព្យួរទុក (មិនមានទិន្នន័យ)", "ប្រកាសខុស (ព្យួរទុក)"))</f>
        <v/>
      </c>
      <c r="L1802" s="418" t="inlineStr"/>
      <c r="M1802" s="418" t="inlineStr"/>
      <c r="N1802" s="455" t="n"/>
      <c r="O1802" s="455">
        <f>IF(W1802&lt;0,AI1802,I1802)</f>
        <v/>
      </c>
      <c r="P1802" s="455">
        <f>I1802-O1802</f>
        <v/>
      </c>
      <c r="Q1802" s="418" t="n"/>
      <c r="R1802" s="418" t="inlineStr">
        <is>
          <t>2021-0065</t>
        </is>
      </c>
      <c r="S1802" s="418" t="inlineStr"/>
      <c r="T1802" s="418">
        <f>R1802=S1802</f>
        <v/>
      </c>
      <c r="U1802" s="418">
        <f>AND(MONTH(F1802)=MONTH(Y1802), YEAR(F1802)=YEAR(Y1802))</f>
        <v/>
      </c>
      <c r="V1802" s="418">
        <f>AND(AC1802&lt;&gt;"", 'Company information'!D$4&lt;&gt;"", RIGHT(SUBSTITUTE(AC1802,"-",""),9)=RIGHT(SUBSTITUTE('Company information'!D$4,"-",""),9))</f>
        <v/>
      </c>
      <c r="W1802" s="418">
        <f>AI1802-I1802</f>
        <v/>
      </c>
      <c r="X1802" s="455" t="n"/>
      <c r="Y1802" s="417" t="n"/>
      <c r="Z1802" s="418" t="n"/>
      <c r="AA1802" s="418" t="n"/>
      <c r="AB1802" s="418" t="n"/>
      <c r="AC1802" s="418" t="n"/>
      <c r="AD1802" s="418" t="n"/>
      <c r="AE1802" s="455" t="n"/>
      <c r="AF1802" s="455" t="n"/>
      <c r="AG1802" s="455" t="n"/>
      <c r="AH1802" s="455" t="n"/>
      <c r="AI1802" s="455" t="n"/>
      <c r="AJ1802" s="455" t="n"/>
      <c r="AK1802" s="455" t="n"/>
      <c r="AL1802" s="455" t="n"/>
      <c r="AM1802" s="455" t="n"/>
      <c r="AN1802" s="455" t="n"/>
      <c r="AO1802" s="455" t="n"/>
      <c r="AP1802" s="455" t="n"/>
      <c r="AQ1802" s="455" t="n"/>
      <c r="AR1802" s="418" t="n"/>
      <c r="AS1802" s="418" t="n"/>
      <c r="AT1802" s="418" t="n"/>
    </row>
    <row r="1803">
      <c r="A1803" s="417" t="n">
        <v>1794</v>
      </c>
      <c r="B1803" s="418" t="inlineStr">
        <is>
          <t>ផ្លាកក្រដាសនិងក្រដាស</t>
        </is>
      </c>
      <c r="C1803" s="418" t="inlineStr">
        <is>
          <t>ដុងគ័ន ស៊ីធី ហ្វាញស្តារ ព្រីនធីង (ខេមបូឌា)</t>
        </is>
      </c>
      <c r="D1803" s="418" t="inlineStr">
        <is>
          <t>L001-100193021</t>
        </is>
      </c>
      <c r="E1803" s="418" t="inlineStr">
        <is>
          <t>000207</t>
        </is>
      </c>
      <c r="F1803" s="419" t="n">
        <v>44310</v>
      </c>
      <c r="G1803" s="420" t="n">
        <v>6459758</v>
      </c>
      <c r="H1803" s="418" t="n"/>
      <c r="I1803" s="455" t="n">
        <v>6459758</v>
      </c>
      <c r="J1803" s="418">
        <f>IF(L1803&lt;&gt;"",L1803,K1803)</f>
        <v/>
      </c>
      <c r="K1803" s="418">
        <f>IF(AND(T1803=TRUE, U1803=TRUE, V1803=TRUE), IF(W1803&lt;-0.05, "អនុញ្ញាត (អ្នកផ្គត់ផ្គង់ប្រកាសខ្វះ)", "បានប្រកាស (អនុញ្ញាត)"), IF(AND(T1803=FALSE, U1803=FALSE, V1803=FALSE), "ព្យួរទុក (មិនមានទិន្នន័យ)", "ប្រកាសខុស (ព្យួរទុក)"))</f>
        <v/>
      </c>
      <c r="L1803" s="418" t="inlineStr"/>
      <c r="M1803" s="418" t="inlineStr"/>
      <c r="N1803" s="455" t="n"/>
      <c r="O1803" s="455">
        <f>IF(W1803&lt;0,AI1803,I1803)</f>
        <v/>
      </c>
      <c r="P1803" s="455">
        <f>I1803-O1803</f>
        <v/>
      </c>
      <c r="Q1803" s="418" t="n"/>
      <c r="R1803" s="418" t="inlineStr">
        <is>
          <t>000207</t>
        </is>
      </c>
      <c r="S1803" s="418" t="inlineStr">
        <is>
          <t>000207</t>
        </is>
      </c>
      <c r="T1803" s="418">
        <f>R1803=S1803</f>
        <v/>
      </c>
      <c r="U1803" s="418">
        <f>AND(MONTH(F1803)=MONTH(Y1803), YEAR(F1803)=YEAR(Y1803))</f>
        <v/>
      </c>
      <c r="V1803" s="418">
        <f>AND(AC1803&lt;&gt;"", 'Company information'!D$4&lt;&gt;"", RIGHT(SUBSTITUTE(AC1803,"-",""),9)=RIGHT(SUBSTITUTE('Company information'!D$4,"-",""),9))</f>
        <v/>
      </c>
      <c r="W1803" s="418">
        <f>AI1803-I1803</f>
        <v/>
      </c>
      <c r="X1803" s="455" t="n"/>
      <c r="Y1803" s="419" t="n">
        <v>44773</v>
      </c>
      <c r="Z1803" s="418" t="inlineStr">
        <is>
          <t>000207</t>
        </is>
      </c>
      <c r="AA1803" s="418" t="inlineStr"/>
      <c r="AB1803" s="418" t="inlineStr">
        <is>
          <t>បុគ្គលជាប់អាករ</t>
        </is>
      </c>
      <c r="AC1803" s="418" t="inlineStr">
        <is>
          <t>B120-902105069</t>
        </is>
      </c>
      <c r="AD1803" s="418" t="inlineStr">
        <is>
          <t>វ៉ាយ អ័រឃីដ ឌីស្ទីលឡឺរី ឯ.ក</t>
        </is>
      </c>
      <c r="AE1803" s="455" t="n">
        <v>2238500</v>
      </c>
      <c r="AF1803" s="455" t="n">
        <v>2035000</v>
      </c>
      <c r="AG1803" s="455" t="n">
        <v>0</v>
      </c>
      <c r="AH1803" s="455" t="n">
        <v>0</v>
      </c>
      <c r="AI1803" s="455" t="n">
        <v>203500</v>
      </c>
      <c r="AJ1803" s="455" t="n">
        <v>0</v>
      </c>
      <c r="AK1803" s="455" t="n">
        <v>0</v>
      </c>
      <c r="AL1803" s="455" t="n">
        <v>0</v>
      </c>
      <c r="AM1803" s="455" t="n">
        <v>0</v>
      </c>
      <c r="AN1803" s="455" t="n">
        <v>0</v>
      </c>
      <c r="AO1803" s="455" t="n">
        <v>0</v>
      </c>
      <c r="AP1803" s="455" t="n">
        <v>0</v>
      </c>
      <c r="AQ1803" s="455" t="n">
        <v>0</v>
      </c>
      <c r="AR1803" s="418" t="inlineStr"/>
      <c r="AS1803" s="418" t="inlineStr">
        <is>
          <t>SECURITY SERVICE</t>
        </is>
      </c>
      <c r="AT1803" s="418" t="inlineStr">
        <is>
          <t>បានប្រកាសពន្ធ</t>
        </is>
      </c>
    </row>
    <row r="1804">
      <c r="A1804" s="417" t="n">
        <v>1795</v>
      </c>
      <c r="B1804" s="418" t="inlineStr">
        <is>
          <t>ក្រដាសកាតុងធ្ធើកេស</t>
        </is>
      </c>
      <c r="C1804" s="418" t="inlineStr">
        <is>
          <t>ជា យូ អាង ផេកខេកជីង មេធៀរៀល (ខេមបូឌា) ឯ.ក</t>
        </is>
      </c>
      <c r="D1804" s="418" t="inlineStr">
        <is>
          <t>L001-901903560</t>
        </is>
      </c>
      <c r="E1804" s="418" t="inlineStr">
        <is>
          <t>JYA202100154</t>
        </is>
      </c>
      <c r="F1804" s="419" t="n">
        <v>44310</v>
      </c>
      <c r="G1804" s="420" t="n">
        <v>3855691</v>
      </c>
      <c r="H1804" s="418" t="n"/>
      <c r="I1804" s="455" t="n">
        <v>3855691</v>
      </c>
      <c r="J1804" s="418">
        <f>IF(L1804&lt;&gt;"",L1804,K1804)</f>
        <v/>
      </c>
      <c r="K1804" s="418">
        <f>IF(AND(T1804=TRUE, U1804=TRUE, V1804=TRUE), IF(W1804&lt;-0.05, "អនុញ្ញាត (អ្នកផ្គត់ផ្គង់ប្រកាសខ្វះ)", "បានប្រកាស (អនុញ្ញាត)"), IF(AND(T1804=FALSE, U1804=FALSE, V1804=FALSE), "ព្យួរទុក (មិនមានទិន្នន័យ)", "ប្រកាសខុស (ព្យួរទុក)"))</f>
        <v/>
      </c>
      <c r="L1804" s="418" t="inlineStr"/>
      <c r="M1804" s="418" t="inlineStr"/>
      <c r="N1804" s="455" t="n"/>
      <c r="O1804" s="455">
        <f>IF(W1804&lt;0,AI1804,I1804)</f>
        <v/>
      </c>
      <c r="P1804" s="455">
        <f>I1804-O1804</f>
        <v/>
      </c>
      <c r="Q1804" s="418" t="n"/>
      <c r="R1804" s="418" t="inlineStr">
        <is>
          <t>JYA202100154</t>
        </is>
      </c>
      <c r="S1804" s="418" t="inlineStr"/>
      <c r="T1804" s="418">
        <f>R1804=S1804</f>
        <v/>
      </c>
      <c r="U1804" s="418">
        <f>AND(MONTH(F1804)=MONTH(Y1804), YEAR(F1804)=YEAR(Y1804))</f>
        <v/>
      </c>
      <c r="V1804" s="418">
        <f>AND(AC1804&lt;&gt;"", 'Company information'!D$4&lt;&gt;"", RIGHT(SUBSTITUTE(AC1804,"-",""),9)=RIGHT(SUBSTITUTE('Company information'!D$4,"-",""),9))</f>
        <v/>
      </c>
      <c r="W1804" s="418">
        <f>AI1804-I1804</f>
        <v/>
      </c>
      <c r="X1804" s="455" t="n"/>
      <c r="Y1804" s="417" t="n"/>
      <c r="Z1804" s="418" t="n"/>
      <c r="AA1804" s="418" t="n"/>
      <c r="AB1804" s="418" t="n"/>
      <c r="AC1804" s="418" t="n"/>
      <c r="AD1804" s="418" t="n"/>
      <c r="AE1804" s="455" t="n"/>
      <c r="AF1804" s="455" t="n"/>
      <c r="AG1804" s="455" t="n"/>
      <c r="AH1804" s="455" t="n"/>
      <c r="AI1804" s="455" t="n"/>
      <c r="AJ1804" s="455" t="n"/>
      <c r="AK1804" s="455" t="n"/>
      <c r="AL1804" s="455" t="n"/>
      <c r="AM1804" s="455" t="n"/>
      <c r="AN1804" s="455" t="n"/>
      <c r="AO1804" s="455" t="n"/>
      <c r="AP1804" s="455" t="n"/>
      <c r="AQ1804" s="455" t="n"/>
      <c r="AR1804" s="418" t="n"/>
      <c r="AS1804" s="418" t="n"/>
      <c r="AT1804" s="418" t="n"/>
    </row>
    <row r="1805">
      <c r="A1805" s="417" t="n">
        <v>1796</v>
      </c>
      <c r="B1805" s="418" t="inlineStr">
        <is>
          <t>Paper Label</t>
        </is>
      </c>
      <c r="C1805" s="418" t="inlineStr">
        <is>
          <t>ស៊ីន ហ្វី យ៉ាង ព្រីនធីង &amp; អិកសេសសឺរី ឯ.ក</t>
        </is>
      </c>
      <c r="D1805" s="418" t="inlineStr">
        <is>
          <t>K010-901906822</t>
        </is>
      </c>
      <c r="E1805" s="418" t="inlineStr">
        <is>
          <t>XFY-YD2021059</t>
        </is>
      </c>
      <c r="F1805" s="419" t="n">
        <v>44315</v>
      </c>
      <c r="G1805" s="420" t="n">
        <v>285384</v>
      </c>
      <c r="H1805" s="418" t="n"/>
      <c r="I1805" s="455" t="n">
        <v>285384</v>
      </c>
      <c r="J1805" s="418">
        <f>IF(L1805&lt;&gt;"",L1805,K1805)</f>
        <v/>
      </c>
      <c r="K1805" s="418">
        <f>IF(AND(T1805=TRUE, U1805=TRUE, V1805=TRUE), IF(W1805&lt;-0.05, "អនុញ្ញាត (អ្នកផ្គត់ផ្គង់ប្រកាសខ្វះ)", "បានប្រកាស (អនុញ្ញាត)"), IF(AND(T1805=FALSE, U1805=FALSE, V1805=FALSE), "ព្យួរទុក (មិនមានទិន្នន័យ)", "ប្រកាសខុស (ព្យួរទុក)"))</f>
        <v/>
      </c>
      <c r="L1805" s="418" t="inlineStr"/>
      <c r="M1805" s="418" t="inlineStr"/>
      <c r="N1805" s="455" t="n"/>
      <c r="O1805" s="455">
        <f>IF(W1805&lt;0,AI1805,I1805)</f>
        <v/>
      </c>
      <c r="P1805" s="455">
        <f>I1805-O1805</f>
        <v/>
      </c>
      <c r="Q1805" s="418" t="n"/>
      <c r="R1805" s="418" t="inlineStr">
        <is>
          <t>XFY-YD2021059</t>
        </is>
      </c>
      <c r="S1805" s="418" t="inlineStr"/>
      <c r="T1805" s="418">
        <f>R1805=S1805</f>
        <v/>
      </c>
      <c r="U1805" s="418">
        <f>AND(MONTH(F1805)=MONTH(Y1805), YEAR(F1805)=YEAR(Y1805))</f>
        <v/>
      </c>
      <c r="V1805" s="418">
        <f>AND(AC1805&lt;&gt;"", 'Company information'!D$4&lt;&gt;"", RIGHT(SUBSTITUTE(AC1805,"-",""),9)=RIGHT(SUBSTITUTE('Company information'!D$4,"-",""),9))</f>
        <v/>
      </c>
      <c r="W1805" s="418">
        <f>AI1805-I1805</f>
        <v/>
      </c>
      <c r="X1805" s="455" t="n"/>
      <c r="Y1805" s="417" t="n"/>
      <c r="Z1805" s="418" t="n"/>
      <c r="AA1805" s="418" t="n"/>
      <c r="AB1805" s="418" t="n"/>
      <c r="AC1805" s="418" t="n"/>
      <c r="AD1805" s="418" t="n"/>
      <c r="AE1805" s="455" t="n"/>
      <c r="AF1805" s="455" t="n"/>
      <c r="AG1805" s="455" t="n"/>
      <c r="AH1805" s="455" t="n"/>
      <c r="AI1805" s="455" t="n"/>
      <c r="AJ1805" s="455" t="n"/>
      <c r="AK1805" s="455" t="n"/>
      <c r="AL1805" s="455" t="n"/>
      <c r="AM1805" s="455" t="n"/>
      <c r="AN1805" s="455" t="n"/>
      <c r="AO1805" s="455" t="n"/>
      <c r="AP1805" s="455" t="n"/>
      <c r="AQ1805" s="455" t="n"/>
      <c r="AR1805" s="418" t="n"/>
      <c r="AS1805" s="418" t="n"/>
      <c r="AT1805" s="418" t="n"/>
    </row>
    <row r="1806">
      <c r="A1806" s="417" t="n">
        <v>1797</v>
      </c>
      <c r="B1806" s="418" t="inlineStr">
        <is>
          <t>Color Box, Paper Card</t>
        </is>
      </c>
      <c r="C1806" s="418" t="inlineStr">
        <is>
          <t>វ៉ាយ.ស៊ី ផេកខេជីង ឯ.ក</t>
        </is>
      </c>
      <c r="D1806" s="418" t="inlineStr">
        <is>
          <t>L001-901700417</t>
        </is>
      </c>
      <c r="E1806" s="418" t="inlineStr">
        <is>
          <t>TI0040</t>
        </is>
      </c>
      <c r="F1806" s="419" t="n">
        <v>44316</v>
      </c>
      <c r="G1806" s="420" t="n">
        <v>9829789</v>
      </c>
      <c r="H1806" s="418" t="n"/>
      <c r="I1806" s="455" t="n">
        <v>9829789</v>
      </c>
      <c r="J1806" s="418">
        <f>IF(L1806&lt;&gt;"",L1806,K1806)</f>
        <v/>
      </c>
      <c r="K1806" s="418">
        <f>IF(AND(T1806=TRUE, U1806=TRUE, V1806=TRUE), IF(W1806&lt;-0.05, "អនុញ្ញាត (អ្នកផ្គត់ផ្គង់ប្រកាសខ្វះ)", "បានប្រកាស (អនុញ្ញាត)"), IF(AND(T1806=FALSE, U1806=FALSE, V1806=FALSE), "ព្យួរទុក (មិនមានទិន្នន័យ)", "ប្រកាសខុស (ព្យួរទុក)"))</f>
        <v/>
      </c>
      <c r="L1806" s="418" t="inlineStr"/>
      <c r="M1806" s="418" t="inlineStr"/>
      <c r="N1806" s="455" t="n"/>
      <c r="O1806" s="455">
        <f>IF(W1806&lt;0,AI1806,I1806)</f>
        <v/>
      </c>
      <c r="P1806" s="455">
        <f>I1806-O1806</f>
        <v/>
      </c>
      <c r="Q1806" s="418" t="n"/>
      <c r="R1806" s="418" t="inlineStr">
        <is>
          <t>TI0040</t>
        </is>
      </c>
      <c r="S1806" s="418" t="inlineStr"/>
      <c r="T1806" s="418">
        <f>R1806=S1806</f>
        <v/>
      </c>
      <c r="U1806" s="418">
        <f>AND(MONTH(F1806)=MONTH(Y1806), YEAR(F1806)=YEAR(Y1806))</f>
        <v/>
      </c>
      <c r="V1806" s="418">
        <f>AND(AC1806&lt;&gt;"", 'Company information'!D$4&lt;&gt;"", RIGHT(SUBSTITUTE(AC1806,"-",""),9)=RIGHT(SUBSTITUTE('Company information'!D$4,"-",""),9))</f>
        <v/>
      </c>
      <c r="W1806" s="418">
        <f>AI1806-I1806</f>
        <v/>
      </c>
      <c r="X1806" s="455" t="n"/>
      <c r="Y1806" s="417" t="n"/>
      <c r="Z1806" s="418" t="n"/>
      <c r="AA1806" s="418" t="n"/>
      <c r="AB1806" s="418" t="n"/>
      <c r="AC1806" s="418" t="n"/>
      <c r="AD1806" s="418" t="n"/>
      <c r="AE1806" s="455" t="n"/>
      <c r="AF1806" s="455" t="n"/>
      <c r="AG1806" s="455" t="n"/>
      <c r="AH1806" s="455" t="n"/>
      <c r="AI1806" s="455" t="n"/>
      <c r="AJ1806" s="455" t="n"/>
      <c r="AK1806" s="455" t="n"/>
      <c r="AL1806" s="455" t="n"/>
      <c r="AM1806" s="455" t="n"/>
      <c r="AN1806" s="455" t="n"/>
      <c r="AO1806" s="455" t="n"/>
      <c r="AP1806" s="455" t="n"/>
      <c r="AQ1806" s="455" t="n"/>
      <c r="AR1806" s="418" t="n"/>
      <c r="AS1806" s="418" t="n"/>
      <c r="AT1806" s="418" t="n"/>
    </row>
    <row r="1807">
      <c r="A1807" s="417" t="n">
        <v>1798</v>
      </c>
      <c r="B1807" s="418" t="inlineStr">
        <is>
          <t>Sticker</t>
        </is>
      </c>
      <c r="C1807" s="418" t="inlineStr">
        <is>
          <t>ហេង កៃ (ខេមបូឌា) ព្រីនធីង</t>
        </is>
      </c>
      <c r="D1807" s="418" t="inlineStr">
        <is>
          <t>K010-901504622</t>
        </is>
      </c>
      <c r="E1807" s="418" t="inlineStr">
        <is>
          <t>2100046</t>
        </is>
      </c>
      <c r="F1807" s="419" t="n">
        <v>44311</v>
      </c>
      <c r="G1807" s="420" t="n">
        <v>2685767</v>
      </c>
      <c r="H1807" s="418" t="n"/>
      <c r="I1807" s="455" t="n">
        <v>2685767</v>
      </c>
      <c r="J1807" s="418">
        <f>IF(L1807&lt;&gt;"",L1807,K1807)</f>
        <v/>
      </c>
      <c r="K1807" s="418">
        <f>IF(AND(T1807=TRUE, U1807=TRUE, V1807=TRUE), IF(W1807&lt;-0.05, "អនុញ្ញាត (អ្នកផ្គត់ផ្គង់ប្រកាសខ្វះ)", "បានប្រកាស (អនុញ្ញាត)"), IF(AND(T1807=FALSE, U1807=FALSE, V1807=FALSE), "ព្យួរទុក (មិនមានទិន្នន័យ)", "ប្រកាសខុស (ព្យួរទុក)"))</f>
        <v/>
      </c>
      <c r="L1807" s="418" t="inlineStr"/>
      <c r="M1807" s="418" t="inlineStr"/>
      <c r="N1807" s="455" t="n"/>
      <c r="O1807" s="455">
        <f>IF(W1807&lt;0,AI1807,I1807)</f>
        <v/>
      </c>
      <c r="P1807" s="455">
        <f>I1807-O1807</f>
        <v/>
      </c>
      <c r="Q1807" s="418" t="n"/>
      <c r="R1807" s="418" t="inlineStr">
        <is>
          <t>2100046</t>
        </is>
      </c>
      <c r="S1807" s="418" t="inlineStr"/>
      <c r="T1807" s="418">
        <f>R1807=S1807</f>
        <v/>
      </c>
      <c r="U1807" s="418">
        <f>AND(MONTH(F1807)=MONTH(Y1807), YEAR(F1807)=YEAR(Y1807))</f>
        <v/>
      </c>
      <c r="V1807" s="418">
        <f>AND(AC1807&lt;&gt;"", 'Company information'!D$4&lt;&gt;"", RIGHT(SUBSTITUTE(AC1807,"-",""),9)=RIGHT(SUBSTITUTE('Company information'!D$4,"-",""),9))</f>
        <v/>
      </c>
      <c r="W1807" s="418">
        <f>AI1807-I1807</f>
        <v/>
      </c>
      <c r="X1807" s="455" t="n"/>
      <c r="Y1807" s="417" t="n"/>
      <c r="Z1807" s="418" t="n"/>
      <c r="AA1807" s="418" t="n"/>
      <c r="AB1807" s="418" t="n"/>
      <c r="AC1807" s="418" t="n"/>
      <c r="AD1807" s="418" t="n"/>
      <c r="AE1807" s="455" t="n"/>
      <c r="AF1807" s="455" t="n"/>
      <c r="AG1807" s="455" t="n"/>
      <c r="AH1807" s="455" t="n"/>
      <c r="AI1807" s="455" t="n"/>
      <c r="AJ1807" s="455" t="n"/>
      <c r="AK1807" s="455" t="n"/>
      <c r="AL1807" s="455" t="n"/>
      <c r="AM1807" s="455" t="n"/>
      <c r="AN1807" s="455" t="n"/>
      <c r="AO1807" s="455" t="n"/>
      <c r="AP1807" s="455" t="n"/>
      <c r="AQ1807" s="455" t="n"/>
      <c r="AR1807" s="418" t="n"/>
      <c r="AS1807" s="418" t="n"/>
      <c r="AT1807" s="418" t="n"/>
    </row>
    <row r="1808">
      <c r="A1808" s="417" t="n">
        <v>1799</v>
      </c>
      <c r="B1808" s="418" t="inlineStr">
        <is>
          <t>G40 PET Blister Cover</t>
        </is>
      </c>
      <c r="C1808" s="418" t="inlineStr">
        <is>
          <t>ខេមបូឌាន វ៉ាយភីស៊ី ត្រេឌីង ឯ.ក</t>
        </is>
      </c>
      <c r="D1808" s="418" t="inlineStr">
        <is>
          <t>B108-901904896</t>
        </is>
      </c>
      <c r="E1808" s="418" t="inlineStr">
        <is>
          <t>YPC2021/04-0009</t>
        </is>
      </c>
      <c r="F1808" s="419" t="n">
        <v>44320</v>
      </c>
      <c r="G1808" s="420" t="n">
        <v>3943875</v>
      </c>
      <c r="H1808" s="418" t="n"/>
      <c r="I1808" s="455" t="n">
        <v>3943875</v>
      </c>
      <c r="J1808" s="418">
        <f>IF(L1808&lt;&gt;"",L1808,K1808)</f>
        <v/>
      </c>
      <c r="K1808" s="418">
        <f>IF(AND(T1808=TRUE, U1808=TRUE, V1808=TRUE), IF(W1808&lt;-0.05, "អនុញ្ញាត (អ្នកផ្គត់ផ្គង់ប្រកាសខ្វះ)", "បានប្រកាស (អនុញ្ញាត)"), IF(AND(T1808=FALSE, U1808=FALSE, V1808=FALSE), "ព្យួរទុក (មិនមានទិន្នន័យ)", "ប្រកាសខុស (ព្យួរទុក)"))</f>
        <v/>
      </c>
      <c r="L1808" s="418" t="inlineStr"/>
      <c r="M1808" s="418" t="inlineStr"/>
      <c r="N1808" s="455" t="n"/>
      <c r="O1808" s="455">
        <f>IF(W1808&lt;0,AI1808,I1808)</f>
        <v/>
      </c>
      <c r="P1808" s="455">
        <f>I1808-O1808</f>
        <v/>
      </c>
      <c r="Q1808" s="418" t="n"/>
      <c r="R1808" s="418" t="inlineStr">
        <is>
          <t>YPC2021/04-0009</t>
        </is>
      </c>
      <c r="S1808" s="418" t="inlineStr"/>
      <c r="T1808" s="418">
        <f>R1808=S1808</f>
        <v/>
      </c>
      <c r="U1808" s="418">
        <f>AND(MONTH(F1808)=MONTH(Y1808), YEAR(F1808)=YEAR(Y1808))</f>
        <v/>
      </c>
      <c r="V1808" s="418">
        <f>AND(AC1808&lt;&gt;"", 'Company information'!D$4&lt;&gt;"", RIGHT(SUBSTITUTE(AC1808,"-",""),9)=RIGHT(SUBSTITUTE('Company information'!D$4,"-",""),9))</f>
        <v/>
      </c>
      <c r="W1808" s="418">
        <f>AI1808-I1808</f>
        <v/>
      </c>
      <c r="X1808" s="455" t="n"/>
      <c r="Y1808" s="417" t="n"/>
      <c r="Z1808" s="418" t="n"/>
      <c r="AA1808" s="418" t="n"/>
      <c r="AB1808" s="418" t="n"/>
      <c r="AC1808" s="418" t="n"/>
      <c r="AD1808" s="418" t="n"/>
      <c r="AE1808" s="455" t="n"/>
      <c r="AF1808" s="455" t="n"/>
      <c r="AG1808" s="455" t="n"/>
      <c r="AH1808" s="455" t="n"/>
      <c r="AI1808" s="455" t="n"/>
      <c r="AJ1808" s="455" t="n"/>
      <c r="AK1808" s="455" t="n"/>
      <c r="AL1808" s="455" t="n"/>
      <c r="AM1808" s="455" t="n"/>
      <c r="AN1808" s="455" t="n"/>
      <c r="AO1808" s="455" t="n"/>
      <c r="AP1808" s="455" t="n"/>
      <c r="AQ1808" s="455" t="n"/>
      <c r="AR1808" s="418" t="n"/>
      <c r="AS1808" s="418" t="n"/>
      <c r="AT1808" s="418" t="n"/>
    </row>
    <row r="1809">
      <c r="A1809" s="417" t="n">
        <v>1800</v>
      </c>
      <c r="B1809" s="418" t="inlineStr">
        <is>
          <t>Rental Machine Canon IR-2525</t>
        </is>
      </c>
      <c r="C1809" s="418" t="inlineStr">
        <is>
          <t>អិនធីអិល តិចណូឡូជី</t>
        </is>
      </c>
      <c r="D1809" s="418" t="inlineStr">
        <is>
          <t>K005-901900283</t>
        </is>
      </c>
      <c r="E1809" s="418" t="inlineStr">
        <is>
          <t>22-000991</t>
        </is>
      </c>
      <c r="F1809" s="419" t="n">
        <v>44565</v>
      </c>
      <c r="G1809" s="420" t="n">
        <v>22711</v>
      </c>
      <c r="H1809" s="418" t="n"/>
      <c r="I1809" s="455" t="n">
        <v>22711</v>
      </c>
      <c r="J1809" s="418">
        <f>IF(L1809&lt;&gt;"",L1809,K1809)</f>
        <v/>
      </c>
      <c r="K1809" s="418">
        <f>IF(AND(T1809=TRUE, U1809=TRUE, V1809=TRUE), IF(W1809&lt;-0.05, "អនុញ្ញាត (អ្នកផ្គត់ផ្គង់ប្រកាសខ្វះ)", "បានប្រកាស (អនុញ្ញាត)"), IF(AND(T1809=FALSE, U1809=FALSE, V1809=FALSE), "ព្យួរទុក (មិនមានទិន្នន័យ)", "ប្រកាសខុស (ព្យួរទុក)"))</f>
        <v/>
      </c>
      <c r="L1809" s="418" t="inlineStr"/>
      <c r="M1809" s="418" t="inlineStr"/>
      <c r="N1809" s="455" t="n"/>
      <c r="O1809" s="455">
        <f>IF(W1809&lt;0,AI1809,I1809)</f>
        <v/>
      </c>
      <c r="P1809" s="455">
        <f>I1809-O1809</f>
        <v/>
      </c>
      <c r="Q1809" s="418" t="n"/>
      <c r="R1809" s="418" t="inlineStr">
        <is>
          <t>22-000991</t>
        </is>
      </c>
      <c r="S1809" s="418" t="inlineStr"/>
      <c r="T1809" s="418">
        <f>R1809=S1809</f>
        <v/>
      </c>
      <c r="U1809" s="418">
        <f>AND(MONTH(F1809)=MONTH(Y1809), YEAR(F1809)=YEAR(Y1809))</f>
        <v/>
      </c>
      <c r="V1809" s="418">
        <f>AND(AC1809&lt;&gt;"", 'Company information'!D$4&lt;&gt;"", RIGHT(SUBSTITUTE(AC1809,"-",""),9)=RIGHT(SUBSTITUTE('Company information'!D$4,"-",""),9))</f>
        <v/>
      </c>
      <c r="W1809" s="418">
        <f>AI1809-I1809</f>
        <v/>
      </c>
      <c r="X1809" s="455" t="n"/>
      <c r="Y1809" s="417" t="n"/>
      <c r="Z1809" s="418" t="n"/>
      <c r="AA1809" s="418" t="n"/>
      <c r="AB1809" s="418" t="n"/>
      <c r="AC1809" s="418" t="n"/>
      <c r="AD1809" s="418" t="n"/>
      <c r="AE1809" s="455" t="n"/>
      <c r="AF1809" s="455" t="n"/>
      <c r="AG1809" s="455" t="n"/>
      <c r="AH1809" s="455" t="n"/>
      <c r="AI1809" s="455" t="n"/>
      <c r="AJ1809" s="455" t="n"/>
      <c r="AK1809" s="455" t="n"/>
      <c r="AL1809" s="455" t="n"/>
      <c r="AM1809" s="455" t="n"/>
      <c r="AN1809" s="455" t="n"/>
      <c r="AO1809" s="455" t="n"/>
      <c r="AP1809" s="455" t="n"/>
      <c r="AQ1809" s="455" t="n"/>
      <c r="AR1809" s="418" t="n"/>
      <c r="AS1809" s="418" t="n"/>
      <c r="AT1809" s="418" t="n"/>
    </row>
    <row r="1810">
      <c r="A1810" s="417" t="n">
        <v>1801</v>
      </c>
      <c r="B1810" s="418" t="inlineStr">
        <is>
          <t>LIFE -OFF,GATE FEE CHARGE</t>
        </is>
      </c>
      <c r="C1810" s="418" t="inlineStr">
        <is>
          <t>កំពង់ផែស្វយ័តភ្នំពេញ "ក.ស.ភ"</t>
        </is>
      </c>
      <c r="D1810" s="418" t="inlineStr">
        <is>
          <t>L001-100044999</t>
        </is>
      </c>
      <c r="E1810" s="418" t="inlineStr">
        <is>
          <t>INV20220431265</t>
        </is>
      </c>
      <c r="F1810" s="419" t="n">
        <v>44678</v>
      </c>
      <c r="G1810" s="420" t="n">
        <v>2426</v>
      </c>
      <c r="H1810" s="418" t="n"/>
      <c r="I1810" s="455" t="n">
        <v>2426</v>
      </c>
      <c r="J1810" s="418">
        <f>IF(L1810&lt;&gt;"",L1810,K1810)</f>
        <v/>
      </c>
      <c r="K1810" s="418">
        <f>IF(AND(T1810=TRUE, U1810=TRUE, V1810=TRUE), IF(W1810&lt;-0.05, "អនុញ្ញាត (អ្នកផ្គត់ផ្គង់ប្រកាសខ្វះ)", "បានប្រកាស (អនុញ្ញាត)"), IF(AND(T1810=FALSE, U1810=FALSE, V1810=FALSE), "ព្យួរទុក (មិនមានទិន្នន័យ)", "ប្រកាសខុស (ព្យួរទុក)"))</f>
        <v/>
      </c>
      <c r="L1810" s="418" t="inlineStr"/>
      <c r="M1810" s="418" t="inlineStr"/>
      <c r="N1810" s="455" t="n"/>
      <c r="O1810" s="455">
        <f>IF(W1810&lt;0,AI1810,I1810)</f>
        <v/>
      </c>
      <c r="P1810" s="455">
        <f>I1810-O1810</f>
        <v/>
      </c>
      <c r="Q1810" s="418" t="n"/>
      <c r="R1810" s="418" t="inlineStr">
        <is>
          <t>INV20220431265</t>
        </is>
      </c>
      <c r="S1810" s="418" t="inlineStr"/>
      <c r="T1810" s="418">
        <f>R1810=S1810</f>
        <v/>
      </c>
      <c r="U1810" s="418">
        <f>AND(MONTH(F1810)=MONTH(Y1810), YEAR(F1810)=YEAR(Y1810))</f>
        <v/>
      </c>
      <c r="V1810" s="418">
        <f>AND(AC1810&lt;&gt;"", 'Company information'!D$4&lt;&gt;"", RIGHT(SUBSTITUTE(AC1810,"-",""),9)=RIGHT(SUBSTITUTE('Company information'!D$4,"-",""),9))</f>
        <v/>
      </c>
      <c r="W1810" s="418">
        <f>AI1810-I1810</f>
        <v/>
      </c>
      <c r="X1810" s="455" t="n"/>
      <c r="Y1810" s="417" t="n"/>
      <c r="Z1810" s="418" t="n"/>
      <c r="AA1810" s="418" t="n"/>
      <c r="AB1810" s="418" t="n"/>
      <c r="AC1810" s="418" t="n"/>
      <c r="AD1810" s="418" t="n"/>
      <c r="AE1810" s="455" t="n"/>
      <c r="AF1810" s="455" t="n"/>
      <c r="AG1810" s="455" t="n"/>
      <c r="AH1810" s="455" t="n"/>
      <c r="AI1810" s="455" t="n"/>
      <c r="AJ1810" s="455" t="n"/>
      <c r="AK1810" s="455" t="n"/>
      <c r="AL1810" s="455" t="n"/>
      <c r="AM1810" s="455" t="n"/>
      <c r="AN1810" s="455" t="n"/>
      <c r="AO1810" s="455" t="n"/>
      <c r="AP1810" s="455" t="n"/>
      <c r="AQ1810" s="455" t="n"/>
      <c r="AR1810" s="418" t="n"/>
      <c r="AS1810" s="418" t="n"/>
      <c r="AT1810" s="418" t="n"/>
    </row>
    <row r="1811">
      <c r="A1811" s="417" t="n">
        <v>1802</v>
      </c>
      <c r="B1811" s="418" t="inlineStr">
        <is>
          <t>LIFE -OFF,GATE FEE CHARGE</t>
        </is>
      </c>
      <c r="C1811" s="418" t="inlineStr">
        <is>
          <t>កំពង់ផែស្វយ័តភ្នំពេញ "ក.ស.ភ"</t>
        </is>
      </c>
      <c r="D1811" s="418" t="inlineStr">
        <is>
          <t>L001-100044999</t>
        </is>
      </c>
      <c r="E1811" s="418" t="inlineStr">
        <is>
          <t>INV20220426030</t>
        </is>
      </c>
      <c r="F1811" s="419" t="n">
        <v>44716</v>
      </c>
      <c r="G1811" s="420" t="n">
        <v>87458</v>
      </c>
      <c r="H1811" s="418" t="n"/>
      <c r="I1811" s="455" t="n">
        <v>87458</v>
      </c>
      <c r="J1811" s="418">
        <f>IF(L1811&lt;&gt;"",L1811,K1811)</f>
        <v/>
      </c>
      <c r="K1811" s="418">
        <f>IF(AND(T1811=TRUE, U1811=TRUE, V1811=TRUE), IF(W1811&lt;-0.05, "អនុញ្ញាត (អ្នកផ្គត់ផ្គង់ប្រកាសខ្វះ)", "បានប្រកាស (អនុញ្ញាត)"), IF(AND(T1811=FALSE, U1811=FALSE, V1811=FALSE), "ព្យួរទុក (មិនមានទិន្នន័យ)", "ប្រកាសខុស (ព្យួរទុក)"))</f>
        <v/>
      </c>
      <c r="L1811" s="418" t="inlineStr"/>
      <c r="M1811" s="418" t="inlineStr"/>
      <c r="N1811" s="455" t="n"/>
      <c r="O1811" s="455">
        <f>IF(W1811&lt;0,AI1811,I1811)</f>
        <v/>
      </c>
      <c r="P1811" s="455">
        <f>I1811-O1811</f>
        <v/>
      </c>
      <c r="Q1811" s="418" t="n"/>
      <c r="R1811" s="418" t="inlineStr">
        <is>
          <t>INV20220426030</t>
        </is>
      </c>
      <c r="S1811" s="418" t="inlineStr"/>
      <c r="T1811" s="418">
        <f>R1811=S1811</f>
        <v/>
      </c>
      <c r="U1811" s="418">
        <f>AND(MONTH(F1811)=MONTH(Y1811), YEAR(F1811)=YEAR(Y1811))</f>
        <v/>
      </c>
      <c r="V1811" s="418">
        <f>AND(AC1811&lt;&gt;"", 'Company information'!D$4&lt;&gt;"", RIGHT(SUBSTITUTE(AC1811,"-",""),9)=RIGHT(SUBSTITUTE('Company information'!D$4,"-",""),9))</f>
        <v/>
      </c>
      <c r="W1811" s="418">
        <f>AI1811-I1811</f>
        <v/>
      </c>
      <c r="X1811" s="455" t="n"/>
      <c r="Y1811" s="417" t="n"/>
      <c r="Z1811" s="418" t="n"/>
      <c r="AA1811" s="418" t="n"/>
      <c r="AB1811" s="418" t="n"/>
      <c r="AC1811" s="418" t="n"/>
      <c r="AD1811" s="418" t="n"/>
      <c r="AE1811" s="455" t="n"/>
      <c r="AF1811" s="455" t="n"/>
      <c r="AG1811" s="455" t="n"/>
      <c r="AH1811" s="455" t="n"/>
      <c r="AI1811" s="455" t="n"/>
      <c r="AJ1811" s="455" t="n"/>
      <c r="AK1811" s="455" t="n"/>
      <c r="AL1811" s="455" t="n"/>
      <c r="AM1811" s="455" t="n"/>
      <c r="AN1811" s="455" t="n"/>
      <c r="AO1811" s="455" t="n"/>
      <c r="AP1811" s="455" t="n"/>
      <c r="AQ1811" s="455" t="n"/>
      <c r="AR1811" s="418" t="n"/>
      <c r="AS1811" s="418" t="n"/>
      <c r="AT1811" s="418" t="n"/>
    </row>
    <row r="1812">
      <c r="A1812" s="417" t="n">
        <v>1803</v>
      </c>
      <c r="B1812" s="418" t="inlineStr">
        <is>
          <t>LIFE -OFF</t>
        </is>
      </c>
      <c r="C1812" s="418" t="inlineStr">
        <is>
          <t>កំពង់ផែស្វយ័តក្រុងព្រះសីហនុ</t>
        </is>
      </c>
      <c r="D1812" s="418" t="inlineStr">
        <is>
          <t>L001-100044638</t>
        </is>
      </c>
      <c r="E1812" s="418" t="inlineStr">
        <is>
          <t>063053</t>
        </is>
      </c>
      <c r="F1812" s="419" t="n">
        <v>44777</v>
      </c>
      <c r="G1812" s="420" t="n">
        <v>6877</v>
      </c>
      <c r="H1812" s="418" t="n"/>
      <c r="I1812" s="455" t="n">
        <v>6877</v>
      </c>
      <c r="J1812" s="418">
        <f>IF(L1812&lt;&gt;"",L1812,K1812)</f>
        <v/>
      </c>
      <c r="K1812" s="418">
        <f>IF(AND(T1812=TRUE, U1812=TRUE, V1812=TRUE), IF(W1812&lt;-0.05, "អនុញ្ញាត (អ្នកផ្គត់ផ្គង់ប្រកាសខ្វះ)", "បានប្រកាស (អនុញ្ញាត)"), IF(AND(T1812=FALSE, U1812=FALSE, V1812=FALSE), "ព្យួរទុក (មិនមានទិន្នន័យ)", "ប្រកាសខុស (ព្យួរទុក)"))</f>
        <v/>
      </c>
      <c r="L1812" s="418" t="inlineStr"/>
      <c r="M1812" s="418" t="inlineStr"/>
      <c r="N1812" s="455" t="n"/>
      <c r="O1812" s="455">
        <f>IF(W1812&lt;0,AI1812,I1812)</f>
        <v/>
      </c>
      <c r="P1812" s="455">
        <f>I1812-O1812</f>
        <v/>
      </c>
      <c r="Q1812" s="418" t="n"/>
      <c r="R1812" s="418" t="inlineStr">
        <is>
          <t>063053</t>
        </is>
      </c>
      <c r="S1812" s="418" t="inlineStr"/>
      <c r="T1812" s="418">
        <f>R1812=S1812</f>
        <v/>
      </c>
      <c r="U1812" s="418">
        <f>AND(MONTH(F1812)=MONTH(Y1812), YEAR(F1812)=YEAR(Y1812))</f>
        <v/>
      </c>
      <c r="V1812" s="418">
        <f>AND(AC1812&lt;&gt;"", 'Company information'!D$4&lt;&gt;"", RIGHT(SUBSTITUTE(AC1812,"-",""),9)=RIGHT(SUBSTITUTE('Company information'!D$4,"-",""),9))</f>
        <v/>
      </c>
      <c r="W1812" s="418">
        <f>AI1812-I1812</f>
        <v/>
      </c>
      <c r="X1812" s="455" t="n"/>
      <c r="Y1812" s="417" t="n"/>
      <c r="Z1812" s="418" t="n"/>
      <c r="AA1812" s="418" t="n"/>
      <c r="AB1812" s="418" t="n"/>
      <c r="AC1812" s="418" t="n"/>
      <c r="AD1812" s="418" t="n"/>
      <c r="AE1812" s="455" t="n"/>
      <c r="AF1812" s="455" t="n"/>
      <c r="AG1812" s="455" t="n"/>
      <c r="AH1812" s="455" t="n"/>
      <c r="AI1812" s="455" t="n"/>
      <c r="AJ1812" s="455" t="n"/>
      <c r="AK1812" s="455" t="n"/>
      <c r="AL1812" s="455" t="n"/>
      <c r="AM1812" s="455" t="n"/>
      <c r="AN1812" s="455" t="n"/>
      <c r="AO1812" s="455" t="n"/>
      <c r="AP1812" s="455" t="n"/>
      <c r="AQ1812" s="455" t="n"/>
      <c r="AR1812" s="418" t="n"/>
      <c r="AS1812" s="418" t="n"/>
      <c r="AT1812" s="418" t="n"/>
    </row>
    <row r="1813">
      <c r="A1813" s="417" t="n">
        <v>1804</v>
      </c>
      <c r="B1813" s="418" t="inlineStr">
        <is>
          <t>LIFE -OFF</t>
        </is>
      </c>
      <c r="C1813" s="418" t="inlineStr">
        <is>
          <t>កំពង់ផែស្វយ័តក្រុងព្រះសីហនុ</t>
        </is>
      </c>
      <c r="D1813" s="418" t="inlineStr">
        <is>
          <t>L001-100044638</t>
        </is>
      </c>
      <c r="E1813" s="418" t="inlineStr">
        <is>
          <t>063057</t>
        </is>
      </c>
      <c r="F1813" s="419" t="n">
        <v>44777</v>
      </c>
      <c r="G1813" s="420" t="n">
        <v>6877</v>
      </c>
      <c r="H1813" s="418" t="n"/>
      <c r="I1813" s="455" t="n">
        <v>6877</v>
      </c>
      <c r="J1813" s="418">
        <f>IF(L1813&lt;&gt;"",L1813,K1813)</f>
        <v/>
      </c>
      <c r="K1813" s="418">
        <f>IF(AND(T1813=TRUE, U1813=TRUE, V1813=TRUE), IF(W1813&lt;-0.05, "អនុញ្ញាត (អ្នកផ្គត់ផ្គង់ប្រកាសខ្វះ)", "បានប្រកាស (អនុញ្ញាត)"), IF(AND(T1813=FALSE, U1813=FALSE, V1813=FALSE), "ព្យួរទុក (មិនមានទិន្នន័យ)", "ប្រកាសខុស (ព្យួរទុក)"))</f>
        <v/>
      </c>
      <c r="L1813" s="418" t="inlineStr"/>
      <c r="M1813" s="418" t="inlineStr"/>
      <c r="N1813" s="455" t="n"/>
      <c r="O1813" s="455">
        <f>IF(W1813&lt;0,AI1813,I1813)</f>
        <v/>
      </c>
      <c r="P1813" s="455">
        <f>I1813-O1813</f>
        <v/>
      </c>
      <c r="Q1813" s="418" t="n"/>
      <c r="R1813" s="418" t="inlineStr">
        <is>
          <t>063057</t>
        </is>
      </c>
      <c r="S1813" s="418" t="inlineStr"/>
      <c r="T1813" s="418">
        <f>R1813=S1813</f>
        <v/>
      </c>
      <c r="U1813" s="418">
        <f>AND(MONTH(F1813)=MONTH(Y1813), YEAR(F1813)=YEAR(Y1813))</f>
        <v/>
      </c>
      <c r="V1813" s="418">
        <f>AND(AC1813&lt;&gt;"", 'Company information'!D$4&lt;&gt;"", RIGHT(SUBSTITUTE(AC1813,"-",""),9)=RIGHT(SUBSTITUTE('Company information'!D$4,"-",""),9))</f>
        <v/>
      </c>
      <c r="W1813" s="418">
        <f>AI1813-I1813</f>
        <v/>
      </c>
      <c r="X1813" s="455" t="n"/>
      <c r="Y1813" s="417" t="n"/>
      <c r="Z1813" s="418" t="n"/>
      <c r="AA1813" s="418" t="n"/>
      <c r="AB1813" s="418" t="n"/>
      <c r="AC1813" s="418" t="n"/>
      <c r="AD1813" s="418" t="n"/>
      <c r="AE1813" s="455" t="n"/>
      <c r="AF1813" s="455" t="n"/>
      <c r="AG1813" s="455" t="n"/>
      <c r="AH1813" s="455" t="n"/>
      <c r="AI1813" s="455" t="n"/>
      <c r="AJ1813" s="455" t="n"/>
      <c r="AK1813" s="455" t="n"/>
      <c r="AL1813" s="455" t="n"/>
      <c r="AM1813" s="455" t="n"/>
      <c r="AN1813" s="455" t="n"/>
      <c r="AO1813" s="455" t="n"/>
      <c r="AP1813" s="455" t="n"/>
      <c r="AQ1813" s="455" t="n"/>
      <c r="AR1813" s="418" t="n"/>
      <c r="AS1813" s="418" t="n"/>
      <c r="AT1813" s="418" t="n"/>
    </row>
    <row r="1814">
      <c r="A1814" s="417" t="n">
        <v>1805</v>
      </c>
      <c r="B1814" s="418" t="inlineStr">
        <is>
          <t>LIFE -OFF,</t>
        </is>
      </c>
      <c r="C1814" s="418" t="inlineStr">
        <is>
          <t>កំពង់ផែស្វយ័តក្រុងព្រះសីហនុ</t>
        </is>
      </c>
      <c r="D1814" s="418" t="inlineStr">
        <is>
          <t>L001-100044638</t>
        </is>
      </c>
      <c r="E1814" s="418" t="inlineStr">
        <is>
          <t>063059</t>
        </is>
      </c>
      <c r="F1814" s="419" t="n">
        <v>44777</v>
      </c>
      <c r="G1814" s="420" t="n">
        <v>6877</v>
      </c>
      <c r="H1814" s="418" t="n"/>
      <c r="I1814" s="455" t="n">
        <v>6877</v>
      </c>
      <c r="J1814" s="418">
        <f>IF(L1814&lt;&gt;"",L1814,K1814)</f>
        <v/>
      </c>
      <c r="K1814" s="418">
        <f>IF(AND(T1814=TRUE, U1814=TRUE, V1814=TRUE), IF(W1814&lt;-0.05, "អនុញ្ញាត (អ្នកផ្គត់ផ្គង់ប្រកាសខ្វះ)", "បានប្រកាស (អនុញ្ញាត)"), IF(AND(T1814=FALSE, U1814=FALSE, V1814=FALSE), "ព្យួរទុក (មិនមានទិន្នន័យ)", "ប្រកាសខុស (ព្យួរទុក)"))</f>
        <v/>
      </c>
      <c r="L1814" s="418" t="inlineStr"/>
      <c r="M1814" s="418" t="inlineStr"/>
      <c r="N1814" s="455" t="n"/>
      <c r="O1814" s="455">
        <f>IF(W1814&lt;0,AI1814,I1814)</f>
        <v/>
      </c>
      <c r="P1814" s="455">
        <f>I1814-O1814</f>
        <v/>
      </c>
      <c r="Q1814" s="418" t="n"/>
      <c r="R1814" s="418" t="inlineStr">
        <is>
          <t>063059</t>
        </is>
      </c>
      <c r="S1814" s="418" t="inlineStr"/>
      <c r="T1814" s="418">
        <f>R1814=S1814</f>
        <v/>
      </c>
      <c r="U1814" s="418">
        <f>AND(MONTH(F1814)=MONTH(Y1814), YEAR(F1814)=YEAR(Y1814))</f>
        <v/>
      </c>
      <c r="V1814" s="418">
        <f>AND(AC1814&lt;&gt;"", 'Company information'!D$4&lt;&gt;"", RIGHT(SUBSTITUTE(AC1814,"-",""),9)=RIGHT(SUBSTITUTE('Company information'!D$4,"-",""),9))</f>
        <v/>
      </c>
      <c r="W1814" s="418">
        <f>AI1814-I1814</f>
        <v/>
      </c>
      <c r="X1814" s="455" t="n"/>
      <c r="Y1814" s="417" t="n"/>
      <c r="Z1814" s="418" t="n"/>
      <c r="AA1814" s="418" t="n"/>
      <c r="AB1814" s="418" t="n"/>
      <c r="AC1814" s="418" t="n"/>
      <c r="AD1814" s="418" t="n"/>
      <c r="AE1814" s="455" t="n"/>
      <c r="AF1814" s="455" t="n"/>
      <c r="AG1814" s="455" t="n"/>
      <c r="AH1814" s="455" t="n"/>
      <c r="AI1814" s="455" t="n"/>
      <c r="AJ1814" s="455" t="n"/>
      <c r="AK1814" s="455" t="n"/>
      <c r="AL1814" s="455" t="n"/>
      <c r="AM1814" s="455" t="n"/>
      <c r="AN1814" s="455" t="n"/>
      <c r="AO1814" s="455" t="n"/>
      <c r="AP1814" s="455" t="n"/>
      <c r="AQ1814" s="455" t="n"/>
      <c r="AR1814" s="418" t="n"/>
      <c r="AS1814" s="418" t="n"/>
      <c r="AT1814" s="418" t="n"/>
    </row>
    <row r="1815">
      <c r="A1815" s="417" t="n">
        <v>1806</v>
      </c>
      <c r="B1815" s="418" t="inlineStr">
        <is>
          <t>Customer Clearance,Export Service, Seal Fee,Handling Charge,Trucking Fee, Export Permit</t>
        </is>
      </c>
      <c r="C1815" s="418" t="inlineStr">
        <is>
          <t>យ៉ាំង ស៊ា ឡូជីស្ទីក (ខេមបូឌា)</t>
        </is>
      </c>
      <c r="D1815" s="418" t="inlineStr">
        <is>
          <t>K004-901637199</t>
        </is>
      </c>
      <c r="E1815" s="418" t="inlineStr">
        <is>
          <t>2022040049</t>
        </is>
      </c>
      <c r="F1815" s="419" t="n">
        <v>44669</v>
      </c>
      <c r="G1815" s="420" t="n">
        <v>778663</v>
      </c>
      <c r="H1815" s="418" t="n"/>
      <c r="I1815" s="455" t="n">
        <v>778663</v>
      </c>
      <c r="J1815" s="418">
        <f>IF(L1815&lt;&gt;"",L1815,K1815)</f>
        <v/>
      </c>
      <c r="K1815" s="418">
        <f>IF(AND(T1815=TRUE, U1815=TRUE, V1815=TRUE), IF(W1815&lt;-0.05, "អនុញ្ញាត (អ្នកផ្គត់ផ្គង់ប្រកាសខ្វះ)", "បានប្រកាស (អនុញ្ញាត)"), IF(AND(T1815=FALSE, U1815=FALSE, V1815=FALSE), "ព្យួរទុក (មិនមានទិន្នន័យ)", "ប្រកាសខុស (ព្យួរទុក)"))</f>
        <v/>
      </c>
      <c r="L1815" s="418" t="inlineStr"/>
      <c r="M1815" s="418" t="inlineStr"/>
      <c r="N1815" s="455" t="n"/>
      <c r="O1815" s="455">
        <f>IF(W1815&lt;0,AI1815,I1815)</f>
        <v/>
      </c>
      <c r="P1815" s="455">
        <f>I1815-O1815</f>
        <v/>
      </c>
      <c r="Q1815" s="418" t="n"/>
      <c r="R1815" s="418" t="inlineStr">
        <is>
          <t>2022040049</t>
        </is>
      </c>
      <c r="S1815" s="418" t="inlineStr"/>
      <c r="T1815" s="418">
        <f>R1815=S1815</f>
        <v/>
      </c>
      <c r="U1815" s="418">
        <f>AND(MONTH(F1815)=MONTH(Y1815), YEAR(F1815)=YEAR(Y1815))</f>
        <v/>
      </c>
      <c r="V1815" s="418">
        <f>AND(AC1815&lt;&gt;"", 'Company information'!D$4&lt;&gt;"", RIGHT(SUBSTITUTE(AC1815,"-",""),9)=RIGHT(SUBSTITUTE('Company information'!D$4,"-",""),9))</f>
        <v/>
      </c>
      <c r="W1815" s="418">
        <f>AI1815-I1815</f>
        <v/>
      </c>
      <c r="X1815" s="455" t="n"/>
      <c r="Y1815" s="417" t="n"/>
      <c r="Z1815" s="418" t="n"/>
      <c r="AA1815" s="418" t="n"/>
      <c r="AB1815" s="418" t="n"/>
      <c r="AC1815" s="418" t="n"/>
      <c r="AD1815" s="418" t="n"/>
      <c r="AE1815" s="455" t="n"/>
      <c r="AF1815" s="455" t="n"/>
      <c r="AG1815" s="455" t="n"/>
      <c r="AH1815" s="455" t="n"/>
      <c r="AI1815" s="455" t="n"/>
      <c r="AJ1815" s="455" t="n"/>
      <c r="AK1815" s="455" t="n"/>
      <c r="AL1815" s="455" t="n"/>
      <c r="AM1815" s="455" t="n"/>
      <c r="AN1815" s="455" t="n"/>
      <c r="AO1815" s="455" t="n"/>
      <c r="AP1815" s="455" t="n"/>
      <c r="AQ1815" s="455" t="n"/>
      <c r="AR1815" s="418" t="n"/>
      <c r="AS1815" s="418" t="n"/>
      <c r="AT1815" s="418" t="n"/>
    </row>
    <row r="1816">
      <c r="A1816" s="417" t="n">
        <v>1807</v>
      </c>
      <c r="B1816" s="418" t="inlineStr">
        <is>
          <t>LIFE -OFF,GATE FEE CHARGE</t>
        </is>
      </c>
      <c r="C1816" s="418" t="inlineStr">
        <is>
          <t>កំពង់ផែស្វយ័តក្រុងព្រះសីហនុ</t>
        </is>
      </c>
      <c r="D1816" s="418" t="inlineStr">
        <is>
          <t>L001-100044638</t>
        </is>
      </c>
      <c r="E1816" s="418" t="inlineStr">
        <is>
          <t>063196</t>
        </is>
      </c>
      <c r="F1816" s="419" t="n">
        <v>44777</v>
      </c>
      <c r="G1816" s="420" t="n">
        <v>6877</v>
      </c>
      <c r="H1816" s="418" t="n"/>
      <c r="I1816" s="455" t="n">
        <v>6877</v>
      </c>
      <c r="J1816" s="418">
        <f>IF(L1816&lt;&gt;"",L1816,K1816)</f>
        <v/>
      </c>
      <c r="K1816" s="418">
        <f>IF(AND(T1816=TRUE, U1816=TRUE, V1816=TRUE), IF(W1816&lt;-0.05, "អនុញ្ញាត (អ្នកផ្គត់ផ្គង់ប្រកាសខ្វះ)", "បានប្រកាស (អនុញ្ញាត)"), IF(AND(T1816=FALSE, U1816=FALSE, V1816=FALSE), "ព្យួរទុក (មិនមានទិន្នន័យ)", "ប្រកាសខុស (ព្យួរទុក)"))</f>
        <v/>
      </c>
      <c r="L1816" s="418" t="inlineStr"/>
      <c r="M1816" s="418" t="inlineStr"/>
      <c r="N1816" s="455" t="n"/>
      <c r="O1816" s="455">
        <f>IF(W1816&lt;0,AI1816,I1816)</f>
        <v/>
      </c>
      <c r="P1816" s="455">
        <f>I1816-O1816</f>
        <v/>
      </c>
      <c r="Q1816" s="418" t="n"/>
      <c r="R1816" s="418" t="inlineStr">
        <is>
          <t>063196</t>
        </is>
      </c>
      <c r="S1816" s="418" t="inlineStr"/>
      <c r="T1816" s="418">
        <f>R1816=S1816</f>
        <v/>
      </c>
      <c r="U1816" s="418">
        <f>AND(MONTH(F1816)=MONTH(Y1816), YEAR(F1816)=YEAR(Y1816))</f>
        <v/>
      </c>
      <c r="V1816" s="418">
        <f>AND(AC1816&lt;&gt;"", 'Company information'!D$4&lt;&gt;"", RIGHT(SUBSTITUTE(AC1816,"-",""),9)=RIGHT(SUBSTITUTE('Company information'!D$4,"-",""),9))</f>
        <v/>
      </c>
      <c r="W1816" s="418">
        <f>AI1816-I1816</f>
        <v/>
      </c>
      <c r="X1816" s="455" t="n"/>
      <c r="Y1816" s="417" t="n"/>
      <c r="Z1816" s="418" t="n"/>
      <c r="AA1816" s="418" t="n"/>
      <c r="AB1816" s="418" t="n"/>
      <c r="AC1816" s="418" t="n"/>
      <c r="AD1816" s="418" t="n"/>
      <c r="AE1816" s="455" t="n"/>
      <c r="AF1816" s="455" t="n"/>
      <c r="AG1816" s="455" t="n"/>
      <c r="AH1816" s="455" t="n"/>
      <c r="AI1816" s="455" t="n"/>
      <c r="AJ1816" s="455" t="n"/>
      <c r="AK1816" s="455" t="n"/>
      <c r="AL1816" s="455" t="n"/>
      <c r="AM1816" s="455" t="n"/>
      <c r="AN1816" s="455" t="n"/>
      <c r="AO1816" s="455" t="n"/>
      <c r="AP1816" s="455" t="n"/>
      <c r="AQ1816" s="455" t="n"/>
      <c r="AR1816" s="418" t="n"/>
      <c r="AS1816" s="418" t="n"/>
      <c r="AT1816" s="418" t="n"/>
    </row>
    <row r="1817">
      <c r="A1817" s="417" t="n">
        <v>1808</v>
      </c>
      <c r="B1817" s="418" t="inlineStr">
        <is>
          <t>LIFE -OFF,GATE FEE CHARGE</t>
        </is>
      </c>
      <c r="C1817" s="418" t="inlineStr">
        <is>
          <t>កំពង់ផែស្វយ័តក្រុងព្រះសីហនុ</t>
        </is>
      </c>
      <c r="D1817" s="418" t="inlineStr">
        <is>
          <t>L001-100044638</t>
        </is>
      </c>
      <c r="E1817" s="418" t="inlineStr">
        <is>
          <t>063194</t>
        </is>
      </c>
      <c r="F1817" s="419" t="n">
        <v>44777</v>
      </c>
      <c r="G1817" s="420" t="n">
        <v>6877</v>
      </c>
      <c r="H1817" s="418" t="n"/>
      <c r="I1817" s="455" t="n">
        <v>6877</v>
      </c>
      <c r="J1817" s="418">
        <f>IF(L1817&lt;&gt;"",L1817,K1817)</f>
        <v/>
      </c>
      <c r="K1817" s="418">
        <f>IF(AND(T1817=TRUE, U1817=TRUE, V1817=TRUE), IF(W1817&lt;-0.05, "អនុញ្ញាត (អ្នកផ្គត់ផ្គង់ប្រកាសខ្វះ)", "បានប្រកាស (អនុញ្ញាត)"), IF(AND(T1817=FALSE, U1817=FALSE, V1817=FALSE), "ព្យួរទុក (មិនមានទិន្នន័យ)", "ប្រកាសខុស (ព្យួរទុក)"))</f>
        <v/>
      </c>
      <c r="L1817" s="418" t="inlineStr"/>
      <c r="M1817" s="418" t="inlineStr"/>
      <c r="N1817" s="455" t="n"/>
      <c r="O1817" s="455">
        <f>IF(W1817&lt;0,AI1817,I1817)</f>
        <v/>
      </c>
      <c r="P1817" s="455">
        <f>I1817-O1817</f>
        <v/>
      </c>
      <c r="Q1817" s="418" t="n"/>
      <c r="R1817" s="418" t="inlineStr">
        <is>
          <t>063194</t>
        </is>
      </c>
      <c r="S1817" s="418" t="inlineStr"/>
      <c r="T1817" s="418">
        <f>R1817=S1817</f>
        <v/>
      </c>
      <c r="U1817" s="418">
        <f>AND(MONTH(F1817)=MONTH(Y1817), YEAR(F1817)=YEAR(Y1817))</f>
        <v/>
      </c>
      <c r="V1817" s="418">
        <f>AND(AC1817&lt;&gt;"", 'Company information'!D$4&lt;&gt;"", RIGHT(SUBSTITUTE(AC1817,"-",""),9)=RIGHT(SUBSTITUTE('Company information'!D$4,"-",""),9))</f>
        <v/>
      </c>
      <c r="W1817" s="418">
        <f>AI1817-I1817</f>
        <v/>
      </c>
      <c r="X1817" s="455" t="n"/>
      <c r="Y1817" s="417" t="n"/>
      <c r="Z1817" s="418" t="n"/>
      <c r="AA1817" s="418" t="n"/>
      <c r="AB1817" s="418" t="n"/>
      <c r="AC1817" s="418" t="n"/>
      <c r="AD1817" s="418" t="n"/>
      <c r="AE1817" s="455" t="n"/>
      <c r="AF1817" s="455" t="n"/>
      <c r="AG1817" s="455" t="n"/>
      <c r="AH1817" s="455" t="n"/>
      <c r="AI1817" s="455" t="n"/>
      <c r="AJ1817" s="455" t="n"/>
      <c r="AK1817" s="455" t="n"/>
      <c r="AL1817" s="455" t="n"/>
      <c r="AM1817" s="455" t="n"/>
      <c r="AN1817" s="455" t="n"/>
      <c r="AO1817" s="455" t="n"/>
      <c r="AP1817" s="455" t="n"/>
      <c r="AQ1817" s="455" t="n"/>
      <c r="AR1817" s="418" t="n"/>
      <c r="AS1817" s="418" t="n"/>
      <c r="AT1817" s="418" t="n"/>
    </row>
    <row r="1818">
      <c r="A1818" s="417" t="n">
        <v>1809</v>
      </c>
      <c r="B1818" s="418" t="inlineStr">
        <is>
          <t>LIFE -OFF,GATE FEE CHARGE</t>
        </is>
      </c>
      <c r="C1818" s="418" t="inlineStr">
        <is>
          <t>កំពង់ផែស្វយ័តក្រុងព្រះសីហនុ</t>
        </is>
      </c>
      <c r="D1818" s="418" t="inlineStr">
        <is>
          <t>L001-100044638</t>
        </is>
      </c>
      <c r="E1818" s="418" t="inlineStr">
        <is>
          <t>063051</t>
        </is>
      </c>
      <c r="F1818" s="419" t="n">
        <v>44777</v>
      </c>
      <c r="G1818" s="420" t="n">
        <v>6877</v>
      </c>
      <c r="H1818" s="418" t="n"/>
      <c r="I1818" s="455" t="n">
        <v>6877</v>
      </c>
      <c r="J1818" s="418">
        <f>IF(L1818&lt;&gt;"",L1818,K1818)</f>
        <v/>
      </c>
      <c r="K1818" s="418">
        <f>IF(AND(T1818=TRUE, U1818=TRUE, V1818=TRUE), IF(W1818&lt;-0.05, "អនុញ្ញាត (អ្នកផ្គត់ផ្គង់ប្រកាសខ្វះ)", "បានប្រកាស (អនុញ្ញាត)"), IF(AND(T1818=FALSE, U1818=FALSE, V1818=FALSE), "ព្យួរទុក (មិនមានទិន្នន័យ)", "ប្រកាសខុស (ព្យួរទុក)"))</f>
        <v/>
      </c>
      <c r="L1818" s="418" t="inlineStr"/>
      <c r="M1818" s="418" t="inlineStr"/>
      <c r="N1818" s="455" t="n"/>
      <c r="O1818" s="455">
        <f>IF(W1818&lt;0,AI1818,I1818)</f>
        <v/>
      </c>
      <c r="P1818" s="455">
        <f>I1818-O1818</f>
        <v/>
      </c>
      <c r="Q1818" s="418" t="n"/>
      <c r="R1818" s="418" t="inlineStr">
        <is>
          <t>063051</t>
        </is>
      </c>
      <c r="S1818" s="418" t="inlineStr"/>
      <c r="T1818" s="418">
        <f>R1818=S1818</f>
        <v/>
      </c>
      <c r="U1818" s="418">
        <f>AND(MONTH(F1818)=MONTH(Y1818), YEAR(F1818)=YEAR(Y1818))</f>
        <v/>
      </c>
      <c r="V1818" s="418">
        <f>AND(AC1818&lt;&gt;"", 'Company information'!D$4&lt;&gt;"", RIGHT(SUBSTITUTE(AC1818,"-",""),9)=RIGHT(SUBSTITUTE('Company information'!D$4,"-",""),9))</f>
        <v/>
      </c>
      <c r="W1818" s="418">
        <f>AI1818-I1818</f>
        <v/>
      </c>
      <c r="X1818" s="455" t="n"/>
      <c r="Y1818" s="417" t="n"/>
      <c r="Z1818" s="418" t="n"/>
      <c r="AA1818" s="418" t="n"/>
      <c r="AB1818" s="418" t="n"/>
      <c r="AC1818" s="418" t="n"/>
      <c r="AD1818" s="418" t="n"/>
      <c r="AE1818" s="455" t="n"/>
      <c r="AF1818" s="455" t="n"/>
      <c r="AG1818" s="455" t="n"/>
      <c r="AH1818" s="455" t="n"/>
      <c r="AI1818" s="455" t="n"/>
      <c r="AJ1818" s="455" t="n"/>
      <c r="AK1818" s="455" t="n"/>
      <c r="AL1818" s="455" t="n"/>
      <c r="AM1818" s="455" t="n"/>
      <c r="AN1818" s="455" t="n"/>
      <c r="AO1818" s="455" t="n"/>
      <c r="AP1818" s="455" t="n"/>
      <c r="AQ1818" s="455" t="n"/>
      <c r="AR1818" s="418" t="n"/>
      <c r="AS1818" s="418" t="n"/>
      <c r="AT1818" s="418" t="n"/>
    </row>
    <row r="1819">
      <c r="A1819" s="417" t="n">
        <v>1810</v>
      </c>
      <c r="B1819" s="418" t="inlineStr">
        <is>
          <t>Customer Clearance,Export Service, Seal Fee,Handling Charge,Trucking Fee, Export Permit</t>
        </is>
      </c>
      <c r="C1819" s="418" t="inlineStr">
        <is>
          <t>យ៉ាំង ស៊ា ឡូជីស្ទីក (ខេមបូឌា)</t>
        </is>
      </c>
      <c r="D1819" s="418" t="inlineStr">
        <is>
          <t>K004-901637199</t>
        </is>
      </c>
      <c r="E1819" s="418" t="inlineStr">
        <is>
          <t>2022040036</t>
        </is>
      </c>
      <c r="F1819" s="419" t="n">
        <v>44899</v>
      </c>
      <c r="G1819" s="420" t="n">
        <v>778663</v>
      </c>
      <c r="H1819" s="418" t="n"/>
      <c r="I1819" s="455" t="n">
        <v>778663</v>
      </c>
      <c r="J1819" s="418">
        <f>IF(L1819&lt;&gt;"",L1819,K1819)</f>
        <v/>
      </c>
      <c r="K1819" s="418">
        <f>IF(AND(T1819=TRUE, U1819=TRUE, V1819=TRUE), IF(W1819&lt;-0.05, "អនុញ្ញាត (អ្នកផ្គត់ផ្គង់ប្រកាសខ្វះ)", "បានប្រកាស (អនុញ្ញាត)"), IF(AND(T1819=FALSE, U1819=FALSE, V1819=FALSE), "ព្យួរទុក (មិនមានទិន្នន័យ)", "ប្រកាសខុស (ព្យួរទុក)"))</f>
        <v/>
      </c>
      <c r="L1819" s="418" t="inlineStr"/>
      <c r="M1819" s="418" t="inlineStr"/>
      <c r="N1819" s="455" t="n"/>
      <c r="O1819" s="455">
        <f>IF(W1819&lt;0,AI1819,I1819)</f>
        <v/>
      </c>
      <c r="P1819" s="455">
        <f>I1819-O1819</f>
        <v/>
      </c>
      <c r="Q1819" s="418" t="n"/>
      <c r="R1819" s="418" t="inlineStr">
        <is>
          <t>2022040036</t>
        </is>
      </c>
      <c r="S1819" s="418" t="inlineStr"/>
      <c r="T1819" s="418">
        <f>R1819=S1819</f>
        <v/>
      </c>
      <c r="U1819" s="418">
        <f>AND(MONTH(F1819)=MONTH(Y1819), YEAR(F1819)=YEAR(Y1819))</f>
        <v/>
      </c>
      <c r="V1819" s="418">
        <f>AND(AC1819&lt;&gt;"", 'Company information'!D$4&lt;&gt;"", RIGHT(SUBSTITUTE(AC1819,"-",""),9)=RIGHT(SUBSTITUTE('Company information'!D$4,"-",""),9))</f>
        <v/>
      </c>
      <c r="W1819" s="418">
        <f>AI1819-I1819</f>
        <v/>
      </c>
      <c r="X1819" s="455" t="n"/>
      <c r="Y1819" s="417" t="n"/>
      <c r="Z1819" s="418" t="n"/>
      <c r="AA1819" s="418" t="n"/>
      <c r="AB1819" s="418" t="n"/>
      <c r="AC1819" s="418" t="n"/>
      <c r="AD1819" s="418" t="n"/>
      <c r="AE1819" s="455" t="n"/>
      <c r="AF1819" s="455" t="n"/>
      <c r="AG1819" s="455" t="n"/>
      <c r="AH1819" s="455" t="n"/>
      <c r="AI1819" s="455" t="n"/>
      <c r="AJ1819" s="455" t="n"/>
      <c r="AK1819" s="455" t="n"/>
      <c r="AL1819" s="455" t="n"/>
      <c r="AM1819" s="455" t="n"/>
      <c r="AN1819" s="455" t="n"/>
      <c r="AO1819" s="455" t="n"/>
      <c r="AP1819" s="455" t="n"/>
      <c r="AQ1819" s="455" t="n"/>
      <c r="AR1819" s="418" t="n"/>
      <c r="AS1819" s="418" t="n"/>
      <c r="AT1819" s="418" t="n"/>
    </row>
    <row r="1820">
      <c r="A1820" s="417" t="n">
        <v>1811</v>
      </c>
      <c r="B1820" s="418" t="inlineStr">
        <is>
          <t>EIB,EMF,KHCIC,KHDOC,KHTHC</t>
        </is>
      </c>
      <c r="C1820" s="418" t="inlineStr">
        <is>
          <t>អេសអាយធីស៊ី ខិនថេនើរ ឡាញ (ខេមបូឌា)</t>
        </is>
      </c>
      <c r="D1820" s="418" t="inlineStr">
        <is>
          <t>L001-107035863</t>
        </is>
      </c>
      <c r="E1820" s="418" t="inlineStr">
        <is>
          <t>SITC2022-005845</t>
        </is>
      </c>
      <c r="F1820" s="419" t="n">
        <v>44565</v>
      </c>
      <c r="G1820" s="420" t="n">
        <v>225219</v>
      </c>
      <c r="H1820" s="418" t="n"/>
      <c r="I1820" s="455" t="n">
        <v>225219</v>
      </c>
      <c r="J1820" s="418">
        <f>IF(L1820&lt;&gt;"",L1820,K1820)</f>
        <v/>
      </c>
      <c r="K1820" s="418">
        <f>IF(AND(T1820=TRUE, U1820=TRUE, V1820=TRUE), IF(W1820&lt;-0.05, "អនុញ្ញាត (អ្នកផ្គត់ផ្គង់ប្រកាសខ្វះ)", "បានប្រកាស (អនុញ្ញាត)"), IF(AND(T1820=FALSE, U1820=FALSE, V1820=FALSE), "ព្យួរទុក (មិនមានទិន្នន័យ)", "ប្រកាសខុស (ព្យួរទុក)"))</f>
        <v/>
      </c>
      <c r="L1820" s="418" t="inlineStr"/>
      <c r="M1820" s="418" t="inlineStr"/>
      <c r="N1820" s="455" t="n"/>
      <c r="O1820" s="455">
        <f>IF(W1820&lt;0,AI1820,I1820)</f>
        <v/>
      </c>
      <c r="P1820" s="455">
        <f>I1820-O1820</f>
        <v/>
      </c>
      <c r="Q1820" s="418" t="n"/>
      <c r="R1820" s="418" t="inlineStr">
        <is>
          <t>SITC2022-005845</t>
        </is>
      </c>
      <c r="S1820" s="418" t="inlineStr"/>
      <c r="T1820" s="418">
        <f>R1820=S1820</f>
        <v/>
      </c>
      <c r="U1820" s="418">
        <f>AND(MONTH(F1820)=MONTH(Y1820), YEAR(F1820)=YEAR(Y1820))</f>
        <v/>
      </c>
      <c r="V1820" s="418">
        <f>AND(AC1820&lt;&gt;"", 'Company information'!D$4&lt;&gt;"", RIGHT(SUBSTITUTE(AC1820,"-",""),9)=RIGHT(SUBSTITUTE('Company information'!D$4,"-",""),9))</f>
        <v/>
      </c>
      <c r="W1820" s="418">
        <f>AI1820-I1820</f>
        <v/>
      </c>
      <c r="X1820" s="455" t="n"/>
      <c r="Y1820" s="417" t="n"/>
      <c r="Z1820" s="418" t="n"/>
      <c r="AA1820" s="418" t="n"/>
      <c r="AB1820" s="418" t="n"/>
      <c r="AC1820" s="418" t="n"/>
      <c r="AD1820" s="418" t="n"/>
      <c r="AE1820" s="455" t="n"/>
      <c r="AF1820" s="455" t="n"/>
      <c r="AG1820" s="455" t="n"/>
      <c r="AH1820" s="455" t="n"/>
      <c r="AI1820" s="455" t="n"/>
      <c r="AJ1820" s="455" t="n"/>
      <c r="AK1820" s="455" t="n"/>
      <c r="AL1820" s="455" t="n"/>
      <c r="AM1820" s="455" t="n"/>
      <c r="AN1820" s="455" t="n"/>
      <c r="AO1820" s="455" t="n"/>
      <c r="AP1820" s="455" t="n"/>
      <c r="AQ1820" s="455" t="n"/>
      <c r="AR1820" s="418" t="n"/>
      <c r="AS1820" s="418" t="n"/>
      <c r="AT1820" s="418" t="n"/>
    </row>
    <row r="1821">
      <c r="A1821" s="417" t="n">
        <v>1812</v>
      </c>
      <c r="B1821" s="418" t="inlineStr">
        <is>
          <t>Lift-On &amp; Lift-Off</t>
        </is>
      </c>
      <c r="C1821" s="418" t="inlineStr">
        <is>
          <t>កំពង់ផែស្វយ័តក្រុងព្រះសីហនុ</t>
        </is>
      </c>
      <c r="D1821" s="418" t="inlineStr">
        <is>
          <t>L001-100044638</t>
        </is>
      </c>
      <c r="E1821" s="418" t="inlineStr">
        <is>
          <t>045078</t>
        </is>
      </c>
      <c r="F1821" s="419" t="n">
        <v>44565</v>
      </c>
      <c r="G1821" s="420" t="n">
        <v>35270</v>
      </c>
      <c r="H1821" s="418" t="n"/>
      <c r="I1821" s="455" t="n">
        <v>35270</v>
      </c>
      <c r="J1821" s="418">
        <f>IF(L1821&lt;&gt;"",L1821,K1821)</f>
        <v/>
      </c>
      <c r="K1821" s="418">
        <f>IF(AND(T1821=TRUE, U1821=TRUE, V1821=TRUE), IF(W1821&lt;-0.05, "អនុញ្ញាត (អ្នកផ្គត់ផ្គង់ប្រកាសខ្វះ)", "បានប្រកាស (អនុញ្ញាត)"), IF(AND(T1821=FALSE, U1821=FALSE, V1821=FALSE), "ព្យួរទុក (មិនមានទិន្នន័យ)", "ប្រកាសខុស (ព្យួរទុក)"))</f>
        <v/>
      </c>
      <c r="L1821" s="418" t="inlineStr"/>
      <c r="M1821" s="418" t="inlineStr"/>
      <c r="N1821" s="455" t="n"/>
      <c r="O1821" s="455">
        <f>IF(W1821&lt;0,AI1821,I1821)</f>
        <v/>
      </c>
      <c r="P1821" s="455">
        <f>I1821-O1821</f>
        <v/>
      </c>
      <c r="Q1821" s="418" t="n"/>
      <c r="R1821" s="418" t="inlineStr">
        <is>
          <t>045078</t>
        </is>
      </c>
      <c r="S1821" s="418" t="inlineStr"/>
      <c r="T1821" s="418">
        <f>R1821=S1821</f>
        <v/>
      </c>
      <c r="U1821" s="418">
        <f>AND(MONTH(F1821)=MONTH(Y1821), YEAR(F1821)=YEAR(Y1821))</f>
        <v/>
      </c>
      <c r="V1821" s="418">
        <f>AND(AC1821&lt;&gt;"", 'Company information'!D$4&lt;&gt;"", RIGHT(SUBSTITUTE(AC1821,"-",""),9)=RIGHT(SUBSTITUTE('Company information'!D$4,"-",""),9))</f>
        <v/>
      </c>
      <c r="W1821" s="418">
        <f>AI1821-I1821</f>
        <v/>
      </c>
      <c r="X1821" s="455" t="n"/>
      <c r="Y1821" s="417" t="n"/>
      <c r="Z1821" s="418" t="n"/>
      <c r="AA1821" s="418" t="n"/>
      <c r="AB1821" s="418" t="n"/>
      <c r="AC1821" s="418" t="n"/>
      <c r="AD1821" s="418" t="n"/>
      <c r="AE1821" s="455" t="n"/>
      <c r="AF1821" s="455" t="n"/>
      <c r="AG1821" s="455" t="n"/>
      <c r="AH1821" s="455" t="n"/>
      <c r="AI1821" s="455" t="n"/>
      <c r="AJ1821" s="455" t="n"/>
      <c r="AK1821" s="455" t="n"/>
      <c r="AL1821" s="455" t="n"/>
      <c r="AM1821" s="455" t="n"/>
      <c r="AN1821" s="455" t="n"/>
      <c r="AO1821" s="455" t="n"/>
      <c r="AP1821" s="455" t="n"/>
      <c r="AQ1821" s="455" t="n"/>
      <c r="AR1821" s="418" t="n"/>
      <c r="AS1821" s="418" t="n"/>
      <c r="AT1821" s="418" t="n"/>
    </row>
    <row r="1822">
      <c r="A1822" s="417" t="n">
        <v>1813</v>
      </c>
      <c r="B1822" s="418" t="inlineStr">
        <is>
          <t>Clearance Import&amp; Trucking Import &amp; Handling Fee</t>
        </is>
      </c>
      <c r="C1822" s="418" t="inlineStr">
        <is>
          <t>ហុង តុង អ៊ិនធើណេសិនណល ឡូជីស្ទីក ឯ.ក</t>
        </is>
      </c>
      <c r="D1822" s="418" t="inlineStr">
        <is>
          <t>K003-902006166</t>
        </is>
      </c>
      <c r="E1822" s="418" t="inlineStr">
        <is>
          <t>HT220057</t>
        </is>
      </c>
      <c r="F1822" s="419" t="n">
        <v>44565</v>
      </c>
      <c r="G1822" s="420" t="n">
        <v>246806</v>
      </c>
      <c r="H1822" s="418" t="n"/>
      <c r="I1822" s="455" t="n">
        <v>246806</v>
      </c>
      <c r="J1822" s="418">
        <f>IF(L1822&lt;&gt;"",L1822,K1822)</f>
        <v/>
      </c>
      <c r="K1822" s="418">
        <f>IF(AND(T1822=TRUE, U1822=TRUE, V1822=TRUE), IF(W1822&lt;-0.05, "អនុញ្ញាត (អ្នកផ្គត់ផ្គង់ប្រកាសខ្វះ)", "បានប្រកាស (អនុញ្ញាត)"), IF(AND(T1822=FALSE, U1822=FALSE, V1822=FALSE), "ព្យួរទុក (មិនមានទិន្នន័យ)", "ប្រកាសខុស (ព្យួរទុក)"))</f>
        <v/>
      </c>
      <c r="L1822" s="418" t="inlineStr"/>
      <c r="M1822" s="418" t="inlineStr"/>
      <c r="N1822" s="455" t="n"/>
      <c r="O1822" s="455">
        <f>IF(W1822&lt;0,AI1822,I1822)</f>
        <v/>
      </c>
      <c r="P1822" s="455">
        <f>I1822-O1822</f>
        <v/>
      </c>
      <c r="Q1822" s="418" t="n"/>
      <c r="R1822" s="418" t="inlineStr">
        <is>
          <t>HT220057</t>
        </is>
      </c>
      <c r="S1822" s="418" t="inlineStr"/>
      <c r="T1822" s="418">
        <f>R1822=S1822</f>
        <v/>
      </c>
      <c r="U1822" s="418">
        <f>AND(MONTH(F1822)=MONTH(Y1822), YEAR(F1822)=YEAR(Y1822))</f>
        <v/>
      </c>
      <c r="V1822" s="418">
        <f>AND(AC1822&lt;&gt;"", 'Company information'!D$4&lt;&gt;"", RIGHT(SUBSTITUTE(AC1822,"-",""),9)=RIGHT(SUBSTITUTE('Company information'!D$4,"-",""),9))</f>
        <v/>
      </c>
      <c r="W1822" s="418">
        <f>AI1822-I1822</f>
        <v/>
      </c>
      <c r="X1822" s="455" t="n"/>
      <c r="Y1822" s="417" t="n"/>
      <c r="Z1822" s="418" t="n"/>
      <c r="AA1822" s="418" t="n"/>
      <c r="AB1822" s="418" t="n"/>
      <c r="AC1822" s="418" t="n"/>
      <c r="AD1822" s="418" t="n"/>
      <c r="AE1822" s="455" t="n"/>
      <c r="AF1822" s="455" t="n"/>
      <c r="AG1822" s="455" t="n"/>
      <c r="AH1822" s="455" t="n"/>
      <c r="AI1822" s="455" t="n"/>
      <c r="AJ1822" s="455" t="n"/>
      <c r="AK1822" s="455" t="n"/>
      <c r="AL1822" s="455" t="n"/>
      <c r="AM1822" s="455" t="n"/>
      <c r="AN1822" s="455" t="n"/>
      <c r="AO1822" s="455" t="n"/>
      <c r="AP1822" s="455" t="n"/>
      <c r="AQ1822" s="455" t="n"/>
      <c r="AR1822" s="418" t="n"/>
      <c r="AS1822" s="418" t="n"/>
      <c r="AT1822" s="418" t="n"/>
    </row>
    <row r="1823">
      <c r="A1823" s="417" t="n">
        <v>1814</v>
      </c>
      <c r="B1823" s="418" t="inlineStr">
        <is>
          <t>Foreign Sale</t>
        </is>
      </c>
      <c r="C1823" s="418" t="inlineStr">
        <is>
          <t>មើស្គ (ខេមបូឌា)</t>
        </is>
      </c>
      <c r="D1823" s="418" t="inlineStr">
        <is>
          <t>L001-100045200</t>
        </is>
      </c>
      <c r="E1823" s="418" t="inlineStr">
        <is>
          <t>59988555</t>
        </is>
      </c>
      <c r="F1823" s="419" t="n">
        <v>44565</v>
      </c>
      <c r="G1823" s="420" t="n">
        <v>120869</v>
      </c>
      <c r="H1823" s="418" t="n"/>
      <c r="I1823" s="455" t="n">
        <v>120869</v>
      </c>
      <c r="J1823" s="418">
        <f>IF(L1823&lt;&gt;"",L1823,K1823)</f>
        <v/>
      </c>
      <c r="K1823" s="418">
        <f>IF(AND(T1823=TRUE, U1823=TRUE, V1823=TRUE), IF(W1823&lt;-0.05, "អនុញ្ញាត (អ្នកផ្គត់ផ្គង់ប្រកាសខ្វះ)", "បានប្រកាស (អនុញ្ញាត)"), IF(AND(T1823=FALSE, U1823=FALSE, V1823=FALSE), "ព្យួរទុក (មិនមានទិន្នន័យ)", "ប្រកាសខុស (ព្យួរទុក)"))</f>
        <v/>
      </c>
      <c r="L1823" s="418" t="inlineStr"/>
      <c r="M1823" s="418" t="inlineStr"/>
      <c r="N1823" s="455" t="n"/>
      <c r="O1823" s="455">
        <f>IF(W1823&lt;0,AI1823,I1823)</f>
        <v/>
      </c>
      <c r="P1823" s="455">
        <f>I1823-O1823</f>
        <v/>
      </c>
      <c r="Q1823" s="418" t="n"/>
      <c r="R1823" s="418" t="inlineStr">
        <is>
          <t>59988555</t>
        </is>
      </c>
      <c r="S1823" s="418" t="inlineStr"/>
      <c r="T1823" s="418">
        <f>R1823=S1823</f>
        <v/>
      </c>
      <c r="U1823" s="418">
        <f>AND(MONTH(F1823)=MONTH(Y1823), YEAR(F1823)=YEAR(Y1823))</f>
        <v/>
      </c>
      <c r="V1823" s="418">
        <f>AND(AC1823&lt;&gt;"", 'Company information'!D$4&lt;&gt;"", RIGHT(SUBSTITUTE(AC1823,"-",""),9)=RIGHT(SUBSTITUTE('Company information'!D$4,"-",""),9))</f>
        <v/>
      </c>
      <c r="W1823" s="418">
        <f>AI1823-I1823</f>
        <v/>
      </c>
      <c r="X1823" s="455" t="n"/>
      <c r="Y1823" s="417" t="n"/>
      <c r="Z1823" s="418" t="n"/>
      <c r="AA1823" s="418" t="n"/>
      <c r="AB1823" s="418" t="n"/>
      <c r="AC1823" s="418" t="n"/>
      <c r="AD1823" s="418" t="n"/>
      <c r="AE1823" s="455" t="n"/>
      <c r="AF1823" s="455" t="n"/>
      <c r="AG1823" s="455" t="n"/>
      <c r="AH1823" s="455" t="n"/>
      <c r="AI1823" s="455" t="n"/>
      <c r="AJ1823" s="455" t="n"/>
      <c r="AK1823" s="455" t="n"/>
      <c r="AL1823" s="455" t="n"/>
      <c r="AM1823" s="455" t="n"/>
      <c r="AN1823" s="455" t="n"/>
      <c r="AO1823" s="455" t="n"/>
      <c r="AP1823" s="455" t="n"/>
      <c r="AQ1823" s="455" t="n"/>
      <c r="AR1823" s="418" t="n"/>
      <c r="AS1823" s="418" t="n"/>
      <c r="AT1823" s="418" t="n"/>
    </row>
    <row r="1824">
      <c r="A1824" s="417" t="n">
        <v>1815</v>
      </c>
      <c r="B1824" s="418" t="inlineStr">
        <is>
          <t>Lift-On &amp; Lift-Off</t>
        </is>
      </c>
      <c r="C1824" s="418" t="inlineStr">
        <is>
          <t>កំពង់ផែស្វយ័តក្រុងព្រះសីហនុ</t>
        </is>
      </c>
      <c r="D1824" s="418" t="inlineStr">
        <is>
          <t>L001-100044638</t>
        </is>
      </c>
      <c r="E1824" s="418" t="inlineStr">
        <is>
          <t>047414</t>
        </is>
      </c>
      <c r="F1824" s="419" t="n">
        <v>44565</v>
      </c>
      <c r="G1824" s="420" t="n">
        <v>35090</v>
      </c>
      <c r="H1824" s="418" t="n"/>
      <c r="I1824" s="455" t="n">
        <v>35090</v>
      </c>
      <c r="J1824" s="418">
        <f>IF(L1824&lt;&gt;"",L1824,K1824)</f>
        <v/>
      </c>
      <c r="K1824" s="418">
        <f>IF(AND(T1824=TRUE, U1824=TRUE, V1824=TRUE), IF(W1824&lt;-0.05, "អនុញ្ញាត (អ្នកផ្គត់ផ្គង់ប្រកាសខ្វះ)", "បានប្រកាស (អនុញ្ញាត)"), IF(AND(T1824=FALSE, U1824=FALSE, V1824=FALSE), "ព្យួរទុក (មិនមានទិន្នន័យ)", "ប្រកាសខុស (ព្យួរទុក)"))</f>
        <v/>
      </c>
      <c r="L1824" s="418" t="inlineStr"/>
      <c r="M1824" s="418" t="inlineStr"/>
      <c r="N1824" s="455" t="n"/>
      <c r="O1824" s="455">
        <f>IF(W1824&lt;0,AI1824,I1824)</f>
        <v/>
      </c>
      <c r="P1824" s="455">
        <f>I1824-O1824</f>
        <v/>
      </c>
      <c r="Q1824" s="418" t="n"/>
      <c r="R1824" s="418" t="inlineStr">
        <is>
          <t>047414</t>
        </is>
      </c>
      <c r="S1824" s="418" t="inlineStr"/>
      <c r="T1824" s="418">
        <f>R1824=S1824</f>
        <v/>
      </c>
      <c r="U1824" s="418">
        <f>AND(MONTH(F1824)=MONTH(Y1824), YEAR(F1824)=YEAR(Y1824))</f>
        <v/>
      </c>
      <c r="V1824" s="418">
        <f>AND(AC1824&lt;&gt;"", 'Company information'!D$4&lt;&gt;"", RIGHT(SUBSTITUTE(AC1824,"-",""),9)=RIGHT(SUBSTITUTE('Company information'!D$4,"-",""),9))</f>
        <v/>
      </c>
      <c r="W1824" s="418">
        <f>AI1824-I1824</f>
        <v/>
      </c>
      <c r="X1824" s="455" t="n"/>
      <c r="Y1824" s="417" t="n"/>
      <c r="Z1824" s="418" t="n"/>
      <c r="AA1824" s="418" t="n"/>
      <c r="AB1824" s="418" t="n"/>
      <c r="AC1824" s="418" t="n"/>
      <c r="AD1824" s="418" t="n"/>
      <c r="AE1824" s="455" t="n"/>
      <c r="AF1824" s="455" t="n"/>
      <c r="AG1824" s="455" t="n"/>
      <c r="AH1824" s="455" t="n"/>
      <c r="AI1824" s="455" t="n"/>
      <c r="AJ1824" s="455" t="n"/>
      <c r="AK1824" s="455" t="n"/>
      <c r="AL1824" s="455" t="n"/>
      <c r="AM1824" s="455" t="n"/>
      <c r="AN1824" s="455" t="n"/>
      <c r="AO1824" s="455" t="n"/>
      <c r="AP1824" s="455" t="n"/>
      <c r="AQ1824" s="455" t="n"/>
      <c r="AR1824" s="418" t="n"/>
      <c r="AS1824" s="418" t="n"/>
      <c r="AT1824" s="418" t="n"/>
    </row>
    <row r="1825">
      <c r="A1825" s="417" t="n">
        <v>1816</v>
      </c>
      <c r="B1825" s="418" t="inlineStr">
        <is>
          <t>Clearance Import&amp; Trucking Import &amp; Handling Fee</t>
        </is>
      </c>
      <c r="C1825" s="418" t="inlineStr">
        <is>
          <t>ហុង តុង អ៊ិនធើណេសិនណល ឡូជីស្ទីក ឯ.ក</t>
        </is>
      </c>
      <c r="D1825" s="418" t="inlineStr">
        <is>
          <t>K003-902006166</t>
        </is>
      </c>
      <c r="E1825" s="418" t="inlineStr">
        <is>
          <t>HT220056</t>
        </is>
      </c>
      <c r="F1825" s="419" t="n">
        <v>44680</v>
      </c>
      <c r="G1825" s="420" t="n">
        <v>246806</v>
      </c>
      <c r="H1825" s="418" t="n"/>
      <c r="I1825" s="455" t="n">
        <v>246806</v>
      </c>
      <c r="J1825" s="418">
        <f>IF(L1825&lt;&gt;"",L1825,K1825)</f>
        <v/>
      </c>
      <c r="K1825" s="418">
        <f>IF(AND(T1825=TRUE, U1825=TRUE, V1825=TRUE), IF(W1825&lt;-0.05, "អនុញ្ញាត (អ្នកផ្គត់ផ្គង់ប្រកាសខ្វះ)", "បានប្រកាស (អនុញ្ញាត)"), IF(AND(T1825=FALSE, U1825=FALSE, V1825=FALSE), "ព្យួរទុក (មិនមានទិន្នន័យ)", "ប្រកាសខុស (ព្យួរទុក)"))</f>
        <v/>
      </c>
      <c r="L1825" s="418" t="inlineStr"/>
      <c r="M1825" s="418" t="inlineStr"/>
      <c r="N1825" s="455" t="n"/>
      <c r="O1825" s="455">
        <f>IF(W1825&lt;0,AI1825,I1825)</f>
        <v/>
      </c>
      <c r="P1825" s="455">
        <f>I1825-O1825</f>
        <v/>
      </c>
      <c r="Q1825" s="418" t="n"/>
      <c r="R1825" s="418" t="inlineStr">
        <is>
          <t>HT220056</t>
        </is>
      </c>
      <c r="S1825" s="418" t="inlineStr"/>
      <c r="T1825" s="418">
        <f>R1825=S1825</f>
        <v/>
      </c>
      <c r="U1825" s="418">
        <f>AND(MONTH(F1825)=MONTH(Y1825), YEAR(F1825)=YEAR(Y1825))</f>
        <v/>
      </c>
      <c r="V1825" s="418">
        <f>AND(AC1825&lt;&gt;"", 'Company information'!D$4&lt;&gt;"", RIGHT(SUBSTITUTE(AC1825,"-",""),9)=RIGHT(SUBSTITUTE('Company information'!D$4,"-",""),9))</f>
        <v/>
      </c>
      <c r="W1825" s="418">
        <f>AI1825-I1825</f>
        <v/>
      </c>
      <c r="X1825" s="455" t="n"/>
      <c r="Y1825" s="417" t="n"/>
      <c r="Z1825" s="418" t="n"/>
      <c r="AA1825" s="418" t="n"/>
      <c r="AB1825" s="418" t="n"/>
      <c r="AC1825" s="418" t="n"/>
      <c r="AD1825" s="418" t="n"/>
      <c r="AE1825" s="455" t="n"/>
      <c r="AF1825" s="455" t="n"/>
      <c r="AG1825" s="455" t="n"/>
      <c r="AH1825" s="455" t="n"/>
      <c r="AI1825" s="455" t="n"/>
      <c r="AJ1825" s="455" t="n"/>
      <c r="AK1825" s="455" t="n"/>
      <c r="AL1825" s="455" t="n"/>
      <c r="AM1825" s="455" t="n"/>
      <c r="AN1825" s="455" t="n"/>
      <c r="AO1825" s="455" t="n"/>
      <c r="AP1825" s="455" t="n"/>
      <c r="AQ1825" s="455" t="n"/>
      <c r="AR1825" s="418" t="n"/>
      <c r="AS1825" s="418" t="n"/>
      <c r="AT1825" s="418" t="n"/>
    </row>
    <row r="1826">
      <c r="A1826" s="417" t="n">
        <v>1817</v>
      </c>
      <c r="B1826" s="418" t="inlineStr">
        <is>
          <t>Cy Management Fee, Thc Charges, Bl Fee,FCR Fee, VGM Processing Fee</t>
        </is>
      </c>
      <c r="C1826" s="418" t="inlineStr">
        <is>
          <t>អ៊ិចស្ពែឌីធ័រ ខេមបូឌា អិលធីឌី</t>
        </is>
      </c>
      <c r="D1826" s="418" t="inlineStr">
        <is>
          <t>L001-100045898</t>
        </is>
      </c>
      <c r="E1826" s="418" t="inlineStr">
        <is>
          <t>TI-0225700</t>
        </is>
      </c>
      <c r="F1826" s="419" t="n">
        <v>44671</v>
      </c>
      <c r="G1826" s="420" t="n">
        <v>249172</v>
      </c>
      <c r="H1826" s="418" t="n"/>
      <c r="I1826" s="455" t="n">
        <v>249172</v>
      </c>
      <c r="J1826" s="418">
        <f>IF(L1826&lt;&gt;"",L1826,K1826)</f>
        <v/>
      </c>
      <c r="K1826" s="418">
        <f>IF(AND(T1826=TRUE, U1826=TRUE, V1826=TRUE), IF(W1826&lt;-0.05, "អនុញ្ញាត (អ្នកផ្គត់ផ្គង់ប្រកាសខ្វះ)", "បានប្រកាស (អនុញ្ញាត)"), IF(AND(T1826=FALSE, U1826=FALSE, V1826=FALSE), "ព្យួរទុក (មិនមានទិន្នន័យ)", "ប្រកាសខុស (ព្យួរទុក)"))</f>
        <v/>
      </c>
      <c r="L1826" s="418" t="inlineStr"/>
      <c r="M1826" s="418" t="inlineStr"/>
      <c r="N1826" s="455" t="n"/>
      <c r="O1826" s="455">
        <f>IF(W1826&lt;0,AI1826,I1826)</f>
        <v/>
      </c>
      <c r="P1826" s="455">
        <f>I1826-O1826</f>
        <v/>
      </c>
      <c r="Q1826" s="418" t="n"/>
      <c r="R1826" s="418" t="inlineStr">
        <is>
          <t>TI-0225700</t>
        </is>
      </c>
      <c r="S1826" s="418" t="inlineStr"/>
      <c r="T1826" s="418">
        <f>R1826=S1826</f>
        <v/>
      </c>
      <c r="U1826" s="418">
        <f>AND(MONTH(F1826)=MONTH(Y1826), YEAR(F1826)=YEAR(Y1826))</f>
        <v/>
      </c>
      <c r="V1826" s="418">
        <f>AND(AC1826&lt;&gt;"", 'Company information'!D$4&lt;&gt;"", RIGHT(SUBSTITUTE(AC1826,"-",""),9)=RIGHT(SUBSTITUTE('Company information'!D$4,"-",""),9))</f>
        <v/>
      </c>
      <c r="W1826" s="418">
        <f>AI1826-I1826</f>
        <v/>
      </c>
      <c r="X1826" s="455" t="n"/>
      <c r="Y1826" s="417" t="n"/>
      <c r="Z1826" s="418" t="n"/>
      <c r="AA1826" s="418" t="n"/>
      <c r="AB1826" s="418" t="n"/>
      <c r="AC1826" s="418" t="n"/>
      <c r="AD1826" s="418" t="n"/>
      <c r="AE1826" s="455" t="n"/>
      <c r="AF1826" s="455" t="n"/>
      <c r="AG1826" s="455" t="n"/>
      <c r="AH1826" s="455" t="n"/>
      <c r="AI1826" s="455" t="n"/>
      <c r="AJ1826" s="455" t="n"/>
      <c r="AK1826" s="455" t="n"/>
      <c r="AL1826" s="455" t="n"/>
      <c r="AM1826" s="455" t="n"/>
      <c r="AN1826" s="455" t="n"/>
      <c r="AO1826" s="455" t="n"/>
      <c r="AP1826" s="455" t="n"/>
      <c r="AQ1826" s="455" t="n"/>
      <c r="AR1826" s="418" t="n"/>
      <c r="AS1826" s="418" t="n"/>
      <c r="AT1826" s="418" t="n"/>
    </row>
    <row r="1827">
      <c r="A1827" s="417" t="n">
        <v>1818</v>
      </c>
      <c r="B1827" s="418" t="inlineStr">
        <is>
          <t>Cy Management Fee, Thc Charges, Bl Fee,FCR Fee, VGM Processing Fee</t>
        </is>
      </c>
      <c r="C1827" s="418" t="inlineStr">
        <is>
          <t>អ៊ិចស្ពែឌីធ័រ ខេមបូឌា អិលធីឌី</t>
        </is>
      </c>
      <c r="D1827" s="418" t="inlineStr">
        <is>
          <t>L001-100045898</t>
        </is>
      </c>
      <c r="E1827" s="418" t="inlineStr">
        <is>
          <t>TI-0225699</t>
        </is>
      </c>
      <c r="F1827" s="419" t="n">
        <v>44671</v>
      </c>
      <c r="G1827" s="420" t="n">
        <v>370522</v>
      </c>
      <c r="H1827" s="418" t="n"/>
      <c r="I1827" s="455" t="n">
        <v>370522</v>
      </c>
      <c r="J1827" s="418">
        <f>IF(L1827&lt;&gt;"",L1827,K1827)</f>
        <v/>
      </c>
      <c r="K1827" s="418">
        <f>IF(AND(T1827=TRUE, U1827=TRUE, V1827=TRUE), IF(W1827&lt;-0.05, "អនុញ្ញាត (អ្នកផ្គត់ផ្គង់ប្រកាសខ្វះ)", "បានប្រកាស (អនុញ្ញាត)"), IF(AND(T1827=FALSE, U1827=FALSE, V1827=FALSE), "ព្យួរទុក (មិនមានទិន្នន័យ)", "ប្រកាសខុស (ព្យួរទុក)"))</f>
        <v/>
      </c>
      <c r="L1827" s="418" t="inlineStr"/>
      <c r="M1827" s="418" t="inlineStr"/>
      <c r="N1827" s="455" t="n"/>
      <c r="O1827" s="455">
        <f>IF(W1827&lt;0,AI1827,I1827)</f>
        <v/>
      </c>
      <c r="P1827" s="455">
        <f>I1827-O1827</f>
        <v/>
      </c>
      <c r="Q1827" s="418" t="n"/>
      <c r="R1827" s="418" t="inlineStr">
        <is>
          <t>TI-0225699</t>
        </is>
      </c>
      <c r="S1827" s="418" t="inlineStr"/>
      <c r="T1827" s="418">
        <f>R1827=S1827</f>
        <v/>
      </c>
      <c r="U1827" s="418">
        <f>AND(MONTH(F1827)=MONTH(Y1827), YEAR(F1827)=YEAR(Y1827))</f>
        <v/>
      </c>
      <c r="V1827" s="418">
        <f>AND(AC1827&lt;&gt;"", 'Company information'!D$4&lt;&gt;"", RIGHT(SUBSTITUTE(AC1827,"-",""),9)=RIGHT(SUBSTITUTE('Company information'!D$4,"-",""),9))</f>
        <v/>
      </c>
      <c r="W1827" s="418">
        <f>AI1827-I1827</f>
        <v/>
      </c>
      <c r="X1827" s="455" t="n"/>
      <c r="Y1827" s="417" t="n"/>
      <c r="Z1827" s="418" t="n"/>
      <c r="AA1827" s="418" t="n"/>
      <c r="AB1827" s="418" t="n"/>
      <c r="AC1827" s="418" t="n"/>
      <c r="AD1827" s="418" t="n"/>
      <c r="AE1827" s="455" t="n"/>
      <c r="AF1827" s="455" t="n"/>
      <c r="AG1827" s="455" t="n"/>
      <c r="AH1827" s="455" t="n"/>
      <c r="AI1827" s="455" t="n"/>
      <c r="AJ1827" s="455" t="n"/>
      <c r="AK1827" s="455" t="n"/>
      <c r="AL1827" s="455" t="n"/>
      <c r="AM1827" s="455" t="n"/>
      <c r="AN1827" s="455" t="n"/>
      <c r="AO1827" s="455" t="n"/>
      <c r="AP1827" s="455" t="n"/>
      <c r="AQ1827" s="455" t="n"/>
      <c r="AR1827" s="418" t="n"/>
      <c r="AS1827" s="418" t="n"/>
      <c r="AT1827" s="418" t="n"/>
    </row>
    <row r="1828">
      <c r="A1828" s="417" t="n">
        <v>1819</v>
      </c>
      <c r="B1828" s="418" t="inlineStr">
        <is>
          <t>Cy Management Fee, Thc Charges, Bl Fee,FCR Fee, VGM Processing Fee</t>
        </is>
      </c>
      <c r="C1828" s="418" t="inlineStr">
        <is>
          <t>អ៊ិចស្ពែឌីធ័រ ខេមបូឌា អិលធីឌី</t>
        </is>
      </c>
      <c r="D1828" s="418" t="inlineStr">
        <is>
          <t>L001-100045898</t>
        </is>
      </c>
      <c r="E1828" s="418" t="inlineStr">
        <is>
          <t>TI-0225698</t>
        </is>
      </c>
      <c r="F1828" s="419" t="n">
        <v>44671</v>
      </c>
      <c r="G1828" s="420" t="n">
        <v>129035</v>
      </c>
      <c r="H1828" s="418" t="n"/>
      <c r="I1828" s="455" t="n">
        <v>129035</v>
      </c>
      <c r="J1828" s="418">
        <f>IF(L1828&lt;&gt;"",L1828,K1828)</f>
        <v/>
      </c>
      <c r="K1828" s="418">
        <f>IF(AND(T1828=TRUE, U1828=TRUE, V1828=TRUE), IF(W1828&lt;-0.05, "អនុញ្ញាត (អ្នកផ្គត់ផ្គង់ប្រកាសខ្វះ)", "បានប្រកាស (អនុញ្ញាត)"), IF(AND(T1828=FALSE, U1828=FALSE, V1828=FALSE), "ព្យួរទុក (មិនមានទិន្នន័យ)", "ប្រកាសខុស (ព្យួរទុក)"))</f>
        <v/>
      </c>
      <c r="L1828" s="418" t="inlineStr"/>
      <c r="M1828" s="418" t="inlineStr"/>
      <c r="N1828" s="455" t="n"/>
      <c r="O1828" s="455">
        <f>IF(W1828&lt;0,AI1828,I1828)</f>
        <v/>
      </c>
      <c r="P1828" s="455">
        <f>I1828-O1828</f>
        <v/>
      </c>
      <c r="Q1828" s="418" t="n"/>
      <c r="R1828" s="418" t="inlineStr">
        <is>
          <t>TI-0225698</t>
        </is>
      </c>
      <c r="S1828" s="418" t="inlineStr"/>
      <c r="T1828" s="418">
        <f>R1828=S1828</f>
        <v/>
      </c>
      <c r="U1828" s="418">
        <f>AND(MONTH(F1828)=MONTH(Y1828), YEAR(F1828)=YEAR(Y1828))</f>
        <v/>
      </c>
      <c r="V1828" s="418">
        <f>AND(AC1828&lt;&gt;"", 'Company information'!D$4&lt;&gt;"", RIGHT(SUBSTITUTE(AC1828,"-",""),9)=RIGHT(SUBSTITUTE('Company information'!D$4,"-",""),9))</f>
        <v/>
      </c>
      <c r="W1828" s="418">
        <f>AI1828-I1828</f>
        <v/>
      </c>
      <c r="X1828" s="455" t="n"/>
      <c r="Y1828" s="417" t="n"/>
      <c r="Z1828" s="418" t="n"/>
      <c r="AA1828" s="418" t="n"/>
      <c r="AB1828" s="418" t="n"/>
      <c r="AC1828" s="418" t="n"/>
      <c r="AD1828" s="418" t="n"/>
      <c r="AE1828" s="455" t="n"/>
      <c r="AF1828" s="455" t="n"/>
      <c r="AG1828" s="455" t="n"/>
      <c r="AH1828" s="455" t="n"/>
      <c r="AI1828" s="455" t="n"/>
      <c r="AJ1828" s="455" t="n"/>
      <c r="AK1828" s="455" t="n"/>
      <c r="AL1828" s="455" t="n"/>
      <c r="AM1828" s="455" t="n"/>
      <c r="AN1828" s="455" t="n"/>
      <c r="AO1828" s="455" t="n"/>
      <c r="AP1828" s="455" t="n"/>
      <c r="AQ1828" s="455" t="n"/>
      <c r="AR1828" s="418" t="n"/>
      <c r="AS1828" s="418" t="n"/>
      <c r="AT1828" s="418" t="n"/>
    </row>
    <row r="1829">
      <c r="A1829" s="417" t="n">
        <v>1820</v>
      </c>
      <c r="B1829" s="418" t="inlineStr">
        <is>
          <t>Cy Management Fee, Thc Charges, Bl Fee,FCR Fee, VGM Processing Fee</t>
        </is>
      </c>
      <c r="C1829" s="418" t="inlineStr">
        <is>
          <t>អ៊ិចស្ពែឌីធ័រ ខេមបូឌា អិលធីឌី</t>
        </is>
      </c>
      <c r="D1829" s="418" t="inlineStr">
        <is>
          <t>L001-100045898</t>
        </is>
      </c>
      <c r="E1829" s="418" t="inlineStr">
        <is>
          <t>TI-0225649</t>
        </is>
      </c>
      <c r="F1829" s="419" t="n">
        <v>44670</v>
      </c>
      <c r="G1829" s="420" t="n">
        <v>508052</v>
      </c>
      <c r="H1829" s="418" t="n"/>
      <c r="I1829" s="455" t="n">
        <v>508052</v>
      </c>
      <c r="J1829" s="418">
        <f>IF(L1829&lt;&gt;"",L1829,K1829)</f>
        <v/>
      </c>
      <c r="K1829" s="418">
        <f>IF(AND(T1829=TRUE, U1829=TRUE, V1829=TRUE), IF(W1829&lt;-0.05, "អនុញ្ញាត (អ្នកផ្គត់ផ្គង់ប្រកាសខ្វះ)", "បានប្រកាស (អនុញ្ញាត)"), IF(AND(T1829=FALSE, U1829=FALSE, V1829=FALSE), "ព្យួរទុក (មិនមានទិន្នន័យ)", "ប្រកាសខុស (ព្យួរទុក)"))</f>
        <v/>
      </c>
      <c r="L1829" s="418" t="inlineStr"/>
      <c r="M1829" s="418" t="inlineStr"/>
      <c r="N1829" s="455" t="n"/>
      <c r="O1829" s="455">
        <f>IF(W1829&lt;0,AI1829,I1829)</f>
        <v/>
      </c>
      <c r="P1829" s="455">
        <f>I1829-O1829</f>
        <v/>
      </c>
      <c r="Q1829" s="418" t="n"/>
      <c r="R1829" s="418" t="inlineStr">
        <is>
          <t>TI-0225649</t>
        </is>
      </c>
      <c r="S1829" s="418" t="inlineStr"/>
      <c r="T1829" s="418">
        <f>R1829=S1829</f>
        <v/>
      </c>
      <c r="U1829" s="418">
        <f>AND(MONTH(F1829)=MONTH(Y1829), YEAR(F1829)=YEAR(Y1829))</f>
        <v/>
      </c>
      <c r="V1829" s="418">
        <f>AND(AC1829&lt;&gt;"", 'Company information'!D$4&lt;&gt;"", RIGHT(SUBSTITUTE(AC1829,"-",""),9)=RIGHT(SUBSTITUTE('Company information'!D$4,"-",""),9))</f>
        <v/>
      </c>
      <c r="W1829" s="418">
        <f>AI1829-I1829</f>
        <v/>
      </c>
      <c r="X1829" s="455" t="n"/>
      <c r="Y1829" s="417" t="n"/>
      <c r="Z1829" s="418" t="n"/>
      <c r="AA1829" s="418" t="n"/>
      <c r="AB1829" s="418" t="n"/>
      <c r="AC1829" s="418" t="n"/>
      <c r="AD1829" s="418" t="n"/>
      <c r="AE1829" s="455" t="n"/>
      <c r="AF1829" s="455" t="n"/>
      <c r="AG1829" s="455" t="n"/>
      <c r="AH1829" s="455" t="n"/>
      <c r="AI1829" s="455" t="n"/>
      <c r="AJ1829" s="455" t="n"/>
      <c r="AK1829" s="455" t="n"/>
      <c r="AL1829" s="455" t="n"/>
      <c r="AM1829" s="455" t="n"/>
      <c r="AN1829" s="455" t="n"/>
      <c r="AO1829" s="455" t="n"/>
      <c r="AP1829" s="455" t="n"/>
      <c r="AQ1829" s="455" t="n"/>
      <c r="AR1829" s="418" t="n"/>
      <c r="AS1829" s="418" t="n"/>
      <c r="AT1829" s="418" t="n"/>
    </row>
    <row r="1830">
      <c r="A1830" s="417" t="n">
        <v>1821</v>
      </c>
      <c r="B1830" s="418" t="inlineStr">
        <is>
          <t>Cy Management Fee, Thc Charges, Bl Fee,FCR Fee, VGM Processing Fee</t>
        </is>
      </c>
      <c r="C1830" s="418" t="inlineStr">
        <is>
          <t>អ៊ិចស្ពែឌីធ័រ ខេមបូឌា អិលធីឌី</t>
        </is>
      </c>
      <c r="D1830" s="418" t="inlineStr">
        <is>
          <t>L001-100045898</t>
        </is>
      </c>
      <c r="E1830" s="418" t="inlineStr">
        <is>
          <t>TI-0225621</t>
        </is>
      </c>
      <c r="F1830" s="419" t="n">
        <v>44670</v>
      </c>
      <c r="G1830" s="420" t="n">
        <v>597851</v>
      </c>
      <c r="H1830" s="418" t="n"/>
      <c r="I1830" s="455" t="n">
        <v>597851</v>
      </c>
      <c r="J1830" s="418">
        <f>IF(L1830&lt;&gt;"",L1830,K1830)</f>
        <v/>
      </c>
      <c r="K1830" s="418">
        <f>IF(AND(T1830=TRUE, U1830=TRUE, V1830=TRUE), IF(W1830&lt;-0.05, "អនុញ្ញាត (អ្នកផ្គត់ផ្គង់ប្រកាសខ្វះ)", "បានប្រកាស (អនុញ្ញាត)"), IF(AND(T1830=FALSE, U1830=FALSE, V1830=FALSE), "ព្យួរទុក (មិនមានទិន្នន័យ)", "ប្រកាសខុស (ព្យួរទុក)"))</f>
        <v/>
      </c>
      <c r="L1830" s="418" t="inlineStr"/>
      <c r="M1830" s="418" t="inlineStr"/>
      <c r="N1830" s="455" t="n"/>
      <c r="O1830" s="455">
        <f>IF(W1830&lt;0,AI1830,I1830)</f>
        <v/>
      </c>
      <c r="P1830" s="455">
        <f>I1830-O1830</f>
        <v/>
      </c>
      <c r="Q1830" s="418" t="n"/>
      <c r="R1830" s="418" t="inlineStr">
        <is>
          <t>TI-0225621</t>
        </is>
      </c>
      <c r="S1830" s="418" t="inlineStr"/>
      <c r="T1830" s="418">
        <f>R1830=S1830</f>
        <v/>
      </c>
      <c r="U1830" s="418">
        <f>AND(MONTH(F1830)=MONTH(Y1830), YEAR(F1830)=YEAR(Y1830))</f>
        <v/>
      </c>
      <c r="V1830" s="418">
        <f>AND(AC1830&lt;&gt;"", 'Company information'!D$4&lt;&gt;"", RIGHT(SUBSTITUTE(AC1830,"-",""),9)=RIGHT(SUBSTITUTE('Company information'!D$4,"-",""),9))</f>
        <v/>
      </c>
      <c r="W1830" s="418">
        <f>AI1830-I1830</f>
        <v/>
      </c>
      <c r="X1830" s="455" t="n"/>
      <c r="Y1830" s="417" t="n"/>
      <c r="Z1830" s="418" t="n"/>
      <c r="AA1830" s="418" t="n"/>
      <c r="AB1830" s="418" t="n"/>
      <c r="AC1830" s="418" t="n"/>
      <c r="AD1830" s="418" t="n"/>
      <c r="AE1830" s="455" t="n"/>
      <c r="AF1830" s="455" t="n"/>
      <c r="AG1830" s="455" t="n"/>
      <c r="AH1830" s="455" t="n"/>
      <c r="AI1830" s="455" t="n"/>
      <c r="AJ1830" s="455" t="n"/>
      <c r="AK1830" s="455" t="n"/>
      <c r="AL1830" s="455" t="n"/>
      <c r="AM1830" s="455" t="n"/>
      <c r="AN1830" s="455" t="n"/>
      <c r="AO1830" s="455" t="n"/>
      <c r="AP1830" s="455" t="n"/>
      <c r="AQ1830" s="455" t="n"/>
      <c r="AR1830" s="418" t="n"/>
      <c r="AS1830" s="418" t="n"/>
      <c r="AT1830" s="418" t="n"/>
    </row>
    <row r="1831">
      <c r="A1831" s="417" t="n">
        <v>1822</v>
      </c>
      <c r="B1831" s="418" t="inlineStr">
        <is>
          <t>Cy Management Fee, Thc Charges, Bl Fee,FCR Fee, VGM Processing Fee</t>
        </is>
      </c>
      <c r="C1831" s="418" t="inlineStr">
        <is>
          <t>អ៊ិចស្ពែឌីធ័រ ខេមបូឌា អិលធីឌី</t>
        </is>
      </c>
      <c r="D1831" s="418" t="inlineStr">
        <is>
          <t>L001-100045898</t>
        </is>
      </c>
      <c r="E1831" s="418" t="inlineStr">
        <is>
          <t>TI-0225620</t>
        </is>
      </c>
      <c r="F1831" s="419" t="n">
        <v>44670</v>
      </c>
      <c r="G1831" s="420" t="n">
        <v>378612</v>
      </c>
      <c r="H1831" s="418" t="n"/>
      <c r="I1831" s="455" t="n">
        <v>378612</v>
      </c>
      <c r="J1831" s="418">
        <f>IF(L1831&lt;&gt;"",L1831,K1831)</f>
        <v/>
      </c>
      <c r="K1831" s="418">
        <f>IF(AND(T1831=TRUE, U1831=TRUE, V1831=TRUE), IF(W1831&lt;-0.05, "អនុញ្ញាត (អ្នកផ្គត់ផ្គង់ប្រកាសខ្វះ)", "បានប្រកាស (អនុញ្ញាត)"), IF(AND(T1831=FALSE, U1831=FALSE, V1831=FALSE), "ព្យួរទុក (មិនមានទិន្នន័យ)", "ប្រកាសខុស (ព្យួរទុក)"))</f>
        <v/>
      </c>
      <c r="L1831" s="418" t="inlineStr"/>
      <c r="M1831" s="418" t="inlineStr"/>
      <c r="N1831" s="455" t="n"/>
      <c r="O1831" s="455">
        <f>IF(W1831&lt;0,AI1831,I1831)</f>
        <v/>
      </c>
      <c r="P1831" s="455">
        <f>I1831-O1831</f>
        <v/>
      </c>
      <c r="Q1831" s="418" t="n"/>
      <c r="R1831" s="418" t="inlineStr">
        <is>
          <t>TI-0225620</t>
        </is>
      </c>
      <c r="S1831" s="418" t="inlineStr"/>
      <c r="T1831" s="418">
        <f>R1831=S1831</f>
        <v/>
      </c>
      <c r="U1831" s="418">
        <f>AND(MONTH(F1831)=MONTH(Y1831), YEAR(F1831)=YEAR(Y1831))</f>
        <v/>
      </c>
      <c r="V1831" s="418">
        <f>AND(AC1831&lt;&gt;"", 'Company information'!D$4&lt;&gt;"", RIGHT(SUBSTITUTE(AC1831,"-",""),9)=RIGHT(SUBSTITUTE('Company information'!D$4,"-",""),9))</f>
        <v/>
      </c>
      <c r="W1831" s="418">
        <f>AI1831-I1831</f>
        <v/>
      </c>
      <c r="X1831" s="455" t="n"/>
      <c r="Y1831" s="417" t="n"/>
      <c r="Z1831" s="418" t="n"/>
      <c r="AA1831" s="418" t="n"/>
      <c r="AB1831" s="418" t="n"/>
      <c r="AC1831" s="418" t="n"/>
      <c r="AD1831" s="418" t="n"/>
      <c r="AE1831" s="455" t="n"/>
      <c r="AF1831" s="455" t="n"/>
      <c r="AG1831" s="455" t="n"/>
      <c r="AH1831" s="455" t="n"/>
      <c r="AI1831" s="455" t="n"/>
      <c r="AJ1831" s="455" t="n"/>
      <c r="AK1831" s="455" t="n"/>
      <c r="AL1831" s="455" t="n"/>
      <c r="AM1831" s="455" t="n"/>
      <c r="AN1831" s="455" t="n"/>
      <c r="AO1831" s="455" t="n"/>
      <c r="AP1831" s="455" t="n"/>
      <c r="AQ1831" s="455" t="n"/>
      <c r="AR1831" s="418" t="n"/>
      <c r="AS1831" s="418" t="n"/>
      <c r="AT1831" s="418" t="n"/>
    </row>
    <row r="1832">
      <c r="A1832" s="417" t="n">
        <v>1823</v>
      </c>
      <c r="B1832" s="418" t="inlineStr">
        <is>
          <t>Cy Management Fee, Thc Charges, Bl Fee,FCR Fee, VGM Processing Fee</t>
        </is>
      </c>
      <c r="C1832" s="418" t="inlineStr">
        <is>
          <t>អ៊ិចស្ពែឌីធ័រ ខេមបូឌា អិលធីឌី</t>
        </is>
      </c>
      <c r="D1832" s="418" t="inlineStr">
        <is>
          <t>L001-100045898</t>
        </is>
      </c>
      <c r="E1832" s="418" t="inlineStr">
        <is>
          <t>TI-0225619</t>
        </is>
      </c>
      <c r="F1832" s="419" t="n">
        <v>44670</v>
      </c>
      <c r="G1832" s="420" t="n">
        <v>219239</v>
      </c>
      <c r="H1832" s="418" t="n"/>
      <c r="I1832" s="455" t="n">
        <v>219239</v>
      </c>
      <c r="J1832" s="418">
        <f>IF(L1832&lt;&gt;"",L1832,K1832)</f>
        <v/>
      </c>
      <c r="K1832" s="418">
        <f>IF(AND(T1832=TRUE, U1832=TRUE, V1832=TRUE), IF(W1832&lt;-0.05, "អនុញ្ញាត (អ្នកផ្គត់ផ្គង់ប្រកាសខ្វះ)", "បានប្រកាស (អនុញ្ញាត)"), IF(AND(T1832=FALSE, U1832=FALSE, V1832=FALSE), "ព្យួរទុក (មិនមានទិន្នន័យ)", "ប្រកាសខុស (ព្យួរទុក)"))</f>
        <v/>
      </c>
      <c r="L1832" s="418" t="inlineStr"/>
      <c r="M1832" s="418" t="inlineStr"/>
      <c r="N1832" s="455" t="n"/>
      <c r="O1832" s="455">
        <f>IF(W1832&lt;0,AI1832,I1832)</f>
        <v/>
      </c>
      <c r="P1832" s="455">
        <f>I1832-O1832</f>
        <v/>
      </c>
      <c r="Q1832" s="418" t="n"/>
      <c r="R1832" s="418" t="inlineStr">
        <is>
          <t>TI-0225619</t>
        </is>
      </c>
      <c r="S1832" s="418" t="inlineStr"/>
      <c r="T1832" s="418">
        <f>R1832=S1832</f>
        <v/>
      </c>
      <c r="U1832" s="418">
        <f>AND(MONTH(F1832)=MONTH(Y1832), YEAR(F1832)=YEAR(Y1832))</f>
        <v/>
      </c>
      <c r="V1832" s="418">
        <f>AND(AC1832&lt;&gt;"", 'Company information'!D$4&lt;&gt;"", RIGHT(SUBSTITUTE(AC1832,"-",""),9)=RIGHT(SUBSTITUTE('Company information'!D$4,"-",""),9))</f>
        <v/>
      </c>
      <c r="W1832" s="418">
        <f>AI1832-I1832</f>
        <v/>
      </c>
      <c r="X1832" s="455" t="n"/>
      <c r="Y1832" s="417" t="n"/>
      <c r="Z1832" s="418" t="n"/>
      <c r="AA1832" s="418" t="n"/>
      <c r="AB1832" s="418" t="n"/>
      <c r="AC1832" s="418" t="n"/>
      <c r="AD1832" s="418" t="n"/>
      <c r="AE1832" s="455" t="n"/>
      <c r="AF1832" s="455" t="n"/>
      <c r="AG1832" s="455" t="n"/>
      <c r="AH1832" s="455" t="n"/>
      <c r="AI1832" s="455" t="n"/>
      <c r="AJ1832" s="455" t="n"/>
      <c r="AK1832" s="455" t="n"/>
      <c r="AL1832" s="455" t="n"/>
      <c r="AM1832" s="455" t="n"/>
      <c r="AN1832" s="455" t="n"/>
      <c r="AO1832" s="455" t="n"/>
      <c r="AP1832" s="455" t="n"/>
      <c r="AQ1832" s="455" t="n"/>
      <c r="AR1832" s="418" t="n"/>
      <c r="AS1832" s="418" t="n"/>
      <c r="AT1832" s="418" t="n"/>
    </row>
    <row r="1833">
      <c r="A1833" s="417" t="n">
        <v>1824</v>
      </c>
      <c r="B1833" s="418" t="inlineStr">
        <is>
          <t>Cy Management Fee, Thc Charges, Bl Fee,FCR Fee, VGM Processing Fee</t>
        </is>
      </c>
      <c r="C1833" s="418" t="inlineStr">
        <is>
          <t>អ៊ិចស្ពែឌីធ័រ ខេមបូឌា អិលធីឌី</t>
        </is>
      </c>
      <c r="D1833" s="418" t="inlineStr">
        <is>
          <t>L001-100045898</t>
        </is>
      </c>
      <c r="E1833" s="418" t="inlineStr">
        <is>
          <t>TI-0224902</t>
        </is>
      </c>
      <c r="F1833" s="419" t="n">
        <v>44685</v>
      </c>
      <c r="G1833" s="420" t="n">
        <v>526370</v>
      </c>
      <c r="H1833" s="418" t="n"/>
      <c r="I1833" s="455" t="n">
        <v>526370</v>
      </c>
      <c r="J1833" s="418">
        <f>IF(L1833&lt;&gt;"",L1833,K1833)</f>
        <v/>
      </c>
      <c r="K1833" s="418">
        <f>IF(AND(T1833=TRUE, U1833=TRUE, V1833=TRUE), IF(W1833&lt;-0.05, "អនុញ្ញាត (អ្នកផ្គត់ផ្គង់ប្រកាសខ្វះ)", "បានប្រកាស (អនុញ្ញាត)"), IF(AND(T1833=FALSE, U1833=FALSE, V1833=FALSE), "ព្យួរទុក (មិនមានទិន្នន័យ)", "ប្រកាសខុស (ព្យួរទុក)"))</f>
        <v/>
      </c>
      <c r="L1833" s="418" t="inlineStr"/>
      <c r="M1833" s="418" t="inlineStr"/>
      <c r="N1833" s="455" t="n"/>
      <c r="O1833" s="455">
        <f>IF(W1833&lt;0,AI1833,I1833)</f>
        <v/>
      </c>
      <c r="P1833" s="455">
        <f>I1833-O1833</f>
        <v/>
      </c>
      <c r="Q1833" s="418" t="n"/>
      <c r="R1833" s="418" t="inlineStr">
        <is>
          <t>TI-0224902</t>
        </is>
      </c>
      <c r="S1833" s="418" t="inlineStr"/>
      <c r="T1833" s="418">
        <f>R1833=S1833</f>
        <v/>
      </c>
      <c r="U1833" s="418">
        <f>AND(MONTH(F1833)=MONTH(Y1833), YEAR(F1833)=YEAR(Y1833))</f>
        <v/>
      </c>
      <c r="V1833" s="418">
        <f>AND(AC1833&lt;&gt;"", 'Company information'!D$4&lt;&gt;"", RIGHT(SUBSTITUTE(AC1833,"-",""),9)=RIGHT(SUBSTITUTE('Company information'!D$4,"-",""),9))</f>
        <v/>
      </c>
      <c r="W1833" s="418">
        <f>AI1833-I1833</f>
        <v/>
      </c>
      <c r="X1833" s="455" t="n"/>
      <c r="Y1833" s="417" t="n"/>
      <c r="Z1833" s="418" t="n"/>
      <c r="AA1833" s="418" t="n"/>
      <c r="AB1833" s="418" t="n"/>
      <c r="AC1833" s="418" t="n"/>
      <c r="AD1833" s="418" t="n"/>
      <c r="AE1833" s="455" t="n"/>
      <c r="AF1833" s="455" t="n"/>
      <c r="AG1833" s="455" t="n"/>
      <c r="AH1833" s="455" t="n"/>
      <c r="AI1833" s="455" t="n"/>
      <c r="AJ1833" s="455" t="n"/>
      <c r="AK1833" s="455" t="n"/>
      <c r="AL1833" s="455" t="n"/>
      <c r="AM1833" s="455" t="n"/>
      <c r="AN1833" s="455" t="n"/>
      <c r="AO1833" s="455" t="n"/>
      <c r="AP1833" s="455" t="n"/>
      <c r="AQ1833" s="455" t="n"/>
      <c r="AR1833" s="418" t="n"/>
      <c r="AS1833" s="418" t="n"/>
      <c r="AT1833" s="418" t="n"/>
    </row>
    <row r="1834">
      <c r="A1834" s="417" t="n">
        <v>1825</v>
      </c>
      <c r="B1834" s="418" t="inlineStr">
        <is>
          <t>Cy Management Fee, Thc Charges, Bl Fee,FCR Fee, VGM Processing Fee</t>
        </is>
      </c>
      <c r="C1834" s="418" t="inlineStr">
        <is>
          <t>អ៊ិចស្ពែឌីធ័រ ខេមបូឌា អិលធីឌី</t>
        </is>
      </c>
      <c r="D1834" s="418" t="inlineStr">
        <is>
          <t>L001-100045898</t>
        </is>
      </c>
      <c r="E1834" s="418" t="inlineStr">
        <is>
          <t>TI-0224901</t>
        </is>
      </c>
      <c r="F1834" s="419" t="n">
        <v>44685</v>
      </c>
      <c r="G1834" s="420" t="n">
        <v>279381</v>
      </c>
      <c r="H1834" s="418" t="n"/>
      <c r="I1834" s="455" t="n">
        <v>279381</v>
      </c>
      <c r="J1834" s="418">
        <f>IF(L1834&lt;&gt;"",L1834,K1834)</f>
        <v/>
      </c>
      <c r="K1834" s="418">
        <f>IF(AND(T1834=TRUE, U1834=TRUE, V1834=TRUE), IF(W1834&lt;-0.05, "អនុញ្ញាត (អ្នកផ្គត់ផ្គង់ប្រកាសខ្វះ)", "បានប្រកាស (អនុញ្ញាត)"), IF(AND(T1834=FALSE, U1834=FALSE, V1834=FALSE), "ព្យួរទុក (មិនមានទិន្នន័យ)", "ប្រកាសខុស (ព្យួរទុក)"))</f>
        <v/>
      </c>
      <c r="L1834" s="418" t="inlineStr"/>
      <c r="M1834" s="418" t="inlineStr"/>
      <c r="N1834" s="455" t="n"/>
      <c r="O1834" s="455">
        <f>IF(W1834&lt;0,AI1834,I1834)</f>
        <v/>
      </c>
      <c r="P1834" s="455">
        <f>I1834-O1834</f>
        <v/>
      </c>
      <c r="Q1834" s="418" t="n"/>
      <c r="R1834" s="418" t="inlineStr">
        <is>
          <t>TI-0224901</t>
        </is>
      </c>
      <c r="S1834" s="418" t="inlineStr"/>
      <c r="T1834" s="418">
        <f>R1834=S1834</f>
        <v/>
      </c>
      <c r="U1834" s="418">
        <f>AND(MONTH(F1834)=MONTH(Y1834), YEAR(F1834)=YEAR(Y1834))</f>
        <v/>
      </c>
      <c r="V1834" s="418">
        <f>AND(AC1834&lt;&gt;"", 'Company information'!D$4&lt;&gt;"", RIGHT(SUBSTITUTE(AC1834,"-",""),9)=RIGHT(SUBSTITUTE('Company information'!D$4,"-",""),9))</f>
        <v/>
      </c>
      <c r="W1834" s="418">
        <f>AI1834-I1834</f>
        <v/>
      </c>
      <c r="X1834" s="455" t="n"/>
      <c r="Y1834" s="417" t="n"/>
      <c r="Z1834" s="418" t="n"/>
      <c r="AA1834" s="418" t="n"/>
      <c r="AB1834" s="418" t="n"/>
      <c r="AC1834" s="418" t="n"/>
      <c r="AD1834" s="418" t="n"/>
      <c r="AE1834" s="455" t="n"/>
      <c r="AF1834" s="455" t="n"/>
      <c r="AG1834" s="455" t="n"/>
      <c r="AH1834" s="455" t="n"/>
      <c r="AI1834" s="455" t="n"/>
      <c r="AJ1834" s="455" t="n"/>
      <c r="AK1834" s="455" t="n"/>
      <c r="AL1834" s="455" t="n"/>
      <c r="AM1834" s="455" t="n"/>
      <c r="AN1834" s="455" t="n"/>
      <c r="AO1834" s="455" t="n"/>
      <c r="AP1834" s="455" t="n"/>
      <c r="AQ1834" s="455" t="n"/>
      <c r="AR1834" s="418" t="n"/>
      <c r="AS1834" s="418" t="n"/>
      <c r="AT1834" s="418" t="n"/>
    </row>
    <row r="1835">
      <c r="A1835" s="417" t="n">
        <v>1826</v>
      </c>
      <c r="B1835" s="418" t="inlineStr">
        <is>
          <t>THC, CARRIER BL FEE,SEAL FEE, HANDLING FEE, VGM FEE, AMS FEE,TELEX FEE</t>
        </is>
      </c>
      <c r="C1835" s="418" t="inlineStr">
        <is>
          <t>អេស៊ាន ហ្វ្រេត (ខេមបូឌា)</t>
        </is>
      </c>
      <c r="D1835" s="418" t="inlineStr">
        <is>
          <t>K004-105012505</t>
        </is>
      </c>
      <c r="E1835" s="418" t="inlineStr">
        <is>
          <t>PPTT22/0590</t>
        </is>
      </c>
      <c r="F1835" s="419" t="n">
        <v>44669</v>
      </c>
      <c r="G1835" s="420" t="n">
        <v>174744</v>
      </c>
      <c r="H1835" s="418" t="n"/>
      <c r="I1835" s="455" t="n">
        <v>174744</v>
      </c>
      <c r="J1835" s="418">
        <f>IF(L1835&lt;&gt;"",L1835,K1835)</f>
        <v/>
      </c>
      <c r="K1835" s="418">
        <f>IF(AND(T1835=TRUE, U1835=TRUE, V1835=TRUE), IF(W1835&lt;-0.05, "អនុញ្ញាត (អ្នកផ្គត់ផ្គង់ប្រកាសខ្វះ)", "បានប្រកាស (អនុញ្ញាត)"), IF(AND(T1835=FALSE, U1835=FALSE, V1835=FALSE), "ព្យួរទុក (មិនមានទិន្នន័យ)", "ប្រកាសខុស (ព្យួរទុក)"))</f>
        <v/>
      </c>
      <c r="L1835" s="418" t="inlineStr"/>
      <c r="M1835" s="418" t="inlineStr"/>
      <c r="N1835" s="455" t="n"/>
      <c r="O1835" s="455">
        <f>IF(W1835&lt;0,AI1835,I1835)</f>
        <v/>
      </c>
      <c r="P1835" s="455">
        <f>I1835-O1835</f>
        <v/>
      </c>
      <c r="Q1835" s="418" t="n"/>
      <c r="R1835" s="418" t="inlineStr">
        <is>
          <t>PPTT22/0590</t>
        </is>
      </c>
      <c r="S1835" s="418" t="inlineStr"/>
      <c r="T1835" s="418">
        <f>R1835=S1835</f>
        <v/>
      </c>
      <c r="U1835" s="418">
        <f>AND(MONTH(F1835)=MONTH(Y1835), YEAR(F1835)=YEAR(Y1835))</f>
        <v/>
      </c>
      <c r="V1835" s="418">
        <f>AND(AC1835&lt;&gt;"", 'Company information'!D$4&lt;&gt;"", RIGHT(SUBSTITUTE(AC1835,"-",""),9)=RIGHT(SUBSTITUTE('Company information'!D$4,"-",""),9))</f>
        <v/>
      </c>
      <c r="W1835" s="418">
        <f>AI1835-I1835</f>
        <v/>
      </c>
      <c r="X1835" s="455" t="n"/>
      <c r="Y1835" s="417" t="n"/>
      <c r="Z1835" s="418" t="n"/>
      <c r="AA1835" s="418" t="n"/>
      <c r="AB1835" s="418" t="n"/>
      <c r="AC1835" s="418" t="n"/>
      <c r="AD1835" s="418" t="n"/>
      <c r="AE1835" s="455" t="n"/>
      <c r="AF1835" s="455" t="n"/>
      <c r="AG1835" s="455" t="n"/>
      <c r="AH1835" s="455" t="n"/>
      <c r="AI1835" s="455" t="n"/>
      <c r="AJ1835" s="455" t="n"/>
      <c r="AK1835" s="455" t="n"/>
      <c r="AL1835" s="455" t="n"/>
      <c r="AM1835" s="455" t="n"/>
      <c r="AN1835" s="455" t="n"/>
      <c r="AO1835" s="455" t="n"/>
      <c r="AP1835" s="455" t="n"/>
      <c r="AQ1835" s="455" t="n"/>
      <c r="AR1835" s="418" t="n"/>
      <c r="AS1835" s="418" t="n"/>
      <c r="AT1835" s="418" t="n"/>
    </row>
    <row r="1836">
      <c r="A1836" s="417" t="n">
        <v>1827</v>
      </c>
      <c r="B1836" s="418" t="inlineStr">
        <is>
          <t>THC, CARRIER BL FEE,SEAL FEE, HANDLING FEE, VGM FEE, AMS FEE,TELEX FEE</t>
        </is>
      </c>
      <c r="C1836" s="418" t="inlineStr">
        <is>
          <t>អេស៊ាន ហ្វ្រេត (ខេមបូឌា)</t>
        </is>
      </c>
      <c r="D1836" s="418" t="inlineStr">
        <is>
          <t>K004-105012505</t>
        </is>
      </c>
      <c r="E1836" s="418" t="inlineStr">
        <is>
          <t>PPTT22/0589</t>
        </is>
      </c>
      <c r="F1836" s="419" t="n">
        <v>44669</v>
      </c>
      <c r="G1836" s="420" t="n">
        <v>174744</v>
      </c>
      <c r="H1836" s="418" t="n"/>
      <c r="I1836" s="455" t="n">
        <v>174744</v>
      </c>
      <c r="J1836" s="418">
        <f>IF(L1836&lt;&gt;"",L1836,K1836)</f>
        <v/>
      </c>
      <c r="K1836" s="418">
        <f>IF(AND(T1836=TRUE, U1836=TRUE, V1836=TRUE), IF(W1836&lt;-0.05, "អនុញ្ញាត (អ្នកផ្គត់ផ្គង់ប្រកាសខ្វះ)", "បានប្រកាស (អនុញ្ញាត)"), IF(AND(T1836=FALSE, U1836=FALSE, V1836=FALSE), "ព្យួរទុក (មិនមានទិន្នន័យ)", "ប្រកាសខុស (ព្យួរទុក)"))</f>
        <v/>
      </c>
      <c r="L1836" s="418" t="inlineStr"/>
      <c r="M1836" s="418" t="inlineStr"/>
      <c r="N1836" s="455" t="n"/>
      <c r="O1836" s="455">
        <f>IF(W1836&lt;0,AI1836,I1836)</f>
        <v/>
      </c>
      <c r="P1836" s="455">
        <f>I1836-O1836</f>
        <v/>
      </c>
      <c r="Q1836" s="418" t="n"/>
      <c r="R1836" s="418" t="inlineStr">
        <is>
          <t>PPTT22/0589</t>
        </is>
      </c>
      <c r="S1836" s="418" t="inlineStr"/>
      <c r="T1836" s="418">
        <f>R1836=S1836</f>
        <v/>
      </c>
      <c r="U1836" s="418">
        <f>AND(MONTH(F1836)=MONTH(Y1836), YEAR(F1836)=YEAR(Y1836))</f>
        <v/>
      </c>
      <c r="V1836" s="418">
        <f>AND(AC1836&lt;&gt;"", 'Company information'!D$4&lt;&gt;"", RIGHT(SUBSTITUTE(AC1836,"-",""),9)=RIGHT(SUBSTITUTE('Company information'!D$4,"-",""),9))</f>
        <v/>
      </c>
      <c r="W1836" s="418">
        <f>AI1836-I1836</f>
        <v/>
      </c>
      <c r="X1836" s="455" t="n"/>
      <c r="Y1836" s="417" t="n"/>
      <c r="Z1836" s="418" t="n"/>
      <c r="AA1836" s="418" t="n"/>
      <c r="AB1836" s="418" t="n"/>
      <c r="AC1836" s="418" t="n"/>
      <c r="AD1836" s="418" t="n"/>
      <c r="AE1836" s="455" t="n"/>
      <c r="AF1836" s="455" t="n"/>
      <c r="AG1836" s="455" t="n"/>
      <c r="AH1836" s="455" t="n"/>
      <c r="AI1836" s="455" t="n"/>
      <c r="AJ1836" s="455" t="n"/>
      <c r="AK1836" s="455" t="n"/>
      <c r="AL1836" s="455" t="n"/>
      <c r="AM1836" s="455" t="n"/>
      <c r="AN1836" s="455" t="n"/>
      <c r="AO1836" s="455" t="n"/>
      <c r="AP1836" s="455" t="n"/>
      <c r="AQ1836" s="455" t="n"/>
      <c r="AR1836" s="418" t="n"/>
      <c r="AS1836" s="418" t="n"/>
      <c r="AT1836" s="418" t="n"/>
    </row>
    <row r="1837">
      <c r="A1837" s="417" t="n">
        <v>1828</v>
      </c>
      <c r="B1837" s="418" t="inlineStr">
        <is>
          <t>THC, CARRIER BL FEE,SEAL FEE, HANDLING FEE, VGM FEE, AMS FEE,TELEX FEE</t>
        </is>
      </c>
      <c r="C1837" s="418" t="inlineStr">
        <is>
          <t>អេស៊ាន ហ្វ្រេត (ខេមបូឌា)</t>
        </is>
      </c>
      <c r="D1837" s="418" t="inlineStr">
        <is>
          <t>K004-105012505</t>
        </is>
      </c>
      <c r="E1837" s="418" t="inlineStr">
        <is>
          <t>PPTT22/0580</t>
        </is>
      </c>
      <c r="F1837" s="419" t="n">
        <v>44777</v>
      </c>
      <c r="G1837" s="420" t="n">
        <v>174744</v>
      </c>
      <c r="H1837" s="418" t="n"/>
      <c r="I1837" s="455" t="n">
        <v>174744</v>
      </c>
      <c r="J1837" s="418">
        <f>IF(L1837&lt;&gt;"",L1837,K1837)</f>
        <v/>
      </c>
      <c r="K1837" s="418">
        <f>IF(AND(T1837=TRUE, U1837=TRUE, V1837=TRUE), IF(W1837&lt;-0.05, "អនុញ្ញាត (អ្នកផ្គត់ផ្គង់ប្រកាសខ្វះ)", "បានប្រកាស (អនុញ្ញាត)"), IF(AND(T1837=FALSE, U1837=FALSE, V1837=FALSE), "ព្យួរទុក (មិនមានទិន្នន័យ)", "ប្រកាសខុស (ព្យួរទុក)"))</f>
        <v/>
      </c>
      <c r="L1837" s="418" t="inlineStr"/>
      <c r="M1837" s="418" t="inlineStr"/>
      <c r="N1837" s="455" t="n"/>
      <c r="O1837" s="455">
        <f>IF(W1837&lt;0,AI1837,I1837)</f>
        <v/>
      </c>
      <c r="P1837" s="455">
        <f>I1837-O1837</f>
        <v/>
      </c>
      <c r="Q1837" s="418" t="n"/>
      <c r="R1837" s="418" t="inlineStr">
        <is>
          <t>PPTT22/0580</t>
        </is>
      </c>
      <c r="S1837" s="418" t="inlineStr"/>
      <c r="T1837" s="418">
        <f>R1837=S1837</f>
        <v/>
      </c>
      <c r="U1837" s="418">
        <f>AND(MONTH(F1837)=MONTH(Y1837), YEAR(F1837)=YEAR(Y1837))</f>
        <v/>
      </c>
      <c r="V1837" s="418">
        <f>AND(AC1837&lt;&gt;"", 'Company information'!D$4&lt;&gt;"", RIGHT(SUBSTITUTE(AC1837,"-",""),9)=RIGHT(SUBSTITUTE('Company information'!D$4,"-",""),9))</f>
        <v/>
      </c>
      <c r="W1837" s="418">
        <f>AI1837-I1837</f>
        <v/>
      </c>
      <c r="X1837" s="455" t="n"/>
      <c r="Y1837" s="417" t="n"/>
      <c r="Z1837" s="418" t="n"/>
      <c r="AA1837" s="418" t="n"/>
      <c r="AB1837" s="418" t="n"/>
      <c r="AC1837" s="418" t="n"/>
      <c r="AD1837" s="418" t="n"/>
      <c r="AE1837" s="455" t="n"/>
      <c r="AF1837" s="455" t="n"/>
      <c r="AG1837" s="455" t="n"/>
      <c r="AH1837" s="455" t="n"/>
      <c r="AI1837" s="455" t="n"/>
      <c r="AJ1837" s="455" t="n"/>
      <c r="AK1837" s="455" t="n"/>
      <c r="AL1837" s="455" t="n"/>
      <c r="AM1837" s="455" t="n"/>
      <c r="AN1837" s="455" t="n"/>
      <c r="AO1837" s="455" t="n"/>
      <c r="AP1837" s="455" t="n"/>
      <c r="AQ1837" s="455" t="n"/>
      <c r="AR1837" s="418" t="n"/>
      <c r="AS1837" s="418" t="n"/>
      <c r="AT1837" s="418" t="n"/>
    </row>
    <row r="1838">
      <c r="A1838" s="417" t="n">
        <v>1829</v>
      </c>
      <c r="B1838" s="418" t="inlineStr">
        <is>
          <t>LIFE -OFF,GATE FEE CHARGE</t>
        </is>
      </c>
      <c r="C1838" s="418" t="inlineStr">
        <is>
          <t>កំពង់ផែស្វយ័តភ្នំពេញ "ក.ស.ភ"</t>
        </is>
      </c>
      <c r="D1838" s="418" t="inlineStr">
        <is>
          <t>L001-100044999</t>
        </is>
      </c>
      <c r="E1838" s="418" t="inlineStr">
        <is>
          <t>INV20220428504</t>
        </is>
      </c>
      <c r="F1838" s="419" t="n">
        <v>44669</v>
      </c>
      <c r="G1838" s="420" t="n">
        <v>29124</v>
      </c>
      <c r="H1838" s="418" t="n"/>
      <c r="I1838" s="455" t="n">
        <v>29124</v>
      </c>
      <c r="J1838" s="418">
        <f>IF(L1838&lt;&gt;"",L1838,K1838)</f>
        <v/>
      </c>
      <c r="K1838" s="418">
        <f>IF(AND(T1838=TRUE, U1838=TRUE, V1838=TRUE), IF(W1838&lt;-0.05, "អនុញ្ញាត (អ្នកផ្គត់ផ្គង់ប្រកាសខ្វះ)", "បានប្រកាស (អនុញ្ញាត)"), IF(AND(T1838=FALSE, U1838=FALSE, V1838=FALSE), "ព្យួរទុក (មិនមានទិន្នន័យ)", "ប្រកាសខុស (ព្យួរទុក)"))</f>
        <v/>
      </c>
      <c r="L1838" s="418" t="inlineStr"/>
      <c r="M1838" s="418" t="inlineStr"/>
      <c r="N1838" s="455" t="n"/>
      <c r="O1838" s="455">
        <f>IF(W1838&lt;0,AI1838,I1838)</f>
        <v/>
      </c>
      <c r="P1838" s="455">
        <f>I1838-O1838</f>
        <v/>
      </c>
      <c r="Q1838" s="418" t="n"/>
      <c r="R1838" s="418" t="inlineStr">
        <is>
          <t>INV20220428504</t>
        </is>
      </c>
      <c r="S1838" s="418" t="inlineStr"/>
      <c r="T1838" s="418">
        <f>R1838=S1838</f>
        <v/>
      </c>
      <c r="U1838" s="418">
        <f>AND(MONTH(F1838)=MONTH(Y1838), YEAR(F1838)=YEAR(Y1838))</f>
        <v/>
      </c>
      <c r="V1838" s="418">
        <f>AND(AC1838&lt;&gt;"", 'Company information'!D$4&lt;&gt;"", RIGHT(SUBSTITUTE(AC1838,"-",""),9)=RIGHT(SUBSTITUTE('Company information'!D$4,"-",""),9))</f>
        <v/>
      </c>
      <c r="W1838" s="418">
        <f>AI1838-I1838</f>
        <v/>
      </c>
      <c r="X1838" s="455" t="n"/>
      <c r="Y1838" s="417" t="n"/>
      <c r="Z1838" s="418" t="n"/>
      <c r="AA1838" s="418" t="n"/>
      <c r="AB1838" s="418" t="n"/>
      <c r="AC1838" s="418" t="n"/>
      <c r="AD1838" s="418" t="n"/>
      <c r="AE1838" s="455" t="n"/>
      <c r="AF1838" s="455" t="n"/>
      <c r="AG1838" s="455" t="n"/>
      <c r="AH1838" s="455" t="n"/>
      <c r="AI1838" s="455" t="n"/>
      <c r="AJ1838" s="455" t="n"/>
      <c r="AK1838" s="455" t="n"/>
      <c r="AL1838" s="455" t="n"/>
      <c r="AM1838" s="455" t="n"/>
      <c r="AN1838" s="455" t="n"/>
      <c r="AO1838" s="455" t="n"/>
      <c r="AP1838" s="455" t="n"/>
      <c r="AQ1838" s="455" t="n"/>
      <c r="AR1838" s="418" t="n"/>
      <c r="AS1838" s="418" t="n"/>
      <c r="AT1838" s="418" t="n"/>
    </row>
    <row r="1839">
      <c r="A1839" s="417" t="n">
        <v>1830</v>
      </c>
      <c r="B1839" s="418" t="inlineStr">
        <is>
          <t>CLEARNCE &amp; TRUCKING FEE</t>
        </is>
      </c>
      <c r="C1839" s="418" t="inlineStr">
        <is>
          <t>56ប៊ី-លីង សឹបផ្លាយ ឆេន មេនេចម៉ិន ឯ.ក</t>
        </is>
      </c>
      <c r="D1839" s="418" t="inlineStr">
        <is>
          <t>K004-902004795</t>
        </is>
      </c>
      <c r="E1839" s="418" t="inlineStr">
        <is>
          <t>TI2022-0345</t>
        </is>
      </c>
      <c r="F1839" s="419" t="n">
        <v>44669</v>
      </c>
      <c r="G1839" s="420" t="n">
        <v>268993</v>
      </c>
      <c r="H1839" s="418" t="n"/>
      <c r="I1839" s="455" t="n">
        <v>268993</v>
      </c>
      <c r="J1839" s="418">
        <f>IF(L1839&lt;&gt;"",L1839,K1839)</f>
        <v/>
      </c>
      <c r="K1839" s="418">
        <f>IF(AND(T1839=TRUE, U1839=TRUE, V1839=TRUE), IF(W1839&lt;-0.05, "អនុញ្ញាត (អ្នកផ្គត់ផ្គង់ប្រកាសខ្វះ)", "បានប្រកាស (អនុញ្ញាត)"), IF(AND(T1839=FALSE, U1839=FALSE, V1839=FALSE), "ព្យួរទុក (មិនមានទិន្នន័យ)", "ប្រកាសខុស (ព្យួរទុក)"))</f>
        <v/>
      </c>
      <c r="L1839" s="418" t="inlineStr"/>
      <c r="M1839" s="418" t="inlineStr"/>
      <c r="N1839" s="455" t="n"/>
      <c r="O1839" s="455">
        <f>IF(W1839&lt;0,AI1839,I1839)</f>
        <v/>
      </c>
      <c r="P1839" s="455">
        <f>I1839-O1839</f>
        <v/>
      </c>
      <c r="Q1839" s="418" t="n"/>
      <c r="R1839" s="418" t="inlineStr">
        <is>
          <t>TI2022-0345</t>
        </is>
      </c>
      <c r="S1839" s="418" t="inlineStr"/>
      <c r="T1839" s="418">
        <f>R1839=S1839</f>
        <v/>
      </c>
      <c r="U1839" s="418">
        <f>AND(MONTH(F1839)=MONTH(Y1839), YEAR(F1839)=YEAR(Y1839))</f>
        <v/>
      </c>
      <c r="V1839" s="418">
        <f>AND(AC1839&lt;&gt;"", 'Company information'!D$4&lt;&gt;"", RIGHT(SUBSTITUTE(AC1839,"-",""),9)=RIGHT(SUBSTITUTE('Company information'!D$4,"-",""),9))</f>
        <v/>
      </c>
      <c r="W1839" s="418">
        <f>AI1839-I1839</f>
        <v/>
      </c>
      <c r="X1839" s="455" t="n"/>
      <c r="Y1839" s="417" t="n"/>
      <c r="Z1839" s="418" t="n"/>
      <c r="AA1839" s="418" t="n"/>
      <c r="AB1839" s="418" t="n"/>
      <c r="AC1839" s="418" t="n"/>
      <c r="AD1839" s="418" t="n"/>
      <c r="AE1839" s="455" t="n"/>
      <c r="AF1839" s="455" t="n"/>
      <c r="AG1839" s="455" t="n"/>
      <c r="AH1839" s="455" t="n"/>
      <c r="AI1839" s="455" t="n"/>
      <c r="AJ1839" s="455" t="n"/>
      <c r="AK1839" s="455" t="n"/>
      <c r="AL1839" s="455" t="n"/>
      <c r="AM1839" s="455" t="n"/>
      <c r="AN1839" s="455" t="n"/>
      <c r="AO1839" s="455" t="n"/>
      <c r="AP1839" s="455" t="n"/>
      <c r="AQ1839" s="455" t="n"/>
      <c r="AR1839" s="418" t="n"/>
      <c r="AS1839" s="418" t="n"/>
      <c r="AT1839" s="418" t="n"/>
    </row>
    <row r="1840">
      <c r="A1840" s="417" t="n">
        <v>1831</v>
      </c>
      <c r="B1840" s="418" t="inlineStr">
        <is>
          <t>LIFE -OFF,GATE FEE CHARGE</t>
        </is>
      </c>
      <c r="C1840" s="418" t="inlineStr">
        <is>
          <t>កំពង់ផែស្វយ័តភ្នំពេញ "ក.ស.ភ"</t>
        </is>
      </c>
      <c r="D1840" s="418" t="inlineStr">
        <is>
          <t>L001-100044999</t>
        </is>
      </c>
      <c r="E1840" s="418" t="inlineStr">
        <is>
          <t>INV20220428505</t>
        </is>
      </c>
      <c r="F1840" s="419" t="n">
        <v>44669</v>
      </c>
      <c r="G1840" s="420" t="n">
        <v>58248</v>
      </c>
      <c r="H1840" s="418" t="n"/>
      <c r="I1840" s="455" t="n">
        <v>58248</v>
      </c>
      <c r="J1840" s="418">
        <f>IF(L1840&lt;&gt;"",L1840,K1840)</f>
        <v/>
      </c>
      <c r="K1840" s="418">
        <f>IF(AND(T1840=TRUE, U1840=TRUE, V1840=TRUE), IF(W1840&lt;-0.05, "អនុញ្ញាត (អ្នកផ្គត់ផ្គង់ប្រកាសខ្វះ)", "បានប្រកាស (អនុញ្ញាត)"), IF(AND(T1840=FALSE, U1840=FALSE, V1840=FALSE), "ព្យួរទុក (មិនមានទិន្នន័យ)", "ប្រកាសខុស (ព្យួរទុក)"))</f>
        <v/>
      </c>
      <c r="L1840" s="418" t="inlineStr"/>
      <c r="M1840" s="418" t="inlineStr"/>
      <c r="N1840" s="455" t="n"/>
      <c r="O1840" s="455">
        <f>IF(W1840&lt;0,AI1840,I1840)</f>
        <v/>
      </c>
      <c r="P1840" s="455">
        <f>I1840-O1840</f>
        <v/>
      </c>
      <c r="Q1840" s="418" t="n"/>
      <c r="R1840" s="418" t="inlineStr">
        <is>
          <t>INV20220428505</t>
        </is>
      </c>
      <c r="S1840" s="418" t="inlineStr"/>
      <c r="T1840" s="418">
        <f>R1840=S1840</f>
        <v/>
      </c>
      <c r="U1840" s="418">
        <f>AND(MONTH(F1840)=MONTH(Y1840), YEAR(F1840)=YEAR(Y1840))</f>
        <v/>
      </c>
      <c r="V1840" s="418">
        <f>AND(AC1840&lt;&gt;"", 'Company information'!D$4&lt;&gt;"", RIGHT(SUBSTITUTE(AC1840,"-",""),9)=RIGHT(SUBSTITUTE('Company information'!D$4,"-",""),9))</f>
        <v/>
      </c>
      <c r="W1840" s="418">
        <f>AI1840-I1840</f>
        <v/>
      </c>
      <c r="X1840" s="455" t="n"/>
      <c r="Y1840" s="417" t="n"/>
      <c r="Z1840" s="418" t="n"/>
      <c r="AA1840" s="418" t="n"/>
      <c r="AB1840" s="418" t="n"/>
      <c r="AC1840" s="418" t="n"/>
      <c r="AD1840" s="418" t="n"/>
      <c r="AE1840" s="455" t="n"/>
      <c r="AF1840" s="455" t="n"/>
      <c r="AG1840" s="455" t="n"/>
      <c r="AH1840" s="455" t="n"/>
      <c r="AI1840" s="455" t="n"/>
      <c r="AJ1840" s="455" t="n"/>
      <c r="AK1840" s="455" t="n"/>
      <c r="AL1840" s="455" t="n"/>
      <c r="AM1840" s="455" t="n"/>
      <c r="AN1840" s="455" t="n"/>
      <c r="AO1840" s="455" t="n"/>
      <c r="AP1840" s="455" t="n"/>
      <c r="AQ1840" s="455" t="n"/>
      <c r="AR1840" s="418" t="n"/>
      <c r="AS1840" s="418" t="n"/>
      <c r="AT1840" s="418" t="n"/>
    </row>
    <row r="1841">
      <c r="A1841" s="417" t="n">
        <v>1832</v>
      </c>
      <c r="B1841" s="418" t="inlineStr">
        <is>
          <t>CLEARNCE &amp; TRUCKING FEE</t>
        </is>
      </c>
      <c r="C1841" s="418" t="inlineStr">
        <is>
          <t>56ប៊ី-លីង សឹបផ្លាយ ឆេន មេនេចម៉ិន ឯ.ក</t>
        </is>
      </c>
      <c r="D1841" s="418" t="inlineStr">
        <is>
          <t>K004-902004795</t>
        </is>
      </c>
      <c r="E1841" s="418" t="inlineStr">
        <is>
          <t>TI2022-0344</t>
        </is>
      </c>
      <c r="F1841" s="419" t="n">
        <v>44669</v>
      </c>
      <c r="G1841" s="420" t="n">
        <v>481355</v>
      </c>
      <c r="H1841" s="418" t="n"/>
      <c r="I1841" s="455" t="n">
        <v>481355</v>
      </c>
      <c r="J1841" s="418">
        <f>IF(L1841&lt;&gt;"",L1841,K1841)</f>
        <v/>
      </c>
      <c r="K1841" s="418">
        <f>IF(AND(T1841=TRUE, U1841=TRUE, V1841=TRUE), IF(W1841&lt;-0.05, "អនុញ្ញាត (អ្នកផ្គត់ផ្គង់ប្រកាសខ្វះ)", "បានប្រកាស (អនុញ្ញាត)"), IF(AND(T1841=FALSE, U1841=FALSE, V1841=FALSE), "ព្យួរទុក (មិនមានទិន្នន័យ)", "ប្រកាសខុស (ព្យួរទុក)"))</f>
        <v/>
      </c>
      <c r="L1841" s="418" t="inlineStr"/>
      <c r="M1841" s="418" t="inlineStr"/>
      <c r="N1841" s="455" t="n"/>
      <c r="O1841" s="455">
        <f>IF(W1841&lt;0,AI1841,I1841)</f>
        <v/>
      </c>
      <c r="P1841" s="455">
        <f>I1841-O1841</f>
        <v/>
      </c>
      <c r="Q1841" s="418" t="n"/>
      <c r="R1841" s="418" t="inlineStr">
        <is>
          <t>TI2022-0344</t>
        </is>
      </c>
      <c r="S1841" s="418" t="inlineStr"/>
      <c r="T1841" s="418">
        <f>R1841=S1841</f>
        <v/>
      </c>
      <c r="U1841" s="418">
        <f>AND(MONTH(F1841)=MONTH(Y1841), YEAR(F1841)=YEAR(Y1841))</f>
        <v/>
      </c>
      <c r="V1841" s="418">
        <f>AND(AC1841&lt;&gt;"", 'Company information'!D$4&lt;&gt;"", RIGHT(SUBSTITUTE(AC1841,"-",""),9)=RIGHT(SUBSTITUTE('Company information'!D$4,"-",""),9))</f>
        <v/>
      </c>
      <c r="W1841" s="418">
        <f>AI1841-I1841</f>
        <v/>
      </c>
      <c r="X1841" s="455" t="n"/>
      <c r="Y1841" s="417" t="n"/>
      <c r="Z1841" s="418" t="n"/>
      <c r="AA1841" s="418" t="n"/>
      <c r="AB1841" s="418" t="n"/>
      <c r="AC1841" s="418" t="n"/>
      <c r="AD1841" s="418" t="n"/>
      <c r="AE1841" s="455" t="n"/>
      <c r="AF1841" s="455" t="n"/>
      <c r="AG1841" s="455" t="n"/>
      <c r="AH1841" s="455" t="n"/>
      <c r="AI1841" s="455" t="n"/>
      <c r="AJ1841" s="455" t="n"/>
      <c r="AK1841" s="455" t="n"/>
      <c r="AL1841" s="455" t="n"/>
      <c r="AM1841" s="455" t="n"/>
      <c r="AN1841" s="455" t="n"/>
      <c r="AO1841" s="455" t="n"/>
      <c r="AP1841" s="455" t="n"/>
      <c r="AQ1841" s="455" t="n"/>
      <c r="AR1841" s="418" t="n"/>
      <c r="AS1841" s="418" t="n"/>
      <c r="AT1841" s="418" t="n"/>
    </row>
    <row r="1842">
      <c r="A1842" s="417" t="n">
        <v>1833</v>
      </c>
      <c r="B1842" s="418" t="inlineStr">
        <is>
          <t>LIFE -OFF,GATE FEE CHARGE</t>
        </is>
      </c>
      <c r="C1842" s="418" t="inlineStr">
        <is>
          <t>កំពង់ផែស្វយ័តភ្នំពេញ "ក.ស.ភ"</t>
        </is>
      </c>
      <c r="D1842" s="418" t="inlineStr">
        <is>
          <t>L001-100044999</t>
        </is>
      </c>
      <c r="E1842" s="418" t="inlineStr">
        <is>
          <t>INV20220428502</t>
        </is>
      </c>
      <c r="F1842" s="419" t="n">
        <v>44669</v>
      </c>
      <c r="G1842" s="420" t="n">
        <v>19416</v>
      </c>
      <c r="H1842" s="418" t="n"/>
      <c r="I1842" s="455" t="n">
        <v>19416</v>
      </c>
      <c r="J1842" s="418">
        <f>IF(L1842&lt;&gt;"",L1842,K1842)</f>
        <v/>
      </c>
      <c r="K1842" s="418">
        <f>IF(AND(T1842=TRUE, U1842=TRUE, V1842=TRUE), IF(W1842&lt;-0.05, "អនុញ្ញាត (អ្នកផ្គត់ផ្គង់ប្រកាសខ្វះ)", "បានប្រកាស (អនុញ្ញាត)"), IF(AND(T1842=FALSE, U1842=FALSE, V1842=FALSE), "ព្យួរទុក (មិនមានទិន្នន័យ)", "ប្រកាសខុស (ព្យួរទុក)"))</f>
        <v/>
      </c>
      <c r="L1842" s="418" t="inlineStr"/>
      <c r="M1842" s="418" t="inlineStr"/>
      <c r="N1842" s="455" t="n"/>
      <c r="O1842" s="455">
        <f>IF(W1842&lt;0,AI1842,I1842)</f>
        <v/>
      </c>
      <c r="P1842" s="455">
        <f>I1842-O1842</f>
        <v/>
      </c>
      <c r="Q1842" s="418" t="n"/>
      <c r="R1842" s="418" t="inlineStr">
        <is>
          <t>INV20220428502</t>
        </is>
      </c>
      <c r="S1842" s="418" t="inlineStr"/>
      <c r="T1842" s="418">
        <f>R1842=S1842</f>
        <v/>
      </c>
      <c r="U1842" s="418">
        <f>AND(MONTH(F1842)=MONTH(Y1842), YEAR(F1842)=YEAR(Y1842))</f>
        <v/>
      </c>
      <c r="V1842" s="418">
        <f>AND(AC1842&lt;&gt;"", 'Company information'!D$4&lt;&gt;"", RIGHT(SUBSTITUTE(AC1842,"-",""),9)=RIGHT(SUBSTITUTE('Company information'!D$4,"-",""),9))</f>
        <v/>
      </c>
      <c r="W1842" s="418">
        <f>AI1842-I1842</f>
        <v/>
      </c>
      <c r="X1842" s="455" t="n"/>
      <c r="Y1842" s="417" t="n"/>
      <c r="Z1842" s="418" t="n"/>
      <c r="AA1842" s="418" t="n"/>
      <c r="AB1842" s="418" t="n"/>
      <c r="AC1842" s="418" t="n"/>
      <c r="AD1842" s="418" t="n"/>
      <c r="AE1842" s="455" t="n"/>
      <c r="AF1842" s="455" t="n"/>
      <c r="AG1842" s="455" t="n"/>
      <c r="AH1842" s="455" t="n"/>
      <c r="AI1842" s="455" t="n"/>
      <c r="AJ1842" s="455" t="n"/>
      <c r="AK1842" s="455" t="n"/>
      <c r="AL1842" s="455" t="n"/>
      <c r="AM1842" s="455" t="n"/>
      <c r="AN1842" s="455" t="n"/>
      <c r="AO1842" s="455" t="n"/>
      <c r="AP1842" s="455" t="n"/>
      <c r="AQ1842" s="455" t="n"/>
      <c r="AR1842" s="418" t="n"/>
      <c r="AS1842" s="418" t="n"/>
      <c r="AT1842" s="418" t="n"/>
    </row>
    <row r="1843">
      <c r="A1843" s="417" t="n">
        <v>1834</v>
      </c>
      <c r="B1843" s="418" t="inlineStr">
        <is>
          <t>CLEARNCE &amp; TRUCKING FEE</t>
        </is>
      </c>
      <c r="C1843" s="418" t="inlineStr">
        <is>
          <t>56ប៊ី-លីង សឹបផ្លាយ ឆេន មេនេចម៉ិន ឯ.ក</t>
        </is>
      </c>
      <c r="D1843" s="418" t="inlineStr">
        <is>
          <t>K004-902004795</t>
        </is>
      </c>
      <c r="E1843" s="418" t="inlineStr">
        <is>
          <t>TI2022-0343</t>
        </is>
      </c>
      <c r="F1843" s="419" t="n">
        <v>44669</v>
      </c>
      <c r="G1843" s="420" t="n">
        <v>256858</v>
      </c>
      <c r="H1843" s="418" t="n"/>
      <c r="I1843" s="455" t="n">
        <v>256858</v>
      </c>
      <c r="J1843" s="418">
        <f>IF(L1843&lt;&gt;"",L1843,K1843)</f>
        <v/>
      </c>
      <c r="K1843" s="418">
        <f>IF(AND(T1843=TRUE, U1843=TRUE, V1843=TRUE), IF(W1843&lt;-0.05, "អនុញ្ញាត (អ្នកផ្គត់ផ្គង់ប្រកាសខ្វះ)", "បានប្រកាស (អនុញ្ញាត)"), IF(AND(T1843=FALSE, U1843=FALSE, V1843=FALSE), "ព្យួរទុក (មិនមានទិន្នន័យ)", "ប្រកាសខុស (ព្យួរទុក)"))</f>
        <v/>
      </c>
      <c r="L1843" s="418" t="inlineStr"/>
      <c r="M1843" s="418" t="inlineStr"/>
      <c r="N1843" s="455" t="n"/>
      <c r="O1843" s="455">
        <f>IF(W1843&lt;0,AI1843,I1843)</f>
        <v/>
      </c>
      <c r="P1843" s="455">
        <f>I1843-O1843</f>
        <v/>
      </c>
      <c r="Q1843" s="418" t="n"/>
      <c r="R1843" s="418" t="inlineStr">
        <is>
          <t>TI2022-0343</t>
        </is>
      </c>
      <c r="S1843" s="418" t="inlineStr"/>
      <c r="T1843" s="418">
        <f>R1843=S1843</f>
        <v/>
      </c>
      <c r="U1843" s="418">
        <f>AND(MONTH(F1843)=MONTH(Y1843), YEAR(F1843)=YEAR(Y1843))</f>
        <v/>
      </c>
      <c r="V1843" s="418">
        <f>AND(AC1843&lt;&gt;"", 'Company information'!D$4&lt;&gt;"", RIGHT(SUBSTITUTE(AC1843,"-",""),9)=RIGHT(SUBSTITUTE('Company information'!D$4,"-",""),9))</f>
        <v/>
      </c>
      <c r="W1843" s="418">
        <f>AI1843-I1843</f>
        <v/>
      </c>
      <c r="X1843" s="455" t="n"/>
      <c r="Y1843" s="417" t="n"/>
      <c r="Z1843" s="418" t="n"/>
      <c r="AA1843" s="418" t="n"/>
      <c r="AB1843" s="418" t="n"/>
      <c r="AC1843" s="418" t="n"/>
      <c r="AD1843" s="418" t="n"/>
      <c r="AE1843" s="455" t="n"/>
      <c r="AF1843" s="455" t="n"/>
      <c r="AG1843" s="455" t="n"/>
      <c r="AH1843" s="455" t="n"/>
      <c r="AI1843" s="455" t="n"/>
      <c r="AJ1843" s="455" t="n"/>
      <c r="AK1843" s="455" t="n"/>
      <c r="AL1843" s="455" t="n"/>
      <c r="AM1843" s="455" t="n"/>
      <c r="AN1843" s="455" t="n"/>
      <c r="AO1843" s="455" t="n"/>
      <c r="AP1843" s="455" t="n"/>
      <c r="AQ1843" s="455" t="n"/>
      <c r="AR1843" s="418" t="n"/>
      <c r="AS1843" s="418" t="n"/>
      <c r="AT1843" s="418" t="n"/>
    </row>
    <row r="1844">
      <c r="A1844" s="417" t="n">
        <v>1835</v>
      </c>
      <c r="B1844" s="418" t="inlineStr">
        <is>
          <t>LIFE -OFF,GATE FEE CHARGE</t>
        </is>
      </c>
      <c r="C1844" s="418" t="inlineStr">
        <is>
          <t>កំពង់ផែស្វយ័តភ្នំពេញ "ក.ស.ភ"</t>
        </is>
      </c>
      <c r="D1844" s="418" t="inlineStr">
        <is>
          <t>L001-100044999</t>
        </is>
      </c>
      <c r="E1844" s="418" t="inlineStr">
        <is>
          <t>INV20220427278</t>
        </is>
      </c>
      <c r="F1844" s="419" t="n">
        <v>44869</v>
      </c>
      <c r="G1844" s="420" t="n">
        <v>58248</v>
      </c>
      <c r="H1844" s="418" t="n"/>
      <c r="I1844" s="455" t="n">
        <v>58248</v>
      </c>
      <c r="J1844" s="418">
        <f>IF(L1844&lt;&gt;"",L1844,K1844)</f>
        <v/>
      </c>
      <c r="K1844" s="418">
        <f>IF(AND(T1844=TRUE, U1844=TRUE, V1844=TRUE), IF(W1844&lt;-0.05, "អនុញ្ញាត (អ្នកផ្គត់ផ្គង់ប្រកាសខ្វះ)", "បានប្រកាស (អនុញ្ញាត)"), IF(AND(T1844=FALSE, U1844=FALSE, V1844=FALSE), "ព្យួរទុក (មិនមានទិន្នន័យ)", "ប្រកាសខុស (ព្យួរទុក)"))</f>
        <v/>
      </c>
      <c r="L1844" s="418" t="inlineStr"/>
      <c r="M1844" s="418" t="inlineStr"/>
      <c r="N1844" s="455" t="n"/>
      <c r="O1844" s="455">
        <f>IF(W1844&lt;0,AI1844,I1844)</f>
        <v/>
      </c>
      <c r="P1844" s="455">
        <f>I1844-O1844</f>
        <v/>
      </c>
      <c r="Q1844" s="418" t="n"/>
      <c r="R1844" s="418" t="inlineStr">
        <is>
          <t>INV20220427278</t>
        </is>
      </c>
      <c r="S1844" s="418" t="inlineStr"/>
      <c r="T1844" s="418">
        <f>R1844=S1844</f>
        <v/>
      </c>
      <c r="U1844" s="418">
        <f>AND(MONTH(F1844)=MONTH(Y1844), YEAR(F1844)=YEAR(Y1844))</f>
        <v/>
      </c>
      <c r="V1844" s="418">
        <f>AND(AC1844&lt;&gt;"", 'Company information'!D$4&lt;&gt;"", RIGHT(SUBSTITUTE(AC1844,"-",""),9)=RIGHT(SUBSTITUTE('Company information'!D$4,"-",""),9))</f>
        <v/>
      </c>
      <c r="W1844" s="418">
        <f>AI1844-I1844</f>
        <v/>
      </c>
      <c r="X1844" s="455" t="n"/>
      <c r="Y1844" s="417" t="n"/>
      <c r="Z1844" s="418" t="n"/>
      <c r="AA1844" s="418" t="n"/>
      <c r="AB1844" s="418" t="n"/>
      <c r="AC1844" s="418" t="n"/>
      <c r="AD1844" s="418" t="n"/>
      <c r="AE1844" s="455" t="n"/>
      <c r="AF1844" s="455" t="n"/>
      <c r="AG1844" s="455" t="n"/>
      <c r="AH1844" s="455" t="n"/>
      <c r="AI1844" s="455" t="n"/>
      <c r="AJ1844" s="455" t="n"/>
      <c r="AK1844" s="455" t="n"/>
      <c r="AL1844" s="455" t="n"/>
      <c r="AM1844" s="455" t="n"/>
      <c r="AN1844" s="455" t="n"/>
      <c r="AO1844" s="455" t="n"/>
      <c r="AP1844" s="455" t="n"/>
      <c r="AQ1844" s="455" t="n"/>
      <c r="AR1844" s="418" t="n"/>
      <c r="AS1844" s="418" t="n"/>
      <c r="AT1844" s="418" t="n"/>
    </row>
    <row r="1845">
      <c r="A1845" s="417" t="n">
        <v>1836</v>
      </c>
      <c r="B1845" s="418" t="inlineStr">
        <is>
          <t>CLEARNCE &amp; TRUCKING FEE</t>
        </is>
      </c>
      <c r="C1845" s="418" t="inlineStr">
        <is>
          <t>56ប៊ី-លីង សឹបផ្លាយ ឆេន មេនេចម៉ិន ឯ.ក</t>
        </is>
      </c>
      <c r="D1845" s="418" t="inlineStr">
        <is>
          <t>K004-902004795</t>
        </is>
      </c>
      <c r="E1845" s="418" t="inlineStr">
        <is>
          <t>TI2022-0328</t>
        </is>
      </c>
      <c r="F1845" s="419" t="n">
        <v>44869</v>
      </c>
      <c r="G1845" s="420" t="n">
        <v>481355</v>
      </c>
      <c r="H1845" s="418" t="n"/>
      <c r="I1845" s="455" t="n">
        <v>481355</v>
      </c>
      <c r="J1845" s="418">
        <f>IF(L1845&lt;&gt;"",L1845,K1845)</f>
        <v/>
      </c>
      <c r="K1845" s="418">
        <f>IF(AND(T1845=TRUE, U1845=TRUE, V1845=TRUE), IF(W1845&lt;-0.05, "អនុញ្ញាត (អ្នកផ្គត់ផ្គង់ប្រកាសខ្វះ)", "បានប្រកាស (អនុញ្ញាត)"), IF(AND(T1845=FALSE, U1845=FALSE, V1845=FALSE), "ព្យួរទុក (មិនមានទិន្នន័យ)", "ប្រកាសខុស (ព្យួរទុក)"))</f>
        <v/>
      </c>
      <c r="L1845" s="418" t="inlineStr"/>
      <c r="M1845" s="418" t="inlineStr"/>
      <c r="N1845" s="455" t="n"/>
      <c r="O1845" s="455">
        <f>IF(W1845&lt;0,AI1845,I1845)</f>
        <v/>
      </c>
      <c r="P1845" s="455">
        <f>I1845-O1845</f>
        <v/>
      </c>
      <c r="Q1845" s="418" t="n"/>
      <c r="R1845" s="418" t="inlineStr">
        <is>
          <t>TI2022-0328</t>
        </is>
      </c>
      <c r="S1845" s="418" t="inlineStr"/>
      <c r="T1845" s="418">
        <f>R1845=S1845</f>
        <v/>
      </c>
      <c r="U1845" s="418">
        <f>AND(MONTH(F1845)=MONTH(Y1845), YEAR(F1845)=YEAR(Y1845))</f>
        <v/>
      </c>
      <c r="V1845" s="418">
        <f>AND(AC1845&lt;&gt;"", 'Company information'!D$4&lt;&gt;"", RIGHT(SUBSTITUTE(AC1845,"-",""),9)=RIGHT(SUBSTITUTE('Company information'!D$4,"-",""),9))</f>
        <v/>
      </c>
      <c r="W1845" s="418">
        <f>AI1845-I1845</f>
        <v/>
      </c>
      <c r="X1845" s="455" t="n"/>
      <c r="Y1845" s="417" t="n"/>
      <c r="Z1845" s="418" t="n"/>
      <c r="AA1845" s="418" t="n"/>
      <c r="AB1845" s="418" t="n"/>
      <c r="AC1845" s="418" t="n"/>
      <c r="AD1845" s="418" t="n"/>
      <c r="AE1845" s="455" t="n"/>
      <c r="AF1845" s="455" t="n"/>
      <c r="AG1845" s="455" t="n"/>
      <c r="AH1845" s="455" t="n"/>
      <c r="AI1845" s="455" t="n"/>
      <c r="AJ1845" s="455" t="n"/>
      <c r="AK1845" s="455" t="n"/>
      <c r="AL1845" s="455" t="n"/>
      <c r="AM1845" s="455" t="n"/>
      <c r="AN1845" s="455" t="n"/>
      <c r="AO1845" s="455" t="n"/>
      <c r="AP1845" s="455" t="n"/>
      <c r="AQ1845" s="455" t="n"/>
      <c r="AR1845" s="418" t="n"/>
      <c r="AS1845" s="418" t="n"/>
      <c r="AT1845" s="418" t="n"/>
    </row>
    <row r="1846">
      <c r="A1846" s="417" t="n">
        <v>1837</v>
      </c>
      <c r="B1846" s="418" t="inlineStr">
        <is>
          <t>LIFE -OFF,GATE FEE CHARGE</t>
        </is>
      </c>
      <c r="C1846" s="418" t="inlineStr">
        <is>
          <t>កំពង់ផែស្វយ័តភ្នំពេញ "ក.ស.ភ"</t>
        </is>
      </c>
      <c r="D1846" s="418" t="inlineStr">
        <is>
          <t>L001-100044999</t>
        </is>
      </c>
      <c r="E1846" s="418" t="inlineStr">
        <is>
          <t>INV20220427263</t>
        </is>
      </c>
      <c r="F1846" s="419" t="n">
        <v>44869</v>
      </c>
      <c r="G1846" s="420" t="n">
        <v>29124</v>
      </c>
      <c r="H1846" s="418" t="n"/>
      <c r="I1846" s="455" t="n">
        <v>29124</v>
      </c>
      <c r="J1846" s="418">
        <f>IF(L1846&lt;&gt;"",L1846,K1846)</f>
        <v/>
      </c>
      <c r="K1846" s="418">
        <f>IF(AND(T1846=TRUE, U1846=TRUE, V1846=TRUE), IF(W1846&lt;-0.05, "អនុញ្ញាត (អ្នកផ្គត់ផ្គង់ប្រកាសខ្វះ)", "បានប្រកាស (អនុញ្ញាត)"), IF(AND(T1846=FALSE, U1846=FALSE, V1846=FALSE), "ព្យួរទុក (មិនមានទិន្នន័យ)", "ប្រកាសខុស (ព្យួរទុក)"))</f>
        <v/>
      </c>
      <c r="L1846" s="418" t="inlineStr"/>
      <c r="M1846" s="418" t="inlineStr"/>
      <c r="N1846" s="455" t="n"/>
      <c r="O1846" s="455">
        <f>IF(W1846&lt;0,AI1846,I1846)</f>
        <v/>
      </c>
      <c r="P1846" s="455">
        <f>I1846-O1846</f>
        <v/>
      </c>
      <c r="Q1846" s="418" t="n"/>
      <c r="R1846" s="418" t="inlineStr">
        <is>
          <t>INV20220427263</t>
        </is>
      </c>
      <c r="S1846" s="418" t="inlineStr"/>
      <c r="T1846" s="418">
        <f>R1846=S1846</f>
        <v/>
      </c>
      <c r="U1846" s="418">
        <f>AND(MONTH(F1846)=MONTH(Y1846), YEAR(F1846)=YEAR(Y1846))</f>
        <v/>
      </c>
      <c r="V1846" s="418">
        <f>AND(AC1846&lt;&gt;"", 'Company information'!D$4&lt;&gt;"", RIGHT(SUBSTITUTE(AC1846,"-",""),9)=RIGHT(SUBSTITUTE('Company information'!D$4,"-",""),9))</f>
        <v/>
      </c>
      <c r="W1846" s="418">
        <f>AI1846-I1846</f>
        <v/>
      </c>
      <c r="X1846" s="455" t="n"/>
      <c r="Y1846" s="417" t="n"/>
      <c r="Z1846" s="418" t="n"/>
      <c r="AA1846" s="418" t="n"/>
      <c r="AB1846" s="418" t="n"/>
      <c r="AC1846" s="418" t="n"/>
      <c r="AD1846" s="418" t="n"/>
      <c r="AE1846" s="455" t="n"/>
      <c r="AF1846" s="455" t="n"/>
      <c r="AG1846" s="455" t="n"/>
      <c r="AH1846" s="455" t="n"/>
      <c r="AI1846" s="455" t="n"/>
      <c r="AJ1846" s="455" t="n"/>
      <c r="AK1846" s="455" t="n"/>
      <c r="AL1846" s="455" t="n"/>
      <c r="AM1846" s="455" t="n"/>
      <c r="AN1846" s="455" t="n"/>
      <c r="AO1846" s="455" t="n"/>
      <c r="AP1846" s="455" t="n"/>
      <c r="AQ1846" s="455" t="n"/>
      <c r="AR1846" s="418" t="n"/>
      <c r="AS1846" s="418" t="n"/>
      <c r="AT1846" s="418" t="n"/>
    </row>
    <row r="1847">
      <c r="A1847" s="417" t="n">
        <v>1838</v>
      </c>
      <c r="B1847" s="418" t="inlineStr">
        <is>
          <t>CLEARNCE &amp; TRUCKING FEE</t>
        </is>
      </c>
      <c r="C1847" s="418" t="inlineStr">
        <is>
          <t>56ប៊ី-លីង សឹបផ្លាយ ឆេន មេនេចម៉ិន ឯ.ក</t>
        </is>
      </c>
      <c r="D1847" s="418" t="inlineStr">
        <is>
          <t>K004-902004795</t>
        </is>
      </c>
      <c r="E1847" s="418" t="inlineStr">
        <is>
          <t>TI2022-0327</t>
        </is>
      </c>
      <c r="F1847" s="419" t="n">
        <v>44869</v>
      </c>
      <c r="G1847" s="420" t="n">
        <v>268993</v>
      </c>
      <c r="H1847" s="418" t="n"/>
      <c r="I1847" s="455" t="n">
        <v>268993</v>
      </c>
      <c r="J1847" s="418">
        <f>IF(L1847&lt;&gt;"",L1847,K1847)</f>
        <v/>
      </c>
      <c r="K1847" s="418">
        <f>IF(AND(T1847=TRUE, U1847=TRUE, V1847=TRUE), IF(W1847&lt;-0.05, "អនុញ្ញាត (អ្នកផ្គត់ផ្គង់ប្រកាសខ្វះ)", "បានប្រកាស (អនុញ្ញាត)"), IF(AND(T1847=FALSE, U1847=FALSE, V1847=FALSE), "ព្យួរទុក (មិនមានទិន្នន័យ)", "ប្រកាសខុស (ព្យួរទុក)"))</f>
        <v/>
      </c>
      <c r="L1847" s="418" t="inlineStr"/>
      <c r="M1847" s="418" t="inlineStr"/>
      <c r="N1847" s="455" t="n"/>
      <c r="O1847" s="455">
        <f>IF(W1847&lt;0,AI1847,I1847)</f>
        <v/>
      </c>
      <c r="P1847" s="455">
        <f>I1847-O1847</f>
        <v/>
      </c>
      <c r="Q1847" s="418" t="n"/>
      <c r="R1847" s="418" t="inlineStr">
        <is>
          <t>TI2022-0327</t>
        </is>
      </c>
      <c r="S1847" s="418" t="inlineStr"/>
      <c r="T1847" s="418">
        <f>R1847=S1847</f>
        <v/>
      </c>
      <c r="U1847" s="418">
        <f>AND(MONTH(F1847)=MONTH(Y1847), YEAR(F1847)=YEAR(Y1847))</f>
        <v/>
      </c>
      <c r="V1847" s="418">
        <f>AND(AC1847&lt;&gt;"", 'Company information'!D$4&lt;&gt;"", RIGHT(SUBSTITUTE(AC1847,"-",""),9)=RIGHT(SUBSTITUTE('Company information'!D$4,"-",""),9))</f>
        <v/>
      </c>
      <c r="W1847" s="418">
        <f>AI1847-I1847</f>
        <v/>
      </c>
      <c r="X1847" s="455" t="n"/>
      <c r="Y1847" s="417" t="n"/>
      <c r="Z1847" s="418" t="n"/>
      <c r="AA1847" s="418" t="n"/>
      <c r="AB1847" s="418" t="n"/>
      <c r="AC1847" s="418" t="n"/>
      <c r="AD1847" s="418" t="n"/>
      <c r="AE1847" s="455" t="n"/>
      <c r="AF1847" s="455" t="n"/>
      <c r="AG1847" s="455" t="n"/>
      <c r="AH1847" s="455" t="n"/>
      <c r="AI1847" s="455" t="n"/>
      <c r="AJ1847" s="455" t="n"/>
      <c r="AK1847" s="455" t="n"/>
      <c r="AL1847" s="455" t="n"/>
      <c r="AM1847" s="455" t="n"/>
      <c r="AN1847" s="455" t="n"/>
      <c r="AO1847" s="455" t="n"/>
      <c r="AP1847" s="455" t="n"/>
      <c r="AQ1847" s="455" t="n"/>
      <c r="AR1847" s="418" t="n"/>
      <c r="AS1847" s="418" t="n"/>
      <c r="AT1847" s="418" t="n"/>
    </row>
    <row r="1848">
      <c r="A1848" s="417" t="n">
        <v>1839</v>
      </c>
      <c r="B1848" s="418" t="inlineStr">
        <is>
          <t>LIFE -OFF,GATE FEE CHARGE</t>
        </is>
      </c>
      <c r="C1848" s="418" t="inlineStr">
        <is>
          <t>កំពង់ផែស្វយ័តភ្នំពេញ "ក.ស.ភ"</t>
        </is>
      </c>
      <c r="D1848" s="418" t="inlineStr">
        <is>
          <t>L001-100044999</t>
        </is>
      </c>
      <c r="E1848" s="418" t="inlineStr">
        <is>
          <t>INV20220427262</t>
        </is>
      </c>
      <c r="F1848" s="419" t="n">
        <v>44869</v>
      </c>
      <c r="G1848" s="420" t="n">
        <v>29124</v>
      </c>
      <c r="H1848" s="418" t="n"/>
      <c r="I1848" s="455" t="n">
        <v>29124</v>
      </c>
      <c r="J1848" s="418">
        <f>IF(L1848&lt;&gt;"",L1848,K1848)</f>
        <v/>
      </c>
      <c r="K1848" s="418">
        <f>IF(AND(T1848=TRUE, U1848=TRUE, V1848=TRUE), IF(W1848&lt;-0.05, "អនុញ្ញាត (អ្នកផ្គត់ផ្គង់ប្រកាសខ្វះ)", "បានប្រកាស (អនុញ្ញាត)"), IF(AND(T1848=FALSE, U1848=FALSE, V1848=FALSE), "ព្យួរទុក (មិនមានទិន្នន័យ)", "ប្រកាសខុស (ព្យួរទុក)"))</f>
        <v/>
      </c>
      <c r="L1848" s="418" t="inlineStr"/>
      <c r="M1848" s="418" t="inlineStr"/>
      <c r="N1848" s="455" t="n"/>
      <c r="O1848" s="455">
        <f>IF(W1848&lt;0,AI1848,I1848)</f>
        <v/>
      </c>
      <c r="P1848" s="455">
        <f>I1848-O1848</f>
        <v/>
      </c>
      <c r="Q1848" s="418" t="n"/>
      <c r="R1848" s="418" t="inlineStr">
        <is>
          <t>INV20220427262</t>
        </is>
      </c>
      <c r="S1848" s="418" t="inlineStr"/>
      <c r="T1848" s="418">
        <f>R1848=S1848</f>
        <v/>
      </c>
      <c r="U1848" s="418">
        <f>AND(MONTH(F1848)=MONTH(Y1848), YEAR(F1848)=YEAR(Y1848))</f>
        <v/>
      </c>
      <c r="V1848" s="418">
        <f>AND(AC1848&lt;&gt;"", 'Company information'!D$4&lt;&gt;"", RIGHT(SUBSTITUTE(AC1848,"-",""),9)=RIGHT(SUBSTITUTE('Company information'!D$4,"-",""),9))</f>
        <v/>
      </c>
      <c r="W1848" s="418">
        <f>AI1848-I1848</f>
        <v/>
      </c>
      <c r="X1848" s="455" t="n"/>
      <c r="Y1848" s="417" t="n"/>
      <c r="Z1848" s="418" t="n"/>
      <c r="AA1848" s="418" t="n"/>
      <c r="AB1848" s="418" t="n"/>
      <c r="AC1848" s="418" t="n"/>
      <c r="AD1848" s="418" t="n"/>
      <c r="AE1848" s="455" t="n"/>
      <c r="AF1848" s="455" t="n"/>
      <c r="AG1848" s="455" t="n"/>
      <c r="AH1848" s="455" t="n"/>
      <c r="AI1848" s="455" t="n"/>
      <c r="AJ1848" s="455" t="n"/>
      <c r="AK1848" s="455" t="n"/>
      <c r="AL1848" s="455" t="n"/>
      <c r="AM1848" s="455" t="n"/>
      <c r="AN1848" s="455" t="n"/>
      <c r="AO1848" s="455" t="n"/>
      <c r="AP1848" s="455" t="n"/>
      <c r="AQ1848" s="455" t="n"/>
      <c r="AR1848" s="418" t="n"/>
      <c r="AS1848" s="418" t="n"/>
      <c r="AT1848" s="418" t="n"/>
    </row>
    <row r="1849">
      <c r="A1849" s="417" t="n">
        <v>1840</v>
      </c>
      <c r="B1849" s="418" t="inlineStr">
        <is>
          <t>CLEARNCE &amp; TRUCKING FEE</t>
        </is>
      </c>
      <c r="C1849" s="418" t="inlineStr">
        <is>
          <t>56ប៊ី-លីង សឹបផ្លាយ ឆេន មេនេចម៉ិន ឯ.ក</t>
        </is>
      </c>
      <c r="D1849" s="418" t="inlineStr">
        <is>
          <t>K004-902004795</t>
        </is>
      </c>
      <c r="E1849" s="418" t="inlineStr">
        <is>
          <t>TI2022-0326</t>
        </is>
      </c>
      <c r="F1849" s="419" t="n">
        <v>44777</v>
      </c>
      <c r="G1849" s="420" t="n">
        <v>268993</v>
      </c>
      <c r="H1849" s="418" t="n"/>
      <c r="I1849" s="455" t="n">
        <v>268993</v>
      </c>
      <c r="J1849" s="418">
        <f>IF(L1849&lt;&gt;"",L1849,K1849)</f>
        <v/>
      </c>
      <c r="K1849" s="418">
        <f>IF(AND(T1849=TRUE, U1849=TRUE, V1849=TRUE), IF(W1849&lt;-0.05, "អនុញ្ញាត (អ្នកផ្គត់ផ្គង់ប្រកាសខ្វះ)", "បានប្រកាស (អនុញ្ញាត)"), IF(AND(T1849=FALSE, U1849=FALSE, V1849=FALSE), "ព្យួរទុក (មិនមានទិន្នន័យ)", "ប្រកាសខុស (ព្យួរទុក)"))</f>
        <v/>
      </c>
      <c r="L1849" s="418" t="inlineStr"/>
      <c r="M1849" s="418" t="inlineStr"/>
      <c r="N1849" s="455" t="n"/>
      <c r="O1849" s="455">
        <f>IF(W1849&lt;0,AI1849,I1849)</f>
        <v/>
      </c>
      <c r="P1849" s="455">
        <f>I1849-O1849</f>
        <v/>
      </c>
      <c r="Q1849" s="418" t="n"/>
      <c r="R1849" s="418" t="inlineStr">
        <is>
          <t>TI2022-0326</t>
        </is>
      </c>
      <c r="S1849" s="418" t="inlineStr"/>
      <c r="T1849" s="418">
        <f>R1849=S1849</f>
        <v/>
      </c>
      <c r="U1849" s="418">
        <f>AND(MONTH(F1849)=MONTH(Y1849), YEAR(F1849)=YEAR(Y1849))</f>
        <v/>
      </c>
      <c r="V1849" s="418">
        <f>AND(AC1849&lt;&gt;"", 'Company information'!D$4&lt;&gt;"", RIGHT(SUBSTITUTE(AC1849,"-",""),9)=RIGHT(SUBSTITUTE('Company information'!D$4,"-",""),9))</f>
        <v/>
      </c>
      <c r="W1849" s="418">
        <f>AI1849-I1849</f>
        <v/>
      </c>
      <c r="X1849" s="455" t="n"/>
      <c r="Y1849" s="417" t="n"/>
      <c r="Z1849" s="418" t="n"/>
      <c r="AA1849" s="418" t="n"/>
      <c r="AB1849" s="418" t="n"/>
      <c r="AC1849" s="418" t="n"/>
      <c r="AD1849" s="418" t="n"/>
      <c r="AE1849" s="455" t="n"/>
      <c r="AF1849" s="455" t="n"/>
      <c r="AG1849" s="455" t="n"/>
      <c r="AH1849" s="455" t="n"/>
      <c r="AI1849" s="455" t="n"/>
      <c r="AJ1849" s="455" t="n"/>
      <c r="AK1849" s="455" t="n"/>
      <c r="AL1849" s="455" t="n"/>
      <c r="AM1849" s="455" t="n"/>
      <c r="AN1849" s="455" t="n"/>
      <c r="AO1849" s="455" t="n"/>
      <c r="AP1849" s="455" t="n"/>
      <c r="AQ1849" s="455" t="n"/>
      <c r="AR1849" s="418" t="n"/>
      <c r="AS1849" s="418" t="n"/>
      <c r="AT1849" s="418" t="n"/>
    </row>
    <row r="1850">
      <c r="A1850" s="417" t="n">
        <v>1841</v>
      </c>
      <c r="B1850" s="418" t="inlineStr">
        <is>
          <t>LIFE -OFF,GATE FEE CHARGE</t>
        </is>
      </c>
      <c r="C1850" s="418" t="inlineStr">
        <is>
          <t>កំពង់ផែស្វយ័តភ្នំពេញ "ក.ស.ភ"</t>
        </is>
      </c>
      <c r="D1850" s="418" t="inlineStr">
        <is>
          <t>L001-100044999</t>
        </is>
      </c>
      <c r="E1850" s="418" t="inlineStr">
        <is>
          <t>INV20220431264</t>
        </is>
      </c>
      <c r="F1850" s="419" t="n">
        <v>44678</v>
      </c>
      <c r="G1850" s="420" t="n">
        <v>2426</v>
      </c>
      <c r="H1850" s="418" t="n"/>
      <c r="I1850" s="455" t="n">
        <v>2426</v>
      </c>
      <c r="J1850" s="418">
        <f>IF(L1850&lt;&gt;"",L1850,K1850)</f>
        <v/>
      </c>
      <c r="K1850" s="418">
        <f>IF(AND(T1850=TRUE, U1850=TRUE, V1850=TRUE), IF(W1850&lt;-0.05, "អនុញ្ញាត (អ្នកផ្គត់ផ្គង់ប្រកាសខ្វះ)", "បានប្រកាស (អនុញ្ញាត)"), IF(AND(T1850=FALSE, U1850=FALSE, V1850=FALSE), "ព្យួរទុក (មិនមានទិន្នន័យ)", "ប្រកាសខុស (ព្យួរទុក)"))</f>
        <v/>
      </c>
      <c r="L1850" s="418" t="inlineStr"/>
      <c r="M1850" s="418" t="inlineStr"/>
      <c r="N1850" s="455" t="n"/>
      <c r="O1850" s="455">
        <f>IF(W1850&lt;0,AI1850,I1850)</f>
        <v/>
      </c>
      <c r="P1850" s="455">
        <f>I1850-O1850</f>
        <v/>
      </c>
      <c r="Q1850" s="418" t="n"/>
      <c r="R1850" s="418" t="inlineStr">
        <is>
          <t>INV20220431264</t>
        </is>
      </c>
      <c r="S1850" s="418" t="inlineStr"/>
      <c r="T1850" s="418">
        <f>R1850=S1850</f>
        <v/>
      </c>
      <c r="U1850" s="418">
        <f>AND(MONTH(F1850)=MONTH(Y1850), YEAR(F1850)=YEAR(Y1850))</f>
        <v/>
      </c>
      <c r="V1850" s="418">
        <f>AND(AC1850&lt;&gt;"", 'Company information'!D$4&lt;&gt;"", RIGHT(SUBSTITUTE(AC1850,"-",""),9)=RIGHT(SUBSTITUTE('Company information'!D$4,"-",""),9))</f>
        <v/>
      </c>
      <c r="W1850" s="418">
        <f>AI1850-I1850</f>
        <v/>
      </c>
      <c r="X1850" s="455" t="n"/>
      <c r="Y1850" s="417" t="n"/>
      <c r="Z1850" s="418" t="n"/>
      <c r="AA1850" s="418" t="n"/>
      <c r="AB1850" s="418" t="n"/>
      <c r="AC1850" s="418" t="n"/>
      <c r="AD1850" s="418" t="n"/>
      <c r="AE1850" s="455" t="n"/>
      <c r="AF1850" s="455" t="n"/>
      <c r="AG1850" s="455" t="n"/>
      <c r="AH1850" s="455" t="n"/>
      <c r="AI1850" s="455" t="n"/>
      <c r="AJ1850" s="455" t="n"/>
      <c r="AK1850" s="455" t="n"/>
      <c r="AL1850" s="455" t="n"/>
      <c r="AM1850" s="455" t="n"/>
      <c r="AN1850" s="455" t="n"/>
      <c r="AO1850" s="455" t="n"/>
      <c r="AP1850" s="455" t="n"/>
      <c r="AQ1850" s="455" t="n"/>
      <c r="AR1850" s="418" t="n"/>
      <c r="AS1850" s="418" t="n"/>
      <c r="AT1850" s="418" t="n"/>
    </row>
    <row r="1851">
      <c r="A1851" s="417" t="n">
        <v>1842</v>
      </c>
      <c r="B1851" s="418" t="inlineStr">
        <is>
          <t>CLEARNCE &amp; TRUCKING FEE</t>
        </is>
      </c>
      <c r="C1851" s="418" t="inlineStr">
        <is>
          <t>56ប៊ី-លីង សឹបផ្លាយ ឆេន មេនេចម៉ិន ឯ.ក</t>
        </is>
      </c>
      <c r="D1851" s="418" t="inlineStr">
        <is>
          <t>K004-902004795</t>
        </is>
      </c>
      <c r="E1851" s="418" t="inlineStr">
        <is>
          <t>TI2022-0325</t>
        </is>
      </c>
      <c r="F1851" s="419" t="n">
        <v>44777</v>
      </c>
      <c r="G1851" s="420" t="n">
        <v>268993</v>
      </c>
      <c r="H1851" s="418" t="n"/>
      <c r="I1851" s="455" t="n">
        <v>268993</v>
      </c>
      <c r="J1851" s="418">
        <f>IF(L1851&lt;&gt;"",L1851,K1851)</f>
        <v/>
      </c>
      <c r="K1851" s="418">
        <f>IF(AND(T1851=TRUE, U1851=TRUE, V1851=TRUE), IF(W1851&lt;-0.05, "អនុញ្ញាត (អ្នកផ្គត់ផ្គង់ប្រកាសខ្វះ)", "បានប្រកាស (អនុញ្ញាត)"), IF(AND(T1851=FALSE, U1851=FALSE, V1851=FALSE), "ព្យួរទុក (មិនមានទិន្នន័យ)", "ប្រកាសខុស (ព្យួរទុក)"))</f>
        <v/>
      </c>
      <c r="L1851" s="418" t="inlineStr"/>
      <c r="M1851" s="418" t="inlineStr"/>
      <c r="N1851" s="455" t="n"/>
      <c r="O1851" s="455">
        <f>IF(W1851&lt;0,AI1851,I1851)</f>
        <v/>
      </c>
      <c r="P1851" s="455">
        <f>I1851-O1851</f>
        <v/>
      </c>
      <c r="Q1851" s="418" t="n"/>
      <c r="R1851" s="418" t="inlineStr">
        <is>
          <t>TI2022-0325</t>
        </is>
      </c>
      <c r="S1851" s="418" t="inlineStr"/>
      <c r="T1851" s="418">
        <f>R1851=S1851</f>
        <v/>
      </c>
      <c r="U1851" s="418">
        <f>AND(MONTH(F1851)=MONTH(Y1851), YEAR(F1851)=YEAR(Y1851))</f>
        <v/>
      </c>
      <c r="V1851" s="418">
        <f>AND(AC1851&lt;&gt;"", 'Company information'!D$4&lt;&gt;"", RIGHT(SUBSTITUTE(AC1851,"-",""),9)=RIGHT(SUBSTITUTE('Company information'!D$4,"-",""),9))</f>
        <v/>
      </c>
      <c r="W1851" s="418">
        <f>AI1851-I1851</f>
        <v/>
      </c>
      <c r="X1851" s="455" t="n"/>
      <c r="Y1851" s="417" t="n"/>
      <c r="Z1851" s="418" t="n"/>
      <c r="AA1851" s="418" t="n"/>
      <c r="AB1851" s="418" t="n"/>
      <c r="AC1851" s="418" t="n"/>
      <c r="AD1851" s="418" t="n"/>
      <c r="AE1851" s="455" t="n"/>
      <c r="AF1851" s="455" t="n"/>
      <c r="AG1851" s="455" t="n"/>
      <c r="AH1851" s="455" t="n"/>
      <c r="AI1851" s="455" t="n"/>
      <c r="AJ1851" s="455" t="n"/>
      <c r="AK1851" s="455" t="n"/>
      <c r="AL1851" s="455" t="n"/>
      <c r="AM1851" s="455" t="n"/>
      <c r="AN1851" s="455" t="n"/>
      <c r="AO1851" s="455" t="n"/>
      <c r="AP1851" s="455" t="n"/>
      <c r="AQ1851" s="455" t="n"/>
      <c r="AR1851" s="418" t="n"/>
      <c r="AS1851" s="418" t="n"/>
      <c r="AT1851" s="418" t="n"/>
    </row>
    <row r="1852">
      <c r="A1852" s="417" t="n">
        <v>1843</v>
      </c>
      <c r="B1852" s="418" t="inlineStr">
        <is>
          <t>LIFE -OFF,GATE FEE CHARGE</t>
        </is>
      </c>
      <c r="C1852" s="418" t="inlineStr">
        <is>
          <t>កំពង់ផែស្វយ័តភ្នំពេញ "ក.ស.ភ"</t>
        </is>
      </c>
      <c r="D1852" s="418" t="inlineStr">
        <is>
          <t>L001-100044999</t>
        </is>
      </c>
      <c r="E1852" s="418" t="inlineStr">
        <is>
          <t>INV20220427270</t>
        </is>
      </c>
      <c r="F1852" s="419" t="n">
        <v>44869</v>
      </c>
      <c r="G1852" s="420" t="n">
        <v>29124</v>
      </c>
      <c r="H1852" s="418" t="n"/>
      <c r="I1852" s="455" t="n">
        <v>29124</v>
      </c>
      <c r="J1852" s="418">
        <f>IF(L1852&lt;&gt;"",L1852,K1852)</f>
        <v/>
      </c>
      <c r="K1852" s="418">
        <f>IF(AND(T1852=TRUE, U1852=TRUE, V1852=TRUE), IF(W1852&lt;-0.05, "អនុញ្ញាត (អ្នកផ្គត់ផ្គង់ប្រកាសខ្វះ)", "បានប្រកាស (អនុញ្ញាត)"), IF(AND(T1852=FALSE, U1852=FALSE, V1852=FALSE), "ព្យួរទុក (មិនមានទិន្នន័យ)", "ប្រកាសខុស (ព្យួរទុក)"))</f>
        <v/>
      </c>
      <c r="L1852" s="418" t="inlineStr"/>
      <c r="M1852" s="418" t="inlineStr"/>
      <c r="N1852" s="455" t="n"/>
      <c r="O1852" s="455">
        <f>IF(W1852&lt;0,AI1852,I1852)</f>
        <v/>
      </c>
      <c r="P1852" s="455">
        <f>I1852-O1852</f>
        <v/>
      </c>
      <c r="Q1852" s="418" t="n"/>
      <c r="R1852" s="418" t="inlineStr">
        <is>
          <t>INV20220427270</t>
        </is>
      </c>
      <c r="S1852" s="418" t="inlineStr"/>
      <c r="T1852" s="418">
        <f>R1852=S1852</f>
        <v/>
      </c>
      <c r="U1852" s="418">
        <f>AND(MONTH(F1852)=MONTH(Y1852), YEAR(F1852)=YEAR(Y1852))</f>
        <v/>
      </c>
      <c r="V1852" s="418">
        <f>AND(AC1852&lt;&gt;"", 'Company information'!D$4&lt;&gt;"", RIGHT(SUBSTITUTE(AC1852,"-",""),9)=RIGHT(SUBSTITUTE('Company information'!D$4,"-",""),9))</f>
        <v/>
      </c>
      <c r="W1852" s="418">
        <f>AI1852-I1852</f>
        <v/>
      </c>
      <c r="X1852" s="455" t="n"/>
      <c r="Y1852" s="417" t="n"/>
      <c r="Z1852" s="418" t="n"/>
      <c r="AA1852" s="418" t="n"/>
      <c r="AB1852" s="418" t="n"/>
      <c r="AC1852" s="418" t="n"/>
      <c r="AD1852" s="418" t="n"/>
      <c r="AE1852" s="455" t="n"/>
      <c r="AF1852" s="455" t="n"/>
      <c r="AG1852" s="455" t="n"/>
      <c r="AH1852" s="455" t="n"/>
      <c r="AI1852" s="455" t="n"/>
      <c r="AJ1852" s="455" t="n"/>
      <c r="AK1852" s="455" t="n"/>
      <c r="AL1852" s="455" t="n"/>
      <c r="AM1852" s="455" t="n"/>
      <c r="AN1852" s="455" t="n"/>
      <c r="AO1852" s="455" t="n"/>
      <c r="AP1852" s="455" t="n"/>
      <c r="AQ1852" s="455" t="n"/>
      <c r="AR1852" s="418" t="n"/>
      <c r="AS1852" s="418" t="n"/>
      <c r="AT1852" s="418" t="n"/>
    </row>
    <row r="1853">
      <c r="A1853" s="417" t="n">
        <v>1844</v>
      </c>
      <c r="B1853" s="418" t="inlineStr">
        <is>
          <t>CLEARNCE &amp; TRUCKING FEE</t>
        </is>
      </c>
      <c r="C1853" s="418" t="inlineStr">
        <is>
          <t>56ប៊ី-លីង សឹបផ្លាយ ឆេន មេនេចម៉ិន ឯ.ក</t>
        </is>
      </c>
      <c r="D1853" s="418" t="inlineStr">
        <is>
          <t>K004-902004795</t>
        </is>
      </c>
      <c r="E1853" s="418" t="inlineStr">
        <is>
          <t>TI2022-0321</t>
        </is>
      </c>
      <c r="F1853" s="419" t="n">
        <v>44716</v>
      </c>
      <c r="G1853" s="420" t="n">
        <v>694404</v>
      </c>
      <c r="H1853" s="418" t="n"/>
      <c r="I1853" s="455" t="n">
        <v>694404</v>
      </c>
      <c r="J1853" s="418">
        <f>IF(L1853&lt;&gt;"",L1853,K1853)</f>
        <v/>
      </c>
      <c r="K1853" s="418">
        <f>IF(AND(T1853=TRUE, U1853=TRUE, V1853=TRUE), IF(W1853&lt;-0.05, "អនុញ្ញាត (អ្នកផ្គត់ផ្គង់ប្រកាសខ្វះ)", "បានប្រកាស (អនុញ្ញាត)"), IF(AND(T1853=FALSE, U1853=FALSE, V1853=FALSE), "ព្យួរទុក (មិនមានទិន្នន័យ)", "ប្រកាសខុស (ព្យួរទុក)"))</f>
        <v/>
      </c>
      <c r="L1853" s="418" t="inlineStr"/>
      <c r="M1853" s="418" t="inlineStr"/>
      <c r="N1853" s="455" t="n"/>
      <c r="O1853" s="455">
        <f>IF(W1853&lt;0,AI1853,I1853)</f>
        <v/>
      </c>
      <c r="P1853" s="455">
        <f>I1853-O1853</f>
        <v/>
      </c>
      <c r="Q1853" s="418" t="n"/>
      <c r="R1853" s="418" t="inlineStr">
        <is>
          <t>TI2022-0321</t>
        </is>
      </c>
      <c r="S1853" s="418" t="inlineStr"/>
      <c r="T1853" s="418">
        <f>R1853=S1853</f>
        <v/>
      </c>
      <c r="U1853" s="418">
        <f>AND(MONTH(F1853)=MONTH(Y1853), YEAR(F1853)=YEAR(Y1853))</f>
        <v/>
      </c>
      <c r="V1853" s="418">
        <f>AND(AC1853&lt;&gt;"", 'Company information'!D$4&lt;&gt;"", RIGHT(SUBSTITUTE(AC1853,"-",""),9)=RIGHT(SUBSTITUTE('Company information'!D$4,"-",""),9))</f>
        <v/>
      </c>
      <c r="W1853" s="418">
        <f>AI1853-I1853</f>
        <v/>
      </c>
      <c r="X1853" s="455" t="n"/>
      <c r="Y1853" s="417" t="n"/>
      <c r="Z1853" s="418" t="n"/>
      <c r="AA1853" s="418" t="n"/>
      <c r="AB1853" s="418" t="n"/>
      <c r="AC1853" s="418" t="n"/>
      <c r="AD1853" s="418" t="n"/>
      <c r="AE1853" s="455" t="n"/>
      <c r="AF1853" s="455" t="n"/>
      <c r="AG1853" s="455" t="n"/>
      <c r="AH1853" s="455" t="n"/>
      <c r="AI1853" s="455" t="n"/>
      <c r="AJ1853" s="455" t="n"/>
      <c r="AK1853" s="455" t="n"/>
      <c r="AL1853" s="455" t="n"/>
      <c r="AM1853" s="455" t="n"/>
      <c r="AN1853" s="455" t="n"/>
      <c r="AO1853" s="455" t="n"/>
      <c r="AP1853" s="455" t="n"/>
      <c r="AQ1853" s="455" t="n"/>
      <c r="AR1853" s="418" t="n"/>
      <c r="AS1853" s="418" t="n"/>
      <c r="AT1853" s="418" t="n"/>
    </row>
    <row r="1854">
      <c r="A1854" s="417" t="n">
        <v>1845</v>
      </c>
      <c r="B1854" s="418" t="inlineStr">
        <is>
          <t>LIFE -OFF,GATE FEE CHARGE</t>
        </is>
      </c>
      <c r="C1854" s="418" t="inlineStr">
        <is>
          <t>កំពង់ផែស្វយ័តភ្នំពេញ "ក.ស.ភ"</t>
        </is>
      </c>
      <c r="D1854" s="418" t="inlineStr">
        <is>
          <t>L001-100044999</t>
        </is>
      </c>
      <c r="E1854" s="418" t="inlineStr">
        <is>
          <t>INV2022431267</t>
        </is>
      </c>
      <c r="F1854" s="419" t="n">
        <v>44678</v>
      </c>
      <c r="G1854" s="420" t="n">
        <v>2426</v>
      </c>
      <c r="H1854" s="418" t="n"/>
      <c r="I1854" s="455" t="n">
        <v>2426</v>
      </c>
      <c r="J1854" s="418">
        <f>IF(L1854&lt;&gt;"",L1854,K1854)</f>
        <v/>
      </c>
      <c r="K1854" s="418">
        <f>IF(AND(T1854=TRUE, U1854=TRUE, V1854=TRUE), IF(W1854&lt;-0.05, "អនុញ្ញាត (អ្នកផ្គត់ផ្គង់ប្រកាសខ្វះ)", "បានប្រកាស (អនុញ្ញាត)"), IF(AND(T1854=FALSE, U1854=FALSE, V1854=FALSE), "ព្យួរទុក (មិនមានទិន្នន័យ)", "ប្រកាសខុស (ព្យួរទុក)"))</f>
        <v/>
      </c>
      <c r="L1854" s="418" t="inlineStr"/>
      <c r="M1854" s="418" t="inlineStr"/>
      <c r="N1854" s="455" t="n"/>
      <c r="O1854" s="455">
        <f>IF(W1854&lt;0,AI1854,I1854)</f>
        <v/>
      </c>
      <c r="P1854" s="455">
        <f>I1854-O1854</f>
        <v/>
      </c>
      <c r="Q1854" s="418" t="n"/>
      <c r="R1854" s="418" t="inlineStr">
        <is>
          <t>INV2022431267</t>
        </is>
      </c>
      <c r="S1854" s="418" t="inlineStr"/>
      <c r="T1854" s="418">
        <f>R1854=S1854</f>
        <v/>
      </c>
      <c r="U1854" s="418">
        <f>AND(MONTH(F1854)=MONTH(Y1854), YEAR(F1854)=YEAR(Y1854))</f>
        <v/>
      </c>
      <c r="V1854" s="418">
        <f>AND(AC1854&lt;&gt;"", 'Company information'!D$4&lt;&gt;"", RIGHT(SUBSTITUTE(AC1854,"-",""),9)=RIGHT(SUBSTITUTE('Company information'!D$4,"-",""),9))</f>
        <v/>
      </c>
      <c r="W1854" s="418">
        <f>AI1854-I1854</f>
        <v/>
      </c>
      <c r="X1854" s="455" t="n"/>
      <c r="Y1854" s="417" t="n"/>
      <c r="Z1854" s="418" t="n"/>
      <c r="AA1854" s="418" t="n"/>
      <c r="AB1854" s="418" t="n"/>
      <c r="AC1854" s="418" t="n"/>
      <c r="AD1854" s="418" t="n"/>
      <c r="AE1854" s="455" t="n"/>
      <c r="AF1854" s="455" t="n"/>
      <c r="AG1854" s="455" t="n"/>
      <c r="AH1854" s="455" t="n"/>
      <c r="AI1854" s="455" t="n"/>
      <c r="AJ1854" s="455" t="n"/>
      <c r="AK1854" s="455" t="n"/>
      <c r="AL1854" s="455" t="n"/>
      <c r="AM1854" s="455" t="n"/>
      <c r="AN1854" s="455" t="n"/>
      <c r="AO1854" s="455" t="n"/>
      <c r="AP1854" s="455" t="n"/>
      <c r="AQ1854" s="455" t="n"/>
      <c r="AR1854" s="418" t="n"/>
      <c r="AS1854" s="418" t="n"/>
      <c r="AT1854" s="418" t="n"/>
    </row>
    <row r="1855">
      <c r="A1855" s="417" t="n">
        <v>1846</v>
      </c>
      <c r="B1855" s="418" t="inlineStr">
        <is>
          <t>LIFE -OFF,GATE FEE CHARGE</t>
        </is>
      </c>
      <c r="C1855" s="418" t="inlineStr">
        <is>
          <t>កំពង់ផែស្វយ័តភ្នំពេញ "ក.ស.ភ"</t>
        </is>
      </c>
      <c r="D1855" s="418" t="inlineStr">
        <is>
          <t>L001-100044999</t>
        </is>
      </c>
      <c r="E1855" s="418" t="inlineStr">
        <is>
          <t>INV2022426032</t>
        </is>
      </c>
      <c r="F1855" s="419" t="n">
        <v>44716</v>
      </c>
      <c r="G1855" s="420" t="n">
        <v>29153</v>
      </c>
      <c r="H1855" s="418" t="n"/>
      <c r="I1855" s="455" t="n">
        <v>29153</v>
      </c>
      <c r="J1855" s="418">
        <f>IF(L1855&lt;&gt;"",L1855,K1855)</f>
        <v/>
      </c>
      <c r="K1855" s="418">
        <f>IF(AND(T1855=TRUE, U1855=TRUE, V1855=TRUE), IF(W1855&lt;-0.05, "អនុញ្ញាត (អ្នកផ្គត់ផ្គង់ប្រកាសខ្វះ)", "បានប្រកាស (អនុញ្ញាត)"), IF(AND(T1855=FALSE, U1855=FALSE, V1855=FALSE), "ព្យួរទុក (មិនមានទិន្នន័យ)", "ប្រកាសខុស (ព្យួរទុក)"))</f>
        <v/>
      </c>
      <c r="L1855" s="418" t="inlineStr"/>
      <c r="M1855" s="418" t="inlineStr"/>
      <c r="N1855" s="455" t="n"/>
      <c r="O1855" s="455">
        <f>IF(W1855&lt;0,AI1855,I1855)</f>
        <v/>
      </c>
      <c r="P1855" s="455">
        <f>I1855-O1855</f>
        <v/>
      </c>
      <c r="Q1855" s="418" t="n"/>
      <c r="R1855" s="418" t="inlineStr">
        <is>
          <t>INV2022426032</t>
        </is>
      </c>
      <c r="S1855" s="418" t="inlineStr"/>
      <c r="T1855" s="418">
        <f>R1855=S1855</f>
        <v/>
      </c>
      <c r="U1855" s="418">
        <f>AND(MONTH(F1855)=MONTH(Y1855), YEAR(F1855)=YEAR(Y1855))</f>
        <v/>
      </c>
      <c r="V1855" s="418">
        <f>AND(AC1855&lt;&gt;"", 'Company information'!D$4&lt;&gt;"", RIGHT(SUBSTITUTE(AC1855,"-",""),9)=RIGHT(SUBSTITUTE('Company information'!D$4,"-",""),9))</f>
        <v/>
      </c>
      <c r="W1855" s="418">
        <f>AI1855-I1855</f>
        <v/>
      </c>
      <c r="X1855" s="455" t="n"/>
      <c r="Y1855" s="417" t="n"/>
      <c r="Z1855" s="418" t="n"/>
      <c r="AA1855" s="418" t="n"/>
      <c r="AB1855" s="418" t="n"/>
      <c r="AC1855" s="418" t="n"/>
      <c r="AD1855" s="418" t="n"/>
      <c r="AE1855" s="455" t="n"/>
      <c r="AF1855" s="455" t="n"/>
      <c r="AG1855" s="455" t="n"/>
      <c r="AH1855" s="455" t="n"/>
      <c r="AI1855" s="455" t="n"/>
      <c r="AJ1855" s="455" t="n"/>
      <c r="AK1855" s="455" t="n"/>
      <c r="AL1855" s="455" t="n"/>
      <c r="AM1855" s="455" t="n"/>
      <c r="AN1855" s="455" t="n"/>
      <c r="AO1855" s="455" t="n"/>
      <c r="AP1855" s="455" t="n"/>
      <c r="AQ1855" s="455" t="n"/>
      <c r="AR1855" s="418" t="n"/>
      <c r="AS1855" s="418" t="n"/>
      <c r="AT1855" s="418" t="n"/>
    </row>
    <row r="1856">
      <c r="A1856" s="417" t="n">
        <v>1847</v>
      </c>
      <c r="B1856" s="418" t="inlineStr">
        <is>
          <t>CLEARNCE &amp; TRUCKING FEE</t>
        </is>
      </c>
      <c r="C1856" s="418" t="inlineStr">
        <is>
          <t>56ប៊ី-លីង សឹបផ្លាយ ឆេន មេនេចម៉ិន ឯ.ក</t>
        </is>
      </c>
      <c r="D1856" s="418" t="inlineStr">
        <is>
          <t>K004-902004795</t>
        </is>
      </c>
      <c r="E1856" s="418" t="inlineStr">
        <is>
          <t>TI2022-0320</t>
        </is>
      </c>
      <c r="F1856" s="419" t="n">
        <v>44716</v>
      </c>
      <c r="G1856" s="420" t="n">
        <v>269259</v>
      </c>
      <c r="H1856" s="418" t="n"/>
      <c r="I1856" s="455" t="n">
        <v>269259</v>
      </c>
      <c r="J1856" s="418">
        <f>IF(L1856&lt;&gt;"",L1856,K1856)</f>
        <v/>
      </c>
      <c r="K1856" s="418">
        <f>IF(AND(T1856=TRUE, U1856=TRUE, V1856=TRUE), IF(W1856&lt;-0.05, "អនុញ្ញាត (អ្នកផ្គត់ផ្គង់ប្រកាសខ្វះ)", "បានប្រកាស (អនុញ្ញាត)"), IF(AND(T1856=FALSE, U1856=FALSE, V1856=FALSE), "ព្យួរទុក (មិនមានទិន្នន័យ)", "ប្រកាសខុស (ព្យួរទុក)"))</f>
        <v/>
      </c>
      <c r="L1856" s="418" t="inlineStr"/>
      <c r="M1856" s="418" t="inlineStr"/>
      <c r="N1856" s="455" t="n"/>
      <c r="O1856" s="455">
        <f>IF(W1856&lt;0,AI1856,I1856)</f>
        <v/>
      </c>
      <c r="P1856" s="455">
        <f>I1856-O1856</f>
        <v/>
      </c>
      <c r="Q1856" s="418" t="n"/>
      <c r="R1856" s="418" t="inlineStr">
        <is>
          <t>TI2022-0320</t>
        </is>
      </c>
      <c r="S1856" s="418" t="inlineStr"/>
      <c r="T1856" s="418">
        <f>R1856=S1856</f>
        <v/>
      </c>
      <c r="U1856" s="418">
        <f>AND(MONTH(F1856)=MONTH(Y1856), YEAR(F1856)=YEAR(Y1856))</f>
        <v/>
      </c>
      <c r="V1856" s="418">
        <f>AND(AC1856&lt;&gt;"", 'Company information'!D$4&lt;&gt;"", RIGHT(SUBSTITUTE(AC1856,"-",""),9)=RIGHT(SUBSTITUTE('Company information'!D$4,"-",""),9))</f>
        <v/>
      </c>
      <c r="W1856" s="418">
        <f>AI1856-I1856</f>
        <v/>
      </c>
      <c r="X1856" s="455" t="n"/>
      <c r="Y1856" s="417" t="n"/>
      <c r="Z1856" s="418" t="n"/>
      <c r="AA1856" s="418" t="n"/>
      <c r="AB1856" s="418" t="n"/>
      <c r="AC1856" s="418" t="n"/>
      <c r="AD1856" s="418" t="n"/>
      <c r="AE1856" s="455" t="n"/>
      <c r="AF1856" s="455" t="n"/>
      <c r="AG1856" s="455" t="n"/>
      <c r="AH1856" s="455" t="n"/>
      <c r="AI1856" s="455" t="n"/>
      <c r="AJ1856" s="455" t="n"/>
      <c r="AK1856" s="455" t="n"/>
      <c r="AL1856" s="455" t="n"/>
      <c r="AM1856" s="455" t="n"/>
      <c r="AN1856" s="455" t="n"/>
      <c r="AO1856" s="455" t="n"/>
      <c r="AP1856" s="455" t="n"/>
      <c r="AQ1856" s="455" t="n"/>
      <c r="AR1856" s="418" t="n"/>
      <c r="AS1856" s="418" t="n"/>
      <c r="AT1856" s="418" t="n"/>
    </row>
    <row r="1857">
      <c r="A1857" s="417" t="n">
        <v>1848</v>
      </c>
      <c r="B1857" s="418" t="inlineStr">
        <is>
          <t>LIFE -OFF,GATE FEE CHARGE</t>
        </is>
      </c>
      <c r="C1857" s="418" t="inlineStr">
        <is>
          <t>កំពង់ផែស្វយ័តភ្នំពេញ "ក.ស.ភ"</t>
        </is>
      </c>
      <c r="D1857" s="418" t="inlineStr">
        <is>
          <t>L001-100044999</t>
        </is>
      </c>
      <c r="E1857" s="418" t="inlineStr">
        <is>
          <t>INV2022426031</t>
        </is>
      </c>
      <c r="F1857" s="419" t="n">
        <v>44716</v>
      </c>
      <c r="G1857" s="420" t="n">
        <v>29153</v>
      </c>
      <c r="H1857" s="418" t="n"/>
      <c r="I1857" s="455" t="n">
        <v>29153</v>
      </c>
      <c r="J1857" s="418">
        <f>IF(L1857&lt;&gt;"",L1857,K1857)</f>
        <v/>
      </c>
      <c r="K1857" s="418">
        <f>IF(AND(T1857=TRUE, U1857=TRUE, V1857=TRUE), IF(W1857&lt;-0.05, "អនុញ្ញាត (អ្នកផ្គត់ផ្គង់ប្រកាសខ្វះ)", "បានប្រកាស (អនុញ្ញាត)"), IF(AND(T1857=FALSE, U1857=FALSE, V1857=FALSE), "ព្យួរទុក (មិនមានទិន្នន័យ)", "ប្រកាសខុស (ព្យួរទុក)"))</f>
        <v/>
      </c>
      <c r="L1857" s="418" t="inlineStr"/>
      <c r="M1857" s="418" t="inlineStr"/>
      <c r="N1857" s="455" t="n"/>
      <c r="O1857" s="455">
        <f>IF(W1857&lt;0,AI1857,I1857)</f>
        <v/>
      </c>
      <c r="P1857" s="455">
        <f>I1857-O1857</f>
        <v/>
      </c>
      <c r="Q1857" s="418" t="n"/>
      <c r="R1857" s="418" t="inlineStr">
        <is>
          <t>INV2022426031</t>
        </is>
      </c>
      <c r="S1857" s="418" t="inlineStr"/>
      <c r="T1857" s="418">
        <f>R1857=S1857</f>
        <v/>
      </c>
      <c r="U1857" s="418">
        <f>AND(MONTH(F1857)=MONTH(Y1857), YEAR(F1857)=YEAR(Y1857))</f>
        <v/>
      </c>
      <c r="V1857" s="418">
        <f>AND(AC1857&lt;&gt;"", 'Company information'!D$4&lt;&gt;"", RIGHT(SUBSTITUTE(AC1857,"-",""),9)=RIGHT(SUBSTITUTE('Company information'!D$4,"-",""),9))</f>
        <v/>
      </c>
      <c r="W1857" s="418">
        <f>AI1857-I1857</f>
        <v/>
      </c>
      <c r="X1857" s="455" t="n"/>
      <c r="Y1857" s="417" t="n"/>
      <c r="Z1857" s="418" t="n"/>
      <c r="AA1857" s="418" t="n"/>
      <c r="AB1857" s="418" t="n"/>
      <c r="AC1857" s="418" t="n"/>
      <c r="AD1857" s="418" t="n"/>
      <c r="AE1857" s="455" t="n"/>
      <c r="AF1857" s="455" t="n"/>
      <c r="AG1857" s="455" t="n"/>
      <c r="AH1857" s="455" t="n"/>
      <c r="AI1857" s="455" t="n"/>
      <c r="AJ1857" s="455" t="n"/>
      <c r="AK1857" s="455" t="n"/>
      <c r="AL1857" s="455" t="n"/>
      <c r="AM1857" s="455" t="n"/>
      <c r="AN1857" s="455" t="n"/>
      <c r="AO1857" s="455" t="n"/>
      <c r="AP1857" s="455" t="n"/>
      <c r="AQ1857" s="455" t="n"/>
      <c r="AR1857" s="418" t="n"/>
      <c r="AS1857" s="418" t="n"/>
      <c r="AT1857" s="418" t="n"/>
    </row>
    <row r="1858">
      <c r="A1858" s="417" t="n">
        <v>1849</v>
      </c>
      <c r="B1858" s="418" t="inlineStr">
        <is>
          <t>Express Fee</t>
        </is>
      </c>
      <c r="C1858" s="418" t="inlineStr">
        <is>
          <t>ឌី អេច អិល អិចប្រេស (ខេមបូឌា)</t>
        </is>
      </c>
      <c r="D1858" s="418" t="inlineStr">
        <is>
          <t>L001-100045197</t>
        </is>
      </c>
      <c r="E1858" s="418" t="inlineStr">
        <is>
          <t>PNHR000419025</t>
        </is>
      </c>
      <c r="F1858" s="419" t="n">
        <v>44672</v>
      </c>
      <c r="G1858" s="420" t="n">
        <v>14320</v>
      </c>
      <c r="H1858" s="418" t="n"/>
      <c r="I1858" s="455" t="n">
        <v>14320</v>
      </c>
      <c r="J1858" s="418">
        <f>IF(L1858&lt;&gt;"",L1858,K1858)</f>
        <v/>
      </c>
      <c r="K1858" s="418">
        <f>IF(AND(T1858=TRUE, U1858=TRUE, V1858=TRUE), IF(W1858&lt;-0.05, "អនុញ្ញាត (អ្នកផ្គត់ផ្គង់ប្រកាសខ្វះ)", "បានប្រកាស (អនុញ្ញាត)"), IF(AND(T1858=FALSE, U1858=FALSE, V1858=FALSE), "ព្យួរទុក (មិនមានទិន្នន័យ)", "ប្រកាសខុស (ព្យួរទុក)"))</f>
        <v/>
      </c>
      <c r="L1858" s="418" t="inlineStr"/>
      <c r="M1858" s="418" t="inlineStr"/>
      <c r="N1858" s="455" t="n"/>
      <c r="O1858" s="455">
        <f>IF(W1858&lt;0,AI1858,I1858)</f>
        <v/>
      </c>
      <c r="P1858" s="455">
        <f>I1858-O1858</f>
        <v/>
      </c>
      <c r="Q1858" s="418" t="n"/>
      <c r="R1858" s="418" t="inlineStr">
        <is>
          <t>PNHR000419025</t>
        </is>
      </c>
      <c r="S1858" s="418" t="inlineStr"/>
      <c r="T1858" s="418">
        <f>R1858=S1858</f>
        <v/>
      </c>
      <c r="U1858" s="418">
        <f>AND(MONTH(F1858)=MONTH(Y1858), YEAR(F1858)=YEAR(Y1858))</f>
        <v/>
      </c>
      <c r="V1858" s="418">
        <f>AND(AC1858&lt;&gt;"", 'Company information'!D$4&lt;&gt;"", RIGHT(SUBSTITUTE(AC1858,"-",""),9)=RIGHT(SUBSTITUTE('Company information'!D$4,"-",""),9))</f>
        <v/>
      </c>
      <c r="W1858" s="418">
        <f>AI1858-I1858</f>
        <v/>
      </c>
      <c r="X1858" s="455" t="n"/>
      <c r="Y1858" s="417" t="n"/>
      <c r="Z1858" s="418" t="n"/>
      <c r="AA1858" s="418" t="n"/>
      <c r="AB1858" s="418" t="n"/>
      <c r="AC1858" s="418" t="n"/>
      <c r="AD1858" s="418" t="n"/>
      <c r="AE1858" s="455" t="n"/>
      <c r="AF1858" s="455" t="n"/>
      <c r="AG1858" s="455" t="n"/>
      <c r="AH1858" s="455" t="n"/>
      <c r="AI1858" s="455" t="n"/>
      <c r="AJ1858" s="455" t="n"/>
      <c r="AK1858" s="455" t="n"/>
      <c r="AL1858" s="455" t="n"/>
      <c r="AM1858" s="455" t="n"/>
      <c r="AN1858" s="455" t="n"/>
      <c r="AO1858" s="455" t="n"/>
      <c r="AP1858" s="455" t="n"/>
      <c r="AQ1858" s="455" t="n"/>
      <c r="AR1858" s="418" t="n"/>
      <c r="AS1858" s="418" t="n"/>
      <c r="AT1858" s="418" t="n"/>
    </row>
    <row r="1859">
      <c r="A1859" s="417" t="n">
        <v>1850</v>
      </c>
      <c r="B1859" s="418" t="inlineStr">
        <is>
          <t>CLEARNCE &amp; TRUCKING FEE</t>
        </is>
      </c>
      <c r="C1859" s="418" t="inlineStr">
        <is>
          <t>56ប៊ី-លីង សឹបផ្លាយ ឆេន មេនេចម៉ិន ឯ.ក</t>
        </is>
      </c>
      <c r="D1859" s="418" t="inlineStr">
        <is>
          <t>K004-902004795</t>
        </is>
      </c>
      <c r="E1859" s="418" t="inlineStr">
        <is>
          <t>TI2022-0319</t>
        </is>
      </c>
      <c r="F1859" s="419" t="n">
        <v>44716</v>
      </c>
      <c r="G1859" s="420" t="n">
        <v>269259</v>
      </c>
      <c r="H1859" s="418" t="n"/>
      <c r="I1859" s="455" t="n">
        <v>269259</v>
      </c>
      <c r="J1859" s="418">
        <f>IF(L1859&lt;&gt;"",L1859,K1859)</f>
        <v/>
      </c>
      <c r="K1859" s="418">
        <f>IF(AND(T1859=TRUE, U1859=TRUE, V1859=TRUE), IF(W1859&lt;-0.05, "អនុញ្ញាត (អ្នកផ្គត់ផ្គង់ប្រកាសខ្វះ)", "បានប្រកាស (អនុញ្ញាត)"), IF(AND(T1859=FALSE, U1859=FALSE, V1859=FALSE), "ព្យួរទុក (មិនមានទិន្នន័យ)", "ប្រកាសខុស (ព្យួរទុក)"))</f>
        <v/>
      </c>
      <c r="L1859" s="418" t="inlineStr"/>
      <c r="M1859" s="418" t="inlineStr"/>
      <c r="N1859" s="455" t="n"/>
      <c r="O1859" s="455">
        <f>IF(W1859&lt;0,AI1859,I1859)</f>
        <v/>
      </c>
      <c r="P1859" s="455">
        <f>I1859-O1859</f>
        <v/>
      </c>
      <c r="Q1859" s="418" t="n"/>
      <c r="R1859" s="418" t="inlineStr">
        <is>
          <t>TI2022-0319</t>
        </is>
      </c>
      <c r="S1859" s="418" t="inlineStr"/>
      <c r="T1859" s="418">
        <f>R1859=S1859</f>
        <v/>
      </c>
      <c r="U1859" s="418">
        <f>AND(MONTH(F1859)=MONTH(Y1859), YEAR(F1859)=YEAR(Y1859))</f>
        <v/>
      </c>
      <c r="V1859" s="418">
        <f>AND(AC1859&lt;&gt;"", 'Company information'!D$4&lt;&gt;"", RIGHT(SUBSTITUTE(AC1859,"-",""),9)=RIGHT(SUBSTITUTE('Company information'!D$4,"-",""),9))</f>
        <v/>
      </c>
      <c r="W1859" s="418">
        <f>AI1859-I1859</f>
        <v/>
      </c>
      <c r="X1859" s="455" t="n"/>
      <c r="Y1859" s="417" t="n"/>
      <c r="Z1859" s="418" t="n"/>
      <c r="AA1859" s="418" t="n"/>
      <c r="AB1859" s="418" t="n"/>
      <c r="AC1859" s="418" t="n"/>
      <c r="AD1859" s="418" t="n"/>
      <c r="AE1859" s="455" t="n"/>
      <c r="AF1859" s="455" t="n"/>
      <c r="AG1859" s="455" t="n"/>
      <c r="AH1859" s="455" t="n"/>
      <c r="AI1859" s="455" t="n"/>
      <c r="AJ1859" s="455" t="n"/>
      <c r="AK1859" s="455" t="n"/>
      <c r="AL1859" s="455" t="n"/>
      <c r="AM1859" s="455" t="n"/>
      <c r="AN1859" s="455" t="n"/>
      <c r="AO1859" s="455" t="n"/>
      <c r="AP1859" s="455" t="n"/>
      <c r="AQ1859" s="455" t="n"/>
      <c r="AR1859" s="418" t="n"/>
      <c r="AS1859" s="418" t="n"/>
      <c r="AT1859" s="418" t="n"/>
    </row>
    <row r="1860">
      <c r="A1860" s="417" t="n">
        <v>1851</v>
      </c>
      <c r="B1860" s="418" t="inlineStr">
        <is>
          <t>Building Rental Charge and Management Fee for April 2022</t>
        </is>
      </c>
      <c r="C1860" s="418" t="inlineStr">
        <is>
          <t>មេហ្គា លេបឹល &amp; ស្ទីកឃើរ (ខេមបូឌា)</t>
        </is>
      </c>
      <c r="D1860" s="418" t="inlineStr">
        <is>
          <t>L001-100185983</t>
        </is>
      </c>
      <c r="E1860" s="418" t="inlineStr">
        <is>
          <t>INV20220401</t>
        </is>
      </c>
      <c r="F1860" s="419" t="n">
        <v>44565</v>
      </c>
      <c r="G1860" s="420" t="n">
        <v>4521653</v>
      </c>
      <c r="H1860" s="418" t="n"/>
      <c r="I1860" s="455" t="n">
        <v>4521653</v>
      </c>
      <c r="J1860" s="418">
        <f>IF(L1860&lt;&gt;"",L1860,K1860)</f>
        <v/>
      </c>
      <c r="K1860" s="418">
        <f>IF(AND(T1860=TRUE, U1860=TRUE, V1860=TRUE), IF(W1860&lt;-0.05, "អនុញ្ញាត (អ្នកផ្គត់ផ្គង់ប្រកាសខ្វះ)", "បានប្រកាស (អនុញ្ញាត)"), IF(AND(T1860=FALSE, U1860=FALSE, V1860=FALSE), "ព្យួរទុក (មិនមានទិន្នន័យ)", "ប្រកាសខុស (ព្យួរទុក)"))</f>
        <v/>
      </c>
      <c r="L1860" s="418" t="inlineStr"/>
      <c r="M1860" s="418" t="inlineStr"/>
      <c r="N1860" s="455" t="n"/>
      <c r="O1860" s="455">
        <f>IF(W1860&lt;0,AI1860,I1860)</f>
        <v/>
      </c>
      <c r="P1860" s="455">
        <f>I1860-O1860</f>
        <v/>
      </c>
      <c r="Q1860" s="418" t="n"/>
      <c r="R1860" s="418" t="inlineStr">
        <is>
          <t>INV20220401</t>
        </is>
      </c>
      <c r="S1860" s="418" t="inlineStr"/>
      <c r="T1860" s="418">
        <f>R1860=S1860</f>
        <v/>
      </c>
      <c r="U1860" s="418">
        <f>AND(MONTH(F1860)=MONTH(Y1860), YEAR(F1860)=YEAR(Y1860))</f>
        <v/>
      </c>
      <c r="V1860" s="418">
        <f>AND(AC1860&lt;&gt;"", 'Company information'!D$4&lt;&gt;"", RIGHT(SUBSTITUTE(AC1860,"-",""),9)=RIGHT(SUBSTITUTE('Company information'!D$4,"-",""),9))</f>
        <v/>
      </c>
      <c r="W1860" s="418">
        <f>AI1860-I1860</f>
        <v/>
      </c>
      <c r="X1860" s="455" t="n"/>
      <c r="Y1860" s="417" t="n"/>
      <c r="Z1860" s="418" t="n"/>
      <c r="AA1860" s="418" t="n"/>
      <c r="AB1860" s="418" t="n"/>
      <c r="AC1860" s="418" t="n"/>
      <c r="AD1860" s="418" t="n"/>
      <c r="AE1860" s="455" t="n"/>
      <c r="AF1860" s="455" t="n"/>
      <c r="AG1860" s="455" t="n"/>
      <c r="AH1860" s="455" t="n"/>
      <c r="AI1860" s="455" t="n"/>
      <c r="AJ1860" s="455" t="n"/>
      <c r="AK1860" s="455" t="n"/>
      <c r="AL1860" s="455" t="n"/>
      <c r="AM1860" s="455" t="n"/>
      <c r="AN1860" s="455" t="n"/>
      <c r="AO1860" s="455" t="n"/>
      <c r="AP1860" s="455" t="n"/>
      <c r="AQ1860" s="455" t="n"/>
      <c r="AR1860" s="418" t="n"/>
      <c r="AS1860" s="418" t="n"/>
      <c r="AT1860" s="418" t="n"/>
    </row>
    <row r="1861">
      <c r="A1861" s="417" t="n">
        <v>1852</v>
      </c>
      <c r="B1861" s="418" t="inlineStr">
        <is>
          <t>Security Service</t>
        </is>
      </c>
      <c r="C1861" s="418" t="inlineStr">
        <is>
          <t>សហ័ស សិឃ្យូរិធី ឯ.ក</t>
        </is>
      </c>
      <c r="D1861" s="418" t="inlineStr">
        <is>
          <t>K010-107032600</t>
        </is>
      </c>
      <c r="E1861" s="418" t="inlineStr">
        <is>
          <t>SHTI210149</t>
        </is>
      </c>
      <c r="F1861" s="419" t="n">
        <v>44676</v>
      </c>
      <c r="G1861" s="420" t="n">
        <v>226688</v>
      </c>
      <c r="H1861" s="418" t="n"/>
      <c r="I1861" s="455" t="n">
        <v>226688</v>
      </c>
      <c r="J1861" s="418">
        <f>IF(L1861&lt;&gt;"",L1861,K1861)</f>
        <v/>
      </c>
      <c r="K1861" s="418">
        <f>IF(AND(T1861=TRUE, U1861=TRUE, V1861=TRUE), IF(W1861&lt;-0.05, "អនុញ្ញាត (អ្នកផ្គត់ផ្គង់ប្រកាសខ្វះ)", "បានប្រកាស (អនុញ្ញាត)"), IF(AND(T1861=FALSE, U1861=FALSE, V1861=FALSE), "ព្យួរទុក (មិនមានទិន្នន័យ)", "ប្រកាសខុស (ព្យួរទុក)"))</f>
        <v/>
      </c>
      <c r="L1861" s="418" t="inlineStr"/>
      <c r="M1861" s="418" t="inlineStr"/>
      <c r="N1861" s="455" t="n"/>
      <c r="O1861" s="455">
        <f>IF(W1861&lt;0,AI1861,I1861)</f>
        <v/>
      </c>
      <c r="P1861" s="455">
        <f>I1861-O1861</f>
        <v/>
      </c>
      <c r="Q1861" s="418" t="n"/>
      <c r="R1861" s="418" t="inlineStr">
        <is>
          <t>SHTI210149</t>
        </is>
      </c>
      <c r="S1861" s="418" t="inlineStr"/>
      <c r="T1861" s="418">
        <f>R1861=S1861</f>
        <v/>
      </c>
      <c r="U1861" s="418">
        <f>AND(MONTH(F1861)=MONTH(Y1861), YEAR(F1861)=YEAR(Y1861))</f>
        <v/>
      </c>
      <c r="V1861" s="418">
        <f>AND(AC1861&lt;&gt;"", 'Company information'!D$4&lt;&gt;"", RIGHT(SUBSTITUTE(AC1861,"-",""),9)=RIGHT(SUBSTITUTE('Company information'!D$4,"-",""),9))</f>
        <v/>
      </c>
      <c r="W1861" s="418">
        <f>AI1861-I1861</f>
        <v/>
      </c>
      <c r="X1861" s="455" t="n"/>
      <c r="Y1861" s="417" t="n"/>
      <c r="Z1861" s="418" t="n"/>
      <c r="AA1861" s="418" t="n"/>
      <c r="AB1861" s="418" t="n"/>
      <c r="AC1861" s="418" t="n"/>
      <c r="AD1861" s="418" t="n"/>
      <c r="AE1861" s="455" t="n"/>
      <c r="AF1861" s="455" t="n"/>
      <c r="AG1861" s="455" t="n"/>
      <c r="AH1861" s="455" t="n"/>
      <c r="AI1861" s="455" t="n"/>
      <c r="AJ1861" s="455" t="n"/>
      <c r="AK1861" s="455" t="n"/>
      <c r="AL1861" s="455" t="n"/>
      <c r="AM1861" s="455" t="n"/>
      <c r="AN1861" s="455" t="n"/>
      <c r="AO1861" s="455" t="n"/>
      <c r="AP1861" s="455" t="n"/>
      <c r="AQ1861" s="455" t="n"/>
      <c r="AR1861" s="418" t="n"/>
      <c r="AS1861" s="418" t="n"/>
      <c r="AT1861" s="418" t="n"/>
    </row>
    <row r="1862">
      <c r="A1862" s="417" t="n">
        <v>1853</v>
      </c>
      <c r="B1862" s="418" t="inlineStr">
        <is>
          <t>Instrasture Maintenance Fee for Mar 2022</t>
        </is>
      </c>
      <c r="C1862" s="418" t="inlineStr">
        <is>
          <t>ភ្នំពេញ អេសអ៊ីហ្សិត ភីអិលស៊ី</t>
        </is>
      </c>
      <c r="D1862" s="418" t="inlineStr">
        <is>
          <t>L001-100046592</t>
        </is>
      </c>
      <c r="E1862" s="418" t="inlineStr">
        <is>
          <t>2022-01789</t>
        </is>
      </c>
      <c r="F1862" s="419" t="n">
        <v>44669</v>
      </c>
      <c r="G1862" s="420" t="n">
        <v>163775</v>
      </c>
      <c r="H1862" s="418" t="n"/>
      <c r="I1862" s="455" t="n">
        <v>163775</v>
      </c>
      <c r="J1862" s="418">
        <f>IF(L1862&lt;&gt;"",L1862,K1862)</f>
        <v/>
      </c>
      <c r="K1862" s="418">
        <f>IF(AND(T1862=TRUE, U1862=TRUE, V1862=TRUE), IF(W1862&lt;-0.05, "អនុញ្ញាត (អ្នកផ្គត់ផ្គង់ប្រកាសខ្វះ)", "បានប្រកាស (អនុញ្ញាត)"), IF(AND(T1862=FALSE, U1862=FALSE, V1862=FALSE), "ព្យួរទុក (មិនមានទិន្នន័យ)", "ប្រកាសខុស (ព្យួរទុក)"))</f>
        <v/>
      </c>
      <c r="L1862" s="418" t="inlineStr"/>
      <c r="M1862" s="418" t="inlineStr"/>
      <c r="N1862" s="455" t="n"/>
      <c r="O1862" s="455">
        <f>IF(W1862&lt;0,AI1862,I1862)</f>
        <v/>
      </c>
      <c r="P1862" s="455">
        <f>I1862-O1862</f>
        <v/>
      </c>
      <c r="Q1862" s="418" t="n"/>
      <c r="R1862" s="418" t="inlineStr">
        <is>
          <t>2022-01789</t>
        </is>
      </c>
      <c r="S1862" s="418" t="inlineStr"/>
      <c r="T1862" s="418">
        <f>R1862=S1862</f>
        <v/>
      </c>
      <c r="U1862" s="418">
        <f>AND(MONTH(F1862)=MONTH(Y1862), YEAR(F1862)=YEAR(Y1862))</f>
        <v/>
      </c>
      <c r="V1862" s="418">
        <f>AND(AC1862&lt;&gt;"", 'Company information'!D$4&lt;&gt;"", RIGHT(SUBSTITUTE(AC1862,"-",""),9)=RIGHT(SUBSTITUTE('Company information'!D$4,"-",""),9))</f>
        <v/>
      </c>
      <c r="W1862" s="418">
        <f>AI1862-I1862</f>
        <v/>
      </c>
      <c r="X1862" s="455" t="n"/>
      <c r="Y1862" s="417" t="n"/>
      <c r="Z1862" s="418" t="n"/>
      <c r="AA1862" s="418" t="n"/>
      <c r="AB1862" s="418" t="n"/>
      <c r="AC1862" s="418" t="n"/>
      <c r="AD1862" s="418" t="n"/>
      <c r="AE1862" s="455" t="n"/>
      <c r="AF1862" s="455" t="n"/>
      <c r="AG1862" s="455" t="n"/>
      <c r="AH1862" s="455" t="n"/>
      <c r="AI1862" s="455" t="n"/>
      <c r="AJ1862" s="455" t="n"/>
      <c r="AK1862" s="455" t="n"/>
      <c r="AL1862" s="455" t="n"/>
      <c r="AM1862" s="455" t="n"/>
      <c r="AN1862" s="455" t="n"/>
      <c r="AO1862" s="455" t="n"/>
      <c r="AP1862" s="455" t="n"/>
      <c r="AQ1862" s="455" t="n"/>
      <c r="AR1862" s="418" t="n"/>
      <c r="AS1862" s="418" t="n"/>
      <c r="AT1862" s="418" t="n"/>
    </row>
    <row r="1863">
      <c r="A1863" s="417" t="n">
        <v>1854</v>
      </c>
      <c r="B1863" s="418" t="inlineStr">
        <is>
          <t>Instrasture Maintenance Fee for Mar 2022</t>
        </is>
      </c>
      <c r="C1863" s="418" t="inlineStr">
        <is>
          <t>ភ្នំពេញ អេសអ៊ីហ្សិត ភីអិលស៊ី</t>
        </is>
      </c>
      <c r="D1863" s="418" t="inlineStr">
        <is>
          <t>L001-100046592</t>
        </is>
      </c>
      <c r="E1863" s="418" t="inlineStr">
        <is>
          <t>2022-01780</t>
        </is>
      </c>
      <c r="F1863" s="419" t="n">
        <v>44669</v>
      </c>
      <c r="G1863" s="420" t="n">
        <v>199404</v>
      </c>
      <c r="H1863" s="418" t="n"/>
      <c r="I1863" s="455" t="n">
        <v>199404</v>
      </c>
      <c r="J1863" s="418">
        <f>IF(L1863&lt;&gt;"",L1863,K1863)</f>
        <v/>
      </c>
      <c r="K1863" s="418">
        <f>IF(AND(T1863=TRUE, U1863=TRUE, V1863=TRUE), IF(W1863&lt;-0.05, "អនុញ្ញាត (អ្នកផ្គត់ផ្គង់ប្រកាសខ្វះ)", "បានប្រកាស (អនុញ្ញាត)"), IF(AND(T1863=FALSE, U1863=FALSE, V1863=FALSE), "ព្យួរទុក (មិនមានទិន្នន័យ)", "ប្រកាសខុស (ព្យួរទុក)"))</f>
        <v/>
      </c>
      <c r="L1863" s="418" t="inlineStr"/>
      <c r="M1863" s="418" t="inlineStr"/>
      <c r="N1863" s="455" t="n"/>
      <c r="O1863" s="455">
        <f>IF(W1863&lt;0,AI1863,I1863)</f>
        <v/>
      </c>
      <c r="P1863" s="455">
        <f>I1863-O1863</f>
        <v/>
      </c>
      <c r="Q1863" s="418" t="n"/>
      <c r="R1863" s="418" t="inlineStr">
        <is>
          <t>2022-01780</t>
        </is>
      </c>
      <c r="S1863" s="418" t="inlineStr"/>
      <c r="T1863" s="418">
        <f>R1863=S1863</f>
        <v/>
      </c>
      <c r="U1863" s="418">
        <f>AND(MONTH(F1863)=MONTH(Y1863), YEAR(F1863)=YEAR(Y1863))</f>
        <v/>
      </c>
      <c r="V1863" s="418">
        <f>AND(AC1863&lt;&gt;"", 'Company information'!D$4&lt;&gt;"", RIGHT(SUBSTITUTE(AC1863,"-",""),9)=RIGHT(SUBSTITUTE('Company information'!D$4,"-",""),9))</f>
        <v/>
      </c>
      <c r="W1863" s="418">
        <f>AI1863-I1863</f>
        <v/>
      </c>
      <c r="X1863" s="455" t="n"/>
      <c r="Y1863" s="417" t="n"/>
      <c r="Z1863" s="418" t="n"/>
      <c r="AA1863" s="418" t="n"/>
      <c r="AB1863" s="418" t="n"/>
      <c r="AC1863" s="418" t="n"/>
      <c r="AD1863" s="418" t="n"/>
      <c r="AE1863" s="455" t="n"/>
      <c r="AF1863" s="455" t="n"/>
      <c r="AG1863" s="455" t="n"/>
      <c r="AH1863" s="455" t="n"/>
      <c r="AI1863" s="455" t="n"/>
      <c r="AJ1863" s="455" t="n"/>
      <c r="AK1863" s="455" t="n"/>
      <c r="AL1863" s="455" t="n"/>
      <c r="AM1863" s="455" t="n"/>
      <c r="AN1863" s="455" t="n"/>
      <c r="AO1863" s="455" t="n"/>
      <c r="AP1863" s="455" t="n"/>
      <c r="AQ1863" s="455" t="n"/>
      <c r="AR1863" s="418" t="n"/>
      <c r="AS1863" s="418" t="n"/>
      <c r="AT1863" s="418" t="n"/>
    </row>
    <row r="1864">
      <c r="A1864" s="417" t="n">
        <v>1855</v>
      </c>
      <c r="B1864" s="418" t="inlineStr">
        <is>
          <t>Security servicee fee</t>
        </is>
      </c>
      <c r="C1864" s="418" t="inlineStr">
        <is>
          <t>ភី.អិល (ខេមបូឌា) ស៊ីឃ្យួរឹធី</t>
        </is>
      </c>
      <c r="D1864" s="418" t="inlineStr">
        <is>
          <t>K010-901502809</t>
        </is>
      </c>
      <c r="E1864" s="418" t="inlineStr">
        <is>
          <t>PL000959</t>
        </is>
      </c>
      <c r="F1864" s="419" t="n">
        <v>44565</v>
      </c>
      <c r="G1864" s="420" t="n">
        <v>202300</v>
      </c>
      <c r="H1864" s="418" t="n"/>
      <c r="I1864" s="455" t="n">
        <v>202300</v>
      </c>
      <c r="J1864" s="418">
        <f>IF(L1864&lt;&gt;"",L1864,K1864)</f>
        <v/>
      </c>
      <c r="K1864" s="418">
        <f>IF(AND(T1864=TRUE, U1864=TRUE, V1864=TRUE), IF(W1864&lt;-0.05, "អនុញ្ញាត (អ្នកផ្គត់ផ្គង់ប្រកាសខ្វះ)", "បានប្រកាស (អនុញ្ញាត)"), IF(AND(T1864=FALSE, U1864=FALSE, V1864=FALSE), "ព្យួរទុក (មិនមានទិន្នន័យ)", "ប្រកាសខុស (ព្យួរទុក)"))</f>
        <v/>
      </c>
      <c r="L1864" s="418" t="inlineStr"/>
      <c r="M1864" s="418" t="inlineStr"/>
      <c r="N1864" s="455" t="n"/>
      <c r="O1864" s="455">
        <f>IF(W1864&lt;0,AI1864,I1864)</f>
        <v/>
      </c>
      <c r="P1864" s="455">
        <f>I1864-O1864</f>
        <v/>
      </c>
      <c r="Q1864" s="418" t="n"/>
      <c r="R1864" s="418" t="inlineStr">
        <is>
          <t>PL000959</t>
        </is>
      </c>
      <c r="S1864" s="418" t="inlineStr"/>
      <c r="T1864" s="418">
        <f>R1864=S1864</f>
        <v/>
      </c>
      <c r="U1864" s="418">
        <f>AND(MONTH(F1864)=MONTH(Y1864), YEAR(F1864)=YEAR(Y1864))</f>
        <v/>
      </c>
      <c r="V1864" s="418">
        <f>AND(AC1864&lt;&gt;"", 'Company information'!D$4&lt;&gt;"", RIGHT(SUBSTITUTE(AC1864,"-",""),9)=RIGHT(SUBSTITUTE('Company information'!D$4,"-",""),9))</f>
        <v/>
      </c>
      <c r="W1864" s="418">
        <f>AI1864-I1864</f>
        <v/>
      </c>
      <c r="X1864" s="455" t="n"/>
      <c r="Y1864" s="417" t="n"/>
      <c r="Z1864" s="418" t="n"/>
      <c r="AA1864" s="418" t="n"/>
      <c r="AB1864" s="418" t="n"/>
      <c r="AC1864" s="418" t="n"/>
      <c r="AD1864" s="418" t="n"/>
      <c r="AE1864" s="455" t="n"/>
      <c r="AF1864" s="455" t="n"/>
      <c r="AG1864" s="455" t="n"/>
      <c r="AH1864" s="455" t="n"/>
      <c r="AI1864" s="455" t="n"/>
      <c r="AJ1864" s="455" t="n"/>
      <c r="AK1864" s="455" t="n"/>
      <c r="AL1864" s="455" t="n"/>
      <c r="AM1864" s="455" t="n"/>
      <c r="AN1864" s="455" t="n"/>
      <c r="AO1864" s="455" t="n"/>
      <c r="AP1864" s="455" t="n"/>
      <c r="AQ1864" s="455" t="n"/>
      <c r="AR1864" s="418" t="n"/>
      <c r="AS1864" s="418" t="n"/>
      <c r="AT1864" s="418" t="n"/>
    </row>
    <row r="1865">
      <c r="A1865" s="417" t="n">
        <v>1856</v>
      </c>
      <c r="B1865" s="418" t="inlineStr">
        <is>
          <t>Carton Paper</t>
        </is>
      </c>
      <c r="C1865" s="418" t="inlineStr">
        <is>
          <t>យី មីង ភែកឃីជីង ឯ.ក</t>
        </is>
      </c>
      <c r="D1865" s="418" t="inlineStr">
        <is>
          <t>B108-902101335</t>
        </is>
      </c>
      <c r="E1865" s="418" t="inlineStr">
        <is>
          <t>YM-0012</t>
        </is>
      </c>
      <c r="F1865" s="419" t="n">
        <v>44681</v>
      </c>
      <c r="G1865" s="420" t="n">
        <v>125029</v>
      </c>
      <c r="H1865" s="418" t="n"/>
      <c r="I1865" s="455" t="n">
        <v>125029</v>
      </c>
      <c r="J1865" s="418">
        <f>IF(L1865&lt;&gt;"",L1865,K1865)</f>
        <v/>
      </c>
      <c r="K1865" s="418">
        <f>IF(AND(T1865=TRUE, U1865=TRUE, V1865=TRUE), IF(W1865&lt;-0.05, "អនុញ្ញាត (អ្នកផ្គត់ផ្គង់ប្រកាសខ្វះ)", "បានប្រកាស (អនុញ្ញាត)"), IF(AND(T1865=FALSE, U1865=FALSE, V1865=FALSE), "ព្យួរទុក (មិនមានទិន្នន័យ)", "ប្រកាសខុស (ព្យួរទុក)"))</f>
        <v/>
      </c>
      <c r="L1865" s="418" t="inlineStr"/>
      <c r="M1865" s="418" t="inlineStr"/>
      <c r="N1865" s="455" t="n"/>
      <c r="O1865" s="455">
        <f>IF(W1865&lt;0,AI1865,I1865)</f>
        <v/>
      </c>
      <c r="P1865" s="455">
        <f>I1865-O1865</f>
        <v/>
      </c>
      <c r="Q1865" s="418" t="n"/>
      <c r="R1865" s="418" t="inlineStr">
        <is>
          <t>YM-0012</t>
        </is>
      </c>
      <c r="S1865" s="418" t="inlineStr"/>
      <c r="T1865" s="418">
        <f>R1865=S1865</f>
        <v/>
      </c>
      <c r="U1865" s="418">
        <f>AND(MONTH(F1865)=MONTH(Y1865), YEAR(F1865)=YEAR(Y1865))</f>
        <v/>
      </c>
      <c r="V1865" s="418">
        <f>AND(AC1865&lt;&gt;"", 'Company information'!D$4&lt;&gt;"", RIGHT(SUBSTITUTE(AC1865,"-",""),9)=RIGHT(SUBSTITUTE('Company information'!D$4,"-",""),9))</f>
        <v/>
      </c>
      <c r="W1865" s="418">
        <f>AI1865-I1865</f>
        <v/>
      </c>
      <c r="X1865" s="455" t="n"/>
      <c r="Y1865" s="417" t="n"/>
      <c r="Z1865" s="418" t="n"/>
      <c r="AA1865" s="418" t="n"/>
      <c r="AB1865" s="418" t="n"/>
      <c r="AC1865" s="418" t="n"/>
      <c r="AD1865" s="418" t="n"/>
      <c r="AE1865" s="455" t="n"/>
      <c r="AF1865" s="455" t="n"/>
      <c r="AG1865" s="455" t="n"/>
      <c r="AH1865" s="455" t="n"/>
      <c r="AI1865" s="455" t="n"/>
      <c r="AJ1865" s="455" t="n"/>
      <c r="AK1865" s="455" t="n"/>
      <c r="AL1865" s="455" t="n"/>
      <c r="AM1865" s="455" t="n"/>
      <c r="AN1865" s="455" t="n"/>
      <c r="AO1865" s="455" t="n"/>
      <c r="AP1865" s="455" t="n"/>
      <c r="AQ1865" s="455" t="n"/>
      <c r="AR1865" s="418" t="n"/>
      <c r="AS1865" s="418" t="n"/>
      <c r="AT1865" s="418" t="n"/>
    </row>
    <row r="1866">
      <c r="A1866" s="417" t="n">
        <v>1857</v>
      </c>
      <c r="B1866" s="418" t="inlineStr">
        <is>
          <t>Inspection Service Fee</t>
        </is>
      </c>
      <c r="C1866" s="418" t="inlineStr">
        <is>
          <t>ប្យួរ៉ូ វេរីតាស (ខេមបូឌា) លីមីធីត</t>
        </is>
      </c>
      <c r="D1866" s="418" t="inlineStr">
        <is>
          <t>L001-107024462</t>
        </is>
      </c>
      <c r="E1866" s="418" t="inlineStr">
        <is>
          <t>59012095</t>
        </is>
      </c>
      <c r="F1866" s="419" t="n">
        <v>44777</v>
      </c>
      <c r="G1866" s="420" t="n">
        <v>54791</v>
      </c>
      <c r="H1866" s="418" t="n"/>
      <c r="I1866" s="455" t="n">
        <v>54791</v>
      </c>
      <c r="J1866" s="418">
        <f>IF(L1866&lt;&gt;"",L1866,K1866)</f>
        <v/>
      </c>
      <c r="K1866" s="418">
        <f>IF(AND(T1866=TRUE, U1866=TRUE, V1866=TRUE), IF(W1866&lt;-0.05, "អនុញ្ញាត (អ្នកផ្គត់ផ្គង់ប្រកាសខ្វះ)", "បានប្រកាស (អនុញ្ញាត)"), IF(AND(T1866=FALSE, U1866=FALSE, V1866=FALSE), "ព្យួរទុក (មិនមានទិន្នន័យ)", "ប្រកាសខុស (ព្យួរទុក)"))</f>
        <v/>
      </c>
      <c r="L1866" s="418" t="inlineStr"/>
      <c r="M1866" s="418" t="inlineStr"/>
      <c r="N1866" s="455" t="n"/>
      <c r="O1866" s="455">
        <f>IF(W1866&lt;0,AI1866,I1866)</f>
        <v/>
      </c>
      <c r="P1866" s="455">
        <f>I1866-O1866</f>
        <v/>
      </c>
      <c r="Q1866" s="418" t="n"/>
      <c r="R1866" s="418" t="inlineStr">
        <is>
          <t>59012095</t>
        </is>
      </c>
      <c r="S1866" s="418" t="inlineStr"/>
      <c r="T1866" s="418">
        <f>R1866=S1866</f>
        <v/>
      </c>
      <c r="U1866" s="418">
        <f>AND(MONTH(F1866)=MONTH(Y1866), YEAR(F1866)=YEAR(Y1866))</f>
        <v/>
      </c>
      <c r="V1866" s="418">
        <f>AND(AC1866&lt;&gt;"", 'Company information'!D$4&lt;&gt;"", RIGHT(SUBSTITUTE(AC1866,"-",""),9)=RIGHT(SUBSTITUTE('Company information'!D$4,"-",""),9))</f>
        <v/>
      </c>
      <c r="W1866" s="418">
        <f>AI1866-I1866</f>
        <v/>
      </c>
      <c r="X1866" s="455" t="n"/>
      <c r="Y1866" s="417" t="n"/>
      <c r="Z1866" s="418" t="n"/>
      <c r="AA1866" s="418" t="n"/>
      <c r="AB1866" s="418" t="n"/>
      <c r="AC1866" s="418" t="n"/>
      <c r="AD1866" s="418" t="n"/>
      <c r="AE1866" s="455" t="n"/>
      <c r="AF1866" s="455" t="n"/>
      <c r="AG1866" s="455" t="n"/>
      <c r="AH1866" s="455" t="n"/>
      <c r="AI1866" s="455" t="n"/>
      <c r="AJ1866" s="455" t="n"/>
      <c r="AK1866" s="455" t="n"/>
      <c r="AL1866" s="455" t="n"/>
      <c r="AM1866" s="455" t="n"/>
      <c r="AN1866" s="455" t="n"/>
      <c r="AO1866" s="455" t="n"/>
      <c r="AP1866" s="455" t="n"/>
      <c r="AQ1866" s="455" t="n"/>
      <c r="AR1866" s="418" t="n"/>
      <c r="AS1866" s="418" t="n"/>
      <c r="AT1866" s="418" t="n"/>
    </row>
    <row r="1867">
      <c r="A1867" s="417" t="n">
        <v>1858</v>
      </c>
      <c r="B1867" s="418" t="inlineStr">
        <is>
          <t>Inspection Service Fee</t>
        </is>
      </c>
      <c r="C1867" s="418" t="inlineStr">
        <is>
          <t>ប្យួរ៉ូ វេរីតាស (ខេមបូឌា) លីមីធីត</t>
        </is>
      </c>
      <c r="D1867" s="418" t="inlineStr">
        <is>
          <t>L001-107024462</t>
        </is>
      </c>
      <c r="E1867" s="418" t="inlineStr">
        <is>
          <t>59012094</t>
        </is>
      </c>
      <c r="F1867" s="419" t="n">
        <v>44777</v>
      </c>
      <c r="G1867" s="420" t="n">
        <v>54791</v>
      </c>
      <c r="H1867" s="418" t="n"/>
      <c r="I1867" s="455" t="n">
        <v>54791</v>
      </c>
      <c r="J1867" s="418">
        <f>IF(L1867&lt;&gt;"",L1867,K1867)</f>
        <v/>
      </c>
      <c r="K1867" s="418">
        <f>IF(AND(T1867=TRUE, U1867=TRUE, V1867=TRUE), IF(W1867&lt;-0.05, "អនុញ្ញាត (អ្នកផ្គត់ផ្គង់ប្រកាសខ្វះ)", "បានប្រកាស (អនុញ្ញាត)"), IF(AND(T1867=FALSE, U1867=FALSE, V1867=FALSE), "ព្យួរទុក (មិនមានទិន្នន័យ)", "ប្រកាសខុស (ព្យួរទុក)"))</f>
        <v/>
      </c>
      <c r="L1867" s="418" t="inlineStr"/>
      <c r="M1867" s="418" t="inlineStr"/>
      <c r="N1867" s="455" t="n"/>
      <c r="O1867" s="455">
        <f>IF(W1867&lt;0,AI1867,I1867)</f>
        <v/>
      </c>
      <c r="P1867" s="455">
        <f>I1867-O1867</f>
        <v/>
      </c>
      <c r="Q1867" s="418" t="n"/>
      <c r="R1867" s="418" t="inlineStr">
        <is>
          <t>59012094</t>
        </is>
      </c>
      <c r="S1867" s="418" t="inlineStr"/>
      <c r="T1867" s="418">
        <f>R1867=S1867</f>
        <v/>
      </c>
      <c r="U1867" s="418">
        <f>AND(MONTH(F1867)=MONTH(Y1867), YEAR(F1867)=YEAR(Y1867))</f>
        <v/>
      </c>
      <c r="V1867" s="418">
        <f>AND(AC1867&lt;&gt;"", 'Company information'!D$4&lt;&gt;"", RIGHT(SUBSTITUTE(AC1867,"-",""),9)=RIGHT(SUBSTITUTE('Company information'!D$4,"-",""),9))</f>
        <v/>
      </c>
      <c r="W1867" s="418">
        <f>AI1867-I1867</f>
        <v/>
      </c>
      <c r="X1867" s="455" t="n"/>
      <c r="Y1867" s="417" t="n"/>
      <c r="Z1867" s="418" t="n"/>
      <c r="AA1867" s="418" t="n"/>
      <c r="AB1867" s="418" t="n"/>
      <c r="AC1867" s="418" t="n"/>
      <c r="AD1867" s="418" t="n"/>
      <c r="AE1867" s="455" t="n"/>
      <c r="AF1867" s="455" t="n"/>
      <c r="AG1867" s="455" t="n"/>
      <c r="AH1867" s="455" t="n"/>
      <c r="AI1867" s="455" t="n"/>
      <c r="AJ1867" s="455" t="n"/>
      <c r="AK1867" s="455" t="n"/>
      <c r="AL1867" s="455" t="n"/>
      <c r="AM1867" s="455" t="n"/>
      <c r="AN1867" s="455" t="n"/>
      <c r="AO1867" s="455" t="n"/>
      <c r="AP1867" s="455" t="n"/>
      <c r="AQ1867" s="455" t="n"/>
      <c r="AR1867" s="418" t="n"/>
      <c r="AS1867" s="418" t="n"/>
      <c r="AT1867" s="418" t="n"/>
    </row>
    <row r="1868">
      <c r="A1868" s="417" t="n">
        <v>1859</v>
      </c>
      <c r="B1868" s="418" t="inlineStr">
        <is>
          <t>Inspection Service Fee</t>
        </is>
      </c>
      <c r="C1868" s="418" t="inlineStr">
        <is>
          <t>ប្យួរ៉ូ វេរីតាស (ខេមបូឌា) លីមីធីត</t>
        </is>
      </c>
      <c r="D1868" s="418" t="inlineStr">
        <is>
          <t>L001-107024462</t>
        </is>
      </c>
      <c r="E1868" s="418" t="inlineStr">
        <is>
          <t>59012078</t>
        </is>
      </c>
      <c r="F1868" s="419" t="n">
        <v>44685</v>
      </c>
      <c r="G1868" s="420" t="n">
        <v>54846</v>
      </c>
      <c r="H1868" s="418" t="n"/>
      <c r="I1868" s="455" t="n">
        <v>54846</v>
      </c>
      <c r="J1868" s="418">
        <f>IF(L1868&lt;&gt;"",L1868,K1868)</f>
        <v/>
      </c>
      <c r="K1868" s="418">
        <f>IF(AND(T1868=TRUE, U1868=TRUE, V1868=TRUE), IF(W1868&lt;-0.05, "អនុញ្ញាត (អ្នកផ្គត់ផ្គង់ប្រកាសខ្វះ)", "បានប្រកាស (អនុញ្ញាត)"), IF(AND(T1868=FALSE, U1868=FALSE, V1868=FALSE), "ព្យួរទុក (មិនមានទិន្នន័យ)", "ប្រកាសខុស (ព្យួរទុក)"))</f>
        <v/>
      </c>
      <c r="L1868" s="418" t="inlineStr"/>
      <c r="M1868" s="418" t="inlineStr"/>
      <c r="N1868" s="455" t="n"/>
      <c r="O1868" s="455">
        <f>IF(W1868&lt;0,AI1868,I1868)</f>
        <v/>
      </c>
      <c r="P1868" s="455">
        <f>I1868-O1868</f>
        <v/>
      </c>
      <c r="Q1868" s="418" t="n"/>
      <c r="R1868" s="418" t="inlineStr">
        <is>
          <t>59012078</t>
        </is>
      </c>
      <c r="S1868" s="418" t="inlineStr"/>
      <c r="T1868" s="418">
        <f>R1868=S1868</f>
        <v/>
      </c>
      <c r="U1868" s="418">
        <f>AND(MONTH(F1868)=MONTH(Y1868), YEAR(F1868)=YEAR(Y1868))</f>
        <v/>
      </c>
      <c r="V1868" s="418">
        <f>AND(AC1868&lt;&gt;"", 'Company information'!D$4&lt;&gt;"", RIGHT(SUBSTITUTE(AC1868,"-",""),9)=RIGHT(SUBSTITUTE('Company information'!D$4,"-",""),9))</f>
        <v/>
      </c>
      <c r="W1868" s="418">
        <f>AI1868-I1868</f>
        <v/>
      </c>
      <c r="X1868" s="455" t="n"/>
      <c r="Y1868" s="417" t="n"/>
      <c r="Z1868" s="418" t="n"/>
      <c r="AA1868" s="418" t="n"/>
      <c r="AB1868" s="418" t="n"/>
      <c r="AC1868" s="418" t="n"/>
      <c r="AD1868" s="418" t="n"/>
      <c r="AE1868" s="455" t="n"/>
      <c r="AF1868" s="455" t="n"/>
      <c r="AG1868" s="455" t="n"/>
      <c r="AH1868" s="455" t="n"/>
      <c r="AI1868" s="455" t="n"/>
      <c r="AJ1868" s="455" t="n"/>
      <c r="AK1868" s="455" t="n"/>
      <c r="AL1868" s="455" t="n"/>
      <c r="AM1868" s="455" t="n"/>
      <c r="AN1868" s="455" t="n"/>
      <c r="AO1868" s="455" t="n"/>
      <c r="AP1868" s="455" t="n"/>
      <c r="AQ1868" s="455" t="n"/>
      <c r="AR1868" s="418" t="n"/>
      <c r="AS1868" s="418" t="n"/>
      <c r="AT1868" s="418" t="n"/>
    </row>
    <row r="1869">
      <c r="A1869" s="417" t="n">
        <v>1860</v>
      </c>
      <c r="B1869" s="418" t="inlineStr">
        <is>
          <t>Monthly Tax Declcaration for April 2022</t>
        </is>
      </c>
      <c r="C1869" s="418" t="inlineStr">
        <is>
          <t>យីងកឺ ខេម ថេក អ៊ែតវ៉ាយហ្សឺរី ឯ.ក</t>
        </is>
      </c>
      <c r="D1869" s="418" t="inlineStr">
        <is>
          <t>K003-902005313</t>
        </is>
      </c>
      <c r="E1869" s="418" t="inlineStr">
        <is>
          <t>YKT22-087</t>
        </is>
      </c>
      <c r="F1869" s="419" t="n">
        <v>44565</v>
      </c>
      <c r="G1869" s="420" t="n">
        <v>567140</v>
      </c>
      <c r="H1869" s="418" t="n"/>
      <c r="I1869" s="455" t="n">
        <v>567140</v>
      </c>
      <c r="J1869" s="418">
        <f>IF(L1869&lt;&gt;"",L1869,K1869)</f>
        <v/>
      </c>
      <c r="K1869" s="418">
        <f>IF(AND(T1869=TRUE, U1869=TRUE, V1869=TRUE), IF(W1869&lt;-0.05, "អនុញ្ញាត (អ្នកផ្គត់ផ្គង់ប្រកាសខ្វះ)", "បានប្រកាស (អនុញ្ញាត)"), IF(AND(T1869=FALSE, U1869=FALSE, V1869=FALSE), "ព្យួរទុក (មិនមានទិន្នន័យ)", "ប្រកាសខុស (ព្យួរទុក)"))</f>
        <v/>
      </c>
      <c r="L1869" s="418" t="inlineStr"/>
      <c r="M1869" s="418" t="inlineStr"/>
      <c r="N1869" s="455" t="n"/>
      <c r="O1869" s="455">
        <f>IF(W1869&lt;0,AI1869,I1869)</f>
        <v/>
      </c>
      <c r="P1869" s="455">
        <f>I1869-O1869</f>
        <v/>
      </c>
      <c r="Q1869" s="418" t="n"/>
      <c r="R1869" s="418" t="inlineStr">
        <is>
          <t>YKT22-087</t>
        </is>
      </c>
      <c r="S1869" s="418" t="inlineStr"/>
      <c r="T1869" s="418">
        <f>R1869=S1869</f>
        <v/>
      </c>
      <c r="U1869" s="418">
        <f>AND(MONTH(F1869)=MONTH(Y1869), YEAR(F1869)=YEAR(Y1869))</f>
        <v/>
      </c>
      <c r="V1869" s="418">
        <f>AND(AC1869&lt;&gt;"", 'Company information'!D$4&lt;&gt;"", RIGHT(SUBSTITUTE(AC1869,"-",""),9)=RIGHT(SUBSTITUTE('Company information'!D$4,"-",""),9))</f>
        <v/>
      </c>
      <c r="W1869" s="418">
        <f>AI1869-I1869</f>
        <v/>
      </c>
      <c r="X1869" s="455" t="n"/>
      <c r="Y1869" s="417" t="n"/>
      <c r="Z1869" s="418" t="n"/>
      <c r="AA1869" s="418" t="n"/>
      <c r="AB1869" s="418" t="n"/>
      <c r="AC1869" s="418" t="n"/>
      <c r="AD1869" s="418" t="n"/>
      <c r="AE1869" s="455" t="n"/>
      <c r="AF1869" s="455" t="n"/>
      <c r="AG1869" s="455" t="n"/>
      <c r="AH1869" s="455" t="n"/>
      <c r="AI1869" s="455" t="n"/>
      <c r="AJ1869" s="455" t="n"/>
      <c r="AK1869" s="455" t="n"/>
      <c r="AL1869" s="455" t="n"/>
      <c r="AM1869" s="455" t="n"/>
      <c r="AN1869" s="455" t="n"/>
      <c r="AO1869" s="455" t="n"/>
      <c r="AP1869" s="455" t="n"/>
      <c r="AQ1869" s="455" t="n"/>
      <c r="AR1869" s="418" t="n"/>
      <c r="AS1869" s="418" t="n"/>
      <c r="AT1869" s="418" t="n"/>
    </row>
    <row r="1870">
      <c r="A1870" s="417" t="n">
        <v>1861</v>
      </c>
      <c r="B1870" s="418" t="inlineStr">
        <is>
          <t>Annual Tax Return for 2021</t>
        </is>
      </c>
      <c r="C1870" s="418" t="inlineStr">
        <is>
          <t>យីងកឺ ខេម ថេក អ៊ែតវ៉ាយហ្សឺរី ឯ.ក</t>
        </is>
      </c>
      <c r="D1870" s="418" t="inlineStr">
        <is>
          <t>K003-902005313</t>
        </is>
      </c>
      <c r="E1870" s="418" t="inlineStr">
        <is>
          <t>YKT22-066</t>
        </is>
      </c>
      <c r="F1870" s="419" t="n">
        <v>44565</v>
      </c>
      <c r="G1870" s="420" t="n">
        <v>405100</v>
      </c>
      <c r="H1870" s="418" t="n"/>
      <c r="I1870" s="455" t="n">
        <v>405100</v>
      </c>
      <c r="J1870" s="418">
        <f>IF(L1870&lt;&gt;"",L1870,K1870)</f>
        <v/>
      </c>
      <c r="K1870" s="418">
        <f>IF(AND(T1870=TRUE, U1870=TRUE, V1870=TRUE), IF(W1870&lt;-0.05, "អនុញ្ញាត (អ្នកផ្គត់ផ្គង់ប្រកាសខ្វះ)", "បានប្រកាស (អនុញ្ញាត)"), IF(AND(T1870=FALSE, U1870=FALSE, V1870=FALSE), "ព្យួរទុក (មិនមានទិន្នន័យ)", "ប្រកាសខុស (ព្យួរទុក)"))</f>
        <v/>
      </c>
      <c r="L1870" s="418" t="inlineStr"/>
      <c r="M1870" s="418" t="inlineStr"/>
      <c r="N1870" s="455" t="n"/>
      <c r="O1870" s="455">
        <f>IF(W1870&lt;0,AI1870,I1870)</f>
        <v/>
      </c>
      <c r="P1870" s="455">
        <f>I1870-O1870</f>
        <v/>
      </c>
      <c r="Q1870" s="418" t="n"/>
      <c r="R1870" s="418" t="inlineStr">
        <is>
          <t>YKT22-066</t>
        </is>
      </c>
      <c r="S1870" s="418" t="inlineStr"/>
      <c r="T1870" s="418">
        <f>R1870=S1870</f>
        <v/>
      </c>
      <c r="U1870" s="418">
        <f>AND(MONTH(F1870)=MONTH(Y1870), YEAR(F1870)=YEAR(Y1870))</f>
        <v/>
      </c>
      <c r="V1870" s="418">
        <f>AND(AC1870&lt;&gt;"", 'Company information'!D$4&lt;&gt;"", RIGHT(SUBSTITUTE(AC1870,"-",""),9)=RIGHT(SUBSTITUTE('Company information'!D$4,"-",""),9))</f>
        <v/>
      </c>
      <c r="W1870" s="418">
        <f>AI1870-I1870</f>
        <v/>
      </c>
      <c r="X1870" s="455" t="n"/>
      <c r="Y1870" s="417" t="n"/>
      <c r="Z1870" s="418" t="n"/>
      <c r="AA1870" s="418" t="n"/>
      <c r="AB1870" s="418" t="n"/>
      <c r="AC1870" s="418" t="n"/>
      <c r="AD1870" s="418" t="n"/>
      <c r="AE1870" s="455" t="n"/>
      <c r="AF1870" s="455" t="n"/>
      <c r="AG1870" s="455" t="n"/>
      <c r="AH1870" s="455" t="n"/>
      <c r="AI1870" s="455" t="n"/>
      <c r="AJ1870" s="455" t="n"/>
      <c r="AK1870" s="455" t="n"/>
      <c r="AL1870" s="455" t="n"/>
      <c r="AM1870" s="455" t="n"/>
      <c r="AN1870" s="455" t="n"/>
      <c r="AO1870" s="455" t="n"/>
      <c r="AP1870" s="455" t="n"/>
      <c r="AQ1870" s="455" t="n"/>
      <c r="AR1870" s="418" t="n"/>
      <c r="AS1870" s="418" t="n"/>
      <c r="AT1870" s="418" t="n"/>
    </row>
    <row r="1871">
      <c r="A1871" s="417" t="n">
        <v>1862</v>
      </c>
      <c r="B1871" s="418" t="inlineStr">
        <is>
          <t>CLEARANCE AND TRUCKING FEE</t>
        </is>
      </c>
      <c r="C1871" s="418" t="inlineStr">
        <is>
          <t>56ប៊ី-លីង សឹបផ្លាយ ឆេន មេនេចម៉ិន ឯ.ក</t>
        </is>
      </c>
      <c r="D1871" s="418" t="inlineStr">
        <is>
          <t>K004-902004795</t>
        </is>
      </c>
      <c r="E1871" s="418" t="inlineStr">
        <is>
          <t>TI2023-0380</t>
        </is>
      </c>
      <c r="F1871" s="419" t="n">
        <v>45029</v>
      </c>
      <c r="G1871" s="420" t="n">
        <v>193088</v>
      </c>
      <c r="H1871" s="418" t="n"/>
      <c r="I1871" s="455" t="n">
        <v>193088</v>
      </c>
      <c r="J1871" s="418">
        <f>IF(L1871&lt;&gt;"",L1871,K1871)</f>
        <v/>
      </c>
      <c r="K1871" s="418">
        <f>IF(AND(T1871=TRUE, U1871=TRUE, V1871=TRUE), IF(W1871&lt;-0.05, "អនុញ្ញាត (អ្នកផ្គត់ផ្គង់ប្រកាសខ្វះ)", "បានប្រកាស (អនុញ្ញាត)"), IF(AND(T1871=FALSE, U1871=FALSE, V1871=FALSE), "ព្យួរទុក (មិនមានទិន្នន័យ)", "ប្រកាសខុស (ព្យួរទុក)"))</f>
        <v/>
      </c>
      <c r="L1871" s="418" t="inlineStr"/>
      <c r="M1871" s="418" t="inlineStr"/>
      <c r="N1871" s="455" t="n"/>
      <c r="O1871" s="455">
        <f>IF(W1871&lt;0,AI1871,I1871)</f>
        <v/>
      </c>
      <c r="P1871" s="455">
        <f>I1871-O1871</f>
        <v/>
      </c>
      <c r="Q1871" s="418" t="n"/>
      <c r="R1871" s="418" t="inlineStr">
        <is>
          <t>TI2023-0380</t>
        </is>
      </c>
      <c r="S1871" s="418" t="inlineStr"/>
      <c r="T1871" s="418">
        <f>R1871=S1871</f>
        <v/>
      </c>
      <c r="U1871" s="418">
        <f>AND(MONTH(F1871)=MONTH(Y1871), YEAR(F1871)=YEAR(Y1871))</f>
        <v/>
      </c>
      <c r="V1871" s="418">
        <f>AND(AC1871&lt;&gt;"", 'Company information'!D$4&lt;&gt;"", RIGHT(SUBSTITUTE(AC1871,"-",""),9)=RIGHT(SUBSTITUTE('Company information'!D$4,"-",""),9))</f>
        <v/>
      </c>
      <c r="W1871" s="418">
        <f>AI1871-I1871</f>
        <v/>
      </c>
      <c r="X1871" s="455" t="n"/>
      <c r="Y1871" s="417" t="n"/>
      <c r="Z1871" s="418" t="n"/>
      <c r="AA1871" s="418" t="n"/>
      <c r="AB1871" s="418" t="n"/>
      <c r="AC1871" s="418" t="n"/>
      <c r="AD1871" s="418" t="n"/>
      <c r="AE1871" s="455" t="n"/>
      <c r="AF1871" s="455" t="n"/>
      <c r="AG1871" s="455" t="n"/>
      <c r="AH1871" s="455" t="n"/>
      <c r="AI1871" s="455" t="n"/>
      <c r="AJ1871" s="455" t="n"/>
      <c r="AK1871" s="455" t="n"/>
      <c r="AL1871" s="455" t="n"/>
      <c r="AM1871" s="455" t="n"/>
      <c r="AN1871" s="455" t="n"/>
      <c r="AO1871" s="455" t="n"/>
      <c r="AP1871" s="455" t="n"/>
      <c r="AQ1871" s="455" t="n"/>
      <c r="AR1871" s="418" t="n"/>
      <c r="AS1871" s="418" t="n"/>
      <c r="AT1871" s="418" t="n"/>
    </row>
    <row r="1872">
      <c r="A1872" s="417" t="n">
        <v>1863</v>
      </c>
      <c r="B1872" s="418" t="inlineStr">
        <is>
          <t>CLEARANCE AND TRUCKING FEE</t>
        </is>
      </c>
      <c r="C1872" s="418" t="inlineStr">
        <is>
          <t>56ប៊ី-លីង សឹបផ្លាយ ឆេន មេនេចម៉ិន ឯ.ក</t>
        </is>
      </c>
      <c r="D1872" s="418" t="inlineStr">
        <is>
          <t>K004-902004795</t>
        </is>
      </c>
      <c r="E1872" s="418" t="inlineStr">
        <is>
          <t>TI2023-0337</t>
        </is>
      </c>
      <c r="F1872" s="419" t="n">
        <v>45111</v>
      </c>
      <c r="G1872" s="420" t="n">
        <v>336731</v>
      </c>
      <c r="H1872" s="418" t="n"/>
      <c r="I1872" s="455" t="n">
        <v>336731</v>
      </c>
      <c r="J1872" s="418">
        <f>IF(L1872&lt;&gt;"",L1872,K1872)</f>
        <v/>
      </c>
      <c r="K1872" s="418">
        <f>IF(AND(T1872=TRUE, U1872=TRUE, V1872=TRUE), IF(W1872&lt;-0.05, "អនុញ្ញាត (អ្នកផ្គត់ផ្គង់ប្រកាសខ្វះ)", "បានប្រកាស (អនុញ្ញាត)"), IF(AND(T1872=FALSE, U1872=FALSE, V1872=FALSE), "ព្យួរទុក (មិនមានទិន្នន័យ)", "ប្រកាសខុស (ព្យួរទុក)"))</f>
        <v/>
      </c>
      <c r="L1872" s="418" t="inlineStr"/>
      <c r="M1872" s="418" t="inlineStr"/>
      <c r="N1872" s="455" t="n"/>
      <c r="O1872" s="455">
        <f>IF(W1872&lt;0,AI1872,I1872)</f>
        <v/>
      </c>
      <c r="P1872" s="455">
        <f>I1872-O1872</f>
        <v/>
      </c>
      <c r="Q1872" s="418" t="n"/>
      <c r="R1872" s="418" t="inlineStr">
        <is>
          <t>TI2023-0337</t>
        </is>
      </c>
      <c r="S1872" s="418" t="inlineStr"/>
      <c r="T1872" s="418">
        <f>R1872=S1872</f>
        <v/>
      </c>
      <c r="U1872" s="418">
        <f>AND(MONTH(F1872)=MONTH(Y1872), YEAR(F1872)=YEAR(Y1872))</f>
        <v/>
      </c>
      <c r="V1872" s="418">
        <f>AND(AC1872&lt;&gt;"", 'Company information'!D$4&lt;&gt;"", RIGHT(SUBSTITUTE(AC1872,"-",""),9)=RIGHT(SUBSTITUTE('Company information'!D$4,"-",""),9))</f>
        <v/>
      </c>
      <c r="W1872" s="418">
        <f>AI1872-I1872</f>
        <v/>
      </c>
      <c r="X1872" s="455" t="n"/>
      <c r="Y1872" s="417" t="n"/>
      <c r="Z1872" s="418" t="n"/>
      <c r="AA1872" s="418" t="n"/>
      <c r="AB1872" s="418" t="n"/>
      <c r="AC1872" s="418" t="n"/>
      <c r="AD1872" s="418" t="n"/>
      <c r="AE1872" s="455" t="n"/>
      <c r="AF1872" s="455" t="n"/>
      <c r="AG1872" s="455" t="n"/>
      <c r="AH1872" s="455" t="n"/>
      <c r="AI1872" s="455" t="n"/>
      <c r="AJ1872" s="455" t="n"/>
      <c r="AK1872" s="455" t="n"/>
      <c r="AL1872" s="455" t="n"/>
      <c r="AM1872" s="455" t="n"/>
      <c r="AN1872" s="455" t="n"/>
      <c r="AO1872" s="455" t="n"/>
      <c r="AP1872" s="455" t="n"/>
      <c r="AQ1872" s="455" t="n"/>
      <c r="AR1872" s="418" t="n"/>
      <c r="AS1872" s="418" t="n"/>
      <c r="AT1872" s="418" t="n"/>
    </row>
    <row r="1873">
      <c r="A1873" s="417" t="n">
        <v>1864</v>
      </c>
      <c r="B1873" s="418" t="inlineStr">
        <is>
          <t>CLEARANCE AND TRUCKING FEE</t>
        </is>
      </c>
      <c r="C1873" s="418" t="inlineStr">
        <is>
          <t>56ប៊ី-លីង សឹបផ្លាយ ឆេន មេនេចម៉ិន ឯ.ក</t>
        </is>
      </c>
      <c r="D1873" s="418" t="inlineStr">
        <is>
          <t>K004-902004795</t>
        </is>
      </c>
      <c r="E1873" s="418" t="inlineStr">
        <is>
          <t>TI2023-0356</t>
        </is>
      </c>
      <c r="F1873" s="419" t="n">
        <v>45111</v>
      </c>
      <c r="G1873" s="420" t="n">
        <v>269791</v>
      </c>
      <c r="H1873" s="418" t="n"/>
      <c r="I1873" s="455" t="n">
        <v>269791</v>
      </c>
      <c r="J1873" s="418">
        <f>IF(L1873&lt;&gt;"",L1873,K1873)</f>
        <v/>
      </c>
      <c r="K1873" s="418">
        <f>IF(AND(T1873=TRUE, U1873=TRUE, V1873=TRUE), IF(W1873&lt;-0.05, "អនុញ្ញាត (អ្នកផ្គត់ផ្គង់ប្រកាសខ្វះ)", "បានប្រកាស (អនុញ្ញាត)"), IF(AND(T1873=FALSE, U1873=FALSE, V1873=FALSE), "ព្យួរទុក (មិនមានទិន្នន័យ)", "ប្រកាសខុស (ព្យួរទុក)"))</f>
        <v/>
      </c>
      <c r="L1873" s="418" t="inlineStr"/>
      <c r="M1873" s="418" t="inlineStr"/>
      <c r="N1873" s="455" t="n"/>
      <c r="O1873" s="455">
        <f>IF(W1873&lt;0,AI1873,I1873)</f>
        <v/>
      </c>
      <c r="P1873" s="455">
        <f>I1873-O1873</f>
        <v/>
      </c>
      <c r="Q1873" s="418" t="n"/>
      <c r="R1873" s="418" t="inlineStr">
        <is>
          <t>TI2023-0356</t>
        </is>
      </c>
      <c r="S1873" s="418" t="inlineStr"/>
      <c r="T1873" s="418">
        <f>R1873=S1873</f>
        <v/>
      </c>
      <c r="U1873" s="418">
        <f>AND(MONTH(F1873)=MONTH(Y1873), YEAR(F1873)=YEAR(Y1873))</f>
        <v/>
      </c>
      <c r="V1873" s="418">
        <f>AND(AC1873&lt;&gt;"", 'Company information'!D$4&lt;&gt;"", RIGHT(SUBSTITUTE(AC1873,"-",""),9)=RIGHT(SUBSTITUTE('Company information'!D$4,"-",""),9))</f>
        <v/>
      </c>
      <c r="W1873" s="418">
        <f>AI1873-I1873</f>
        <v/>
      </c>
      <c r="X1873" s="455" t="n"/>
      <c r="Y1873" s="417" t="n"/>
      <c r="Z1873" s="418" t="n"/>
      <c r="AA1873" s="418" t="n"/>
      <c r="AB1873" s="418" t="n"/>
      <c r="AC1873" s="418" t="n"/>
      <c r="AD1873" s="418" t="n"/>
      <c r="AE1873" s="455" t="n"/>
      <c r="AF1873" s="455" t="n"/>
      <c r="AG1873" s="455" t="n"/>
      <c r="AH1873" s="455" t="n"/>
      <c r="AI1873" s="455" t="n"/>
      <c r="AJ1873" s="455" t="n"/>
      <c r="AK1873" s="455" t="n"/>
      <c r="AL1873" s="455" t="n"/>
      <c r="AM1873" s="455" t="n"/>
      <c r="AN1873" s="455" t="n"/>
      <c r="AO1873" s="455" t="n"/>
      <c r="AP1873" s="455" t="n"/>
      <c r="AQ1873" s="455" t="n"/>
      <c r="AR1873" s="418" t="n"/>
      <c r="AS1873" s="418" t="n"/>
      <c r="AT1873" s="418" t="n"/>
    </row>
    <row r="1874">
      <c r="A1874" s="417" t="n">
        <v>1865</v>
      </c>
      <c r="B1874" s="418" t="inlineStr">
        <is>
          <t>LIFT OFF CHARGES 40'FULL AND GATE FEE CHARGES 40' FULL</t>
        </is>
      </c>
      <c r="C1874" s="418" t="inlineStr">
        <is>
          <t>កំពង់ផែស្វយ័តភ្នំពេញ "ក.ស.ភ"</t>
        </is>
      </c>
      <c r="D1874" s="418" t="inlineStr">
        <is>
          <t>L001-100044999</t>
        </is>
      </c>
      <c r="E1874" s="418" t="inlineStr">
        <is>
          <t>INV20230418817</t>
        </is>
      </c>
      <c r="F1874" s="419" t="n">
        <v>45264</v>
      </c>
      <c r="G1874" s="420" t="n">
        <v>29246</v>
      </c>
      <c r="H1874" s="418" t="n"/>
      <c r="I1874" s="455" t="n">
        <v>29246</v>
      </c>
      <c r="J1874" s="418">
        <f>IF(L1874&lt;&gt;"",L1874,K1874)</f>
        <v/>
      </c>
      <c r="K1874" s="418">
        <f>IF(AND(T1874=TRUE, U1874=TRUE, V1874=TRUE), IF(W1874&lt;-0.05, "អនុញ្ញាត (អ្នកផ្គត់ផ្គង់ប្រកាសខ្វះ)", "បានប្រកាស (អនុញ្ញាត)"), IF(AND(T1874=FALSE, U1874=FALSE, V1874=FALSE), "ព្យួរទុក (មិនមានទិន្នន័យ)", "ប្រកាសខុស (ព្យួរទុក)"))</f>
        <v/>
      </c>
      <c r="L1874" s="418" t="inlineStr"/>
      <c r="M1874" s="418" t="inlineStr"/>
      <c r="N1874" s="455" t="n"/>
      <c r="O1874" s="455">
        <f>IF(W1874&lt;0,AI1874,I1874)</f>
        <v/>
      </c>
      <c r="P1874" s="455">
        <f>I1874-O1874</f>
        <v/>
      </c>
      <c r="Q1874" s="418" t="n"/>
      <c r="R1874" s="418" t="inlineStr">
        <is>
          <t>INV20230418817</t>
        </is>
      </c>
      <c r="S1874" s="418" t="inlineStr"/>
      <c r="T1874" s="418">
        <f>R1874=S1874</f>
        <v/>
      </c>
      <c r="U1874" s="418">
        <f>AND(MONTH(F1874)=MONTH(Y1874), YEAR(F1874)=YEAR(Y1874))</f>
        <v/>
      </c>
      <c r="V1874" s="418">
        <f>AND(AC1874&lt;&gt;"", 'Company information'!D$4&lt;&gt;"", RIGHT(SUBSTITUTE(AC1874,"-",""),9)=RIGHT(SUBSTITUTE('Company information'!D$4,"-",""),9))</f>
        <v/>
      </c>
      <c r="W1874" s="418">
        <f>AI1874-I1874</f>
        <v/>
      </c>
      <c r="X1874" s="455" t="n"/>
      <c r="Y1874" s="417" t="n"/>
      <c r="Z1874" s="418" t="n"/>
      <c r="AA1874" s="418" t="n"/>
      <c r="AB1874" s="418" t="n"/>
      <c r="AC1874" s="418" t="n"/>
      <c r="AD1874" s="418" t="n"/>
      <c r="AE1874" s="455" t="n"/>
      <c r="AF1874" s="455" t="n"/>
      <c r="AG1874" s="455" t="n"/>
      <c r="AH1874" s="455" t="n"/>
      <c r="AI1874" s="455" t="n"/>
      <c r="AJ1874" s="455" t="n"/>
      <c r="AK1874" s="455" t="n"/>
      <c r="AL1874" s="455" t="n"/>
      <c r="AM1874" s="455" t="n"/>
      <c r="AN1874" s="455" t="n"/>
      <c r="AO1874" s="455" t="n"/>
      <c r="AP1874" s="455" t="n"/>
      <c r="AQ1874" s="455" t="n"/>
      <c r="AR1874" s="418" t="n"/>
      <c r="AS1874" s="418" t="n"/>
      <c r="AT1874" s="418" t="n"/>
    </row>
    <row r="1875">
      <c r="A1875" s="417" t="n">
        <v>1866</v>
      </c>
      <c r="B1875" s="418" t="inlineStr">
        <is>
          <t>CLEARANCE AND TRUCKING FEE</t>
        </is>
      </c>
      <c r="C1875" s="418" t="inlineStr">
        <is>
          <t>56ប៊ី-លីង សឹបផ្លាយ ឆេន មេនេចម៉ិន ឯ.ក</t>
        </is>
      </c>
      <c r="D1875" s="418" t="inlineStr">
        <is>
          <t>K004-902004795</t>
        </is>
      </c>
      <c r="E1875" s="418" t="inlineStr">
        <is>
          <t>TI2023-0358</t>
        </is>
      </c>
      <c r="F1875" s="419" t="n">
        <v>45111</v>
      </c>
      <c r="G1875" s="420" t="n">
        <v>208936</v>
      </c>
      <c r="H1875" s="418" t="n"/>
      <c r="I1875" s="455" t="n">
        <v>208936</v>
      </c>
      <c r="J1875" s="418">
        <f>IF(L1875&lt;&gt;"",L1875,K1875)</f>
        <v/>
      </c>
      <c r="K1875" s="418">
        <f>IF(AND(T1875=TRUE, U1875=TRUE, V1875=TRUE), IF(W1875&lt;-0.05, "អនុញ្ញាត (អ្នកផ្គត់ផ្គង់ប្រកាសខ្វះ)", "បានប្រកាស (អនុញ្ញាត)"), IF(AND(T1875=FALSE, U1875=FALSE, V1875=FALSE), "ព្យួរទុក (មិនមានទិន្នន័យ)", "ប្រកាសខុស (ព្យួរទុក)"))</f>
        <v/>
      </c>
      <c r="L1875" s="418" t="inlineStr"/>
      <c r="M1875" s="418" t="inlineStr"/>
      <c r="N1875" s="455" t="n"/>
      <c r="O1875" s="455">
        <f>IF(W1875&lt;0,AI1875,I1875)</f>
        <v/>
      </c>
      <c r="P1875" s="455">
        <f>I1875-O1875</f>
        <v/>
      </c>
      <c r="Q1875" s="418" t="n"/>
      <c r="R1875" s="418" t="inlineStr">
        <is>
          <t>TI2023-0358</t>
        </is>
      </c>
      <c r="S1875" s="418" t="inlineStr"/>
      <c r="T1875" s="418">
        <f>R1875=S1875</f>
        <v/>
      </c>
      <c r="U1875" s="418">
        <f>AND(MONTH(F1875)=MONTH(Y1875), YEAR(F1875)=YEAR(Y1875))</f>
        <v/>
      </c>
      <c r="V1875" s="418">
        <f>AND(AC1875&lt;&gt;"", 'Company information'!D$4&lt;&gt;"", RIGHT(SUBSTITUTE(AC1875,"-",""),9)=RIGHT(SUBSTITUTE('Company information'!D$4,"-",""),9))</f>
        <v/>
      </c>
      <c r="W1875" s="418">
        <f>AI1875-I1875</f>
        <v/>
      </c>
      <c r="X1875" s="455" t="n"/>
      <c r="Y1875" s="417" t="n"/>
      <c r="Z1875" s="418" t="n"/>
      <c r="AA1875" s="418" t="n"/>
      <c r="AB1875" s="418" t="n"/>
      <c r="AC1875" s="418" t="n"/>
      <c r="AD1875" s="418" t="n"/>
      <c r="AE1875" s="455" t="n"/>
      <c r="AF1875" s="455" t="n"/>
      <c r="AG1875" s="455" t="n"/>
      <c r="AH1875" s="455" t="n"/>
      <c r="AI1875" s="455" t="n"/>
      <c r="AJ1875" s="455" t="n"/>
      <c r="AK1875" s="455" t="n"/>
      <c r="AL1875" s="455" t="n"/>
      <c r="AM1875" s="455" t="n"/>
      <c r="AN1875" s="455" t="n"/>
      <c r="AO1875" s="455" t="n"/>
      <c r="AP1875" s="455" t="n"/>
      <c r="AQ1875" s="455" t="n"/>
      <c r="AR1875" s="418" t="n"/>
      <c r="AS1875" s="418" t="n"/>
      <c r="AT1875" s="418" t="n"/>
    </row>
    <row r="1876">
      <c r="A1876" s="417" t="n">
        <v>1867</v>
      </c>
      <c r="B1876" s="418" t="inlineStr">
        <is>
          <t>CLEARANCE AND TRUCKING FEE</t>
        </is>
      </c>
      <c r="C1876" s="418" t="inlineStr">
        <is>
          <t>56ប៊ី-លីង សឹបផ្លាយ ឆេន មេនេចម៉ិន ឯ.ក</t>
        </is>
      </c>
      <c r="D1876" s="418" t="inlineStr">
        <is>
          <t>K004-902004795</t>
        </is>
      </c>
      <c r="E1876" s="418" t="inlineStr">
        <is>
          <t>TI2023-0370</t>
        </is>
      </c>
      <c r="F1876" s="419" t="n">
        <v>45029</v>
      </c>
      <c r="G1876" s="420" t="n">
        <v>298778</v>
      </c>
      <c r="H1876" s="418" t="n"/>
      <c r="I1876" s="455" t="n">
        <v>298778</v>
      </c>
      <c r="J1876" s="418">
        <f>IF(L1876&lt;&gt;"",L1876,K1876)</f>
        <v/>
      </c>
      <c r="K1876" s="418">
        <f>IF(AND(T1876=TRUE, U1876=TRUE, V1876=TRUE), IF(W1876&lt;-0.05, "អនុញ្ញាត (អ្នកផ្គត់ផ្គង់ប្រកាសខ្វះ)", "បានប្រកាស (អនុញ្ញាត)"), IF(AND(T1876=FALSE, U1876=FALSE, V1876=FALSE), "ព្យួរទុក (មិនមានទិន្នន័យ)", "ប្រកាសខុស (ព្យួរទុក)"))</f>
        <v/>
      </c>
      <c r="L1876" s="418" t="inlineStr"/>
      <c r="M1876" s="418" t="inlineStr"/>
      <c r="N1876" s="455" t="n"/>
      <c r="O1876" s="455">
        <f>IF(W1876&lt;0,AI1876,I1876)</f>
        <v/>
      </c>
      <c r="P1876" s="455">
        <f>I1876-O1876</f>
        <v/>
      </c>
      <c r="Q1876" s="418" t="n"/>
      <c r="R1876" s="418" t="inlineStr">
        <is>
          <t>TI2023-0370</t>
        </is>
      </c>
      <c r="S1876" s="418" t="inlineStr"/>
      <c r="T1876" s="418">
        <f>R1876=S1876</f>
        <v/>
      </c>
      <c r="U1876" s="418">
        <f>AND(MONTH(F1876)=MONTH(Y1876), YEAR(F1876)=YEAR(Y1876))</f>
        <v/>
      </c>
      <c r="V1876" s="418">
        <f>AND(AC1876&lt;&gt;"", 'Company information'!D$4&lt;&gt;"", RIGHT(SUBSTITUTE(AC1876,"-",""),9)=RIGHT(SUBSTITUTE('Company information'!D$4,"-",""),9))</f>
        <v/>
      </c>
      <c r="W1876" s="418">
        <f>AI1876-I1876</f>
        <v/>
      </c>
      <c r="X1876" s="455" t="n"/>
      <c r="Y1876" s="417" t="n"/>
      <c r="Z1876" s="418" t="n"/>
      <c r="AA1876" s="418" t="n"/>
      <c r="AB1876" s="418" t="n"/>
      <c r="AC1876" s="418" t="n"/>
      <c r="AD1876" s="418" t="n"/>
      <c r="AE1876" s="455" t="n"/>
      <c r="AF1876" s="455" t="n"/>
      <c r="AG1876" s="455" t="n"/>
      <c r="AH1876" s="455" t="n"/>
      <c r="AI1876" s="455" t="n"/>
      <c r="AJ1876" s="455" t="n"/>
      <c r="AK1876" s="455" t="n"/>
      <c r="AL1876" s="455" t="n"/>
      <c r="AM1876" s="455" t="n"/>
      <c r="AN1876" s="455" t="n"/>
      <c r="AO1876" s="455" t="n"/>
      <c r="AP1876" s="455" t="n"/>
      <c r="AQ1876" s="455" t="n"/>
      <c r="AR1876" s="418" t="n"/>
      <c r="AS1876" s="418" t="n"/>
      <c r="AT1876" s="418" t="n"/>
    </row>
    <row r="1877">
      <c r="A1877" s="417" t="n">
        <v>1868</v>
      </c>
      <c r="B1877" s="418" t="inlineStr">
        <is>
          <t>LIFT OFF</t>
        </is>
      </c>
      <c r="C1877" s="418" t="inlineStr">
        <is>
          <t>កំពង់ផែស្វយ័តក្រុងព្រះសីហនុ</t>
        </is>
      </c>
      <c r="D1877" s="418" t="inlineStr">
        <is>
          <t>L001-100044638</t>
        </is>
      </c>
      <c r="E1877" s="418" t="inlineStr">
        <is>
          <t>054020</t>
        </is>
      </c>
      <c r="F1877" s="419" t="n">
        <v>45264</v>
      </c>
      <c r="G1877" s="420" t="n">
        <v>6905</v>
      </c>
      <c r="H1877" s="418" t="n"/>
      <c r="I1877" s="455" t="n">
        <v>6905</v>
      </c>
      <c r="J1877" s="418">
        <f>IF(L1877&lt;&gt;"",L1877,K1877)</f>
        <v/>
      </c>
      <c r="K1877" s="418">
        <f>IF(AND(T1877=TRUE, U1877=TRUE, V1877=TRUE), IF(W1877&lt;-0.05, "អនុញ្ញាត (អ្នកផ្គត់ផ្គង់ប្រកាសខ្វះ)", "បានប្រកាស (អនុញ្ញាត)"), IF(AND(T1877=FALSE, U1877=FALSE, V1877=FALSE), "ព្យួរទុក (មិនមានទិន្នន័យ)", "ប្រកាសខុស (ព្យួរទុក)"))</f>
        <v/>
      </c>
      <c r="L1877" s="418" t="inlineStr"/>
      <c r="M1877" s="418" t="inlineStr"/>
      <c r="N1877" s="455" t="n"/>
      <c r="O1877" s="455">
        <f>IF(W1877&lt;0,AI1877,I1877)</f>
        <v/>
      </c>
      <c r="P1877" s="455">
        <f>I1877-O1877</f>
        <v/>
      </c>
      <c r="Q1877" s="418" t="n"/>
      <c r="R1877" s="418" t="inlineStr">
        <is>
          <t>054020</t>
        </is>
      </c>
      <c r="S1877" s="418" t="inlineStr"/>
      <c r="T1877" s="418">
        <f>R1877=S1877</f>
        <v/>
      </c>
      <c r="U1877" s="418">
        <f>AND(MONTH(F1877)=MONTH(Y1877), YEAR(F1877)=YEAR(Y1877))</f>
        <v/>
      </c>
      <c r="V1877" s="418">
        <f>AND(AC1877&lt;&gt;"", 'Company information'!D$4&lt;&gt;"", RIGHT(SUBSTITUTE(AC1877,"-",""),9)=RIGHT(SUBSTITUTE('Company information'!D$4,"-",""),9))</f>
        <v/>
      </c>
      <c r="W1877" s="418">
        <f>AI1877-I1877</f>
        <v/>
      </c>
      <c r="X1877" s="455" t="n"/>
      <c r="Y1877" s="417" t="n"/>
      <c r="Z1877" s="418" t="n"/>
      <c r="AA1877" s="418" t="n"/>
      <c r="AB1877" s="418" t="n"/>
      <c r="AC1877" s="418" t="n"/>
      <c r="AD1877" s="418" t="n"/>
      <c r="AE1877" s="455" t="n"/>
      <c r="AF1877" s="455" t="n"/>
      <c r="AG1877" s="455" t="n"/>
      <c r="AH1877" s="455" t="n"/>
      <c r="AI1877" s="455" t="n"/>
      <c r="AJ1877" s="455" t="n"/>
      <c r="AK1877" s="455" t="n"/>
      <c r="AL1877" s="455" t="n"/>
      <c r="AM1877" s="455" t="n"/>
      <c r="AN1877" s="455" t="n"/>
      <c r="AO1877" s="455" t="n"/>
      <c r="AP1877" s="455" t="n"/>
      <c r="AQ1877" s="455" t="n"/>
      <c r="AR1877" s="418" t="n"/>
      <c r="AS1877" s="418" t="n"/>
      <c r="AT1877" s="418" t="n"/>
    </row>
    <row r="1878">
      <c r="A1878" s="417" t="n">
        <v>1869</v>
      </c>
      <c r="B1878" s="418" t="inlineStr">
        <is>
          <t>CLERANCE FEE</t>
        </is>
      </c>
      <c r="C1878" s="418" t="inlineStr">
        <is>
          <t>56ប៊ី-លីង សឹបផ្លាយ ឆេន មេនេចម៉ិន ឯ.ក</t>
        </is>
      </c>
      <c r="D1878" s="418" t="inlineStr">
        <is>
          <t>K004-902004795</t>
        </is>
      </c>
      <c r="E1878" s="418" t="inlineStr">
        <is>
          <t>TI2023-0379</t>
        </is>
      </c>
      <c r="F1878" s="419" t="n">
        <v>45029</v>
      </c>
      <c r="G1878" s="420" t="n">
        <v>170730</v>
      </c>
      <c r="H1878" s="418" t="n"/>
      <c r="I1878" s="455" t="n">
        <v>170730</v>
      </c>
      <c r="J1878" s="418">
        <f>IF(L1878&lt;&gt;"",L1878,K1878)</f>
        <v/>
      </c>
      <c r="K1878" s="418">
        <f>IF(AND(T1878=TRUE, U1878=TRUE, V1878=TRUE), IF(W1878&lt;-0.05, "អនុញ្ញាត (អ្នកផ្គត់ផ្គង់ប្រកាសខ្វះ)", "បានប្រកាស (អនុញ្ញាត)"), IF(AND(T1878=FALSE, U1878=FALSE, V1878=FALSE), "ព្យួរទុក (មិនមានទិន្នន័យ)", "ប្រកាសខុស (ព្យួរទុក)"))</f>
        <v/>
      </c>
      <c r="L1878" s="418" t="inlineStr"/>
      <c r="M1878" s="418" t="inlineStr"/>
      <c r="N1878" s="455" t="n"/>
      <c r="O1878" s="455">
        <f>IF(W1878&lt;0,AI1878,I1878)</f>
        <v/>
      </c>
      <c r="P1878" s="455">
        <f>I1878-O1878</f>
        <v/>
      </c>
      <c r="Q1878" s="418" t="n"/>
      <c r="R1878" s="418" t="inlineStr">
        <is>
          <t>TI2023-0379</t>
        </is>
      </c>
      <c r="S1878" s="418" t="inlineStr"/>
      <c r="T1878" s="418">
        <f>R1878=S1878</f>
        <v/>
      </c>
      <c r="U1878" s="418">
        <f>AND(MONTH(F1878)=MONTH(Y1878), YEAR(F1878)=YEAR(Y1878))</f>
        <v/>
      </c>
      <c r="V1878" s="418">
        <f>AND(AC1878&lt;&gt;"", 'Company information'!D$4&lt;&gt;"", RIGHT(SUBSTITUTE(AC1878,"-",""),9)=RIGHT(SUBSTITUTE('Company information'!D$4,"-",""),9))</f>
        <v/>
      </c>
      <c r="W1878" s="418">
        <f>AI1878-I1878</f>
        <v/>
      </c>
      <c r="X1878" s="455" t="n"/>
      <c r="Y1878" s="417" t="n"/>
      <c r="Z1878" s="418" t="n"/>
      <c r="AA1878" s="418" t="n"/>
      <c r="AB1878" s="418" t="n"/>
      <c r="AC1878" s="418" t="n"/>
      <c r="AD1878" s="418" t="n"/>
      <c r="AE1878" s="455" t="n"/>
      <c r="AF1878" s="455" t="n"/>
      <c r="AG1878" s="455" t="n"/>
      <c r="AH1878" s="455" t="n"/>
      <c r="AI1878" s="455" t="n"/>
      <c r="AJ1878" s="455" t="n"/>
      <c r="AK1878" s="455" t="n"/>
      <c r="AL1878" s="455" t="n"/>
      <c r="AM1878" s="455" t="n"/>
      <c r="AN1878" s="455" t="n"/>
      <c r="AO1878" s="455" t="n"/>
      <c r="AP1878" s="455" t="n"/>
      <c r="AQ1878" s="455" t="n"/>
      <c r="AR1878" s="418" t="n"/>
      <c r="AS1878" s="418" t="n"/>
      <c r="AT1878" s="418" t="n"/>
    </row>
    <row r="1879">
      <c r="A1879" s="417" t="n">
        <v>1870</v>
      </c>
      <c r="B1879" s="418" t="inlineStr">
        <is>
          <t>CLEARANCE AND TRUCKING FEE</t>
        </is>
      </c>
      <c r="C1879" s="418" t="inlineStr">
        <is>
          <t>56ប៊ី-លីង សឹបផ្លាយ ឆេន មេនេចម៉ិន ឯ.ក</t>
        </is>
      </c>
      <c r="D1879" s="418" t="inlineStr">
        <is>
          <t>K004-902004795</t>
        </is>
      </c>
      <c r="E1879" s="418" t="inlineStr">
        <is>
          <t>TI2023-0381</t>
        </is>
      </c>
      <c r="F1879" s="419" t="n">
        <v>45029</v>
      </c>
      <c r="G1879" s="420" t="n">
        <v>209348</v>
      </c>
      <c r="H1879" s="418" t="n"/>
      <c r="I1879" s="455" t="n">
        <v>209348</v>
      </c>
      <c r="J1879" s="418">
        <f>IF(L1879&lt;&gt;"",L1879,K1879)</f>
        <v/>
      </c>
      <c r="K1879" s="418">
        <f>IF(AND(T1879=TRUE, U1879=TRUE, V1879=TRUE), IF(W1879&lt;-0.05, "អនុញ្ញាត (អ្នកផ្គត់ផ្គង់ប្រកាសខ្វះ)", "បានប្រកាស (អនុញ្ញាត)"), IF(AND(T1879=FALSE, U1879=FALSE, V1879=FALSE), "ព្យួរទុក (មិនមានទិន្នន័យ)", "ប្រកាសខុស (ព្យួរទុក)"))</f>
        <v/>
      </c>
      <c r="L1879" s="418" t="inlineStr"/>
      <c r="M1879" s="418" t="inlineStr"/>
      <c r="N1879" s="455" t="n"/>
      <c r="O1879" s="455">
        <f>IF(W1879&lt;0,AI1879,I1879)</f>
        <v/>
      </c>
      <c r="P1879" s="455">
        <f>I1879-O1879</f>
        <v/>
      </c>
      <c r="Q1879" s="418" t="n"/>
      <c r="R1879" s="418" t="inlineStr">
        <is>
          <t>TI2023-0381</t>
        </is>
      </c>
      <c r="S1879" s="418" t="inlineStr"/>
      <c r="T1879" s="418">
        <f>R1879=S1879</f>
        <v/>
      </c>
      <c r="U1879" s="418">
        <f>AND(MONTH(F1879)=MONTH(Y1879), YEAR(F1879)=YEAR(Y1879))</f>
        <v/>
      </c>
      <c r="V1879" s="418">
        <f>AND(AC1879&lt;&gt;"", 'Company information'!D$4&lt;&gt;"", RIGHT(SUBSTITUTE(AC1879,"-",""),9)=RIGHT(SUBSTITUTE('Company information'!D$4,"-",""),9))</f>
        <v/>
      </c>
      <c r="W1879" s="418">
        <f>AI1879-I1879</f>
        <v/>
      </c>
      <c r="X1879" s="455" t="n"/>
      <c r="Y1879" s="417" t="n"/>
      <c r="Z1879" s="418" t="n"/>
      <c r="AA1879" s="418" t="n"/>
      <c r="AB1879" s="418" t="n"/>
      <c r="AC1879" s="418" t="n"/>
      <c r="AD1879" s="418" t="n"/>
      <c r="AE1879" s="455" t="n"/>
      <c r="AF1879" s="455" t="n"/>
      <c r="AG1879" s="455" t="n"/>
      <c r="AH1879" s="455" t="n"/>
      <c r="AI1879" s="455" t="n"/>
      <c r="AJ1879" s="455" t="n"/>
      <c r="AK1879" s="455" t="n"/>
      <c r="AL1879" s="455" t="n"/>
      <c r="AM1879" s="455" t="n"/>
      <c r="AN1879" s="455" t="n"/>
      <c r="AO1879" s="455" t="n"/>
      <c r="AP1879" s="455" t="n"/>
      <c r="AQ1879" s="455" t="n"/>
      <c r="AR1879" s="418" t="n"/>
      <c r="AS1879" s="418" t="n"/>
      <c r="AT1879" s="418" t="n"/>
    </row>
    <row r="1880">
      <c r="A1880" s="417" t="n">
        <v>1871</v>
      </c>
      <c r="B1880" s="418" t="inlineStr">
        <is>
          <t>CLEARANCE FEE</t>
        </is>
      </c>
      <c r="C1880" s="418" t="inlineStr">
        <is>
          <t>56ប៊ី-លីង សឹបផ្លាយ ឆេន មេនេចម៉ិន ឯ.ក</t>
        </is>
      </c>
      <c r="D1880" s="418" t="inlineStr">
        <is>
          <t>K004-902004795</t>
        </is>
      </c>
      <c r="E1880" s="418" t="inlineStr">
        <is>
          <t>TI2023-0395</t>
        </is>
      </c>
      <c r="F1880" s="419" t="n">
        <v>45029</v>
      </c>
      <c r="G1880" s="420" t="n">
        <v>170730</v>
      </c>
      <c r="H1880" s="418" t="n"/>
      <c r="I1880" s="455" t="n">
        <v>170730</v>
      </c>
      <c r="J1880" s="418">
        <f>IF(L1880&lt;&gt;"",L1880,K1880)</f>
        <v/>
      </c>
      <c r="K1880" s="418">
        <f>IF(AND(T1880=TRUE, U1880=TRUE, V1880=TRUE), IF(W1880&lt;-0.05, "អនុញ្ញាត (អ្នកផ្គត់ផ្គង់ប្រកាសខ្វះ)", "បានប្រកាស (អនុញ្ញាត)"), IF(AND(T1880=FALSE, U1880=FALSE, V1880=FALSE), "ព្យួរទុក (មិនមានទិន្នន័យ)", "ប្រកាសខុស (ព្យួរទុក)"))</f>
        <v/>
      </c>
      <c r="L1880" s="418" t="inlineStr"/>
      <c r="M1880" s="418" t="inlineStr"/>
      <c r="N1880" s="455" t="n"/>
      <c r="O1880" s="455">
        <f>IF(W1880&lt;0,AI1880,I1880)</f>
        <v/>
      </c>
      <c r="P1880" s="455">
        <f>I1880-O1880</f>
        <v/>
      </c>
      <c r="Q1880" s="418" t="n"/>
      <c r="R1880" s="418" t="inlineStr">
        <is>
          <t>TI2023-0395</t>
        </is>
      </c>
      <c r="S1880" s="418" t="inlineStr"/>
      <c r="T1880" s="418">
        <f>R1880=S1880</f>
        <v/>
      </c>
      <c r="U1880" s="418">
        <f>AND(MONTH(F1880)=MONTH(Y1880), YEAR(F1880)=YEAR(Y1880))</f>
        <v/>
      </c>
      <c r="V1880" s="418">
        <f>AND(AC1880&lt;&gt;"", 'Company information'!D$4&lt;&gt;"", RIGHT(SUBSTITUTE(AC1880,"-",""),9)=RIGHT(SUBSTITUTE('Company information'!D$4,"-",""),9))</f>
        <v/>
      </c>
      <c r="W1880" s="418">
        <f>AI1880-I1880</f>
        <v/>
      </c>
      <c r="X1880" s="455" t="n"/>
      <c r="Y1880" s="417" t="n"/>
      <c r="Z1880" s="418" t="n"/>
      <c r="AA1880" s="418" t="n"/>
      <c r="AB1880" s="418" t="n"/>
      <c r="AC1880" s="418" t="n"/>
      <c r="AD1880" s="418" t="n"/>
      <c r="AE1880" s="455" t="n"/>
      <c r="AF1880" s="455" t="n"/>
      <c r="AG1880" s="455" t="n"/>
      <c r="AH1880" s="455" t="n"/>
      <c r="AI1880" s="455" t="n"/>
      <c r="AJ1880" s="455" t="n"/>
      <c r="AK1880" s="455" t="n"/>
      <c r="AL1880" s="455" t="n"/>
      <c r="AM1880" s="455" t="n"/>
      <c r="AN1880" s="455" t="n"/>
      <c r="AO1880" s="455" t="n"/>
      <c r="AP1880" s="455" t="n"/>
      <c r="AQ1880" s="455" t="n"/>
      <c r="AR1880" s="418" t="n"/>
      <c r="AS1880" s="418" t="n"/>
      <c r="AT1880" s="418" t="n"/>
    </row>
    <row r="1881">
      <c r="A1881" s="417" t="n">
        <v>1872</v>
      </c>
      <c r="B1881" s="418" t="inlineStr">
        <is>
          <t>CLERANCE FEE</t>
        </is>
      </c>
      <c r="C1881" s="418" t="inlineStr">
        <is>
          <t>56ប៊ី-លីង សឹបផ្លាយ ឆេន មេនេចម៉ិន ឯ.ក</t>
        </is>
      </c>
      <c r="D1881" s="418" t="inlineStr">
        <is>
          <t>K004-902004795</t>
        </is>
      </c>
      <c r="E1881" s="418" t="inlineStr">
        <is>
          <t>TI2023-0382</t>
        </is>
      </c>
      <c r="F1881" s="419" t="n">
        <v>45029</v>
      </c>
      <c r="G1881" s="420" t="n">
        <v>170730</v>
      </c>
      <c r="H1881" s="418" t="n"/>
      <c r="I1881" s="455" t="n">
        <v>170730</v>
      </c>
      <c r="J1881" s="418">
        <f>IF(L1881&lt;&gt;"",L1881,K1881)</f>
        <v/>
      </c>
      <c r="K1881" s="418">
        <f>IF(AND(T1881=TRUE, U1881=TRUE, V1881=TRUE), IF(W1881&lt;-0.05, "អនុញ្ញាត (អ្នកផ្គត់ផ្គង់ប្រកាសខ្វះ)", "បានប្រកាស (អនុញ្ញាត)"), IF(AND(T1881=FALSE, U1881=FALSE, V1881=FALSE), "ព្យួរទុក (មិនមានទិន្នន័យ)", "ប្រកាសខុស (ព្យួរទុក)"))</f>
        <v/>
      </c>
      <c r="L1881" s="418" t="inlineStr"/>
      <c r="M1881" s="418" t="inlineStr"/>
      <c r="N1881" s="455" t="n"/>
      <c r="O1881" s="455">
        <f>IF(W1881&lt;0,AI1881,I1881)</f>
        <v/>
      </c>
      <c r="P1881" s="455">
        <f>I1881-O1881</f>
        <v/>
      </c>
      <c r="Q1881" s="418" t="n"/>
      <c r="R1881" s="418" t="inlineStr">
        <is>
          <t>TI2023-0382</t>
        </is>
      </c>
      <c r="S1881" s="418" t="inlineStr"/>
      <c r="T1881" s="418">
        <f>R1881=S1881</f>
        <v/>
      </c>
      <c r="U1881" s="418">
        <f>AND(MONTH(F1881)=MONTH(Y1881), YEAR(F1881)=YEAR(Y1881))</f>
        <v/>
      </c>
      <c r="V1881" s="418">
        <f>AND(AC1881&lt;&gt;"", 'Company information'!D$4&lt;&gt;"", RIGHT(SUBSTITUTE(AC1881,"-",""),9)=RIGHT(SUBSTITUTE('Company information'!D$4,"-",""),9))</f>
        <v/>
      </c>
      <c r="W1881" s="418">
        <f>AI1881-I1881</f>
        <v/>
      </c>
      <c r="X1881" s="455" t="n"/>
      <c r="Y1881" s="417" t="n"/>
      <c r="Z1881" s="418" t="n"/>
      <c r="AA1881" s="418" t="n"/>
      <c r="AB1881" s="418" t="n"/>
      <c r="AC1881" s="418" t="n"/>
      <c r="AD1881" s="418" t="n"/>
      <c r="AE1881" s="455" t="n"/>
      <c r="AF1881" s="455" t="n"/>
      <c r="AG1881" s="455" t="n"/>
      <c r="AH1881" s="455" t="n"/>
      <c r="AI1881" s="455" t="n"/>
      <c r="AJ1881" s="455" t="n"/>
      <c r="AK1881" s="455" t="n"/>
      <c r="AL1881" s="455" t="n"/>
      <c r="AM1881" s="455" t="n"/>
      <c r="AN1881" s="455" t="n"/>
      <c r="AO1881" s="455" t="n"/>
      <c r="AP1881" s="455" t="n"/>
      <c r="AQ1881" s="455" t="n"/>
      <c r="AR1881" s="418" t="n"/>
      <c r="AS1881" s="418" t="n"/>
      <c r="AT1881" s="418" t="n"/>
    </row>
    <row r="1882">
      <c r="A1882" s="417" t="n">
        <v>1873</v>
      </c>
      <c r="B1882" s="418" t="inlineStr">
        <is>
          <t>CLERANCE FEE</t>
        </is>
      </c>
      <c r="C1882" s="418" t="inlineStr">
        <is>
          <t>56ប៊ី-លីង សឹបផ្លាយ ឆេន មេនេចម៉ិន ឯ.ក</t>
        </is>
      </c>
      <c r="D1882" s="418" t="inlineStr">
        <is>
          <t>K004-902004795</t>
        </is>
      </c>
      <c r="E1882" s="418" t="inlineStr">
        <is>
          <t>TI2023-0383</t>
        </is>
      </c>
      <c r="F1882" s="419" t="n">
        <v>45029</v>
      </c>
      <c r="G1882" s="420" t="n">
        <v>170730</v>
      </c>
      <c r="H1882" s="418" t="n"/>
      <c r="I1882" s="455" t="n">
        <v>170730</v>
      </c>
      <c r="J1882" s="418">
        <f>IF(L1882&lt;&gt;"",L1882,K1882)</f>
        <v/>
      </c>
      <c r="K1882" s="418">
        <f>IF(AND(T1882=TRUE, U1882=TRUE, V1882=TRUE), IF(W1882&lt;-0.05, "អនុញ្ញាត (អ្នកផ្គត់ផ្គង់ប្រកាសខ្វះ)", "បានប្រកាស (អនុញ្ញាត)"), IF(AND(T1882=FALSE, U1882=FALSE, V1882=FALSE), "ព្យួរទុក (មិនមានទិន្នន័យ)", "ប្រកាសខុស (ព្យួរទុក)"))</f>
        <v/>
      </c>
      <c r="L1882" s="418" t="inlineStr"/>
      <c r="M1882" s="418" t="inlineStr"/>
      <c r="N1882" s="455" t="n"/>
      <c r="O1882" s="455">
        <f>IF(W1882&lt;0,AI1882,I1882)</f>
        <v/>
      </c>
      <c r="P1882" s="455">
        <f>I1882-O1882</f>
        <v/>
      </c>
      <c r="Q1882" s="418" t="n"/>
      <c r="R1882" s="418" t="inlineStr">
        <is>
          <t>TI2023-0383</t>
        </is>
      </c>
      <c r="S1882" s="418" t="inlineStr"/>
      <c r="T1882" s="418">
        <f>R1882=S1882</f>
        <v/>
      </c>
      <c r="U1882" s="418">
        <f>AND(MONTH(F1882)=MONTH(Y1882), YEAR(F1882)=YEAR(Y1882))</f>
        <v/>
      </c>
      <c r="V1882" s="418">
        <f>AND(AC1882&lt;&gt;"", 'Company information'!D$4&lt;&gt;"", RIGHT(SUBSTITUTE(AC1882,"-",""),9)=RIGHT(SUBSTITUTE('Company information'!D$4,"-",""),9))</f>
        <v/>
      </c>
      <c r="W1882" s="418">
        <f>AI1882-I1882</f>
        <v/>
      </c>
      <c r="X1882" s="455" t="n"/>
      <c r="Y1882" s="417" t="n"/>
      <c r="Z1882" s="418" t="n"/>
      <c r="AA1882" s="418" t="n"/>
      <c r="AB1882" s="418" t="n"/>
      <c r="AC1882" s="418" t="n"/>
      <c r="AD1882" s="418" t="n"/>
      <c r="AE1882" s="455" t="n"/>
      <c r="AF1882" s="455" t="n"/>
      <c r="AG1882" s="455" t="n"/>
      <c r="AH1882" s="455" t="n"/>
      <c r="AI1882" s="455" t="n"/>
      <c r="AJ1882" s="455" t="n"/>
      <c r="AK1882" s="455" t="n"/>
      <c r="AL1882" s="455" t="n"/>
      <c r="AM1882" s="455" t="n"/>
      <c r="AN1882" s="455" t="n"/>
      <c r="AO1882" s="455" t="n"/>
      <c r="AP1882" s="455" t="n"/>
      <c r="AQ1882" s="455" t="n"/>
      <c r="AR1882" s="418" t="n"/>
      <c r="AS1882" s="418" t="n"/>
      <c r="AT1882" s="418" t="n"/>
    </row>
    <row r="1883">
      <c r="A1883" s="417" t="n">
        <v>1874</v>
      </c>
      <c r="B1883" s="418" t="inlineStr">
        <is>
          <t>CLEARANCE AND TRUCKING FEE</t>
        </is>
      </c>
      <c r="C1883" s="418" t="inlineStr">
        <is>
          <t>56ប៊ី-លីង សឹបផ្លាយ ឆេន មេនេចម៉ិន ឯ.ក</t>
        </is>
      </c>
      <c r="D1883" s="418" t="inlineStr">
        <is>
          <t>K004-902004795</t>
        </is>
      </c>
      <c r="E1883" s="418" t="inlineStr">
        <is>
          <t>TI2023-0384</t>
        </is>
      </c>
      <c r="F1883" s="419" t="n">
        <v>45029</v>
      </c>
      <c r="G1883" s="420" t="n">
        <v>361785</v>
      </c>
      <c r="H1883" s="418" t="n"/>
      <c r="I1883" s="455" t="n">
        <v>361785</v>
      </c>
      <c r="J1883" s="418">
        <f>IF(L1883&lt;&gt;"",L1883,K1883)</f>
        <v/>
      </c>
      <c r="K1883" s="418">
        <f>IF(AND(T1883=TRUE, U1883=TRUE, V1883=TRUE), IF(W1883&lt;-0.05, "អនុញ្ញាត (អ្នកផ្គត់ផ្គង់ប្រកាសខ្វះ)", "បានប្រកាស (អនុញ្ញាត)"), IF(AND(T1883=FALSE, U1883=FALSE, V1883=FALSE), "ព្យួរទុក (មិនមានទិន្នន័យ)", "ប្រកាសខុស (ព្យួរទុក)"))</f>
        <v/>
      </c>
      <c r="L1883" s="418" t="inlineStr"/>
      <c r="M1883" s="418" t="inlineStr"/>
      <c r="N1883" s="455" t="n"/>
      <c r="O1883" s="455">
        <f>IF(W1883&lt;0,AI1883,I1883)</f>
        <v/>
      </c>
      <c r="P1883" s="455">
        <f>I1883-O1883</f>
        <v/>
      </c>
      <c r="Q1883" s="418" t="n"/>
      <c r="R1883" s="418" t="inlineStr">
        <is>
          <t>TI2023-0384</t>
        </is>
      </c>
      <c r="S1883" s="418" t="inlineStr"/>
      <c r="T1883" s="418">
        <f>R1883=S1883</f>
        <v/>
      </c>
      <c r="U1883" s="418">
        <f>AND(MONTH(F1883)=MONTH(Y1883), YEAR(F1883)=YEAR(Y1883))</f>
        <v/>
      </c>
      <c r="V1883" s="418">
        <f>AND(AC1883&lt;&gt;"", 'Company information'!D$4&lt;&gt;"", RIGHT(SUBSTITUTE(AC1883,"-",""),9)=RIGHT(SUBSTITUTE('Company information'!D$4,"-",""),9))</f>
        <v/>
      </c>
      <c r="W1883" s="418">
        <f>AI1883-I1883</f>
        <v/>
      </c>
      <c r="X1883" s="455" t="n"/>
      <c r="Y1883" s="417" t="n"/>
      <c r="Z1883" s="418" t="n"/>
      <c r="AA1883" s="418" t="n"/>
      <c r="AB1883" s="418" t="n"/>
      <c r="AC1883" s="418" t="n"/>
      <c r="AD1883" s="418" t="n"/>
      <c r="AE1883" s="455" t="n"/>
      <c r="AF1883" s="455" t="n"/>
      <c r="AG1883" s="455" t="n"/>
      <c r="AH1883" s="455" t="n"/>
      <c r="AI1883" s="455" t="n"/>
      <c r="AJ1883" s="455" t="n"/>
      <c r="AK1883" s="455" t="n"/>
      <c r="AL1883" s="455" t="n"/>
      <c r="AM1883" s="455" t="n"/>
      <c r="AN1883" s="455" t="n"/>
      <c r="AO1883" s="455" t="n"/>
      <c r="AP1883" s="455" t="n"/>
      <c r="AQ1883" s="455" t="n"/>
      <c r="AR1883" s="418" t="n"/>
      <c r="AS1883" s="418" t="n"/>
      <c r="AT1883" s="418" t="n"/>
    </row>
    <row r="1884">
      <c r="A1884" s="417" t="n">
        <v>1875</v>
      </c>
      <c r="B1884" s="418" t="inlineStr">
        <is>
          <t>CLEARANCE AND TRUCKING FEE</t>
        </is>
      </c>
      <c r="C1884" s="418" t="inlineStr">
        <is>
          <t>56ប៊ី-លីង សឹបផ្លាយ ឆេន មេនេចម៉ិន ឯ.ក</t>
        </is>
      </c>
      <c r="D1884" s="418" t="inlineStr">
        <is>
          <t>K004-902004795</t>
        </is>
      </c>
      <c r="E1884" s="418" t="inlineStr">
        <is>
          <t>TI2023-0385</t>
        </is>
      </c>
      <c r="F1884" s="419" t="n">
        <v>45029</v>
      </c>
      <c r="G1884" s="420" t="n">
        <v>170730</v>
      </c>
      <c r="H1884" s="418" t="n"/>
      <c r="I1884" s="455" t="n">
        <v>170730</v>
      </c>
      <c r="J1884" s="418">
        <f>IF(L1884&lt;&gt;"",L1884,K1884)</f>
        <v/>
      </c>
      <c r="K1884" s="418">
        <f>IF(AND(T1884=TRUE, U1884=TRUE, V1884=TRUE), IF(W1884&lt;-0.05, "អនុញ្ញាត (អ្នកផ្គត់ផ្គង់ប្រកាសខ្វះ)", "បានប្រកាស (អនុញ្ញាត)"), IF(AND(T1884=FALSE, U1884=FALSE, V1884=FALSE), "ព្យួរទុក (មិនមានទិន្នន័យ)", "ប្រកាសខុស (ព្យួរទុក)"))</f>
        <v/>
      </c>
      <c r="L1884" s="418" t="inlineStr"/>
      <c r="M1884" s="418" t="inlineStr"/>
      <c r="N1884" s="455" t="n"/>
      <c r="O1884" s="455">
        <f>IF(W1884&lt;0,AI1884,I1884)</f>
        <v/>
      </c>
      <c r="P1884" s="455">
        <f>I1884-O1884</f>
        <v/>
      </c>
      <c r="Q1884" s="418" t="n"/>
      <c r="R1884" s="418" t="inlineStr">
        <is>
          <t>TI2023-0385</t>
        </is>
      </c>
      <c r="S1884" s="418" t="inlineStr"/>
      <c r="T1884" s="418">
        <f>R1884=S1884</f>
        <v/>
      </c>
      <c r="U1884" s="418">
        <f>AND(MONTH(F1884)=MONTH(Y1884), YEAR(F1884)=YEAR(Y1884))</f>
        <v/>
      </c>
      <c r="V1884" s="418">
        <f>AND(AC1884&lt;&gt;"", 'Company information'!D$4&lt;&gt;"", RIGHT(SUBSTITUTE(AC1884,"-",""),9)=RIGHT(SUBSTITUTE('Company information'!D$4,"-",""),9))</f>
        <v/>
      </c>
      <c r="W1884" s="418">
        <f>AI1884-I1884</f>
        <v/>
      </c>
      <c r="X1884" s="455" t="n"/>
      <c r="Y1884" s="417" t="n"/>
      <c r="Z1884" s="418" t="n"/>
      <c r="AA1884" s="418" t="n"/>
      <c r="AB1884" s="418" t="n"/>
      <c r="AC1884" s="418" t="n"/>
      <c r="AD1884" s="418" t="n"/>
      <c r="AE1884" s="455" t="n"/>
      <c r="AF1884" s="455" t="n"/>
      <c r="AG1884" s="455" t="n"/>
      <c r="AH1884" s="455" t="n"/>
      <c r="AI1884" s="455" t="n"/>
      <c r="AJ1884" s="455" t="n"/>
      <c r="AK1884" s="455" t="n"/>
      <c r="AL1884" s="455" t="n"/>
      <c r="AM1884" s="455" t="n"/>
      <c r="AN1884" s="455" t="n"/>
      <c r="AO1884" s="455" t="n"/>
      <c r="AP1884" s="455" t="n"/>
      <c r="AQ1884" s="455" t="n"/>
      <c r="AR1884" s="418" t="n"/>
      <c r="AS1884" s="418" t="n"/>
      <c r="AT1884" s="418" t="n"/>
    </row>
    <row r="1885">
      <c r="A1885" s="417" t="n">
        <v>1876</v>
      </c>
      <c r="B1885" s="418" t="inlineStr">
        <is>
          <t>CLEARANCE AND TRUCKING FEE</t>
        </is>
      </c>
      <c r="C1885" s="418" t="inlineStr">
        <is>
          <t>56ប៊ី-លីង សឹបផ្លាយ ឆេន មេនេចម៉ិន ឯ.ក</t>
        </is>
      </c>
      <c r="D1885" s="418" t="inlineStr">
        <is>
          <t>K004-902004795</t>
        </is>
      </c>
      <c r="E1885" s="418" t="inlineStr">
        <is>
          <t>TI2023-0386</t>
        </is>
      </c>
      <c r="F1885" s="419" t="n">
        <v>45029</v>
      </c>
      <c r="G1885" s="420" t="n">
        <v>270323</v>
      </c>
      <c r="H1885" s="418" t="n"/>
      <c r="I1885" s="455" t="n">
        <v>270323</v>
      </c>
      <c r="J1885" s="418">
        <f>IF(L1885&lt;&gt;"",L1885,K1885)</f>
        <v/>
      </c>
      <c r="K1885" s="418">
        <f>IF(AND(T1885=TRUE, U1885=TRUE, V1885=TRUE), IF(W1885&lt;-0.05, "អនុញ្ញាត (អ្នកផ្គត់ផ្គង់ប្រកាសខ្វះ)", "បានប្រកាស (អនុញ្ញាត)"), IF(AND(T1885=FALSE, U1885=FALSE, V1885=FALSE), "ព្យួរទុក (មិនមានទិន្នន័យ)", "ប្រកាសខុស (ព្យួរទុក)"))</f>
        <v/>
      </c>
      <c r="L1885" s="418" t="inlineStr"/>
      <c r="M1885" s="418" t="inlineStr"/>
      <c r="N1885" s="455" t="n"/>
      <c r="O1885" s="455">
        <f>IF(W1885&lt;0,AI1885,I1885)</f>
        <v/>
      </c>
      <c r="P1885" s="455">
        <f>I1885-O1885</f>
        <v/>
      </c>
      <c r="Q1885" s="418" t="n"/>
      <c r="R1885" s="418" t="inlineStr">
        <is>
          <t>TI2023-0386</t>
        </is>
      </c>
      <c r="S1885" s="418" t="inlineStr"/>
      <c r="T1885" s="418">
        <f>R1885=S1885</f>
        <v/>
      </c>
      <c r="U1885" s="418">
        <f>AND(MONTH(F1885)=MONTH(Y1885), YEAR(F1885)=YEAR(Y1885))</f>
        <v/>
      </c>
      <c r="V1885" s="418">
        <f>AND(AC1885&lt;&gt;"", 'Company information'!D$4&lt;&gt;"", RIGHT(SUBSTITUTE(AC1885,"-",""),9)=RIGHT(SUBSTITUTE('Company information'!D$4,"-",""),9))</f>
        <v/>
      </c>
      <c r="W1885" s="418">
        <f>AI1885-I1885</f>
        <v/>
      </c>
      <c r="X1885" s="455" t="n"/>
      <c r="Y1885" s="417" t="n"/>
      <c r="Z1885" s="418" t="n"/>
      <c r="AA1885" s="418" t="n"/>
      <c r="AB1885" s="418" t="n"/>
      <c r="AC1885" s="418" t="n"/>
      <c r="AD1885" s="418" t="n"/>
      <c r="AE1885" s="455" t="n"/>
      <c r="AF1885" s="455" t="n"/>
      <c r="AG1885" s="455" t="n"/>
      <c r="AH1885" s="455" t="n"/>
      <c r="AI1885" s="455" t="n"/>
      <c r="AJ1885" s="455" t="n"/>
      <c r="AK1885" s="455" t="n"/>
      <c r="AL1885" s="455" t="n"/>
      <c r="AM1885" s="455" t="n"/>
      <c r="AN1885" s="455" t="n"/>
      <c r="AO1885" s="455" t="n"/>
      <c r="AP1885" s="455" t="n"/>
      <c r="AQ1885" s="455" t="n"/>
      <c r="AR1885" s="418" t="n"/>
      <c r="AS1885" s="418" t="n"/>
      <c r="AT1885" s="418" t="n"/>
    </row>
    <row r="1886">
      <c r="A1886" s="417" t="n">
        <v>1877</v>
      </c>
      <c r="B1886" s="418" t="inlineStr">
        <is>
          <t>LIFT OFF CHARGES 40'FULL AND GATE FEE CHARGES 40' FULL</t>
        </is>
      </c>
      <c r="C1886" s="418" t="inlineStr">
        <is>
          <t>កំពង់ផែស្វយ័តភ្នំពេញ "ក.ស.ភ"</t>
        </is>
      </c>
      <c r="D1886" s="418" t="inlineStr">
        <is>
          <t>L001-100044999</t>
        </is>
      </c>
      <c r="E1886" s="418" t="inlineStr">
        <is>
          <t>INV20230418821</t>
        </is>
      </c>
      <c r="F1886" s="419" t="n">
        <v>45264</v>
      </c>
      <c r="G1886" s="420" t="n">
        <v>29246</v>
      </c>
      <c r="H1886" s="418" t="n"/>
      <c r="I1886" s="455" t="n">
        <v>29246</v>
      </c>
      <c r="J1886" s="418">
        <f>IF(L1886&lt;&gt;"",L1886,K1886)</f>
        <v/>
      </c>
      <c r="K1886" s="418">
        <f>IF(AND(T1886=TRUE, U1886=TRUE, V1886=TRUE), IF(W1886&lt;-0.05, "អនុញ្ញាត (អ្នកផ្គត់ផ្គង់ប្រកាសខ្វះ)", "បានប្រកាស (អនុញ្ញាត)"), IF(AND(T1886=FALSE, U1886=FALSE, V1886=FALSE), "ព្យួរទុក (មិនមានទិន្នន័យ)", "ប្រកាសខុស (ព្យួរទុក)"))</f>
        <v/>
      </c>
      <c r="L1886" s="418" t="inlineStr"/>
      <c r="M1886" s="418" t="inlineStr"/>
      <c r="N1886" s="455" t="n"/>
      <c r="O1886" s="455">
        <f>IF(W1886&lt;0,AI1886,I1886)</f>
        <v/>
      </c>
      <c r="P1886" s="455">
        <f>I1886-O1886</f>
        <v/>
      </c>
      <c r="Q1886" s="418" t="n"/>
      <c r="R1886" s="418" t="inlineStr">
        <is>
          <t>INV20230418821</t>
        </is>
      </c>
      <c r="S1886" s="418" t="inlineStr"/>
      <c r="T1886" s="418">
        <f>R1886=S1886</f>
        <v/>
      </c>
      <c r="U1886" s="418">
        <f>AND(MONTH(F1886)=MONTH(Y1886), YEAR(F1886)=YEAR(Y1886))</f>
        <v/>
      </c>
      <c r="V1886" s="418">
        <f>AND(AC1886&lt;&gt;"", 'Company information'!D$4&lt;&gt;"", RIGHT(SUBSTITUTE(AC1886,"-",""),9)=RIGHT(SUBSTITUTE('Company information'!D$4,"-",""),9))</f>
        <v/>
      </c>
      <c r="W1886" s="418">
        <f>AI1886-I1886</f>
        <v/>
      </c>
      <c r="X1886" s="455" t="n"/>
      <c r="Y1886" s="417" t="n"/>
      <c r="Z1886" s="418" t="n"/>
      <c r="AA1886" s="418" t="n"/>
      <c r="AB1886" s="418" t="n"/>
      <c r="AC1886" s="418" t="n"/>
      <c r="AD1886" s="418" t="n"/>
      <c r="AE1886" s="455" t="n"/>
      <c r="AF1886" s="455" t="n"/>
      <c r="AG1886" s="455" t="n"/>
      <c r="AH1886" s="455" t="n"/>
      <c r="AI1886" s="455" t="n"/>
      <c r="AJ1886" s="455" t="n"/>
      <c r="AK1886" s="455" t="n"/>
      <c r="AL1886" s="455" t="n"/>
      <c r="AM1886" s="455" t="n"/>
      <c r="AN1886" s="455" t="n"/>
      <c r="AO1886" s="455" t="n"/>
      <c r="AP1886" s="455" t="n"/>
      <c r="AQ1886" s="455" t="n"/>
      <c r="AR1886" s="418" t="n"/>
      <c r="AS1886" s="418" t="n"/>
      <c r="AT1886" s="418" t="n"/>
    </row>
    <row r="1887">
      <c r="A1887" s="417" t="n">
        <v>1878</v>
      </c>
      <c r="B1887" s="418" t="inlineStr">
        <is>
          <t>CLEARANCE FEE</t>
        </is>
      </c>
      <c r="C1887" s="418" t="inlineStr">
        <is>
          <t>56ប៊ី-លីង សឹបផ្លាយ ឆេន មេនេចម៉ិន ឯ.ក</t>
        </is>
      </c>
      <c r="D1887" s="418" t="inlineStr">
        <is>
          <t>K004-902004795</t>
        </is>
      </c>
      <c r="E1887" s="418" t="inlineStr">
        <is>
          <t>TI2023-0393</t>
        </is>
      </c>
      <c r="F1887" s="419" t="n">
        <v>45029</v>
      </c>
      <c r="G1887" s="420" t="n">
        <v>170730</v>
      </c>
      <c r="H1887" s="418" t="n"/>
      <c r="I1887" s="455" t="n">
        <v>170730</v>
      </c>
      <c r="J1887" s="418">
        <f>IF(L1887&lt;&gt;"",L1887,K1887)</f>
        <v/>
      </c>
      <c r="K1887" s="418">
        <f>IF(AND(T1887=TRUE, U1887=TRUE, V1887=TRUE), IF(W1887&lt;-0.05, "អនុញ្ញាត (អ្នកផ្គត់ផ្គង់ប្រកាសខ្វះ)", "បានប្រកាស (អនុញ្ញាត)"), IF(AND(T1887=FALSE, U1887=FALSE, V1887=FALSE), "ព្យួរទុក (មិនមានទិន្នន័យ)", "ប្រកាសខុស (ព្យួរទុក)"))</f>
        <v/>
      </c>
      <c r="L1887" s="418" t="inlineStr"/>
      <c r="M1887" s="418" t="inlineStr"/>
      <c r="N1887" s="455" t="n"/>
      <c r="O1887" s="455">
        <f>IF(W1887&lt;0,AI1887,I1887)</f>
        <v/>
      </c>
      <c r="P1887" s="455">
        <f>I1887-O1887</f>
        <v/>
      </c>
      <c r="Q1887" s="418" t="n"/>
      <c r="R1887" s="418" t="inlineStr">
        <is>
          <t>TI2023-0393</t>
        </is>
      </c>
      <c r="S1887" s="418" t="inlineStr"/>
      <c r="T1887" s="418">
        <f>R1887=S1887</f>
        <v/>
      </c>
      <c r="U1887" s="418">
        <f>AND(MONTH(F1887)=MONTH(Y1887), YEAR(F1887)=YEAR(Y1887))</f>
        <v/>
      </c>
      <c r="V1887" s="418">
        <f>AND(AC1887&lt;&gt;"", 'Company information'!D$4&lt;&gt;"", RIGHT(SUBSTITUTE(AC1887,"-",""),9)=RIGHT(SUBSTITUTE('Company information'!D$4,"-",""),9))</f>
        <v/>
      </c>
      <c r="W1887" s="418">
        <f>AI1887-I1887</f>
        <v/>
      </c>
      <c r="X1887" s="455" t="n"/>
      <c r="Y1887" s="417" t="n"/>
      <c r="Z1887" s="418" t="n"/>
      <c r="AA1887" s="418" t="n"/>
      <c r="AB1887" s="418" t="n"/>
      <c r="AC1887" s="418" t="n"/>
      <c r="AD1887" s="418" t="n"/>
      <c r="AE1887" s="455" t="n"/>
      <c r="AF1887" s="455" t="n"/>
      <c r="AG1887" s="455" t="n"/>
      <c r="AH1887" s="455" t="n"/>
      <c r="AI1887" s="455" t="n"/>
      <c r="AJ1887" s="455" t="n"/>
      <c r="AK1887" s="455" t="n"/>
      <c r="AL1887" s="455" t="n"/>
      <c r="AM1887" s="455" t="n"/>
      <c r="AN1887" s="455" t="n"/>
      <c r="AO1887" s="455" t="n"/>
      <c r="AP1887" s="455" t="n"/>
      <c r="AQ1887" s="455" t="n"/>
      <c r="AR1887" s="418" t="n"/>
      <c r="AS1887" s="418" t="n"/>
      <c r="AT1887" s="418" t="n"/>
    </row>
    <row r="1888">
      <c r="A1888" s="417" t="n">
        <v>1879</v>
      </c>
      <c r="B1888" s="418" t="inlineStr">
        <is>
          <t>CLERANCE FEE</t>
        </is>
      </c>
      <c r="C1888" s="418" t="inlineStr">
        <is>
          <t>56ប៊ី-លីង សឹបផ្លាយ ឆេន មេនេចម៉ិន ឯ.ក</t>
        </is>
      </c>
      <c r="D1888" s="418" t="inlineStr">
        <is>
          <t>K004-902004795</t>
        </is>
      </c>
      <c r="E1888" s="418" t="inlineStr">
        <is>
          <t>TI2023-0336</t>
        </is>
      </c>
      <c r="F1888" s="419" t="n">
        <v>45111</v>
      </c>
      <c r="G1888" s="420" t="n">
        <v>170394</v>
      </c>
      <c r="H1888" s="418" t="n"/>
      <c r="I1888" s="455" t="n">
        <v>170394</v>
      </c>
      <c r="J1888" s="418">
        <f>IF(L1888&lt;&gt;"",L1888,K1888)</f>
        <v/>
      </c>
      <c r="K1888" s="418">
        <f>IF(AND(T1888=TRUE, U1888=TRUE, V1888=TRUE), IF(W1888&lt;-0.05, "អនុញ្ញាត (អ្នកផ្គត់ផ្គង់ប្រកាសខ្វះ)", "បានប្រកាស (អនុញ្ញាត)"), IF(AND(T1888=FALSE, U1888=FALSE, V1888=FALSE), "ព្យួរទុក (មិនមានទិន្នន័យ)", "ប្រកាសខុស (ព្យួរទុក)"))</f>
        <v/>
      </c>
      <c r="L1888" s="418" t="inlineStr"/>
      <c r="M1888" s="418" t="inlineStr"/>
      <c r="N1888" s="455" t="n"/>
      <c r="O1888" s="455">
        <f>IF(W1888&lt;0,AI1888,I1888)</f>
        <v/>
      </c>
      <c r="P1888" s="455">
        <f>I1888-O1888</f>
        <v/>
      </c>
      <c r="Q1888" s="418" t="n"/>
      <c r="R1888" s="418" t="inlineStr">
        <is>
          <t>TI2023-0336</t>
        </is>
      </c>
      <c r="S1888" s="418" t="inlineStr"/>
      <c r="T1888" s="418">
        <f>R1888=S1888</f>
        <v/>
      </c>
      <c r="U1888" s="418">
        <f>AND(MONTH(F1888)=MONTH(Y1888), YEAR(F1888)=YEAR(Y1888))</f>
        <v/>
      </c>
      <c r="V1888" s="418">
        <f>AND(AC1888&lt;&gt;"", 'Company information'!D$4&lt;&gt;"", RIGHT(SUBSTITUTE(AC1888,"-",""),9)=RIGHT(SUBSTITUTE('Company information'!D$4,"-",""),9))</f>
        <v/>
      </c>
      <c r="W1888" s="418">
        <f>AI1888-I1888</f>
        <v/>
      </c>
      <c r="X1888" s="455" t="n"/>
      <c r="Y1888" s="417" t="n"/>
      <c r="Z1888" s="418" t="n"/>
      <c r="AA1888" s="418" t="n"/>
      <c r="AB1888" s="418" t="n"/>
      <c r="AC1888" s="418" t="n"/>
      <c r="AD1888" s="418" t="n"/>
      <c r="AE1888" s="455" t="n"/>
      <c r="AF1888" s="455" t="n"/>
      <c r="AG1888" s="455" t="n"/>
      <c r="AH1888" s="455" t="n"/>
      <c r="AI1888" s="455" t="n"/>
      <c r="AJ1888" s="455" t="n"/>
      <c r="AK1888" s="455" t="n"/>
      <c r="AL1888" s="455" t="n"/>
      <c r="AM1888" s="455" t="n"/>
      <c r="AN1888" s="455" t="n"/>
      <c r="AO1888" s="455" t="n"/>
      <c r="AP1888" s="455" t="n"/>
      <c r="AQ1888" s="455" t="n"/>
      <c r="AR1888" s="418" t="n"/>
      <c r="AS1888" s="418" t="n"/>
      <c r="AT1888" s="418" t="n"/>
    </row>
    <row r="1889">
      <c r="A1889" s="417" t="n">
        <v>1880</v>
      </c>
      <c r="B1889" s="418" t="inlineStr">
        <is>
          <t>CLERANCE FEE</t>
        </is>
      </c>
      <c r="C1889" s="418" t="inlineStr">
        <is>
          <t>56ប៊ី-លីង សឹបផ្លាយ ឆេន មេនេចម៉ិន ឯ.ក</t>
        </is>
      </c>
      <c r="D1889" s="418" t="inlineStr">
        <is>
          <t>K004-902004795</t>
        </is>
      </c>
      <c r="E1889" s="418" t="inlineStr">
        <is>
          <t>TI2023-0335</t>
        </is>
      </c>
      <c r="F1889" s="419" t="n">
        <v>45111</v>
      </c>
      <c r="G1889" s="420" t="n">
        <v>170394</v>
      </c>
      <c r="H1889" s="418" t="n"/>
      <c r="I1889" s="455" t="n">
        <v>170394</v>
      </c>
      <c r="J1889" s="418">
        <f>IF(L1889&lt;&gt;"",L1889,K1889)</f>
        <v/>
      </c>
      <c r="K1889" s="418">
        <f>IF(AND(T1889=TRUE, U1889=TRUE, V1889=TRUE), IF(W1889&lt;-0.05, "អនុញ្ញាត (អ្នកផ្គត់ផ្គង់ប្រកាសខ្វះ)", "បានប្រកាស (អនុញ្ញាត)"), IF(AND(T1889=FALSE, U1889=FALSE, V1889=FALSE), "ព្យួរទុក (មិនមានទិន្នន័យ)", "ប្រកាសខុស (ព្យួរទុក)"))</f>
        <v/>
      </c>
      <c r="L1889" s="418" t="inlineStr"/>
      <c r="M1889" s="418" t="inlineStr"/>
      <c r="N1889" s="455" t="n"/>
      <c r="O1889" s="455">
        <f>IF(W1889&lt;0,AI1889,I1889)</f>
        <v/>
      </c>
      <c r="P1889" s="455">
        <f>I1889-O1889</f>
        <v/>
      </c>
      <c r="Q1889" s="418" t="n"/>
      <c r="R1889" s="418" t="inlineStr">
        <is>
          <t>TI2023-0335</t>
        </is>
      </c>
      <c r="S1889" s="418" t="inlineStr"/>
      <c r="T1889" s="418">
        <f>R1889=S1889</f>
        <v/>
      </c>
      <c r="U1889" s="418">
        <f>AND(MONTH(F1889)=MONTH(Y1889), YEAR(F1889)=YEAR(Y1889))</f>
        <v/>
      </c>
      <c r="V1889" s="418">
        <f>AND(AC1889&lt;&gt;"", 'Company information'!D$4&lt;&gt;"", RIGHT(SUBSTITUTE(AC1889,"-",""),9)=RIGHT(SUBSTITUTE('Company information'!D$4,"-",""),9))</f>
        <v/>
      </c>
      <c r="W1889" s="418">
        <f>AI1889-I1889</f>
        <v/>
      </c>
      <c r="X1889" s="455" t="n"/>
      <c r="Y1889" s="417" t="n"/>
      <c r="Z1889" s="418" t="n"/>
      <c r="AA1889" s="418" t="n"/>
      <c r="AB1889" s="418" t="n"/>
      <c r="AC1889" s="418" t="n"/>
      <c r="AD1889" s="418" t="n"/>
      <c r="AE1889" s="455" t="n"/>
      <c r="AF1889" s="455" t="n"/>
      <c r="AG1889" s="455" t="n"/>
      <c r="AH1889" s="455" t="n"/>
      <c r="AI1889" s="455" t="n"/>
      <c r="AJ1889" s="455" t="n"/>
      <c r="AK1889" s="455" t="n"/>
      <c r="AL1889" s="455" t="n"/>
      <c r="AM1889" s="455" t="n"/>
      <c r="AN1889" s="455" t="n"/>
      <c r="AO1889" s="455" t="n"/>
      <c r="AP1889" s="455" t="n"/>
      <c r="AQ1889" s="455" t="n"/>
      <c r="AR1889" s="418" t="n"/>
      <c r="AS1889" s="418" t="n"/>
      <c r="AT1889" s="418" t="n"/>
    </row>
    <row r="1890">
      <c r="A1890" s="417" t="n">
        <v>1881</v>
      </c>
      <c r="B1890" s="418" t="inlineStr">
        <is>
          <t>CLEARANCE AND TRUCKING FEE</t>
        </is>
      </c>
      <c r="C1890" s="418" t="inlineStr">
        <is>
          <t>56ប៊ី-លីង សឹបផ្លាយ ឆេន មេនេចម៉ិន ឯ.ក</t>
        </is>
      </c>
      <c r="D1890" s="418" t="inlineStr">
        <is>
          <t>K004-902004795</t>
        </is>
      </c>
      <c r="E1890" s="418" t="inlineStr">
        <is>
          <t>TI2023-0334</t>
        </is>
      </c>
      <c r="F1890" s="419" t="n">
        <v>45111</v>
      </c>
      <c r="G1890" s="420" t="n">
        <v>208936</v>
      </c>
      <c r="H1890" s="418" t="n"/>
      <c r="I1890" s="455" t="n">
        <v>208936</v>
      </c>
      <c r="J1890" s="418">
        <f>IF(L1890&lt;&gt;"",L1890,K1890)</f>
        <v/>
      </c>
      <c r="K1890" s="418">
        <f>IF(AND(T1890=TRUE, U1890=TRUE, V1890=TRUE), IF(W1890&lt;-0.05, "អនុញ្ញាត (អ្នកផ្គត់ផ្គង់ប្រកាសខ្វះ)", "បានប្រកាស (អនុញ្ញាត)"), IF(AND(T1890=FALSE, U1890=FALSE, V1890=FALSE), "ព្យួរទុក (មិនមានទិន្នន័យ)", "ប្រកាសខុស (ព្យួរទុក)"))</f>
        <v/>
      </c>
      <c r="L1890" s="418" t="inlineStr"/>
      <c r="M1890" s="418" t="inlineStr"/>
      <c r="N1890" s="455" t="n"/>
      <c r="O1890" s="455">
        <f>IF(W1890&lt;0,AI1890,I1890)</f>
        <v/>
      </c>
      <c r="P1890" s="455">
        <f>I1890-O1890</f>
        <v/>
      </c>
      <c r="Q1890" s="418" t="n"/>
      <c r="R1890" s="418" t="inlineStr">
        <is>
          <t>TI2023-0334</t>
        </is>
      </c>
      <c r="S1890" s="418" t="inlineStr"/>
      <c r="T1890" s="418">
        <f>R1890=S1890</f>
        <v/>
      </c>
      <c r="U1890" s="418">
        <f>AND(MONTH(F1890)=MONTH(Y1890), YEAR(F1890)=YEAR(Y1890))</f>
        <v/>
      </c>
      <c r="V1890" s="418">
        <f>AND(AC1890&lt;&gt;"", 'Company information'!D$4&lt;&gt;"", RIGHT(SUBSTITUTE(AC1890,"-",""),9)=RIGHT(SUBSTITUTE('Company information'!D$4,"-",""),9))</f>
        <v/>
      </c>
      <c r="W1890" s="418">
        <f>AI1890-I1890</f>
        <v/>
      </c>
      <c r="X1890" s="455" t="n"/>
      <c r="Y1890" s="417" t="n"/>
      <c r="Z1890" s="418" t="n"/>
      <c r="AA1890" s="418" t="n"/>
      <c r="AB1890" s="418" t="n"/>
      <c r="AC1890" s="418" t="n"/>
      <c r="AD1890" s="418" t="n"/>
      <c r="AE1890" s="455" t="n"/>
      <c r="AF1890" s="455" t="n"/>
      <c r="AG1890" s="455" t="n"/>
      <c r="AH1890" s="455" t="n"/>
      <c r="AI1890" s="455" t="n"/>
      <c r="AJ1890" s="455" t="n"/>
      <c r="AK1890" s="455" t="n"/>
      <c r="AL1890" s="455" t="n"/>
      <c r="AM1890" s="455" t="n"/>
      <c r="AN1890" s="455" t="n"/>
      <c r="AO1890" s="455" t="n"/>
      <c r="AP1890" s="455" t="n"/>
      <c r="AQ1890" s="455" t="n"/>
      <c r="AR1890" s="418" t="n"/>
      <c r="AS1890" s="418" t="n"/>
      <c r="AT1890" s="418" t="n"/>
    </row>
    <row r="1891">
      <c r="A1891" s="417" t="n">
        <v>1882</v>
      </c>
      <c r="B1891" s="418" t="inlineStr">
        <is>
          <t>LIFT OFF CHARGES 40'FULL AND GATE FEE CHARGES 40' FULL</t>
        </is>
      </c>
      <c r="C1891" s="418" t="inlineStr">
        <is>
          <t>កំពង់ផែស្វយ័តភ្នំពេញ "ក.ស.ភ"</t>
        </is>
      </c>
      <c r="D1891" s="418" t="inlineStr">
        <is>
          <t>L001-100044999</t>
        </is>
      </c>
      <c r="E1891" s="418" t="inlineStr">
        <is>
          <t>INV20230417022</t>
        </is>
      </c>
      <c r="F1891" s="419" t="n">
        <v>45020</v>
      </c>
      <c r="G1891" s="420" t="n">
        <v>29160</v>
      </c>
      <c r="H1891" s="418" t="n"/>
      <c r="I1891" s="455" t="n">
        <v>29160</v>
      </c>
      <c r="J1891" s="418">
        <f>IF(L1891&lt;&gt;"",L1891,K1891)</f>
        <v/>
      </c>
      <c r="K1891" s="418">
        <f>IF(AND(T1891=TRUE, U1891=TRUE, V1891=TRUE), IF(W1891&lt;-0.05, "អនុញ្ញាត (អ្នកផ្គត់ផ្គង់ប្រកាសខ្វះ)", "បានប្រកាស (អនុញ្ញាត)"), IF(AND(T1891=FALSE, U1891=FALSE, V1891=FALSE), "ព្យួរទុក (មិនមានទិន្នន័យ)", "ប្រកាសខុស (ព្យួរទុក)"))</f>
        <v/>
      </c>
      <c r="L1891" s="418" t="inlineStr"/>
      <c r="M1891" s="418" t="inlineStr"/>
      <c r="N1891" s="455" t="n"/>
      <c r="O1891" s="455">
        <f>IF(W1891&lt;0,AI1891,I1891)</f>
        <v/>
      </c>
      <c r="P1891" s="455">
        <f>I1891-O1891</f>
        <v/>
      </c>
      <c r="Q1891" s="418" t="n"/>
      <c r="R1891" s="418" t="inlineStr">
        <is>
          <t>INV20230417022</t>
        </is>
      </c>
      <c r="S1891" s="418" t="inlineStr"/>
      <c r="T1891" s="418">
        <f>R1891=S1891</f>
        <v/>
      </c>
      <c r="U1891" s="418">
        <f>AND(MONTH(F1891)=MONTH(Y1891), YEAR(F1891)=YEAR(Y1891))</f>
        <v/>
      </c>
      <c r="V1891" s="418">
        <f>AND(AC1891&lt;&gt;"", 'Company information'!D$4&lt;&gt;"", RIGHT(SUBSTITUTE(AC1891,"-",""),9)=RIGHT(SUBSTITUTE('Company information'!D$4,"-",""),9))</f>
        <v/>
      </c>
      <c r="W1891" s="418">
        <f>AI1891-I1891</f>
        <v/>
      </c>
      <c r="X1891" s="455" t="n"/>
      <c r="Y1891" s="417" t="n"/>
      <c r="Z1891" s="418" t="n"/>
      <c r="AA1891" s="418" t="n"/>
      <c r="AB1891" s="418" t="n"/>
      <c r="AC1891" s="418" t="n"/>
      <c r="AD1891" s="418" t="n"/>
      <c r="AE1891" s="455" t="n"/>
      <c r="AF1891" s="455" t="n"/>
      <c r="AG1891" s="455" t="n"/>
      <c r="AH1891" s="455" t="n"/>
      <c r="AI1891" s="455" t="n"/>
      <c r="AJ1891" s="455" t="n"/>
      <c r="AK1891" s="455" t="n"/>
      <c r="AL1891" s="455" t="n"/>
      <c r="AM1891" s="455" t="n"/>
      <c r="AN1891" s="455" t="n"/>
      <c r="AO1891" s="455" t="n"/>
      <c r="AP1891" s="455" t="n"/>
      <c r="AQ1891" s="455" t="n"/>
      <c r="AR1891" s="418" t="n"/>
      <c r="AS1891" s="418" t="n"/>
      <c r="AT1891" s="418" t="n"/>
    </row>
    <row r="1892">
      <c r="A1892" s="417" t="n">
        <v>1883</v>
      </c>
      <c r="B1892" s="418" t="inlineStr">
        <is>
          <t>Export Administration fee, Port Formality, service Charge &amp; Extra Cut Seal</t>
        </is>
      </c>
      <c r="C1892" s="418" t="inlineStr">
        <is>
          <t>ឆាយ ដា ឡូយីស្ទីក</t>
        </is>
      </c>
      <c r="D1892" s="418" t="inlineStr">
        <is>
          <t>L001-100063098</t>
        </is>
      </c>
      <c r="E1892" s="418" t="inlineStr">
        <is>
          <t>2304003780</t>
        </is>
      </c>
      <c r="F1892" s="419" t="n">
        <v>45033</v>
      </c>
      <c r="G1892" s="420" t="n">
        <v>88980</v>
      </c>
      <c r="H1892" s="418" t="n"/>
      <c r="I1892" s="455" t="n">
        <v>88980</v>
      </c>
      <c r="J1892" s="418">
        <f>IF(L1892&lt;&gt;"",L1892,K1892)</f>
        <v/>
      </c>
      <c r="K1892" s="418">
        <f>IF(AND(T1892=TRUE, U1892=TRUE, V1892=TRUE), IF(W1892&lt;-0.05, "អនុញ្ញាត (អ្នកផ្គត់ផ្គង់ប្រកាសខ្វះ)", "បានប្រកាស (អនុញ្ញាត)"), IF(AND(T1892=FALSE, U1892=FALSE, V1892=FALSE), "ព្យួរទុក (មិនមានទិន្នន័យ)", "ប្រកាសខុស (ព្យួរទុក)"))</f>
        <v/>
      </c>
      <c r="L1892" s="418" t="inlineStr"/>
      <c r="M1892" s="418" t="inlineStr"/>
      <c r="N1892" s="455" t="n"/>
      <c r="O1892" s="455">
        <f>IF(W1892&lt;0,AI1892,I1892)</f>
        <v/>
      </c>
      <c r="P1892" s="455">
        <f>I1892-O1892</f>
        <v/>
      </c>
      <c r="Q1892" s="418" t="n"/>
      <c r="R1892" s="418" t="inlineStr">
        <is>
          <t>2304003780</t>
        </is>
      </c>
      <c r="S1892" s="418" t="inlineStr"/>
      <c r="T1892" s="418">
        <f>R1892=S1892</f>
        <v/>
      </c>
      <c r="U1892" s="418">
        <f>AND(MONTH(F1892)=MONTH(Y1892), YEAR(F1892)=YEAR(Y1892))</f>
        <v/>
      </c>
      <c r="V1892" s="418">
        <f>AND(AC1892&lt;&gt;"", 'Company information'!D$4&lt;&gt;"", RIGHT(SUBSTITUTE(AC1892,"-",""),9)=RIGHT(SUBSTITUTE('Company information'!D$4,"-",""),9))</f>
        <v/>
      </c>
      <c r="W1892" s="418">
        <f>AI1892-I1892</f>
        <v/>
      </c>
      <c r="X1892" s="455" t="n"/>
      <c r="Y1892" s="417" t="n"/>
      <c r="Z1892" s="418" t="n"/>
      <c r="AA1892" s="418" t="n"/>
      <c r="AB1892" s="418" t="n"/>
      <c r="AC1892" s="418" t="n"/>
      <c r="AD1892" s="418" t="n"/>
      <c r="AE1892" s="455" t="n"/>
      <c r="AF1892" s="455" t="n"/>
      <c r="AG1892" s="455" t="n"/>
      <c r="AH1892" s="455" t="n"/>
      <c r="AI1892" s="455" t="n"/>
      <c r="AJ1892" s="455" t="n"/>
      <c r="AK1892" s="455" t="n"/>
      <c r="AL1892" s="455" t="n"/>
      <c r="AM1892" s="455" t="n"/>
      <c r="AN1892" s="455" t="n"/>
      <c r="AO1892" s="455" t="n"/>
      <c r="AP1892" s="455" t="n"/>
      <c r="AQ1892" s="455" t="n"/>
      <c r="AR1892" s="418" t="n"/>
      <c r="AS1892" s="418" t="n"/>
      <c r="AT1892" s="418" t="n"/>
    </row>
    <row r="1893">
      <c r="A1893" s="417" t="n">
        <v>1884</v>
      </c>
      <c r="B1893" s="418" t="inlineStr">
        <is>
          <t>Export Administration fee, Port Formality, service Charge &amp; Extra Cut Seal</t>
        </is>
      </c>
      <c r="C1893" s="418" t="inlineStr">
        <is>
          <t>ឆាយ ដា ឡូយីស្ទីក</t>
        </is>
      </c>
      <c r="D1893" s="418" t="inlineStr">
        <is>
          <t>L001-100063098</t>
        </is>
      </c>
      <c r="E1893" s="418" t="inlineStr">
        <is>
          <t>2304003783</t>
        </is>
      </c>
      <c r="F1893" s="419" t="n">
        <v>45033</v>
      </c>
      <c r="G1893" s="420" t="n">
        <v>76791</v>
      </c>
      <c r="H1893" s="418" t="n"/>
      <c r="I1893" s="455" t="n">
        <v>76791</v>
      </c>
      <c r="J1893" s="418">
        <f>IF(L1893&lt;&gt;"",L1893,K1893)</f>
        <v/>
      </c>
      <c r="K1893" s="418">
        <f>IF(AND(T1893=TRUE, U1893=TRUE, V1893=TRUE), IF(W1893&lt;-0.05, "អនុញ្ញាត (អ្នកផ្គត់ផ្គង់ប្រកាសខ្វះ)", "បានប្រកាស (អនុញ្ញាត)"), IF(AND(T1893=FALSE, U1893=FALSE, V1893=FALSE), "ព្យួរទុក (មិនមានទិន្នន័យ)", "ប្រកាសខុស (ព្យួរទុក)"))</f>
        <v/>
      </c>
      <c r="L1893" s="418" t="inlineStr"/>
      <c r="M1893" s="418" t="inlineStr"/>
      <c r="N1893" s="455" t="n"/>
      <c r="O1893" s="455">
        <f>IF(W1893&lt;0,AI1893,I1893)</f>
        <v/>
      </c>
      <c r="P1893" s="455">
        <f>I1893-O1893</f>
        <v/>
      </c>
      <c r="Q1893" s="418" t="n"/>
      <c r="R1893" s="418" t="inlineStr">
        <is>
          <t>2304003783</t>
        </is>
      </c>
      <c r="S1893" s="418" t="inlineStr"/>
      <c r="T1893" s="418">
        <f>R1893=S1893</f>
        <v/>
      </c>
      <c r="U1893" s="418">
        <f>AND(MONTH(F1893)=MONTH(Y1893), YEAR(F1893)=YEAR(Y1893))</f>
        <v/>
      </c>
      <c r="V1893" s="418">
        <f>AND(AC1893&lt;&gt;"", 'Company information'!D$4&lt;&gt;"", RIGHT(SUBSTITUTE(AC1893,"-",""),9)=RIGHT(SUBSTITUTE('Company information'!D$4,"-",""),9))</f>
        <v/>
      </c>
      <c r="W1893" s="418">
        <f>AI1893-I1893</f>
        <v/>
      </c>
      <c r="X1893" s="455" t="n"/>
      <c r="Y1893" s="417" t="n"/>
      <c r="Z1893" s="418" t="n"/>
      <c r="AA1893" s="418" t="n"/>
      <c r="AB1893" s="418" t="n"/>
      <c r="AC1893" s="418" t="n"/>
      <c r="AD1893" s="418" t="n"/>
      <c r="AE1893" s="455" t="n"/>
      <c r="AF1893" s="455" t="n"/>
      <c r="AG1893" s="455" t="n"/>
      <c r="AH1893" s="455" t="n"/>
      <c r="AI1893" s="455" t="n"/>
      <c r="AJ1893" s="455" t="n"/>
      <c r="AK1893" s="455" t="n"/>
      <c r="AL1893" s="455" t="n"/>
      <c r="AM1893" s="455" t="n"/>
      <c r="AN1893" s="455" t="n"/>
      <c r="AO1893" s="455" t="n"/>
      <c r="AP1893" s="455" t="n"/>
      <c r="AQ1893" s="455" t="n"/>
      <c r="AR1893" s="418" t="n"/>
      <c r="AS1893" s="418" t="n"/>
      <c r="AT1893" s="418" t="n"/>
    </row>
    <row r="1894">
      <c r="A1894" s="417" t="n">
        <v>1885</v>
      </c>
      <c r="B1894" s="418" t="inlineStr">
        <is>
          <t>Export Administration fee, Port Formality, service Charge</t>
        </is>
      </c>
      <c r="C1894" s="418" t="inlineStr">
        <is>
          <t>ឆាយ ដា ឡូយីស្ទីក</t>
        </is>
      </c>
      <c r="D1894" s="418" t="inlineStr">
        <is>
          <t>L001-100063098</t>
        </is>
      </c>
      <c r="E1894" s="418" t="inlineStr">
        <is>
          <t>2304003786</t>
        </is>
      </c>
      <c r="F1894" s="419" t="n">
        <v>45033</v>
      </c>
      <c r="G1894" s="420" t="n">
        <v>76791</v>
      </c>
      <c r="H1894" s="418" t="n"/>
      <c r="I1894" s="455" t="n">
        <v>76791</v>
      </c>
      <c r="J1894" s="418">
        <f>IF(L1894&lt;&gt;"",L1894,K1894)</f>
        <v/>
      </c>
      <c r="K1894" s="418">
        <f>IF(AND(T1894=TRUE, U1894=TRUE, V1894=TRUE), IF(W1894&lt;-0.05, "អនុញ្ញាត (អ្នកផ្គត់ផ្គង់ប្រកាសខ្វះ)", "បានប្រកាស (អនុញ្ញាត)"), IF(AND(T1894=FALSE, U1894=FALSE, V1894=FALSE), "ព្យួរទុក (មិនមានទិន្នន័យ)", "ប្រកាសខុស (ព្យួរទុក)"))</f>
        <v/>
      </c>
      <c r="L1894" s="418" t="inlineStr"/>
      <c r="M1894" s="418" t="inlineStr"/>
      <c r="N1894" s="455" t="n"/>
      <c r="O1894" s="455">
        <f>IF(W1894&lt;0,AI1894,I1894)</f>
        <v/>
      </c>
      <c r="P1894" s="455">
        <f>I1894-O1894</f>
        <v/>
      </c>
      <c r="Q1894" s="418" t="n"/>
      <c r="R1894" s="418" t="inlineStr">
        <is>
          <t>2304003786</t>
        </is>
      </c>
      <c r="S1894" s="418" t="inlineStr"/>
      <c r="T1894" s="418">
        <f>R1894=S1894</f>
        <v/>
      </c>
      <c r="U1894" s="418">
        <f>AND(MONTH(F1894)=MONTH(Y1894), YEAR(F1894)=YEAR(Y1894))</f>
        <v/>
      </c>
      <c r="V1894" s="418">
        <f>AND(AC1894&lt;&gt;"", 'Company information'!D$4&lt;&gt;"", RIGHT(SUBSTITUTE(AC1894,"-",""),9)=RIGHT(SUBSTITUTE('Company information'!D$4,"-",""),9))</f>
        <v/>
      </c>
      <c r="W1894" s="418">
        <f>AI1894-I1894</f>
        <v/>
      </c>
      <c r="X1894" s="455" t="n"/>
      <c r="Y1894" s="417" t="n"/>
      <c r="Z1894" s="418" t="n"/>
      <c r="AA1894" s="418" t="n"/>
      <c r="AB1894" s="418" t="n"/>
      <c r="AC1894" s="418" t="n"/>
      <c r="AD1894" s="418" t="n"/>
      <c r="AE1894" s="455" t="n"/>
      <c r="AF1894" s="455" t="n"/>
      <c r="AG1894" s="455" t="n"/>
      <c r="AH1894" s="455" t="n"/>
      <c r="AI1894" s="455" t="n"/>
      <c r="AJ1894" s="455" t="n"/>
      <c r="AK1894" s="455" t="n"/>
      <c r="AL1894" s="455" t="n"/>
      <c r="AM1894" s="455" t="n"/>
      <c r="AN1894" s="455" t="n"/>
      <c r="AO1894" s="455" t="n"/>
      <c r="AP1894" s="455" t="n"/>
      <c r="AQ1894" s="455" t="n"/>
      <c r="AR1894" s="418" t="n"/>
      <c r="AS1894" s="418" t="n"/>
      <c r="AT1894" s="418" t="n"/>
    </row>
    <row r="1895">
      <c r="A1895" s="417" t="n">
        <v>1886</v>
      </c>
      <c r="B1895" s="418" t="inlineStr">
        <is>
          <t>Worker fee</t>
        </is>
      </c>
      <c r="C1895" s="418" t="inlineStr">
        <is>
          <t>ឆាយ ដា ឡូយីស្ទីក</t>
        </is>
      </c>
      <c r="D1895" s="418" t="inlineStr">
        <is>
          <t>L001-100063098</t>
        </is>
      </c>
      <c r="E1895" s="418" t="inlineStr">
        <is>
          <t>2304003814</t>
        </is>
      </c>
      <c r="F1895" s="419" t="n">
        <v>45034</v>
      </c>
      <c r="G1895" s="420" t="n">
        <v>15439</v>
      </c>
      <c r="H1895" s="418" t="n"/>
      <c r="I1895" s="455" t="n">
        <v>15439</v>
      </c>
      <c r="J1895" s="418">
        <f>IF(L1895&lt;&gt;"",L1895,K1895)</f>
        <v/>
      </c>
      <c r="K1895" s="418">
        <f>IF(AND(T1895=TRUE, U1895=TRUE, V1895=TRUE), IF(W1895&lt;-0.05, "អនុញ្ញាត (អ្នកផ្គត់ផ្គង់ប្រកាសខ្វះ)", "បានប្រកាស (អនុញ្ញាត)"), IF(AND(T1895=FALSE, U1895=FALSE, V1895=FALSE), "ព្យួរទុក (មិនមានទិន្នន័យ)", "ប្រកាសខុស (ព្យួរទុក)"))</f>
        <v/>
      </c>
      <c r="L1895" s="418" t="inlineStr"/>
      <c r="M1895" s="418" t="inlineStr"/>
      <c r="N1895" s="455" t="n"/>
      <c r="O1895" s="455">
        <f>IF(W1895&lt;0,AI1895,I1895)</f>
        <v/>
      </c>
      <c r="P1895" s="455">
        <f>I1895-O1895</f>
        <v/>
      </c>
      <c r="Q1895" s="418" t="n"/>
      <c r="R1895" s="418" t="inlineStr">
        <is>
          <t>2304003814</t>
        </is>
      </c>
      <c r="S1895" s="418" t="inlineStr"/>
      <c r="T1895" s="418">
        <f>R1895=S1895</f>
        <v/>
      </c>
      <c r="U1895" s="418">
        <f>AND(MONTH(F1895)=MONTH(Y1895), YEAR(F1895)=YEAR(Y1895))</f>
        <v/>
      </c>
      <c r="V1895" s="418">
        <f>AND(AC1895&lt;&gt;"", 'Company information'!D$4&lt;&gt;"", RIGHT(SUBSTITUTE(AC1895,"-",""),9)=RIGHT(SUBSTITUTE('Company information'!D$4,"-",""),9))</f>
        <v/>
      </c>
      <c r="W1895" s="418">
        <f>AI1895-I1895</f>
        <v/>
      </c>
      <c r="X1895" s="455" t="n"/>
      <c r="Y1895" s="417" t="n"/>
      <c r="Z1895" s="418" t="n"/>
      <c r="AA1895" s="418" t="n"/>
      <c r="AB1895" s="418" t="n"/>
      <c r="AC1895" s="418" t="n"/>
      <c r="AD1895" s="418" t="n"/>
      <c r="AE1895" s="455" t="n"/>
      <c r="AF1895" s="455" t="n"/>
      <c r="AG1895" s="455" t="n"/>
      <c r="AH1895" s="455" t="n"/>
      <c r="AI1895" s="455" t="n"/>
      <c r="AJ1895" s="455" t="n"/>
      <c r="AK1895" s="455" t="n"/>
      <c r="AL1895" s="455" t="n"/>
      <c r="AM1895" s="455" t="n"/>
      <c r="AN1895" s="455" t="n"/>
      <c r="AO1895" s="455" t="n"/>
      <c r="AP1895" s="455" t="n"/>
      <c r="AQ1895" s="455" t="n"/>
      <c r="AR1895" s="418" t="n"/>
      <c r="AS1895" s="418" t="n"/>
      <c r="AT1895" s="418" t="n"/>
    </row>
    <row r="1896">
      <c r="A1896" s="417" t="n">
        <v>1887</v>
      </c>
      <c r="B1896" s="418" t="inlineStr">
        <is>
          <t>Export Administration fee, Port Formality, service Charge</t>
        </is>
      </c>
      <c r="C1896" s="418" t="inlineStr">
        <is>
          <t>ឆាយ ដា ឡូយីស្ទីក</t>
        </is>
      </c>
      <c r="D1896" s="418" t="inlineStr">
        <is>
          <t>L001-100063098</t>
        </is>
      </c>
      <c r="E1896" s="418" t="inlineStr">
        <is>
          <t>2304004030</t>
        </is>
      </c>
      <c r="F1896" s="419" t="n">
        <v>45040</v>
      </c>
      <c r="G1896" s="420" t="n">
        <v>77093</v>
      </c>
      <c r="H1896" s="418" t="n"/>
      <c r="I1896" s="455" t="n">
        <v>77093</v>
      </c>
      <c r="J1896" s="418">
        <f>IF(L1896&lt;&gt;"",L1896,K1896)</f>
        <v/>
      </c>
      <c r="K1896" s="418">
        <f>IF(AND(T1896=TRUE, U1896=TRUE, V1896=TRUE), IF(W1896&lt;-0.05, "អនុញ្ញាត (អ្នកផ្គត់ផ្គង់ប្រកាសខ្វះ)", "បានប្រកាស (អនុញ្ញាត)"), IF(AND(T1896=FALSE, U1896=FALSE, V1896=FALSE), "ព្យួរទុក (មិនមានទិន្នន័យ)", "ប្រកាសខុស (ព្យួរទុក)"))</f>
        <v/>
      </c>
      <c r="L1896" s="418" t="inlineStr"/>
      <c r="M1896" s="418" t="inlineStr"/>
      <c r="N1896" s="455" t="n"/>
      <c r="O1896" s="455">
        <f>IF(W1896&lt;0,AI1896,I1896)</f>
        <v/>
      </c>
      <c r="P1896" s="455">
        <f>I1896-O1896</f>
        <v/>
      </c>
      <c r="Q1896" s="418" t="n"/>
      <c r="R1896" s="418" t="inlineStr">
        <is>
          <t>2304004030</t>
        </is>
      </c>
      <c r="S1896" s="418" t="inlineStr"/>
      <c r="T1896" s="418">
        <f>R1896=S1896</f>
        <v/>
      </c>
      <c r="U1896" s="418">
        <f>AND(MONTH(F1896)=MONTH(Y1896), YEAR(F1896)=YEAR(Y1896))</f>
        <v/>
      </c>
      <c r="V1896" s="418">
        <f>AND(AC1896&lt;&gt;"", 'Company information'!D$4&lt;&gt;"", RIGHT(SUBSTITUTE(AC1896,"-",""),9)=RIGHT(SUBSTITUTE('Company information'!D$4,"-",""),9))</f>
        <v/>
      </c>
      <c r="W1896" s="418">
        <f>AI1896-I1896</f>
        <v/>
      </c>
      <c r="X1896" s="455" t="n"/>
      <c r="Y1896" s="417" t="n"/>
      <c r="Z1896" s="418" t="n"/>
      <c r="AA1896" s="418" t="n"/>
      <c r="AB1896" s="418" t="n"/>
      <c r="AC1896" s="418" t="n"/>
      <c r="AD1896" s="418" t="n"/>
      <c r="AE1896" s="455" t="n"/>
      <c r="AF1896" s="455" t="n"/>
      <c r="AG1896" s="455" t="n"/>
      <c r="AH1896" s="455" t="n"/>
      <c r="AI1896" s="455" t="n"/>
      <c r="AJ1896" s="455" t="n"/>
      <c r="AK1896" s="455" t="n"/>
      <c r="AL1896" s="455" t="n"/>
      <c r="AM1896" s="455" t="n"/>
      <c r="AN1896" s="455" t="n"/>
      <c r="AO1896" s="455" t="n"/>
      <c r="AP1896" s="455" t="n"/>
      <c r="AQ1896" s="455" t="n"/>
      <c r="AR1896" s="418" t="n"/>
      <c r="AS1896" s="418" t="n"/>
      <c r="AT1896" s="418" t="n"/>
    </row>
    <row r="1897">
      <c r="A1897" s="417" t="n">
        <v>1888</v>
      </c>
      <c r="B1897" s="418" t="inlineStr">
        <is>
          <t>Export Administration fee, Port Formality, service Charge &amp; Extra Cut Seal</t>
        </is>
      </c>
      <c r="C1897" s="418" t="inlineStr">
        <is>
          <t>ឆាយ ដា ឡូយីស្ទីក</t>
        </is>
      </c>
      <c r="D1897" s="418" t="inlineStr">
        <is>
          <t>L001-100063098</t>
        </is>
      </c>
      <c r="E1897" s="418" t="inlineStr">
        <is>
          <t>2304004032</t>
        </is>
      </c>
      <c r="F1897" s="419" t="n">
        <v>45040</v>
      </c>
      <c r="G1897" s="420" t="n">
        <v>89330</v>
      </c>
      <c r="H1897" s="418" t="n"/>
      <c r="I1897" s="455" t="n">
        <v>89330</v>
      </c>
      <c r="J1897" s="418">
        <f>IF(L1897&lt;&gt;"",L1897,K1897)</f>
        <v/>
      </c>
      <c r="K1897" s="418">
        <f>IF(AND(T1897=TRUE, U1897=TRUE, V1897=TRUE), IF(W1897&lt;-0.05, "អនុញ្ញាត (អ្នកផ្គត់ផ្គង់ប្រកាសខ្វះ)", "បានប្រកាស (អនុញ្ញាត)"), IF(AND(T1897=FALSE, U1897=FALSE, V1897=FALSE), "ព្យួរទុក (មិនមានទិន្នន័យ)", "ប្រកាសខុស (ព្យួរទុក)"))</f>
        <v/>
      </c>
      <c r="L1897" s="418" t="inlineStr"/>
      <c r="M1897" s="418" t="inlineStr"/>
      <c r="N1897" s="455" t="n"/>
      <c r="O1897" s="455">
        <f>IF(W1897&lt;0,AI1897,I1897)</f>
        <v/>
      </c>
      <c r="P1897" s="455">
        <f>I1897-O1897</f>
        <v/>
      </c>
      <c r="Q1897" s="418" t="n"/>
      <c r="R1897" s="418" t="inlineStr">
        <is>
          <t>2304004032</t>
        </is>
      </c>
      <c r="S1897" s="418" t="inlineStr"/>
      <c r="T1897" s="418">
        <f>R1897=S1897</f>
        <v/>
      </c>
      <c r="U1897" s="418">
        <f>AND(MONTH(F1897)=MONTH(Y1897), YEAR(F1897)=YEAR(Y1897))</f>
        <v/>
      </c>
      <c r="V1897" s="418">
        <f>AND(AC1897&lt;&gt;"", 'Company information'!D$4&lt;&gt;"", RIGHT(SUBSTITUTE(AC1897,"-",""),9)=RIGHT(SUBSTITUTE('Company information'!D$4,"-",""),9))</f>
        <v/>
      </c>
      <c r="W1897" s="418">
        <f>AI1897-I1897</f>
        <v/>
      </c>
      <c r="X1897" s="455" t="n"/>
      <c r="Y1897" s="417" t="n"/>
      <c r="Z1897" s="418" t="n"/>
      <c r="AA1897" s="418" t="n"/>
      <c r="AB1897" s="418" t="n"/>
      <c r="AC1897" s="418" t="n"/>
      <c r="AD1897" s="418" t="n"/>
      <c r="AE1897" s="455" t="n"/>
      <c r="AF1897" s="455" t="n"/>
      <c r="AG1897" s="455" t="n"/>
      <c r="AH1897" s="455" t="n"/>
      <c r="AI1897" s="455" t="n"/>
      <c r="AJ1897" s="455" t="n"/>
      <c r="AK1897" s="455" t="n"/>
      <c r="AL1897" s="455" t="n"/>
      <c r="AM1897" s="455" t="n"/>
      <c r="AN1897" s="455" t="n"/>
      <c r="AO1897" s="455" t="n"/>
      <c r="AP1897" s="455" t="n"/>
      <c r="AQ1897" s="455" t="n"/>
      <c r="AR1897" s="418" t="n"/>
      <c r="AS1897" s="418" t="n"/>
      <c r="AT1897" s="418" t="n"/>
    </row>
    <row r="1898">
      <c r="A1898" s="417" t="n">
        <v>1889</v>
      </c>
      <c r="B1898" s="418" t="inlineStr">
        <is>
          <t>Export Administration fee, Port Formality, service Charge</t>
        </is>
      </c>
      <c r="C1898" s="418" t="inlineStr">
        <is>
          <t>ឆាយ ដា ឡូយីស្ទីក</t>
        </is>
      </c>
      <c r="D1898" s="418" t="inlineStr">
        <is>
          <t>L001-100063098</t>
        </is>
      </c>
      <c r="E1898" s="418" t="inlineStr">
        <is>
          <t>2304004040</t>
        </is>
      </c>
      <c r="F1898" s="419" t="n">
        <v>45040</v>
      </c>
      <c r="G1898" s="420" t="n">
        <v>77093</v>
      </c>
      <c r="H1898" s="418" t="n"/>
      <c r="I1898" s="455" t="n">
        <v>77093</v>
      </c>
      <c r="J1898" s="418">
        <f>IF(L1898&lt;&gt;"",L1898,K1898)</f>
        <v/>
      </c>
      <c r="K1898" s="418">
        <f>IF(AND(T1898=TRUE, U1898=TRUE, V1898=TRUE), IF(W1898&lt;-0.05, "អនុញ្ញាត (អ្នកផ្គត់ផ្គង់ប្រកាសខ្វះ)", "បានប្រកាស (អនុញ្ញាត)"), IF(AND(T1898=FALSE, U1898=FALSE, V1898=FALSE), "ព្យួរទុក (មិនមានទិន្នន័យ)", "ប្រកាសខុស (ព្យួរទុក)"))</f>
        <v/>
      </c>
      <c r="L1898" s="418" t="inlineStr"/>
      <c r="M1898" s="418" t="inlineStr"/>
      <c r="N1898" s="455" t="n"/>
      <c r="O1898" s="455">
        <f>IF(W1898&lt;0,AI1898,I1898)</f>
        <v/>
      </c>
      <c r="P1898" s="455">
        <f>I1898-O1898</f>
        <v/>
      </c>
      <c r="Q1898" s="418" t="n"/>
      <c r="R1898" s="418" t="inlineStr">
        <is>
          <t>2304004040</t>
        </is>
      </c>
      <c r="S1898" s="418" t="inlineStr"/>
      <c r="T1898" s="418">
        <f>R1898=S1898</f>
        <v/>
      </c>
      <c r="U1898" s="418">
        <f>AND(MONTH(F1898)=MONTH(Y1898), YEAR(F1898)=YEAR(Y1898))</f>
        <v/>
      </c>
      <c r="V1898" s="418">
        <f>AND(AC1898&lt;&gt;"", 'Company information'!D$4&lt;&gt;"", RIGHT(SUBSTITUTE(AC1898,"-",""),9)=RIGHT(SUBSTITUTE('Company information'!D$4,"-",""),9))</f>
        <v/>
      </c>
      <c r="W1898" s="418">
        <f>AI1898-I1898</f>
        <v/>
      </c>
      <c r="X1898" s="455" t="n"/>
      <c r="Y1898" s="417" t="n"/>
      <c r="Z1898" s="418" t="n"/>
      <c r="AA1898" s="418" t="n"/>
      <c r="AB1898" s="418" t="n"/>
      <c r="AC1898" s="418" t="n"/>
      <c r="AD1898" s="418" t="n"/>
      <c r="AE1898" s="455" t="n"/>
      <c r="AF1898" s="455" t="n"/>
      <c r="AG1898" s="455" t="n"/>
      <c r="AH1898" s="455" t="n"/>
      <c r="AI1898" s="455" t="n"/>
      <c r="AJ1898" s="455" t="n"/>
      <c r="AK1898" s="455" t="n"/>
      <c r="AL1898" s="455" t="n"/>
      <c r="AM1898" s="455" t="n"/>
      <c r="AN1898" s="455" t="n"/>
      <c r="AO1898" s="455" t="n"/>
      <c r="AP1898" s="455" t="n"/>
      <c r="AQ1898" s="455" t="n"/>
      <c r="AR1898" s="418" t="n"/>
      <c r="AS1898" s="418" t="n"/>
      <c r="AT1898" s="418" t="n"/>
    </row>
    <row r="1899">
      <c r="A1899" s="417" t="n">
        <v>1890</v>
      </c>
      <c r="B1899" s="418" t="inlineStr">
        <is>
          <t>Export Administration fee, Port Formality, service Charge &amp; Extra Cut Seal</t>
        </is>
      </c>
      <c r="C1899" s="418" t="inlineStr">
        <is>
          <t>ឆាយ ដា ឡូយីស្ទីក</t>
        </is>
      </c>
      <c r="D1899" s="418" t="inlineStr">
        <is>
          <t>L001-100063098</t>
        </is>
      </c>
      <c r="E1899" s="418" t="inlineStr">
        <is>
          <t>2304004054</t>
        </is>
      </c>
      <c r="F1899" s="419" t="n">
        <v>45040</v>
      </c>
      <c r="G1899" s="420" t="n">
        <v>89330</v>
      </c>
      <c r="H1899" s="418" t="n"/>
      <c r="I1899" s="455" t="n">
        <v>89330</v>
      </c>
      <c r="J1899" s="418">
        <f>IF(L1899&lt;&gt;"",L1899,K1899)</f>
        <v/>
      </c>
      <c r="K1899" s="418">
        <f>IF(AND(T1899=TRUE, U1899=TRUE, V1899=TRUE), IF(W1899&lt;-0.05, "អនុញ្ញាត (អ្នកផ្គត់ផ្គង់ប្រកាសខ្វះ)", "បានប្រកាស (អនុញ្ញាត)"), IF(AND(T1899=FALSE, U1899=FALSE, V1899=FALSE), "ព្យួរទុក (មិនមានទិន្នន័យ)", "ប្រកាសខុស (ព្យួរទុក)"))</f>
        <v/>
      </c>
      <c r="L1899" s="418" t="inlineStr"/>
      <c r="M1899" s="418" t="inlineStr"/>
      <c r="N1899" s="455" t="n"/>
      <c r="O1899" s="455">
        <f>IF(W1899&lt;0,AI1899,I1899)</f>
        <v/>
      </c>
      <c r="P1899" s="455">
        <f>I1899-O1899</f>
        <v/>
      </c>
      <c r="Q1899" s="418" t="n"/>
      <c r="R1899" s="418" t="inlineStr">
        <is>
          <t>2304004054</t>
        </is>
      </c>
      <c r="S1899" s="418" t="inlineStr"/>
      <c r="T1899" s="418">
        <f>R1899=S1899</f>
        <v/>
      </c>
      <c r="U1899" s="418">
        <f>AND(MONTH(F1899)=MONTH(Y1899), YEAR(F1899)=YEAR(Y1899))</f>
        <v/>
      </c>
      <c r="V1899" s="418">
        <f>AND(AC1899&lt;&gt;"", 'Company information'!D$4&lt;&gt;"", RIGHT(SUBSTITUTE(AC1899,"-",""),9)=RIGHT(SUBSTITUTE('Company information'!D$4,"-",""),9))</f>
        <v/>
      </c>
      <c r="W1899" s="418">
        <f>AI1899-I1899</f>
        <v/>
      </c>
      <c r="X1899" s="455" t="n"/>
      <c r="Y1899" s="417" t="n"/>
      <c r="Z1899" s="418" t="n"/>
      <c r="AA1899" s="418" t="n"/>
      <c r="AB1899" s="418" t="n"/>
      <c r="AC1899" s="418" t="n"/>
      <c r="AD1899" s="418" t="n"/>
      <c r="AE1899" s="455" t="n"/>
      <c r="AF1899" s="455" t="n"/>
      <c r="AG1899" s="455" t="n"/>
      <c r="AH1899" s="455" t="n"/>
      <c r="AI1899" s="455" t="n"/>
      <c r="AJ1899" s="455" t="n"/>
      <c r="AK1899" s="455" t="n"/>
      <c r="AL1899" s="455" t="n"/>
      <c r="AM1899" s="455" t="n"/>
      <c r="AN1899" s="455" t="n"/>
      <c r="AO1899" s="455" t="n"/>
      <c r="AP1899" s="455" t="n"/>
      <c r="AQ1899" s="455" t="n"/>
      <c r="AR1899" s="418" t="n"/>
      <c r="AS1899" s="418" t="n"/>
      <c r="AT1899" s="418" t="n"/>
    </row>
    <row r="1900">
      <c r="A1900" s="417" t="n">
        <v>1891</v>
      </c>
      <c r="B1900" s="418" t="inlineStr">
        <is>
          <t>Export Administration fee, Port Formality, service Charge &amp; Extra Cut Seal</t>
        </is>
      </c>
      <c r="C1900" s="418" t="inlineStr">
        <is>
          <t>ឆាយ ដា ឡូយីស្ទីក</t>
        </is>
      </c>
      <c r="D1900" s="418" t="inlineStr">
        <is>
          <t>L001-100063098</t>
        </is>
      </c>
      <c r="E1900" s="418" t="inlineStr">
        <is>
          <t>2304004056</t>
        </is>
      </c>
      <c r="F1900" s="419" t="n">
        <v>45040</v>
      </c>
      <c r="G1900" s="420" t="n">
        <v>89330</v>
      </c>
      <c r="H1900" s="418" t="n"/>
      <c r="I1900" s="455" t="n">
        <v>89330</v>
      </c>
      <c r="J1900" s="418">
        <f>IF(L1900&lt;&gt;"",L1900,K1900)</f>
        <v/>
      </c>
      <c r="K1900" s="418">
        <f>IF(AND(T1900=TRUE, U1900=TRUE, V1900=TRUE), IF(W1900&lt;-0.05, "អនុញ្ញាត (អ្នកផ្គត់ផ្គង់ប្រកាសខ្វះ)", "បានប្រកាស (អនុញ្ញាត)"), IF(AND(T1900=FALSE, U1900=FALSE, V1900=FALSE), "ព្យួរទុក (មិនមានទិន្នន័យ)", "ប្រកាសខុស (ព្យួរទុក)"))</f>
        <v/>
      </c>
      <c r="L1900" s="418" t="inlineStr"/>
      <c r="M1900" s="418" t="inlineStr"/>
      <c r="N1900" s="455" t="n"/>
      <c r="O1900" s="455">
        <f>IF(W1900&lt;0,AI1900,I1900)</f>
        <v/>
      </c>
      <c r="P1900" s="455">
        <f>I1900-O1900</f>
        <v/>
      </c>
      <c r="Q1900" s="418" t="n"/>
      <c r="R1900" s="418" t="inlineStr">
        <is>
          <t>2304004056</t>
        </is>
      </c>
      <c r="S1900" s="418" t="inlineStr"/>
      <c r="T1900" s="418">
        <f>R1900=S1900</f>
        <v/>
      </c>
      <c r="U1900" s="418">
        <f>AND(MONTH(F1900)=MONTH(Y1900), YEAR(F1900)=YEAR(Y1900))</f>
        <v/>
      </c>
      <c r="V1900" s="418">
        <f>AND(AC1900&lt;&gt;"", 'Company information'!D$4&lt;&gt;"", RIGHT(SUBSTITUTE(AC1900,"-",""),9)=RIGHT(SUBSTITUTE('Company information'!D$4,"-",""),9))</f>
        <v/>
      </c>
      <c r="W1900" s="418">
        <f>AI1900-I1900</f>
        <v/>
      </c>
      <c r="X1900" s="455" t="n"/>
      <c r="Y1900" s="417" t="n"/>
      <c r="Z1900" s="418" t="n"/>
      <c r="AA1900" s="418" t="n"/>
      <c r="AB1900" s="418" t="n"/>
      <c r="AC1900" s="418" t="n"/>
      <c r="AD1900" s="418" t="n"/>
      <c r="AE1900" s="455" t="n"/>
      <c r="AF1900" s="455" t="n"/>
      <c r="AG1900" s="455" t="n"/>
      <c r="AH1900" s="455" t="n"/>
      <c r="AI1900" s="455" t="n"/>
      <c r="AJ1900" s="455" t="n"/>
      <c r="AK1900" s="455" t="n"/>
      <c r="AL1900" s="455" t="n"/>
      <c r="AM1900" s="455" t="n"/>
      <c r="AN1900" s="455" t="n"/>
      <c r="AO1900" s="455" t="n"/>
      <c r="AP1900" s="455" t="n"/>
      <c r="AQ1900" s="455" t="n"/>
      <c r="AR1900" s="418" t="n"/>
      <c r="AS1900" s="418" t="n"/>
      <c r="AT1900" s="418" t="n"/>
    </row>
    <row r="1901">
      <c r="A1901" s="417" t="n">
        <v>1892</v>
      </c>
      <c r="B1901" s="418" t="inlineStr">
        <is>
          <t>Export Administration fee, Port Formality, service Charge &amp; Extra Cut Seal</t>
        </is>
      </c>
      <c r="C1901" s="418" t="inlineStr">
        <is>
          <t>ឆាយ ដា ឡូយីស្ទីក</t>
        </is>
      </c>
      <c r="D1901" s="418" t="inlineStr">
        <is>
          <t>L001-100063098</t>
        </is>
      </c>
      <c r="E1901" s="418" t="inlineStr">
        <is>
          <t>2304004058</t>
        </is>
      </c>
      <c r="F1901" s="419" t="n">
        <v>45040</v>
      </c>
      <c r="G1901" s="420" t="n">
        <v>89330</v>
      </c>
      <c r="H1901" s="418" t="n"/>
      <c r="I1901" s="455" t="n">
        <v>89330</v>
      </c>
      <c r="J1901" s="418">
        <f>IF(L1901&lt;&gt;"",L1901,K1901)</f>
        <v/>
      </c>
      <c r="K1901" s="418">
        <f>IF(AND(T1901=TRUE, U1901=TRUE, V1901=TRUE), IF(W1901&lt;-0.05, "អនុញ្ញាត (អ្នកផ្គត់ផ្គង់ប្រកាសខ្វះ)", "បានប្រកាស (អនុញ្ញាត)"), IF(AND(T1901=FALSE, U1901=FALSE, V1901=FALSE), "ព្យួរទុក (មិនមានទិន្នន័យ)", "ប្រកាសខុស (ព្យួរទុក)"))</f>
        <v/>
      </c>
      <c r="L1901" s="418" t="inlineStr"/>
      <c r="M1901" s="418" t="inlineStr"/>
      <c r="N1901" s="455" t="n"/>
      <c r="O1901" s="455">
        <f>IF(W1901&lt;0,AI1901,I1901)</f>
        <v/>
      </c>
      <c r="P1901" s="455">
        <f>I1901-O1901</f>
        <v/>
      </c>
      <c r="Q1901" s="418" t="n"/>
      <c r="R1901" s="418" t="inlineStr">
        <is>
          <t>2304004058</t>
        </is>
      </c>
      <c r="S1901" s="418" t="inlineStr"/>
      <c r="T1901" s="418">
        <f>R1901=S1901</f>
        <v/>
      </c>
      <c r="U1901" s="418">
        <f>AND(MONTH(F1901)=MONTH(Y1901), YEAR(F1901)=YEAR(Y1901))</f>
        <v/>
      </c>
      <c r="V1901" s="418">
        <f>AND(AC1901&lt;&gt;"", 'Company information'!D$4&lt;&gt;"", RIGHT(SUBSTITUTE(AC1901,"-",""),9)=RIGHT(SUBSTITUTE('Company information'!D$4,"-",""),9))</f>
        <v/>
      </c>
      <c r="W1901" s="418">
        <f>AI1901-I1901</f>
        <v/>
      </c>
      <c r="X1901" s="455" t="n"/>
      <c r="Y1901" s="417" t="n"/>
      <c r="Z1901" s="418" t="n"/>
      <c r="AA1901" s="418" t="n"/>
      <c r="AB1901" s="418" t="n"/>
      <c r="AC1901" s="418" t="n"/>
      <c r="AD1901" s="418" t="n"/>
      <c r="AE1901" s="455" t="n"/>
      <c r="AF1901" s="455" t="n"/>
      <c r="AG1901" s="455" t="n"/>
      <c r="AH1901" s="455" t="n"/>
      <c r="AI1901" s="455" t="n"/>
      <c r="AJ1901" s="455" t="n"/>
      <c r="AK1901" s="455" t="n"/>
      <c r="AL1901" s="455" t="n"/>
      <c r="AM1901" s="455" t="n"/>
      <c r="AN1901" s="455" t="n"/>
      <c r="AO1901" s="455" t="n"/>
      <c r="AP1901" s="455" t="n"/>
      <c r="AQ1901" s="455" t="n"/>
      <c r="AR1901" s="418" t="n"/>
      <c r="AS1901" s="418" t="n"/>
      <c r="AT1901" s="418" t="n"/>
    </row>
    <row r="1902">
      <c r="A1902" s="417" t="n">
        <v>1893</v>
      </c>
      <c r="B1902" s="418" t="inlineStr">
        <is>
          <t>Export Administration fee, Port Formality, service Charge, OT Document, late Gate Container, Late Gate Document</t>
        </is>
      </c>
      <c r="C1902" s="418" t="inlineStr">
        <is>
          <t>ឆាយ ដា ឡូយីស្ទីក</t>
        </is>
      </c>
      <c r="D1902" s="418" t="inlineStr">
        <is>
          <t>L001-100063098</t>
        </is>
      </c>
      <c r="E1902" s="418" t="inlineStr">
        <is>
          <t>2304004062</t>
        </is>
      </c>
      <c r="F1902" s="419" t="n">
        <v>45040</v>
      </c>
      <c r="G1902" s="420" t="n">
        <v>181108</v>
      </c>
      <c r="H1902" s="418" t="n"/>
      <c r="I1902" s="455" t="n">
        <v>181108</v>
      </c>
      <c r="J1902" s="418">
        <f>IF(L1902&lt;&gt;"",L1902,K1902)</f>
        <v/>
      </c>
      <c r="K1902" s="418">
        <f>IF(AND(T1902=TRUE, U1902=TRUE, V1902=TRUE), IF(W1902&lt;-0.05, "អនុញ្ញាត (អ្នកផ្គត់ផ្គង់ប្រកាសខ្វះ)", "បានប្រកាស (អនុញ្ញាត)"), IF(AND(T1902=FALSE, U1902=FALSE, V1902=FALSE), "ព្យួរទុក (មិនមានទិន្នន័យ)", "ប្រកាសខុស (ព្យួរទុក)"))</f>
        <v/>
      </c>
      <c r="L1902" s="418" t="inlineStr"/>
      <c r="M1902" s="418" t="inlineStr"/>
      <c r="N1902" s="455" t="n"/>
      <c r="O1902" s="455">
        <f>IF(W1902&lt;0,AI1902,I1902)</f>
        <v/>
      </c>
      <c r="P1902" s="455">
        <f>I1902-O1902</f>
        <v/>
      </c>
      <c r="Q1902" s="418" t="n"/>
      <c r="R1902" s="418" t="inlineStr">
        <is>
          <t>2304004062</t>
        </is>
      </c>
      <c r="S1902" s="418" t="inlineStr"/>
      <c r="T1902" s="418">
        <f>R1902=S1902</f>
        <v/>
      </c>
      <c r="U1902" s="418">
        <f>AND(MONTH(F1902)=MONTH(Y1902), YEAR(F1902)=YEAR(Y1902))</f>
        <v/>
      </c>
      <c r="V1902" s="418">
        <f>AND(AC1902&lt;&gt;"", 'Company information'!D$4&lt;&gt;"", RIGHT(SUBSTITUTE(AC1902,"-",""),9)=RIGHT(SUBSTITUTE('Company information'!D$4,"-",""),9))</f>
        <v/>
      </c>
      <c r="W1902" s="418">
        <f>AI1902-I1902</f>
        <v/>
      </c>
      <c r="X1902" s="455" t="n"/>
      <c r="Y1902" s="417" t="n"/>
      <c r="Z1902" s="418" t="n"/>
      <c r="AA1902" s="418" t="n"/>
      <c r="AB1902" s="418" t="n"/>
      <c r="AC1902" s="418" t="n"/>
      <c r="AD1902" s="418" t="n"/>
      <c r="AE1902" s="455" t="n"/>
      <c r="AF1902" s="455" t="n"/>
      <c r="AG1902" s="455" t="n"/>
      <c r="AH1902" s="455" t="n"/>
      <c r="AI1902" s="455" t="n"/>
      <c r="AJ1902" s="455" t="n"/>
      <c r="AK1902" s="455" t="n"/>
      <c r="AL1902" s="455" t="n"/>
      <c r="AM1902" s="455" t="n"/>
      <c r="AN1902" s="455" t="n"/>
      <c r="AO1902" s="455" t="n"/>
      <c r="AP1902" s="455" t="n"/>
      <c r="AQ1902" s="455" t="n"/>
      <c r="AR1902" s="418" t="n"/>
      <c r="AS1902" s="418" t="n"/>
      <c r="AT1902" s="418" t="n"/>
    </row>
    <row r="1903">
      <c r="A1903" s="417" t="n">
        <v>1894</v>
      </c>
      <c r="B1903" s="418" t="inlineStr">
        <is>
          <t>Export Administration fee, Port Formality, service Charge &amp; Extra Cut Seal</t>
        </is>
      </c>
      <c r="C1903" s="418" t="inlineStr">
        <is>
          <t>ឆាយ ដា ឡូយីស្ទីក</t>
        </is>
      </c>
      <c r="D1903" s="418" t="inlineStr">
        <is>
          <t>L001-100063098</t>
        </is>
      </c>
      <c r="E1903" s="418" t="inlineStr">
        <is>
          <t>2304004066</t>
        </is>
      </c>
      <c r="F1903" s="419" t="n">
        <v>45040</v>
      </c>
      <c r="G1903" s="420" t="n">
        <v>89330</v>
      </c>
      <c r="H1903" s="418" t="n"/>
      <c r="I1903" s="455" t="n">
        <v>89330</v>
      </c>
      <c r="J1903" s="418">
        <f>IF(L1903&lt;&gt;"",L1903,K1903)</f>
        <v/>
      </c>
      <c r="K1903" s="418">
        <f>IF(AND(T1903=TRUE, U1903=TRUE, V1903=TRUE), IF(W1903&lt;-0.05, "អនុញ្ញាត (អ្នកផ្គត់ផ្គង់ប្រកាសខ្វះ)", "បានប្រកាស (អនុញ្ញាត)"), IF(AND(T1903=FALSE, U1903=FALSE, V1903=FALSE), "ព្យួរទុក (មិនមានទិន្នន័យ)", "ប្រកាសខុស (ព្យួរទុក)"))</f>
        <v/>
      </c>
      <c r="L1903" s="418" t="inlineStr"/>
      <c r="M1903" s="418" t="inlineStr"/>
      <c r="N1903" s="455" t="n"/>
      <c r="O1903" s="455">
        <f>IF(W1903&lt;0,AI1903,I1903)</f>
        <v/>
      </c>
      <c r="P1903" s="455">
        <f>I1903-O1903</f>
        <v/>
      </c>
      <c r="Q1903" s="418" t="n"/>
      <c r="R1903" s="418" t="inlineStr">
        <is>
          <t>2304004066</t>
        </is>
      </c>
      <c r="S1903" s="418" t="inlineStr"/>
      <c r="T1903" s="418">
        <f>R1903=S1903</f>
        <v/>
      </c>
      <c r="U1903" s="418">
        <f>AND(MONTH(F1903)=MONTH(Y1903), YEAR(F1903)=YEAR(Y1903))</f>
        <v/>
      </c>
      <c r="V1903" s="418">
        <f>AND(AC1903&lt;&gt;"", 'Company information'!D$4&lt;&gt;"", RIGHT(SUBSTITUTE(AC1903,"-",""),9)=RIGHT(SUBSTITUTE('Company information'!D$4,"-",""),9))</f>
        <v/>
      </c>
      <c r="W1903" s="418">
        <f>AI1903-I1903</f>
        <v/>
      </c>
      <c r="X1903" s="455" t="n"/>
      <c r="Y1903" s="417" t="n"/>
      <c r="Z1903" s="418" t="n"/>
      <c r="AA1903" s="418" t="n"/>
      <c r="AB1903" s="418" t="n"/>
      <c r="AC1903" s="418" t="n"/>
      <c r="AD1903" s="418" t="n"/>
      <c r="AE1903" s="455" t="n"/>
      <c r="AF1903" s="455" t="n"/>
      <c r="AG1903" s="455" t="n"/>
      <c r="AH1903" s="455" t="n"/>
      <c r="AI1903" s="455" t="n"/>
      <c r="AJ1903" s="455" t="n"/>
      <c r="AK1903" s="455" t="n"/>
      <c r="AL1903" s="455" t="n"/>
      <c r="AM1903" s="455" t="n"/>
      <c r="AN1903" s="455" t="n"/>
      <c r="AO1903" s="455" t="n"/>
      <c r="AP1903" s="455" t="n"/>
      <c r="AQ1903" s="455" t="n"/>
      <c r="AR1903" s="418" t="n"/>
      <c r="AS1903" s="418" t="n"/>
      <c r="AT1903" s="418" t="n"/>
    </row>
    <row r="1904">
      <c r="A1904" s="417" t="n">
        <v>1895</v>
      </c>
      <c r="B1904" s="418" t="inlineStr">
        <is>
          <t>Worker fee</t>
        </is>
      </c>
      <c r="C1904" s="418" t="inlineStr">
        <is>
          <t>ឆាយ ដា ឡូយីស្ទីក</t>
        </is>
      </c>
      <c r="D1904" s="418" t="inlineStr">
        <is>
          <t>L001-100063098</t>
        </is>
      </c>
      <c r="E1904" s="418" t="inlineStr">
        <is>
          <t>2304004077</t>
        </is>
      </c>
      <c r="F1904" s="419" t="n">
        <v>45040</v>
      </c>
      <c r="G1904" s="420" t="n">
        <v>30593</v>
      </c>
      <c r="H1904" s="418" t="n"/>
      <c r="I1904" s="455" t="n">
        <v>30593</v>
      </c>
      <c r="J1904" s="418">
        <f>IF(L1904&lt;&gt;"",L1904,K1904)</f>
        <v/>
      </c>
      <c r="K1904" s="418">
        <f>IF(AND(T1904=TRUE, U1904=TRUE, V1904=TRUE), IF(W1904&lt;-0.05, "អនុញ្ញាត (អ្នកផ្គត់ផ្គង់ប្រកាសខ្វះ)", "បានប្រកាស (អនុញ្ញាត)"), IF(AND(T1904=FALSE, U1904=FALSE, V1904=FALSE), "ព្យួរទុក (មិនមានទិន្នន័យ)", "ប្រកាសខុស (ព្យួរទុក)"))</f>
        <v/>
      </c>
      <c r="L1904" s="418" t="inlineStr"/>
      <c r="M1904" s="418" t="inlineStr"/>
      <c r="N1904" s="455" t="n"/>
      <c r="O1904" s="455">
        <f>IF(W1904&lt;0,AI1904,I1904)</f>
        <v/>
      </c>
      <c r="P1904" s="455">
        <f>I1904-O1904</f>
        <v/>
      </c>
      <c r="Q1904" s="418" t="n"/>
      <c r="R1904" s="418" t="inlineStr">
        <is>
          <t>2304004077</t>
        </is>
      </c>
      <c r="S1904" s="418" t="inlineStr"/>
      <c r="T1904" s="418">
        <f>R1904=S1904</f>
        <v/>
      </c>
      <c r="U1904" s="418">
        <f>AND(MONTH(F1904)=MONTH(Y1904), YEAR(F1904)=YEAR(Y1904))</f>
        <v/>
      </c>
      <c r="V1904" s="418">
        <f>AND(AC1904&lt;&gt;"", 'Company information'!D$4&lt;&gt;"", RIGHT(SUBSTITUTE(AC1904,"-",""),9)=RIGHT(SUBSTITUTE('Company information'!D$4,"-",""),9))</f>
        <v/>
      </c>
      <c r="W1904" s="418">
        <f>AI1904-I1904</f>
        <v/>
      </c>
      <c r="X1904" s="455" t="n"/>
      <c r="Y1904" s="417" t="n"/>
      <c r="Z1904" s="418" t="n"/>
      <c r="AA1904" s="418" t="n"/>
      <c r="AB1904" s="418" t="n"/>
      <c r="AC1904" s="418" t="n"/>
      <c r="AD1904" s="418" t="n"/>
      <c r="AE1904" s="455" t="n"/>
      <c r="AF1904" s="455" t="n"/>
      <c r="AG1904" s="455" t="n"/>
      <c r="AH1904" s="455" t="n"/>
      <c r="AI1904" s="455" t="n"/>
      <c r="AJ1904" s="455" t="n"/>
      <c r="AK1904" s="455" t="n"/>
      <c r="AL1904" s="455" t="n"/>
      <c r="AM1904" s="455" t="n"/>
      <c r="AN1904" s="455" t="n"/>
      <c r="AO1904" s="455" t="n"/>
      <c r="AP1904" s="455" t="n"/>
      <c r="AQ1904" s="455" t="n"/>
      <c r="AR1904" s="418" t="n"/>
      <c r="AS1904" s="418" t="n"/>
      <c r="AT1904" s="418" t="n"/>
    </row>
    <row r="1905">
      <c r="A1905" s="417" t="n">
        <v>1896</v>
      </c>
      <c r="B1905" s="418" t="inlineStr">
        <is>
          <t>CLEARANCE AND TRUCKING FEE</t>
        </is>
      </c>
      <c r="C1905" s="418" t="inlineStr">
        <is>
          <t>56ប៊ី-លីង សឹបផ្លាយ ឆេន មេនេចម៉ិន ឯ.ក</t>
        </is>
      </c>
      <c r="D1905" s="418" t="inlineStr">
        <is>
          <t>K004-902004795</t>
        </is>
      </c>
      <c r="E1905" s="418" t="inlineStr">
        <is>
          <t>TI2023-0332</t>
        </is>
      </c>
      <c r="F1905" s="419" t="n">
        <v>45111</v>
      </c>
      <c r="G1905" s="420" t="n">
        <v>298190</v>
      </c>
      <c r="H1905" s="418" t="n"/>
      <c r="I1905" s="455" t="n">
        <v>298190</v>
      </c>
      <c r="J1905" s="418">
        <f>IF(L1905&lt;&gt;"",L1905,K1905)</f>
        <v/>
      </c>
      <c r="K1905" s="418">
        <f>IF(AND(T1905=TRUE, U1905=TRUE, V1905=TRUE), IF(W1905&lt;-0.05, "អនុញ្ញាត (អ្នកផ្គត់ផ្គង់ប្រកាសខ្វះ)", "បានប្រកាស (អនុញ្ញាត)"), IF(AND(T1905=FALSE, U1905=FALSE, V1905=FALSE), "ព្យួរទុក (មិនមានទិន្នន័យ)", "ប្រកាសខុស (ព្យួរទុក)"))</f>
        <v/>
      </c>
      <c r="L1905" s="418" t="inlineStr"/>
      <c r="M1905" s="418" t="inlineStr"/>
      <c r="N1905" s="455" t="n"/>
      <c r="O1905" s="455">
        <f>IF(W1905&lt;0,AI1905,I1905)</f>
        <v/>
      </c>
      <c r="P1905" s="455">
        <f>I1905-O1905</f>
        <v/>
      </c>
      <c r="Q1905" s="418" t="n"/>
      <c r="R1905" s="418" t="inlineStr">
        <is>
          <t>TI2023-0332</t>
        </is>
      </c>
      <c r="S1905" s="418" t="inlineStr"/>
      <c r="T1905" s="418">
        <f>R1905=S1905</f>
        <v/>
      </c>
      <c r="U1905" s="418">
        <f>AND(MONTH(F1905)=MONTH(Y1905), YEAR(F1905)=YEAR(Y1905))</f>
        <v/>
      </c>
      <c r="V1905" s="418">
        <f>AND(AC1905&lt;&gt;"", 'Company information'!D$4&lt;&gt;"", RIGHT(SUBSTITUTE(AC1905,"-",""),9)=RIGHT(SUBSTITUTE('Company information'!D$4,"-",""),9))</f>
        <v/>
      </c>
      <c r="W1905" s="418">
        <f>AI1905-I1905</f>
        <v/>
      </c>
      <c r="X1905" s="455" t="n"/>
      <c r="Y1905" s="417" t="n"/>
      <c r="Z1905" s="418" t="n"/>
      <c r="AA1905" s="418" t="n"/>
      <c r="AB1905" s="418" t="n"/>
      <c r="AC1905" s="418" t="n"/>
      <c r="AD1905" s="418" t="n"/>
      <c r="AE1905" s="455" t="n"/>
      <c r="AF1905" s="455" t="n"/>
      <c r="AG1905" s="455" t="n"/>
      <c r="AH1905" s="455" t="n"/>
      <c r="AI1905" s="455" t="n"/>
      <c r="AJ1905" s="455" t="n"/>
      <c r="AK1905" s="455" t="n"/>
      <c r="AL1905" s="455" t="n"/>
      <c r="AM1905" s="455" t="n"/>
      <c r="AN1905" s="455" t="n"/>
      <c r="AO1905" s="455" t="n"/>
      <c r="AP1905" s="455" t="n"/>
      <c r="AQ1905" s="455" t="n"/>
      <c r="AR1905" s="418" t="n"/>
      <c r="AS1905" s="418" t="n"/>
      <c r="AT1905" s="418" t="n"/>
    </row>
    <row r="1906">
      <c r="A1906" s="417" t="n">
        <v>1897</v>
      </c>
      <c r="B1906" s="418" t="inlineStr">
        <is>
          <t>CLEARANCE AND TRUCKING FEE</t>
        </is>
      </c>
      <c r="C1906" s="418" t="inlineStr">
        <is>
          <t>56ប៊ី-លីង សឹបផ្លាយ ឆេន មេនេចម៉ិន ឯ.ក</t>
        </is>
      </c>
      <c r="D1906" s="418" t="inlineStr">
        <is>
          <t>K004-902004795</t>
        </is>
      </c>
      <c r="E1906" s="418" t="inlineStr">
        <is>
          <t>TI2023-0333</t>
        </is>
      </c>
      <c r="F1906" s="419" t="n">
        <v>45111</v>
      </c>
      <c r="G1906" s="420" t="n">
        <v>269791</v>
      </c>
      <c r="H1906" s="418" t="n"/>
      <c r="I1906" s="455" t="n">
        <v>269791</v>
      </c>
      <c r="J1906" s="418">
        <f>IF(L1906&lt;&gt;"",L1906,K1906)</f>
        <v/>
      </c>
      <c r="K1906" s="418">
        <f>IF(AND(T1906=TRUE, U1906=TRUE, V1906=TRUE), IF(W1906&lt;-0.05, "អនុញ្ញាត (អ្នកផ្គត់ផ្គង់ប្រកាសខ្វះ)", "បានប្រកាស (អនុញ្ញាត)"), IF(AND(T1906=FALSE, U1906=FALSE, V1906=FALSE), "ព្យួរទុក (មិនមានទិន្នន័យ)", "ប្រកាសខុស (ព្យួរទុក)"))</f>
        <v/>
      </c>
      <c r="L1906" s="418" t="inlineStr"/>
      <c r="M1906" s="418" t="inlineStr"/>
      <c r="N1906" s="455" t="n"/>
      <c r="O1906" s="455">
        <f>IF(W1906&lt;0,AI1906,I1906)</f>
        <v/>
      </c>
      <c r="P1906" s="455">
        <f>I1906-O1906</f>
        <v/>
      </c>
      <c r="Q1906" s="418" t="n"/>
      <c r="R1906" s="418" t="inlineStr">
        <is>
          <t>TI2023-0333</t>
        </is>
      </c>
      <c r="S1906" s="418" t="inlineStr"/>
      <c r="T1906" s="418">
        <f>R1906=S1906</f>
        <v/>
      </c>
      <c r="U1906" s="418">
        <f>AND(MONTH(F1906)=MONTH(Y1906), YEAR(F1906)=YEAR(Y1906))</f>
        <v/>
      </c>
      <c r="V1906" s="418">
        <f>AND(AC1906&lt;&gt;"", 'Company information'!D$4&lt;&gt;"", RIGHT(SUBSTITUTE(AC1906,"-",""),9)=RIGHT(SUBSTITUTE('Company information'!D$4,"-",""),9))</f>
        <v/>
      </c>
      <c r="W1906" s="418">
        <f>AI1906-I1906</f>
        <v/>
      </c>
      <c r="X1906" s="455" t="n"/>
      <c r="Y1906" s="417" t="n"/>
      <c r="Z1906" s="418" t="n"/>
      <c r="AA1906" s="418" t="n"/>
      <c r="AB1906" s="418" t="n"/>
      <c r="AC1906" s="418" t="n"/>
      <c r="AD1906" s="418" t="n"/>
      <c r="AE1906" s="455" t="n"/>
      <c r="AF1906" s="455" t="n"/>
      <c r="AG1906" s="455" t="n"/>
      <c r="AH1906" s="455" t="n"/>
      <c r="AI1906" s="455" t="n"/>
      <c r="AJ1906" s="455" t="n"/>
      <c r="AK1906" s="455" t="n"/>
      <c r="AL1906" s="455" t="n"/>
      <c r="AM1906" s="455" t="n"/>
      <c r="AN1906" s="455" t="n"/>
      <c r="AO1906" s="455" t="n"/>
      <c r="AP1906" s="455" t="n"/>
      <c r="AQ1906" s="455" t="n"/>
      <c r="AR1906" s="418" t="n"/>
      <c r="AS1906" s="418" t="n"/>
      <c r="AT1906" s="418" t="n"/>
    </row>
    <row r="1907">
      <c r="A1907" s="417" t="n">
        <v>1898</v>
      </c>
      <c r="B1907" s="418" t="inlineStr">
        <is>
          <t>CLEARANCE AND TRUCKING FEE</t>
        </is>
      </c>
      <c r="C1907" s="418" t="inlineStr">
        <is>
          <t>56ប៊ី-លីង សឹបផ្លាយ ឆេន មេនេចម៉ិន ឯ.ក</t>
        </is>
      </c>
      <c r="D1907" s="418" t="inlineStr">
        <is>
          <t>K004-902004795</t>
        </is>
      </c>
      <c r="E1907" s="418" t="inlineStr">
        <is>
          <t>TI2023-0394</t>
        </is>
      </c>
      <c r="F1907" s="419" t="n">
        <v>45029</v>
      </c>
      <c r="G1907" s="420" t="n">
        <v>209348</v>
      </c>
      <c r="H1907" s="418" t="n"/>
      <c r="I1907" s="455" t="n">
        <v>209348</v>
      </c>
      <c r="J1907" s="418">
        <f>IF(L1907&lt;&gt;"",L1907,K1907)</f>
        <v/>
      </c>
      <c r="K1907" s="418">
        <f>IF(AND(T1907=TRUE, U1907=TRUE, V1907=TRUE), IF(W1907&lt;-0.05, "អនុញ្ញាត (អ្នកផ្គត់ផ្គង់ប្រកាសខ្វះ)", "បានប្រកាស (អនុញ្ញាត)"), IF(AND(T1907=FALSE, U1907=FALSE, V1907=FALSE), "ព្យួរទុក (មិនមានទិន្នន័យ)", "ប្រកាសខុស (ព្យួរទុក)"))</f>
        <v/>
      </c>
      <c r="L1907" s="418" t="inlineStr"/>
      <c r="M1907" s="418" t="inlineStr"/>
      <c r="N1907" s="455" t="n"/>
      <c r="O1907" s="455">
        <f>IF(W1907&lt;0,AI1907,I1907)</f>
        <v/>
      </c>
      <c r="P1907" s="455">
        <f>I1907-O1907</f>
        <v/>
      </c>
      <c r="Q1907" s="418" t="n"/>
      <c r="R1907" s="418" t="inlineStr">
        <is>
          <t>TI2023-0394</t>
        </is>
      </c>
      <c r="S1907" s="418" t="inlineStr"/>
      <c r="T1907" s="418">
        <f>R1907=S1907</f>
        <v/>
      </c>
      <c r="U1907" s="418">
        <f>AND(MONTH(F1907)=MONTH(Y1907), YEAR(F1907)=YEAR(Y1907))</f>
        <v/>
      </c>
      <c r="V1907" s="418">
        <f>AND(AC1907&lt;&gt;"", 'Company information'!D$4&lt;&gt;"", RIGHT(SUBSTITUTE(AC1907,"-",""),9)=RIGHT(SUBSTITUTE('Company information'!D$4,"-",""),9))</f>
        <v/>
      </c>
      <c r="W1907" s="418">
        <f>AI1907-I1907</f>
        <v/>
      </c>
      <c r="X1907" s="455" t="n"/>
      <c r="Y1907" s="417" t="n"/>
      <c r="Z1907" s="418" t="n"/>
      <c r="AA1907" s="418" t="n"/>
      <c r="AB1907" s="418" t="n"/>
      <c r="AC1907" s="418" t="n"/>
      <c r="AD1907" s="418" t="n"/>
      <c r="AE1907" s="455" t="n"/>
      <c r="AF1907" s="455" t="n"/>
      <c r="AG1907" s="455" t="n"/>
      <c r="AH1907" s="455" t="n"/>
      <c r="AI1907" s="455" t="n"/>
      <c r="AJ1907" s="455" t="n"/>
      <c r="AK1907" s="455" t="n"/>
      <c r="AL1907" s="455" t="n"/>
      <c r="AM1907" s="455" t="n"/>
      <c r="AN1907" s="455" t="n"/>
      <c r="AO1907" s="455" t="n"/>
      <c r="AP1907" s="455" t="n"/>
      <c r="AQ1907" s="455" t="n"/>
      <c r="AR1907" s="418" t="n"/>
      <c r="AS1907" s="418" t="n"/>
      <c r="AT1907" s="418" t="n"/>
    </row>
    <row r="1908">
      <c r="A1908" s="417" t="n">
        <v>1899</v>
      </c>
      <c r="B1908" s="418" t="inlineStr">
        <is>
          <t>CLEARANCE AND TRUCKING FEE</t>
        </is>
      </c>
      <c r="C1908" s="418" t="inlineStr">
        <is>
          <t>56ប៊ី-លីង សឹបផ្លាយ ឆេន មេនេចម៉ិន ឯ.ក</t>
        </is>
      </c>
      <c r="D1908" s="418" t="inlineStr">
        <is>
          <t>K004-902004795</t>
        </is>
      </c>
      <c r="E1908" s="418" t="inlineStr">
        <is>
          <t>TI2023-0396</t>
        </is>
      </c>
      <c r="F1908" s="419" t="n">
        <v>45029</v>
      </c>
      <c r="G1908" s="420" t="n">
        <v>209348</v>
      </c>
      <c r="H1908" s="418" t="n"/>
      <c r="I1908" s="455" t="n">
        <v>209348</v>
      </c>
      <c r="J1908" s="418">
        <f>IF(L1908&lt;&gt;"",L1908,K1908)</f>
        <v/>
      </c>
      <c r="K1908" s="418">
        <f>IF(AND(T1908=TRUE, U1908=TRUE, V1908=TRUE), IF(W1908&lt;-0.05, "អនុញ្ញាត (អ្នកផ្គត់ផ្គង់ប្រកាសខ្វះ)", "បានប្រកាស (អនុញ្ញាត)"), IF(AND(T1908=FALSE, U1908=FALSE, V1908=FALSE), "ព្យួរទុក (មិនមានទិន្នន័យ)", "ប្រកាសខុស (ព្យួរទុក)"))</f>
        <v/>
      </c>
      <c r="L1908" s="418" t="inlineStr"/>
      <c r="M1908" s="418" t="inlineStr"/>
      <c r="N1908" s="455" t="n"/>
      <c r="O1908" s="455">
        <f>IF(W1908&lt;0,AI1908,I1908)</f>
        <v/>
      </c>
      <c r="P1908" s="455">
        <f>I1908-O1908</f>
        <v/>
      </c>
      <c r="Q1908" s="418" t="n"/>
      <c r="R1908" s="418" t="inlineStr">
        <is>
          <t>TI2023-0396</t>
        </is>
      </c>
      <c r="S1908" s="418" t="inlineStr"/>
      <c r="T1908" s="418">
        <f>R1908=S1908</f>
        <v/>
      </c>
      <c r="U1908" s="418">
        <f>AND(MONTH(F1908)=MONTH(Y1908), YEAR(F1908)=YEAR(Y1908))</f>
        <v/>
      </c>
      <c r="V1908" s="418">
        <f>AND(AC1908&lt;&gt;"", 'Company information'!D$4&lt;&gt;"", RIGHT(SUBSTITUTE(AC1908,"-",""),9)=RIGHT(SUBSTITUTE('Company information'!D$4,"-",""),9))</f>
        <v/>
      </c>
      <c r="W1908" s="418">
        <f>AI1908-I1908</f>
        <v/>
      </c>
      <c r="X1908" s="455" t="n"/>
      <c r="Y1908" s="417" t="n"/>
      <c r="Z1908" s="418" t="n"/>
      <c r="AA1908" s="418" t="n"/>
      <c r="AB1908" s="418" t="n"/>
      <c r="AC1908" s="418" t="n"/>
      <c r="AD1908" s="418" t="n"/>
      <c r="AE1908" s="455" t="n"/>
      <c r="AF1908" s="455" t="n"/>
      <c r="AG1908" s="455" t="n"/>
      <c r="AH1908" s="455" t="n"/>
      <c r="AI1908" s="455" t="n"/>
      <c r="AJ1908" s="455" t="n"/>
      <c r="AK1908" s="455" t="n"/>
      <c r="AL1908" s="455" t="n"/>
      <c r="AM1908" s="455" t="n"/>
      <c r="AN1908" s="455" t="n"/>
      <c r="AO1908" s="455" t="n"/>
      <c r="AP1908" s="455" t="n"/>
      <c r="AQ1908" s="455" t="n"/>
      <c r="AR1908" s="418" t="n"/>
      <c r="AS1908" s="418" t="n"/>
      <c r="AT1908" s="418" t="n"/>
    </row>
    <row r="1909">
      <c r="A1909" s="417" t="n">
        <v>1900</v>
      </c>
      <c r="B1909" s="418" t="inlineStr">
        <is>
          <t>Export Administration fee, Port Formality, service Charge &amp; Extra Cut Seal</t>
        </is>
      </c>
      <c r="C1909" s="418" t="inlineStr">
        <is>
          <t>ឆាយ ដា ឡូយីស្ទីក</t>
        </is>
      </c>
      <c r="D1909" s="418" t="inlineStr">
        <is>
          <t>L001-100063098</t>
        </is>
      </c>
      <c r="E1909" s="418" t="inlineStr">
        <is>
          <t>2304003766</t>
        </is>
      </c>
      <c r="F1909" s="419" t="n">
        <v>45033</v>
      </c>
      <c r="G1909" s="420" t="n">
        <v>88980</v>
      </c>
      <c r="H1909" s="418" t="n"/>
      <c r="I1909" s="455" t="n">
        <v>88980</v>
      </c>
      <c r="J1909" s="418">
        <f>IF(L1909&lt;&gt;"",L1909,K1909)</f>
        <v/>
      </c>
      <c r="K1909" s="418">
        <f>IF(AND(T1909=TRUE, U1909=TRUE, V1909=TRUE), IF(W1909&lt;-0.05, "អនុញ្ញាត (អ្នកផ្គត់ផ្គង់ប្រកាសខ្វះ)", "បានប្រកាស (អនុញ្ញាត)"), IF(AND(T1909=FALSE, U1909=FALSE, V1909=FALSE), "ព្យួរទុក (មិនមានទិន្នន័យ)", "ប្រកាសខុស (ព្យួរទុក)"))</f>
        <v/>
      </c>
      <c r="L1909" s="418" t="inlineStr"/>
      <c r="M1909" s="418" t="inlineStr"/>
      <c r="N1909" s="455" t="n"/>
      <c r="O1909" s="455">
        <f>IF(W1909&lt;0,AI1909,I1909)</f>
        <v/>
      </c>
      <c r="P1909" s="455">
        <f>I1909-O1909</f>
        <v/>
      </c>
      <c r="Q1909" s="418" t="n"/>
      <c r="R1909" s="418" t="inlineStr">
        <is>
          <t>2304003766</t>
        </is>
      </c>
      <c r="S1909" s="418" t="inlineStr"/>
      <c r="T1909" s="418">
        <f>R1909=S1909</f>
        <v/>
      </c>
      <c r="U1909" s="418">
        <f>AND(MONTH(F1909)=MONTH(Y1909), YEAR(F1909)=YEAR(Y1909))</f>
        <v/>
      </c>
      <c r="V1909" s="418">
        <f>AND(AC1909&lt;&gt;"", 'Company information'!D$4&lt;&gt;"", RIGHT(SUBSTITUTE(AC1909,"-",""),9)=RIGHT(SUBSTITUTE('Company information'!D$4,"-",""),9))</f>
        <v/>
      </c>
      <c r="W1909" s="418">
        <f>AI1909-I1909</f>
        <v/>
      </c>
      <c r="X1909" s="455" t="n"/>
      <c r="Y1909" s="417" t="n"/>
      <c r="Z1909" s="418" t="n"/>
      <c r="AA1909" s="418" t="n"/>
      <c r="AB1909" s="418" t="n"/>
      <c r="AC1909" s="418" t="n"/>
      <c r="AD1909" s="418" t="n"/>
      <c r="AE1909" s="455" t="n"/>
      <c r="AF1909" s="455" t="n"/>
      <c r="AG1909" s="455" t="n"/>
      <c r="AH1909" s="455" t="n"/>
      <c r="AI1909" s="455" t="n"/>
      <c r="AJ1909" s="455" t="n"/>
      <c r="AK1909" s="455" t="n"/>
      <c r="AL1909" s="455" t="n"/>
      <c r="AM1909" s="455" t="n"/>
      <c r="AN1909" s="455" t="n"/>
      <c r="AO1909" s="455" t="n"/>
      <c r="AP1909" s="455" t="n"/>
      <c r="AQ1909" s="455" t="n"/>
      <c r="AR1909" s="418" t="n"/>
      <c r="AS1909" s="418" t="n"/>
      <c r="AT1909" s="418" t="n"/>
    </row>
    <row r="1910">
      <c r="A1910" s="417" t="n">
        <v>1901</v>
      </c>
      <c r="B1910" s="418" t="inlineStr">
        <is>
          <t>CLEARANCE AND TRUCKING FEE</t>
        </is>
      </c>
      <c r="C1910" s="418" t="inlineStr">
        <is>
          <t>56ប៊ី-លីង សឹបផ្លាយ ឆេន មេនេចម៉ិន ឯ.ក</t>
        </is>
      </c>
      <c r="D1910" s="418" t="inlineStr">
        <is>
          <t>K004-902004795</t>
        </is>
      </c>
      <c r="E1910" s="418" t="inlineStr">
        <is>
          <t>TI2023-0513</t>
        </is>
      </c>
      <c r="F1910" s="419" t="n">
        <v>45043</v>
      </c>
      <c r="G1910" s="420" t="n">
        <v>211459</v>
      </c>
      <c r="H1910" s="418" t="n"/>
      <c r="I1910" s="455" t="n">
        <v>211459</v>
      </c>
      <c r="J1910" s="418">
        <f>IF(L1910&lt;&gt;"",L1910,K1910)</f>
        <v/>
      </c>
      <c r="K1910" s="418">
        <f>IF(AND(T1910=TRUE, U1910=TRUE, V1910=TRUE), IF(W1910&lt;-0.05, "អនុញ្ញាត (អ្នកផ្គត់ផ្គង់ប្រកាសខ្វះ)", "បានប្រកាស (អនុញ្ញាត)"), IF(AND(T1910=FALSE, U1910=FALSE, V1910=FALSE), "ព្យួរទុក (មិនមានទិន្នន័យ)", "ប្រកាសខុស (ព្យួរទុក)"))</f>
        <v/>
      </c>
      <c r="L1910" s="418" t="inlineStr"/>
      <c r="M1910" s="418" t="inlineStr"/>
      <c r="N1910" s="455" t="n"/>
      <c r="O1910" s="455">
        <f>IF(W1910&lt;0,AI1910,I1910)</f>
        <v/>
      </c>
      <c r="P1910" s="455">
        <f>I1910-O1910</f>
        <v/>
      </c>
      <c r="Q1910" s="418" t="n"/>
      <c r="R1910" s="418" t="inlineStr">
        <is>
          <t>TI2023-0513</t>
        </is>
      </c>
      <c r="S1910" s="418" t="inlineStr"/>
      <c r="T1910" s="418">
        <f>R1910=S1910</f>
        <v/>
      </c>
      <c r="U1910" s="418">
        <f>AND(MONTH(F1910)=MONTH(Y1910), YEAR(F1910)=YEAR(Y1910))</f>
        <v/>
      </c>
      <c r="V1910" s="418">
        <f>AND(AC1910&lt;&gt;"", 'Company information'!D$4&lt;&gt;"", RIGHT(SUBSTITUTE(AC1910,"-",""),9)=RIGHT(SUBSTITUTE('Company information'!D$4,"-",""),9))</f>
        <v/>
      </c>
      <c r="W1910" s="418">
        <f>AI1910-I1910</f>
        <v/>
      </c>
      <c r="X1910" s="455" t="n"/>
      <c r="Y1910" s="417" t="n"/>
      <c r="Z1910" s="418" t="n"/>
      <c r="AA1910" s="418" t="n"/>
      <c r="AB1910" s="418" t="n"/>
      <c r="AC1910" s="418" t="n"/>
      <c r="AD1910" s="418" t="n"/>
      <c r="AE1910" s="455" t="n"/>
      <c r="AF1910" s="455" t="n"/>
      <c r="AG1910" s="455" t="n"/>
      <c r="AH1910" s="455" t="n"/>
      <c r="AI1910" s="455" t="n"/>
      <c r="AJ1910" s="455" t="n"/>
      <c r="AK1910" s="455" t="n"/>
      <c r="AL1910" s="455" t="n"/>
      <c r="AM1910" s="455" t="n"/>
      <c r="AN1910" s="455" t="n"/>
      <c r="AO1910" s="455" t="n"/>
      <c r="AP1910" s="455" t="n"/>
      <c r="AQ1910" s="455" t="n"/>
      <c r="AR1910" s="418" t="n"/>
      <c r="AS1910" s="418" t="n"/>
      <c r="AT1910" s="418" t="n"/>
    </row>
    <row r="1911">
      <c r="A1911" s="417" t="n">
        <v>1902</v>
      </c>
      <c r="B1911" s="418" t="inlineStr">
        <is>
          <t>CLEARANCE FEE</t>
        </is>
      </c>
      <c r="C1911" s="418" t="inlineStr">
        <is>
          <t>56ប៊ី-លីង សឹបផ្លាយ ឆេន មេនេចម៉ិន ឯ.ក</t>
        </is>
      </c>
      <c r="D1911" s="418" t="inlineStr">
        <is>
          <t>K004-902004795</t>
        </is>
      </c>
      <c r="E1911" s="418" t="inlineStr">
        <is>
          <t>TI2023-0514</t>
        </is>
      </c>
      <c r="F1911" s="419" t="n">
        <v>45043</v>
      </c>
      <c r="G1911" s="420" t="n">
        <v>172452</v>
      </c>
      <c r="H1911" s="418" t="n"/>
      <c r="I1911" s="455" t="n">
        <v>172452</v>
      </c>
      <c r="J1911" s="418">
        <f>IF(L1911&lt;&gt;"",L1911,K1911)</f>
        <v/>
      </c>
      <c r="K1911" s="418">
        <f>IF(AND(T1911=TRUE, U1911=TRUE, V1911=TRUE), IF(W1911&lt;-0.05, "អនុញ្ញាត (អ្នកផ្គត់ផ្គង់ប្រកាសខ្វះ)", "បានប្រកាស (អនុញ្ញាត)"), IF(AND(T1911=FALSE, U1911=FALSE, V1911=FALSE), "ព្យួរទុក (មិនមានទិន្នន័យ)", "ប្រកាសខុស (ព្យួរទុក)"))</f>
        <v/>
      </c>
      <c r="L1911" s="418" t="inlineStr"/>
      <c r="M1911" s="418" t="inlineStr"/>
      <c r="N1911" s="455" t="n"/>
      <c r="O1911" s="455">
        <f>IF(W1911&lt;0,AI1911,I1911)</f>
        <v/>
      </c>
      <c r="P1911" s="455">
        <f>I1911-O1911</f>
        <v/>
      </c>
      <c r="Q1911" s="418" t="n"/>
      <c r="R1911" s="418" t="inlineStr">
        <is>
          <t>TI2023-0514</t>
        </is>
      </c>
      <c r="S1911" s="418" t="inlineStr"/>
      <c r="T1911" s="418">
        <f>R1911=S1911</f>
        <v/>
      </c>
      <c r="U1911" s="418">
        <f>AND(MONTH(F1911)=MONTH(Y1911), YEAR(F1911)=YEAR(Y1911))</f>
        <v/>
      </c>
      <c r="V1911" s="418">
        <f>AND(AC1911&lt;&gt;"", 'Company information'!D$4&lt;&gt;"", RIGHT(SUBSTITUTE(AC1911,"-",""),9)=RIGHT(SUBSTITUTE('Company information'!D$4,"-",""),9))</f>
        <v/>
      </c>
      <c r="W1911" s="418">
        <f>AI1911-I1911</f>
        <v/>
      </c>
      <c r="X1911" s="455" t="n"/>
      <c r="Y1911" s="417" t="n"/>
      <c r="Z1911" s="418" t="n"/>
      <c r="AA1911" s="418" t="n"/>
      <c r="AB1911" s="418" t="n"/>
      <c r="AC1911" s="418" t="n"/>
      <c r="AD1911" s="418" t="n"/>
      <c r="AE1911" s="455" t="n"/>
      <c r="AF1911" s="455" t="n"/>
      <c r="AG1911" s="455" t="n"/>
      <c r="AH1911" s="455" t="n"/>
      <c r="AI1911" s="455" t="n"/>
      <c r="AJ1911" s="455" t="n"/>
      <c r="AK1911" s="455" t="n"/>
      <c r="AL1911" s="455" t="n"/>
      <c r="AM1911" s="455" t="n"/>
      <c r="AN1911" s="455" t="n"/>
      <c r="AO1911" s="455" t="n"/>
      <c r="AP1911" s="455" t="n"/>
      <c r="AQ1911" s="455" t="n"/>
      <c r="AR1911" s="418" t="n"/>
      <c r="AS1911" s="418" t="n"/>
      <c r="AT1911" s="418" t="n"/>
    </row>
    <row r="1912">
      <c r="A1912" s="417" t="n">
        <v>1903</v>
      </c>
      <c r="B1912" s="418" t="inlineStr">
        <is>
          <t>CLEARANCE FEE</t>
        </is>
      </c>
      <c r="C1912" s="418" t="inlineStr">
        <is>
          <t>56ប៊ី-លីង សឹបផ្លាយ ឆេន មេនេចម៉ិន ឯ.ក</t>
        </is>
      </c>
      <c r="D1912" s="418" t="inlineStr">
        <is>
          <t>K004-902004795</t>
        </is>
      </c>
      <c r="E1912" s="418" t="inlineStr">
        <is>
          <t>TI2023-0515</t>
        </is>
      </c>
      <c r="F1912" s="419" t="n">
        <v>45043</v>
      </c>
      <c r="G1912" s="420" t="n">
        <v>172452</v>
      </c>
      <c r="H1912" s="418" t="n"/>
      <c r="I1912" s="455" t="n">
        <v>172452</v>
      </c>
      <c r="J1912" s="418">
        <f>IF(L1912&lt;&gt;"",L1912,K1912)</f>
        <v/>
      </c>
      <c r="K1912" s="418">
        <f>IF(AND(T1912=TRUE, U1912=TRUE, V1912=TRUE), IF(W1912&lt;-0.05, "អនុញ្ញាត (អ្នកផ្គត់ផ្គង់ប្រកាសខ្វះ)", "បានប្រកាស (អនុញ្ញាត)"), IF(AND(T1912=FALSE, U1912=FALSE, V1912=FALSE), "ព្យួរទុក (មិនមានទិន្នន័យ)", "ប្រកាសខុស (ព្យួរទុក)"))</f>
        <v/>
      </c>
      <c r="L1912" s="418" t="inlineStr"/>
      <c r="M1912" s="418" t="inlineStr"/>
      <c r="N1912" s="455" t="n"/>
      <c r="O1912" s="455">
        <f>IF(W1912&lt;0,AI1912,I1912)</f>
        <v/>
      </c>
      <c r="P1912" s="455">
        <f>I1912-O1912</f>
        <v/>
      </c>
      <c r="Q1912" s="418" t="n"/>
      <c r="R1912" s="418" t="inlineStr">
        <is>
          <t>TI2023-0515</t>
        </is>
      </c>
      <c r="S1912" s="418" t="inlineStr"/>
      <c r="T1912" s="418">
        <f>R1912=S1912</f>
        <v/>
      </c>
      <c r="U1912" s="418">
        <f>AND(MONTH(F1912)=MONTH(Y1912), YEAR(F1912)=YEAR(Y1912))</f>
        <v/>
      </c>
      <c r="V1912" s="418">
        <f>AND(AC1912&lt;&gt;"", 'Company information'!D$4&lt;&gt;"", RIGHT(SUBSTITUTE(AC1912,"-",""),9)=RIGHT(SUBSTITUTE('Company information'!D$4,"-",""),9))</f>
        <v/>
      </c>
      <c r="W1912" s="418">
        <f>AI1912-I1912</f>
        <v/>
      </c>
      <c r="X1912" s="455" t="n"/>
      <c r="Y1912" s="417" t="n"/>
      <c r="Z1912" s="418" t="n"/>
      <c r="AA1912" s="418" t="n"/>
      <c r="AB1912" s="418" t="n"/>
      <c r="AC1912" s="418" t="n"/>
      <c r="AD1912" s="418" t="n"/>
      <c r="AE1912" s="455" t="n"/>
      <c r="AF1912" s="455" t="n"/>
      <c r="AG1912" s="455" t="n"/>
      <c r="AH1912" s="455" t="n"/>
      <c r="AI1912" s="455" t="n"/>
      <c r="AJ1912" s="455" t="n"/>
      <c r="AK1912" s="455" t="n"/>
      <c r="AL1912" s="455" t="n"/>
      <c r="AM1912" s="455" t="n"/>
      <c r="AN1912" s="455" t="n"/>
      <c r="AO1912" s="455" t="n"/>
      <c r="AP1912" s="455" t="n"/>
      <c r="AQ1912" s="455" t="n"/>
      <c r="AR1912" s="418" t="n"/>
      <c r="AS1912" s="418" t="n"/>
      <c r="AT1912" s="418" t="n"/>
    </row>
    <row r="1913">
      <c r="A1913" s="417" t="n">
        <v>1904</v>
      </c>
      <c r="B1913" s="418" t="inlineStr">
        <is>
          <t>CLEARANCE FEE</t>
        </is>
      </c>
      <c r="C1913" s="418" t="inlineStr">
        <is>
          <t>56ប៊ី-លីង សឹបផ្លាយ ឆេន មេនេចម៉ិន ឯ.ក</t>
        </is>
      </c>
      <c r="D1913" s="418" t="inlineStr">
        <is>
          <t>K004-902004795</t>
        </is>
      </c>
      <c r="E1913" s="418" t="inlineStr">
        <is>
          <t>TI2023-0516</t>
        </is>
      </c>
      <c r="F1913" s="419" t="n">
        <v>45043</v>
      </c>
      <c r="G1913" s="420" t="n">
        <v>172452</v>
      </c>
      <c r="H1913" s="418" t="n"/>
      <c r="I1913" s="455" t="n">
        <v>172452</v>
      </c>
      <c r="J1913" s="418">
        <f>IF(L1913&lt;&gt;"",L1913,K1913)</f>
        <v/>
      </c>
      <c r="K1913" s="418">
        <f>IF(AND(T1913=TRUE, U1913=TRUE, V1913=TRUE), IF(W1913&lt;-0.05, "អនុញ្ញាត (អ្នកផ្គត់ផ្គង់ប្រកាសខ្វះ)", "បានប្រកាស (អនុញ្ញាត)"), IF(AND(T1913=FALSE, U1913=FALSE, V1913=FALSE), "ព្យួរទុក (មិនមានទិន្នន័យ)", "ប្រកាសខុស (ព្យួរទុក)"))</f>
        <v/>
      </c>
      <c r="L1913" s="418" t="inlineStr"/>
      <c r="M1913" s="418" t="inlineStr"/>
      <c r="N1913" s="455" t="n"/>
      <c r="O1913" s="455">
        <f>IF(W1913&lt;0,AI1913,I1913)</f>
        <v/>
      </c>
      <c r="P1913" s="455">
        <f>I1913-O1913</f>
        <v/>
      </c>
      <c r="Q1913" s="418" t="n"/>
      <c r="R1913" s="418" t="inlineStr">
        <is>
          <t>TI2023-0516</t>
        </is>
      </c>
      <c r="S1913" s="418" t="inlineStr"/>
      <c r="T1913" s="418">
        <f>R1913=S1913</f>
        <v/>
      </c>
      <c r="U1913" s="418">
        <f>AND(MONTH(F1913)=MONTH(Y1913), YEAR(F1913)=YEAR(Y1913))</f>
        <v/>
      </c>
      <c r="V1913" s="418">
        <f>AND(AC1913&lt;&gt;"", 'Company information'!D$4&lt;&gt;"", RIGHT(SUBSTITUTE(AC1913,"-",""),9)=RIGHT(SUBSTITUTE('Company information'!D$4,"-",""),9))</f>
        <v/>
      </c>
      <c r="W1913" s="418">
        <f>AI1913-I1913</f>
        <v/>
      </c>
      <c r="X1913" s="455" t="n"/>
      <c r="Y1913" s="417" t="n"/>
      <c r="Z1913" s="418" t="n"/>
      <c r="AA1913" s="418" t="n"/>
      <c r="AB1913" s="418" t="n"/>
      <c r="AC1913" s="418" t="n"/>
      <c r="AD1913" s="418" t="n"/>
      <c r="AE1913" s="455" t="n"/>
      <c r="AF1913" s="455" t="n"/>
      <c r="AG1913" s="455" t="n"/>
      <c r="AH1913" s="455" t="n"/>
      <c r="AI1913" s="455" t="n"/>
      <c r="AJ1913" s="455" t="n"/>
      <c r="AK1913" s="455" t="n"/>
      <c r="AL1913" s="455" t="n"/>
      <c r="AM1913" s="455" t="n"/>
      <c r="AN1913" s="455" t="n"/>
      <c r="AO1913" s="455" t="n"/>
      <c r="AP1913" s="455" t="n"/>
      <c r="AQ1913" s="455" t="n"/>
      <c r="AR1913" s="418" t="n"/>
      <c r="AS1913" s="418" t="n"/>
      <c r="AT1913" s="418" t="n"/>
    </row>
    <row r="1914">
      <c r="A1914" s="417" t="n">
        <v>1905</v>
      </c>
      <c r="B1914" s="418" t="inlineStr">
        <is>
          <t>CLEARANCE AND TRUCKING FEE</t>
        </is>
      </c>
      <c r="C1914" s="418" t="inlineStr">
        <is>
          <t>56ប៊ី-លីង សឹបផ្លាយ ឆេន មេនេចម៉ិន ឯ.ក</t>
        </is>
      </c>
      <c r="D1914" s="418" t="inlineStr">
        <is>
          <t>K004-902004795</t>
        </is>
      </c>
      <c r="E1914" s="418" t="inlineStr">
        <is>
          <t>TI2023-0517</t>
        </is>
      </c>
      <c r="F1914" s="419" t="n">
        <v>45043</v>
      </c>
      <c r="G1914" s="420" t="n">
        <v>211459</v>
      </c>
      <c r="H1914" s="418" t="n"/>
      <c r="I1914" s="455" t="n">
        <v>211459</v>
      </c>
      <c r="J1914" s="418">
        <f>IF(L1914&lt;&gt;"",L1914,K1914)</f>
        <v/>
      </c>
      <c r="K1914" s="418">
        <f>IF(AND(T1914=TRUE, U1914=TRUE, V1914=TRUE), IF(W1914&lt;-0.05, "អនុញ្ញាត (អ្នកផ្គត់ផ្គង់ប្រកាសខ្វះ)", "បានប្រកាស (អនុញ្ញាត)"), IF(AND(T1914=FALSE, U1914=FALSE, V1914=FALSE), "ព្យួរទុក (មិនមានទិន្នន័យ)", "ប្រកាសខុស (ព្យួរទុក)"))</f>
        <v/>
      </c>
      <c r="L1914" s="418" t="inlineStr"/>
      <c r="M1914" s="418" t="inlineStr"/>
      <c r="N1914" s="455" t="n"/>
      <c r="O1914" s="455">
        <f>IF(W1914&lt;0,AI1914,I1914)</f>
        <v/>
      </c>
      <c r="P1914" s="455">
        <f>I1914-O1914</f>
        <v/>
      </c>
      <c r="Q1914" s="418" t="n"/>
      <c r="R1914" s="418" t="inlineStr">
        <is>
          <t>TI2023-0517</t>
        </is>
      </c>
      <c r="S1914" s="418" t="inlineStr"/>
      <c r="T1914" s="418">
        <f>R1914=S1914</f>
        <v/>
      </c>
      <c r="U1914" s="418">
        <f>AND(MONTH(F1914)=MONTH(Y1914), YEAR(F1914)=YEAR(Y1914))</f>
        <v/>
      </c>
      <c r="V1914" s="418">
        <f>AND(AC1914&lt;&gt;"", 'Company information'!D$4&lt;&gt;"", RIGHT(SUBSTITUTE(AC1914,"-",""),9)=RIGHT(SUBSTITUTE('Company information'!D$4,"-",""),9))</f>
        <v/>
      </c>
      <c r="W1914" s="418">
        <f>AI1914-I1914</f>
        <v/>
      </c>
      <c r="X1914" s="455" t="n"/>
      <c r="Y1914" s="417" t="n"/>
      <c r="Z1914" s="418" t="n"/>
      <c r="AA1914" s="418" t="n"/>
      <c r="AB1914" s="418" t="n"/>
      <c r="AC1914" s="418" t="n"/>
      <c r="AD1914" s="418" t="n"/>
      <c r="AE1914" s="455" t="n"/>
      <c r="AF1914" s="455" t="n"/>
      <c r="AG1914" s="455" t="n"/>
      <c r="AH1914" s="455" t="n"/>
      <c r="AI1914" s="455" t="n"/>
      <c r="AJ1914" s="455" t="n"/>
      <c r="AK1914" s="455" t="n"/>
      <c r="AL1914" s="455" t="n"/>
      <c r="AM1914" s="455" t="n"/>
      <c r="AN1914" s="455" t="n"/>
      <c r="AO1914" s="455" t="n"/>
      <c r="AP1914" s="455" t="n"/>
      <c r="AQ1914" s="455" t="n"/>
      <c r="AR1914" s="418" t="n"/>
      <c r="AS1914" s="418" t="n"/>
      <c r="AT1914" s="418" t="n"/>
    </row>
    <row r="1915">
      <c r="A1915" s="417" t="n">
        <v>1906</v>
      </c>
      <c r="B1915" s="418" t="inlineStr">
        <is>
          <t>CLEARANCE AND TRUCKING FEE</t>
        </is>
      </c>
      <c r="C1915" s="418" t="inlineStr">
        <is>
          <t>56ប៊ី-លីង សឹបផ្លាយ ឆេន មេនេចម៉ិន ឯ.ក</t>
        </is>
      </c>
      <c r="D1915" s="418" t="inlineStr">
        <is>
          <t>K004-902004795</t>
        </is>
      </c>
      <c r="E1915" s="418" t="inlineStr">
        <is>
          <t>TI2023-0399</t>
        </is>
      </c>
      <c r="F1915" s="419" t="n">
        <v>45029</v>
      </c>
      <c r="G1915" s="420" t="n">
        <v>270323</v>
      </c>
      <c r="H1915" s="418" t="n"/>
      <c r="I1915" s="455" t="n">
        <v>270323</v>
      </c>
      <c r="J1915" s="418">
        <f>IF(L1915&lt;&gt;"",L1915,K1915)</f>
        <v/>
      </c>
      <c r="K1915" s="418">
        <f>IF(AND(T1915=TRUE, U1915=TRUE, V1915=TRUE), IF(W1915&lt;-0.05, "អនុញ្ញាត (អ្នកផ្គត់ផ្គង់ប្រកាសខ្វះ)", "បានប្រកាស (អនុញ្ញាត)"), IF(AND(T1915=FALSE, U1915=FALSE, V1915=FALSE), "ព្យួរទុក (មិនមានទិន្នន័យ)", "ប្រកាសខុស (ព្យួរទុក)"))</f>
        <v/>
      </c>
      <c r="L1915" s="418" t="inlineStr"/>
      <c r="M1915" s="418" t="inlineStr"/>
      <c r="N1915" s="455" t="n"/>
      <c r="O1915" s="455">
        <f>IF(W1915&lt;0,AI1915,I1915)</f>
        <v/>
      </c>
      <c r="P1915" s="455">
        <f>I1915-O1915</f>
        <v/>
      </c>
      <c r="Q1915" s="418" t="n"/>
      <c r="R1915" s="418" t="inlineStr">
        <is>
          <t>TI2023-0399</t>
        </is>
      </c>
      <c r="S1915" s="418" t="inlineStr"/>
      <c r="T1915" s="418">
        <f>R1915=S1915</f>
        <v/>
      </c>
      <c r="U1915" s="418">
        <f>AND(MONTH(F1915)=MONTH(Y1915), YEAR(F1915)=YEAR(Y1915))</f>
        <v/>
      </c>
      <c r="V1915" s="418">
        <f>AND(AC1915&lt;&gt;"", 'Company information'!D$4&lt;&gt;"", RIGHT(SUBSTITUTE(AC1915,"-",""),9)=RIGHT(SUBSTITUTE('Company information'!D$4,"-",""),9))</f>
        <v/>
      </c>
      <c r="W1915" s="418">
        <f>AI1915-I1915</f>
        <v/>
      </c>
      <c r="X1915" s="455" t="n"/>
      <c r="Y1915" s="417" t="n"/>
      <c r="Z1915" s="418" t="n"/>
      <c r="AA1915" s="418" t="n"/>
      <c r="AB1915" s="418" t="n"/>
      <c r="AC1915" s="418" t="n"/>
      <c r="AD1915" s="418" t="n"/>
      <c r="AE1915" s="455" t="n"/>
      <c r="AF1915" s="455" t="n"/>
      <c r="AG1915" s="455" t="n"/>
      <c r="AH1915" s="455" t="n"/>
      <c r="AI1915" s="455" t="n"/>
      <c r="AJ1915" s="455" t="n"/>
      <c r="AK1915" s="455" t="n"/>
      <c r="AL1915" s="455" t="n"/>
      <c r="AM1915" s="455" t="n"/>
      <c r="AN1915" s="455" t="n"/>
      <c r="AO1915" s="455" t="n"/>
      <c r="AP1915" s="455" t="n"/>
      <c r="AQ1915" s="455" t="n"/>
      <c r="AR1915" s="418" t="n"/>
      <c r="AS1915" s="418" t="n"/>
      <c r="AT1915" s="418" t="n"/>
    </row>
    <row r="1916">
      <c r="A1916" s="417" t="n">
        <v>1907</v>
      </c>
      <c r="B1916" s="418" t="inlineStr">
        <is>
          <t>CLEARANCE AND TRUCKING FEE</t>
        </is>
      </c>
      <c r="C1916" s="418" t="inlineStr">
        <is>
          <t>56ប៊ី-លីង សឹបផ្លាយ ឆេន មេនេចម៉ិន ឯ.ក</t>
        </is>
      </c>
      <c r="D1916" s="418" t="inlineStr">
        <is>
          <t>K004-902004795</t>
        </is>
      </c>
      <c r="E1916" s="418" t="inlineStr">
        <is>
          <t>TI2023-0512</t>
        </is>
      </c>
      <c r="F1916" s="419" t="n">
        <v>45043</v>
      </c>
      <c r="G1916" s="420" t="n">
        <v>211459</v>
      </c>
      <c r="H1916" s="418" t="n"/>
      <c r="I1916" s="455" t="n">
        <v>211459</v>
      </c>
      <c r="J1916" s="418">
        <f>IF(L1916&lt;&gt;"",L1916,K1916)</f>
        <v/>
      </c>
      <c r="K1916" s="418">
        <f>IF(AND(T1916=TRUE, U1916=TRUE, V1916=TRUE), IF(W1916&lt;-0.05, "អនុញ្ញាត (អ្នកផ្គត់ផ្គង់ប្រកាសខ្វះ)", "បានប្រកាស (អនុញ្ញាត)"), IF(AND(T1916=FALSE, U1916=FALSE, V1916=FALSE), "ព្យួរទុក (មិនមានទិន្នន័យ)", "ប្រកាសខុស (ព្យួរទុក)"))</f>
        <v/>
      </c>
      <c r="L1916" s="418" t="inlineStr"/>
      <c r="M1916" s="418" t="inlineStr"/>
      <c r="N1916" s="455" t="n"/>
      <c r="O1916" s="455">
        <f>IF(W1916&lt;0,AI1916,I1916)</f>
        <v/>
      </c>
      <c r="P1916" s="455">
        <f>I1916-O1916</f>
        <v/>
      </c>
      <c r="Q1916" s="418" t="n"/>
      <c r="R1916" s="418" t="inlineStr">
        <is>
          <t>TI2023-0512</t>
        </is>
      </c>
      <c r="S1916" s="418" t="inlineStr"/>
      <c r="T1916" s="418">
        <f>R1916=S1916</f>
        <v/>
      </c>
      <c r="U1916" s="418">
        <f>AND(MONTH(F1916)=MONTH(Y1916), YEAR(F1916)=YEAR(Y1916))</f>
        <v/>
      </c>
      <c r="V1916" s="418">
        <f>AND(AC1916&lt;&gt;"", 'Company information'!D$4&lt;&gt;"", RIGHT(SUBSTITUTE(AC1916,"-",""),9)=RIGHT(SUBSTITUTE('Company information'!D$4,"-",""),9))</f>
        <v/>
      </c>
      <c r="W1916" s="418">
        <f>AI1916-I1916</f>
        <v/>
      </c>
      <c r="X1916" s="455" t="n"/>
      <c r="Y1916" s="417" t="n"/>
      <c r="Z1916" s="418" t="n"/>
      <c r="AA1916" s="418" t="n"/>
      <c r="AB1916" s="418" t="n"/>
      <c r="AC1916" s="418" t="n"/>
      <c r="AD1916" s="418" t="n"/>
      <c r="AE1916" s="455" t="n"/>
      <c r="AF1916" s="455" t="n"/>
      <c r="AG1916" s="455" t="n"/>
      <c r="AH1916" s="455" t="n"/>
      <c r="AI1916" s="455" t="n"/>
      <c r="AJ1916" s="455" t="n"/>
      <c r="AK1916" s="455" t="n"/>
      <c r="AL1916" s="455" t="n"/>
      <c r="AM1916" s="455" t="n"/>
      <c r="AN1916" s="455" t="n"/>
      <c r="AO1916" s="455" t="n"/>
      <c r="AP1916" s="455" t="n"/>
      <c r="AQ1916" s="455" t="n"/>
      <c r="AR1916" s="418" t="n"/>
      <c r="AS1916" s="418" t="n"/>
      <c r="AT1916" s="418" t="n"/>
    </row>
    <row r="1917">
      <c r="A1917" s="417" t="n">
        <v>1908</v>
      </c>
      <c r="B1917" s="418" t="inlineStr">
        <is>
          <t>CLEARANCE FEE</t>
        </is>
      </c>
      <c r="C1917" s="418" t="inlineStr">
        <is>
          <t>56ប៊ី-លីង សឹបផ្លាយ ឆេន មេនេចម៉ិន ឯ.ក</t>
        </is>
      </c>
      <c r="D1917" s="418" t="inlineStr">
        <is>
          <t>K004-902004795</t>
        </is>
      </c>
      <c r="E1917" s="418" t="inlineStr">
        <is>
          <t>TI2023-0507</t>
        </is>
      </c>
      <c r="F1917" s="419" t="n">
        <v>45043</v>
      </c>
      <c r="G1917" s="420" t="n">
        <v>172452</v>
      </c>
      <c r="H1917" s="418" t="n"/>
      <c r="I1917" s="455" t="n">
        <v>172452</v>
      </c>
      <c r="J1917" s="418">
        <f>IF(L1917&lt;&gt;"",L1917,K1917)</f>
        <v/>
      </c>
      <c r="K1917" s="418">
        <f>IF(AND(T1917=TRUE, U1917=TRUE, V1917=TRUE), IF(W1917&lt;-0.05, "អនុញ្ញាត (អ្នកផ្គត់ផ្គង់ប្រកាសខ្វះ)", "បានប្រកាស (អនុញ្ញាត)"), IF(AND(T1917=FALSE, U1917=FALSE, V1917=FALSE), "ព្យួរទុក (មិនមានទិន្នន័យ)", "ប្រកាសខុស (ព្យួរទុក)"))</f>
        <v/>
      </c>
      <c r="L1917" s="418" t="inlineStr"/>
      <c r="M1917" s="418" t="inlineStr"/>
      <c r="N1917" s="455" t="n"/>
      <c r="O1917" s="455">
        <f>IF(W1917&lt;0,AI1917,I1917)</f>
        <v/>
      </c>
      <c r="P1917" s="455">
        <f>I1917-O1917</f>
        <v/>
      </c>
      <c r="Q1917" s="418" t="n"/>
      <c r="R1917" s="418" t="inlineStr">
        <is>
          <t>TI2023-0507</t>
        </is>
      </c>
      <c r="S1917" s="418" t="inlineStr"/>
      <c r="T1917" s="418">
        <f>R1917=S1917</f>
        <v/>
      </c>
      <c r="U1917" s="418">
        <f>AND(MONTH(F1917)=MONTH(Y1917), YEAR(F1917)=YEAR(Y1917))</f>
        <v/>
      </c>
      <c r="V1917" s="418">
        <f>AND(AC1917&lt;&gt;"", 'Company information'!D$4&lt;&gt;"", RIGHT(SUBSTITUTE(AC1917,"-",""),9)=RIGHT(SUBSTITUTE('Company information'!D$4,"-",""),9))</f>
        <v/>
      </c>
      <c r="W1917" s="418">
        <f>AI1917-I1917</f>
        <v/>
      </c>
      <c r="X1917" s="455" t="n"/>
      <c r="Y1917" s="417" t="n"/>
      <c r="Z1917" s="418" t="n"/>
      <c r="AA1917" s="418" t="n"/>
      <c r="AB1917" s="418" t="n"/>
      <c r="AC1917" s="418" t="n"/>
      <c r="AD1917" s="418" t="n"/>
      <c r="AE1917" s="455" t="n"/>
      <c r="AF1917" s="455" t="n"/>
      <c r="AG1917" s="455" t="n"/>
      <c r="AH1917" s="455" t="n"/>
      <c r="AI1917" s="455" t="n"/>
      <c r="AJ1917" s="455" t="n"/>
      <c r="AK1917" s="455" t="n"/>
      <c r="AL1917" s="455" t="n"/>
      <c r="AM1917" s="455" t="n"/>
      <c r="AN1917" s="455" t="n"/>
      <c r="AO1917" s="455" t="n"/>
      <c r="AP1917" s="455" t="n"/>
      <c r="AQ1917" s="455" t="n"/>
      <c r="AR1917" s="418" t="n"/>
      <c r="AS1917" s="418" t="n"/>
      <c r="AT1917" s="418" t="n"/>
    </row>
    <row r="1918">
      <c r="A1918" s="417" t="n">
        <v>1909</v>
      </c>
      <c r="B1918" s="418" t="inlineStr">
        <is>
          <t>CLEARANCE FEE</t>
        </is>
      </c>
      <c r="C1918" s="418" t="inlineStr">
        <is>
          <t>56ប៊ី-លីង សឹបផ្លាយ ឆេន មេនេចម៉ិន ឯ.ក</t>
        </is>
      </c>
      <c r="D1918" s="418" t="inlineStr">
        <is>
          <t>K004-902004795</t>
        </is>
      </c>
      <c r="E1918" s="418" t="inlineStr">
        <is>
          <t>TI2023-0482</t>
        </is>
      </c>
      <c r="F1918" s="419" t="n">
        <v>45040</v>
      </c>
      <c r="G1918" s="420" t="n">
        <v>171318</v>
      </c>
      <c r="H1918" s="418" t="n"/>
      <c r="I1918" s="455" t="n">
        <v>171318</v>
      </c>
      <c r="J1918" s="418">
        <f>IF(L1918&lt;&gt;"",L1918,K1918)</f>
        <v/>
      </c>
      <c r="K1918" s="418">
        <f>IF(AND(T1918=TRUE, U1918=TRUE, V1918=TRUE), IF(W1918&lt;-0.05, "អនុញ្ញាត (អ្នកផ្គត់ផ្គង់ប្រកាសខ្វះ)", "បានប្រកាស (អនុញ្ញាត)"), IF(AND(T1918=FALSE, U1918=FALSE, V1918=FALSE), "ព្យួរទុក (មិនមានទិន្នន័យ)", "ប្រកាសខុស (ព្យួរទុក)"))</f>
        <v/>
      </c>
      <c r="L1918" s="418" t="inlineStr"/>
      <c r="M1918" s="418" t="inlineStr"/>
      <c r="N1918" s="455" t="n"/>
      <c r="O1918" s="455">
        <f>IF(W1918&lt;0,AI1918,I1918)</f>
        <v/>
      </c>
      <c r="P1918" s="455">
        <f>I1918-O1918</f>
        <v/>
      </c>
      <c r="Q1918" s="418" t="n"/>
      <c r="R1918" s="418" t="inlineStr">
        <is>
          <t>TI2023-0482</t>
        </is>
      </c>
      <c r="S1918" s="418" t="inlineStr"/>
      <c r="T1918" s="418">
        <f>R1918=S1918</f>
        <v/>
      </c>
      <c r="U1918" s="418">
        <f>AND(MONTH(F1918)=MONTH(Y1918), YEAR(F1918)=YEAR(Y1918))</f>
        <v/>
      </c>
      <c r="V1918" s="418">
        <f>AND(AC1918&lt;&gt;"", 'Company information'!D$4&lt;&gt;"", RIGHT(SUBSTITUTE(AC1918,"-",""),9)=RIGHT(SUBSTITUTE('Company information'!D$4,"-",""),9))</f>
        <v/>
      </c>
      <c r="W1918" s="418">
        <f>AI1918-I1918</f>
        <v/>
      </c>
      <c r="X1918" s="455" t="n"/>
      <c r="Y1918" s="417" t="n"/>
      <c r="Z1918" s="418" t="n"/>
      <c r="AA1918" s="418" t="n"/>
      <c r="AB1918" s="418" t="n"/>
      <c r="AC1918" s="418" t="n"/>
      <c r="AD1918" s="418" t="n"/>
      <c r="AE1918" s="455" t="n"/>
      <c r="AF1918" s="455" t="n"/>
      <c r="AG1918" s="455" t="n"/>
      <c r="AH1918" s="455" t="n"/>
      <c r="AI1918" s="455" t="n"/>
      <c r="AJ1918" s="455" t="n"/>
      <c r="AK1918" s="455" t="n"/>
      <c r="AL1918" s="455" t="n"/>
      <c r="AM1918" s="455" t="n"/>
      <c r="AN1918" s="455" t="n"/>
      <c r="AO1918" s="455" t="n"/>
      <c r="AP1918" s="455" t="n"/>
      <c r="AQ1918" s="455" t="n"/>
      <c r="AR1918" s="418" t="n"/>
      <c r="AS1918" s="418" t="n"/>
      <c r="AT1918" s="418" t="n"/>
    </row>
    <row r="1919">
      <c r="A1919" s="417" t="n">
        <v>1910</v>
      </c>
      <c r="B1919" s="418" t="inlineStr">
        <is>
          <t>CLEARANCE AND TRUCKING FEE</t>
        </is>
      </c>
      <c r="C1919" s="418" t="inlineStr">
        <is>
          <t>56ប៊ី-លីង សឹបផ្លាយ ឆេន មេនេចម៉ិន ឯ.ក</t>
        </is>
      </c>
      <c r="D1919" s="418" t="inlineStr">
        <is>
          <t>K004-902004795</t>
        </is>
      </c>
      <c r="E1919" s="418" t="inlineStr">
        <is>
          <t>TI2023-0481</t>
        </is>
      </c>
      <c r="F1919" s="419" t="n">
        <v>45040</v>
      </c>
      <c r="G1919" s="420" t="n">
        <v>271254</v>
      </c>
      <c r="H1919" s="418" t="n"/>
      <c r="I1919" s="455" t="n">
        <v>271254</v>
      </c>
      <c r="J1919" s="418">
        <f>IF(L1919&lt;&gt;"",L1919,K1919)</f>
        <v/>
      </c>
      <c r="K1919" s="418">
        <f>IF(AND(T1919=TRUE, U1919=TRUE, V1919=TRUE), IF(W1919&lt;-0.05, "អនុញ្ញាត (អ្នកផ្គត់ផ្គង់ប្រកាសខ្វះ)", "បានប្រកាស (អនុញ្ញាត)"), IF(AND(T1919=FALSE, U1919=FALSE, V1919=FALSE), "ព្យួរទុក (មិនមានទិន្នន័យ)", "ប្រកាសខុស (ព្យួរទុក)"))</f>
        <v/>
      </c>
      <c r="L1919" s="418" t="inlineStr"/>
      <c r="M1919" s="418" t="inlineStr"/>
      <c r="N1919" s="455" t="n"/>
      <c r="O1919" s="455">
        <f>IF(W1919&lt;0,AI1919,I1919)</f>
        <v/>
      </c>
      <c r="P1919" s="455">
        <f>I1919-O1919</f>
        <v/>
      </c>
      <c r="Q1919" s="418" t="n"/>
      <c r="R1919" s="418" t="inlineStr">
        <is>
          <t>TI2023-0481</t>
        </is>
      </c>
      <c r="S1919" s="418" t="inlineStr"/>
      <c r="T1919" s="418">
        <f>R1919=S1919</f>
        <v/>
      </c>
      <c r="U1919" s="418">
        <f>AND(MONTH(F1919)=MONTH(Y1919), YEAR(F1919)=YEAR(Y1919))</f>
        <v/>
      </c>
      <c r="V1919" s="418">
        <f>AND(AC1919&lt;&gt;"", 'Company information'!D$4&lt;&gt;"", RIGHT(SUBSTITUTE(AC1919,"-",""),9)=RIGHT(SUBSTITUTE('Company information'!D$4,"-",""),9))</f>
        <v/>
      </c>
      <c r="W1919" s="418">
        <f>AI1919-I1919</f>
        <v/>
      </c>
      <c r="X1919" s="455" t="n"/>
      <c r="Y1919" s="417" t="n"/>
      <c r="Z1919" s="418" t="n"/>
      <c r="AA1919" s="418" t="n"/>
      <c r="AB1919" s="418" t="n"/>
      <c r="AC1919" s="418" t="n"/>
      <c r="AD1919" s="418" t="n"/>
      <c r="AE1919" s="455" t="n"/>
      <c r="AF1919" s="455" t="n"/>
      <c r="AG1919" s="455" t="n"/>
      <c r="AH1919" s="455" t="n"/>
      <c r="AI1919" s="455" t="n"/>
      <c r="AJ1919" s="455" t="n"/>
      <c r="AK1919" s="455" t="n"/>
      <c r="AL1919" s="455" t="n"/>
      <c r="AM1919" s="455" t="n"/>
      <c r="AN1919" s="455" t="n"/>
      <c r="AO1919" s="455" t="n"/>
      <c r="AP1919" s="455" t="n"/>
      <c r="AQ1919" s="455" t="n"/>
      <c r="AR1919" s="418" t="n"/>
      <c r="AS1919" s="418" t="n"/>
      <c r="AT1919" s="418" t="n"/>
    </row>
    <row r="1920">
      <c r="A1920" s="417" t="n">
        <v>1911</v>
      </c>
      <c r="B1920" s="418" t="inlineStr">
        <is>
          <t>LIFT OFF CHARGES 45'FULL AND GATE FEE CHARGES 45' FULL</t>
        </is>
      </c>
      <c r="C1920" s="418" t="inlineStr">
        <is>
          <t>កំពង់ផែស្វយ័តភ្នំពេញ "ក.ស.ភ"</t>
        </is>
      </c>
      <c r="D1920" s="418" t="inlineStr">
        <is>
          <t>L001-100044999</t>
        </is>
      </c>
      <c r="E1920" s="418" t="inlineStr">
        <is>
          <t>INV20230419176</t>
        </is>
      </c>
      <c r="F1920" s="419" t="n">
        <v>45033</v>
      </c>
      <c r="G1920" s="420" t="n">
        <v>29254</v>
      </c>
      <c r="H1920" s="418" t="n"/>
      <c r="I1920" s="455" t="n">
        <v>29254</v>
      </c>
      <c r="J1920" s="418">
        <f>IF(L1920&lt;&gt;"",L1920,K1920)</f>
        <v/>
      </c>
      <c r="K1920" s="418">
        <f>IF(AND(T1920=TRUE, U1920=TRUE, V1920=TRUE), IF(W1920&lt;-0.05, "អនុញ្ញាត (អ្នកផ្គត់ផ្គង់ប្រកាសខ្វះ)", "បានប្រកាស (អនុញ្ញាត)"), IF(AND(T1920=FALSE, U1920=FALSE, V1920=FALSE), "ព្យួរទុក (មិនមានទិន្នន័យ)", "ប្រកាសខុស (ព្យួរទុក)"))</f>
        <v/>
      </c>
      <c r="L1920" s="418" t="inlineStr"/>
      <c r="M1920" s="418" t="inlineStr"/>
      <c r="N1920" s="455" t="n"/>
      <c r="O1920" s="455">
        <f>IF(W1920&lt;0,AI1920,I1920)</f>
        <v/>
      </c>
      <c r="P1920" s="455">
        <f>I1920-O1920</f>
        <v/>
      </c>
      <c r="Q1920" s="418" t="n"/>
      <c r="R1920" s="418" t="inlineStr">
        <is>
          <t>INV20230419176</t>
        </is>
      </c>
      <c r="S1920" s="418" t="inlineStr"/>
      <c r="T1920" s="418">
        <f>R1920=S1920</f>
        <v/>
      </c>
      <c r="U1920" s="418">
        <f>AND(MONTH(F1920)=MONTH(Y1920), YEAR(F1920)=YEAR(Y1920))</f>
        <v/>
      </c>
      <c r="V1920" s="418">
        <f>AND(AC1920&lt;&gt;"", 'Company information'!D$4&lt;&gt;"", RIGHT(SUBSTITUTE(AC1920,"-",""),9)=RIGHT(SUBSTITUTE('Company information'!D$4,"-",""),9))</f>
        <v/>
      </c>
      <c r="W1920" s="418">
        <f>AI1920-I1920</f>
        <v/>
      </c>
      <c r="X1920" s="455" t="n"/>
      <c r="Y1920" s="417" t="n"/>
      <c r="Z1920" s="418" t="n"/>
      <c r="AA1920" s="418" t="n"/>
      <c r="AB1920" s="418" t="n"/>
      <c r="AC1920" s="418" t="n"/>
      <c r="AD1920" s="418" t="n"/>
      <c r="AE1920" s="455" t="n"/>
      <c r="AF1920" s="455" t="n"/>
      <c r="AG1920" s="455" t="n"/>
      <c r="AH1920" s="455" t="n"/>
      <c r="AI1920" s="455" t="n"/>
      <c r="AJ1920" s="455" t="n"/>
      <c r="AK1920" s="455" t="n"/>
      <c r="AL1920" s="455" t="n"/>
      <c r="AM1920" s="455" t="n"/>
      <c r="AN1920" s="455" t="n"/>
      <c r="AO1920" s="455" t="n"/>
      <c r="AP1920" s="455" t="n"/>
      <c r="AQ1920" s="455" t="n"/>
      <c r="AR1920" s="418" t="n"/>
      <c r="AS1920" s="418" t="n"/>
      <c r="AT1920" s="418" t="n"/>
    </row>
    <row r="1921">
      <c r="A1921" s="417" t="n">
        <v>1912</v>
      </c>
      <c r="B1921" s="418" t="inlineStr">
        <is>
          <t>CLEARANCE AND TRUCKING FEE</t>
        </is>
      </c>
      <c r="C1921" s="418" t="inlineStr">
        <is>
          <t>56ប៊ី-លីង សឹបផ្លាយ ឆេន មេនេចម៉ិន ឯ.ក</t>
        </is>
      </c>
      <c r="D1921" s="418" t="inlineStr">
        <is>
          <t>K004-902004795</t>
        </is>
      </c>
      <c r="E1921" s="418" t="inlineStr">
        <is>
          <t>TI2023-0440</t>
        </is>
      </c>
      <c r="F1921" s="419" t="n">
        <v>45035</v>
      </c>
      <c r="G1921" s="420" t="n">
        <v>666824</v>
      </c>
      <c r="H1921" s="418" t="n"/>
      <c r="I1921" s="455" t="n">
        <v>666824</v>
      </c>
      <c r="J1921" s="418">
        <f>IF(L1921&lt;&gt;"",L1921,K1921)</f>
        <v/>
      </c>
      <c r="K1921" s="418">
        <f>IF(AND(T1921=TRUE, U1921=TRUE, V1921=TRUE), IF(W1921&lt;-0.05, "អនុញ្ញាត (អ្នកផ្គត់ផ្គង់ប្រកាសខ្វះ)", "បានប្រកាស (អនុញ្ញាត)"), IF(AND(T1921=FALSE, U1921=FALSE, V1921=FALSE), "ព្យួរទុក (មិនមានទិន្នន័យ)", "ប្រកាសខុស (ព្យួរទុក)"))</f>
        <v/>
      </c>
      <c r="L1921" s="418" t="inlineStr"/>
      <c r="M1921" s="418" t="inlineStr"/>
      <c r="N1921" s="455" t="n"/>
      <c r="O1921" s="455">
        <f>IF(W1921&lt;0,AI1921,I1921)</f>
        <v/>
      </c>
      <c r="P1921" s="455">
        <f>I1921-O1921</f>
        <v/>
      </c>
      <c r="Q1921" s="418" t="n"/>
      <c r="R1921" s="418" t="inlineStr">
        <is>
          <t>TI2023-0440</t>
        </is>
      </c>
      <c r="S1921" s="418" t="inlineStr"/>
      <c r="T1921" s="418">
        <f>R1921=S1921</f>
        <v/>
      </c>
      <c r="U1921" s="418">
        <f>AND(MONTH(F1921)=MONTH(Y1921), YEAR(F1921)=YEAR(Y1921))</f>
        <v/>
      </c>
      <c r="V1921" s="418">
        <f>AND(AC1921&lt;&gt;"", 'Company information'!D$4&lt;&gt;"", RIGHT(SUBSTITUTE(AC1921,"-",""),9)=RIGHT(SUBSTITUTE('Company information'!D$4,"-",""),9))</f>
        <v/>
      </c>
      <c r="W1921" s="418">
        <f>AI1921-I1921</f>
        <v/>
      </c>
      <c r="X1921" s="455" t="n"/>
      <c r="Y1921" s="417" t="n"/>
      <c r="Z1921" s="418" t="n"/>
      <c r="AA1921" s="418" t="n"/>
      <c r="AB1921" s="418" t="n"/>
      <c r="AC1921" s="418" t="n"/>
      <c r="AD1921" s="418" t="n"/>
      <c r="AE1921" s="455" t="n"/>
      <c r="AF1921" s="455" t="n"/>
      <c r="AG1921" s="455" t="n"/>
      <c r="AH1921" s="455" t="n"/>
      <c r="AI1921" s="455" t="n"/>
      <c r="AJ1921" s="455" t="n"/>
      <c r="AK1921" s="455" t="n"/>
      <c r="AL1921" s="455" t="n"/>
      <c r="AM1921" s="455" t="n"/>
      <c r="AN1921" s="455" t="n"/>
      <c r="AO1921" s="455" t="n"/>
      <c r="AP1921" s="455" t="n"/>
      <c r="AQ1921" s="455" t="n"/>
      <c r="AR1921" s="418" t="n"/>
      <c r="AS1921" s="418" t="n"/>
      <c r="AT1921" s="418" t="n"/>
    </row>
    <row r="1922">
      <c r="A1922" s="417" t="n">
        <v>1913</v>
      </c>
      <c r="B1922" s="418" t="inlineStr">
        <is>
          <t>CLEARANCE AND TRUCKING FEE</t>
        </is>
      </c>
      <c r="C1922" s="418" t="inlineStr">
        <is>
          <t>56ប៊ី-លីង សឹបផ្លាយ ឆេន មេនេចម៉ិន ឯ.ក</t>
        </is>
      </c>
      <c r="D1922" s="418" t="inlineStr">
        <is>
          <t>K004-902004795</t>
        </is>
      </c>
      <c r="E1922" s="418" t="inlineStr">
        <is>
          <t>TI2023-0447</t>
        </is>
      </c>
      <c r="F1922" s="419" t="n">
        <v>45040</v>
      </c>
      <c r="G1922" s="420" t="n">
        <v>299807</v>
      </c>
      <c r="H1922" s="418" t="n"/>
      <c r="I1922" s="455" t="n">
        <v>299807</v>
      </c>
      <c r="J1922" s="418">
        <f>IF(L1922&lt;&gt;"",L1922,K1922)</f>
        <v/>
      </c>
      <c r="K1922" s="418">
        <f>IF(AND(T1922=TRUE, U1922=TRUE, V1922=TRUE), IF(W1922&lt;-0.05, "អនុញ្ញាត (អ្នកផ្គត់ផ្គង់ប្រកាសខ្វះ)", "បានប្រកាស (អនុញ្ញាត)"), IF(AND(T1922=FALSE, U1922=FALSE, V1922=FALSE), "ព្យួរទុក (មិនមានទិន្នន័យ)", "ប្រកាសខុស (ព្យួរទុក)"))</f>
        <v/>
      </c>
      <c r="L1922" s="418" t="inlineStr"/>
      <c r="M1922" s="418" t="inlineStr"/>
      <c r="N1922" s="455" t="n"/>
      <c r="O1922" s="455">
        <f>IF(W1922&lt;0,AI1922,I1922)</f>
        <v/>
      </c>
      <c r="P1922" s="455">
        <f>I1922-O1922</f>
        <v/>
      </c>
      <c r="Q1922" s="418" t="n"/>
      <c r="R1922" s="418" t="inlineStr">
        <is>
          <t>TI2023-0447</t>
        </is>
      </c>
      <c r="S1922" s="418" t="inlineStr"/>
      <c r="T1922" s="418">
        <f>R1922=S1922</f>
        <v/>
      </c>
      <c r="U1922" s="418">
        <f>AND(MONTH(F1922)=MONTH(Y1922), YEAR(F1922)=YEAR(Y1922))</f>
        <v/>
      </c>
      <c r="V1922" s="418">
        <f>AND(AC1922&lt;&gt;"", 'Company information'!D$4&lt;&gt;"", RIGHT(SUBSTITUTE(AC1922,"-",""),9)=RIGHT(SUBSTITUTE('Company information'!D$4,"-",""),9))</f>
        <v/>
      </c>
      <c r="W1922" s="418">
        <f>AI1922-I1922</f>
        <v/>
      </c>
      <c r="X1922" s="455" t="n"/>
      <c r="Y1922" s="417" t="n"/>
      <c r="Z1922" s="418" t="n"/>
      <c r="AA1922" s="418" t="n"/>
      <c r="AB1922" s="418" t="n"/>
      <c r="AC1922" s="418" t="n"/>
      <c r="AD1922" s="418" t="n"/>
      <c r="AE1922" s="455" t="n"/>
      <c r="AF1922" s="455" t="n"/>
      <c r="AG1922" s="455" t="n"/>
      <c r="AH1922" s="455" t="n"/>
      <c r="AI1922" s="455" t="n"/>
      <c r="AJ1922" s="455" t="n"/>
      <c r="AK1922" s="455" t="n"/>
      <c r="AL1922" s="455" t="n"/>
      <c r="AM1922" s="455" t="n"/>
      <c r="AN1922" s="455" t="n"/>
      <c r="AO1922" s="455" t="n"/>
      <c r="AP1922" s="455" t="n"/>
      <c r="AQ1922" s="455" t="n"/>
      <c r="AR1922" s="418" t="n"/>
      <c r="AS1922" s="418" t="n"/>
      <c r="AT1922" s="418" t="n"/>
    </row>
    <row r="1923">
      <c r="A1923" s="417" t="n">
        <v>1914</v>
      </c>
      <c r="B1923" s="418" t="inlineStr">
        <is>
          <t>LIFT OFF</t>
        </is>
      </c>
      <c r="C1923" s="418" t="inlineStr">
        <is>
          <t>កំពង់ផែស្វយ័តក្រុងព្រះសីហនុ</t>
        </is>
      </c>
      <c r="D1923" s="418" t="inlineStr">
        <is>
          <t>L001-100044638</t>
        </is>
      </c>
      <c r="E1923" s="418" t="inlineStr">
        <is>
          <t>58288</t>
        </is>
      </c>
      <c r="F1923" s="419" t="n">
        <v>45036</v>
      </c>
      <c r="G1923" s="420" t="n">
        <v>20757</v>
      </c>
      <c r="H1923" s="418" t="n"/>
      <c r="I1923" s="455" t="n">
        <v>20757</v>
      </c>
      <c r="J1923" s="418">
        <f>IF(L1923&lt;&gt;"",L1923,K1923)</f>
        <v/>
      </c>
      <c r="K1923" s="418">
        <f>IF(AND(T1923=TRUE, U1923=TRUE, V1923=TRUE), IF(W1923&lt;-0.05, "អនុញ្ញាត (អ្នកផ្គត់ផ្គង់ប្រកាសខ្វះ)", "បានប្រកាស (អនុញ្ញាត)"), IF(AND(T1923=FALSE, U1923=FALSE, V1923=FALSE), "ព្យួរទុក (មិនមានទិន្នន័យ)", "ប្រកាសខុស (ព្យួរទុក)"))</f>
        <v/>
      </c>
      <c r="L1923" s="418" t="inlineStr"/>
      <c r="M1923" s="418" t="inlineStr"/>
      <c r="N1923" s="455" t="n"/>
      <c r="O1923" s="455">
        <f>IF(W1923&lt;0,AI1923,I1923)</f>
        <v/>
      </c>
      <c r="P1923" s="455">
        <f>I1923-O1923</f>
        <v/>
      </c>
      <c r="Q1923" s="418" t="n"/>
      <c r="R1923" s="418" t="inlineStr">
        <is>
          <t>58288</t>
        </is>
      </c>
      <c r="S1923" s="418" t="inlineStr"/>
      <c r="T1923" s="418">
        <f>R1923=S1923</f>
        <v/>
      </c>
      <c r="U1923" s="418">
        <f>AND(MONTH(F1923)=MONTH(Y1923), YEAR(F1923)=YEAR(Y1923))</f>
        <v/>
      </c>
      <c r="V1923" s="418">
        <f>AND(AC1923&lt;&gt;"", 'Company information'!D$4&lt;&gt;"", RIGHT(SUBSTITUTE(AC1923,"-",""),9)=RIGHT(SUBSTITUTE('Company information'!D$4,"-",""),9))</f>
        <v/>
      </c>
      <c r="W1923" s="418">
        <f>AI1923-I1923</f>
        <v/>
      </c>
      <c r="X1923" s="455" t="n"/>
      <c r="Y1923" s="417" t="n"/>
      <c r="Z1923" s="418" t="n"/>
      <c r="AA1923" s="418" t="n"/>
      <c r="AB1923" s="418" t="n"/>
      <c r="AC1923" s="418" t="n"/>
      <c r="AD1923" s="418" t="n"/>
      <c r="AE1923" s="455" t="n"/>
      <c r="AF1923" s="455" t="n"/>
      <c r="AG1923" s="455" t="n"/>
      <c r="AH1923" s="455" t="n"/>
      <c r="AI1923" s="455" t="n"/>
      <c r="AJ1923" s="455" t="n"/>
      <c r="AK1923" s="455" t="n"/>
      <c r="AL1923" s="455" t="n"/>
      <c r="AM1923" s="455" t="n"/>
      <c r="AN1923" s="455" t="n"/>
      <c r="AO1923" s="455" t="n"/>
      <c r="AP1923" s="455" t="n"/>
      <c r="AQ1923" s="455" t="n"/>
      <c r="AR1923" s="418" t="n"/>
      <c r="AS1923" s="418" t="n"/>
      <c r="AT1923" s="418" t="n"/>
    </row>
    <row r="1924">
      <c r="A1924" s="417" t="n">
        <v>1915</v>
      </c>
      <c r="B1924" s="418" t="inlineStr">
        <is>
          <t>CLEARANCE AND TRUCKING FEE</t>
        </is>
      </c>
      <c r="C1924" s="418" t="inlineStr">
        <is>
          <t>56ប៊ី-លីង សឹបផ្លាយ ឆេន មេនេចម៉ិន ឯ.ក</t>
        </is>
      </c>
      <c r="D1924" s="418" t="inlineStr">
        <is>
          <t>K004-902004795</t>
        </is>
      </c>
      <c r="E1924" s="418" t="inlineStr">
        <is>
          <t>TI2023-0448</t>
        </is>
      </c>
      <c r="F1924" s="419" t="n">
        <v>45040</v>
      </c>
      <c r="G1924" s="420" t="n">
        <v>542507</v>
      </c>
      <c r="H1924" s="418" t="n"/>
      <c r="I1924" s="455" t="n">
        <v>542507</v>
      </c>
      <c r="J1924" s="418">
        <f>IF(L1924&lt;&gt;"",L1924,K1924)</f>
        <v/>
      </c>
      <c r="K1924" s="418">
        <f>IF(AND(T1924=TRUE, U1924=TRUE, V1924=TRUE), IF(W1924&lt;-0.05, "អនុញ្ញាត (អ្នកផ្គត់ផ្គង់ប្រកាសខ្វះ)", "បានប្រកាស (អនុញ្ញាត)"), IF(AND(T1924=FALSE, U1924=FALSE, V1924=FALSE), "ព្យួរទុក (មិនមានទិន្នន័យ)", "ប្រកាសខុស (ព្យួរទុក)"))</f>
        <v/>
      </c>
      <c r="L1924" s="418" t="inlineStr"/>
      <c r="M1924" s="418" t="inlineStr"/>
      <c r="N1924" s="455" t="n"/>
      <c r="O1924" s="455">
        <f>IF(W1924&lt;0,AI1924,I1924)</f>
        <v/>
      </c>
      <c r="P1924" s="455">
        <f>I1924-O1924</f>
        <v/>
      </c>
      <c r="Q1924" s="418" t="n"/>
      <c r="R1924" s="418" t="inlineStr">
        <is>
          <t>TI2023-0448</t>
        </is>
      </c>
      <c r="S1924" s="418" t="inlineStr"/>
      <c r="T1924" s="418">
        <f>R1924=S1924</f>
        <v/>
      </c>
      <c r="U1924" s="418">
        <f>AND(MONTH(F1924)=MONTH(Y1924), YEAR(F1924)=YEAR(Y1924))</f>
        <v/>
      </c>
      <c r="V1924" s="418">
        <f>AND(AC1924&lt;&gt;"", 'Company information'!D$4&lt;&gt;"", RIGHT(SUBSTITUTE(AC1924,"-",""),9)=RIGHT(SUBSTITUTE('Company information'!D$4,"-",""),9))</f>
        <v/>
      </c>
      <c r="W1924" s="418">
        <f>AI1924-I1924</f>
        <v/>
      </c>
      <c r="X1924" s="455" t="n"/>
      <c r="Y1924" s="417" t="n"/>
      <c r="Z1924" s="418" t="n"/>
      <c r="AA1924" s="418" t="n"/>
      <c r="AB1924" s="418" t="n"/>
      <c r="AC1924" s="418" t="n"/>
      <c r="AD1924" s="418" t="n"/>
      <c r="AE1924" s="455" t="n"/>
      <c r="AF1924" s="455" t="n"/>
      <c r="AG1924" s="455" t="n"/>
      <c r="AH1924" s="455" t="n"/>
      <c r="AI1924" s="455" t="n"/>
      <c r="AJ1924" s="455" t="n"/>
      <c r="AK1924" s="455" t="n"/>
      <c r="AL1924" s="455" t="n"/>
      <c r="AM1924" s="455" t="n"/>
      <c r="AN1924" s="455" t="n"/>
      <c r="AO1924" s="455" t="n"/>
      <c r="AP1924" s="455" t="n"/>
      <c r="AQ1924" s="455" t="n"/>
      <c r="AR1924" s="418" t="n"/>
      <c r="AS1924" s="418" t="n"/>
      <c r="AT1924" s="418" t="n"/>
    </row>
    <row r="1925">
      <c r="A1925" s="417" t="n">
        <v>1916</v>
      </c>
      <c r="B1925" s="418" t="inlineStr">
        <is>
          <t>LIFT OFF</t>
        </is>
      </c>
      <c r="C1925" s="418" t="inlineStr">
        <is>
          <t>កំពង់ផែស្វយ័តក្រុងព្រះសីហនុ</t>
        </is>
      </c>
      <c r="D1925" s="418" t="inlineStr">
        <is>
          <t>L001-100044638</t>
        </is>
      </c>
      <c r="E1925" s="418" t="inlineStr">
        <is>
          <t>058289</t>
        </is>
      </c>
      <c r="F1925" s="419" t="n">
        <v>45036</v>
      </c>
      <c r="G1925" s="420" t="n">
        <v>20757</v>
      </c>
      <c r="H1925" s="418" t="n"/>
      <c r="I1925" s="455" t="n">
        <v>20757</v>
      </c>
      <c r="J1925" s="418">
        <f>IF(L1925&lt;&gt;"",L1925,K1925)</f>
        <v/>
      </c>
      <c r="K1925" s="418">
        <f>IF(AND(T1925=TRUE, U1925=TRUE, V1925=TRUE), IF(W1925&lt;-0.05, "អនុញ្ញាត (អ្នកផ្គត់ផ្គង់ប្រកាសខ្វះ)", "បានប្រកាស (អនុញ្ញាត)"), IF(AND(T1925=FALSE, U1925=FALSE, V1925=FALSE), "ព្យួរទុក (មិនមានទិន្នន័យ)", "ប្រកាសខុស (ព្យួរទុក)"))</f>
        <v/>
      </c>
      <c r="L1925" s="418" t="inlineStr"/>
      <c r="M1925" s="418" t="inlineStr"/>
      <c r="N1925" s="455" t="n"/>
      <c r="O1925" s="455">
        <f>IF(W1925&lt;0,AI1925,I1925)</f>
        <v/>
      </c>
      <c r="P1925" s="455">
        <f>I1925-O1925</f>
        <v/>
      </c>
      <c r="Q1925" s="418" t="n"/>
      <c r="R1925" s="418" t="inlineStr">
        <is>
          <t>058289</t>
        </is>
      </c>
      <c r="S1925" s="418" t="inlineStr"/>
      <c r="T1925" s="418">
        <f>R1925=S1925</f>
        <v/>
      </c>
      <c r="U1925" s="418">
        <f>AND(MONTH(F1925)=MONTH(Y1925), YEAR(F1925)=YEAR(Y1925))</f>
        <v/>
      </c>
      <c r="V1925" s="418">
        <f>AND(AC1925&lt;&gt;"", 'Company information'!D$4&lt;&gt;"", RIGHT(SUBSTITUTE(AC1925,"-",""),9)=RIGHT(SUBSTITUTE('Company information'!D$4,"-",""),9))</f>
        <v/>
      </c>
      <c r="W1925" s="418">
        <f>AI1925-I1925</f>
        <v/>
      </c>
      <c r="X1925" s="455" t="n"/>
      <c r="Y1925" s="417" t="n"/>
      <c r="Z1925" s="418" t="n"/>
      <c r="AA1925" s="418" t="n"/>
      <c r="AB1925" s="418" t="n"/>
      <c r="AC1925" s="418" t="n"/>
      <c r="AD1925" s="418" t="n"/>
      <c r="AE1925" s="455" t="n"/>
      <c r="AF1925" s="455" t="n"/>
      <c r="AG1925" s="455" t="n"/>
      <c r="AH1925" s="455" t="n"/>
      <c r="AI1925" s="455" t="n"/>
      <c r="AJ1925" s="455" t="n"/>
      <c r="AK1925" s="455" t="n"/>
      <c r="AL1925" s="455" t="n"/>
      <c r="AM1925" s="455" t="n"/>
      <c r="AN1925" s="455" t="n"/>
      <c r="AO1925" s="455" t="n"/>
      <c r="AP1925" s="455" t="n"/>
      <c r="AQ1925" s="455" t="n"/>
      <c r="AR1925" s="418" t="n"/>
      <c r="AS1925" s="418" t="n"/>
      <c r="AT1925" s="418" t="n"/>
    </row>
    <row r="1926">
      <c r="A1926" s="417" t="n">
        <v>1917</v>
      </c>
      <c r="B1926" s="418" t="inlineStr">
        <is>
          <t>LIFT OFF</t>
        </is>
      </c>
      <c r="C1926" s="418" t="inlineStr">
        <is>
          <t>កំពង់ផែស្វយ័តក្រុងព្រះសីហនុ</t>
        </is>
      </c>
      <c r="D1926" s="418" t="inlineStr">
        <is>
          <t>L001-100044638</t>
        </is>
      </c>
      <c r="E1926" s="418" t="inlineStr">
        <is>
          <t>058291</t>
        </is>
      </c>
      <c r="F1926" s="419" t="n">
        <v>45036</v>
      </c>
      <c r="G1926" s="420" t="n">
        <v>20757</v>
      </c>
      <c r="H1926" s="418" t="n"/>
      <c r="I1926" s="455" t="n">
        <v>20757</v>
      </c>
      <c r="J1926" s="418">
        <f>IF(L1926&lt;&gt;"",L1926,K1926)</f>
        <v/>
      </c>
      <c r="K1926" s="418">
        <f>IF(AND(T1926=TRUE, U1926=TRUE, V1926=TRUE), IF(W1926&lt;-0.05, "អនុញ្ញាត (អ្នកផ្គត់ផ្គង់ប្រកាសខ្វះ)", "បានប្រកាស (អនុញ្ញាត)"), IF(AND(T1926=FALSE, U1926=FALSE, V1926=FALSE), "ព្យួរទុក (មិនមានទិន្នន័យ)", "ប្រកាសខុស (ព្យួរទុក)"))</f>
        <v/>
      </c>
      <c r="L1926" s="418" t="inlineStr"/>
      <c r="M1926" s="418" t="inlineStr"/>
      <c r="N1926" s="455" t="n"/>
      <c r="O1926" s="455">
        <f>IF(W1926&lt;0,AI1926,I1926)</f>
        <v/>
      </c>
      <c r="P1926" s="455">
        <f>I1926-O1926</f>
        <v/>
      </c>
      <c r="Q1926" s="418" t="n"/>
      <c r="R1926" s="418" t="inlineStr">
        <is>
          <t>058291</t>
        </is>
      </c>
      <c r="S1926" s="418" t="inlineStr"/>
      <c r="T1926" s="418">
        <f>R1926=S1926</f>
        <v/>
      </c>
      <c r="U1926" s="418">
        <f>AND(MONTH(F1926)=MONTH(Y1926), YEAR(F1926)=YEAR(Y1926))</f>
        <v/>
      </c>
      <c r="V1926" s="418">
        <f>AND(AC1926&lt;&gt;"", 'Company information'!D$4&lt;&gt;"", RIGHT(SUBSTITUTE(AC1926,"-",""),9)=RIGHT(SUBSTITUTE('Company information'!D$4,"-",""),9))</f>
        <v/>
      </c>
      <c r="W1926" s="418">
        <f>AI1926-I1926</f>
        <v/>
      </c>
      <c r="X1926" s="455" t="n"/>
      <c r="Y1926" s="417" t="n"/>
      <c r="Z1926" s="418" t="n"/>
      <c r="AA1926" s="418" t="n"/>
      <c r="AB1926" s="418" t="n"/>
      <c r="AC1926" s="418" t="n"/>
      <c r="AD1926" s="418" t="n"/>
      <c r="AE1926" s="455" t="n"/>
      <c r="AF1926" s="455" t="n"/>
      <c r="AG1926" s="455" t="n"/>
      <c r="AH1926" s="455" t="n"/>
      <c r="AI1926" s="455" t="n"/>
      <c r="AJ1926" s="455" t="n"/>
      <c r="AK1926" s="455" t="n"/>
      <c r="AL1926" s="455" t="n"/>
      <c r="AM1926" s="455" t="n"/>
      <c r="AN1926" s="455" t="n"/>
      <c r="AO1926" s="455" t="n"/>
      <c r="AP1926" s="455" t="n"/>
      <c r="AQ1926" s="455" t="n"/>
      <c r="AR1926" s="418" t="n"/>
      <c r="AS1926" s="418" t="n"/>
      <c r="AT1926" s="418" t="n"/>
    </row>
    <row r="1927">
      <c r="A1927" s="417" t="n">
        <v>1918</v>
      </c>
      <c r="B1927" s="418" t="inlineStr">
        <is>
          <t>CLEARANCE AND TRUCKING FEE</t>
        </is>
      </c>
      <c r="C1927" s="418" t="inlineStr">
        <is>
          <t>56ប៊ី-លីង សឹបផ្លាយ ឆេន មេនេចម៉ិន ឯ.ក</t>
        </is>
      </c>
      <c r="D1927" s="418" t="inlineStr">
        <is>
          <t>K004-902004795</t>
        </is>
      </c>
      <c r="E1927" s="418" t="inlineStr">
        <is>
          <t>TI2023-0449</t>
        </is>
      </c>
      <c r="F1927" s="419" t="n">
        <v>45040</v>
      </c>
      <c r="G1927" s="420" t="n">
        <v>210069</v>
      </c>
      <c r="H1927" s="418" t="n"/>
      <c r="I1927" s="455" t="n">
        <v>210069</v>
      </c>
      <c r="J1927" s="418">
        <f>IF(L1927&lt;&gt;"",L1927,K1927)</f>
        <v/>
      </c>
      <c r="K1927" s="418">
        <f>IF(AND(T1927=TRUE, U1927=TRUE, V1927=TRUE), IF(W1927&lt;-0.05, "អនុញ្ញាត (អ្នកផ្គត់ផ្គង់ប្រកាសខ្វះ)", "បានប្រកាស (អនុញ្ញាត)"), IF(AND(T1927=FALSE, U1927=FALSE, V1927=FALSE), "ព្យួរទុក (មិនមានទិន្នន័យ)", "ប្រកាសខុស (ព្យួរទុក)"))</f>
        <v/>
      </c>
      <c r="L1927" s="418" t="inlineStr"/>
      <c r="M1927" s="418" t="inlineStr"/>
      <c r="N1927" s="455" t="n"/>
      <c r="O1927" s="455">
        <f>IF(W1927&lt;0,AI1927,I1927)</f>
        <v/>
      </c>
      <c r="P1927" s="455">
        <f>I1927-O1927</f>
        <v/>
      </c>
      <c r="Q1927" s="418" t="n"/>
      <c r="R1927" s="418" t="inlineStr">
        <is>
          <t>TI2023-0449</t>
        </is>
      </c>
      <c r="S1927" s="418" t="inlineStr"/>
      <c r="T1927" s="418">
        <f>R1927=S1927</f>
        <v/>
      </c>
      <c r="U1927" s="418">
        <f>AND(MONTH(F1927)=MONTH(Y1927), YEAR(F1927)=YEAR(Y1927))</f>
        <v/>
      </c>
      <c r="V1927" s="418">
        <f>AND(AC1927&lt;&gt;"", 'Company information'!D$4&lt;&gt;"", RIGHT(SUBSTITUTE(AC1927,"-",""),9)=RIGHT(SUBSTITUTE('Company information'!D$4,"-",""),9))</f>
        <v/>
      </c>
      <c r="W1927" s="418">
        <f>AI1927-I1927</f>
        <v/>
      </c>
      <c r="X1927" s="455" t="n"/>
      <c r="Y1927" s="417" t="n"/>
      <c r="Z1927" s="418" t="n"/>
      <c r="AA1927" s="418" t="n"/>
      <c r="AB1927" s="418" t="n"/>
      <c r="AC1927" s="418" t="n"/>
      <c r="AD1927" s="418" t="n"/>
      <c r="AE1927" s="455" t="n"/>
      <c r="AF1927" s="455" t="n"/>
      <c r="AG1927" s="455" t="n"/>
      <c r="AH1927" s="455" t="n"/>
      <c r="AI1927" s="455" t="n"/>
      <c r="AJ1927" s="455" t="n"/>
      <c r="AK1927" s="455" t="n"/>
      <c r="AL1927" s="455" t="n"/>
      <c r="AM1927" s="455" t="n"/>
      <c r="AN1927" s="455" t="n"/>
      <c r="AO1927" s="455" t="n"/>
      <c r="AP1927" s="455" t="n"/>
      <c r="AQ1927" s="455" t="n"/>
      <c r="AR1927" s="418" t="n"/>
      <c r="AS1927" s="418" t="n"/>
      <c r="AT1927" s="418" t="n"/>
    </row>
    <row r="1928">
      <c r="A1928" s="417" t="n">
        <v>1919</v>
      </c>
      <c r="B1928" s="418" t="inlineStr">
        <is>
          <t>CLEARANCE FEE</t>
        </is>
      </c>
      <c r="C1928" s="418" t="inlineStr">
        <is>
          <t>56ប៊ី-លីង សឹបផ្លាយ ឆេន មេនេចម៉ិន ឯ.ក</t>
        </is>
      </c>
      <c r="D1928" s="418" t="inlineStr">
        <is>
          <t>K004-902004795</t>
        </is>
      </c>
      <c r="E1928" s="418" t="inlineStr">
        <is>
          <t>TI2023-0450</t>
        </is>
      </c>
      <c r="F1928" s="419" t="n">
        <v>45040</v>
      </c>
      <c r="G1928" s="420" t="n">
        <v>171318</v>
      </c>
      <c r="H1928" s="418" t="n"/>
      <c r="I1928" s="455" t="n">
        <v>171318</v>
      </c>
      <c r="J1928" s="418">
        <f>IF(L1928&lt;&gt;"",L1928,K1928)</f>
        <v/>
      </c>
      <c r="K1928" s="418">
        <f>IF(AND(T1928=TRUE, U1928=TRUE, V1928=TRUE), IF(W1928&lt;-0.05, "អនុញ្ញាត (អ្នកផ្គត់ផ្គង់ប្រកាសខ្វះ)", "បានប្រកាស (អនុញ្ញាត)"), IF(AND(T1928=FALSE, U1928=FALSE, V1928=FALSE), "ព្យួរទុក (មិនមានទិន្នន័យ)", "ប្រកាសខុស (ព្យួរទុក)"))</f>
        <v/>
      </c>
      <c r="L1928" s="418" t="inlineStr"/>
      <c r="M1928" s="418" t="inlineStr"/>
      <c r="N1928" s="455" t="n"/>
      <c r="O1928" s="455">
        <f>IF(W1928&lt;0,AI1928,I1928)</f>
        <v/>
      </c>
      <c r="P1928" s="455">
        <f>I1928-O1928</f>
        <v/>
      </c>
      <c r="Q1928" s="418" t="n"/>
      <c r="R1928" s="418" t="inlineStr">
        <is>
          <t>TI2023-0450</t>
        </is>
      </c>
      <c r="S1928" s="418" t="inlineStr"/>
      <c r="T1928" s="418">
        <f>R1928=S1928</f>
        <v/>
      </c>
      <c r="U1928" s="418">
        <f>AND(MONTH(F1928)=MONTH(Y1928), YEAR(F1928)=YEAR(Y1928))</f>
        <v/>
      </c>
      <c r="V1928" s="418">
        <f>AND(AC1928&lt;&gt;"", 'Company information'!D$4&lt;&gt;"", RIGHT(SUBSTITUTE(AC1928,"-",""),9)=RIGHT(SUBSTITUTE('Company information'!D$4,"-",""),9))</f>
        <v/>
      </c>
      <c r="W1928" s="418">
        <f>AI1928-I1928</f>
        <v/>
      </c>
      <c r="X1928" s="455" t="n"/>
      <c r="Y1928" s="417" t="n"/>
      <c r="Z1928" s="418" t="n"/>
      <c r="AA1928" s="418" t="n"/>
      <c r="AB1928" s="418" t="n"/>
      <c r="AC1928" s="418" t="n"/>
      <c r="AD1928" s="418" t="n"/>
      <c r="AE1928" s="455" t="n"/>
      <c r="AF1928" s="455" t="n"/>
      <c r="AG1928" s="455" t="n"/>
      <c r="AH1928" s="455" t="n"/>
      <c r="AI1928" s="455" t="n"/>
      <c r="AJ1928" s="455" t="n"/>
      <c r="AK1928" s="455" t="n"/>
      <c r="AL1928" s="455" t="n"/>
      <c r="AM1928" s="455" t="n"/>
      <c r="AN1928" s="455" t="n"/>
      <c r="AO1928" s="455" t="n"/>
      <c r="AP1928" s="455" t="n"/>
      <c r="AQ1928" s="455" t="n"/>
      <c r="AR1928" s="418" t="n"/>
      <c r="AS1928" s="418" t="n"/>
      <c r="AT1928" s="418" t="n"/>
    </row>
    <row r="1929">
      <c r="A1929" s="417" t="n">
        <v>1920</v>
      </c>
      <c r="B1929" s="418" t="inlineStr">
        <is>
          <t>CLEARANCE AND TRUCKING FEE</t>
        </is>
      </c>
      <c r="C1929" s="418" t="inlineStr">
        <is>
          <t>56ប៊ី-លីង សឹបផ្លាយ ឆេន មេនេចម៉ិន ឯ.ក</t>
        </is>
      </c>
      <c r="D1929" s="418" t="inlineStr">
        <is>
          <t>K004-902004795</t>
        </is>
      </c>
      <c r="E1929" s="418" t="inlineStr">
        <is>
          <t>TI2023-0451</t>
        </is>
      </c>
      <c r="F1929" s="419" t="n">
        <v>45040</v>
      </c>
      <c r="G1929" s="420" t="n">
        <v>210069</v>
      </c>
      <c r="H1929" s="418" t="n"/>
      <c r="I1929" s="455" t="n">
        <v>210069</v>
      </c>
      <c r="J1929" s="418">
        <f>IF(L1929&lt;&gt;"",L1929,K1929)</f>
        <v/>
      </c>
      <c r="K1929" s="418">
        <f>IF(AND(T1929=TRUE, U1929=TRUE, V1929=TRUE), IF(W1929&lt;-0.05, "អនុញ្ញាត (អ្នកផ្គត់ផ្គង់ប្រកាសខ្វះ)", "បានប្រកាស (អនុញ្ញាត)"), IF(AND(T1929=FALSE, U1929=FALSE, V1929=FALSE), "ព្យួរទុក (មិនមានទិន្នន័យ)", "ប្រកាសខុស (ព្យួរទុក)"))</f>
        <v/>
      </c>
      <c r="L1929" s="418" t="inlineStr"/>
      <c r="M1929" s="418" t="inlineStr"/>
      <c r="N1929" s="455" t="n"/>
      <c r="O1929" s="455">
        <f>IF(W1929&lt;0,AI1929,I1929)</f>
        <v/>
      </c>
      <c r="P1929" s="455">
        <f>I1929-O1929</f>
        <v/>
      </c>
      <c r="Q1929" s="418" t="n"/>
      <c r="R1929" s="418" t="inlineStr">
        <is>
          <t>TI2023-0451</t>
        </is>
      </c>
      <c r="S1929" s="418" t="inlineStr"/>
      <c r="T1929" s="418">
        <f>R1929=S1929</f>
        <v/>
      </c>
      <c r="U1929" s="418">
        <f>AND(MONTH(F1929)=MONTH(Y1929), YEAR(F1929)=YEAR(Y1929))</f>
        <v/>
      </c>
      <c r="V1929" s="418">
        <f>AND(AC1929&lt;&gt;"", 'Company information'!D$4&lt;&gt;"", RIGHT(SUBSTITUTE(AC1929,"-",""),9)=RIGHT(SUBSTITUTE('Company information'!D$4,"-",""),9))</f>
        <v/>
      </c>
      <c r="W1929" s="418">
        <f>AI1929-I1929</f>
        <v/>
      </c>
      <c r="X1929" s="455" t="n"/>
      <c r="Y1929" s="417" t="n"/>
      <c r="Z1929" s="418" t="n"/>
      <c r="AA1929" s="418" t="n"/>
      <c r="AB1929" s="418" t="n"/>
      <c r="AC1929" s="418" t="n"/>
      <c r="AD1929" s="418" t="n"/>
      <c r="AE1929" s="455" t="n"/>
      <c r="AF1929" s="455" t="n"/>
      <c r="AG1929" s="455" t="n"/>
      <c r="AH1929" s="455" t="n"/>
      <c r="AI1929" s="455" t="n"/>
      <c r="AJ1929" s="455" t="n"/>
      <c r="AK1929" s="455" t="n"/>
      <c r="AL1929" s="455" t="n"/>
      <c r="AM1929" s="455" t="n"/>
      <c r="AN1929" s="455" t="n"/>
      <c r="AO1929" s="455" t="n"/>
      <c r="AP1929" s="455" t="n"/>
      <c r="AQ1929" s="455" t="n"/>
      <c r="AR1929" s="418" t="n"/>
      <c r="AS1929" s="418" t="n"/>
      <c r="AT1929" s="418" t="n"/>
    </row>
    <row r="1930">
      <c r="A1930" s="417" t="n">
        <v>1921</v>
      </c>
      <c r="B1930" s="418" t="inlineStr">
        <is>
          <t>CLEARANCE FEE</t>
        </is>
      </c>
      <c r="C1930" s="418" t="inlineStr">
        <is>
          <t>56ប៊ី-លីង សឹបផ្លាយ ឆេន មេនេចម៉ិន ឯ.ក</t>
        </is>
      </c>
      <c r="D1930" s="418" t="inlineStr">
        <is>
          <t>K004-902004795</t>
        </is>
      </c>
      <c r="E1930" s="418" t="inlineStr">
        <is>
          <t>TI2023-0452</t>
        </is>
      </c>
      <c r="F1930" s="419" t="n">
        <v>45040</v>
      </c>
      <c r="G1930" s="420" t="n">
        <v>171318</v>
      </c>
      <c r="H1930" s="418" t="n"/>
      <c r="I1930" s="455" t="n">
        <v>171318</v>
      </c>
      <c r="J1930" s="418">
        <f>IF(L1930&lt;&gt;"",L1930,K1930)</f>
        <v/>
      </c>
      <c r="K1930" s="418">
        <f>IF(AND(T1930=TRUE, U1930=TRUE, V1930=TRUE), IF(W1930&lt;-0.05, "អនុញ្ញាត (អ្នកផ្គត់ផ្គង់ប្រកាសខ្វះ)", "បានប្រកាស (អនុញ្ញាត)"), IF(AND(T1930=FALSE, U1930=FALSE, V1930=FALSE), "ព្យួរទុក (មិនមានទិន្នន័យ)", "ប្រកាសខុស (ព្យួរទុក)"))</f>
        <v/>
      </c>
      <c r="L1930" s="418" t="inlineStr"/>
      <c r="M1930" s="418" t="inlineStr"/>
      <c r="N1930" s="455" t="n"/>
      <c r="O1930" s="455">
        <f>IF(W1930&lt;0,AI1930,I1930)</f>
        <v/>
      </c>
      <c r="P1930" s="455">
        <f>I1930-O1930</f>
        <v/>
      </c>
      <c r="Q1930" s="418" t="n"/>
      <c r="R1930" s="418" t="inlineStr">
        <is>
          <t>TI2023-0452</t>
        </is>
      </c>
      <c r="S1930" s="418" t="inlineStr"/>
      <c r="T1930" s="418">
        <f>R1930=S1930</f>
        <v/>
      </c>
      <c r="U1930" s="418">
        <f>AND(MONTH(F1930)=MONTH(Y1930), YEAR(F1930)=YEAR(Y1930))</f>
        <v/>
      </c>
      <c r="V1930" s="418">
        <f>AND(AC1930&lt;&gt;"", 'Company information'!D$4&lt;&gt;"", RIGHT(SUBSTITUTE(AC1930,"-",""),9)=RIGHT(SUBSTITUTE('Company information'!D$4,"-",""),9))</f>
        <v/>
      </c>
      <c r="W1930" s="418">
        <f>AI1930-I1930</f>
        <v/>
      </c>
      <c r="X1930" s="455" t="n"/>
      <c r="Y1930" s="417" t="n"/>
      <c r="Z1930" s="418" t="n"/>
      <c r="AA1930" s="418" t="n"/>
      <c r="AB1930" s="418" t="n"/>
      <c r="AC1930" s="418" t="n"/>
      <c r="AD1930" s="418" t="n"/>
      <c r="AE1930" s="455" t="n"/>
      <c r="AF1930" s="455" t="n"/>
      <c r="AG1930" s="455" t="n"/>
      <c r="AH1930" s="455" t="n"/>
      <c r="AI1930" s="455" t="n"/>
      <c r="AJ1930" s="455" t="n"/>
      <c r="AK1930" s="455" t="n"/>
      <c r="AL1930" s="455" t="n"/>
      <c r="AM1930" s="455" t="n"/>
      <c r="AN1930" s="455" t="n"/>
      <c r="AO1930" s="455" t="n"/>
      <c r="AP1930" s="455" t="n"/>
      <c r="AQ1930" s="455" t="n"/>
      <c r="AR1930" s="418" t="n"/>
      <c r="AS1930" s="418" t="n"/>
      <c r="AT1930" s="418" t="n"/>
    </row>
    <row r="1931">
      <c r="A1931" s="417" t="n">
        <v>1922</v>
      </c>
      <c r="B1931" s="418" t="inlineStr">
        <is>
          <t>CLEARANCE AND TRUCKING FEE</t>
        </is>
      </c>
      <c r="C1931" s="418" t="inlineStr">
        <is>
          <t>56ប៊ី-លីង សឹបផ្លាយ ឆេន មេនេចម៉ិន ឯ.ក</t>
        </is>
      </c>
      <c r="D1931" s="418" t="inlineStr">
        <is>
          <t>K004-902004795</t>
        </is>
      </c>
      <c r="E1931" s="418" t="inlineStr">
        <is>
          <t>TI2023-0453</t>
        </is>
      </c>
      <c r="F1931" s="419" t="n">
        <v>45040</v>
      </c>
      <c r="G1931" s="420" t="n">
        <v>210069</v>
      </c>
      <c r="H1931" s="418" t="n"/>
      <c r="I1931" s="455" t="n">
        <v>210069</v>
      </c>
      <c r="J1931" s="418">
        <f>IF(L1931&lt;&gt;"",L1931,K1931)</f>
        <v/>
      </c>
      <c r="K1931" s="418">
        <f>IF(AND(T1931=TRUE, U1931=TRUE, V1931=TRUE), IF(W1931&lt;-0.05, "អនុញ្ញាត (អ្នកផ្គត់ផ្គង់ប្រកាសខ្វះ)", "បានប្រកាស (អនុញ្ញាត)"), IF(AND(T1931=FALSE, U1931=FALSE, V1931=FALSE), "ព្យួរទុក (មិនមានទិន្នន័យ)", "ប្រកាសខុស (ព្យួរទុក)"))</f>
        <v/>
      </c>
      <c r="L1931" s="418" t="inlineStr"/>
      <c r="M1931" s="418" t="inlineStr"/>
      <c r="N1931" s="455" t="n"/>
      <c r="O1931" s="455">
        <f>IF(W1931&lt;0,AI1931,I1931)</f>
        <v/>
      </c>
      <c r="P1931" s="455">
        <f>I1931-O1931</f>
        <v/>
      </c>
      <c r="Q1931" s="418" t="n"/>
      <c r="R1931" s="418" t="inlineStr">
        <is>
          <t>TI2023-0453</t>
        </is>
      </c>
      <c r="S1931" s="418" t="inlineStr"/>
      <c r="T1931" s="418">
        <f>R1931=S1931</f>
        <v/>
      </c>
      <c r="U1931" s="418">
        <f>AND(MONTH(F1931)=MONTH(Y1931), YEAR(F1931)=YEAR(Y1931))</f>
        <v/>
      </c>
      <c r="V1931" s="418">
        <f>AND(AC1931&lt;&gt;"", 'Company information'!D$4&lt;&gt;"", RIGHT(SUBSTITUTE(AC1931,"-",""),9)=RIGHT(SUBSTITUTE('Company information'!D$4,"-",""),9))</f>
        <v/>
      </c>
      <c r="W1931" s="418">
        <f>AI1931-I1931</f>
        <v/>
      </c>
      <c r="X1931" s="455" t="n"/>
      <c r="Y1931" s="417" t="n"/>
      <c r="Z1931" s="418" t="n"/>
      <c r="AA1931" s="418" t="n"/>
      <c r="AB1931" s="418" t="n"/>
      <c r="AC1931" s="418" t="n"/>
      <c r="AD1931" s="418" t="n"/>
      <c r="AE1931" s="455" t="n"/>
      <c r="AF1931" s="455" t="n"/>
      <c r="AG1931" s="455" t="n"/>
      <c r="AH1931" s="455" t="n"/>
      <c r="AI1931" s="455" t="n"/>
      <c r="AJ1931" s="455" t="n"/>
      <c r="AK1931" s="455" t="n"/>
      <c r="AL1931" s="455" t="n"/>
      <c r="AM1931" s="455" t="n"/>
      <c r="AN1931" s="455" t="n"/>
      <c r="AO1931" s="455" t="n"/>
      <c r="AP1931" s="455" t="n"/>
      <c r="AQ1931" s="455" t="n"/>
      <c r="AR1931" s="418" t="n"/>
      <c r="AS1931" s="418" t="n"/>
      <c r="AT1931" s="418" t="n"/>
    </row>
    <row r="1932">
      <c r="A1932" s="417" t="n">
        <v>1923</v>
      </c>
      <c r="B1932" s="418" t="inlineStr">
        <is>
          <t>CLEARANCE FEE</t>
        </is>
      </c>
      <c r="C1932" s="418" t="inlineStr">
        <is>
          <t>56ប៊ី-លីង សឹបផ្លាយ ឆេន មេនេចម៉ិន ឯ.ក</t>
        </is>
      </c>
      <c r="D1932" s="418" t="inlineStr">
        <is>
          <t>K004-902004795</t>
        </is>
      </c>
      <c r="E1932" s="418" t="inlineStr">
        <is>
          <t>TI2023-0454</t>
        </is>
      </c>
      <c r="F1932" s="419" t="n">
        <v>45040</v>
      </c>
      <c r="G1932" s="420" t="n">
        <v>171318</v>
      </c>
      <c r="H1932" s="418" t="n"/>
      <c r="I1932" s="455" t="n">
        <v>171318</v>
      </c>
      <c r="J1932" s="418">
        <f>IF(L1932&lt;&gt;"",L1932,K1932)</f>
        <v/>
      </c>
      <c r="K1932" s="418">
        <f>IF(AND(T1932=TRUE, U1932=TRUE, V1932=TRUE), IF(W1932&lt;-0.05, "អនុញ្ញាត (អ្នកផ្គត់ផ្គង់ប្រកាសខ្វះ)", "បានប្រកាស (អនុញ្ញាត)"), IF(AND(T1932=FALSE, U1932=FALSE, V1932=FALSE), "ព្យួរទុក (មិនមានទិន្នន័យ)", "ប្រកាសខុស (ព្យួរទុក)"))</f>
        <v/>
      </c>
      <c r="L1932" s="418" t="inlineStr"/>
      <c r="M1932" s="418" t="inlineStr"/>
      <c r="N1932" s="455" t="n"/>
      <c r="O1932" s="455">
        <f>IF(W1932&lt;0,AI1932,I1932)</f>
        <v/>
      </c>
      <c r="P1932" s="455">
        <f>I1932-O1932</f>
        <v/>
      </c>
      <c r="Q1932" s="418" t="n"/>
      <c r="R1932" s="418" t="inlineStr">
        <is>
          <t>TI2023-0454</t>
        </is>
      </c>
      <c r="S1932" s="418" t="inlineStr"/>
      <c r="T1932" s="418">
        <f>R1932=S1932</f>
        <v/>
      </c>
      <c r="U1932" s="418">
        <f>AND(MONTH(F1932)=MONTH(Y1932), YEAR(F1932)=YEAR(Y1932))</f>
        <v/>
      </c>
      <c r="V1932" s="418">
        <f>AND(AC1932&lt;&gt;"", 'Company information'!D$4&lt;&gt;"", RIGHT(SUBSTITUTE(AC1932,"-",""),9)=RIGHT(SUBSTITUTE('Company information'!D$4,"-",""),9))</f>
        <v/>
      </c>
      <c r="W1932" s="418">
        <f>AI1932-I1932</f>
        <v/>
      </c>
      <c r="X1932" s="455" t="n"/>
      <c r="Y1932" s="417" t="n"/>
      <c r="Z1932" s="418" t="n"/>
      <c r="AA1932" s="418" t="n"/>
      <c r="AB1932" s="418" t="n"/>
      <c r="AC1932" s="418" t="n"/>
      <c r="AD1932" s="418" t="n"/>
      <c r="AE1932" s="455" t="n"/>
      <c r="AF1932" s="455" t="n"/>
      <c r="AG1932" s="455" t="n"/>
      <c r="AH1932" s="455" t="n"/>
      <c r="AI1932" s="455" t="n"/>
      <c r="AJ1932" s="455" t="n"/>
      <c r="AK1932" s="455" t="n"/>
      <c r="AL1932" s="455" t="n"/>
      <c r="AM1932" s="455" t="n"/>
      <c r="AN1932" s="455" t="n"/>
      <c r="AO1932" s="455" t="n"/>
      <c r="AP1932" s="455" t="n"/>
      <c r="AQ1932" s="455" t="n"/>
      <c r="AR1932" s="418" t="n"/>
      <c r="AS1932" s="418" t="n"/>
      <c r="AT1932" s="418" t="n"/>
    </row>
    <row r="1933">
      <c r="A1933" s="417" t="n">
        <v>1924</v>
      </c>
      <c r="B1933" s="418" t="inlineStr">
        <is>
          <t>CLEARANCE AND TRUCKING FEE</t>
        </is>
      </c>
      <c r="C1933" s="418" t="inlineStr">
        <is>
          <t>56ប៊ី-លីង សឹបផ្លាយ ឆេន មេនេចម៉ិន ឯ.ក</t>
        </is>
      </c>
      <c r="D1933" s="418" t="inlineStr">
        <is>
          <t>K004-902004795</t>
        </is>
      </c>
      <c r="E1933" s="418" t="inlineStr">
        <is>
          <t>TI2023-0455</t>
        </is>
      </c>
      <c r="F1933" s="419" t="n">
        <v>45040</v>
      </c>
      <c r="G1933" s="420" t="n">
        <v>210069</v>
      </c>
      <c r="H1933" s="418" t="n"/>
      <c r="I1933" s="455" t="n">
        <v>210069</v>
      </c>
      <c r="J1933" s="418">
        <f>IF(L1933&lt;&gt;"",L1933,K1933)</f>
        <v/>
      </c>
      <c r="K1933" s="418">
        <f>IF(AND(T1933=TRUE, U1933=TRUE, V1933=TRUE), IF(W1933&lt;-0.05, "អនុញ្ញាត (អ្នកផ្គត់ផ្គង់ប្រកាសខ្វះ)", "បានប្រកាស (អនុញ្ញាត)"), IF(AND(T1933=FALSE, U1933=FALSE, V1933=FALSE), "ព្យួរទុក (មិនមានទិន្នន័យ)", "ប្រកាសខុស (ព្យួរទុក)"))</f>
        <v/>
      </c>
      <c r="L1933" s="418" t="inlineStr"/>
      <c r="M1933" s="418" t="inlineStr"/>
      <c r="N1933" s="455" t="n"/>
      <c r="O1933" s="455">
        <f>IF(W1933&lt;0,AI1933,I1933)</f>
        <v/>
      </c>
      <c r="P1933" s="455">
        <f>I1933-O1933</f>
        <v/>
      </c>
      <c r="Q1933" s="418" t="n"/>
      <c r="R1933" s="418" t="inlineStr">
        <is>
          <t>TI2023-0455</t>
        </is>
      </c>
      <c r="S1933" s="418" t="inlineStr"/>
      <c r="T1933" s="418">
        <f>R1933=S1933</f>
        <v/>
      </c>
      <c r="U1933" s="418">
        <f>AND(MONTH(F1933)=MONTH(Y1933), YEAR(F1933)=YEAR(Y1933))</f>
        <v/>
      </c>
      <c r="V1933" s="418">
        <f>AND(AC1933&lt;&gt;"", 'Company information'!D$4&lt;&gt;"", RIGHT(SUBSTITUTE(AC1933,"-",""),9)=RIGHT(SUBSTITUTE('Company information'!D$4,"-",""),9))</f>
        <v/>
      </c>
      <c r="W1933" s="418">
        <f>AI1933-I1933</f>
        <v/>
      </c>
      <c r="X1933" s="455" t="n"/>
      <c r="Y1933" s="417" t="n"/>
      <c r="Z1933" s="418" t="n"/>
      <c r="AA1933" s="418" t="n"/>
      <c r="AB1933" s="418" t="n"/>
      <c r="AC1933" s="418" t="n"/>
      <c r="AD1933" s="418" t="n"/>
      <c r="AE1933" s="455" t="n"/>
      <c r="AF1933" s="455" t="n"/>
      <c r="AG1933" s="455" t="n"/>
      <c r="AH1933" s="455" t="n"/>
      <c r="AI1933" s="455" t="n"/>
      <c r="AJ1933" s="455" t="n"/>
      <c r="AK1933" s="455" t="n"/>
      <c r="AL1933" s="455" t="n"/>
      <c r="AM1933" s="455" t="n"/>
      <c r="AN1933" s="455" t="n"/>
      <c r="AO1933" s="455" t="n"/>
      <c r="AP1933" s="455" t="n"/>
      <c r="AQ1933" s="455" t="n"/>
      <c r="AR1933" s="418" t="n"/>
      <c r="AS1933" s="418" t="n"/>
      <c r="AT1933" s="418" t="n"/>
    </row>
    <row r="1934">
      <c r="A1934" s="417" t="n">
        <v>1925</v>
      </c>
      <c r="B1934" s="418" t="inlineStr">
        <is>
          <t>CLEARANCE AND TRUCKING FEE</t>
        </is>
      </c>
      <c r="C1934" s="418" t="inlineStr">
        <is>
          <t>56ប៊ី-លីង សឹបផ្លាយ ឆេន មេនេចម៉ិន ឯ.ក</t>
        </is>
      </c>
      <c r="D1934" s="418" t="inlineStr">
        <is>
          <t>K004-902004795</t>
        </is>
      </c>
      <c r="E1934" s="418" t="inlineStr">
        <is>
          <t>TI2023-0456</t>
        </is>
      </c>
      <c r="F1934" s="419" t="n">
        <v>45040</v>
      </c>
      <c r="G1934" s="420" t="n">
        <v>210069</v>
      </c>
      <c r="H1934" s="418" t="n"/>
      <c r="I1934" s="455" t="n">
        <v>210069</v>
      </c>
      <c r="J1934" s="418">
        <f>IF(L1934&lt;&gt;"",L1934,K1934)</f>
        <v/>
      </c>
      <c r="K1934" s="418">
        <f>IF(AND(T1934=TRUE, U1934=TRUE, V1934=TRUE), IF(W1934&lt;-0.05, "អនុញ្ញាត (អ្នកផ្គត់ផ្គង់ប្រកាសខ្វះ)", "បានប្រកាស (អនុញ្ញាត)"), IF(AND(T1934=FALSE, U1934=FALSE, V1934=FALSE), "ព្យួរទុក (មិនមានទិន្នន័យ)", "ប្រកាសខុស (ព្យួរទុក)"))</f>
        <v/>
      </c>
      <c r="L1934" s="418" t="inlineStr"/>
      <c r="M1934" s="418" t="inlineStr"/>
      <c r="N1934" s="455" t="n"/>
      <c r="O1934" s="455">
        <f>IF(W1934&lt;0,AI1934,I1934)</f>
        <v/>
      </c>
      <c r="P1934" s="455">
        <f>I1934-O1934</f>
        <v/>
      </c>
      <c r="Q1934" s="418" t="n"/>
      <c r="R1934" s="418" t="inlineStr">
        <is>
          <t>TI2023-0456</t>
        </is>
      </c>
      <c r="S1934" s="418" t="inlineStr"/>
      <c r="T1934" s="418">
        <f>R1934=S1934</f>
        <v/>
      </c>
      <c r="U1934" s="418">
        <f>AND(MONTH(F1934)=MONTH(Y1934), YEAR(F1934)=YEAR(Y1934))</f>
        <v/>
      </c>
      <c r="V1934" s="418">
        <f>AND(AC1934&lt;&gt;"", 'Company information'!D$4&lt;&gt;"", RIGHT(SUBSTITUTE(AC1934,"-",""),9)=RIGHT(SUBSTITUTE('Company information'!D$4,"-",""),9))</f>
        <v/>
      </c>
      <c r="W1934" s="418">
        <f>AI1934-I1934</f>
        <v/>
      </c>
      <c r="X1934" s="455" t="n"/>
      <c r="Y1934" s="417" t="n"/>
      <c r="Z1934" s="418" t="n"/>
      <c r="AA1934" s="418" t="n"/>
      <c r="AB1934" s="418" t="n"/>
      <c r="AC1934" s="418" t="n"/>
      <c r="AD1934" s="418" t="n"/>
      <c r="AE1934" s="455" t="n"/>
      <c r="AF1934" s="455" t="n"/>
      <c r="AG1934" s="455" t="n"/>
      <c r="AH1934" s="455" t="n"/>
      <c r="AI1934" s="455" t="n"/>
      <c r="AJ1934" s="455" t="n"/>
      <c r="AK1934" s="455" t="n"/>
      <c r="AL1934" s="455" t="n"/>
      <c r="AM1934" s="455" t="n"/>
      <c r="AN1934" s="455" t="n"/>
      <c r="AO1934" s="455" t="n"/>
      <c r="AP1934" s="455" t="n"/>
      <c r="AQ1934" s="455" t="n"/>
      <c r="AR1934" s="418" t="n"/>
      <c r="AS1934" s="418" t="n"/>
      <c r="AT1934" s="418" t="n"/>
    </row>
    <row r="1935">
      <c r="A1935" s="417" t="n">
        <v>1926</v>
      </c>
      <c r="B1935" s="418" t="inlineStr">
        <is>
          <t>Export Administration fee, Port Formality, service Charge &amp; Extra Cut Seal</t>
        </is>
      </c>
      <c r="C1935" s="418" t="inlineStr">
        <is>
          <t>ឆាយ ដា ឡូយីស្ទីក</t>
        </is>
      </c>
      <c r="D1935" s="418" t="inlineStr">
        <is>
          <t>L001-100063098</t>
        </is>
      </c>
      <c r="E1935" s="418" t="inlineStr">
        <is>
          <t>2304003775</t>
        </is>
      </c>
      <c r="F1935" s="419" t="n">
        <v>45033</v>
      </c>
      <c r="G1935" s="420" t="n">
        <v>88980</v>
      </c>
      <c r="H1935" s="418" t="n"/>
      <c r="I1935" s="455" t="n">
        <v>88980</v>
      </c>
      <c r="J1935" s="418">
        <f>IF(L1935&lt;&gt;"",L1935,K1935)</f>
        <v/>
      </c>
      <c r="K1935" s="418">
        <f>IF(AND(T1935=TRUE, U1935=TRUE, V1935=TRUE), IF(W1935&lt;-0.05, "អនុញ្ញាត (អ្នកផ្គត់ផ្គង់ប្រកាសខ្វះ)", "បានប្រកាស (អនុញ្ញាត)"), IF(AND(T1935=FALSE, U1935=FALSE, V1935=FALSE), "ព្យួរទុក (មិនមានទិន្នន័យ)", "ប្រកាសខុស (ព្យួរទុក)"))</f>
        <v/>
      </c>
      <c r="L1935" s="418" t="inlineStr"/>
      <c r="M1935" s="418" t="inlineStr"/>
      <c r="N1935" s="455" t="n"/>
      <c r="O1935" s="455">
        <f>IF(W1935&lt;0,AI1935,I1935)</f>
        <v/>
      </c>
      <c r="P1935" s="455">
        <f>I1935-O1935</f>
        <v/>
      </c>
      <c r="Q1935" s="418" t="n"/>
      <c r="R1935" s="418" t="inlineStr">
        <is>
          <t>2304003775</t>
        </is>
      </c>
      <c r="S1935" s="418" t="inlineStr"/>
      <c r="T1935" s="418">
        <f>R1935=S1935</f>
        <v/>
      </c>
      <c r="U1935" s="418">
        <f>AND(MONTH(F1935)=MONTH(Y1935), YEAR(F1935)=YEAR(Y1935))</f>
        <v/>
      </c>
      <c r="V1935" s="418">
        <f>AND(AC1935&lt;&gt;"", 'Company information'!D$4&lt;&gt;"", RIGHT(SUBSTITUTE(AC1935,"-",""),9)=RIGHT(SUBSTITUTE('Company information'!D$4,"-",""),9))</f>
        <v/>
      </c>
      <c r="W1935" s="418">
        <f>AI1935-I1935</f>
        <v/>
      </c>
      <c r="X1935" s="455" t="n"/>
      <c r="Y1935" s="417" t="n"/>
      <c r="Z1935" s="418" t="n"/>
      <c r="AA1935" s="418" t="n"/>
      <c r="AB1935" s="418" t="n"/>
      <c r="AC1935" s="418" t="n"/>
      <c r="AD1935" s="418" t="n"/>
      <c r="AE1935" s="455" t="n"/>
      <c r="AF1935" s="455" t="n"/>
      <c r="AG1935" s="455" t="n"/>
      <c r="AH1935" s="455" t="n"/>
      <c r="AI1935" s="455" t="n"/>
      <c r="AJ1935" s="455" t="n"/>
      <c r="AK1935" s="455" t="n"/>
      <c r="AL1935" s="455" t="n"/>
      <c r="AM1935" s="455" t="n"/>
      <c r="AN1935" s="455" t="n"/>
      <c r="AO1935" s="455" t="n"/>
      <c r="AP1935" s="455" t="n"/>
      <c r="AQ1935" s="455" t="n"/>
      <c r="AR1935" s="418" t="n"/>
      <c r="AS1935" s="418" t="n"/>
      <c r="AT1935" s="418" t="n"/>
    </row>
    <row r="1936">
      <c r="A1936" s="417" t="n">
        <v>1927</v>
      </c>
      <c r="B1936" s="418" t="inlineStr">
        <is>
          <t>Export Administration fee, Port Formality, service Charge</t>
        </is>
      </c>
      <c r="C1936" s="418" t="inlineStr">
        <is>
          <t>ឆាយ ដា ឡូយីស្ទីក</t>
        </is>
      </c>
      <c r="D1936" s="418" t="inlineStr">
        <is>
          <t>L001-100063098</t>
        </is>
      </c>
      <c r="E1936" s="418" t="inlineStr">
        <is>
          <t>2304003760</t>
        </is>
      </c>
      <c r="F1936" s="419" t="n">
        <v>45033</v>
      </c>
      <c r="G1936" s="420" t="n">
        <v>76791</v>
      </c>
      <c r="H1936" s="418" t="n"/>
      <c r="I1936" s="455" t="n">
        <v>76791</v>
      </c>
      <c r="J1936" s="418">
        <f>IF(L1936&lt;&gt;"",L1936,K1936)</f>
        <v/>
      </c>
      <c r="K1936" s="418">
        <f>IF(AND(T1936=TRUE, U1936=TRUE, V1936=TRUE), IF(W1936&lt;-0.05, "អនុញ្ញាត (អ្នកផ្គត់ផ្គង់ប្រកាសខ្វះ)", "បានប្រកាស (អនុញ្ញាត)"), IF(AND(T1936=FALSE, U1936=FALSE, V1936=FALSE), "ព្យួរទុក (មិនមានទិន្នន័យ)", "ប្រកាសខុស (ព្យួរទុក)"))</f>
        <v/>
      </c>
      <c r="L1936" s="418" t="inlineStr"/>
      <c r="M1936" s="418" t="inlineStr"/>
      <c r="N1936" s="455" t="n"/>
      <c r="O1936" s="455">
        <f>IF(W1936&lt;0,AI1936,I1936)</f>
        <v/>
      </c>
      <c r="P1936" s="455">
        <f>I1936-O1936</f>
        <v/>
      </c>
      <c r="Q1936" s="418" t="n"/>
      <c r="R1936" s="418" t="inlineStr">
        <is>
          <t>2304003760</t>
        </is>
      </c>
      <c r="S1936" s="418" t="inlineStr"/>
      <c r="T1936" s="418">
        <f>R1936=S1936</f>
        <v/>
      </c>
      <c r="U1936" s="418">
        <f>AND(MONTH(F1936)=MONTH(Y1936), YEAR(F1936)=YEAR(Y1936))</f>
        <v/>
      </c>
      <c r="V1936" s="418">
        <f>AND(AC1936&lt;&gt;"", 'Company information'!D$4&lt;&gt;"", RIGHT(SUBSTITUTE(AC1936,"-",""),9)=RIGHT(SUBSTITUTE('Company information'!D$4,"-",""),9))</f>
        <v/>
      </c>
      <c r="W1936" s="418">
        <f>AI1936-I1936</f>
        <v/>
      </c>
      <c r="X1936" s="455" t="n"/>
      <c r="Y1936" s="417" t="n"/>
      <c r="Z1936" s="418" t="n"/>
      <c r="AA1936" s="418" t="n"/>
      <c r="AB1936" s="418" t="n"/>
      <c r="AC1936" s="418" t="n"/>
      <c r="AD1936" s="418" t="n"/>
      <c r="AE1936" s="455" t="n"/>
      <c r="AF1936" s="455" t="n"/>
      <c r="AG1936" s="455" t="n"/>
      <c r="AH1936" s="455" t="n"/>
      <c r="AI1936" s="455" t="n"/>
      <c r="AJ1936" s="455" t="n"/>
      <c r="AK1936" s="455" t="n"/>
      <c r="AL1936" s="455" t="n"/>
      <c r="AM1936" s="455" t="n"/>
      <c r="AN1936" s="455" t="n"/>
      <c r="AO1936" s="455" t="n"/>
      <c r="AP1936" s="455" t="n"/>
      <c r="AQ1936" s="455" t="n"/>
      <c r="AR1936" s="418" t="n"/>
      <c r="AS1936" s="418" t="n"/>
      <c r="AT1936" s="418" t="n"/>
    </row>
    <row r="1937">
      <c r="A1937" s="417" t="n">
        <v>1928</v>
      </c>
      <c r="B1937" s="418" t="inlineStr">
        <is>
          <t>Carbon dioxide 40L</t>
        </is>
      </c>
      <c r="C1937" s="418" t="inlineStr">
        <is>
          <t>ធីវីសីុ ហ្គាស សឹលូសិន</t>
        </is>
      </c>
      <c r="D1937" s="418" t="inlineStr">
        <is>
          <t>K005-901501105</t>
        </is>
      </c>
      <c r="E1937" s="418" t="inlineStr">
        <is>
          <t>2023-0830</t>
        </is>
      </c>
      <c r="F1937" s="419" t="n">
        <v>45046</v>
      </c>
      <c r="G1937" s="420" t="n">
        <v>296280</v>
      </c>
      <c r="H1937" s="418" t="n"/>
      <c r="I1937" s="455" t="n">
        <v>296280</v>
      </c>
      <c r="J1937" s="418">
        <f>IF(L1937&lt;&gt;"",L1937,K1937)</f>
        <v/>
      </c>
      <c r="K1937" s="418">
        <f>IF(AND(T1937=TRUE, U1937=TRUE, V1937=TRUE), IF(W1937&lt;-0.05, "អនុញ្ញាត (អ្នកផ្គត់ផ្គង់ប្រកាសខ្វះ)", "បានប្រកាស (អនុញ្ញាត)"), IF(AND(T1937=FALSE, U1937=FALSE, V1937=FALSE), "ព្យួរទុក (មិនមានទិន្នន័យ)", "ប្រកាសខុស (ព្យួរទុក)"))</f>
        <v/>
      </c>
      <c r="L1937" s="418" t="inlineStr"/>
      <c r="M1937" s="418" t="inlineStr"/>
      <c r="N1937" s="455" t="n"/>
      <c r="O1937" s="455">
        <f>IF(W1937&lt;0,AI1937,I1937)</f>
        <v/>
      </c>
      <c r="P1937" s="455">
        <f>I1937-O1937</f>
        <v/>
      </c>
      <c r="Q1937" s="418" t="n"/>
      <c r="R1937" s="418" t="inlineStr">
        <is>
          <t>2023-0830</t>
        </is>
      </c>
      <c r="S1937" s="418" t="inlineStr"/>
      <c r="T1937" s="418">
        <f>R1937=S1937</f>
        <v/>
      </c>
      <c r="U1937" s="418">
        <f>AND(MONTH(F1937)=MONTH(Y1937), YEAR(F1937)=YEAR(Y1937))</f>
        <v/>
      </c>
      <c r="V1937" s="418">
        <f>AND(AC1937&lt;&gt;"", 'Company information'!D$4&lt;&gt;"", RIGHT(SUBSTITUTE(AC1937,"-",""),9)=RIGHT(SUBSTITUTE('Company information'!D$4,"-",""),9))</f>
        <v/>
      </c>
      <c r="W1937" s="418">
        <f>AI1937-I1937</f>
        <v/>
      </c>
      <c r="X1937" s="455" t="n"/>
      <c r="Y1937" s="417" t="n"/>
      <c r="Z1937" s="418" t="n"/>
      <c r="AA1937" s="418" t="n"/>
      <c r="AB1937" s="418" t="n"/>
      <c r="AC1937" s="418" t="n"/>
      <c r="AD1937" s="418" t="n"/>
      <c r="AE1937" s="455" t="n"/>
      <c r="AF1937" s="455" t="n"/>
      <c r="AG1937" s="455" t="n"/>
      <c r="AH1937" s="455" t="n"/>
      <c r="AI1937" s="455" t="n"/>
      <c r="AJ1937" s="455" t="n"/>
      <c r="AK1937" s="455" t="n"/>
      <c r="AL1937" s="455" t="n"/>
      <c r="AM1937" s="455" t="n"/>
      <c r="AN1937" s="455" t="n"/>
      <c r="AO1937" s="455" t="n"/>
      <c r="AP1937" s="455" t="n"/>
      <c r="AQ1937" s="455" t="n"/>
      <c r="AR1937" s="418" t="n"/>
      <c r="AS1937" s="418" t="n"/>
      <c r="AT1937" s="418" t="n"/>
    </row>
    <row r="1938">
      <c r="A1938" s="417" t="n">
        <v>1929</v>
      </c>
      <c r="B1938" s="418" t="inlineStr">
        <is>
          <t>DHL Express</t>
        </is>
      </c>
      <c r="C1938" s="418" t="inlineStr">
        <is>
          <t>ឌី អេច អិល អិចប្រេស (ខេមបូឌា)</t>
        </is>
      </c>
      <c r="D1938" s="418" t="inlineStr">
        <is>
          <t>L001-100045197</t>
        </is>
      </c>
      <c r="E1938" s="418" t="inlineStr">
        <is>
          <t>PNHIR00159383</t>
        </is>
      </c>
      <c r="F1938" s="419" t="n">
        <v>45029</v>
      </c>
      <c r="G1938" s="420" t="n">
        <v>8130</v>
      </c>
      <c r="H1938" s="418" t="n"/>
      <c r="I1938" s="455" t="n">
        <v>8130</v>
      </c>
      <c r="J1938" s="418">
        <f>IF(L1938&lt;&gt;"",L1938,K1938)</f>
        <v/>
      </c>
      <c r="K1938" s="418">
        <f>IF(AND(T1938=TRUE, U1938=TRUE, V1938=TRUE), IF(W1938&lt;-0.05, "អនុញ្ញាត (អ្នកផ្គត់ផ្គង់ប្រកាសខ្វះ)", "បានប្រកាស (អនុញ្ញាត)"), IF(AND(T1938=FALSE, U1938=FALSE, V1938=FALSE), "ព្យួរទុក (មិនមានទិន្នន័យ)", "ប្រកាសខុស (ព្យួរទុក)"))</f>
        <v/>
      </c>
      <c r="L1938" s="418" t="inlineStr"/>
      <c r="M1938" s="418" t="inlineStr"/>
      <c r="N1938" s="455" t="n"/>
      <c r="O1938" s="455">
        <f>IF(W1938&lt;0,AI1938,I1938)</f>
        <v/>
      </c>
      <c r="P1938" s="455">
        <f>I1938-O1938</f>
        <v/>
      </c>
      <c r="Q1938" s="418" t="n"/>
      <c r="R1938" s="418" t="inlineStr">
        <is>
          <t>PNHIR00159383</t>
        </is>
      </c>
      <c r="S1938" s="418" t="inlineStr"/>
      <c r="T1938" s="418">
        <f>R1938=S1938</f>
        <v/>
      </c>
      <c r="U1938" s="418">
        <f>AND(MONTH(F1938)=MONTH(Y1938), YEAR(F1938)=YEAR(Y1938))</f>
        <v/>
      </c>
      <c r="V1938" s="418">
        <f>AND(AC1938&lt;&gt;"", 'Company information'!D$4&lt;&gt;"", RIGHT(SUBSTITUTE(AC1938,"-",""),9)=RIGHT(SUBSTITUTE('Company information'!D$4,"-",""),9))</f>
        <v/>
      </c>
      <c r="W1938" s="418">
        <f>AI1938-I1938</f>
        <v/>
      </c>
      <c r="X1938" s="455" t="n"/>
      <c r="Y1938" s="417" t="n"/>
      <c r="Z1938" s="418" t="n"/>
      <c r="AA1938" s="418" t="n"/>
      <c r="AB1938" s="418" t="n"/>
      <c r="AC1938" s="418" t="n"/>
      <c r="AD1938" s="418" t="n"/>
      <c r="AE1938" s="455" t="n"/>
      <c r="AF1938" s="455" t="n"/>
      <c r="AG1938" s="455" t="n"/>
      <c r="AH1938" s="455" t="n"/>
      <c r="AI1938" s="455" t="n"/>
      <c r="AJ1938" s="455" t="n"/>
      <c r="AK1938" s="455" t="n"/>
      <c r="AL1938" s="455" t="n"/>
      <c r="AM1938" s="455" t="n"/>
      <c r="AN1938" s="455" t="n"/>
      <c r="AO1938" s="455" t="n"/>
      <c r="AP1938" s="455" t="n"/>
      <c r="AQ1938" s="455" t="n"/>
      <c r="AR1938" s="418" t="n"/>
      <c r="AS1938" s="418" t="n"/>
      <c r="AT1938" s="418" t="n"/>
    </row>
    <row r="1939">
      <c r="A1939" s="417" t="n">
        <v>1930</v>
      </c>
      <c r="B1939" s="418" t="inlineStr">
        <is>
          <t>DHL Express</t>
        </is>
      </c>
      <c r="C1939" s="418" t="inlineStr">
        <is>
          <t>ឌី អេច អិល អិចប្រេស (ខេមបូឌា)</t>
        </is>
      </c>
      <c r="D1939" s="418" t="inlineStr">
        <is>
          <t>L001-100045197</t>
        </is>
      </c>
      <c r="E1939" s="418" t="inlineStr">
        <is>
          <t>PNHIR00159581</t>
        </is>
      </c>
      <c r="F1939" s="419" t="n">
        <v>45033</v>
      </c>
      <c r="G1939" s="420" t="n">
        <v>8126</v>
      </c>
      <c r="H1939" s="418" t="n"/>
      <c r="I1939" s="455" t="n">
        <v>8126</v>
      </c>
      <c r="J1939" s="418">
        <f>IF(L1939&lt;&gt;"",L1939,K1939)</f>
        <v/>
      </c>
      <c r="K1939" s="418">
        <f>IF(AND(T1939=TRUE, U1939=TRUE, V1939=TRUE), IF(W1939&lt;-0.05, "អនុញ្ញាត (អ្នកផ្គត់ផ្គង់ប្រកាសខ្វះ)", "បានប្រកាស (អនុញ្ញាត)"), IF(AND(T1939=FALSE, U1939=FALSE, V1939=FALSE), "ព្យួរទុក (មិនមានទិន្នន័យ)", "ប្រកាសខុស (ព្យួរទុក)"))</f>
        <v/>
      </c>
      <c r="L1939" s="418" t="inlineStr"/>
      <c r="M1939" s="418" t="inlineStr"/>
      <c r="N1939" s="455" t="n"/>
      <c r="O1939" s="455">
        <f>IF(W1939&lt;0,AI1939,I1939)</f>
        <v/>
      </c>
      <c r="P1939" s="455">
        <f>I1939-O1939</f>
        <v/>
      </c>
      <c r="Q1939" s="418" t="n"/>
      <c r="R1939" s="418" t="inlineStr">
        <is>
          <t>PNHIR00159581</t>
        </is>
      </c>
      <c r="S1939" s="418" t="inlineStr"/>
      <c r="T1939" s="418">
        <f>R1939=S1939</f>
        <v/>
      </c>
      <c r="U1939" s="418">
        <f>AND(MONTH(F1939)=MONTH(Y1939), YEAR(F1939)=YEAR(Y1939))</f>
        <v/>
      </c>
      <c r="V1939" s="418">
        <f>AND(AC1939&lt;&gt;"", 'Company information'!D$4&lt;&gt;"", RIGHT(SUBSTITUTE(AC1939,"-",""),9)=RIGHT(SUBSTITUTE('Company information'!D$4,"-",""),9))</f>
        <v/>
      </c>
      <c r="W1939" s="418">
        <f>AI1939-I1939</f>
        <v/>
      </c>
      <c r="X1939" s="455" t="n"/>
      <c r="Y1939" s="417" t="n"/>
      <c r="Z1939" s="418" t="n"/>
      <c r="AA1939" s="418" t="n"/>
      <c r="AB1939" s="418" t="n"/>
      <c r="AC1939" s="418" t="n"/>
      <c r="AD1939" s="418" t="n"/>
      <c r="AE1939" s="455" t="n"/>
      <c r="AF1939" s="455" t="n"/>
      <c r="AG1939" s="455" t="n"/>
      <c r="AH1939" s="455" t="n"/>
      <c r="AI1939" s="455" t="n"/>
      <c r="AJ1939" s="455" t="n"/>
      <c r="AK1939" s="455" t="n"/>
      <c r="AL1939" s="455" t="n"/>
      <c r="AM1939" s="455" t="n"/>
      <c r="AN1939" s="455" t="n"/>
      <c r="AO1939" s="455" t="n"/>
      <c r="AP1939" s="455" t="n"/>
      <c r="AQ1939" s="455" t="n"/>
      <c r="AR1939" s="418" t="n"/>
      <c r="AS1939" s="418" t="n"/>
      <c r="AT1939" s="418" t="n"/>
    </row>
    <row r="1940">
      <c r="A1940" s="417" t="n">
        <v>1931</v>
      </c>
      <c r="B1940" s="418" t="inlineStr">
        <is>
          <t>DHL Express</t>
        </is>
      </c>
      <c r="C1940" s="418" t="inlineStr">
        <is>
          <t>ឌី អេច អិល អិចប្រេស (ខេមបូឌា)</t>
        </is>
      </c>
      <c r="D1940" s="418" t="inlineStr">
        <is>
          <t>L001-100045197</t>
        </is>
      </c>
      <c r="E1940" s="418" t="inlineStr">
        <is>
          <t>PNHIR000456630</t>
        </is>
      </c>
      <c r="F1940" s="419" t="n">
        <v>45029</v>
      </c>
      <c r="G1940" s="420" t="n">
        <v>47516</v>
      </c>
      <c r="H1940" s="418" t="n"/>
      <c r="I1940" s="455" t="n">
        <v>47516</v>
      </c>
      <c r="J1940" s="418">
        <f>IF(L1940&lt;&gt;"",L1940,K1940)</f>
        <v/>
      </c>
      <c r="K1940" s="418">
        <f>IF(AND(T1940=TRUE, U1940=TRUE, V1940=TRUE), IF(W1940&lt;-0.05, "អនុញ្ញាត (អ្នកផ្គត់ផ្គង់ប្រកាសខ្វះ)", "បានប្រកាស (អនុញ្ញាត)"), IF(AND(T1940=FALSE, U1940=FALSE, V1940=FALSE), "ព្យួរទុក (មិនមានទិន្នន័យ)", "ប្រកាសខុស (ព្យួរទុក)"))</f>
        <v/>
      </c>
      <c r="L1940" s="418" t="inlineStr"/>
      <c r="M1940" s="418" t="inlineStr"/>
      <c r="N1940" s="455" t="n"/>
      <c r="O1940" s="455">
        <f>IF(W1940&lt;0,AI1940,I1940)</f>
        <v/>
      </c>
      <c r="P1940" s="455">
        <f>I1940-O1940</f>
        <v/>
      </c>
      <c r="Q1940" s="418" t="n"/>
      <c r="R1940" s="418" t="inlineStr">
        <is>
          <t>PNHIR000456630</t>
        </is>
      </c>
      <c r="S1940" s="418" t="inlineStr"/>
      <c r="T1940" s="418">
        <f>R1940=S1940</f>
        <v/>
      </c>
      <c r="U1940" s="418">
        <f>AND(MONTH(F1940)=MONTH(Y1940), YEAR(F1940)=YEAR(Y1940))</f>
        <v/>
      </c>
      <c r="V1940" s="418">
        <f>AND(AC1940&lt;&gt;"", 'Company information'!D$4&lt;&gt;"", RIGHT(SUBSTITUTE(AC1940,"-",""),9)=RIGHT(SUBSTITUTE('Company information'!D$4,"-",""),9))</f>
        <v/>
      </c>
      <c r="W1940" s="418">
        <f>AI1940-I1940</f>
        <v/>
      </c>
      <c r="X1940" s="455" t="n"/>
      <c r="Y1940" s="417" t="n"/>
      <c r="Z1940" s="418" t="n"/>
      <c r="AA1940" s="418" t="n"/>
      <c r="AB1940" s="418" t="n"/>
      <c r="AC1940" s="418" t="n"/>
      <c r="AD1940" s="418" t="n"/>
      <c r="AE1940" s="455" t="n"/>
      <c r="AF1940" s="455" t="n"/>
      <c r="AG1940" s="455" t="n"/>
      <c r="AH1940" s="455" t="n"/>
      <c r="AI1940" s="455" t="n"/>
      <c r="AJ1940" s="455" t="n"/>
      <c r="AK1940" s="455" t="n"/>
      <c r="AL1940" s="455" t="n"/>
      <c r="AM1940" s="455" t="n"/>
      <c r="AN1940" s="455" t="n"/>
      <c r="AO1940" s="455" t="n"/>
      <c r="AP1940" s="455" t="n"/>
      <c r="AQ1940" s="455" t="n"/>
      <c r="AR1940" s="418" t="n"/>
      <c r="AS1940" s="418" t="n"/>
      <c r="AT1940" s="418" t="n"/>
    </row>
    <row r="1941">
      <c r="A1941" s="417" t="n">
        <v>1932</v>
      </c>
      <c r="B1941" s="418" t="inlineStr">
        <is>
          <t>DHL Express</t>
        </is>
      </c>
      <c r="C1941" s="418" t="inlineStr">
        <is>
          <t>ឌី អេច អិល អិចប្រេស (ខេមបូឌា)</t>
        </is>
      </c>
      <c r="D1941" s="418" t="inlineStr">
        <is>
          <t>L001-100045197</t>
        </is>
      </c>
      <c r="E1941" s="418" t="inlineStr">
        <is>
          <t>PNHIR000457242</t>
        </is>
      </c>
      <c r="F1941" s="419" t="n">
        <v>45036</v>
      </c>
      <c r="G1941" s="420" t="n">
        <v>83805</v>
      </c>
      <c r="H1941" s="418" t="n"/>
      <c r="I1941" s="455" t="n">
        <v>83805</v>
      </c>
      <c r="J1941" s="418">
        <f>IF(L1941&lt;&gt;"",L1941,K1941)</f>
        <v/>
      </c>
      <c r="K1941" s="418">
        <f>IF(AND(T1941=TRUE, U1941=TRUE, V1941=TRUE), IF(W1941&lt;-0.05, "អនុញ្ញាត (អ្នកផ្គត់ផ្គង់ប្រកាសខ្វះ)", "បានប្រកាស (អនុញ្ញាត)"), IF(AND(T1941=FALSE, U1941=FALSE, V1941=FALSE), "ព្យួរទុក (មិនមានទិន្នន័យ)", "ប្រកាសខុស (ព្យួរទុក)"))</f>
        <v/>
      </c>
      <c r="L1941" s="418" t="inlineStr"/>
      <c r="M1941" s="418" t="inlineStr"/>
      <c r="N1941" s="455" t="n"/>
      <c r="O1941" s="455">
        <f>IF(W1941&lt;0,AI1941,I1941)</f>
        <v/>
      </c>
      <c r="P1941" s="455">
        <f>I1941-O1941</f>
        <v/>
      </c>
      <c r="Q1941" s="418" t="n"/>
      <c r="R1941" s="418" t="inlineStr">
        <is>
          <t>PNHIR000457242</t>
        </is>
      </c>
      <c r="S1941" s="418" t="inlineStr"/>
      <c r="T1941" s="418">
        <f>R1941=S1941</f>
        <v/>
      </c>
      <c r="U1941" s="418">
        <f>AND(MONTH(F1941)=MONTH(Y1941), YEAR(F1941)=YEAR(Y1941))</f>
        <v/>
      </c>
      <c r="V1941" s="418">
        <f>AND(AC1941&lt;&gt;"", 'Company information'!D$4&lt;&gt;"", RIGHT(SUBSTITUTE(AC1941,"-",""),9)=RIGHT(SUBSTITUTE('Company information'!D$4,"-",""),9))</f>
        <v/>
      </c>
      <c r="W1941" s="418">
        <f>AI1941-I1941</f>
        <v/>
      </c>
      <c r="X1941" s="455" t="n"/>
      <c r="Y1941" s="417" t="n"/>
      <c r="Z1941" s="418" t="n"/>
      <c r="AA1941" s="418" t="n"/>
      <c r="AB1941" s="418" t="n"/>
      <c r="AC1941" s="418" t="n"/>
      <c r="AD1941" s="418" t="n"/>
      <c r="AE1941" s="455" t="n"/>
      <c r="AF1941" s="455" t="n"/>
      <c r="AG1941" s="455" t="n"/>
      <c r="AH1941" s="455" t="n"/>
      <c r="AI1941" s="455" t="n"/>
      <c r="AJ1941" s="455" t="n"/>
      <c r="AK1941" s="455" t="n"/>
      <c r="AL1941" s="455" t="n"/>
      <c r="AM1941" s="455" t="n"/>
      <c r="AN1941" s="455" t="n"/>
      <c r="AO1941" s="455" t="n"/>
      <c r="AP1941" s="455" t="n"/>
      <c r="AQ1941" s="455" t="n"/>
      <c r="AR1941" s="418" t="n"/>
      <c r="AS1941" s="418" t="n"/>
      <c r="AT1941" s="418" t="n"/>
    </row>
    <row r="1942">
      <c r="A1942" s="417" t="n">
        <v>1933</v>
      </c>
      <c r="B1942" s="418" t="inlineStr">
        <is>
          <t>DHL Express</t>
        </is>
      </c>
      <c r="C1942" s="418" t="inlineStr">
        <is>
          <t>ឌី អេច អិល អិចប្រេស (ខេមបូឌា)</t>
        </is>
      </c>
      <c r="D1942" s="418" t="inlineStr">
        <is>
          <t>L001-100045197</t>
        </is>
      </c>
      <c r="E1942" s="418" t="inlineStr">
        <is>
          <t>PNHIR00159803</t>
        </is>
      </c>
      <c r="F1942" s="419" t="n">
        <v>45036</v>
      </c>
      <c r="G1942" s="420" t="n">
        <v>8140</v>
      </c>
      <c r="H1942" s="418" t="n"/>
      <c r="I1942" s="455" t="n">
        <v>8140</v>
      </c>
      <c r="J1942" s="418">
        <f>IF(L1942&lt;&gt;"",L1942,K1942)</f>
        <v/>
      </c>
      <c r="K1942" s="418">
        <f>IF(AND(T1942=TRUE, U1942=TRUE, V1942=TRUE), IF(W1942&lt;-0.05, "អនុញ្ញាត (អ្នកផ្គត់ផ្គង់ប្រកាសខ្វះ)", "បានប្រកាស (អនុញ្ញាត)"), IF(AND(T1942=FALSE, U1942=FALSE, V1942=FALSE), "ព្យួរទុក (មិនមានទិន្នន័យ)", "ប្រកាសខុស (ព្យួរទុក)"))</f>
        <v/>
      </c>
      <c r="L1942" s="418" t="inlineStr"/>
      <c r="M1942" s="418" t="inlineStr"/>
      <c r="N1942" s="455" t="n"/>
      <c r="O1942" s="455">
        <f>IF(W1942&lt;0,AI1942,I1942)</f>
        <v/>
      </c>
      <c r="P1942" s="455">
        <f>I1942-O1942</f>
        <v/>
      </c>
      <c r="Q1942" s="418" t="n"/>
      <c r="R1942" s="418" t="inlineStr">
        <is>
          <t>PNHIR00159803</t>
        </is>
      </c>
      <c r="S1942" s="418" t="inlineStr"/>
      <c r="T1942" s="418">
        <f>R1942=S1942</f>
        <v/>
      </c>
      <c r="U1942" s="418">
        <f>AND(MONTH(F1942)=MONTH(Y1942), YEAR(F1942)=YEAR(Y1942))</f>
        <v/>
      </c>
      <c r="V1942" s="418">
        <f>AND(AC1942&lt;&gt;"", 'Company information'!D$4&lt;&gt;"", RIGHT(SUBSTITUTE(AC1942,"-",""),9)=RIGHT(SUBSTITUTE('Company information'!D$4,"-",""),9))</f>
        <v/>
      </c>
      <c r="W1942" s="418">
        <f>AI1942-I1942</f>
        <v/>
      </c>
      <c r="X1942" s="455" t="n"/>
      <c r="Y1942" s="417" t="n"/>
      <c r="Z1942" s="418" t="n"/>
      <c r="AA1942" s="418" t="n"/>
      <c r="AB1942" s="418" t="n"/>
      <c r="AC1942" s="418" t="n"/>
      <c r="AD1942" s="418" t="n"/>
      <c r="AE1942" s="455" t="n"/>
      <c r="AF1942" s="455" t="n"/>
      <c r="AG1942" s="455" t="n"/>
      <c r="AH1942" s="455" t="n"/>
      <c r="AI1942" s="455" t="n"/>
      <c r="AJ1942" s="455" t="n"/>
      <c r="AK1942" s="455" t="n"/>
      <c r="AL1942" s="455" t="n"/>
      <c r="AM1942" s="455" t="n"/>
      <c r="AN1942" s="455" t="n"/>
      <c r="AO1942" s="455" t="n"/>
      <c r="AP1942" s="455" t="n"/>
      <c r="AQ1942" s="455" t="n"/>
      <c r="AR1942" s="418" t="n"/>
      <c r="AS1942" s="418" t="n"/>
      <c r="AT1942" s="418" t="n"/>
    </row>
    <row r="1943">
      <c r="A1943" s="417" t="n">
        <v>1934</v>
      </c>
      <c r="B1943" s="418" t="inlineStr">
        <is>
          <t>DHL Express</t>
        </is>
      </c>
      <c r="C1943" s="418" t="inlineStr">
        <is>
          <t>ឌី អេច អិល អិចប្រេស (ខេមបូឌា)</t>
        </is>
      </c>
      <c r="D1943" s="418" t="inlineStr">
        <is>
          <t>L001-100045197</t>
        </is>
      </c>
      <c r="E1943" s="418" t="inlineStr">
        <is>
          <t>PNHIR000457830</t>
        </is>
      </c>
      <c r="F1943" s="419" t="n">
        <v>45043</v>
      </c>
      <c r="G1943" s="420" t="n">
        <v>8438</v>
      </c>
      <c r="H1943" s="418" t="n"/>
      <c r="I1943" s="455" t="n">
        <v>8438</v>
      </c>
      <c r="J1943" s="418">
        <f>IF(L1943&lt;&gt;"",L1943,K1943)</f>
        <v/>
      </c>
      <c r="K1943" s="418">
        <f>IF(AND(T1943=TRUE, U1943=TRUE, V1943=TRUE), IF(W1943&lt;-0.05, "អនុញ្ញាត (អ្នកផ្គត់ផ្គង់ប្រកាសខ្វះ)", "បានប្រកាស (អនុញ្ញាត)"), IF(AND(T1943=FALSE, U1943=FALSE, V1943=FALSE), "ព្យួរទុក (មិនមានទិន្នន័យ)", "ប្រកាសខុស (ព្យួរទុក)"))</f>
        <v/>
      </c>
      <c r="L1943" s="418" t="inlineStr"/>
      <c r="M1943" s="418" t="inlineStr"/>
      <c r="N1943" s="455" t="n"/>
      <c r="O1943" s="455">
        <f>IF(W1943&lt;0,AI1943,I1943)</f>
        <v/>
      </c>
      <c r="P1943" s="455">
        <f>I1943-O1943</f>
        <v/>
      </c>
      <c r="Q1943" s="418" t="n"/>
      <c r="R1943" s="418" t="inlineStr">
        <is>
          <t>PNHIR000457830</t>
        </is>
      </c>
      <c r="S1943" s="418" t="inlineStr"/>
      <c r="T1943" s="418">
        <f>R1943=S1943</f>
        <v/>
      </c>
      <c r="U1943" s="418">
        <f>AND(MONTH(F1943)=MONTH(Y1943), YEAR(F1943)=YEAR(Y1943))</f>
        <v/>
      </c>
      <c r="V1943" s="418">
        <f>AND(AC1943&lt;&gt;"", 'Company information'!D$4&lt;&gt;"", RIGHT(SUBSTITUTE(AC1943,"-",""),9)=RIGHT(SUBSTITUTE('Company information'!D$4,"-",""),9))</f>
        <v/>
      </c>
      <c r="W1943" s="418">
        <f>AI1943-I1943</f>
        <v/>
      </c>
      <c r="X1943" s="455" t="n"/>
      <c r="Y1943" s="417" t="n"/>
      <c r="Z1943" s="418" t="n"/>
      <c r="AA1943" s="418" t="n"/>
      <c r="AB1943" s="418" t="n"/>
      <c r="AC1943" s="418" t="n"/>
      <c r="AD1943" s="418" t="n"/>
      <c r="AE1943" s="455" t="n"/>
      <c r="AF1943" s="455" t="n"/>
      <c r="AG1943" s="455" t="n"/>
      <c r="AH1943" s="455" t="n"/>
      <c r="AI1943" s="455" t="n"/>
      <c r="AJ1943" s="455" t="n"/>
      <c r="AK1943" s="455" t="n"/>
      <c r="AL1943" s="455" t="n"/>
      <c r="AM1943" s="455" t="n"/>
      <c r="AN1943" s="455" t="n"/>
      <c r="AO1943" s="455" t="n"/>
      <c r="AP1943" s="455" t="n"/>
      <c r="AQ1943" s="455" t="n"/>
      <c r="AR1943" s="418" t="n"/>
      <c r="AS1943" s="418" t="n"/>
      <c r="AT1943" s="418" t="n"/>
    </row>
    <row r="1944">
      <c r="A1944" s="417" t="n">
        <v>1935</v>
      </c>
      <c r="B1944" s="418" t="inlineStr">
        <is>
          <t>DHL Express</t>
        </is>
      </c>
      <c r="C1944" s="418" t="inlineStr">
        <is>
          <t>ឌី អេច អិល អិចប្រេស (ខេមបូឌា)</t>
        </is>
      </c>
      <c r="D1944" s="418" t="inlineStr">
        <is>
          <t>L001-100045197</t>
        </is>
      </c>
      <c r="E1944" s="418" t="inlineStr">
        <is>
          <t>PNHIR000458374</t>
        </is>
      </c>
      <c r="F1944" s="419" t="n">
        <v>45046</v>
      </c>
      <c r="G1944" s="420" t="n">
        <v>19752</v>
      </c>
      <c r="H1944" s="418" t="n"/>
      <c r="I1944" s="455" t="n">
        <v>19752</v>
      </c>
      <c r="J1944" s="418">
        <f>IF(L1944&lt;&gt;"",L1944,K1944)</f>
        <v/>
      </c>
      <c r="K1944" s="418">
        <f>IF(AND(T1944=TRUE, U1944=TRUE, V1944=TRUE), IF(W1944&lt;-0.05, "អនុញ្ញាត (អ្នកផ្គត់ផ្គង់ប្រកាសខ្វះ)", "បានប្រកាស (អនុញ្ញាត)"), IF(AND(T1944=FALSE, U1944=FALSE, V1944=FALSE), "ព្យួរទុក (មិនមានទិន្នន័យ)", "ប្រកាសខុស (ព្យួរទុក)"))</f>
        <v/>
      </c>
      <c r="L1944" s="418" t="inlineStr"/>
      <c r="M1944" s="418" t="inlineStr"/>
      <c r="N1944" s="455" t="n"/>
      <c r="O1944" s="455">
        <f>IF(W1944&lt;0,AI1944,I1944)</f>
        <v/>
      </c>
      <c r="P1944" s="455">
        <f>I1944-O1944</f>
        <v/>
      </c>
      <c r="Q1944" s="418" t="n"/>
      <c r="R1944" s="418" t="inlineStr">
        <is>
          <t>PNHIR000458374</t>
        </is>
      </c>
      <c r="S1944" s="418" t="inlineStr"/>
      <c r="T1944" s="418">
        <f>R1944=S1944</f>
        <v/>
      </c>
      <c r="U1944" s="418">
        <f>AND(MONTH(F1944)=MONTH(Y1944), YEAR(F1944)=YEAR(Y1944))</f>
        <v/>
      </c>
      <c r="V1944" s="418">
        <f>AND(AC1944&lt;&gt;"", 'Company information'!D$4&lt;&gt;"", RIGHT(SUBSTITUTE(AC1944,"-",""),9)=RIGHT(SUBSTITUTE('Company information'!D$4,"-",""),9))</f>
        <v/>
      </c>
      <c r="W1944" s="418">
        <f>AI1944-I1944</f>
        <v/>
      </c>
      <c r="X1944" s="455" t="n"/>
      <c r="Y1944" s="417" t="n"/>
      <c r="Z1944" s="418" t="n"/>
      <c r="AA1944" s="418" t="n"/>
      <c r="AB1944" s="418" t="n"/>
      <c r="AC1944" s="418" t="n"/>
      <c r="AD1944" s="418" t="n"/>
      <c r="AE1944" s="455" t="n"/>
      <c r="AF1944" s="455" t="n"/>
      <c r="AG1944" s="455" t="n"/>
      <c r="AH1944" s="455" t="n"/>
      <c r="AI1944" s="455" t="n"/>
      <c r="AJ1944" s="455" t="n"/>
      <c r="AK1944" s="455" t="n"/>
      <c r="AL1944" s="455" t="n"/>
      <c r="AM1944" s="455" t="n"/>
      <c r="AN1944" s="455" t="n"/>
      <c r="AO1944" s="455" t="n"/>
      <c r="AP1944" s="455" t="n"/>
      <c r="AQ1944" s="455" t="n"/>
      <c r="AR1944" s="418" t="n"/>
      <c r="AS1944" s="418" t="n"/>
      <c r="AT1944" s="418" t="n"/>
    </row>
    <row r="1945">
      <c r="A1945" s="417" t="n">
        <v>1936</v>
      </c>
      <c r="B1945" s="418" t="inlineStr">
        <is>
          <t>Security fee</t>
        </is>
      </c>
      <c r="C1945" s="418" t="inlineStr">
        <is>
          <t>អេសអេហ្វអាយ​ ស៊ីឃ្យួរឹធី ហ្វសស៍ អ៊ិនធើណេសិនណល ឯ.ក</t>
        </is>
      </c>
      <c r="D1945" s="418" t="inlineStr">
        <is>
          <t>K010-901908100</t>
        </is>
      </c>
      <c r="E1945" s="418" t="inlineStr">
        <is>
          <t>SIF2023/189</t>
        </is>
      </c>
      <c r="F1945" s="419" t="n">
        <v>45040</v>
      </c>
      <c r="G1945" s="420" t="n">
        <v>228424</v>
      </c>
      <c r="H1945" s="418" t="n"/>
      <c r="I1945" s="455" t="n">
        <v>228424</v>
      </c>
      <c r="J1945" s="418">
        <f>IF(L1945&lt;&gt;"",L1945,K1945)</f>
        <v/>
      </c>
      <c r="K1945" s="418">
        <f>IF(AND(T1945=TRUE, U1945=TRUE, V1945=TRUE), IF(W1945&lt;-0.05, "អនុញ្ញាត (អ្នកផ្គត់ផ្គង់ប្រកាសខ្វះ)", "បានប្រកាស (អនុញ្ញាត)"), IF(AND(T1945=FALSE, U1945=FALSE, V1945=FALSE), "ព្យួរទុក (មិនមានទិន្នន័យ)", "ប្រកាសខុស (ព្យួរទុក)"))</f>
        <v/>
      </c>
      <c r="L1945" s="418" t="inlineStr"/>
      <c r="M1945" s="418" t="inlineStr"/>
      <c r="N1945" s="455" t="n"/>
      <c r="O1945" s="455">
        <f>IF(W1945&lt;0,AI1945,I1945)</f>
        <v/>
      </c>
      <c r="P1945" s="455">
        <f>I1945-O1945</f>
        <v/>
      </c>
      <c r="Q1945" s="418" t="n"/>
      <c r="R1945" s="418" t="inlineStr">
        <is>
          <t>SIF2023/189</t>
        </is>
      </c>
      <c r="S1945" s="418" t="inlineStr"/>
      <c r="T1945" s="418">
        <f>R1945=S1945</f>
        <v/>
      </c>
      <c r="U1945" s="418">
        <f>AND(MONTH(F1945)=MONTH(Y1945), YEAR(F1945)=YEAR(Y1945))</f>
        <v/>
      </c>
      <c r="V1945" s="418">
        <f>AND(AC1945&lt;&gt;"", 'Company information'!D$4&lt;&gt;"", RIGHT(SUBSTITUTE(AC1945,"-",""),9)=RIGHT(SUBSTITUTE('Company information'!D$4,"-",""),9))</f>
        <v/>
      </c>
      <c r="W1945" s="418">
        <f>AI1945-I1945</f>
        <v/>
      </c>
      <c r="X1945" s="455" t="n"/>
      <c r="Y1945" s="417" t="n"/>
      <c r="Z1945" s="418" t="n"/>
      <c r="AA1945" s="418" t="n"/>
      <c r="AB1945" s="418" t="n"/>
      <c r="AC1945" s="418" t="n"/>
      <c r="AD1945" s="418" t="n"/>
      <c r="AE1945" s="455" t="n"/>
      <c r="AF1945" s="455" t="n"/>
      <c r="AG1945" s="455" t="n"/>
      <c r="AH1945" s="455" t="n"/>
      <c r="AI1945" s="455" t="n"/>
      <c r="AJ1945" s="455" t="n"/>
      <c r="AK1945" s="455" t="n"/>
      <c r="AL1945" s="455" t="n"/>
      <c r="AM1945" s="455" t="n"/>
      <c r="AN1945" s="455" t="n"/>
      <c r="AO1945" s="455" t="n"/>
      <c r="AP1945" s="455" t="n"/>
      <c r="AQ1945" s="455" t="n"/>
      <c r="AR1945" s="418" t="n"/>
      <c r="AS1945" s="418" t="n"/>
      <c r="AT1945" s="418" t="n"/>
    </row>
    <row r="1946">
      <c r="A1946" s="417" t="n">
        <v>1937</v>
      </c>
      <c r="B1946" s="418" t="inlineStr">
        <is>
          <t>HANDLING AND TRUCKING FEE</t>
        </is>
      </c>
      <c r="C1946" s="418" t="inlineStr">
        <is>
          <t>អ៊ិចស្ពែឌីធ័រ ខេមបូឌា អិលធីឌី</t>
        </is>
      </c>
      <c r="D1946" s="418" t="inlineStr">
        <is>
          <t>L001-100045898</t>
        </is>
      </c>
      <c r="E1946" s="418" t="inlineStr">
        <is>
          <t>TI-0246599</t>
        </is>
      </c>
      <c r="F1946" s="419" t="n">
        <v>44989</v>
      </c>
      <c r="G1946" s="420" t="n">
        <v>57667</v>
      </c>
      <c r="H1946" s="418" t="n"/>
      <c r="I1946" s="455" t="n">
        <v>57667</v>
      </c>
      <c r="J1946" s="418">
        <f>IF(L1946&lt;&gt;"",L1946,K1946)</f>
        <v/>
      </c>
      <c r="K1946" s="418">
        <f>IF(AND(T1946=TRUE, U1946=TRUE, V1946=TRUE), IF(W1946&lt;-0.05, "អនុញ្ញាត (អ្នកផ្គត់ផ្គង់ប្រកាសខ្វះ)", "បានប្រកាស (អនុញ្ញាត)"), IF(AND(T1946=FALSE, U1946=FALSE, V1946=FALSE), "ព្យួរទុក (មិនមានទិន្នន័យ)", "ប្រកាសខុស (ព្យួរទុក)"))</f>
        <v/>
      </c>
      <c r="L1946" s="418" t="inlineStr"/>
      <c r="M1946" s="418" t="inlineStr"/>
      <c r="N1946" s="455" t="n"/>
      <c r="O1946" s="455">
        <f>IF(W1946&lt;0,AI1946,I1946)</f>
        <v/>
      </c>
      <c r="P1946" s="455">
        <f>I1946-O1946</f>
        <v/>
      </c>
      <c r="Q1946" s="418" t="n"/>
      <c r="R1946" s="418" t="inlineStr">
        <is>
          <t>TI-0246599</t>
        </is>
      </c>
      <c r="S1946" s="418" t="inlineStr"/>
      <c r="T1946" s="418">
        <f>R1946=S1946</f>
        <v/>
      </c>
      <c r="U1946" s="418">
        <f>AND(MONTH(F1946)=MONTH(Y1946), YEAR(F1946)=YEAR(Y1946))</f>
        <v/>
      </c>
      <c r="V1946" s="418">
        <f>AND(AC1946&lt;&gt;"", 'Company information'!D$4&lt;&gt;"", RIGHT(SUBSTITUTE(AC1946,"-",""),9)=RIGHT(SUBSTITUTE('Company information'!D$4,"-",""),9))</f>
        <v/>
      </c>
      <c r="W1946" s="418">
        <f>AI1946-I1946</f>
        <v/>
      </c>
      <c r="X1946" s="455" t="n"/>
      <c r="Y1946" s="417" t="n"/>
      <c r="Z1946" s="418" t="n"/>
      <c r="AA1946" s="418" t="n"/>
      <c r="AB1946" s="418" t="n"/>
      <c r="AC1946" s="418" t="n"/>
      <c r="AD1946" s="418" t="n"/>
      <c r="AE1946" s="455" t="n"/>
      <c r="AF1946" s="455" t="n"/>
      <c r="AG1946" s="455" t="n"/>
      <c r="AH1946" s="455" t="n"/>
      <c r="AI1946" s="455" t="n"/>
      <c r="AJ1946" s="455" t="n"/>
      <c r="AK1946" s="455" t="n"/>
      <c r="AL1946" s="455" t="n"/>
      <c r="AM1946" s="455" t="n"/>
      <c r="AN1946" s="455" t="n"/>
      <c r="AO1946" s="455" t="n"/>
      <c r="AP1946" s="455" t="n"/>
      <c r="AQ1946" s="455" t="n"/>
      <c r="AR1946" s="418" t="n"/>
      <c r="AS1946" s="418" t="n"/>
      <c r="AT1946" s="418" t="n"/>
    </row>
    <row r="1947">
      <c r="A1947" s="417" t="n">
        <v>1938</v>
      </c>
      <c r="B1947" s="418" t="inlineStr">
        <is>
          <t>Rental machine copy</t>
        </is>
      </c>
      <c r="C1947" s="418" t="inlineStr">
        <is>
          <t>អិនធីអិល តិចណូឡូជី</t>
        </is>
      </c>
      <c r="D1947" s="418" t="inlineStr">
        <is>
          <t>K005-901900283</t>
        </is>
      </c>
      <c r="E1947" s="418" t="inlineStr">
        <is>
          <t>NTL23-1593</t>
        </is>
      </c>
      <c r="F1947" s="419" t="n">
        <v>45040</v>
      </c>
      <c r="G1947" s="420" t="n">
        <v>20395</v>
      </c>
      <c r="H1947" s="418" t="n"/>
      <c r="I1947" s="455" t="n">
        <v>20395</v>
      </c>
      <c r="J1947" s="418">
        <f>IF(L1947&lt;&gt;"",L1947,K1947)</f>
        <v/>
      </c>
      <c r="K1947" s="418">
        <f>IF(AND(T1947=TRUE, U1947=TRUE, V1947=TRUE), IF(W1947&lt;-0.05, "អនុញ្ញាត (អ្នកផ្គត់ផ្គង់ប្រកាសខ្វះ)", "បានប្រកាស (អនុញ្ញាត)"), IF(AND(T1947=FALSE, U1947=FALSE, V1947=FALSE), "ព្យួរទុក (មិនមានទិន្នន័យ)", "ប្រកាសខុស (ព្យួរទុក)"))</f>
        <v/>
      </c>
      <c r="L1947" s="418" t="inlineStr"/>
      <c r="M1947" s="418" t="inlineStr"/>
      <c r="N1947" s="455" t="n"/>
      <c r="O1947" s="455">
        <f>IF(W1947&lt;0,AI1947,I1947)</f>
        <v/>
      </c>
      <c r="P1947" s="455">
        <f>I1947-O1947</f>
        <v/>
      </c>
      <c r="Q1947" s="418" t="n"/>
      <c r="R1947" s="418" t="inlineStr">
        <is>
          <t>NTL23-1593</t>
        </is>
      </c>
      <c r="S1947" s="418" t="inlineStr"/>
      <c r="T1947" s="418">
        <f>R1947=S1947</f>
        <v/>
      </c>
      <c r="U1947" s="418">
        <f>AND(MONTH(F1947)=MONTH(Y1947), YEAR(F1947)=YEAR(Y1947))</f>
        <v/>
      </c>
      <c r="V1947" s="418">
        <f>AND(AC1947&lt;&gt;"", 'Company information'!D$4&lt;&gt;"", RIGHT(SUBSTITUTE(AC1947,"-",""),9)=RIGHT(SUBSTITUTE('Company information'!D$4,"-",""),9))</f>
        <v/>
      </c>
      <c r="W1947" s="418">
        <f>AI1947-I1947</f>
        <v/>
      </c>
      <c r="X1947" s="455" t="n"/>
      <c r="Y1947" s="417" t="n"/>
      <c r="Z1947" s="418" t="n"/>
      <c r="AA1947" s="418" t="n"/>
      <c r="AB1947" s="418" t="n"/>
      <c r="AC1947" s="418" t="n"/>
      <c r="AD1947" s="418" t="n"/>
      <c r="AE1947" s="455" t="n"/>
      <c r="AF1947" s="455" t="n"/>
      <c r="AG1947" s="455" t="n"/>
      <c r="AH1947" s="455" t="n"/>
      <c r="AI1947" s="455" t="n"/>
      <c r="AJ1947" s="455" t="n"/>
      <c r="AK1947" s="455" t="n"/>
      <c r="AL1947" s="455" t="n"/>
      <c r="AM1947" s="455" t="n"/>
      <c r="AN1947" s="455" t="n"/>
      <c r="AO1947" s="455" t="n"/>
      <c r="AP1947" s="455" t="n"/>
      <c r="AQ1947" s="455" t="n"/>
      <c r="AR1947" s="418" t="n"/>
      <c r="AS1947" s="418" t="n"/>
      <c r="AT1947" s="418" t="n"/>
    </row>
    <row r="1948">
      <c r="A1948" s="417" t="n">
        <v>1939</v>
      </c>
      <c r="B1948" s="418" t="inlineStr">
        <is>
          <t>Construction materials</t>
        </is>
      </c>
      <c r="C1948" s="418" t="inlineStr">
        <is>
          <t>រ៉ូស ផ្លាស្ទីក (ខេមបូឌា) ឯ.ក</t>
        </is>
      </c>
      <c r="D1948" s="418" t="inlineStr">
        <is>
          <t>K006-901801572</t>
        </is>
      </c>
      <c r="E1948" s="418" t="inlineStr">
        <is>
          <t>TI-000024</t>
        </is>
      </c>
      <c r="F1948" s="419" t="n">
        <v>45042</v>
      </c>
      <c r="G1948" s="420" t="n">
        <v>1842687</v>
      </c>
      <c r="H1948" s="418" t="n"/>
      <c r="I1948" s="455" t="n">
        <v>1842687</v>
      </c>
      <c r="J1948" s="418">
        <f>IF(L1948&lt;&gt;"",L1948,K1948)</f>
        <v/>
      </c>
      <c r="K1948" s="418">
        <f>IF(AND(T1948=TRUE, U1948=TRUE, V1948=TRUE), IF(W1948&lt;-0.05, "អនុញ្ញាត (អ្នកផ្គត់ផ្គង់ប្រកាសខ្វះ)", "បានប្រកាស (អនុញ្ញាត)"), IF(AND(T1948=FALSE, U1948=FALSE, V1948=FALSE), "ព្យួរទុក (មិនមានទិន្នន័យ)", "ប្រកាសខុស (ព្យួរទុក)"))</f>
        <v/>
      </c>
      <c r="L1948" s="418" t="inlineStr"/>
      <c r="M1948" s="418" t="inlineStr"/>
      <c r="N1948" s="455" t="n"/>
      <c r="O1948" s="455">
        <f>IF(W1948&lt;0,AI1948,I1948)</f>
        <v/>
      </c>
      <c r="P1948" s="455">
        <f>I1948-O1948</f>
        <v/>
      </c>
      <c r="Q1948" s="418" t="n"/>
      <c r="R1948" s="418" t="inlineStr">
        <is>
          <t>TI-000024</t>
        </is>
      </c>
      <c r="S1948" s="418" t="inlineStr"/>
      <c r="T1948" s="418">
        <f>R1948=S1948</f>
        <v/>
      </c>
      <c r="U1948" s="418">
        <f>AND(MONTH(F1948)=MONTH(Y1948), YEAR(F1948)=YEAR(Y1948))</f>
        <v/>
      </c>
      <c r="V1948" s="418">
        <f>AND(AC1948&lt;&gt;"", 'Company information'!D$4&lt;&gt;"", RIGHT(SUBSTITUTE(AC1948,"-",""),9)=RIGHT(SUBSTITUTE('Company information'!D$4,"-",""),9))</f>
        <v/>
      </c>
      <c r="W1948" s="418">
        <f>AI1948-I1948</f>
        <v/>
      </c>
      <c r="X1948" s="455" t="n"/>
      <c r="Y1948" s="417" t="n"/>
      <c r="Z1948" s="418" t="n"/>
      <c r="AA1948" s="418" t="n"/>
      <c r="AB1948" s="418" t="n"/>
      <c r="AC1948" s="418" t="n"/>
      <c r="AD1948" s="418" t="n"/>
      <c r="AE1948" s="455" t="n"/>
      <c r="AF1948" s="455" t="n"/>
      <c r="AG1948" s="455" t="n"/>
      <c r="AH1948" s="455" t="n"/>
      <c r="AI1948" s="455" t="n"/>
      <c r="AJ1948" s="455" t="n"/>
      <c r="AK1948" s="455" t="n"/>
      <c r="AL1948" s="455" t="n"/>
      <c r="AM1948" s="455" t="n"/>
      <c r="AN1948" s="455" t="n"/>
      <c r="AO1948" s="455" t="n"/>
      <c r="AP1948" s="455" t="n"/>
      <c r="AQ1948" s="455" t="n"/>
      <c r="AR1948" s="418" t="n"/>
      <c r="AS1948" s="418" t="n"/>
      <c r="AT1948" s="418" t="n"/>
    </row>
    <row r="1949">
      <c r="A1949" s="417" t="n">
        <v>1940</v>
      </c>
      <c r="B1949" s="418" t="inlineStr">
        <is>
          <t>Service Fee</t>
        </is>
      </c>
      <c r="C1949" s="418" t="inlineStr">
        <is>
          <t>ប្យួរ៉ូ វេរីតាស (ខេមបូឌា) លីមីធីត</t>
        </is>
      </c>
      <c r="D1949" s="418" t="inlineStr">
        <is>
          <t>L001-107024462</t>
        </is>
      </c>
      <c r="E1949" s="418" t="inlineStr">
        <is>
          <t>59014619</t>
        </is>
      </c>
      <c r="F1949" s="419" t="n">
        <v>45111</v>
      </c>
      <c r="G1949" s="420" t="n">
        <v>54954</v>
      </c>
      <c r="H1949" s="418" t="n"/>
      <c r="I1949" s="455" t="n">
        <v>54954</v>
      </c>
      <c r="J1949" s="418">
        <f>IF(L1949&lt;&gt;"",L1949,K1949)</f>
        <v/>
      </c>
      <c r="K1949" s="418">
        <f>IF(AND(T1949=TRUE, U1949=TRUE, V1949=TRUE), IF(W1949&lt;-0.05, "អនុញ្ញាត (អ្នកផ្គត់ផ្គង់ប្រកាសខ្វះ)", "បានប្រកាស (អនុញ្ញាត)"), IF(AND(T1949=FALSE, U1949=FALSE, V1949=FALSE), "ព្យួរទុក (មិនមានទិន្នន័យ)", "ប្រកាសខុស (ព្យួរទុក)"))</f>
        <v/>
      </c>
      <c r="L1949" s="418" t="inlineStr"/>
      <c r="M1949" s="418" t="inlineStr"/>
      <c r="N1949" s="455" t="n"/>
      <c r="O1949" s="455">
        <f>IF(W1949&lt;0,AI1949,I1949)</f>
        <v/>
      </c>
      <c r="P1949" s="455">
        <f>I1949-O1949</f>
        <v/>
      </c>
      <c r="Q1949" s="418" t="n"/>
      <c r="R1949" s="418" t="inlineStr">
        <is>
          <t>59014619</t>
        </is>
      </c>
      <c r="S1949" s="418" t="inlineStr"/>
      <c r="T1949" s="418">
        <f>R1949=S1949</f>
        <v/>
      </c>
      <c r="U1949" s="418">
        <f>AND(MONTH(F1949)=MONTH(Y1949), YEAR(F1949)=YEAR(Y1949))</f>
        <v/>
      </c>
      <c r="V1949" s="418">
        <f>AND(AC1949&lt;&gt;"", 'Company information'!D$4&lt;&gt;"", RIGHT(SUBSTITUTE(AC1949,"-",""),9)=RIGHT(SUBSTITUTE('Company information'!D$4,"-",""),9))</f>
        <v/>
      </c>
      <c r="W1949" s="418">
        <f>AI1949-I1949</f>
        <v/>
      </c>
      <c r="X1949" s="455" t="n"/>
      <c r="Y1949" s="417" t="n"/>
      <c r="Z1949" s="418" t="n"/>
      <c r="AA1949" s="418" t="n"/>
      <c r="AB1949" s="418" t="n"/>
      <c r="AC1949" s="418" t="n"/>
      <c r="AD1949" s="418" t="n"/>
      <c r="AE1949" s="455" t="n"/>
      <c r="AF1949" s="455" t="n"/>
      <c r="AG1949" s="455" t="n"/>
      <c r="AH1949" s="455" t="n"/>
      <c r="AI1949" s="455" t="n"/>
      <c r="AJ1949" s="455" t="n"/>
      <c r="AK1949" s="455" t="n"/>
      <c r="AL1949" s="455" t="n"/>
      <c r="AM1949" s="455" t="n"/>
      <c r="AN1949" s="455" t="n"/>
      <c r="AO1949" s="455" t="n"/>
      <c r="AP1949" s="455" t="n"/>
      <c r="AQ1949" s="455" t="n"/>
      <c r="AR1949" s="418" t="n"/>
      <c r="AS1949" s="418" t="n"/>
      <c r="AT1949" s="418" t="n"/>
    </row>
    <row r="1950">
      <c r="A1950" s="417" t="n">
        <v>1941</v>
      </c>
      <c r="B1950" s="418" t="inlineStr">
        <is>
          <t>Service Fee</t>
        </is>
      </c>
      <c r="C1950" s="418" t="inlineStr">
        <is>
          <t>ប្យួរ៉ូ វេរីតាស (ខេមបូឌា) លីមីធីត</t>
        </is>
      </c>
      <c r="D1950" s="418" t="inlineStr">
        <is>
          <t>L001-107024462</t>
        </is>
      </c>
      <c r="E1950" s="418" t="inlineStr">
        <is>
          <t>59014629</t>
        </is>
      </c>
      <c r="F1950" s="419" t="n">
        <v>45203</v>
      </c>
      <c r="G1950" s="420" t="n">
        <v>109985</v>
      </c>
      <c r="H1950" s="418" t="n"/>
      <c r="I1950" s="455" t="n">
        <v>109985</v>
      </c>
      <c r="J1950" s="418">
        <f>IF(L1950&lt;&gt;"",L1950,K1950)</f>
        <v/>
      </c>
      <c r="K1950" s="418">
        <f>IF(AND(T1950=TRUE, U1950=TRUE, V1950=TRUE), IF(W1950&lt;-0.05, "អនុញ្ញាត (អ្នកផ្គត់ផ្គង់ប្រកាសខ្វះ)", "បានប្រកាស (អនុញ្ញាត)"), IF(AND(T1950=FALSE, U1950=FALSE, V1950=FALSE), "ព្យួរទុក (មិនមានទិន្នន័យ)", "ប្រកាសខុស (ព្យួរទុក)"))</f>
        <v/>
      </c>
      <c r="L1950" s="418" t="inlineStr"/>
      <c r="M1950" s="418" t="inlineStr"/>
      <c r="N1950" s="455" t="n"/>
      <c r="O1950" s="455">
        <f>IF(W1950&lt;0,AI1950,I1950)</f>
        <v/>
      </c>
      <c r="P1950" s="455">
        <f>I1950-O1950</f>
        <v/>
      </c>
      <c r="Q1950" s="418" t="n"/>
      <c r="R1950" s="418" t="inlineStr">
        <is>
          <t>59014629</t>
        </is>
      </c>
      <c r="S1950" s="418" t="inlineStr"/>
      <c r="T1950" s="418">
        <f>R1950=S1950</f>
        <v/>
      </c>
      <c r="U1950" s="418">
        <f>AND(MONTH(F1950)=MONTH(Y1950), YEAR(F1950)=YEAR(Y1950))</f>
        <v/>
      </c>
      <c r="V1950" s="418">
        <f>AND(AC1950&lt;&gt;"", 'Company information'!D$4&lt;&gt;"", RIGHT(SUBSTITUTE(AC1950,"-",""),9)=RIGHT(SUBSTITUTE('Company information'!D$4,"-",""),9))</f>
        <v/>
      </c>
      <c r="W1950" s="418">
        <f>AI1950-I1950</f>
        <v/>
      </c>
      <c r="X1950" s="455" t="n"/>
      <c r="Y1950" s="417" t="n"/>
      <c r="Z1950" s="418" t="n"/>
      <c r="AA1950" s="418" t="n"/>
      <c r="AB1950" s="418" t="n"/>
      <c r="AC1950" s="418" t="n"/>
      <c r="AD1950" s="418" t="n"/>
      <c r="AE1950" s="455" t="n"/>
      <c r="AF1950" s="455" t="n"/>
      <c r="AG1950" s="455" t="n"/>
      <c r="AH1950" s="455" t="n"/>
      <c r="AI1950" s="455" t="n"/>
      <c r="AJ1950" s="455" t="n"/>
      <c r="AK1950" s="455" t="n"/>
      <c r="AL1950" s="455" t="n"/>
      <c r="AM1950" s="455" t="n"/>
      <c r="AN1950" s="455" t="n"/>
      <c r="AO1950" s="455" t="n"/>
      <c r="AP1950" s="455" t="n"/>
      <c r="AQ1950" s="455" t="n"/>
      <c r="AR1950" s="418" t="n"/>
      <c r="AS1950" s="418" t="n"/>
      <c r="AT1950" s="418" t="n"/>
    </row>
    <row r="1951">
      <c r="A1951" s="417" t="n">
        <v>1942</v>
      </c>
      <c r="B1951" s="418" t="inlineStr">
        <is>
          <t>Service Fee</t>
        </is>
      </c>
      <c r="C1951" s="418" t="inlineStr">
        <is>
          <t>ប្យួរ៉ូ វេរីតាស (ខេមបូឌា) លីមីធីត</t>
        </is>
      </c>
      <c r="D1951" s="418" t="inlineStr">
        <is>
          <t>L001-107024462</t>
        </is>
      </c>
      <c r="E1951" s="418" t="inlineStr">
        <is>
          <t>59014651</t>
        </is>
      </c>
      <c r="F1951" s="419" t="n">
        <v>45029</v>
      </c>
      <c r="G1951" s="420" t="n">
        <v>110121</v>
      </c>
      <c r="H1951" s="418" t="n"/>
      <c r="I1951" s="455" t="n">
        <v>110121</v>
      </c>
      <c r="J1951" s="418">
        <f>IF(L1951&lt;&gt;"",L1951,K1951)</f>
        <v/>
      </c>
      <c r="K1951" s="418">
        <f>IF(AND(T1951=TRUE, U1951=TRUE, V1951=TRUE), IF(W1951&lt;-0.05, "អនុញ្ញាត (អ្នកផ្គត់ផ្គង់ប្រកាសខ្វះ)", "បានប្រកាស (អនុញ្ញាត)"), IF(AND(T1951=FALSE, U1951=FALSE, V1951=FALSE), "ព្យួរទុក (មិនមានទិន្នន័យ)", "ប្រកាសខុស (ព្យួរទុក)"))</f>
        <v/>
      </c>
      <c r="L1951" s="418" t="inlineStr"/>
      <c r="M1951" s="418" t="inlineStr"/>
      <c r="N1951" s="455" t="n"/>
      <c r="O1951" s="455">
        <f>IF(W1951&lt;0,AI1951,I1951)</f>
        <v/>
      </c>
      <c r="P1951" s="455">
        <f>I1951-O1951</f>
        <v/>
      </c>
      <c r="Q1951" s="418" t="n"/>
      <c r="R1951" s="418" t="inlineStr">
        <is>
          <t>59014651</t>
        </is>
      </c>
      <c r="S1951" s="418" t="inlineStr"/>
      <c r="T1951" s="418">
        <f>R1951=S1951</f>
        <v/>
      </c>
      <c r="U1951" s="418">
        <f>AND(MONTH(F1951)=MONTH(Y1951), YEAR(F1951)=YEAR(Y1951))</f>
        <v/>
      </c>
      <c r="V1951" s="418">
        <f>AND(AC1951&lt;&gt;"", 'Company information'!D$4&lt;&gt;"", RIGHT(SUBSTITUTE(AC1951,"-",""),9)=RIGHT(SUBSTITUTE('Company information'!D$4,"-",""),9))</f>
        <v/>
      </c>
      <c r="W1951" s="418">
        <f>AI1951-I1951</f>
        <v/>
      </c>
      <c r="X1951" s="455" t="n"/>
      <c r="Y1951" s="417" t="n"/>
      <c r="Z1951" s="418" t="n"/>
      <c r="AA1951" s="418" t="n"/>
      <c r="AB1951" s="418" t="n"/>
      <c r="AC1951" s="418" t="n"/>
      <c r="AD1951" s="418" t="n"/>
      <c r="AE1951" s="455" t="n"/>
      <c r="AF1951" s="455" t="n"/>
      <c r="AG1951" s="455" t="n"/>
      <c r="AH1951" s="455" t="n"/>
      <c r="AI1951" s="455" t="n"/>
      <c r="AJ1951" s="455" t="n"/>
      <c r="AK1951" s="455" t="n"/>
      <c r="AL1951" s="455" t="n"/>
      <c r="AM1951" s="455" t="n"/>
      <c r="AN1951" s="455" t="n"/>
      <c r="AO1951" s="455" t="n"/>
      <c r="AP1951" s="455" t="n"/>
      <c r="AQ1951" s="455" t="n"/>
      <c r="AR1951" s="418" t="n"/>
      <c r="AS1951" s="418" t="n"/>
      <c r="AT1951" s="418" t="n"/>
    </row>
    <row r="1952">
      <c r="A1952" s="417" t="n">
        <v>1943</v>
      </c>
      <c r="B1952" s="418" t="inlineStr">
        <is>
          <t>Service Fee</t>
        </is>
      </c>
      <c r="C1952" s="418" t="inlineStr">
        <is>
          <t>ប្យួរ៉ូ វេរីតាស (ខេមបូឌា) លីមីធីត</t>
        </is>
      </c>
      <c r="D1952" s="418" t="inlineStr">
        <is>
          <t>L001-107024462</t>
        </is>
      </c>
      <c r="E1952" s="418" t="inlineStr">
        <is>
          <t>59014693</t>
        </is>
      </c>
      <c r="F1952" s="419" t="n">
        <v>45038</v>
      </c>
      <c r="G1952" s="420" t="n">
        <v>55171</v>
      </c>
      <c r="H1952" s="418" t="n"/>
      <c r="I1952" s="455" t="n">
        <v>55171</v>
      </c>
      <c r="J1952" s="418">
        <f>IF(L1952&lt;&gt;"",L1952,K1952)</f>
        <v/>
      </c>
      <c r="K1952" s="418">
        <f>IF(AND(T1952=TRUE, U1952=TRUE, V1952=TRUE), IF(W1952&lt;-0.05, "អនុញ្ញាត (អ្នកផ្គត់ផ្គង់ប្រកាសខ្វះ)", "បានប្រកាស (អនុញ្ញាត)"), IF(AND(T1952=FALSE, U1952=FALSE, V1952=FALSE), "ព្យួរទុក (មិនមានទិន្នន័យ)", "ប្រកាសខុស (ព្យួរទុក)"))</f>
        <v/>
      </c>
      <c r="L1952" s="418" t="inlineStr"/>
      <c r="M1952" s="418" t="inlineStr"/>
      <c r="N1952" s="455" t="n"/>
      <c r="O1952" s="455">
        <f>IF(W1952&lt;0,AI1952,I1952)</f>
        <v/>
      </c>
      <c r="P1952" s="455">
        <f>I1952-O1952</f>
        <v/>
      </c>
      <c r="Q1952" s="418" t="n"/>
      <c r="R1952" s="418" t="inlineStr">
        <is>
          <t>59014693</t>
        </is>
      </c>
      <c r="S1952" s="418" t="inlineStr"/>
      <c r="T1952" s="418">
        <f>R1952=S1952</f>
        <v/>
      </c>
      <c r="U1952" s="418">
        <f>AND(MONTH(F1952)=MONTH(Y1952), YEAR(F1952)=YEAR(Y1952))</f>
        <v/>
      </c>
      <c r="V1952" s="418">
        <f>AND(AC1952&lt;&gt;"", 'Company information'!D$4&lt;&gt;"", RIGHT(SUBSTITUTE(AC1952,"-",""),9)=RIGHT(SUBSTITUTE('Company information'!D$4,"-",""),9))</f>
        <v/>
      </c>
      <c r="W1952" s="418">
        <f>AI1952-I1952</f>
        <v/>
      </c>
      <c r="X1952" s="455" t="n"/>
      <c r="Y1952" s="417" t="n"/>
      <c r="Z1952" s="418" t="n"/>
      <c r="AA1952" s="418" t="n"/>
      <c r="AB1952" s="418" t="n"/>
      <c r="AC1952" s="418" t="n"/>
      <c r="AD1952" s="418" t="n"/>
      <c r="AE1952" s="455" t="n"/>
      <c r="AF1952" s="455" t="n"/>
      <c r="AG1952" s="455" t="n"/>
      <c r="AH1952" s="455" t="n"/>
      <c r="AI1952" s="455" t="n"/>
      <c r="AJ1952" s="455" t="n"/>
      <c r="AK1952" s="455" t="n"/>
      <c r="AL1952" s="455" t="n"/>
      <c r="AM1952" s="455" t="n"/>
      <c r="AN1952" s="455" t="n"/>
      <c r="AO1952" s="455" t="n"/>
      <c r="AP1952" s="455" t="n"/>
      <c r="AQ1952" s="455" t="n"/>
      <c r="AR1952" s="418" t="n"/>
      <c r="AS1952" s="418" t="n"/>
      <c r="AT1952" s="418" t="n"/>
    </row>
    <row r="1953">
      <c r="A1953" s="417" t="n">
        <v>1944</v>
      </c>
      <c r="B1953" s="418" t="inlineStr">
        <is>
          <t>Final Random Inspection &amp; Travelling Fee</t>
        </is>
      </c>
      <c r="C1953" s="418" t="inlineStr">
        <is>
          <t>អ៊ិនធើថេក ថេសធីង សឺវីស (ខេមបូឌា) ខមភេនី លីមីធីត</t>
        </is>
      </c>
      <c r="D1953" s="418" t="inlineStr">
        <is>
          <t>L001-100045707</t>
        </is>
      </c>
      <c r="E1953" s="418" t="inlineStr">
        <is>
          <t>KHM20230003985</t>
        </is>
      </c>
      <c r="F1953" s="419" t="n">
        <v>45029</v>
      </c>
      <c r="G1953" s="420" t="n">
        <v>518287</v>
      </c>
      <c r="H1953" s="418" t="n"/>
      <c r="I1953" s="455" t="n">
        <v>518287</v>
      </c>
      <c r="J1953" s="418">
        <f>IF(L1953&lt;&gt;"",L1953,K1953)</f>
        <v/>
      </c>
      <c r="K1953" s="418">
        <f>IF(AND(T1953=TRUE, U1953=TRUE, V1953=TRUE), IF(W1953&lt;-0.05, "អនុញ្ញាត (អ្នកផ្គត់ផ្គង់ប្រកាសខ្វះ)", "បានប្រកាស (អនុញ្ញាត)"), IF(AND(T1953=FALSE, U1953=FALSE, V1953=FALSE), "ព្យួរទុក (មិនមានទិន្នន័យ)", "ប្រកាសខុស (ព្យួរទុក)"))</f>
        <v/>
      </c>
      <c r="L1953" s="418" t="inlineStr"/>
      <c r="M1953" s="418" t="inlineStr"/>
      <c r="N1953" s="455" t="n"/>
      <c r="O1953" s="455">
        <f>IF(W1953&lt;0,AI1953,I1953)</f>
        <v/>
      </c>
      <c r="P1953" s="455">
        <f>I1953-O1953</f>
        <v/>
      </c>
      <c r="Q1953" s="418" t="n"/>
      <c r="R1953" s="418" t="inlineStr">
        <is>
          <t>KHM20230003985</t>
        </is>
      </c>
      <c r="S1953" s="418" t="inlineStr"/>
      <c r="T1953" s="418">
        <f>R1953=S1953</f>
        <v/>
      </c>
      <c r="U1953" s="418">
        <f>AND(MONTH(F1953)=MONTH(Y1953), YEAR(F1953)=YEAR(Y1953))</f>
        <v/>
      </c>
      <c r="V1953" s="418">
        <f>AND(AC1953&lt;&gt;"", 'Company information'!D$4&lt;&gt;"", RIGHT(SUBSTITUTE(AC1953,"-",""),9)=RIGHT(SUBSTITUTE('Company information'!D$4,"-",""),9))</f>
        <v/>
      </c>
      <c r="W1953" s="418">
        <f>AI1953-I1953</f>
        <v/>
      </c>
      <c r="X1953" s="455" t="n"/>
      <c r="Y1953" s="417" t="n"/>
      <c r="Z1953" s="418" t="n"/>
      <c r="AA1953" s="418" t="n"/>
      <c r="AB1953" s="418" t="n"/>
      <c r="AC1953" s="418" t="n"/>
      <c r="AD1953" s="418" t="n"/>
      <c r="AE1953" s="455" t="n"/>
      <c r="AF1953" s="455" t="n"/>
      <c r="AG1953" s="455" t="n"/>
      <c r="AH1953" s="455" t="n"/>
      <c r="AI1953" s="455" t="n"/>
      <c r="AJ1953" s="455" t="n"/>
      <c r="AK1953" s="455" t="n"/>
      <c r="AL1953" s="455" t="n"/>
      <c r="AM1953" s="455" t="n"/>
      <c r="AN1953" s="455" t="n"/>
      <c r="AO1953" s="455" t="n"/>
      <c r="AP1953" s="455" t="n"/>
      <c r="AQ1953" s="455" t="n"/>
      <c r="AR1953" s="418" t="n"/>
      <c r="AS1953" s="418" t="n"/>
      <c r="AT1953" s="418" t="n"/>
    </row>
    <row r="1954">
      <c r="A1954" s="417" t="n">
        <v>1945</v>
      </c>
      <c r="B1954" s="418" t="inlineStr">
        <is>
          <t>DHL Express</t>
        </is>
      </c>
      <c r="C1954" s="418" t="inlineStr">
        <is>
          <t>ឌី អេច អិល អិចប្រេស (ខេមបូឌា)</t>
        </is>
      </c>
      <c r="D1954" s="418" t="inlineStr">
        <is>
          <t>L001-100045197</t>
        </is>
      </c>
      <c r="E1954" s="418" t="inlineStr">
        <is>
          <t>PNHIR00159195</t>
        </is>
      </c>
      <c r="F1954" s="419" t="n">
        <v>45203</v>
      </c>
      <c r="G1954" s="420" t="n">
        <v>8120</v>
      </c>
      <c r="H1954" s="418" t="n"/>
      <c r="I1954" s="455" t="n">
        <v>8120</v>
      </c>
      <c r="J1954" s="418">
        <f>IF(L1954&lt;&gt;"",L1954,K1954)</f>
        <v/>
      </c>
      <c r="K1954" s="418">
        <f>IF(AND(T1954=TRUE, U1954=TRUE, V1954=TRUE), IF(W1954&lt;-0.05, "អនុញ្ញាត (អ្នកផ្គត់ផ្គង់ប្រកាសខ្វះ)", "បានប្រកាស (អនុញ្ញាត)"), IF(AND(T1954=FALSE, U1954=FALSE, V1954=FALSE), "ព្យួរទុក (មិនមានទិន្នន័យ)", "ប្រកាសខុស (ព្យួរទុក)"))</f>
        <v/>
      </c>
      <c r="L1954" s="418" t="inlineStr"/>
      <c r="M1954" s="418" t="inlineStr"/>
      <c r="N1954" s="455" t="n"/>
      <c r="O1954" s="455">
        <f>IF(W1954&lt;0,AI1954,I1954)</f>
        <v/>
      </c>
      <c r="P1954" s="455">
        <f>I1954-O1954</f>
        <v/>
      </c>
      <c r="Q1954" s="418" t="n"/>
      <c r="R1954" s="418" t="inlineStr">
        <is>
          <t>PNHIR00159195</t>
        </is>
      </c>
      <c r="S1954" s="418" t="inlineStr"/>
      <c r="T1954" s="418">
        <f>R1954=S1954</f>
        <v/>
      </c>
      <c r="U1954" s="418">
        <f>AND(MONTH(F1954)=MONTH(Y1954), YEAR(F1954)=YEAR(Y1954))</f>
        <v/>
      </c>
      <c r="V1954" s="418">
        <f>AND(AC1954&lt;&gt;"", 'Company information'!D$4&lt;&gt;"", RIGHT(SUBSTITUTE(AC1954,"-",""),9)=RIGHT(SUBSTITUTE('Company information'!D$4,"-",""),9))</f>
        <v/>
      </c>
      <c r="W1954" s="418">
        <f>AI1954-I1954</f>
        <v/>
      </c>
      <c r="X1954" s="455" t="n"/>
      <c r="Y1954" s="417" t="n"/>
      <c r="Z1954" s="418" t="n"/>
      <c r="AA1954" s="418" t="n"/>
      <c r="AB1954" s="418" t="n"/>
      <c r="AC1954" s="418" t="n"/>
      <c r="AD1954" s="418" t="n"/>
      <c r="AE1954" s="455" t="n"/>
      <c r="AF1954" s="455" t="n"/>
      <c r="AG1954" s="455" t="n"/>
      <c r="AH1954" s="455" t="n"/>
      <c r="AI1954" s="455" t="n"/>
      <c r="AJ1954" s="455" t="n"/>
      <c r="AK1954" s="455" t="n"/>
      <c r="AL1954" s="455" t="n"/>
      <c r="AM1954" s="455" t="n"/>
      <c r="AN1954" s="455" t="n"/>
      <c r="AO1954" s="455" t="n"/>
      <c r="AP1954" s="455" t="n"/>
      <c r="AQ1954" s="455" t="n"/>
      <c r="AR1954" s="418" t="n"/>
      <c r="AS1954" s="418" t="n"/>
      <c r="AT1954" s="418" t="n"/>
    </row>
    <row r="1955">
      <c r="A1955" s="417" t="n">
        <v>1946</v>
      </c>
      <c r="B1955" s="418" t="inlineStr">
        <is>
          <t>DHL Express</t>
        </is>
      </c>
      <c r="C1955" s="418" t="inlineStr">
        <is>
          <t>ឌី អេច អិល អិចប្រេស (ខេមបូឌា)</t>
        </is>
      </c>
      <c r="D1955" s="418" t="inlineStr">
        <is>
          <t>L001-100045197</t>
        </is>
      </c>
      <c r="E1955" s="418" t="inlineStr">
        <is>
          <t>PNHIR000455997</t>
        </is>
      </c>
      <c r="F1955" s="419" t="n">
        <v>45081</v>
      </c>
      <c r="G1955" s="420" t="n">
        <v>29298</v>
      </c>
      <c r="H1955" s="418" t="n"/>
      <c r="I1955" s="455" t="n">
        <v>29298</v>
      </c>
      <c r="J1955" s="418">
        <f>IF(L1955&lt;&gt;"",L1955,K1955)</f>
        <v/>
      </c>
      <c r="K1955" s="418">
        <f>IF(AND(T1955=TRUE, U1955=TRUE, V1955=TRUE), IF(W1955&lt;-0.05, "អនុញ្ញាត (អ្នកផ្គត់ផ្គង់ប្រកាសខ្វះ)", "បានប្រកាស (អនុញ្ញាត)"), IF(AND(T1955=FALSE, U1955=FALSE, V1955=FALSE), "ព្យួរទុក (មិនមានទិន្នន័យ)", "ប្រកាសខុស (ព្យួរទុក)"))</f>
        <v/>
      </c>
      <c r="L1955" s="418" t="inlineStr"/>
      <c r="M1955" s="418" t="inlineStr"/>
      <c r="N1955" s="455" t="n"/>
      <c r="O1955" s="455">
        <f>IF(W1955&lt;0,AI1955,I1955)</f>
        <v/>
      </c>
      <c r="P1955" s="455">
        <f>I1955-O1955</f>
        <v/>
      </c>
      <c r="Q1955" s="418" t="n"/>
      <c r="R1955" s="418" t="inlineStr">
        <is>
          <t>PNHIR000455997</t>
        </is>
      </c>
      <c r="S1955" s="418" t="inlineStr"/>
      <c r="T1955" s="418">
        <f>R1955=S1955</f>
        <v/>
      </c>
      <c r="U1955" s="418">
        <f>AND(MONTH(F1955)=MONTH(Y1955), YEAR(F1955)=YEAR(Y1955))</f>
        <v/>
      </c>
      <c r="V1955" s="418">
        <f>AND(AC1955&lt;&gt;"", 'Company information'!D$4&lt;&gt;"", RIGHT(SUBSTITUTE(AC1955,"-",""),9)=RIGHT(SUBSTITUTE('Company information'!D$4,"-",""),9))</f>
        <v/>
      </c>
      <c r="W1955" s="418">
        <f>AI1955-I1955</f>
        <v/>
      </c>
      <c r="X1955" s="455" t="n"/>
      <c r="Y1955" s="417" t="n"/>
      <c r="Z1955" s="418" t="n"/>
      <c r="AA1955" s="418" t="n"/>
      <c r="AB1955" s="418" t="n"/>
      <c r="AC1955" s="418" t="n"/>
      <c r="AD1955" s="418" t="n"/>
      <c r="AE1955" s="455" t="n"/>
      <c r="AF1955" s="455" t="n"/>
      <c r="AG1955" s="455" t="n"/>
      <c r="AH1955" s="455" t="n"/>
      <c r="AI1955" s="455" t="n"/>
      <c r="AJ1955" s="455" t="n"/>
      <c r="AK1955" s="455" t="n"/>
      <c r="AL1955" s="455" t="n"/>
      <c r="AM1955" s="455" t="n"/>
      <c r="AN1955" s="455" t="n"/>
      <c r="AO1955" s="455" t="n"/>
      <c r="AP1955" s="455" t="n"/>
      <c r="AQ1955" s="455" t="n"/>
      <c r="AR1955" s="418" t="n"/>
      <c r="AS1955" s="418" t="n"/>
      <c r="AT1955" s="418" t="n"/>
    </row>
    <row r="1956">
      <c r="A1956" s="417" t="n">
        <v>1947</v>
      </c>
      <c r="B1956" s="418" t="inlineStr">
        <is>
          <t>DHL Express</t>
        </is>
      </c>
      <c r="C1956" s="418" t="inlineStr">
        <is>
          <t>ឌី អេច អិល អិចប្រេស (ខេមបូឌា)</t>
        </is>
      </c>
      <c r="D1956" s="418" t="inlineStr">
        <is>
          <t>L001-100045197</t>
        </is>
      </c>
      <c r="E1956" s="418" t="inlineStr">
        <is>
          <t>PNHIR00158743</t>
        </is>
      </c>
      <c r="F1956" s="419" t="n">
        <v>44989</v>
      </c>
      <c r="G1956" s="420" t="n">
        <v>8104</v>
      </c>
      <c r="H1956" s="418" t="n"/>
      <c r="I1956" s="455" t="n">
        <v>8104</v>
      </c>
      <c r="J1956" s="418">
        <f>IF(L1956&lt;&gt;"",L1956,K1956)</f>
        <v/>
      </c>
      <c r="K1956" s="418">
        <f>IF(AND(T1956=TRUE, U1956=TRUE, V1956=TRUE), IF(W1956&lt;-0.05, "អនុញ្ញាត (អ្នកផ្គត់ផ្គង់ប្រកាសខ្វះ)", "បានប្រកាស (អនុញ្ញាត)"), IF(AND(T1956=FALSE, U1956=FALSE, V1956=FALSE), "ព្យួរទុក (មិនមានទិន្នន័យ)", "ប្រកាសខុស (ព្យួរទុក)"))</f>
        <v/>
      </c>
      <c r="L1956" s="418" t="inlineStr"/>
      <c r="M1956" s="418" t="inlineStr"/>
      <c r="N1956" s="455" t="n"/>
      <c r="O1956" s="455">
        <f>IF(W1956&lt;0,AI1956,I1956)</f>
        <v/>
      </c>
      <c r="P1956" s="455">
        <f>I1956-O1956</f>
        <v/>
      </c>
      <c r="Q1956" s="418" t="n"/>
      <c r="R1956" s="418" t="inlineStr">
        <is>
          <t>PNHIR00158743</t>
        </is>
      </c>
      <c r="S1956" s="418" t="inlineStr"/>
      <c r="T1956" s="418">
        <f>R1956=S1956</f>
        <v/>
      </c>
      <c r="U1956" s="418">
        <f>AND(MONTH(F1956)=MONTH(Y1956), YEAR(F1956)=YEAR(Y1956))</f>
        <v/>
      </c>
      <c r="V1956" s="418">
        <f>AND(AC1956&lt;&gt;"", 'Company information'!D$4&lt;&gt;"", RIGHT(SUBSTITUTE(AC1956,"-",""),9)=RIGHT(SUBSTITUTE('Company information'!D$4,"-",""),9))</f>
        <v/>
      </c>
      <c r="W1956" s="418">
        <f>AI1956-I1956</f>
        <v/>
      </c>
      <c r="X1956" s="455" t="n"/>
      <c r="Y1956" s="417" t="n"/>
      <c r="Z1956" s="418" t="n"/>
      <c r="AA1956" s="418" t="n"/>
      <c r="AB1956" s="418" t="n"/>
      <c r="AC1956" s="418" t="n"/>
      <c r="AD1956" s="418" t="n"/>
      <c r="AE1956" s="455" t="n"/>
      <c r="AF1956" s="455" t="n"/>
      <c r="AG1956" s="455" t="n"/>
      <c r="AH1956" s="455" t="n"/>
      <c r="AI1956" s="455" t="n"/>
      <c r="AJ1956" s="455" t="n"/>
      <c r="AK1956" s="455" t="n"/>
      <c r="AL1956" s="455" t="n"/>
      <c r="AM1956" s="455" t="n"/>
      <c r="AN1956" s="455" t="n"/>
      <c r="AO1956" s="455" t="n"/>
      <c r="AP1956" s="455" t="n"/>
      <c r="AQ1956" s="455" t="n"/>
      <c r="AR1956" s="418" t="n"/>
      <c r="AS1956" s="418" t="n"/>
      <c r="AT1956" s="418" t="n"/>
    </row>
    <row r="1957">
      <c r="A1957" s="417" t="n">
        <v>1948</v>
      </c>
      <c r="B1957" s="418" t="inlineStr">
        <is>
          <t>Infrastructure Maintenance fee for April 2023</t>
        </is>
      </c>
      <c r="C1957" s="418" t="inlineStr">
        <is>
          <t>ភ្នំពេញ អេសអ៊ីហ្សិត ភីអិលស៊ី</t>
        </is>
      </c>
      <c r="D1957" s="418" t="inlineStr">
        <is>
          <t>L001-100046592</t>
        </is>
      </c>
      <c r="E1957" s="418" t="inlineStr">
        <is>
          <t>2023-01845</t>
        </is>
      </c>
      <c r="F1957" s="419" t="n">
        <v>45034</v>
      </c>
      <c r="G1957" s="420" t="n">
        <v>164503</v>
      </c>
      <c r="H1957" s="418" t="n"/>
      <c r="I1957" s="455" t="n">
        <v>164503</v>
      </c>
      <c r="J1957" s="418">
        <f>IF(L1957&lt;&gt;"",L1957,K1957)</f>
        <v/>
      </c>
      <c r="K1957" s="418">
        <f>IF(AND(T1957=TRUE, U1957=TRUE, V1957=TRUE), IF(W1957&lt;-0.05, "អនុញ្ញាត (អ្នកផ្គត់ផ្គង់ប្រកាសខ្វះ)", "បានប្រកាស (អនុញ្ញាត)"), IF(AND(T1957=FALSE, U1957=FALSE, V1957=FALSE), "ព្យួរទុក (មិនមានទិន្នន័យ)", "ប្រកាសខុស (ព្យួរទុក)"))</f>
        <v/>
      </c>
      <c r="L1957" s="418" t="inlineStr"/>
      <c r="M1957" s="418" t="inlineStr"/>
      <c r="N1957" s="455" t="n"/>
      <c r="O1957" s="455">
        <f>IF(W1957&lt;0,AI1957,I1957)</f>
        <v/>
      </c>
      <c r="P1957" s="455">
        <f>I1957-O1957</f>
        <v/>
      </c>
      <c r="Q1957" s="418" t="n"/>
      <c r="R1957" s="418" t="inlineStr">
        <is>
          <t>2023-01845</t>
        </is>
      </c>
      <c r="S1957" s="418" t="inlineStr"/>
      <c r="T1957" s="418">
        <f>R1957=S1957</f>
        <v/>
      </c>
      <c r="U1957" s="418">
        <f>AND(MONTH(F1957)=MONTH(Y1957), YEAR(F1957)=YEAR(Y1957))</f>
        <v/>
      </c>
      <c r="V1957" s="418">
        <f>AND(AC1957&lt;&gt;"", 'Company information'!D$4&lt;&gt;"", RIGHT(SUBSTITUTE(AC1957,"-",""),9)=RIGHT(SUBSTITUTE('Company information'!D$4,"-",""),9))</f>
        <v/>
      </c>
      <c r="W1957" s="418">
        <f>AI1957-I1957</f>
        <v/>
      </c>
      <c r="X1957" s="455" t="n"/>
      <c r="Y1957" s="417" t="n"/>
      <c r="Z1957" s="418" t="n"/>
      <c r="AA1957" s="418" t="n"/>
      <c r="AB1957" s="418" t="n"/>
      <c r="AC1957" s="418" t="n"/>
      <c r="AD1957" s="418" t="n"/>
      <c r="AE1957" s="455" t="n"/>
      <c r="AF1957" s="455" t="n"/>
      <c r="AG1957" s="455" t="n"/>
      <c r="AH1957" s="455" t="n"/>
      <c r="AI1957" s="455" t="n"/>
      <c r="AJ1957" s="455" t="n"/>
      <c r="AK1957" s="455" t="n"/>
      <c r="AL1957" s="455" t="n"/>
      <c r="AM1957" s="455" t="n"/>
      <c r="AN1957" s="455" t="n"/>
      <c r="AO1957" s="455" t="n"/>
      <c r="AP1957" s="455" t="n"/>
      <c r="AQ1957" s="455" t="n"/>
      <c r="AR1957" s="418" t="n"/>
      <c r="AS1957" s="418" t="n"/>
      <c r="AT1957" s="418" t="n"/>
    </row>
    <row r="1958">
      <c r="A1958" s="417" t="n">
        <v>1949</v>
      </c>
      <c r="B1958" s="418" t="inlineStr">
        <is>
          <t>CY THC,DOCUMENT CHARGE,SEAL FEE, AMS FEE, HANDLING CHARGE AND OBL SURRENDER</t>
        </is>
      </c>
      <c r="C1958" s="418" t="inlineStr">
        <is>
          <t>ហេកធ័រ ត្រេនស្ព័រថេសិន (ខេមបូឌា) ឯ.ក</t>
        </is>
      </c>
      <c r="D1958" s="418" t="inlineStr">
        <is>
          <t>K002-901900264</t>
        </is>
      </c>
      <c r="E1958" s="418" t="inlineStr">
        <is>
          <t>23000600</t>
        </is>
      </c>
      <c r="F1958" s="419" t="n">
        <v>45020</v>
      </c>
      <c r="G1958" s="420" t="n">
        <v>168075</v>
      </c>
      <c r="H1958" s="418" t="n"/>
      <c r="I1958" s="455" t="n">
        <v>168075</v>
      </c>
      <c r="J1958" s="418">
        <f>IF(L1958&lt;&gt;"",L1958,K1958)</f>
        <v/>
      </c>
      <c r="K1958" s="418">
        <f>IF(AND(T1958=TRUE, U1958=TRUE, V1958=TRUE), IF(W1958&lt;-0.05, "អនុញ្ញាត (អ្នកផ្គត់ផ្គង់ប្រកាសខ្វះ)", "បានប្រកាស (អនុញ្ញាត)"), IF(AND(T1958=FALSE, U1958=FALSE, V1958=FALSE), "ព្យួរទុក (មិនមានទិន្នន័យ)", "ប្រកាសខុស (ព្យួរទុក)"))</f>
        <v/>
      </c>
      <c r="L1958" s="418" t="inlineStr"/>
      <c r="M1958" s="418" t="inlineStr"/>
      <c r="N1958" s="455" t="n"/>
      <c r="O1958" s="455">
        <f>IF(W1958&lt;0,AI1958,I1958)</f>
        <v/>
      </c>
      <c r="P1958" s="455">
        <f>I1958-O1958</f>
        <v/>
      </c>
      <c r="Q1958" s="418" t="n"/>
      <c r="R1958" s="418" t="inlineStr">
        <is>
          <t>23000600</t>
        </is>
      </c>
      <c r="S1958" s="418" t="inlineStr"/>
      <c r="T1958" s="418">
        <f>R1958=S1958</f>
        <v/>
      </c>
      <c r="U1958" s="418">
        <f>AND(MONTH(F1958)=MONTH(Y1958), YEAR(F1958)=YEAR(Y1958))</f>
        <v/>
      </c>
      <c r="V1958" s="418">
        <f>AND(AC1958&lt;&gt;"", 'Company information'!D$4&lt;&gt;"", RIGHT(SUBSTITUTE(AC1958,"-",""),9)=RIGHT(SUBSTITUTE('Company information'!D$4,"-",""),9))</f>
        <v/>
      </c>
      <c r="W1958" s="418">
        <f>AI1958-I1958</f>
        <v/>
      </c>
      <c r="X1958" s="455" t="n"/>
      <c r="Y1958" s="417" t="n"/>
      <c r="Z1958" s="418" t="n"/>
      <c r="AA1958" s="418" t="n"/>
      <c r="AB1958" s="418" t="n"/>
      <c r="AC1958" s="418" t="n"/>
      <c r="AD1958" s="418" t="n"/>
      <c r="AE1958" s="455" t="n"/>
      <c r="AF1958" s="455" t="n"/>
      <c r="AG1958" s="455" t="n"/>
      <c r="AH1958" s="455" t="n"/>
      <c r="AI1958" s="455" t="n"/>
      <c r="AJ1958" s="455" t="n"/>
      <c r="AK1958" s="455" t="n"/>
      <c r="AL1958" s="455" t="n"/>
      <c r="AM1958" s="455" t="n"/>
      <c r="AN1958" s="455" t="n"/>
      <c r="AO1958" s="455" t="n"/>
      <c r="AP1958" s="455" t="n"/>
      <c r="AQ1958" s="455" t="n"/>
      <c r="AR1958" s="418" t="n"/>
      <c r="AS1958" s="418" t="n"/>
      <c r="AT1958" s="418" t="n"/>
    </row>
    <row r="1959">
      <c r="A1959" s="417" t="n">
        <v>1950</v>
      </c>
      <c r="B1959" s="418" t="inlineStr">
        <is>
          <t>IMPORT FEE CHARGE</t>
        </is>
      </c>
      <c r="C1959" s="418" t="inlineStr">
        <is>
          <t>យូសេន ឡូជីស្ទីក (ខេមបូឌា) ខូ អិលធីឌី</t>
        </is>
      </c>
      <c r="D1959" s="418" t="inlineStr">
        <is>
          <t>L001-104015799</t>
        </is>
      </c>
      <c r="E1959" s="418" t="inlineStr">
        <is>
          <t>PNHTI0048094</t>
        </is>
      </c>
      <c r="F1959" s="419" t="n">
        <v>45044</v>
      </c>
      <c r="G1959" s="420" t="n">
        <v>1211606</v>
      </c>
      <c r="H1959" s="418" t="n"/>
      <c r="I1959" s="455" t="n">
        <v>1211606</v>
      </c>
      <c r="J1959" s="418">
        <f>IF(L1959&lt;&gt;"",L1959,K1959)</f>
        <v/>
      </c>
      <c r="K1959" s="418">
        <f>IF(AND(T1959=TRUE, U1959=TRUE, V1959=TRUE), IF(W1959&lt;-0.05, "អនុញ្ញាត (អ្នកផ្គត់ផ្គង់ប្រកាសខ្វះ)", "បានប្រកាស (អនុញ្ញាត)"), IF(AND(T1959=FALSE, U1959=FALSE, V1959=FALSE), "ព្យួរទុក (មិនមានទិន្នន័យ)", "ប្រកាសខុស (ព្យួរទុក)"))</f>
        <v/>
      </c>
      <c r="L1959" s="418" t="inlineStr"/>
      <c r="M1959" s="418" t="inlineStr"/>
      <c r="N1959" s="455" t="n"/>
      <c r="O1959" s="455">
        <f>IF(W1959&lt;0,AI1959,I1959)</f>
        <v/>
      </c>
      <c r="P1959" s="455">
        <f>I1959-O1959</f>
        <v/>
      </c>
      <c r="Q1959" s="418" t="n"/>
      <c r="R1959" s="418" t="inlineStr">
        <is>
          <t>PNHTI0048094</t>
        </is>
      </c>
      <c r="S1959" s="418" t="inlineStr"/>
      <c r="T1959" s="418">
        <f>R1959=S1959</f>
        <v/>
      </c>
      <c r="U1959" s="418">
        <f>AND(MONTH(F1959)=MONTH(Y1959), YEAR(F1959)=YEAR(Y1959))</f>
        <v/>
      </c>
      <c r="V1959" s="418">
        <f>AND(AC1959&lt;&gt;"", 'Company information'!D$4&lt;&gt;"", RIGHT(SUBSTITUTE(AC1959,"-",""),9)=RIGHT(SUBSTITUTE('Company information'!D$4,"-",""),9))</f>
        <v/>
      </c>
      <c r="W1959" s="418">
        <f>AI1959-I1959</f>
        <v/>
      </c>
      <c r="X1959" s="455" t="n"/>
      <c r="Y1959" s="417" t="n"/>
      <c r="Z1959" s="418" t="n"/>
      <c r="AA1959" s="418" t="n"/>
      <c r="AB1959" s="418" t="n"/>
      <c r="AC1959" s="418" t="n"/>
      <c r="AD1959" s="418" t="n"/>
      <c r="AE1959" s="455" t="n"/>
      <c r="AF1959" s="455" t="n"/>
      <c r="AG1959" s="455" t="n"/>
      <c r="AH1959" s="455" t="n"/>
      <c r="AI1959" s="455" t="n"/>
      <c r="AJ1959" s="455" t="n"/>
      <c r="AK1959" s="455" t="n"/>
      <c r="AL1959" s="455" t="n"/>
      <c r="AM1959" s="455" t="n"/>
      <c r="AN1959" s="455" t="n"/>
      <c r="AO1959" s="455" t="n"/>
      <c r="AP1959" s="455" t="n"/>
      <c r="AQ1959" s="455" t="n"/>
      <c r="AR1959" s="418" t="n"/>
      <c r="AS1959" s="418" t="n"/>
      <c r="AT1959" s="418" t="n"/>
    </row>
    <row r="1960">
      <c r="A1960" s="417" t="n">
        <v>1951</v>
      </c>
      <c r="B1960" s="418" t="inlineStr">
        <is>
          <t>IMPORT FEE CHARGE</t>
        </is>
      </c>
      <c r="C1960" s="418" t="inlineStr">
        <is>
          <t>យូសេន ឡូជីស្ទីក (ខេមបូឌា) ខូ អិលធីឌី</t>
        </is>
      </c>
      <c r="D1960" s="418" t="inlineStr">
        <is>
          <t>L001-104015799</t>
        </is>
      </c>
      <c r="E1960" s="418" t="inlineStr">
        <is>
          <t>PNHTI0048095</t>
        </is>
      </c>
      <c r="F1960" s="419" t="n">
        <v>45044</v>
      </c>
      <c r="G1960" s="420" t="n">
        <v>154313</v>
      </c>
      <c r="H1960" s="418" t="n"/>
      <c r="I1960" s="455" t="n">
        <v>154313</v>
      </c>
      <c r="J1960" s="418">
        <f>IF(L1960&lt;&gt;"",L1960,K1960)</f>
        <v/>
      </c>
      <c r="K1960" s="418">
        <f>IF(AND(T1960=TRUE, U1960=TRUE, V1960=TRUE), IF(W1960&lt;-0.05, "អនុញ្ញាត (អ្នកផ្គត់ផ្គង់ប្រកាសខ្វះ)", "បានប្រកាស (អនុញ្ញាត)"), IF(AND(T1960=FALSE, U1960=FALSE, V1960=FALSE), "ព្យួរទុក (មិនមានទិន្នន័យ)", "ប្រកាសខុស (ព្យួរទុក)"))</f>
        <v/>
      </c>
      <c r="L1960" s="418" t="inlineStr"/>
      <c r="M1960" s="418" t="inlineStr"/>
      <c r="N1960" s="455" t="n"/>
      <c r="O1960" s="455">
        <f>IF(W1960&lt;0,AI1960,I1960)</f>
        <v/>
      </c>
      <c r="P1960" s="455">
        <f>I1960-O1960</f>
        <v/>
      </c>
      <c r="Q1960" s="418" t="n"/>
      <c r="R1960" s="418" t="inlineStr">
        <is>
          <t>PNHTI0048095</t>
        </is>
      </c>
      <c r="S1960" s="418" t="inlineStr"/>
      <c r="T1960" s="418">
        <f>R1960=S1960</f>
        <v/>
      </c>
      <c r="U1960" s="418">
        <f>AND(MONTH(F1960)=MONTH(Y1960), YEAR(F1960)=YEAR(Y1960))</f>
        <v/>
      </c>
      <c r="V1960" s="418">
        <f>AND(AC1960&lt;&gt;"", 'Company information'!D$4&lt;&gt;"", RIGHT(SUBSTITUTE(AC1960,"-",""),9)=RIGHT(SUBSTITUTE('Company information'!D$4,"-",""),9))</f>
        <v/>
      </c>
      <c r="W1960" s="418">
        <f>AI1960-I1960</f>
        <v/>
      </c>
      <c r="X1960" s="455" t="n"/>
      <c r="Y1960" s="417" t="n"/>
      <c r="Z1960" s="418" t="n"/>
      <c r="AA1960" s="418" t="n"/>
      <c r="AB1960" s="418" t="n"/>
      <c r="AC1960" s="418" t="n"/>
      <c r="AD1960" s="418" t="n"/>
      <c r="AE1960" s="455" t="n"/>
      <c r="AF1960" s="455" t="n"/>
      <c r="AG1960" s="455" t="n"/>
      <c r="AH1960" s="455" t="n"/>
      <c r="AI1960" s="455" t="n"/>
      <c r="AJ1960" s="455" t="n"/>
      <c r="AK1960" s="455" t="n"/>
      <c r="AL1960" s="455" t="n"/>
      <c r="AM1960" s="455" t="n"/>
      <c r="AN1960" s="455" t="n"/>
      <c r="AO1960" s="455" t="n"/>
      <c r="AP1960" s="455" t="n"/>
      <c r="AQ1960" s="455" t="n"/>
      <c r="AR1960" s="418" t="n"/>
      <c r="AS1960" s="418" t="n"/>
      <c r="AT1960" s="418" t="n"/>
    </row>
    <row r="1961">
      <c r="A1961" s="417" t="n">
        <v>1952</v>
      </c>
      <c r="B1961" s="418" t="inlineStr">
        <is>
          <t>IMPORT FEE CHARGE</t>
        </is>
      </c>
      <c r="C1961" s="418" t="inlineStr">
        <is>
          <t>យូសេន ឡូជីស្ទីក (ខេមបូឌា) ខូ អិលធីឌី</t>
        </is>
      </c>
      <c r="D1961" s="418" t="inlineStr">
        <is>
          <t>L001-104015799</t>
        </is>
      </c>
      <c r="E1961" s="418" t="inlineStr">
        <is>
          <t>PNHTI0048097</t>
        </is>
      </c>
      <c r="F1961" s="419" t="n">
        <v>45044</v>
      </c>
      <c r="G1961" s="420" t="n">
        <v>296280</v>
      </c>
      <c r="H1961" s="418" t="n"/>
      <c r="I1961" s="455" t="n">
        <v>296280</v>
      </c>
      <c r="J1961" s="418">
        <f>IF(L1961&lt;&gt;"",L1961,K1961)</f>
        <v/>
      </c>
      <c r="K1961" s="418">
        <f>IF(AND(T1961=TRUE, U1961=TRUE, V1961=TRUE), IF(W1961&lt;-0.05, "អនុញ្ញាត (អ្នកផ្គត់ផ្គង់ប្រកាសខ្វះ)", "បានប្រកាស (អនុញ្ញាត)"), IF(AND(T1961=FALSE, U1961=FALSE, V1961=FALSE), "ព្យួរទុក (មិនមានទិន្នន័យ)", "ប្រកាសខុស (ព្យួរទុក)"))</f>
        <v/>
      </c>
      <c r="L1961" s="418" t="inlineStr"/>
      <c r="M1961" s="418" t="inlineStr"/>
      <c r="N1961" s="455" t="n"/>
      <c r="O1961" s="455">
        <f>IF(W1961&lt;0,AI1961,I1961)</f>
        <v/>
      </c>
      <c r="P1961" s="455">
        <f>I1961-O1961</f>
        <v/>
      </c>
      <c r="Q1961" s="418" t="n"/>
      <c r="R1961" s="418" t="inlineStr">
        <is>
          <t>PNHTI0048097</t>
        </is>
      </c>
      <c r="S1961" s="418" t="inlineStr"/>
      <c r="T1961" s="418">
        <f>R1961=S1961</f>
        <v/>
      </c>
      <c r="U1961" s="418">
        <f>AND(MONTH(F1961)=MONTH(Y1961), YEAR(F1961)=YEAR(Y1961))</f>
        <v/>
      </c>
      <c r="V1961" s="418">
        <f>AND(AC1961&lt;&gt;"", 'Company information'!D$4&lt;&gt;"", RIGHT(SUBSTITUTE(AC1961,"-",""),9)=RIGHT(SUBSTITUTE('Company information'!D$4,"-",""),9))</f>
        <v/>
      </c>
      <c r="W1961" s="418">
        <f>AI1961-I1961</f>
        <v/>
      </c>
      <c r="X1961" s="455" t="n"/>
      <c r="Y1961" s="417" t="n"/>
      <c r="Z1961" s="418" t="n"/>
      <c r="AA1961" s="418" t="n"/>
      <c r="AB1961" s="418" t="n"/>
      <c r="AC1961" s="418" t="n"/>
      <c r="AD1961" s="418" t="n"/>
      <c r="AE1961" s="455" t="n"/>
      <c r="AF1961" s="455" t="n"/>
      <c r="AG1961" s="455" t="n"/>
      <c r="AH1961" s="455" t="n"/>
      <c r="AI1961" s="455" t="n"/>
      <c r="AJ1961" s="455" t="n"/>
      <c r="AK1961" s="455" t="n"/>
      <c r="AL1961" s="455" t="n"/>
      <c r="AM1961" s="455" t="n"/>
      <c r="AN1961" s="455" t="n"/>
      <c r="AO1961" s="455" t="n"/>
      <c r="AP1961" s="455" t="n"/>
      <c r="AQ1961" s="455" t="n"/>
      <c r="AR1961" s="418" t="n"/>
      <c r="AS1961" s="418" t="n"/>
      <c r="AT1961" s="418" t="n"/>
    </row>
    <row r="1962">
      <c r="A1962" s="417" t="n">
        <v>1953</v>
      </c>
      <c r="B1962" s="418" t="inlineStr">
        <is>
          <t>CLEARANCE IMPORT 40',TRUCKING IMPORT 40' AND HANDLING FEE</t>
        </is>
      </c>
      <c r="C1962" s="418" t="inlineStr">
        <is>
          <t>ហាវតាយ អ៊ិនធើណេសិនណល ឡូជីស្ទីក ឯ.ក</t>
        </is>
      </c>
      <c r="D1962" s="418" t="inlineStr">
        <is>
          <t>K007-902202863</t>
        </is>
      </c>
      <c r="E1962" s="418" t="inlineStr">
        <is>
          <t>HT230049</t>
        </is>
      </c>
      <c r="F1962" s="419" t="n">
        <v>45044</v>
      </c>
      <c r="G1962" s="420" t="n">
        <v>251015</v>
      </c>
      <c r="H1962" s="418" t="n"/>
      <c r="I1962" s="455" t="n">
        <v>251015</v>
      </c>
      <c r="J1962" s="418">
        <f>IF(L1962&lt;&gt;"",L1962,K1962)</f>
        <v/>
      </c>
      <c r="K1962" s="418">
        <f>IF(AND(T1962=TRUE, U1962=TRUE, V1962=TRUE), IF(W1962&lt;-0.05, "អនុញ្ញាត (អ្នកផ្គត់ផ្គង់ប្រកាសខ្វះ)", "បានប្រកាស (អនុញ្ញាត)"), IF(AND(T1962=FALSE, U1962=FALSE, V1962=FALSE), "ព្យួរទុក (មិនមានទិន្នន័យ)", "ប្រកាសខុស (ព្យួរទុក)"))</f>
        <v/>
      </c>
      <c r="L1962" s="418" t="inlineStr"/>
      <c r="M1962" s="418" t="inlineStr"/>
      <c r="N1962" s="455" t="n"/>
      <c r="O1962" s="455">
        <f>IF(W1962&lt;0,AI1962,I1962)</f>
        <v/>
      </c>
      <c r="P1962" s="455">
        <f>I1962-O1962</f>
        <v/>
      </c>
      <c r="Q1962" s="418" t="n"/>
      <c r="R1962" s="418" t="inlineStr">
        <is>
          <t>HT230049</t>
        </is>
      </c>
      <c r="S1962" s="418" t="inlineStr"/>
      <c r="T1962" s="418">
        <f>R1962=S1962</f>
        <v/>
      </c>
      <c r="U1962" s="418">
        <f>AND(MONTH(F1962)=MONTH(Y1962), YEAR(F1962)=YEAR(Y1962))</f>
        <v/>
      </c>
      <c r="V1962" s="418">
        <f>AND(AC1962&lt;&gt;"", 'Company information'!D$4&lt;&gt;"", RIGHT(SUBSTITUTE(AC1962,"-",""),9)=RIGHT(SUBSTITUTE('Company information'!D$4,"-",""),9))</f>
        <v/>
      </c>
      <c r="W1962" s="418">
        <f>AI1962-I1962</f>
        <v/>
      </c>
      <c r="X1962" s="455" t="n"/>
      <c r="Y1962" s="417" t="n"/>
      <c r="Z1962" s="418" t="n"/>
      <c r="AA1962" s="418" t="n"/>
      <c r="AB1962" s="418" t="n"/>
      <c r="AC1962" s="418" t="n"/>
      <c r="AD1962" s="418" t="n"/>
      <c r="AE1962" s="455" t="n"/>
      <c r="AF1962" s="455" t="n"/>
      <c r="AG1962" s="455" t="n"/>
      <c r="AH1962" s="455" t="n"/>
      <c r="AI1962" s="455" t="n"/>
      <c r="AJ1962" s="455" t="n"/>
      <c r="AK1962" s="455" t="n"/>
      <c r="AL1962" s="455" t="n"/>
      <c r="AM1962" s="455" t="n"/>
      <c r="AN1962" s="455" t="n"/>
      <c r="AO1962" s="455" t="n"/>
      <c r="AP1962" s="455" t="n"/>
      <c r="AQ1962" s="455" t="n"/>
      <c r="AR1962" s="418" t="n"/>
      <c r="AS1962" s="418" t="n"/>
      <c r="AT1962" s="418" t="n"/>
    </row>
    <row r="1963">
      <c r="A1963" s="417" t="n">
        <v>1954</v>
      </c>
      <c r="B1963" s="418" t="inlineStr">
        <is>
          <t>LIFT ON AND LIFT OFF</t>
        </is>
      </c>
      <c r="C1963" s="418" t="inlineStr">
        <is>
          <t>កំពង់ផែស្វយ័តក្រុងព្រះសីហនុ</t>
        </is>
      </c>
      <c r="D1963" s="418" t="inlineStr">
        <is>
          <t>L001-100044638</t>
        </is>
      </c>
      <c r="E1963" s="418" t="inlineStr">
        <is>
          <t>052876</t>
        </is>
      </c>
      <c r="F1963" s="419" t="n">
        <v>45203</v>
      </c>
      <c r="G1963" s="420" t="n">
        <v>35322</v>
      </c>
      <c r="H1963" s="418" t="n"/>
      <c r="I1963" s="455" t="n">
        <v>35322</v>
      </c>
      <c r="J1963" s="418">
        <f>IF(L1963&lt;&gt;"",L1963,K1963)</f>
        <v/>
      </c>
      <c r="K1963" s="418">
        <f>IF(AND(T1963=TRUE, U1963=TRUE, V1963=TRUE), IF(W1963&lt;-0.05, "អនុញ្ញាត (អ្នកផ្គត់ផ្គង់ប្រកាសខ្វះ)", "បានប្រកាស (អនុញ្ញាត)"), IF(AND(T1963=FALSE, U1963=FALSE, V1963=FALSE), "ព្យួរទុក (មិនមានទិន្នន័យ)", "ប្រកាសខុស (ព្យួរទុក)"))</f>
        <v/>
      </c>
      <c r="L1963" s="418" t="inlineStr"/>
      <c r="M1963" s="418" t="inlineStr"/>
      <c r="N1963" s="455" t="n"/>
      <c r="O1963" s="455">
        <f>IF(W1963&lt;0,AI1963,I1963)</f>
        <v/>
      </c>
      <c r="P1963" s="455">
        <f>I1963-O1963</f>
        <v/>
      </c>
      <c r="Q1963" s="418" t="n"/>
      <c r="R1963" s="418" t="inlineStr">
        <is>
          <t>052876</t>
        </is>
      </c>
      <c r="S1963" s="418" t="inlineStr"/>
      <c r="T1963" s="418">
        <f>R1963=S1963</f>
        <v/>
      </c>
      <c r="U1963" s="418">
        <f>AND(MONTH(F1963)=MONTH(Y1963), YEAR(F1963)=YEAR(Y1963))</f>
        <v/>
      </c>
      <c r="V1963" s="418">
        <f>AND(AC1963&lt;&gt;"", 'Company information'!D$4&lt;&gt;"", RIGHT(SUBSTITUTE(AC1963,"-",""),9)=RIGHT(SUBSTITUTE('Company information'!D$4,"-",""),9))</f>
        <v/>
      </c>
      <c r="W1963" s="418">
        <f>AI1963-I1963</f>
        <v/>
      </c>
      <c r="X1963" s="455" t="n"/>
      <c r="Y1963" s="417" t="n"/>
      <c r="Z1963" s="418" t="n"/>
      <c r="AA1963" s="418" t="n"/>
      <c r="AB1963" s="418" t="n"/>
      <c r="AC1963" s="418" t="n"/>
      <c r="AD1963" s="418" t="n"/>
      <c r="AE1963" s="455" t="n"/>
      <c r="AF1963" s="455" t="n"/>
      <c r="AG1963" s="455" t="n"/>
      <c r="AH1963" s="455" t="n"/>
      <c r="AI1963" s="455" t="n"/>
      <c r="AJ1963" s="455" t="n"/>
      <c r="AK1963" s="455" t="n"/>
      <c r="AL1963" s="455" t="n"/>
      <c r="AM1963" s="455" t="n"/>
      <c r="AN1963" s="455" t="n"/>
      <c r="AO1963" s="455" t="n"/>
      <c r="AP1963" s="455" t="n"/>
      <c r="AQ1963" s="455" t="n"/>
      <c r="AR1963" s="418" t="n"/>
      <c r="AS1963" s="418" t="n"/>
      <c r="AT1963" s="418" t="n"/>
    </row>
    <row r="1964">
      <c r="A1964" s="417" t="n">
        <v>1955</v>
      </c>
      <c r="B1964" s="418" t="inlineStr">
        <is>
          <t>EIB,EMF,KHCIC,KHDOC AND KHTHC</t>
        </is>
      </c>
      <c r="C1964" s="418" t="inlineStr">
        <is>
          <t>អេសអាយធីស៊ី ខិនថេនើរ ឡាញ (ខេមបូឌា)</t>
        </is>
      </c>
      <c r="D1964" s="418" t="inlineStr">
        <is>
          <t>L001-107035863</t>
        </is>
      </c>
      <c r="E1964" s="418" t="inlineStr">
        <is>
          <t>SITC2023-007609</t>
        </is>
      </c>
      <c r="F1964" s="419" t="n">
        <v>45050</v>
      </c>
      <c r="G1964" s="420" t="n">
        <v>224775</v>
      </c>
      <c r="H1964" s="418" t="n"/>
      <c r="I1964" s="455" t="n">
        <v>224775</v>
      </c>
      <c r="J1964" s="418">
        <f>IF(L1964&lt;&gt;"",L1964,K1964)</f>
        <v/>
      </c>
      <c r="K1964" s="418">
        <f>IF(AND(T1964=TRUE, U1964=TRUE, V1964=TRUE), IF(W1964&lt;-0.05, "អនុញ្ញាត (អ្នកផ្គត់ផ្គង់ប្រកាសខ្វះ)", "បានប្រកាស (អនុញ្ញាត)"), IF(AND(T1964=FALSE, U1964=FALSE, V1964=FALSE), "ព្យួរទុក (មិនមានទិន្នន័យ)", "ប្រកាសខុស (ព្យួរទុក)"))</f>
        <v/>
      </c>
      <c r="L1964" s="418" t="inlineStr"/>
      <c r="M1964" s="418" t="inlineStr"/>
      <c r="N1964" s="455" t="n"/>
      <c r="O1964" s="455">
        <f>IF(W1964&lt;0,AI1964,I1964)</f>
        <v/>
      </c>
      <c r="P1964" s="455">
        <f>I1964-O1964</f>
        <v/>
      </c>
      <c r="Q1964" s="418" t="n"/>
      <c r="R1964" s="418" t="inlineStr">
        <is>
          <t>SITC2023-007609</t>
        </is>
      </c>
      <c r="S1964" s="418" t="inlineStr"/>
      <c r="T1964" s="418">
        <f>R1964=S1964</f>
        <v/>
      </c>
      <c r="U1964" s="418">
        <f>AND(MONTH(F1964)=MONTH(Y1964), YEAR(F1964)=YEAR(Y1964))</f>
        <v/>
      </c>
      <c r="V1964" s="418">
        <f>AND(AC1964&lt;&gt;"", 'Company information'!D$4&lt;&gt;"", RIGHT(SUBSTITUTE(AC1964,"-",""),9)=RIGHT(SUBSTITUTE('Company information'!D$4,"-",""),9))</f>
        <v/>
      </c>
      <c r="W1964" s="418">
        <f>AI1964-I1964</f>
        <v/>
      </c>
      <c r="X1964" s="455" t="n"/>
      <c r="Y1964" s="417" t="n"/>
      <c r="Z1964" s="418" t="n"/>
      <c r="AA1964" s="418" t="n"/>
      <c r="AB1964" s="418" t="n"/>
      <c r="AC1964" s="418" t="n"/>
      <c r="AD1964" s="418" t="n"/>
      <c r="AE1964" s="455" t="n"/>
      <c r="AF1964" s="455" t="n"/>
      <c r="AG1964" s="455" t="n"/>
      <c r="AH1964" s="455" t="n"/>
      <c r="AI1964" s="455" t="n"/>
      <c r="AJ1964" s="455" t="n"/>
      <c r="AK1964" s="455" t="n"/>
      <c r="AL1964" s="455" t="n"/>
      <c r="AM1964" s="455" t="n"/>
      <c r="AN1964" s="455" t="n"/>
      <c r="AO1964" s="455" t="n"/>
      <c r="AP1964" s="455" t="n"/>
      <c r="AQ1964" s="455" t="n"/>
      <c r="AR1964" s="418" t="n"/>
      <c r="AS1964" s="418" t="n"/>
      <c r="AT1964" s="418" t="n"/>
    </row>
    <row r="1965">
      <c r="A1965" s="417" t="n">
        <v>1956</v>
      </c>
      <c r="B1965" s="418" t="inlineStr">
        <is>
          <t>CLEARANCE IMPORT 20',TRUCKING IMPORT 20' AND HANDLING FEE</t>
        </is>
      </c>
      <c r="C1965" s="418" t="inlineStr">
        <is>
          <t>ហាវតាយ អ៊ិនធើណេសិនណល ឡូជីស្ទីក ឯ.ក</t>
        </is>
      </c>
      <c r="D1965" s="418" t="inlineStr">
        <is>
          <t>K007-902202863</t>
        </is>
      </c>
      <c r="E1965" s="418" t="inlineStr">
        <is>
          <t>HT230050</t>
        </is>
      </c>
      <c r="F1965" s="419" t="n">
        <v>45044</v>
      </c>
      <c r="G1965" s="420" t="n">
        <v>242785</v>
      </c>
      <c r="H1965" s="418" t="n"/>
      <c r="I1965" s="455" t="n">
        <v>242785</v>
      </c>
      <c r="J1965" s="418">
        <f>IF(L1965&lt;&gt;"",L1965,K1965)</f>
        <v/>
      </c>
      <c r="K1965" s="418">
        <f>IF(AND(T1965=TRUE, U1965=TRUE, V1965=TRUE), IF(W1965&lt;-0.05, "អនុញ្ញាត (អ្នកផ្គត់ផ្គង់ប្រកាសខ្វះ)", "បានប្រកាស (អនុញ្ញាត)"), IF(AND(T1965=FALSE, U1965=FALSE, V1965=FALSE), "ព្យួរទុក (មិនមានទិន្នន័យ)", "ប្រកាសខុស (ព្យួរទុក)"))</f>
        <v/>
      </c>
      <c r="L1965" s="418" t="inlineStr"/>
      <c r="M1965" s="418" t="inlineStr"/>
      <c r="N1965" s="455" t="n"/>
      <c r="O1965" s="455">
        <f>IF(W1965&lt;0,AI1965,I1965)</f>
        <v/>
      </c>
      <c r="P1965" s="455">
        <f>I1965-O1965</f>
        <v/>
      </c>
      <c r="Q1965" s="418" t="n"/>
      <c r="R1965" s="418" t="inlineStr">
        <is>
          <t>HT230050</t>
        </is>
      </c>
      <c r="S1965" s="418" t="inlineStr"/>
      <c r="T1965" s="418">
        <f>R1965=S1965</f>
        <v/>
      </c>
      <c r="U1965" s="418">
        <f>AND(MONTH(F1965)=MONTH(Y1965), YEAR(F1965)=YEAR(Y1965))</f>
        <v/>
      </c>
      <c r="V1965" s="418">
        <f>AND(AC1965&lt;&gt;"", 'Company information'!D$4&lt;&gt;"", RIGHT(SUBSTITUTE(AC1965,"-",""),9)=RIGHT(SUBSTITUTE('Company information'!D$4,"-",""),9))</f>
        <v/>
      </c>
      <c r="W1965" s="418">
        <f>AI1965-I1965</f>
        <v/>
      </c>
      <c r="X1965" s="455" t="n"/>
      <c r="Y1965" s="417" t="n"/>
      <c r="Z1965" s="418" t="n"/>
      <c r="AA1965" s="418" t="n"/>
      <c r="AB1965" s="418" t="n"/>
      <c r="AC1965" s="418" t="n"/>
      <c r="AD1965" s="418" t="n"/>
      <c r="AE1965" s="455" t="n"/>
      <c r="AF1965" s="455" t="n"/>
      <c r="AG1965" s="455" t="n"/>
      <c r="AH1965" s="455" t="n"/>
      <c r="AI1965" s="455" t="n"/>
      <c r="AJ1965" s="455" t="n"/>
      <c r="AK1965" s="455" t="n"/>
      <c r="AL1965" s="455" t="n"/>
      <c r="AM1965" s="455" t="n"/>
      <c r="AN1965" s="455" t="n"/>
      <c r="AO1965" s="455" t="n"/>
      <c r="AP1965" s="455" t="n"/>
      <c r="AQ1965" s="455" t="n"/>
      <c r="AR1965" s="418" t="n"/>
      <c r="AS1965" s="418" t="n"/>
      <c r="AT1965" s="418" t="n"/>
    </row>
    <row r="1966">
      <c r="A1966" s="417" t="n">
        <v>1957</v>
      </c>
      <c r="B1966" s="418" t="inlineStr">
        <is>
          <t>LIFT ON AND LIFT OFF</t>
        </is>
      </c>
      <c r="C1966" s="418" t="inlineStr">
        <is>
          <t>កំពង់ផែស្វយ័តក្រុងព្រះសីហនុ</t>
        </is>
      </c>
      <c r="D1966" s="418" t="inlineStr">
        <is>
          <t>L001-100044638</t>
        </is>
      </c>
      <c r="E1966" s="418" t="inlineStr">
        <is>
          <t>048965</t>
        </is>
      </c>
      <c r="F1966" s="419" t="n">
        <v>45050</v>
      </c>
      <c r="G1966" s="420" t="n">
        <v>23102</v>
      </c>
      <c r="H1966" s="418" t="n"/>
      <c r="I1966" s="455" t="n">
        <v>23102</v>
      </c>
      <c r="J1966" s="418">
        <f>IF(L1966&lt;&gt;"",L1966,K1966)</f>
        <v/>
      </c>
      <c r="K1966" s="418">
        <f>IF(AND(T1966=TRUE, U1966=TRUE, V1966=TRUE), IF(W1966&lt;-0.05, "អនុញ្ញាត (អ្នកផ្គត់ផ្គង់ប្រកាសខ្វះ)", "បានប្រកាស (អនុញ្ញាត)"), IF(AND(T1966=FALSE, U1966=FALSE, V1966=FALSE), "ព្យួរទុក (មិនមានទិន្នន័យ)", "ប្រកាសខុស (ព្យួរទុក)"))</f>
        <v/>
      </c>
      <c r="L1966" s="418" t="inlineStr"/>
      <c r="M1966" s="418" t="inlineStr"/>
      <c r="N1966" s="455" t="n"/>
      <c r="O1966" s="455">
        <f>IF(W1966&lt;0,AI1966,I1966)</f>
        <v/>
      </c>
      <c r="P1966" s="455">
        <f>I1966-O1966</f>
        <v/>
      </c>
      <c r="Q1966" s="418" t="n"/>
      <c r="R1966" s="418" t="inlineStr">
        <is>
          <t>048965</t>
        </is>
      </c>
      <c r="S1966" s="418" t="inlineStr"/>
      <c r="T1966" s="418">
        <f>R1966=S1966</f>
        <v/>
      </c>
      <c r="U1966" s="418">
        <f>AND(MONTH(F1966)=MONTH(Y1966), YEAR(F1966)=YEAR(Y1966))</f>
        <v/>
      </c>
      <c r="V1966" s="418">
        <f>AND(AC1966&lt;&gt;"", 'Company information'!D$4&lt;&gt;"", RIGHT(SUBSTITUTE(AC1966,"-",""),9)=RIGHT(SUBSTITUTE('Company information'!D$4,"-",""),9))</f>
        <v/>
      </c>
      <c r="W1966" s="418">
        <f>AI1966-I1966</f>
        <v/>
      </c>
      <c r="X1966" s="455" t="n"/>
      <c r="Y1966" s="417" t="n"/>
      <c r="Z1966" s="418" t="n"/>
      <c r="AA1966" s="418" t="n"/>
      <c r="AB1966" s="418" t="n"/>
      <c r="AC1966" s="418" t="n"/>
      <c r="AD1966" s="418" t="n"/>
      <c r="AE1966" s="455" t="n"/>
      <c r="AF1966" s="455" t="n"/>
      <c r="AG1966" s="455" t="n"/>
      <c r="AH1966" s="455" t="n"/>
      <c r="AI1966" s="455" t="n"/>
      <c r="AJ1966" s="455" t="n"/>
      <c r="AK1966" s="455" t="n"/>
      <c r="AL1966" s="455" t="n"/>
      <c r="AM1966" s="455" t="n"/>
      <c r="AN1966" s="455" t="n"/>
      <c r="AO1966" s="455" t="n"/>
      <c r="AP1966" s="455" t="n"/>
      <c r="AQ1966" s="455" t="n"/>
      <c r="AR1966" s="418" t="n"/>
      <c r="AS1966" s="418" t="n"/>
      <c r="AT1966" s="418" t="n"/>
    </row>
    <row r="1967">
      <c r="A1967" s="417" t="n">
        <v>1958</v>
      </c>
      <c r="B1967" s="418" t="inlineStr">
        <is>
          <t>EIB,EMF,KHCIC,KHDOC AND KHTHC</t>
        </is>
      </c>
      <c r="C1967" s="418" t="inlineStr">
        <is>
          <t>អេសអាយធីស៊ី ខិនថេនើរ ឡាញ (ខេមបូឌា)</t>
        </is>
      </c>
      <c r="D1967" s="418" t="inlineStr">
        <is>
          <t>L001-107035863</t>
        </is>
      </c>
      <c r="E1967" s="418" t="inlineStr">
        <is>
          <t>SITC2023-007253</t>
        </is>
      </c>
      <c r="F1967" s="419" t="n">
        <v>44930</v>
      </c>
      <c r="G1967" s="420" t="n">
        <v>139863</v>
      </c>
      <c r="H1967" s="418" t="n"/>
      <c r="I1967" s="455" t="n">
        <v>139863</v>
      </c>
      <c r="J1967" s="418">
        <f>IF(L1967&lt;&gt;"",L1967,K1967)</f>
        <v/>
      </c>
      <c r="K1967" s="418">
        <f>IF(AND(T1967=TRUE, U1967=TRUE, V1967=TRUE), IF(W1967&lt;-0.05, "អនុញ្ញាត (អ្នកផ្គត់ផ្គង់ប្រកាសខ្វះ)", "បានប្រកាស (អនុញ្ញាត)"), IF(AND(T1967=FALSE, U1967=FALSE, V1967=FALSE), "ព្យួរទុក (មិនមានទិន្នន័យ)", "ប្រកាសខុស (ព្យួរទុក)"))</f>
        <v/>
      </c>
      <c r="L1967" s="418" t="inlineStr"/>
      <c r="M1967" s="418" t="inlineStr"/>
      <c r="N1967" s="455" t="n"/>
      <c r="O1967" s="455">
        <f>IF(W1967&lt;0,AI1967,I1967)</f>
        <v/>
      </c>
      <c r="P1967" s="455">
        <f>I1967-O1967</f>
        <v/>
      </c>
      <c r="Q1967" s="418" t="n"/>
      <c r="R1967" s="418" t="inlineStr">
        <is>
          <t>SITC2023-007253</t>
        </is>
      </c>
      <c r="S1967" s="418" t="inlineStr"/>
      <c r="T1967" s="418">
        <f>R1967=S1967</f>
        <v/>
      </c>
      <c r="U1967" s="418">
        <f>AND(MONTH(F1967)=MONTH(Y1967), YEAR(F1967)=YEAR(Y1967))</f>
        <v/>
      </c>
      <c r="V1967" s="418">
        <f>AND(AC1967&lt;&gt;"", 'Company information'!D$4&lt;&gt;"", RIGHT(SUBSTITUTE(AC1967,"-",""),9)=RIGHT(SUBSTITUTE('Company information'!D$4,"-",""),9))</f>
        <v/>
      </c>
      <c r="W1967" s="418">
        <f>AI1967-I1967</f>
        <v/>
      </c>
      <c r="X1967" s="455" t="n"/>
      <c r="Y1967" s="417" t="n"/>
      <c r="Z1967" s="418" t="n"/>
      <c r="AA1967" s="418" t="n"/>
      <c r="AB1967" s="418" t="n"/>
      <c r="AC1967" s="418" t="n"/>
      <c r="AD1967" s="418" t="n"/>
      <c r="AE1967" s="455" t="n"/>
      <c r="AF1967" s="455" t="n"/>
      <c r="AG1967" s="455" t="n"/>
      <c r="AH1967" s="455" t="n"/>
      <c r="AI1967" s="455" t="n"/>
      <c r="AJ1967" s="455" t="n"/>
      <c r="AK1967" s="455" t="n"/>
      <c r="AL1967" s="455" t="n"/>
      <c r="AM1967" s="455" t="n"/>
      <c r="AN1967" s="455" t="n"/>
      <c r="AO1967" s="455" t="n"/>
      <c r="AP1967" s="455" t="n"/>
      <c r="AQ1967" s="455" t="n"/>
      <c r="AR1967" s="418" t="n"/>
      <c r="AS1967" s="418" t="n"/>
      <c r="AT1967" s="418" t="n"/>
    </row>
    <row r="1968">
      <c r="A1968" s="417" t="n">
        <v>1959</v>
      </c>
      <c r="B1968" s="418" t="inlineStr">
        <is>
          <t>CLEARANCE IMPORT 20',TRUCKING IMPORT 20' AND HANDLING FEE</t>
        </is>
      </c>
      <c r="C1968" s="418" t="inlineStr">
        <is>
          <t>ហាវតាយ អ៊ិនធើណេសិនណល ឡូជីស្ទីក ឯ.ក</t>
        </is>
      </c>
      <c r="D1968" s="418" t="inlineStr">
        <is>
          <t>K007-902202863</t>
        </is>
      </c>
      <c r="E1968" s="418" t="inlineStr">
        <is>
          <t>HT230057</t>
        </is>
      </c>
      <c r="F1968" s="419" t="n">
        <v>45044</v>
      </c>
      <c r="G1968" s="420" t="n">
        <v>242785</v>
      </c>
      <c r="H1968" s="418" t="n"/>
      <c r="I1968" s="455" t="n">
        <v>242785</v>
      </c>
      <c r="J1968" s="418">
        <f>IF(L1968&lt;&gt;"",L1968,K1968)</f>
        <v/>
      </c>
      <c r="K1968" s="418">
        <f>IF(AND(T1968=TRUE, U1968=TRUE, V1968=TRUE), IF(W1968&lt;-0.05, "អនុញ្ញាត (អ្នកផ្គត់ផ្គង់ប្រកាសខ្វះ)", "បានប្រកាស (អនុញ្ញាត)"), IF(AND(T1968=FALSE, U1968=FALSE, V1968=FALSE), "ព្យួរទុក (មិនមានទិន្នន័យ)", "ប្រកាសខុស (ព្យួរទុក)"))</f>
        <v/>
      </c>
      <c r="L1968" s="418" t="inlineStr"/>
      <c r="M1968" s="418" t="inlineStr"/>
      <c r="N1968" s="455" t="n"/>
      <c r="O1968" s="455">
        <f>IF(W1968&lt;0,AI1968,I1968)</f>
        <v/>
      </c>
      <c r="P1968" s="455">
        <f>I1968-O1968</f>
        <v/>
      </c>
      <c r="Q1968" s="418" t="n"/>
      <c r="R1968" s="418" t="inlineStr">
        <is>
          <t>HT230057</t>
        </is>
      </c>
      <c r="S1968" s="418" t="inlineStr"/>
      <c r="T1968" s="418">
        <f>R1968=S1968</f>
        <v/>
      </c>
      <c r="U1968" s="418">
        <f>AND(MONTH(F1968)=MONTH(Y1968), YEAR(F1968)=YEAR(Y1968))</f>
        <v/>
      </c>
      <c r="V1968" s="418">
        <f>AND(AC1968&lt;&gt;"", 'Company information'!D$4&lt;&gt;"", RIGHT(SUBSTITUTE(AC1968,"-",""),9)=RIGHT(SUBSTITUTE('Company information'!D$4,"-",""),9))</f>
        <v/>
      </c>
      <c r="W1968" s="418">
        <f>AI1968-I1968</f>
        <v/>
      </c>
      <c r="X1968" s="455" t="n"/>
      <c r="Y1968" s="417" t="n"/>
      <c r="Z1968" s="418" t="n"/>
      <c r="AA1968" s="418" t="n"/>
      <c r="AB1968" s="418" t="n"/>
      <c r="AC1968" s="418" t="n"/>
      <c r="AD1968" s="418" t="n"/>
      <c r="AE1968" s="455" t="n"/>
      <c r="AF1968" s="455" t="n"/>
      <c r="AG1968" s="455" t="n"/>
      <c r="AH1968" s="455" t="n"/>
      <c r="AI1968" s="455" t="n"/>
      <c r="AJ1968" s="455" t="n"/>
      <c r="AK1968" s="455" t="n"/>
      <c r="AL1968" s="455" t="n"/>
      <c r="AM1968" s="455" t="n"/>
      <c r="AN1968" s="455" t="n"/>
      <c r="AO1968" s="455" t="n"/>
      <c r="AP1968" s="455" t="n"/>
      <c r="AQ1968" s="455" t="n"/>
      <c r="AR1968" s="418" t="n"/>
      <c r="AS1968" s="418" t="n"/>
      <c r="AT1968" s="418" t="n"/>
    </row>
    <row r="1969">
      <c r="A1969" s="417" t="n">
        <v>1960</v>
      </c>
      <c r="B1969" s="418" t="inlineStr">
        <is>
          <t>LIFT ON AND LIFT OFF</t>
        </is>
      </c>
      <c r="C1969" s="418" t="inlineStr">
        <is>
          <t>កំពង់ផែស្វយ័តក្រុងព្រះសីហនុ</t>
        </is>
      </c>
      <c r="D1969" s="418" t="inlineStr">
        <is>
          <t>L001-100044638</t>
        </is>
      </c>
      <c r="E1969" s="418" t="inlineStr">
        <is>
          <t>060896</t>
        </is>
      </c>
      <c r="F1969" s="419" t="n">
        <v>45040</v>
      </c>
      <c r="G1969" s="420" t="n">
        <v>23250</v>
      </c>
      <c r="H1969" s="418" t="n"/>
      <c r="I1969" s="455" t="n">
        <v>23250</v>
      </c>
      <c r="J1969" s="418">
        <f>IF(L1969&lt;&gt;"",L1969,K1969)</f>
        <v/>
      </c>
      <c r="K1969" s="418">
        <f>IF(AND(T1969=TRUE, U1969=TRUE, V1969=TRUE), IF(W1969&lt;-0.05, "អនុញ្ញាត (អ្នកផ្គត់ផ្គង់ប្រកាសខ្វះ)", "បានប្រកាស (អនុញ្ញាត)"), IF(AND(T1969=FALSE, U1969=FALSE, V1969=FALSE), "ព្យួរទុក (មិនមានទិន្នន័យ)", "ប្រកាសខុស (ព្យួរទុក)"))</f>
        <v/>
      </c>
      <c r="L1969" s="418" t="inlineStr"/>
      <c r="M1969" s="418" t="inlineStr"/>
      <c r="N1969" s="455" t="n"/>
      <c r="O1969" s="455">
        <f>IF(W1969&lt;0,AI1969,I1969)</f>
        <v/>
      </c>
      <c r="P1969" s="455">
        <f>I1969-O1969</f>
        <v/>
      </c>
      <c r="Q1969" s="418" t="n"/>
      <c r="R1969" s="418" t="inlineStr">
        <is>
          <t>060896</t>
        </is>
      </c>
      <c r="S1969" s="418" t="inlineStr"/>
      <c r="T1969" s="418">
        <f>R1969=S1969</f>
        <v/>
      </c>
      <c r="U1969" s="418">
        <f>AND(MONTH(F1969)=MONTH(Y1969), YEAR(F1969)=YEAR(Y1969))</f>
        <v/>
      </c>
      <c r="V1969" s="418">
        <f>AND(AC1969&lt;&gt;"", 'Company information'!D$4&lt;&gt;"", RIGHT(SUBSTITUTE(AC1969,"-",""),9)=RIGHT(SUBSTITUTE('Company information'!D$4,"-",""),9))</f>
        <v/>
      </c>
      <c r="W1969" s="418">
        <f>AI1969-I1969</f>
        <v/>
      </c>
      <c r="X1969" s="455" t="n"/>
      <c r="Y1969" s="417" t="n"/>
      <c r="Z1969" s="418" t="n"/>
      <c r="AA1969" s="418" t="n"/>
      <c r="AB1969" s="418" t="n"/>
      <c r="AC1969" s="418" t="n"/>
      <c r="AD1969" s="418" t="n"/>
      <c r="AE1969" s="455" t="n"/>
      <c r="AF1969" s="455" t="n"/>
      <c r="AG1969" s="455" t="n"/>
      <c r="AH1969" s="455" t="n"/>
      <c r="AI1969" s="455" t="n"/>
      <c r="AJ1969" s="455" t="n"/>
      <c r="AK1969" s="455" t="n"/>
      <c r="AL1969" s="455" t="n"/>
      <c r="AM1969" s="455" t="n"/>
      <c r="AN1969" s="455" t="n"/>
      <c r="AO1969" s="455" t="n"/>
      <c r="AP1969" s="455" t="n"/>
      <c r="AQ1969" s="455" t="n"/>
      <c r="AR1969" s="418" t="n"/>
      <c r="AS1969" s="418" t="n"/>
      <c r="AT1969" s="418" t="n"/>
    </row>
    <row r="1970">
      <c r="A1970" s="417" t="n">
        <v>1961</v>
      </c>
      <c r="B1970" s="418" t="inlineStr">
        <is>
          <t>EIB,EMF,KHCIC,KHDOC AND KHTHC</t>
        </is>
      </c>
      <c r="C1970" s="418" t="inlineStr">
        <is>
          <t>អេសអាយធីស៊ី ខិនថេនើរ ឡាញ (ខេមបូឌា)</t>
        </is>
      </c>
      <c r="D1970" s="418" t="inlineStr">
        <is>
          <t>L001-107035863</t>
        </is>
      </c>
      <c r="E1970" s="418" t="inlineStr">
        <is>
          <t>SITC2023-009094</t>
        </is>
      </c>
      <c r="F1970" s="419" t="n">
        <v>45036</v>
      </c>
      <c r="G1970" s="420" t="n">
        <v>140415</v>
      </c>
      <c r="H1970" s="418" t="n"/>
      <c r="I1970" s="455" t="n">
        <v>140415</v>
      </c>
      <c r="J1970" s="418">
        <f>IF(L1970&lt;&gt;"",L1970,K1970)</f>
        <v/>
      </c>
      <c r="K1970" s="418">
        <f>IF(AND(T1970=TRUE, U1970=TRUE, V1970=TRUE), IF(W1970&lt;-0.05, "អនុញ្ញាត (អ្នកផ្គត់ផ្គង់ប្រកាសខ្វះ)", "បានប្រកាស (អនុញ្ញាត)"), IF(AND(T1970=FALSE, U1970=FALSE, V1970=FALSE), "ព្យួរទុក (មិនមានទិន្នន័យ)", "ប្រកាសខុស (ព្យួរទុក)"))</f>
        <v/>
      </c>
      <c r="L1970" s="418" t="inlineStr"/>
      <c r="M1970" s="418" t="inlineStr"/>
      <c r="N1970" s="455" t="n"/>
      <c r="O1970" s="455">
        <f>IF(W1970&lt;0,AI1970,I1970)</f>
        <v/>
      </c>
      <c r="P1970" s="455">
        <f>I1970-O1970</f>
        <v/>
      </c>
      <c r="Q1970" s="418" t="n"/>
      <c r="R1970" s="418" t="inlineStr">
        <is>
          <t>SITC2023-009094</t>
        </is>
      </c>
      <c r="S1970" s="418" t="inlineStr"/>
      <c r="T1970" s="418">
        <f>R1970=S1970</f>
        <v/>
      </c>
      <c r="U1970" s="418">
        <f>AND(MONTH(F1970)=MONTH(Y1970), YEAR(F1970)=YEAR(Y1970))</f>
        <v/>
      </c>
      <c r="V1970" s="418">
        <f>AND(AC1970&lt;&gt;"", 'Company information'!D$4&lt;&gt;"", RIGHT(SUBSTITUTE(AC1970,"-",""),9)=RIGHT(SUBSTITUTE('Company information'!D$4,"-",""),9))</f>
        <v/>
      </c>
      <c r="W1970" s="418">
        <f>AI1970-I1970</f>
        <v/>
      </c>
      <c r="X1970" s="455" t="n"/>
      <c r="Y1970" s="417" t="n"/>
      <c r="Z1970" s="418" t="n"/>
      <c r="AA1970" s="418" t="n"/>
      <c r="AB1970" s="418" t="n"/>
      <c r="AC1970" s="418" t="n"/>
      <c r="AD1970" s="418" t="n"/>
      <c r="AE1970" s="455" t="n"/>
      <c r="AF1970" s="455" t="n"/>
      <c r="AG1970" s="455" t="n"/>
      <c r="AH1970" s="455" t="n"/>
      <c r="AI1970" s="455" t="n"/>
      <c r="AJ1970" s="455" t="n"/>
      <c r="AK1970" s="455" t="n"/>
      <c r="AL1970" s="455" t="n"/>
      <c r="AM1970" s="455" t="n"/>
      <c r="AN1970" s="455" t="n"/>
      <c r="AO1970" s="455" t="n"/>
      <c r="AP1970" s="455" t="n"/>
      <c r="AQ1970" s="455" t="n"/>
      <c r="AR1970" s="418" t="n"/>
      <c r="AS1970" s="418" t="n"/>
      <c r="AT1970" s="418" t="n"/>
    </row>
    <row r="1971">
      <c r="A1971" s="417" t="n">
        <v>1962</v>
      </c>
      <c r="B1971" s="418" t="inlineStr">
        <is>
          <t>Building Rental Charge (540 SQM) For April 2023 and Management Fee For March 2023</t>
        </is>
      </c>
      <c r="C1971" s="418" t="inlineStr">
        <is>
          <t>មេហ្គា លេបឹល &amp; ស្ទីកឃើរ (ខេមបូឌា)</t>
        </is>
      </c>
      <c r="D1971" s="418" t="inlineStr">
        <is>
          <t>L001-100185983</t>
        </is>
      </c>
      <c r="E1971" s="418" t="inlineStr">
        <is>
          <t>INV20230401</t>
        </is>
      </c>
      <c r="F1971" s="419" t="n">
        <v>44989</v>
      </c>
      <c r="G1971" s="420" t="n">
        <v>652571</v>
      </c>
      <c r="H1971" s="418" t="n"/>
      <c r="I1971" s="455" t="n">
        <v>652571</v>
      </c>
      <c r="J1971" s="418">
        <f>IF(L1971&lt;&gt;"",L1971,K1971)</f>
        <v/>
      </c>
      <c r="K1971" s="418">
        <f>IF(AND(T1971=TRUE, U1971=TRUE, V1971=TRUE), IF(W1971&lt;-0.05, "អនុញ្ញាត (អ្នកផ្គត់ផ្គង់ប្រកាសខ្វះ)", "បានប្រកាស (អនុញ្ញាត)"), IF(AND(T1971=FALSE, U1971=FALSE, V1971=FALSE), "ព្យួរទុក (មិនមានទិន្នន័យ)", "ប្រកាសខុស (ព្យួរទុក)"))</f>
        <v/>
      </c>
      <c r="L1971" s="418" t="inlineStr"/>
      <c r="M1971" s="418" t="inlineStr"/>
      <c r="N1971" s="455" t="n"/>
      <c r="O1971" s="455">
        <f>IF(W1971&lt;0,AI1971,I1971)</f>
        <v/>
      </c>
      <c r="P1971" s="455">
        <f>I1971-O1971</f>
        <v/>
      </c>
      <c r="Q1971" s="418" t="n"/>
      <c r="R1971" s="418" t="inlineStr">
        <is>
          <t>INV20230401</t>
        </is>
      </c>
      <c r="S1971" s="418" t="inlineStr"/>
      <c r="T1971" s="418">
        <f>R1971=S1971</f>
        <v/>
      </c>
      <c r="U1971" s="418">
        <f>AND(MONTH(F1971)=MONTH(Y1971), YEAR(F1971)=YEAR(Y1971))</f>
        <v/>
      </c>
      <c r="V1971" s="418">
        <f>AND(AC1971&lt;&gt;"", 'Company information'!D$4&lt;&gt;"", RIGHT(SUBSTITUTE(AC1971,"-",""),9)=RIGHT(SUBSTITUTE('Company information'!D$4,"-",""),9))</f>
        <v/>
      </c>
      <c r="W1971" s="418">
        <f>AI1971-I1971</f>
        <v/>
      </c>
      <c r="X1971" s="455" t="n"/>
      <c r="Y1971" s="417" t="n"/>
      <c r="Z1971" s="418" t="n"/>
      <c r="AA1971" s="418" t="n"/>
      <c r="AB1971" s="418" t="n"/>
      <c r="AC1971" s="418" t="n"/>
      <c r="AD1971" s="418" t="n"/>
      <c r="AE1971" s="455" t="n"/>
      <c r="AF1971" s="455" t="n"/>
      <c r="AG1971" s="455" t="n"/>
      <c r="AH1971" s="455" t="n"/>
      <c r="AI1971" s="455" t="n"/>
      <c r="AJ1971" s="455" t="n"/>
      <c r="AK1971" s="455" t="n"/>
      <c r="AL1971" s="455" t="n"/>
      <c r="AM1971" s="455" t="n"/>
      <c r="AN1971" s="455" t="n"/>
      <c r="AO1971" s="455" t="n"/>
      <c r="AP1971" s="455" t="n"/>
      <c r="AQ1971" s="455" t="n"/>
      <c r="AR1971" s="418" t="n"/>
      <c r="AS1971" s="418" t="n"/>
      <c r="AT1971" s="418" t="n"/>
    </row>
    <row r="1972">
      <c r="A1972" s="417" t="n">
        <v>1963</v>
      </c>
      <c r="B1972" s="418" t="inlineStr">
        <is>
          <t>Infrastructure Maintenance fee for April 2023</t>
        </is>
      </c>
      <c r="C1972" s="418" t="inlineStr">
        <is>
          <t>ភ្នំពេញ អេសអ៊ីហ្សិត ភីអិលស៊ី</t>
        </is>
      </c>
      <c r="D1972" s="418" t="inlineStr">
        <is>
          <t>L001-100046592</t>
        </is>
      </c>
      <c r="E1972" s="418" t="inlineStr">
        <is>
          <t>2023-01836</t>
        </is>
      </c>
      <c r="F1972" s="419" t="n">
        <v>45034</v>
      </c>
      <c r="G1972" s="420" t="n">
        <v>200291</v>
      </c>
      <c r="H1972" s="418" t="n"/>
      <c r="I1972" s="455" t="n">
        <v>200291</v>
      </c>
      <c r="J1972" s="418">
        <f>IF(L1972&lt;&gt;"",L1972,K1972)</f>
        <v/>
      </c>
      <c r="K1972" s="418">
        <f>IF(AND(T1972=TRUE, U1972=TRUE, V1972=TRUE), IF(W1972&lt;-0.05, "អនុញ្ញាត (អ្នកផ្គត់ផ្គង់ប្រកាសខ្វះ)", "បានប្រកាស (អនុញ្ញាត)"), IF(AND(T1972=FALSE, U1972=FALSE, V1972=FALSE), "ព្យួរទុក (មិនមានទិន្នន័យ)", "ប្រកាសខុស (ព្យួរទុក)"))</f>
        <v/>
      </c>
      <c r="L1972" s="418" t="inlineStr"/>
      <c r="M1972" s="418" t="inlineStr"/>
      <c r="N1972" s="455" t="n"/>
      <c r="O1972" s="455">
        <f>IF(W1972&lt;0,AI1972,I1972)</f>
        <v/>
      </c>
      <c r="P1972" s="455">
        <f>I1972-O1972</f>
        <v/>
      </c>
      <c r="Q1972" s="418" t="n"/>
      <c r="R1972" s="418" t="inlineStr">
        <is>
          <t>2023-01836</t>
        </is>
      </c>
      <c r="S1972" s="418" t="inlineStr"/>
      <c r="T1972" s="418">
        <f>R1972=S1972</f>
        <v/>
      </c>
      <c r="U1972" s="418">
        <f>AND(MONTH(F1972)=MONTH(Y1972), YEAR(F1972)=YEAR(Y1972))</f>
        <v/>
      </c>
      <c r="V1972" s="418">
        <f>AND(AC1972&lt;&gt;"", 'Company information'!D$4&lt;&gt;"", RIGHT(SUBSTITUTE(AC1972,"-",""),9)=RIGHT(SUBSTITUTE('Company information'!D$4,"-",""),9))</f>
        <v/>
      </c>
      <c r="W1972" s="418">
        <f>AI1972-I1972</f>
        <v/>
      </c>
      <c r="X1972" s="455" t="n"/>
      <c r="Y1972" s="417" t="n"/>
      <c r="Z1972" s="418" t="n"/>
      <c r="AA1972" s="418" t="n"/>
      <c r="AB1972" s="418" t="n"/>
      <c r="AC1972" s="418" t="n"/>
      <c r="AD1972" s="418" t="n"/>
      <c r="AE1972" s="455" t="n"/>
      <c r="AF1972" s="455" t="n"/>
      <c r="AG1972" s="455" t="n"/>
      <c r="AH1972" s="455" t="n"/>
      <c r="AI1972" s="455" t="n"/>
      <c r="AJ1972" s="455" t="n"/>
      <c r="AK1972" s="455" t="n"/>
      <c r="AL1972" s="455" t="n"/>
      <c r="AM1972" s="455" t="n"/>
      <c r="AN1972" s="455" t="n"/>
      <c r="AO1972" s="455" t="n"/>
      <c r="AP1972" s="455" t="n"/>
      <c r="AQ1972" s="455" t="n"/>
      <c r="AR1972" s="418" t="n"/>
      <c r="AS1972" s="418" t="n"/>
      <c r="AT1972" s="418" t="n"/>
    </row>
    <row r="1973">
      <c r="A1973" s="417" t="n">
        <v>1964</v>
      </c>
      <c r="B1973" s="418" t="inlineStr">
        <is>
          <t>HANDLING AND TRUCKING FEE</t>
        </is>
      </c>
      <c r="C1973" s="418" t="inlineStr">
        <is>
          <t>អ៊ិចស្ពែឌីធ័រ ខេមបូឌា អិលធីឌី</t>
        </is>
      </c>
      <c r="D1973" s="418" t="inlineStr">
        <is>
          <t>L001-100045898</t>
        </is>
      </c>
      <c r="E1973" s="418" t="inlineStr">
        <is>
          <t>TI-0246573</t>
        </is>
      </c>
      <c r="F1973" s="419" t="n">
        <v>44989</v>
      </c>
      <c r="G1973" s="420" t="n">
        <v>221854</v>
      </c>
      <c r="H1973" s="418" t="n"/>
      <c r="I1973" s="455" t="n">
        <v>221854</v>
      </c>
      <c r="J1973" s="418">
        <f>IF(L1973&lt;&gt;"",L1973,K1973)</f>
        <v/>
      </c>
      <c r="K1973" s="418">
        <f>IF(AND(T1973=TRUE, U1973=TRUE, V1973=TRUE), IF(W1973&lt;-0.05, "អនុញ្ញាត (អ្នកផ្គត់ផ្គង់ប្រកាសខ្វះ)", "បានប្រកាស (អនុញ្ញាត)"), IF(AND(T1973=FALSE, U1973=FALSE, V1973=FALSE), "ព្យួរទុក (មិនមានទិន្នន័យ)", "ប្រកាសខុស (ព្យួរទុក)"))</f>
        <v/>
      </c>
      <c r="L1973" s="418" t="inlineStr"/>
      <c r="M1973" s="418" t="inlineStr"/>
      <c r="N1973" s="455" t="n"/>
      <c r="O1973" s="455">
        <f>IF(W1973&lt;0,AI1973,I1973)</f>
        <v/>
      </c>
      <c r="P1973" s="455">
        <f>I1973-O1973</f>
        <v/>
      </c>
      <c r="Q1973" s="418" t="n"/>
      <c r="R1973" s="418" t="inlineStr">
        <is>
          <t>TI-0246573</t>
        </is>
      </c>
      <c r="S1973" s="418" t="inlineStr"/>
      <c r="T1973" s="418">
        <f>R1973=S1973</f>
        <v/>
      </c>
      <c r="U1973" s="418">
        <f>AND(MONTH(F1973)=MONTH(Y1973), YEAR(F1973)=YEAR(Y1973))</f>
        <v/>
      </c>
      <c r="V1973" s="418">
        <f>AND(AC1973&lt;&gt;"", 'Company information'!D$4&lt;&gt;"", RIGHT(SUBSTITUTE(AC1973,"-",""),9)=RIGHT(SUBSTITUTE('Company information'!D$4,"-",""),9))</f>
        <v/>
      </c>
      <c r="W1973" s="418">
        <f>AI1973-I1973</f>
        <v/>
      </c>
      <c r="X1973" s="455" t="n"/>
      <c r="Y1973" s="417" t="n"/>
      <c r="Z1973" s="418" t="n"/>
      <c r="AA1973" s="418" t="n"/>
      <c r="AB1973" s="418" t="n"/>
      <c r="AC1973" s="418" t="n"/>
      <c r="AD1973" s="418" t="n"/>
      <c r="AE1973" s="455" t="n"/>
      <c r="AF1973" s="455" t="n"/>
      <c r="AG1973" s="455" t="n"/>
      <c r="AH1973" s="455" t="n"/>
      <c r="AI1973" s="455" t="n"/>
      <c r="AJ1973" s="455" t="n"/>
      <c r="AK1973" s="455" t="n"/>
      <c r="AL1973" s="455" t="n"/>
      <c r="AM1973" s="455" t="n"/>
      <c r="AN1973" s="455" t="n"/>
      <c r="AO1973" s="455" t="n"/>
      <c r="AP1973" s="455" t="n"/>
      <c r="AQ1973" s="455" t="n"/>
      <c r="AR1973" s="418" t="n"/>
      <c r="AS1973" s="418" t="n"/>
      <c r="AT1973" s="418" t="n"/>
    </row>
    <row r="1974">
      <c r="A1974" s="417" t="n">
        <v>1965</v>
      </c>
      <c r="B1974" s="418" t="inlineStr">
        <is>
          <t>HANDLING AND TRUCKING FEE</t>
        </is>
      </c>
      <c r="C1974" s="418" t="inlineStr">
        <is>
          <t>អ៊ិចស្ពែឌីធ័រ ខេមបូឌា អិលធីឌី</t>
        </is>
      </c>
      <c r="D1974" s="418" t="inlineStr">
        <is>
          <t>L001-100045898</t>
        </is>
      </c>
      <c r="E1974" s="418" t="inlineStr">
        <is>
          <t>TI-0246600</t>
        </is>
      </c>
      <c r="F1974" s="419" t="n">
        <v>44989</v>
      </c>
      <c r="G1974" s="420" t="n">
        <v>293770</v>
      </c>
      <c r="H1974" s="418" t="n"/>
      <c r="I1974" s="455" t="n">
        <v>293770</v>
      </c>
      <c r="J1974" s="418">
        <f>IF(L1974&lt;&gt;"",L1974,K1974)</f>
        <v/>
      </c>
      <c r="K1974" s="418">
        <f>IF(AND(T1974=TRUE, U1974=TRUE, V1974=TRUE), IF(W1974&lt;-0.05, "អនុញ្ញាត (អ្នកផ្គត់ផ្គង់ប្រកាសខ្វះ)", "បានប្រកាស (អនុញ្ញាត)"), IF(AND(T1974=FALSE, U1974=FALSE, V1974=FALSE), "ព្យួរទុក (មិនមានទិន្នន័យ)", "ប្រកាសខុស (ព្យួរទុក)"))</f>
        <v/>
      </c>
      <c r="L1974" s="418" t="inlineStr"/>
      <c r="M1974" s="418" t="inlineStr"/>
      <c r="N1974" s="455" t="n"/>
      <c r="O1974" s="455">
        <f>IF(W1974&lt;0,AI1974,I1974)</f>
        <v/>
      </c>
      <c r="P1974" s="455">
        <f>I1974-O1974</f>
        <v/>
      </c>
      <c r="Q1974" s="418" t="n"/>
      <c r="R1974" s="418" t="inlineStr">
        <is>
          <t>TI-0246600</t>
        </is>
      </c>
      <c r="S1974" s="418" t="inlineStr"/>
      <c r="T1974" s="418">
        <f>R1974=S1974</f>
        <v/>
      </c>
      <c r="U1974" s="418">
        <f>AND(MONTH(F1974)=MONTH(Y1974), YEAR(F1974)=YEAR(Y1974))</f>
        <v/>
      </c>
      <c r="V1974" s="418">
        <f>AND(AC1974&lt;&gt;"", 'Company information'!D$4&lt;&gt;"", RIGHT(SUBSTITUTE(AC1974,"-",""),9)=RIGHT(SUBSTITUTE('Company information'!D$4,"-",""),9))</f>
        <v/>
      </c>
      <c r="W1974" s="418">
        <f>AI1974-I1974</f>
        <v/>
      </c>
      <c r="X1974" s="455" t="n"/>
      <c r="Y1974" s="417" t="n"/>
      <c r="Z1974" s="418" t="n"/>
      <c r="AA1974" s="418" t="n"/>
      <c r="AB1974" s="418" t="n"/>
      <c r="AC1974" s="418" t="n"/>
      <c r="AD1974" s="418" t="n"/>
      <c r="AE1974" s="455" t="n"/>
      <c r="AF1974" s="455" t="n"/>
      <c r="AG1974" s="455" t="n"/>
      <c r="AH1974" s="455" t="n"/>
      <c r="AI1974" s="455" t="n"/>
      <c r="AJ1974" s="455" t="n"/>
      <c r="AK1974" s="455" t="n"/>
      <c r="AL1974" s="455" t="n"/>
      <c r="AM1974" s="455" t="n"/>
      <c r="AN1974" s="455" t="n"/>
      <c r="AO1974" s="455" t="n"/>
      <c r="AP1974" s="455" t="n"/>
      <c r="AQ1974" s="455" t="n"/>
      <c r="AR1974" s="418" t="n"/>
      <c r="AS1974" s="418" t="n"/>
      <c r="AT1974" s="418" t="n"/>
    </row>
    <row r="1975">
      <c r="A1975" s="417" t="n">
        <v>1966</v>
      </c>
      <c r="B1975" s="418" t="inlineStr">
        <is>
          <t>Worker fee</t>
        </is>
      </c>
      <c r="C1975" s="418" t="inlineStr">
        <is>
          <t>ឆាយ ដា ឡូយីស្ទីក</t>
        </is>
      </c>
      <c r="D1975" s="418" t="inlineStr">
        <is>
          <t>L001-100063098</t>
        </is>
      </c>
      <c r="E1975" s="418" t="inlineStr">
        <is>
          <t>2304003595</t>
        </is>
      </c>
      <c r="F1975" s="419" t="n">
        <v>45234</v>
      </c>
      <c r="G1975" s="420" t="n">
        <v>24366</v>
      </c>
      <c r="H1975" s="418" t="n"/>
      <c r="I1975" s="455" t="n">
        <v>24366</v>
      </c>
      <c r="J1975" s="418">
        <f>IF(L1975&lt;&gt;"",L1975,K1975)</f>
        <v/>
      </c>
      <c r="K1975" s="418">
        <f>IF(AND(T1975=TRUE, U1975=TRUE, V1975=TRUE), IF(W1975&lt;-0.05, "អនុញ្ញាត (អ្នកផ្គត់ផ្គង់ប្រកាសខ្វះ)", "បានប្រកាស (អនុញ្ញាត)"), IF(AND(T1975=FALSE, U1975=FALSE, V1975=FALSE), "ព្យួរទុក (មិនមានទិន្នន័យ)", "ប្រកាសខុស (ព្យួរទុក)"))</f>
        <v/>
      </c>
      <c r="L1975" s="418" t="inlineStr"/>
      <c r="M1975" s="418" t="inlineStr"/>
      <c r="N1975" s="455" t="n"/>
      <c r="O1975" s="455">
        <f>IF(W1975&lt;0,AI1975,I1975)</f>
        <v/>
      </c>
      <c r="P1975" s="455">
        <f>I1975-O1975</f>
        <v/>
      </c>
      <c r="Q1975" s="418" t="n"/>
      <c r="R1975" s="418" t="inlineStr">
        <is>
          <t>2304003595</t>
        </is>
      </c>
      <c r="S1975" s="418" t="inlineStr"/>
      <c r="T1975" s="418">
        <f>R1975=S1975</f>
        <v/>
      </c>
      <c r="U1975" s="418">
        <f>AND(MONTH(F1975)=MONTH(Y1975), YEAR(F1975)=YEAR(Y1975))</f>
        <v/>
      </c>
      <c r="V1975" s="418">
        <f>AND(AC1975&lt;&gt;"", 'Company information'!D$4&lt;&gt;"", RIGHT(SUBSTITUTE(AC1975,"-",""),9)=RIGHT(SUBSTITUTE('Company information'!D$4,"-",""),9))</f>
        <v/>
      </c>
      <c r="W1975" s="418">
        <f>AI1975-I1975</f>
        <v/>
      </c>
      <c r="X1975" s="455" t="n"/>
      <c r="Y1975" s="417" t="n"/>
      <c r="Z1975" s="418" t="n"/>
      <c r="AA1975" s="418" t="n"/>
      <c r="AB1975" s="418" t="n"/>
      <c r="AC1975" s="418" t="n"/>
      <c r="AD1975" s="418" t="n"/>
      <c r="AE1975" s="455" t="n"/>
      <c r="AF1975" s="455" t="n"/>
      <c r="AG1975" s="455" t="n"/>
      <c r="AH1975" s="455" t="n"/>
      <c r="AI1975" s="455" t="n"/>
      <c r="AJ1975" s="455" t="n"/>
      <c r="AK1975" s="455" t="n"/>
      <c r="AL1975" s="455" t="n"/>
      <c r="AM1975" s="455" t="n"/>
      <c r="AN1975" s="455" t="n"/>
      <c r="AO1975" s="455" t="n"/>
      <c r="AP1975" s="455" t="n"/>
      <c r="AQ1975" s="455" t="n"/>
      <c r="AR1975" s="418" t="n"/>
      <c r="AS1975" s="418" t="n"/>
      <c r="AT1975" s="418" t="n"/>
    </row>
    <row r="1976">
      <c r="A1976" s="417" t="n">
        <v>1967</v>
      </c>
      <c r="B1976" s="418" t="inlineStr">
        <is>
          <t>Export Administration fee, Port Formality, service Charge</t>
        </is>
      </c>
      <c r="C1976" s="418" t="inlineStr">
        <is>
          <t>ឆាយ ដា ឡូយីស្ទីក</t>
        </is>
      </c>
      <c r="D1976" s="418" t="inlineStr">
        <is>
          <t>L001-100063098</t>
        </is>
      </c>
      <c r="E1976" s="418" t="inlineStr">
        <is>
          <t>2304003332</t>
        </is>
      </c>
      <c r="F1976" s="419" t="n">
        <v>44989</v>
      </c>
      <c r="G1976" s="420" t="n">
        <v>76583</v>
      </c>
      <c r="H1976" s="418" t="n"/>
      <c r="I1976" s="455" t="n">
        <v>76583</v>
      </c>
      <c r="J1976" s="418">
        <f>IF(L1976&lt;&gt;"",L1976,K1976)</f>
        <v/>
      </c>
      <c r="K1976" s="418">
        <f>IF(AND(T1976=TRUE, U1976=TRUE, V1976=TRUE), IF(W1976&lt;-0.05, "អនុញ្ញាត (អ្នកផ្គត់ផ្គង់ប្រកាសខ្វះ)", "បានប្រកាស (អនុញ្ញាត)"), IF(AND(T1976=FALSE, U1976=FALSE, V1976=FALSE), "ព្យួរទុក (មិនមានទិន្នន័យ)", "ប្រកាសខុស (ព្យួរទុក)"))</f>
        <v/>
      </c>
      <c r="L1976" s="418" t="inlineStr"/>
      <c r="M1976" s="418" t="inlineStr"/>
      <c r="N1976" s="455" t="n"/>
      <c r="O1976" s="455">
        <f>IF(W1976&lt;0,AI1976,I1976)</f>
        <v/>
      </c>
      <c r="P1976" s="455">
        <f>I1976-O1976</f>
        <v/>
      </c>
      <c r="Q1976" s="418" t="n"/>
      <c r="R1976" s="418" t="inlineStr">
        <is>
          <t>2304003332</t>
        </is>
      </c>
      <c r="S1976" s="418" t="inlineStr"/>
      <c r="T1976" s="418">
        <f>R1976=S1976</f>
        <v/>
      </c>
      <c r="U1976" s="418">
        <f>AND(MONTH(F1976)=MONTH(Y1976), YEAR(F1976)=YEAR(Y1976))</f>
        <v/>
      </c>
      <c r="V1976" s="418">
        <f>AND(AC1976&lt;&gt;"", 'Company information'!D$4&lt;&gt;"", RIGHT(SUBSTITUTE(AC1976,"-",""),9)=RIGHT(SUBSTITUTE('Company information'!D$4,"-",""),9))</f>
        <v/>
      </c>
      <c r="W1976" s="418">
        <f>AI1976-I1976</f>
        <v/>
      </c>
      <c r="X1976" s="455" t="n"/>
      <c r="Y1976" s="417" t="n"/>
      <c r="Z1976" s="418" t="n"/>
      <c r="AA1976" s="418" t="n"/>
      <c r="AB1976" s="418" t="n"/>
      <c r="AC1976" s="418" t="n"/>
      <c r="AD1976" s="418" t="n"/>
      <c r="AE1976" s="455" t="n"/>
      <c r="AF1976" s="455" t="n"/>
      <c r="AG1976" s="455" t="n"/>
      <c r="AH1976" s="455" t="n"/>
      <c r="AI1976" s="455" t="n"/>
      <c r="AJ1976" s="455" t="n"/>
      <c r="AK1976" s="455" t="n"/>
      <c r="AL1976" s="455" t="n"/>
      <c r="AM1976" s="455" t="n"/>
      <c r="AN1976" s="455" t="n"/>
      <c r="AO1976" s="455" t="n"/>
      <c r="AP1976" s="455" t="n"/>
      <c r="AQ1976" s="455" t="n"/>
      <c r="AR1976" s="418" t="n"/>
      <c r="AS1976" s="418" t="n"/>
      <c r="AT1976" s="418" t="n"/>
    </row>
    <row r="1977">
      <c r="A1977" s="417" t="n">
        <v>1968</v>
      </c>
      <c r="B1977" s="418" t="inlineStr">
        <is>
          <t>HANDLING AND TRUCKING FEE</t>
        </is>
      </c>
      <c r="C1977" s="418" t="inlineStr">
        <is>
          <t>អ៊ិចស្ពែឌីធ័រ ខេមបូឌា អិលធីឌី</t>
        </is>
      </c>
      <c r="D1977" s="418" t="inlineStr">
        <is>
          <t>L001-100045898</t>
        </is>
      </c>
      <c r="E1977" s="418" t="inlineStr">
        <is>
          <t>TI-0247614</t>
        </is>
      </c>
      <c r="F1977" s="419" t="n">
        <v>45040</v>
      </c>
      <c r="G1977" s="420" t="n">
        <v>415290</v>
      </c>
      <c r="H1977" s="418" t="n"/>
      <c r="I1977" s="455" t="n">
        <v>415290</v>
      </c>
      <c r="J1977" s="418">
        <f>IF(L1977&lt;&gt;"",L1977,K1977)</f>
        <v/>
      </c>
      <c r="K1977" s="418">
        <f>IF(AND(T1977=TRUE, U1977=TRUE, V1977=TRUE), IF(W1977&lt;-0.05, "អនុញ្ញាត (អ្នកផ្គត់ផ្គង់ប្រកាសខ្វះ)", "បានប្រកាស (អនុញ្ញាត)"), IF(AND(T1977=FALSE, U1977=FALSE, V1977=FALSE), "ព្យួរទុក (មិនមានទិន្នន័យ)", "ប្រកាសខុស (ព្យួរទុក)"))</f>
        <v/>
      </c>
      <c r="L1977" s="418" t="inlineStr"/>
      <c r="M1977" s="418" t="inlineStr"/>
      <c r="N1977" s="455" t="n"/>
      <c r="O1977" s="455">
        <f>IF(W1977&lt;0,AI1977,I1977)</f>
        <v/>
      </c>
      <c r="P1977" s="455">
        <f>I1977-O1977</f>
        <v/>
      </c>
      <c r="Q1977" s="418" t="n"/>
      <c r="R1977" s="418" t="inlineStr">
        <is>
          <t>TI-0247614</t>
        </is>
      </c>
      <c r="S1977" s="418" t="inlineStr"/>
      <c r="T1977" s="418">
        <f>R1977=S1977</f>
        <v/>
      </c>
      <c r="U1977" s="418">
        <f>AND(MONTH(F1977)=MONTH(Y1977), YEAR(F1977)=YEAR(Y1977))</f>
        <v/>
      </c>
      <c r="V1977" s="418">
        <f>AND(AC1977&lt;&gt;"", 'Company information'!D$4&lt;&gt;"", RIGHT(SUBSTITUTE(AC1977,"-",""),9)=RIGHT(SUBSTITUTE('Company information'!D$4,"-",""),9))</f>
        <v/>
      </c>
      <c r="W1977" s="418">
        <f>AI1977-I1977</f>
        <v/>
      </c>
      <c r="X1977" s="455" t="n"/>
      <c r="Y1977" s="417" t="n"/>
      <c r="Z1977" s="418" t="n"/>
      <c r="AA1977" s="418" t="n"/>
      <c r="AB1977" s="418" t="n"/>
      <c r="AC1977" s="418" t="n"/>
      <c r="AD1977" s="418" t="n"/>
      <c r="AE1977" s="455" t="n"/>
      <c r="AF1977" s="455" t="n"/>
      <c r="AG1977" s="455" t="n"/>
      <c r="AH1977" s="455" t="n"/>
      <c r="AI1977" s="455" t="n"/>
      <c r="AJ1977" s="455" t="n"/>
      <c r="AK1977" s="455" t="n"/>
      <c r="AL1977" s="455" t="n"/>
      <c r="AM1977" s="455" t="n"/>
      <c r="AN1977" s="455" t="n"/>
      <c r="AO1977" s="455" t="n"/>
      <c r="AP1977" s="455" t="n"/>
      <c r="AQ1977" s="455" t="n"/>
      <c r="AR1977" s="418" t="n"/>
      <c r="AS1977" s="418" t="n"/>
      <c r="AT1977" s="418" t="n"/>
    </row>
    <row r="1978">
      <c r="A1978" s="417" t="n">
        <v>1969</v>
      </c>
      <c r="B1978" s="418" t="inlineStr">
        <is>
          <t>HANDLING AND TRUCKING FEE</t>
        </is>
      </c>
      <c r="C1978" s="418" t="inlineStr">
        <is>
          <t>អ៊ិចស្ពែឌីធ័រ ខេមបូឌា អិលធីឌី</t>
        </is>
      </c>
      <c r="D1978" s="418" t="inlineStr">
        <is>
          <t>L001-100045898</t>
        </is>
      </c>
      <c r="E1978" s="418" t="inlineStr">
        <is>
          <t>TI-0247617</t>
        </is>
      </c>
      <c r="F1978" s="419" t="n">
        <v>45040</v>
      </c>
      <c r="G1978" s="420" t="n">
        <v>325215</v>
      </c>
      <c r="H1978" s="418" t="n"/>
      <c r="I1978" s="455" t="n">
        <v>325215</v>
      </c>
      <c r="J1978" s="418">
        <f>IF(L1978&lt;&gt;"",L1978,K1978)</f>
        <v/>
      </c>
      <c r="K1978" s="418">
        <f>IF(AND(T1978=TRUE, U1978=TRUE, V1978=TRUE), IF(W1978&lt;-0.05, "អនុញ្ញាត (អ្នកផ្គត់ផ្គង់ប្រកាសខ្វះ)", "បានប្រកាស (អនុញ្ញាត)"), IF(AND(T1978=FALSE, U1978=FALSE, V1978=FALSE), "ព្យួរទុក (មិនមានទិន្នន័យ)", "ប្រកាសខុស (ព្យួរទុក)"))</f>
        <v/>
      </c>
      <c r="L1978" s="418" t="inlineStr"/>
      <c r="M1978" s="418" t="inlineStr"/>
      <c r="N1978" s="455" t="n"/>
      <c r="O1978" s="455">
        <f>IF(W1978&lt;0,AI1978,I1978)</f>
        <v/>
      </c>
      <c r="P1978" s="455">
        <f>I1978-O1978</f>
        <v/>
      </c>
      <c r="Q1978" s="418" t="n"/>
      <c r="R1978" s="418" t="inlineStr">
        <is>
          <t>TI-0247617</t>
        </is>
      </c>
      <c r="S1978" s="418" t="inlineStr"/>
      <c r="T1978" s="418">
        <f>R1978=S1978</f>
        <v/>
      </c>
      <c r="U1978" s="418">
        <f>AND(MONTH(F1978)=MONTH(Y1978), YEAR(F1978)=YEAR(Y1978))</f>
        <v/>
      </c>
      <c r="V1978" s="418">
        <f>AND(AC1978&lt;&gt;"", 'Company information'!D$4&lt;&gt;"", RIGHT(SUBSTITUTE(AC1978,"-",""),9)=RIGHT(SUBSTITUTE('Company information'!D$4,"-",""),9))</f>
        <v/>
      </c>
      <c r="W1978" s="418">
        <f>AI1978-I1978</f>
        <v/>
      </c>
      <c r="X1978" s="455" t="n"/>
      <c r="Y1978" s="417" t="n"/>
      <c r="Z1978" s="418" t="n"/>
      <c r="AA1978" s="418" t="n"/>
      <c r="AB1978" s="418" t="n"/>
      <c r="AC1978" s="418" t="n"/>
      <c r="AD1978" s="418" t="n"/>
      <c r="AE1978" s="455" t="n"/>
      <c r="AF1978" s="455" t="n"/>
      <c r="AG1978" s="455" t="n"/>
      <c r="AH1978" s="455" t="n"/>
      <c r="AI1978" s="455" t="n"/>
      <c r="AJ1978" s="455" t="n"/>
      <c r="AK1978" s="455" t="n"/>
      <c r="AL1978" s="455" t="n"/>
      <c r="AM1978" s="455" t="n"/>
      <c r="AN1978" s="455" t="n"/>
      <c r="AO1978" s="455" t="n"/>
      <c r="AP1978" s="455" t="n"/>
      <c r="AQ1978" s="455" t="n"/>
      <c r="AR1978" s="418" t="n"/>
      <c r="AS1978" s="418" t="n"/>
      <c r="AT1978" s="418" t="n"/>
    </row>
    <row r="1979">
      <c r="A1979" s="417" t="n">
        <v>1970</v>
      </c>
      <c r="B1979" s="418" t="inlineStr">
        <is>
          <t>HANDLING AND TRUCKING FEE</t>
        </is>
      </c>
      <c r="C1979" s="418" t="inlineStr">
        <is>
          <t>អ៊ិចស្ពែឌីធ័រ ខេមបូឌា អិលធីឌី</t>
        </is>
      </c>
      <c r="D1979" s="418" t="inlineStr">
        <is>
          <t>L001-100045898</t>
        </is>
      </c>
      <c r="E1979" s="418" t="inlineStr">
        <is>
          <t>TI-0247625</t>
        </is>
      </c>
      <c r="F1979" s="419" t="n">
        <v>45040</v>
      </c>
      <c r="G1979" s="420" t="n">
        <v>56898</v>
      </c>
      <c r="H1979" s="418" t="n"/>
      <c r="I1979" s="455" t="n">
        <v>56898</v>
      </c>
      <c r="J1979" s="418">
        <f>IF(L1979&lt;&gt;"",L1979,K1979)</f>
        <v/>
      </c>
      <c r="K1979" s="418">
        <f>IF(AND(T1979=TRUE, U1979=TRUE, V1979=TRUE), IF(W1979&lt;-0.05, "អនុញ្ញាត (អ្នកផ្គត់ផ្គង់ប្រកាសខ្វះ)", "បានប្រកាស (អនុញ្ញាត)"), IF(AND(T1979=FALSE, U1979=FALSE, V1979=FALSE), "ព្យួរទុក (មិនមានទិន្នន័យ)", "ប្រកាសខុស (ព្យួរទុក)"))</f>
        <v/>
      </c>
      <c r="L1979" s="418" t="inlineStr"/>
      <c r="M1979" s="418" t="inlineStr"/>
      <c r="N1979" s="455" t="n"/>
      <c r="O1979" s="455">
        <f>IF(W1979&lt;0,AI1979,I1979)</f>
        <v/>
      </c>
      <c r="P1979" s="455">
        <f>I1979-O1979</f>
        <v/>
      </c>
      <c r="Q1979" s="418" t="n"/>
      <c r="R1979" s="418" t="inlineStr">
        <is>
          <t>TI-0247625</t>
        </is>
      </c>
      <c r="S1979" s="418" t="inlineStr"/>
      <c r="T1979" s="418">
        <f>R1979=S1979</f>
        <v/>
      </c>
      <c r="U1979" s="418">
        <f>AND(MONTH(F1979)=MONTH(Y1979), YEAR(F1979)=YEAR(Y1979))</f>
        <v/>
      </c>
      <c r="V1979" s="418">
        <f>AND(AC1979&lt;&gt;"", 'Company information'!D$4&lt;&gt;"", RIGHT(SUBSTITUTE(AC1979,"-",""),9)=RIGHT(SUBSTITUTE('Company information'!D$4,"-",""),9))</f>
        <v/>
      </c>
      <c r="W1979" s="418">
        <f>AI1979-I1979</f>
        <v/>
      </c>
      <c r="X1979" s="455" t="n"/>
      <c r="Y1979" s="417" t="n"/>
      <c r="Z1979" s="418" t="n"/>
      <c r="AA1979" s="418" t="n"/>
      <c r="AB1979" s="418" t="n"/>
      <c r="AC1979" s="418" t="n"/>
      <c r="AD1979" s="418" t="n"/>
      <c r="AE1979" s="455" t="n"/>
      <c r="AF1979" s="455" t="n"/>
      <c r="AG1979" s="455" t="n"/>
      <c r="AH1979" s="455" t="n"/>
      <c r="AI1979" s="455" t="n"/>
      <c r="AJ1979" s="455" t="n"/>
      <c r="AK1979" s="455" t="n"/>
      <c r="AL1979" s="455" t="n"/>
      <c r="AM1979" s="455" t="n"/>
      <c r="AN1979" s="455" t="n"/>
      <c r="AO1979" s="455" t="n"/>
      <c r="AP1979" s="455" t="n"/>
      <c r="AQ1979" s="455" t="n"/>
      <c r="AR1979" s="418" t="n"/>
      <c r="AS1979" s="418" t="n"/>
      <c r="AT1979" s="418" t="n"/>
    </row>
    <row r="1980">
      <c r="A1980" s="417" t="n">
        <v>1971</v>
      </c>
      <c r="B1980" s="418" t="inlineStr">
        <is>
          <t>HANDLING AND TRUCKING FEE</t>
        </is>
      </c>
      <c r="C1980" s="418" t="inlineStr">
        <is>
          <t>អ៊ិចស្ពែឌីធ័រ ខេមបូឌា អិលធីឌី</t>
        </is>
      </c>
      <c r="D1980" s="418" t="inlineStr">
        <is>
          <t>L001-100045898</t>
        </is>
      </c>
      <c r="E1980" s="418" t="inlineStr">
        <is>
          <t>TI-0247633</t>
        </is>
      </c>
      <c r="F1980" s="419" t="n">
        <v>45040</v>
      </c>
      <c r="G1980" s="420" t="n">
        <v>52741</v>
      </c>
      <c r="H1980" s="418" t="n"/>
      <c r="I1980" s="455" t="n">
        <v>52741</v>
      </c>
      <c r="J1980" s="418">
        <f>IF(L1980&lt;&gt;"",L1980,K1980)</f>
        <v/>
      </c>
      <c r="K1980" s="418">
        <f>IF(AND(T1980=TRUE, U1980=TRUE, V1980=TRUE), IF(W1980&lt;-0.05, "អនុញ្ញាត (អ្នកផ្គត់ផ្គង់ប្រកាសខ្វះ)", "បានប្រកាស (អនុញ្ញាត)"), IF(AND(T1980=FALSE, U1980=FALSE, V1980=FALSE), "ព្យួរទុក (មិនមានទិន្នន័យ)", "ប្រកាសខុស (ព្យួរទុក)"))</f>
        <v/>
      </c>
      <c r="L1980" s="418" t="inlineStr"/>
      <c r="M1980" s="418" t="inlineStr"/>
      <c r="N1980" s="455" t="n"/>
      <c r="O1980" s="455">
        <f>IF(W1980&lt;0,AI1980,I1980)</f>
        <v/>
      </c>
      <c r="P1980" s="455">
        <f>I1980-O1980</f>
        <v/>
      </c>
      <c r="Q1980" s="418" t="n"/>
      <c r="R1980" s="418" t="inlineStr">
        <is>
          <t>TI-0247633</t>
        </is>
      </c>
      <c r="S1980" s="418" t="inlineStr"/>
      <c r="T1980" s="418">
        <f>R1980=S1980</f>
        <v/>
      </c>
      <c r="U1980" s="418">
        <f>AND(MONTH(F1980)=MONTH(Y1980), YEAR(F1980)=YEAR(Y1980))</f>
        <v/>
      </c>
      <c r="V1980" s="418">
        <f>AND(AC1980&lt;&gt;"", 'Company information'!D$4&lt;&gt;"", RIGHT(SUBSTITUTE(AC1980,"-",""),9)=RIGHT(SUBSTITUTE('Company information'!D$4,"-",""),9))</f>
        <v/>
      </c>
      <c r="W1980" s="418">
        <f>AI1980-I1980</f>
        <v/>
      </c>
      <c r="X1980" s="455" t="n"/>
      <c r="Y1980" s="417" t="n"/>
      <c r="Z1980" s="418" t="n"/>
      <c r="AA1980" s="418" t="n"/>
      <c r="AB1980" s="418" t="n"/>
      <c r="AC1980" s="418" t="n"/>
      <c r="AD1980" s="418" t="n"/>
      <c r="AE1980" s="455" t="n"/>
      <c r="AF1980" s="455" t="n"/>
      <c r="AG1980" s="455" t="n"/>
      <c r="AH1980" s="455" t="n"/>
      <c r="AI1980" s="455" t="n"/>
      <c r="AJ1980" s="455" t="n"/>
      <c r="AK1980" s="455" t="n"/>
      <c r="AL1980" s="455" t="n"/>
      <c r="AM1980" s="455" t="n"/>
      <c r="AN1980" s="455" t="n"/>
      <c r="AO1980" s="455" t="n"/>
      <c r="AP1980" s="455" t="n"/>
      <c r="AQ1980" s="455" t="n"/>
      <c r="AR1980" s="418" t="n"/>
      <c r="AS1980" s="418" t="n"/>
      <c r="AT1980" s="418" t="n"/>
    </row>
    <row r="1981">
      <c r="A1981" s="417" t="n">
        <v>1972</v>
      </c>
      <c r="B1981" s="418" t="inlineStr">
        <is>
          <t>HANDLING AND TRUCKING FEE</t>
        </is>
      </c>
      <c r="C1981" s="418" t="inlineStr">
        <is>
          <t>អ៊ិចស្ពែឌីធ័រ ខេមបូឌា អិលធីឌី</t>
        </is>
      </c>
      <c r="D1981" s="418" t="inlineStr">
        <is>
          <t>L001-100045898</t>
        </is>
      </c>
      <c r="E1981" s="418" t="inlineStr">
        <is>
          <t>TI-0247636</t>
        </is>
      </c>
      <c r="F1981" s="419" t="n">
        <v>45040</v>
      </c>
      <c r="G1981" s="420" t="n">
        <v>204432</v>
      </c>
      <c r="H1981" s="418" t="n"/>
      <c r="I1981" s="455" t="n">
        <v>204432</v>
      </c>
      <c r="J1981" s="418">
        <f>IF(L1981&lt;&gt;"",L1981,K1981)</f>
        <v/>
      </c>
      <c r="K1981" s="418">
        <f>IF(AND(T1981=TRUE, U1981=TRUE, V1981=TRUE), IF(W1981&lt;-0.05, "អនុញ្ញាត (អ្នកផ្គត់ផ្គង់ប្រកាសខ្វះ)", "បានប្រកាស (អនុញ្ញាត)"), IF(AND(T1981=FALSE, U1981=FALSE, V1981=FALSE), "ព្យួរទុក (មិនមានទិន្នន័យ)", "ប្រកាសខុស (ព្យួរទុក)"))</f>
        <v/>
      </c>
      <c r="L1981" s="418" t="inlineStr"/>
      <c r="M1981" s="418" t="inlineStr"/>
      <c r="N1981" s="455" t="n"/>
      <c r="O1981" s="455">
        <f>IF(W1981&lt;0,AI1981,I1981)</f>
        <v/>
      </c>
      <c r="P1981" s="455">
        <f>I1981-O1981</f>
        <v/>
      </c>
      <c r="Q1981" s="418" t="n"/>
      <c r="R1981" s="418" t="inlineStr">
        <is>
          <t>TI-0247636</t>
        </is>
      </c>
      <c r="S1981" s="418" t="inlineStr"/>
      <c r="T1981" s="418">
        <f>R1981=S1981</f>
        <v/>
      </c>
      <c r="U1981" s="418">
        <f>AND(MONTH(F1981)=MONTH(Y1981), YEAR(F1981)=YEAR(Y1981))</f>
        <v/>
      </c>
      <c r="V1981" s="418">
        <f>AND(AC1981&lt;&gt;"", 'Company information'!D$4&lt;&gt;"", RIGHT(SUBSTITUTE(AC1981,"-",""),9)=RIGHT(SUBSTITUTE('Company information'!D$4,"-",""),9))</f>
        <v/>
      </c>
      <c r="W1981" s="418">
        <f>AI1981-I1981</f>
        <v/>
      </c>
      <c r="X1981" s="455" t="n"/>
      <c r="Y1981" s="417" t="n"/>
      <c r="Z1981" s="418" t="n"/>
      <c r="AA1981" s="418" t="n"/>
      <c r="AB1981" s="418" t="n"/>
      <c r="AC1981" s="418" t="n"/>
      <c r="AD1981" s="418" t="n"/>
      <c r="AE1981" s="455" t="n"/>
      <c r="AF1981" s="455" t="n"/>
      <c r="AG1981" s="455" t="n"/>
      <c r="AH1981" s="455" t="n"/>
      <c r="AI1981" s="455" t="n"/>
      <c r="AJ1981" s="455" t="n"/>
      <c r="AK1981" s="455" t="n"/>
      <c r="AL1981" s="455" t="n"/>
      <c r="AM1981" s="455" t="n"/>
      <c r="AN1981" s="455" t="n"/>
      <c r="AO1981" s="455" t="n"/>
      <c r="AP1981" s="455" t="n"/>
      <c r="AQ1981" s="455" t="n"/>
      <c r="AR1981" s="418" t="n"/>
      <c r="AS1981" s="418" t="n"/>
      <c r="AT1981" s="418" t="n"/>
    </row>
    <row r="1982">
      <c r="A1982" s="417" t="n">
        <v>1973</v>
      </c>
      <c r="B1982" s="418" t="inlineStr">
        <is>
          <t>Export Administration fee, Port Formality &amp; service Charge</t>
        </is>
      </c>
      <c r="C1982" s="418" t="inlineStr">
        <is>
          <t>ឆាយ ដា ឡូយីស្ទីក</t>
        </is>
      </c>
      <c r="D1982" s="418" t="inlineStr">
        <is>
          <t>L001-100063098</t>
        </is>
      </c>
      <c r="E1982" s="418" t="inlineStr">
        <is>
          <t>2304003319</t>
        </is>
      </c>
      <c r="F1982" s="419" t="n">
        <v>44989</v>
      </c>
      <c r="G1982" s="420" t="n">
        <v>76583</v>
      </c>
      <c r="H1982" s="418" t="n"/>
      <c r="I1982" s="455" t="n">
        <v>76583</v>
      </c>
      <c r="J1982" s="418">
        <f>IF(L1982&lt;&gt;"",L1982,K1982)</f>
        <v/>
      </c>
      <c r="K1982" s="418">
        <f>IF(AND(T1982=TRUE, U1982=TRUE, V1982=TRUE), IF(W1982&lt;-0.05, "អនុញ្ញាត (អ្នកផ្គត់ផ្គង់ប្រកាសខ្វះ)", "បានប្រកាស (អនុញ្ញាត)"), IF(AND(T1982=FALSE, U1982=FALSE, V1982=FALSE), "ព្យួរទុក (មិនមានទិន្នន័យ)", "ប្រកាសខុស (ព្យួរទុក)"))</f>
        <v/>
      </c>
      <c r="L1982" s="418" t="inlineStr"/>
      <c r="M1982" s="418" t="inlineStr"/>
      <c r="N1982" s="455" t="n"/>
      <c r="O1982" s="455">
        <f>IF(W1982&lt;0,AI1982,I1982)</f>
        <v/>
      </c>
      <c r="P1982" s="455">
        <f>I1982-O1982</f>
        <v/>
      </c>
      <c r="Q1982" s="418" t="n"/>
      <c r="R1982" s="418" t="inlineStr">
        <is>
          <t>2304003319</t>
        </is>
      </c>
      <c r="S1982" s="418" t="inlineStr"/>
      <c r="T1982" s="418">
        <f>R1982=S1982</f>
        <v/>
      </c>
      <c r="U1982" s="418">
        <f>AND(MONTH(F1982)=MONTH(Y1982), YEAR(F1982)=YEAR(Y1982))</f>
        <v/>
      </c>
      <c r="V1982" s="418">
        <f>AND(AC1982&lt;&gt;"", 'Company information'!D$4&lt;&gt;"", RIGHT(SUBSTITUTE(AC1982,"-",""),9)=RIGHT(SUBSTITUTE('Company information'!D$4,"-",""),9))</f>
        <v/>
      </c>
      <c r="W1982" s="418">
        <f>AI1982-I1982</f>
        <v/>
      </c>
      <c r="X1982" s="455" t="n"/>
      <c r="Y1982" s="417" t="n"/>
      <c r="Z1982" s="418" t="n"/>
      <c r="AA1982" s="418" t="n"/>
      <c r="AB1982" s="418" t="n"/>
      <c r="AC1982" s="418" t="n"/>
      <c r="AD1982" s="418" t="n"/>
      <c r="AE1982" s="455" t="n"/>
      <c r="AF1982" s="455" t="n"/>
      <c r="AG1982" s="455" t="n"/>
      <c r="AH1982" s="455" t="n"/>
      <c r="AI1982" s="455" t="n"/>
      <c r="AJ1982" s="455" t="n"/>
      <c r="AK1982" s="455" t="n"/>
      <c r="AL1982" s="455" t="n"/>
      <c r="AM1982" s="455" t="n"/>
      <c r="AN1982" s="455" t="n"/>
      <c r="AO1982" s="455" t="n"/>
      <c r="AP1982" s="455" t="n"/>
      <c r="AQ1982" s="455" t="n"/>
      <c r="AR1982" s="418" t="n"/>
      <c r="AS1982" s="418" t="n"/>
      <c r="AT1982" s="418" t="n"/>
    </row>
    <row r="1983">
      <c r="A1983" s="417" t="n">
        <v>1974</v>
      </c>
      <c r="B1983" s="418" t="inlineStr">
        <is>
          <t>Export Administration fee, Port Formality, service Charge &amp; Extra Cut Seal</t>
        </is>
      </c>
      <c r="C1983" s="418" t="inlineStr">
        <is>
          <t>ឆាយ ដា ឡូយីស្ទីក</t>
        </is>
      </c>
      <c r="D1983" s="418" t="inlineStr">
        <is>
          <t>L001-100063098</t>
        </is>
      </c>
      <c r="E1983" s="418" t="inlineStr">
        <is>
          <t>2304003323</t>
        </is>
      </c>
      <c r="F1983" s="419" t="n">
        <v>44989</v>
      </c>
      <c r="G1983" s="420" t="n">
        <v>100895</v>
      </c>
      <c r="H1983" s="418" t="n"/>
      <c r="I1983" s="455" t="n">
        <v>100895</v>
      </c>
      <c r="J1983" s="418">
        <f>IF(L1983&lt;&gt;"",L1983,K1983)</f>
        <v/>
      </c>
      <c r="K1983" s="418">
        <f>IF(AND(T1983=TRUE, U1983=TRUE, V1983=TRUE), IF(W1983&lt;-0.05, "អនុញ្ញាត (អ្នកផ្គត់ផ្គង់ប្រកាសខ្វះ)", "បានប្រកាស (អនុញ្ញាត)"), IF(AND(T1983=FALSE, U1983=FALSE, V1983=FALSE), "ព្យួរទុក (មិនមានទិន្នន័យ)", "ប្រកាសខុស (ព្យួរទុក)"))</f>
        <v/>
      </c>
      <c r="L1983" s="418" t="inlineStr"/>
      <c r="M1983" s="418" t="inlineStr"/>
      <c r="N1983" s="455" t="n"/>
      <c r="O1983" s="455">
        <f>IF(W1983&lt;0,AI1983,I1983)</f>
        <v/>
      </c>
      <c r="P1983" s="455">
        <f>I1983-O1983</f>
        <v/>
      </c>
      <c r="Q1983" s="418" t="n"/>
      <c r="R1983" s="418" t="inlineStr">
        <is>
          <t>2304003323</t>
        </is>
      </c>
      <c r="S1983" s="418" t="inlineStr"/>
      <c r="T1983" s="418">
        <f>R1983=S1983</f>
        <v/>
      </c>
      <c r="U1983" s="418">
        <f>AND(MONTH(F1983)=MONTH(Y1983), YEAR(F1983)=YEAR(Y1983))</f>
        <v/>
      </c>
      <c r="V1983" s="418">
        <f>AND(AC1983&lt;&gt;"", 'Company information'!D$4&lt;&gt;"", RIGHT(SUBSTITUTE(AC1983,"-",""),9)=RIGHT(SUBSTITUTE('Company information'!D$4,"-",""),9))</f>
        <v/>
      </c>
      <c r="W1983" s="418">
        <f>AI1983-I1983</f>
        <v/>
      </c>
      <c r="X1983" s="455" t="n"/>
      <c r="Y1983" s="417" t="n"/>
      <c r="Z1983" s="418" t="n"/>
      <c r="AA1983" s="418" t="n"/>
      <c r="AB1983" s="418" t="n"/>
      <c r="AC1983" s="418" t="n"/>
      <c r="AD1983" s="418" t="n"/>
      <c r="AE1983" s="455" t="n"/>
      <c r="AF1983" s="455" t="n"/>
      <c r="AG1983" s="455" t="n"/>
      <c r="AH1983" s="455" t="n"/>
      <c r="AI1983" s="455" t="n"/>
      <c r="AJ1983" s="455" t="n"/>
      <c r="AK1983" s="455" t="n"/>
      <c r="AL1983" s="455" t="n"/>
      <c r="AM1983" s="455" t="n"/>
      <c r="AN1983" s="455" t="n"/>
      <c r="AO1983" s="455" t="n"/>
      <c r="AP1983" s="455" t="n"/>
      <c r="AQ1983" s="455" t="n"/>
      <c r="AR1983" s="418" t="n"/>
      <c r="AS1983" s="418" t="n"/>
      <c r="AT1983" s="418" t="n"/>
    </row>
    <row r="1984">
      <c r="A1984" s="417" t="n">
        <v>1975</v>
      </c>
      <c r="B1984" s="418" t="inlineStr">
        <is>
          <t>Export Administration fee, Port Formality, service Charge &amp; Extra Cut Seal</t>
        </is>
      </c>
      <c r="C1984" s="418" t="inlineStr">
        <is>
          <t>ឆាយ ដា ឡូយីស្ទីក</t>
        </is>
      </c>
      <c r="D1984" s="418" t="inlineStr">
        <is>
          <t>L001-100063098</t>
        </is>
      </c>
      <c r="E1984" s="418" t="inlineStr">
        <is>
          <t>2304003342</t>
        </is>
      </c>
      <c r="F1984" s="419" t="n">
        <v>44989</v>
      </c>
      <c r="G1984" s="420" t="n">
        <v>88739</v>
      </c>
      <c r="H1984" s="418" t="n"/>
      <c r="I1984" s="455" t="n">
        <v>88739</v>
      </c>
      <c r="J1984" s="418">
        <f>IF(L1984&lt;&gt;"",L1984,K1984)</f>
        <v/>
      </c>
      <c r="K1984" s="418">
        <f>IF(AND(T1984=TRUE, U1984=TRUE, V1984=TRUE), IF(W1984&lt;-0.05, "អនុញ្ញាត (អ្នកផ្គត់ផ្គង់ប្រកាសខ្វះ)", "បានប្រកាស (អនុញ្ញាត)"), IF(AND(T1984=FALSE, U1984=FALSE, V1984=FALSE), "ព្យួរទុក (មិនមានទិន្នន័យ)", "ប្រកាសខុស (ព្យួរទុក)"))</f>
        <v/>
      </c>
      <c r="L1984" s="418" t="inlineStr"/>
      <c r="M1984" s="418" t="inlineStr"/>
      <c r="N1984" s="455" t="n"/>
      <c r="O1984" s="455">
        <f>IF(W1984&lt;0,AI1984,I1984)</f>
        <v/>
      </c>
      <c r="P1984" s="455">
        <f>I1984-O1984</f>
        <v/>
      </c>
      <c r="Q1984" s="418" t="n"/>
      <c r="R1984" s="418" t="inlineStr">
        <is>
          <t>2304003342</t>
        </is>
      </c>
      <c r="S1984" s="418" t="inlineStr"/>
      <c r="T1984" s="418">
        <f>R1984=S1984</f>
        <v/>
      </c>
      <c r="U1984" s="418">
        <f>AND(MONTH(F1984)=MONTH(Y1984), YEAR(F1984)=YEAR(Y1984))</f>
        <v/>
      </c>
      <c r="V1984" s="418">
        <f>AND(AC1984&lt;&gt;"", 'Company information'!D$4&lt;&gt;"", RIGHT(SUBSTITUTE(AC1984,"-",""),9)=RIGHT(SUBSTITUTE('Company information'!D$4,"-",""),9))</f>
        <v/>
      </c>
      <c r="W1984" s="418">
        <f>AI1984-I1984</f>
        <v/>
      </c>
      <c r="X1984" s="455" t="n"/>
      <c r="Y1984" s="417" t="n"/>
      <c r="Z1984" s="418" t="n"/>
      <c r="AA1984" s="418" t="n"/>
      <c r="AB1984" s="418" t="n"/>
      <c r="AC1984" s="418" t="n"/>
      <c r="AD1984" s="418" t="n"/>
      <c r="AE1984" s="455" t="n"/>
      <c r="AF1984" s="455" t="n"/>
      <c r="AG1984" s="455" t="n"/>
      <c r="AH1984" s="455" t="n"/>
      <c r="AI1984" s="455" t="n"/>
      <c r="AJ1984" s="455" t="n"/>
      <c r="AK1984" s="455" t="n"/>
      <c r="AL1984" s="455" t="n"/>
      <c r="AM1984" s="455" t="n"/>
      <c r="AN1984" s="455" t="n"/>
      <c r="AO1984" s="455" t="n"/>
      <c r="AP1984" s="455" t="n"/>
      <c r="AQ1984" s="455" t="n"/>
      <c r="AR1984" s="418" t="n"/>
      <c r="AS1984" s="418" t="n"/>
      <c r="AT1984" s="418" t="n"/>
    </row>
    <row r="1985">
      <c r="A1985" s="417" t="n">
        <v>1976</v>
      </c>
      <c r="B1985" s="418" t="inlineStr">
        <is>
          <t>HANDLING AND TRUCKING FEE</t>
        </is>
      </c>
      <c r="C1985" s="418" t="inlineStr">
        <is>
          <t>អ៊ិចស្ពែឌីធ័រ ខេមបូឌា អិលធីឌី</t>
        </is>
      </c>
      <c r="D1985" s="418" t="inlineStr">
        <is>
          <t>L001-100045898</t>
        </is>
      </c>
      <c r="E1985" s="418" t="inlineStr">
        <is>
          <t>TI-0246602</t>
        </is>
      </c>
      <c r="F1985" s="419" t="n">
        <v>44989</v>
      </c>
      <c r="G1985" s="420" t="n">
        <v>520432</v>
      </c>
      <c r="H1985" s="418" t="n"/>
      <c r="I1985" s="455" t="n">
        <v>520432</v>
      </c>
      <c r="J1985" s="418">
        <f>IF(L1985&lt;&gt;"",L1985,K1985)</f>
        <v/>
      </c>
      <c r="K1985" s="418">
        <f>IF(AND(T1985=TRUE, U1985=TRUE, V1985=TRUE), IF(W1985&lt;-0.05, "អនុញ្ញាត (អ្នកផ្គត់ផ្គង់ប្រកាសខ្វះ)", "បានប្រកាស (អនុញ្ញាត)"), IF(AND(T1985=FALSE, U1985=FALSE, V1985=FALSE), "ព្យួរទុក (មិនមានទិន្នន័យ)", "ប្រកាសខុស (ព្យួរទុក)"))</f>
        <v/>
      </c>
      <c r="L1985" s="418" t="inlineStr"/>
      <c r="M1985" s="418" t="inlineStr"/>
      <c r="N1985" s="455" t="n"/>
      <c r="O1985" s="455">
        <f>IF(W1985&lt;0,AI1985,I1985)</f>
        <v/>
      </c>
      <c r="P1985" s="455">
        <f>I1985-O1985</f>
        <v/>
      </c>
      <c r="Q1985" s="418" t="n"/>
      <c r="R1985" s="418" t="inlineStr">
        <is>
          <t>TI-0246602</t>
        </is>
      </c>
      <c r="S1985" s="418" t="inlineStr"/>
      <c r="T1985" s="418">
        <f>R1985=S1985</f>
        <v/>
      </c>
      <c r="U1985" s="418">
        <f>AND(MONTH(F1985)=MONTH(Y1985), YEAR(F1985)=YEAR(Y1985))</f>
        <v/>
      </c>
      <c r="V1985" s="418">
        <f>AND(AC1985&lt;&gt;"", 'Company information'!D$4&lt;&gt;"", RIGHT(SUBSTITUTE(AC1985,"-",""),9)=RIGHT(SUBSTITUTE('Company information'!D$4,"-",""),9))</f>
        <v/>
      </c>
      <c r="W1985" s="418">
        <f>AI1985-I1985</f>
        <v/>
      </c>
      <c r="X1985" s="455" t="n"/>
      <c r="Y1985" s="417" t="n"/>
      <c r="Z1985" s="418" t="n"/>
      <c r="AA1985" s="418" t="n"/>
      <c r="AB1985" s="418" t="n"/>
      <c r="AC1985" s="418" t="n"/>
      <c r="AD1985" s="418" t="n"/>
      <c r="AE1985" s="455" t="n"/>
      <c r="AF1985" s="455" t="n"/>
      <c r="AG1985" s="455" t="n"/>
      <c r="AH1985" s="455" t="n"/>
      <c r="AI1985" s="455" t="n"/>
      <c r="AJ1985" s="455" t="n"/>
      <c r="AK1985" s="455" t="n"/>
      <c r="AL1985" s="455" t="n"/>
      <c r="AM1985" s="455" t="n"/>
      <c r="AN1985" s="455" t="n"/>
      <c r="AO1985" s="455" t="n"/>
      <c r="AP1985" s="455" t="n"/>
      <c r="AQ1985" s="455" t="n"/>
      <c r="AR1985" s="418" t="n"/>
      <c r="AS1985" s="418" t="n"/>
      <c r="AT1985" s="418" t="n"/>
    </row>
    <row r="1986">
      <c r="A1986" s="417" t="n">
        <v>1977</v>
      </c>
      <c r="B1986" s="418" t="inlineStr">
        <is>
          <t>Worker fee</t>
        </is>
      </c>
      <c r="C1986" s="418" t="inlineStr">
        <is>
          <t>ឆាយ ដា ឡូយីស្ទីក</t>
        </is>
      </c>
      <c r="D1986" s="418" t="inlineStr">
        <is>
          <t>L001-100063098</t>
        </is>
      </c>
      <c r="E1986" s="418" t="inlineStr">
        <is>
          <t>2304003361</t>
        </is>
      </c>
      <c r="F1986" s="419" t="n">
        <v>44989</v>
      </c>
      <c r="G1986" s="420" t="n">
        <v>8104</v>
      </c>
      <c r="H1986" s="418" t="n"/>
      <c r="I1986" s="455" t="n">
        <v>8104</v>
      </c>
      <c r="J1986" s="418">
        <f>IF(L1986&lt;&gt;"",L1986,K1986)</f>
        <v/>
      </c>
      <c r="K1986" s="418">
        <f>IF(AND(T1986=TRUE, U1986=TRUE, V1986=TRUE), IF(W1986&lt;-0.05, "អនុញ្ញាត (អ្នកផ្គត់ផ្គង់ប្រកាសខ្វះ)", "បានប្រកាស (អនុញ្ញាត)"), IF(AND(T1986=FALSE, U1986=FALSE, V1986=FALSE), "ព្យួរទុក (មិនមានទិន្នន័យ)", "ប្រកាសខុស (ព្យួរទុក)"))</f>
        <v/>
      </c>
      <c r="L1986" s="418" t="inlineStr"/>
      <c r="M1986" s="418" t="inlineStr"/>
      <c r="N1986" s="455" t="n"/>
      <c r="O1986" s="455">
        <f>IF(W1986&lt;0,AI1986,I1986)</f>
        <v/>
      </c>
      <c r="P1986" s="455">
        <f>I1986-O1986</f>
        <v/>
      </c>
      <c r="Q1986" s="418" t="n"/>
      <c r="R1986" s="418" t="inlineStr">
        <is>
          <t>2304003361</t>
        </is>
      </c>
      <c r="S1986" s="418" t="inlineStr"/>
      <c r="T1986" s="418">
        <f>R1986=S1986</f>
        <v/>
      </c>
      <c r="U1986" s="418">
        <f>AND(MONTH(F1986)=MONTH(Y1986), YEAR(F1986)=YEAR(Y1986))</f>
        <v/>
      </c>
      <c r="V1986" s="418">
        <f>AND(AC1986&lt;&gt;"", 'Company information'!D$4&lt;&gt;"", RIGHT(SUBSTITUTE(AC1986,"-",""),9)=RIGHT(SUBSTITUTE('Company information'!D$4,"-",""),9))</f>
        <v/>
      </c>
      <c r="W1986" s="418">
        <f>AI1986-I1986</f>
        <v/>
      </c>
      <c r="X1986" s="455" t="n"/>
      <c r="Y1986" s="417" t="n"/>
      <c r="Z1986" s="418" t="n"/>
      <c r="AA1986" s="418" t="n"/>
      <c r="AB1986" s="418" t="n"/>
      <c r="AC1986" s="418" t="n"/>
      <c r="AD1986" s="418" t="n"/>
      <c r="AE1986" s="455" t="n"/>
      <c r="AF1986" s="455" t="n"/>
      <c r="AG1986" s="455" t="n"/>
      <c r="AH1986" s="455" t="n"/>
      <c r="AI1986" s="455" t="n"/>
      <c r="AJ1986" s="455" t="n"/>
      <c r="AK1986" s="455" t="n"/>
      <c r="AL1986" s="455" t="n"/>
      <c r="AM1986" s="455" t="n"/>
      <c r="AN1986" s="455" t="n"/>
      <c r="AO1986" s="455" t="n"/>
      <c r="AP1986" s="455" t="n"/>
      <c r="AQ1986" s="455" t="n"/>
      <c r="AR1986" s="418" t="n"/>
      <c r="AS1986" s="418" t="n"/>
      <c r="AT1986" s="418" t="n"/>
    </row>
    <row r="1987">
      <c r="A1987" s="417" t="n">
        <v>1978</v>
      </c>
      <c r="B1987" s="418" t="inlineStr">
        <is>
          <t>Export Administration fee, Port Formality, service Charge</t>
        </is>
      </c>
      <c r="C1987" s="418" t="inlineStr">
        <is>
          <t>ឆាយ ដា ឡូយីស្ទីក</t>
        </is>
      </c>
      <c r="D1987" s="418" t="inlineStr">
        <is>
          <t>L001-100063098</t>
        </is>
      </c>
      <c r="E1987" s="418" t="inlineStr">
        <is>
          <t>2304003534</t>
        </is>
      </c>
      <c r="F1987" s="419" t="n">
        <v>45203</v>
      </c>
      <c r="G1987" s="420" t="n">
        <v>76734</v>
      </c>
      <c r="H1987" s="418" t="n"/>
      <c r="I1987" s="455" t="n">
        <v>76734</v>
      </c>
      <c r="J1987" s="418">
        <f>IF(L1987&lt;&gt;"",L1987,K1987)</f>
        <v/>
      </c>
      <c r="K1987" s="418">
        <f>IF(AND(T1987=TRUE, U1987=TRUE, V1987=TRUE), IF(W1987&lt;-0.05, "អនុញ្ញាត (អ្នកផ្គត់ផ្គង់ប្រកាសខ្វះ)", "បានប្រកាស (អនុញ្ញាត)"), IF(AND(T1987=FALSE, U1987=FALSE, V1987=FALSE), "ព្យួរទុក (មិនមានទិន្នន័យ)", "ប្រកាសខុស (ព្យួរទុក)"))</f>
        <v/>
      </c>
      <c r="L1987" s="418" t="inlineStr"/>
      <c r="M1987" s="418" t="inlineStr"/>
      <c r="N1987" s="455" t="n"/>
      <c r="O1987" s="455">
        <f>IF(W1987&lt;0,AI1987,I1987)</f>
        <v/>
      </c>
      <c r="P1987" s="455">
        <f>I1987-O1987</f>
        <v/>
      </c>
      <c r="Q1987" s="418" t="n"/>
      <c r="R1987" s="418" t="inlineStr">
        <is>
          <t>2304003534</t>
        </is>
      </c>
      <c r="S1987" s="418" t="inlineStr"/>
      <c r="T1987" s="418">
        <f>R1987=S1987</f>
        <v/>
      </c>
      <c r="U1987" s="418">
        <f>AND(MONTH(F1987)=MONTH(Y1987), YEAR(F1987)=YEAR(Y1987))</f>
        <v/>
      </c>
      <c r="V1987" s="418">
        <f>AND(AC1987&lt;&gt;"", 'Company information'!D$4&lt;&gt;"", RIGHT(SUBSTITUTE(AC1987,"-",""),9)=RIGHT(SUBSTITUTE('Company information'!D$4,"-",""),9))</f>
        <v/>
      </c>
      <c r="W1987" s="418">
        <f>AI1987-I1987</f>
        <v/>
      </c>
      <c r="X1987" s="455" t="n"/>
      <c r="Y1987" s="417" t="n"/>
      <c r="Z1987" s="418" t="n"/>
      <c r="AA1987" s="418" t="n"/>
      <c r="AB1987" s="418" t="n"/>
      <c r="AC1987" s="418" t="n"/>
      <c r="AD1987" s="418" t="n"/>
      <c r="AE1987" s="455" t="n"/>
      <c r="AF1987" s="455" t="n"/>
      <c r="AG1987" s="455" t="n"/>
      <c r="AH1987" s="455" t="n"/>
      <c r="AI1987" s="455" t="n"/>
      <c r="AJ1987" s="455" t="n"/>
      <c r="AK1987" s="455" t="n"/>
      <c r="AL1987" s="455" t="n"/>
      <c r="AM1987" s="455" t="n"/>
      <c r="AN1987" s="455" t="n"/>
      <c r="AO1987" s="455" t="n"/>
      <c r="AP1987" s="455" t="n"/>
      <c r="AQ1987" s="455" t="n"/>
      <c r="AR1987" s="418" t="n"/>
      <c r="AS1987" s="418" t="n"/>
      <c r="AT1987" s="418" t="n"/>
    </row>
    <row r="1988">
      <c r="A1988" s="417" t="n">
        <v>1979</v>
      </c>
      <c r="B1988" s="418" t="inlineStr">
        <is>
          <t>Export Administration fee, Port Formality, service Charge &amp; Extra Cut Seal</t>
        </is>
      </c>
      <c r="C1988" s="418" t="inlineStr">
        <is>
          <t>ឆាយ ដា ឡូយីស្ទីក</t>
        </is>
      </c>
      <c r="D1988" s="418" t="inlineStr">
        <is>
          <t>L001-100063098</t>
        </is>
      </c>
      <c r="E1988" s="418" t="inlineStr">
        <is>
          <t>2304003536</t>
        </is>
      </c>
      <c r="F1988" s="419" t="n">
        <v>45203</v>
      </c>
      <c r="G1988" s="420" t="n">
        <v>101094</v>
      </c>
      <c r="H1988" s="418" t="n"/>
      <c r="I1988" s="455" t="n">
        <v>101094</v>
      </c>
      <c r="J1988" s="418">
        <f>IF(L1988&lt;&gt;"",L1988,K1988)</f>
        <v/>
      </c>
      <c r="K1988" s="418">
        <f>IF(AND(T1988=TRUE, U1988=TRUE, V1988=TRUE), IF(W1988&lt;-0.05, "អនុញ្ញាត (អ្នកផ្គត់ផ្គង់ប្រកាសខ្វះ)", "បានប្រកាស (អនុញ្ញាត)"), IF(AND(T1988=FALSE, U1988=FALSE, V1988=FALSE), "ព្យួរទុក (មិនមានទិន្នន័យ)", "ប្រកាសខុស (ព្យួរទុក)"))</f>
        <v/>
      </c>
      <c r="L1988" s="418" t="inlineStr"/>
      <c r="M1988" s="418" t="inlineStr"/>
      <c r="N1988" s="455" t="n"/>
      <c r="O1988" s="455">
        <f>IF(W1988&lt;0,AI1988,I1988)</f>
        <v/>
      </c>
      <c r="P1988" s="455">
        <f>I1988-O1988</f>
        <v/>
      </c>
      <c r="Q1988" s="418" t="n"/>
      <c r="R1988" s="418" t="inlineStr">
        <is>
          <t>2304003536</t>
        </is>
      </c>
      <c r="S1988" s="418" t="inlineStr"/>
      <c r="T1988" s="418">
        <f>R1988=S1988</f>
        <v/>
      </c>
      <c r="U1988" s="418">
        <f>AND(MONTH(F1988)=MONTH(Y1988), YEAR(F1988)=YEAR(Y1988))</f>
        <v/>
      </c>
      <c r="V1988" s="418">
        <f>AND(AC1988&lt;&gt;"", 'Company information'!D$4&lt;&gt;"", RIGHT(SUBSTITUTE(AC1988,"-",""),9)=RIGHT(SUBSTITUTE('Company information'!D$4,"-",""),9))</f>
        <v/>
      </c>
      <c r="W1988" s="418">
        <f>AI1988-I1988</f>
        <v/>
      </c>
      <c r="X1988" s="455" t="n"/>
      <c r="Y1988" s="417" t="n"/>
      <c r="Z1988" s="418" t="n"/>
      <c r="AA1988" s="418" t="n"/>
      <c r="AB1988" s="418" t="n"/>
      <c r="AC1988" s="418" t="n"/>
      <c r="AD1988" s="418" t="n"/>
      <c r="AE1988" s="455" t="n"/>
      <c r="AF1988" s="455" t="n"/>
      <c r="AG1988" s="455" t="n"/>
      <c r="AH1988" s="455" t="n"/>
      <c r="AI1988" s="455" t="n"/>
      <c r="AJ1988" s="455" t="n"/>
      <c r="AK1988" s="455" t="n"/>
      <c r="AL1988" s="455" t="n"/>
      <c r="AM1988" s="455" t="n"/>
      <c r="AN1988" s="455" t="n"/>
      <c r="AO1988" s="455" t="n"/>
      <c r="AP1988" s="455" t="n"/>
      <c r="AQ1988" s="455" t="n"/>
      <c r="AR1988" s="418" t="n"/>
      <c r="AS1988" s="418" t="n"/>
      <c r="AT1988" s="418" t="n"/>
    </row>
    <row r="1989">
      <c r="A1989" s="417" t="n">
        <v>1980</v>
      </c>
      <c r="B1989" s="418" t="inlineStr">
        <is>
          <t>Export Administration fee, Port Formality, service Charge &amp; Extra Cut Seal</t>
        </is>
      </c>
      <c r="C1989" s="418" t="inlineStr">
        <is>
          <t>ឆាយ ដា ឡូយីស្ទីក</t>
        </is>
      </c>
      <c r="D1989" s="418" t="inlineStr">
        <is>
          <t>L001-100063098</t>
        </is>
      </c>
      <c r="E1989" s="418" t="inlineStr">
        <is>
          <t>2304003549</t>
        </is>
      </c>
      <c r="F1989" s="419" t="n">
        <v>45203</v>
      </c>
      <c r="G1989" s="420" t="n">
        <v>88914</v>
      </c>
      <c r="H1989" s="418" t="n"/>
      <c r="I1989" s="455" t="n">
        <v>88914</v>
      </c>
      <c r="J1989" s="418">
        <f>IF(L1989&lt;&gt;"",L1989,K1989)</f>
        <v/>
      </c>
      <c r="K1989" s="418">
        <f>IF(AND(T1989=TRUE, U1989=TRUE, V1989=TRUE), IF(W1989&lt;-0.05, "អនុញ្ញាត (អ្នកផ្គត់ផ្គង់ប្រកាសខ្វះ)", "បានប្រកាស (អនុញ្ញាត)"), IF(AND(T1989=FALSE, U1989=FALSE, V1989=FALSE), "ព្យួរទុក (មិនមានទិន្នន័យ)", "ប្រកាសខុស (ព្យួរទុក)"))</f>
        <v/>
      </c>
      <c r="L1989" s="418" t="inlineStr"/>
      <c r="M1989" s="418" t="inlineStr"/>
      <c r="N1989" s="455" t="n"/>
      <c r="O1989" s="455">
        <f>IF(W1989&lt;0,AI1989,I1989)</f>
        <v/>
      </c>
      <c r="P1989" s="455">
        <f>I1989-O1989</f>
        <v/>
      </c>
      <c r="Q1989" s="418" t="n"/>
      <c r="R1989" s="418" t="inlineStr">
        <is>
          <t>2304003549</t>
        </is>
      </c>
      <c r="S1989" s="418" t="inlineStr"/>
      <c r="T1989" s="418">
        <f>R1989=S1989</f>
        <v/>
      </c>
      <c r="U1989" s="418">
        <f>AND(MONTH(F1989)=MONTH(Y1989), YEAR(F1989)=YEAR(Y1989))</f>
        <v/>
      </c>
      <c r="V1989" s="418">
        <f>AND(AC1989&lt;&gt;"", 'Company information'!D$4&lt;&gt;"", RIGHT(SUBSTITUTE(AC1989,"-",""),9)=RIGHT(SUBSTITUTE('Company information'!D$4,"-",""),9))</f>
        <v/>
      </c>
      <c r="W1989" s="418">
        <f>AI1989-I1989</f>
        <v/>
      </c>
      <c r="X1989" s="455" t="n"/>
      <c r="Y1989" s="417" t="n"/>
      <c r="Z1989" s="418" t="n"/>
      <c r="AA1989" s="418" t="n"/>
      <c r="AB1989" s="418" t="n"/>
      <c r="AC1989" s="418" t="n"/>
      <c r="AD1989" s="418" t="n"/>
      <c r="AE1989" s="455" t="n"/>
      <c r="AF1989" s="455" t="n"/>
      <c r="AG1989" s="455" t="n"/>
      <c r="AH1989" s="455" t="n"/>
      <c r="AI1989" s="455" t="n"/>
      <c r="AJ1989" s="455" t="n"/>
      <c r="AK1989" s="455" t="n"/>
      <c r="AL1989" s="455" t="n"/>
      <c r="AM1989" s="455" t="n"/>
      <c r="AN1989" s="455" t="n"/>
      <c r="AO1989" s="455" t="n"/>
      <c r="AP1989" s="455" t="n"/>
      <c r="AQ1989" s="455" t="n"/>
      <c r="AR1989" s="418" t="n"/>
      <c r="AS1989" s="418" t="n"/>
      <c r="AT1989" s="418" t="n"/>
    </row>
    <row r="1990">
      <c r="A1990" s="417" t="n">
        <v>1981</v>
      </c>
      <c r="B1990" s="418" t="inlineStr">
        <is>
          <t>Export Administration fee, Port Formality, service Charge</t>
        </is>
      </c>
      <c r="C1990" s="418" t="inlineStr">
        <is>
          <t>ឆាយ ដា ឡូយីស្ទីក</t>
        </is>
      </c>
      <c r="D1990" s="418" t="inlineStr">
        <is>
          <t>L001-100063098</t>
        </is>
      </c>
      <c r="E1990" s="418" t="inlineStr">
        <is>
          <t>2304003550</t>
        </is>
      </c>
      <c r="F1990" s="419" t="n">
        <v>45203</v>
      </c>
      <c r="G1990" s="420" t="n">
        <v>76734</v>
      </c>
      <c r="H1990" s="418" t="n"/>
      <c r="I1990" s="455" t="n">
        <v>76734</v>
      </c>
      <c r="J1990" s="418">
        <f>IF(L1990&lt;&gt;"",L1990,K1990)</f>
        <v/>
      </c>
      <c r="K1990" s="418">
        <f>IF(AND(T1990=TRUE, U1990=TRUE, V1990=TRUE), IF(W1990&lt;-0.05, "អនុញ្ញាត (អ្នកផ្គត់ផ្គង់ប្រកាសខ្វះ)", "បានប្រកាស (អនុញ្ញាត)"), IF(AND(T1990=FALSE, U1990=FALSE, V1990=FALSE), "ព្យួរទុក (មិនមានទិន្នន័យ)", "ប្រកាសខុស (ព្យួរទុក)"))</f>
        <v/>
      </c>
      <c r="L1990" s="418" t="inlineStr"/>
      <c r="M1990" s="418" t="inlineStr"/>
      <c r="N1990" s="455" t="n"/>
      <c r="O1990" s="455">
        <f>IF(W1990&lt;0,AI1990,I1990)</f>
        <v/>
      </c>
      <c r="P1990" s="455">
        <f>I1990-O1990</f>
        <v/>
      </c>
      <c r="Q1990" s="418" t="n"/>
      <c r="R1990" s="418" t="inlineStr">
        <is>
          <t>2304003550</t>
        </is>
      </c>
      <c r="S1990" s="418" t="inlineStr"/>
      <c r="T1990" s="418">
        <f>R1990=S1990</f>
        <v/>
      </c>
      <c r="U1990" s="418">
        <f>AND(MONTH(F1990)=MONTH(Y1990), YEAR(F1990)=YEAR(Y1990))</f>
        <v/>
      </c>
      <c r="V1990" s="418">
        <f>AND(AC1990&lt;&gt;"", 'Company information'!D$4&lt;&gt;"", RIGHT(SUBSTITUTE(AC1990,"-",""),9)=RIGHT(SUBSTITUTE('Company information'!D$4,"-",""),9))</f>
        <v/>
      </c>
      <c r="W1990" s="418">
        <f>AI1990-I1990</f>
        <v/>
      </c>
      <c r="X1990" s="455" t="n"/>
      <c r="Y1990" s="417" t="n"/>
      <c r="Z1990" s="418" t="n"/>
      <c r="AA1990" s="418" t="n"/>
      <c r="AB1990" s="418" t="n"/>
      <c r="AC1990" s="418" t="n"/>
      <c r="AD1990" s="418" t="n"/>
      <c r="AE1990" s="455" t="n"/>
      <c r="AF1990" s="455" t="n"/>
      <c r="AG1990" s="455" t="n"/>
      <c r="AH1990" s="455" t="n"/>
      <c r="AI1990" s="455" t="n"/>
      <c r="AJ1990" s="455" t="n"/>
      <c r="AK1990" s="455" t="n"/>
      <c r="AL1990" s="455" t="n"/>
      <c r="AM1990" s="455" t="n"/>
      <c r="AN1990" s="455" t="n"/>
      <c r="AO1990" s="455" t="n"/>
      <c r="AP1990" s="455" t="n"/>
      <c r="AQ1990" s="455" t="n"/>
      <c r="AR1990" s="418" t="n"/>
      <c r="AS1990" s="418" t="n"/>
      <c r="AT1990" s="418" t="n"/>
    </row>
    <row r="1991">
      <c r="A1991" s="417" t="n">
        <v>1982</v>
      </c>
      <c r="B1991" s="418" t="inlineStr">
        <is>
          <t>Export Administration fee, Port Formality, service Charge, Extra Cut Seal, OT Document, late Gate Container, Late Gate Document</t>
        </is>
      </c>
      <c r="C1991" s="418" t="inlineStr">
        <is>
          <t>ឆាយ ដា ឡូយីស្ទីក</t>
        </is>
      </c>
      <c r="D1991" s="418" t="inlineStr">
        <is>
          <t>L001-100063098</t>
        </is>
      </c>
      <c r="E1991" s="418" t="inlineStr">
        <is>
          <t>2304003556</t>
        </is>
      </c>
      <c r="F1991" s="419" t="n">
        <v>45203</v>
      </c>
      <c r="G1991" s="420" t="n">
        <v>192444</v>
      </c>
      <c r="H1991" s="418" t="n"/>
      <c r="I1991" s="455" t="n">
        <v>192444</v>
      </c>
      <c r="J1991" s="418">
        <f>IF(L1991&lt;&gt;"",L1991,K1991)</f>
        <v/>
      </c>
      <c r="K1991" s="418">
        <f>IF(AND(T1991=TRUE, U1991=TRUE, V1991=TRUE), IF(W1991&lt;-0.05, "អនុញ្ញាត (អ្នកផ្គត់ផ្គង់ប្រកាសខ្វះ)", "បានប្រកាស (អនុញ្ញាត)"), IF(AND(T1991=FALSE, U1991=FALSE, V1991=FALSE), "ព្យួរទុក (មិនមានទិន្នន័យ)", "ប្រកាសខុស (ព្យួរទុក)"))</f>
        <v/>
      </c>
      <c r="L1991" s="418" t="inlineStr"/>
      <c r="M1991" s="418" t="inlineStr"/>
      <c r="N1991" s="455" t="n"/>
      <c r="O1991" s="455">
        <f>IF(W1991&lt;0,AI1991,I1991)</f>
        <v/>
      </c>
      <c r="P1991" s="455">
        <f>I1991-O1991</f>
        <v/>
      </c>
      <c r="Q1991" s="418" t="n"/>
      <c r="R1991" s="418" t="inlineStr">
        <is>
          <t>2304003556</t>
        </is>
      </c>
      <c r="S1991" s="418" t="inlineStr"/>
      <c r="T1991" s="418">
        <f>R1991=S1991</f>
        <v/>
      </c>
      <c r="U1991" s="418">
        <f>AND(MONTH(F1991)=MONTH(Y1991), YEAR(F1991)=YEAR(Y1991))</f>
        <v/>
      </c>
      <c r="V1991" s="418">
        <f>AND(AC1991&lt;&gt;"", 'Company information'!D$4&lt;&gt;"", RIGHT(SUBSTITUTE(AC1991,"-",""),9)=RIGHT(SUBSTITUTE('Company information'!D$4,"-",""),9))</f>
        <v/>
      </c>
      <c r="W1991" s="418">
        <f>AI1991-I1991</f>
        <v/>
      </c>
      <c r="X1991" s="455" t="n"/>
      <c r="Y1991" s="417" t="n"/>
      <c r="Z1991" s="418" t="n"/>
      <c r="AA1991" s="418" t="n"/>
      <c r="AB1991" s="418" t="n"/>
      <c r="AC1991" s="418" t="n"/>
      <c r="AD1991" s="418" t="n"/>
      <c r="AE1991" s="455" t="n"/>
      <c r="AF1991" s="455" t="n"/>
      <c r="AG1991" s="455" t="n"/>
      <c r="AH1991" s="455" t="n"/>
      <c r="AI1991" s="455" t="n"/>
      <c r="AJ1991" s="455" t="n"/>
      <c r="AK1991" s="455" t="n"/>
      <c r="AL1991" s="455" t="n"/>
      <c r="AM1991" s="455" t="n"/>
      <c r="AN1991" s="455" t="n"/>
      <c r="AO1991" s="455" t="n"/>
      <c r="AP1991" s="455" t="n"/>
      <c r="AQ1991" s="455" t="n"/>
      <c r="AR1991" s="418" t="n"/>
      <c r="AS1991" s="418" t="n"/>
      <c r="AT1991" s="418" t="n"/>
    </row>
    <row r="1992">
      <c r="A1992" s="417" t="n">
        <v>1983</v>
      </c>
      <c r="B1992" s="418" t="inlineStr">
        <is>
          <t>Export Administration fee, Port Formality, service Charge</t>
        </is>
      </c>
      <c r="C1992" s="418" t="inlineStr">
        <is>
          <t>ឆាយ ដា ឡូយីស្ទីក</t>
        </is>
      </c>
      <c r="D1992" s="418" t="inlineStr">
        <is>
          <t>L001-100063098</t>
        </is>
      </c>
      <c r="E1992" s="418" t="inlineStr">
        <is>
          <t>2304003559</t>
        </is>
      </c>
      <c r="F1992" s="419" t="n">
        <v>45203</v>
      </c>
      <c r="G1992" s="420" t="n">
        <v>76734</v>
      </c>
      <c r="H1992" s="418" t="n"/>
      <c r="I1992" s="455" t="n">
        <v>76734</v>
      </c>
      <c r="J1992" s="418">
        <f>IF(L1992&lt;&gt;"",L1992,K1992)</f>
        <v/>
      </c>
      <c r="K1992" s="418">
        <f>IF(AND(T1992=TRUE, U1992=TRUE, V1992=TRUE), IF(W1992&lt;-0.05, "អនុញ្ញាត (អ្នកផ្គត់ផ្គង់ប្រកាសខ្វះ)", "បានប្រកាស (អនុញ្ញាត)"), IF(AND(T1992=FALSE, U1992=FALSE, V1992=FALSE), "ព្យួរទុក (មិនមានទិន្នន័យ)", "ប្រកាសខុស (ព្យួរទុក)"))</f>
        <v/>
      </c>
      <c r="L1992" s="418" t="inlineStr"/>
      <c r="M1992" s="418" t="inlineStr"/>
      <c r="N1992" s="455" t="n"/>
      <c r="O1992" s="455">
        <f>IF(W1992&lt;0,AI1992,I1992)</f>
        <v/>
      </c>
      <c r="P1992" s="455">
        <f>I1992-O1992</f>
        <v/>
      </c>
      <c r="Q1992" s="418" t="n"/>
      <c r="R1992" s="418" t="inlineStr">
        <is>
          <t>2304003559</t>
        </is>
      </c>
      <c r="S1992" s="418" t="inlineStr"/>
      <c r="T1992" s="418">
        <f>R1992=S1992</f>
        <v/>
      </c>
      <c r="U1992" s="418">
        <f>AND(MONTH(F1992)=MONTH(Y1992), YEAR(F1992)=YEAR(Y1992))</f>
        <v/>
      </c>
      <c r="V1992" s="418">
        <f>AND(AC1992&lt;&gt;"", 'Company information'!D$4&lt;&gt;"", RIGHT(SUBSTITUTE(AC1992,"-",""),9)=RIGHT(SUBSTITUTE('Company information'!D$4,"-",""),9))</f>
        <v/>
      </c>
      <c r="W1992" s="418">
        <f>AI1992-I1992</f>
        <v/>
      </c>
      <c r="X1992" s="455" t="n"/>
      <c r="Y1992" s="417" t="n"/>
      <c r="Z1992" s="418" t="n"/>
      <c r="AA1992" s="418" t="n"/>
      <c r="AB1992" s="418" t="n"/>
      <c r="AC1992" s="418" t="n"/>
      <c r="AD1992" s="418" t="n"/>
      <c r="AE1992" s="455" t="n"/>
      <c r="AF1992" s="455" t="n"/>
      <c r="AG1992" s="455" t="n"/>
      <c r="AH1992" s="455" t="n"/>
      <c r="AI1992" s="455" t="n"/>
      <c r="AJ1992" s="455" t="n"/>
      <c r="AK1992" s="455" t="n"/>
      <c r="AL1992" s="455" t="n"/>
      <c r="AM1992" s="455" t="n"/>
      <c r="AN1992" s="455" t="n"/>
      <c r="AO1992" s="455" t="n"/>
      <c r="AP1992" s="455" t="n"/>
      <c r="AQ1992" s="455" t="n"/>
      <c r="AR1992" s="418" t="n"/>
      <c r="AS1992" s="418" t="n"/>
      <c r="AT1992" s="418" t="n"/>
    </row>
    <row r="1993">
      <c r="A1993" s="417" t="n">
        <v>1984</v>
      </c>
      <c r="B1993" s="418" t="inlineStr">
        <is>
          <t>HANDLING AND TRUCKING FEE</t>
        </is>
      </c>
      <c r="C1993" s="418" t="inlineStr">
        <is>
          <t>អ៊ិចស្ពែឌីធ័រ ខេមបូឌា អិលធីឌី</t>
        </is>
      </c>
      <c r="D1993" s="418" t="inlineStr">
        <is>
          <t>L001-100045898</t>
        </is>
      </c>
      <c r="E1993" s="418" t="inlineStr">
        <is>
          <t>TI-0247600</t>
        </is>
      </c>
      <c r="F1993" s="419" t="n">
        <v>45040</v>
      </c>
      <c r="G1993" s="420" t="n">
        <v>250636</v>
      </c>
      <c r="H1993" s="418" t="n"/>
      <c r="I1993" s="455" t="n">
        <v>250636</v>
      </c>
      <c r="J1993" s="418">
        <f>IF(L1993&lt;&gt;"",L1993,K1993)</f>
        <v/>
      </c>
      <c r="K1993" s="418">
        <f>IF(AND(T1993=TRUE, U1993=TRUE, V1993=TRUE), IF(W1993&lt;-0.05, "អនុញ្ញាត (អ្នកផ្គត់ផ្គង់ប្រកាសខ្វះ)", "បានប្រកាស (អនុញ្ញាត)"), IF(AND(T1993=FALSE, U1993=FALSE, V1993=FALSE), "ព្យួរទុក (មិនមានទិន្នន័យ)", "ប្រកាសខុស (ព្យួរទុក)"))</f>
        <v/>
      </c>
      <c r="L1993" s="418" t="inlineStr"/>
      <c r="M1993" s="418" t="inlineStr"/>
      <c r="N1993" s="455" t="n"/>
      <c r="O1993" s="455">
        <f>IF(W1993&lt;0,AI1993,I1993)</f>
        <v/>
      </c>
      <c r="P1993" s="455">
        <f>I1993-O1993</f>
        <v/>
      </c>
      <c r="Q1993" s="418" t="n"/>
      <c r="R1993" s="418" t="inlineStr">
        <is>
          <t>TI-0247600</t>
        </is>
      </c>
      <c r="S1993" s="418" t="inlineStr"/>
      <c r="T1993" s="418">
        <f>R1993=S1993</f>
        <v/>
      </c>
      <c r="U1993" s="418">
        <f>AND(MONTH(F1993)=MONTH(Y1993), YEAR(F1993)=YEAR(Y1993))</f>
        <v/>
      </c>
      <c r="V1993" s="418">
        <f>AND(AC1993&lt;&gt;"", 'Company information'!D$4&lt;&gt;"", RIGHT(SUBSTITUTE(AC1993,"-",""),9)=RIGHT(SUBSTITUTE('Company information'!D$4,"-",""),9))</f>
        <v/>
      </c>
      <c r="W1993" s="418">
        <f>AI1993-I1993</f>
        <v/>
      </c>
      <c r="X1993" s="455" t="n"/>
      <c r="Y1993" s="417" t="n"/>
      <c r="Z1993" s="418" t="n"/>
      <c r="AA1993" s="418" t="n"/>
      <c r="AB1993" s="418" t="n"/>
      <c r="AC1993" s="418" t="n"/>
      <c r="AD1993" s="418" t="n"/>
      <c r="AE1993" s="455" t="n"/>
      <c r="AF1993" s="455" t="n"/>
      <c r="AG1993" s="455" t="n"/>
      <c r="AH1993" s="455" t="n"/>
      <c r="AI1993" s="455" t="n"/>
      <c r="AJ1993" s="455" t="n"/>
      <c r="AK1993" s="455" t="n"/>
      <c r="AL1993" s="455" t="n"/>
      <c r="AM1993" s="455" t="n"/>
      <c r="AN1993" s="455" t="n"/>
      <c r="AO1993" s="455" t="n"/>
      <c r="AP1993" s="455" t="n"/>
      <c r="AQ1993" s="455" t="n"/>
      <c r="AR1993" s="418" t="n"/>
      <c r="AS1993" s="418" t="n"/>
      <c r="AT1993" s="418" t="n"/>
    </row>
    <row r="1994">
      <c r="A1994" s="417" t="n">
        <v>1985</v>
      </c>
      <c r="B1994" s="418" t="inlineStr">
        <is>
          <t>HANDLING AND TRUCKING FEE</t>
        </is>
      </c>
      <c r="C1994" s="418" t="inlineStr">
        <is>
          <t>អ៊ិចស្ពែឌីធ័រ ខេមបូឌា អិលធីឌី</t>
        </is>
      </c>
      <c r="D1994" s="418" t="inlineStr">
        <is>
          <t>L001-100045898</t>
        </is>
      </c>
      <c r="E1994" s="418" t="inlineStr">
        <is>
          <t>TI-0247588</t>
        </is>
      </c>
      <c r="F1994" s="419" t="n">
        <v>45040</v>
      </c>
      <c r="G1994" s="420" t="n">
        <v>291849</v>
      </c>
      <c r="H1994" s="418" t="n"/>
      <c r="I1994" s="455" t="n">
        <v>291849</v>
      </c>
      <c r="J1994" s="418">
        <f>IF(L1994&lt;&gt;"",L1994,K1994)</f>
        <v/>
      </c>
      <c r="K1994" s="418">
        <f>IF(AND(T1994=TRUE, U1994=TRUE, V1994=TRUE), IF(W1994&lt;-0.05, "អនុញ្ញាត (អ្នកផ្គត់ផ្គង់ប្រកាសខ្វះ)", "បានប្រកាស (អនុញ្ញាត)"), IF(AND(T1994=FALSE, U1994=FALSE, V1994=FALSE), "ព្យួរទុក (មិនមានទិន្នន័យ)", "ប្រកាសខុស (ព្យួរទុក)"))</f>
        <v/>
      </c>
      <c r="L1994" s="418" t="inlineStr"/>
      <c r="M1994" s="418" t="inlineStr"/>
      <c r="N1994" s="455" t="n"/>
      <c r="O1994" s="455">
        <f>IF(W1994&lt;0,AI1994,I1994)</f>
        <v/>
      </c>
      <c r="P1994" s="455">
        <f>I1994-O1994</f>
        <v/>
      </c>
      <c r="Q1994" s="418" t="n"/>
      <c r="R1994" s="418" t="inlineStr">
        <is>
          <t>TI-0247588</t>
        </is>
      </c>
      <c r="S1994" s="418" t="inlineStr"/>
      <c r="T1994" s="418">
        <f>R1994=S1994</f>
        <v/>
      </c>
      <c r="U1994" s="418">
        <f>AND(MONTH(F1994)=MONTH(Y1994), YEAR(F1994)=YEAR(Y1994))</f>
        <v/>
      </c>
      <c r="V1994" s="418">
        <f>AND(AC1994&lt;&gt;"", 'Company information'!D$4&lt;&gt;"", RIGHT(SUBSTITUTE(AC1994,"-",""),9)=RIGHT(SUBSTITUTE('Company information'!D$4,"-",""),9))</f>
        <v/>
      </c>
      <c r="W1994" s="418">
        <f>AI1994-I1994</f>
        <v/>
      </c>
      <c r="X1994" s="455" t="n"/>
      <c r="Y1994" s="417" t="n"/>
      <c r="Z1994" s="418" t="n"/>
      <c r="AA1994" s="418" t="n"/>
      <c r="AB1994" s="418" t="n"/>
      <c r="AC1994" s="418" t="n"/>
      <c r="AD1994" s="418" t="n"/>
      <c r="AE1994" s="455" t="n"/>
      <c r="AF1994" s="455" t="n"/>
      <c r="AG1994" s="455" t="n"/>
      <c r="AH1994" s="455" t="n"/>
      <c r="AI1994" s="455" t="n"/>
      <c r="AJ1994" s="455" t="n"/>
      <c r="AK1994" s="455" t="n"/>
      <c r="AL1994" s="455" t="n"/>
      <c r="AM1994" s="455" t="n"/>
      <c r="AN1994" s="455" t="n"/>
      <c r="AO1994" s="455" t="n"/>
      <c r="AP1994" s="455" t="n"/>
      <c r="AQ1994" s="455" t="n"/>
      <c r="AR1994" s="418" t="n"/>
      <c r="AS1994" s="418" t="n"/>
      <c r="AT1994" s="418" t="n"/>
    </row>
    <row r="1995">
      <c r="A1995" s="417" t="n">
        <v>1986</v>
      </c>
      <c r="B1995" s="418" t="inlineStr">
        <is>
          <t>HANDLING AND TRUCKING FEE</t>
        </is>
      </c>
      <c r="C1995" s="418" t="inlineStr">
        <is>
          <t>អ៊ិចស្ពែឌីធ័រ ខេមបូឌា អិលធីឌី</t>
        </is>
      </c>
      <c r="D1995" s="418" t="inlineStr">
        <is>
          <t>L001-100045898</t>
        </is>
      </c>
      <c r="E1995" s="418" t="inlineStr">
        <is>
          <t>TI-0247578</t>
        </is>
      </c>
      <c r="F1995" s="419" t="n">
        <v>45040</v>
      </c>
      <c r="G1995" s="420" t="n">
        <v>255101</v>
      </c>
      <c r="H1995" s="418" t="n"/>
      <c r="I1995" s="455" t="n">
        <v>255101</v>
      </c>
      <c r="J1995" s="418">
        <f>IF(L1995&lt;&gt;"",L1995,K1995)</f>
        <v/>
      </c>
      <c r="K1995" s="418">
        <f>IF(AND(T1995=TRUE, U1995=TRUE, V1995=TRUE), IF(W1995&lt;-0.05, "អនុញ្ញាត (អ្នកផ្គត់ផ្គង់ប្រកាសខ្វះ)", "បានប្រកាស (អនុញ្ញាត)"), IF(AND(T1995=FALSE, U1995=FALSE, V1995=FALSE), "ព្យួរទុក (មិនមានទិន្នន័យ)", "ប្រកាសខុស (ព្យួរទុក)"))</f>
        <v/>
      </c>
      <c r="L1995" s="418" t="inlineStr"/>
      <c r="M1995" s="418" t="inlineStr"/>
      <c r="N1995" s="455" t="n"/>
      <c r="O1995" s="455">
        <f>IF(W1995&lt;0,AI1995,I1995)</f>
        <v/>
      </c>
      <c r="P1995" s="455">
        <f>I1995-O1995</f>
        <v/>
      </c>
      <c r="Q1995" s="418" t="n"/>
      <c r="R1995" s="418" t="inlineStr">
        <is>
          <t>TI-0247578</t>
        </is>
      </c>
      <c r="S1995" s="418" t="inlineStr"/>
      <c r="T1995" s="418">
        <f>R1995=S1995</f>
        <v/>
      </c>
      <c r="U1995" s="418">
        <f>AND(MONTH(F1995)=MONTH(Y1995), YEAR(F1995)=YEAR(Y1995))</f>
        <v/>
      </c>
      <c r="V1995" s="418">
        <f>AND(AC1995&lt;&gt;"", 'Company information'!D$4&lt;&gt;"", RIGHT(SUBSTITUTE(AC1995,"-",""),9)=RIGHT(SUBSTITUTE('Company information'!D$4,"-",""),9))</f>
        <v/>
      </c>
      <c r="W1995" s="418">
        <f>AI1995-I1995</f>
        <v/>
      </c>
      <c r="X1995" s="455" t="n"/>
      <c r="Y1995" s="417" t="n"/>
      <c r="Z1995" s="418" t="n"/>
      <c r="AA1995" s="418" t="n"/>
      <c r="AB1995" s="418" t="n"/>
      <c r="AC1995" s="418" t="n"/>
      <c r="AD1995" s="418" t="n"/>
      <c r="AE1995" s="455" t="n"/>
      <c r="AF1995" s="455" t="n"/>
      <c r="AG1995" s="455" t="n"/>
      <c r="AH1995" s="455" t="n"/>
      <c r="AI1995" s="455" t="n"/>
      <c r="AJ1995" s="455" t="n"/>
      <c r="AK1995" s="455" t="n"/>
      <c r="AL1995" s="455" t="n"/>
      <c r="AM1995" s="455" t="n"/>
      <c r="AN1995" s="455" t="n"/>
      <c r="AO1995" s="455" t="n"/>
      <c r="AP1995" s="455" t="n"/>
      <c r="AQ1995" s="455" t="n"/>
      <c r="AR1995" s="418" t="n"/>
      <c r="AS1995" s="418" t="n"/>
      <c r="AT1995" s="418" t="n"/>
    </row>
    <row r="1996">
      <c r="A1996" s="417" t="n">
        <v>1987</v>
      </c>
      <c r="B1996" s="418" t="inlineStr">
        <is>
          <t>HANDLING AND TRUCKING FEE</t>
        </is>
      </c>
      <c r="C1996" s="418" t="inlineStr">
        <is>
          <t>អ៊ិចស្ពែឌីធ័រ ខេមបូឌា អិលធីឌី</t>
        </is>
      </c>
      <c r="D1996" s="418" t="inlineStr">
        <is>
          <t>L001-100045898</t>
        </is>
      </c>
      <c r="E1996" s="418" t="inlineStr">
        <is>
          <t>TI-0247328</t>
        </is>
      </c>
      <c r="F1996" s="419" t="n">
        <v>45034</v>
      </c>
      <c r="G1996" s="420" t="n">
        <v>193772</v>
      </c>
      <c r="H1996" s="418" t="n"/>
      <c r="I1996" s="455" t="n">
        <v>193772</v>
      </c>
      <c r="J1996" s="418">
        <f>IF(L1996&lt;&gt;"",L1996,K1996)</f>
        <v/>
      </c>
      <c r="K1996" s="418">
        <f>IF(AND(T1996=TRUE, U1996=TRUE, V1996=TRUE), IF(W1996&lt;-0.05, "អនុញ្ញាត (អ្នកផ្គត់ផ្គង់ប្រកាសខ្វះ)", "បានប្រកាស (អនុញ្ញាត)"), IF(AND(T1996=FALSE, U1996=FALSE, V1996=FALSE), "ព្យួរទុក (មិនមានទិន្នន័យ)", "ប្រកាសខុស (ព្យួរទុក)"))</f>
        <v/>
      </c>
      <c r="L1996" s="418" t="inlineStr"/>
      <c r="M1996" s="418" t="inlineStr"/>
      <c r="N1996" s="455" t="n"/>
      <c r="O1996" s="455">
        <f>IF(W1996&lt;0,AI1996,I1996)</f>
        <v/>
      </c>
      <c r="P1996" s="455">
        <f>I1996-O1996</f>
        <v/>
      </c>
      <c r="Q1996" s="418" t="n"/>
      <c r="R1996" s="418" t="inlineStr">
        <is>
          <t>TI-0247328</t>
        </is>
      </c>
      <c r="S1996" s="418" t="inlineStr"/>
      <c r="T1996" s="418">
        <f>R1996=S1996</f>
        <v/>
      </c>
      <c r="U1996" s="418">
        <f>AND(MONTH(F1996)=MONTH(Y1996), YEAR(F1996)=YEAR(Y1996))</f>
        <v/>
      </c>
      <c r="V1996" s="418">
        <f>AND(AC1996&lt;&gt;"", 'Company information'!D$4&lt;&gt;"", RIGHT(SUBSTITUTE(AC1996,"-",""),9)=RIGHT(SUBSTITUTE('Company information'!D$4,"-",""),9))</f>
        <v/>
      </c>
      <c r="W1996" s="418">
        <f>AI1996-I1996</f>
        <v/>
      </c>
      <c r="X1996" s="455" t="n"/>
      <c r="Y1996" s="417" t="n"/>
      <c r="Z1996" s="418" t="n"/>
      <c r="AA1996" s="418" t="n"/>
      <c r="AB1996" s="418" t="n"/>
      <c r="AC1996" s="418" t="n"/>
      <c r="AD1996" s="418" t="n"/>
      <c r="AE1996" s="455" t="n"/>
      <c r="AF1996" s="455" t="n"/>
      <c r="AG1996" s="455" t="n"/>
      <c r="AH1996" s="455" t="n"/>
      <c r="AI1996" s="455" t="n"/>
      <c r="AJ1996" s="455" t="n"/>
      <c r="AK1996" s="455" t="n"/>
      <c r="AL1996" s="455" t="n"/>
      <c r="AM1996" s="455" t="n"/>
      <c r="AN1996" s="455" t="n"/>
      <c r="AO1996" s="455" t="n"/>
      <c r="AP1996" s="455" t="n"/>
      <c r="AQ1996" s="455" t="n"/>
      <c r="AR1996" s="418" t="n"/>
      <c r="AS1996" s="418" t="n"/>
      <c r="AT1996" s="418" t="n"/>
    </row>
    <row r="1997">
      <c r="A1997" s="417" t="n">
        <v>1988</v>
      </c>
      <c r="B1997" s="418" t="inlineStr">
        <is>
          <t>HANDLING AND TRUCKING FEE</t>
        </is>
      </c>
      <c r="C1997" s="418" t="inlineStr">
        <is>
          <t>អ៊ិចស្ពែឌីធ័រ ខេមបូឌា អិលធីឌី</t>
        </is>
      </c>
      <c r="D1997" s="418" t="inlineStr">
        <is>
          <t>L001-100045898</t>
        </is>
      </c>
      <c r="E1997" s="418" t="inlineStr">
        <is>
          <t>TI-0246610</t>
        </is>
      </c>
      <c r="F1997" s="419" t="n">
        <v>44989</v>
      </c>
      <c r="G1997" s="420" t="n">
        <v>97362</v>
      </c>
      <c r="H1997" s="418" t="n"/>
      <c r="I1997" s="455" t="n">
        <v>97362</v>
      </c>
      <c r="J1997" s="418">
        <f>IF(L1997&lt;&gt;"",L1997,K1997)</f>
        <v/>
      </c>
      <c r="K1997" s="418">
        <f>IF(AND(T1997=TRUE, U1997=TRUE, V1997=TRUE), IF(W1997&lt;-0.05, "អនុញ្ញាត (អ្នកផ្គត់ផ្គង់ប្រកាសខ្វះ)", "បានប្រកាស (អនុញ្ញាត)"), IF(AND(T1997=FALSE, U1997=FALSE, V1997=FALSE), "ព្យួរទុក (មិនមានទិន្នន័យ)", "ប្រកាសខុស (ព្យួរទុក)"))</f>
        <v/>
      </c>
      <c r="L1997" s="418" t="inlineStr"/>
      <c r="M1997" s="418" t="inlineStr"/>
      <c r="N1997" s="455" t="n"/>
      <c r="O1997" s="455">
        <f>IF(W1997&lt;0,AI1997,I1997)</f>
        <v/>
      </c>
      <c r="P1997" s="455">
        <f>I1997-O1997</f>
        <v/>
      </c>
      <c r="Q1997" s="418" t="n"/>
      <c r="R1997" s="418" t="inlineStr">
        <is>
          <t>TI-0246610</t>
        </is>
      </c>
      <c r="S1997" s="418" t="inlineStr"/>
      <c r="T1997" s="418">
        <f>R1997=S1997</f>
        <v/>
      </c>
      <c r="U1997" s="418">
        <f>AND(MONTH(F1997)=MONTH(Y1997), YEAR(F1997)=YEAR(Y1997))</f>
        <v/>
      </c>
      <c r="V1997" s="418">
        <f>AND(AC1997&lt;&gt;"", 'Company information'!D$4&lt;&gt;"", RIGHT(SUBSTITUTE(AC1997,"-",""),9)=RIGHT(SUBSTITUTE('Company information'!D$4,"-",""),9))</f>
        <v/>
      </c>
      <c r="W1997" s="418">
        <f>AI1997-I1997</f>
        <v/>
      </c>
      <c r="X1997" s="455" t="n"/>
      <c r="Y1997" s="417" t="n"/>
      <c r="Z1997" s="418" t="n"/>
      <c r="AA1997" s="418" t="n"/>
      <c r="AB1997" s="418" t="n"/>
      <c r="AC1997" s="418" t="n"/>
      <c r="AD1997" s="418" t="n"/>
      <c r="AE1997" s="455" t="n"/>
      <c r="AF1997" s="455" t="n"/>
      <c r="AG1997" s="455" t="n"/>
      <c r="AH1997" s="455" t="n"/>
      <c r="AI1997" s="455" t="n"/>
      <c r="AJ1997" s="455" t="n"/>
      <c r="AK1997" s="455" t="n"/>
      <c r="AL1997" s="455" t="n"/>
      <c r="AM1997" s="455" t="n"/>
      <c r="AN1997" s="455" t="n"/>
      <c r="AO1997" s="455" t="n"/>
      <c r="AP1997" s="455" t="n"/>
      <c r="AQ1997" s="455" t="n"/>
      <c r="AR1997" s="418" t="n"/>
      <c r="AS1997" s="418" t="n"/>
      <c r="AT1997" s="418" t="n"/>
    </row>
    <row r="1998">
      <c r="A1998" s="417" t="n">
        <v>1989</v>
      </c>
      <c r="B1998" s="418" t="inlineStr">
        <is>
          <t>HANDLING AND TRUCKING FEE</t>
        </is>
      </c>
      <c r="C1998" s="418" t="inlineStr">
        <is>
          <t>អ៊ិចស្ពែឌីធ័រ ខេមបូឌា អិលធីឌី</t>
        </is>
      </c>
      <c r="D1998" s="418" t="inlineStr">
        <is>
          <t>L001-100045898</t>
        </is>
      </c>
      <c r="E1998" s="418" t="inlineStr">
        <is>
          <t>TI-0246939</t>
        </is>
      </c>
      <c r="F1998" s="419" t="n">
        <v>45203</v>
      </c>
      <c r="G1998" s="420" t="n">
        <v>262682</v>
      </c>
      <c r="H1998" s="418" t="n"/>
      <c r="I1998" s="455" t="n">
        <v>262682</v>
      </c>
      <c r="J1998" s="418">
        <f>IF(L1998&lt;&gt;"",L1998,K1998)</f>
        <v/>
      </c>
      <c r="K1998" s="418">
        <f>IF(AND(T1998=TRUE, U1998=TRUE, V1998=TRUE), IF(W1998&lt;-0.05, "អនុញ្ញាត (អ្នកផ្គត់ផ្គង់ប្រកាសខ្វះ)", "បានប្រកាស (អនុញ្ញាត)"), IF(AND(T1998=FALSE, U1998=FALSE, V1998=FALSE), "ព្យួរទុក (មិនមានទិន្នន័យ)", "ប្រកាសខុស (ព្យួរទុក)"))</f>
        <v/>
      </c>
      <c r="L1998" s="418" t="inlineStr"/>
      <c r="M1998" s="418" t="inlineStr"/>
      <c r="N1998" s="455" t="n"/>
      <c r="O1998" s="455">
        <f>IF(W1998&lt;0,AI1998,I1998)</f>
        <v/>
      </c>
      <c r="P1998" s="455">
        <f>I1998-O1998</f>
        <v/>
      </c>
      <c r="Q1998" s="418" t="n"/>
      <c r="R1998" s="418" t="inlineStr">
        <is>
          <t>TI-0246939</t>
        </is>
      </c>
      <c r="S1998" s="418" t="inlineStr"/>
      <c r="T1998" s="418">
        <f>R1998=S1998</f>
        <v/>
      </c>
      <c r="U1998" s="418">
        <f>AND(MONTH(F1998)=MONTH(Y1998), YEAR(F1998)=YEAR(Y1998))</f>
        <v/>
      </c>
      <c r="V1998" s="418">
        <f>AND(AC1998&lt;&gt;"", 'Company information'!D$4&lt;&gt;"", RIGHT(SUBSTITUTE(AC1998,"-",""),9)=RIGHT(SUBSTITUTE('Company information'!D$4,"-",""),9))</f>
        <v/>
      </c>
      <c r="W1998" s="418">
        <f>AI1998-I1998</f>
        <v/>
      </c>
      <c r="X1998" s="455" t="n"/>
      <c r="Y1998" s="417" t="n"/>
      <c r="Z1998" s="418" t="n"/>
      <c r="AA1998" s="418" t="n"/>
      <c r="AB1998" s="418" t="n"/>
      <c r="AC1998" s="418" t="n"/>
      <c r="AD1998" s="418" t="n"/>
      <c r="AE1998" s="455" t="n"/>
      <c r="AF1998" s="455" t="n"/>
      <c r="AG1998" s="455" t="n"/>
      <c r="AH1998" s="455" t="n"/>
      <c r="AI1998" s="455" t="n"/>
      <c r="AJ1998" s="455" t="n"/>
      <c r="AK1998" s="455" t="n"/>
      <c r="AL1998" s="455" t="n"/>
      <c r="AM1998" s="455" t="n"/>
      <c r="AN1998" s="455" t="n"/>
      <c r="AO1998" s="455" t="n"/>
      <c r="AP1998" s="455" t="n"/>
      <c r="AQ1998" s="455" t="n"/>
      <c r="AR1998" s="418" t="n"/>
      <c r="AS1998" s="418" t="n"/>
      <c r="AT1998" s="418" t="n"/>
    </row>
    <row r="1999">
      <c r="A1999" s="417" t="n">
        <v>1990</v>
      </c>
      <c r="B1999" s="418" t="inlineStr">
        <is>
          <t>HANDLING AND TRUCKING FEE</t>
        </is>
      </c>
      <c r="C1999" s="418" t="inlineStr">
        <is>
          <t>អ៊ិចស្ពែឌីធ័រ ខេមបូឌា អិលធីឌី</t>
        </is>
      </c>
      <c r="D1999" s="418" t="inlineStr">
        <is>
          <t>L001-100045898</t>
        </is>
      </c>
      <c r="E1999" s="418" t="inlineStr">
        <is>
          <t>TI-0246952</t>
        </is>
      </c>
      <c r="F1999" s="419" t="n">
        <v>45203</v>
      </c>
      <c r="G1999" s="420" t="n">
        <v>58006</v>
      </c>
      <c r="H1999" s="418" t="n"/>
      <c r="I1999" s="455" t="n">
        <v>58006</v>
      </c>
      <c r="J1999" s="418">
        <f>IF(L1999&lt;&gt;"",L1999,K1999)</f>
        <v/>
      </c>
      <c r="K1999" s="418">
        <f>IF(AND(T1999=TRUE, U1999=TRUE, V1999=TRUE), IF(W1999&lt;-0.05, "អនុញ្ញាត (អ្នកផ្គត់ផ្គង់ប្រកាសខ្វះ)", "បានប្រកាស (អនុញ្ញាត)"), IF(AND(T1999=FALSE, U1999=FALSE, V1999=FALSE), "ព្យួរទុក (មិនមានទិន្នន័យ)", "ប្រកាសខុស (ព្យួរទុក)"))</f>
        <v/>
      </c>
      <c r="L1999" s="418" t="inlineStr"/>
      <c r="M1999" s="418" t="inlineStr"/>
      <c r="N1999" s="455" t="n"/>
      <c r="O1999" s="455">
        <f>IF(W1999&lt;0,AI1999,I1999)</f>
        <v/>
      </c>
      <c r="P1999" s="455">
        <f>I1999-O1999</f>
        <v/>
      </c>
      <c r="Q1999" s="418" t="n"/>
      <c r="R1999" s="418" t="inlineStr">
        <is>
          <t>TI-0246952</t>
        </is>
      </c>
      <c r="S1999" s="418" t="inlineStr"/>
      <c r="T1999" s="418">
        <f>R1999=S1999</f>
        <v/>
      </c>
      <c r="U1999" s="418">
        <f>AND(MONTH(F1999)=MONTH(Y1999), YEAR(F1999)=YEAR(Y1999))</f>
        <v/>
      </c>
      <c r="V1999" s="418">
        <f>AND(AC1999&lt;&gt;"", 'Company information'!D$4&lt;&gt;"", RIGHT(SUBSTITUTE(AC1999,"-",""),9)=RIGHT(SUBSTITUTE('Company information'!D$4,"-",""),9))</f>
        <v/>
      </c>
      <c r="W1999" s="418">
        <f>AI1999-I1999</f>
        <v/>
      </c>
      <c r="X1999" s="455" t="n"/>
      <c r="Y1999" s="417" t="n"/>
      <c r="Z1999" s="418" t="n"/>
      <c r="AA1999" s="418" t="n"/>
      <c r="AB1999" s="418" t="n"/>
      <c r="AC1999" s="418" t="n"/>
      <c r="AD1999" s="418" t="n"/>
      <c r="AE1999" s="455" t="n"/>
      <c r="AF1999" s="455" t="n"/>
      <c r="AG1999" s="455" t="n"/>
      <c r="AH1999" s="455" t="n"/>
      <c r="AI1999" s="455" t="n"/>
      <c r="AJ1999" s="455" t="n"/>
      <c r="AK1999" s="455" t="n"/>
      <c r="AL1999" s="455" t="n"/>
      <c r="AM1999" s="455" t="n"/>
      <c r="AN1999" s="455" t="n"/>
      <c r="AO1999" s="455" t="n"/>
      <c r="AP1999" s="455" t="n"/>
      <c r="AQ1999" s="455" t="n"/>
      <c r="AR1999" s="418" t="n"/>
      <c r="AS1999" s="418" t="n"/>
      <c r="AT1999" s="418" t="n"/>
    </row>
    <row r="2000">
      <c r="A2000" s="417" t="n">
        <v>1991</v>
      </c>
      <c r="B2000" s="418" t="inlineStr">
        <is>
          <t>HANDLING AND TRUCKING FEE</t>
        </is>
      </c>
      <c r="C2000" s="418" t="inlineStr">
        <is>
          <t>អ៊ិចស្ពែឌីធ័រ ខេមបូឌា អិលធីឌី</t>
        </is>
      </c>
      <c r="D2000" s="418" t="inlineStr">
        <is>
          <t>L001-100045898</t>
        </is>
      </c>
      <c r="E2000" s="418" t="inlineStr">
        <is>
          <t>TI-0246958</t>
        </is>
      </c>
      <c r="F2000" s="419" t="n">
        <v>45203</v>
      </c>
      <c r="G2000" s="420" t="n">
        <v>354722</v>
      </c>
      <c r="H2000" s="418" t="n"/>
      <c r="I2000" s="455" t="n">
        <v>354722</v>
      </c>
      <c r="J2000" s="418">
        <f>IF(L2000&lt;&gt;"",L2000,K2000)</f>
        <v/>
      </c>
      <c r="K2000" s="418">
        <f>IF(AND(T2000=TRUE, U2000=TRUE, V2000=TRUE), IF(W2000&lt;-0.05, "អនុញ្ញាត (អ្នកផ្គត់ផ្គង់ប្រកាសខ្វះ)", "បានប្រកាស (អនុញ្ញាត)"), IF(AND(T2000=FALSE, U2000=FALSE, V2000=FALSE), "ព្យួរទុក (មិនមានទិន្នន័យ)", "ប្រកាសខុស (ព្យួរទុក)"))</f>
        <v/>
      </c>
      <c r="L2000" s="418" t="inlineStr"/>
      <c r="M2000" s="418" t="inlineStr"/>
      <c r="N2000" s="455" t="n"/>
      <c r="O2000" s="455">
        <f>IF(W2000&lt;0,AI2000,I2000)</f>
        <v/>
      </c>
      <c r="P2000" s="455">
        <f>I2000-O2000</f>
        <v/>
      </c>
      <c r="Q2000" s="418" t="n"/>
      <c r="R2000" s="418" t="inlineStr">
        <is>
          <t>TI-0246958</t>
        </is>
      </c>
      <c r="S2000" s="418" t="inlineStr"/>
      <c r="T2000" s="418">
        <f>R2000=S2000</f>
        <v/>
      </c>
      <c r="U2000" s="418">
        <f>AND(MONTH(F2000)=MONTH(Y2000), YEAR(F2000)=YEAR(Y2000))</f>
        <v/>
      </c>
      <c r="V2000" s="418">
        <f>AND(AC2000&lt;&gt;"", 'Company information'!D$4&lt;&gt;"", RIGHT(SUBSTITUTE(AC2000,"-",""),9)=RIGHT(SUBSTITUTE('Company information'!D$4,"-",""),9))</f>
        <v/>
      </c>
      <c r="W2000" s="418">
        <f>AI2000-I2000</f>
        <v/>
      </c>
      <c r="X2000" s="455" t="n"/>
      <c r="Y2000" s="417" t="n"/>
      <c r="Z2000" s="418" t="n"/>
      <c r="AA2000" s="418" t="n"/>
      <c r="AB2000" s="418" t="n"/>
      <c r="AC2000" s="418" t="n"/>
      <c r="AD2000" s="418" t="n"/>
      <c r="AE2000" s="455" t="n"/>
      <c r="AF2000" s="455" t="n"/>
      <c r="AG2000" s="455" t="n"/>
      <c r="AH2000" s="455" t="n"/>
      <c r="AI2000" s="455" t="n"/>
      <c r="AJ2000" s="455" t="n"/>
      <c r="AK2000" s="455" t="n"/>
      <c r="AL2000" s="455" t="n"/>
      <c r="AM2000" s="455" t="n"/>
      <c r="AN2000" s="455" t="n"/>
      <c r="AO2000" s="455" t="n"/>
      <c r="AP2000" s="455" t="n"/>
      <c r="AQ2000" s="455" t="n"/>
      <c r="AR2000" s="418" t="n"/>
      <c r="AS2000" s="418" t="n"/>
      <c r="AT2000" s="418" t="n"/>
    </row>
    <row r="2001">
      <c r="A2001" s="417" t="n">
        <v>1992</v>
      </c>
      <c r="B2001" s="418" t="inlineStr">
        <is>
          <t>HANDLING AND TRUCKING FEE</t>
        </is>
      </c>
      <c r="C2001" s="418" t="inlineStr">
        <is>
          <t>អ៊ិចស្ពែឌីធ័រ ខេមបូឌា អិលធីឌី</t>
        </is>
      </c>
      <c r="D2001" s="418" t="inlineStr">
        <is>
          <t>L001-100045898</t>
        </is>
      </c>
      <c r="E2001" s="418" t="inlineStr">
        <is>
          <t>TI-0246966</t>
        </is>
      </c>
      <c r="F2001" s="419" t="n">
        <v>45203</v>
      </c>
      <c r="G2001" s="420" t="n">
        <v>56918</v>
      </c>
      <c r="H2001" s="418" t="n"/>
      <c r="I2001" s="455" t="n">
        <v>56918</v>
      </c>
      <c r="J2001" s="418">
        <f>IF(L2001&lt;&gt;"",L2001,K2001)</f>
        <v/>
      </c>
      <c r="K2001" s="418">
        <f>IF(AND(T2001=TRUE, U2001=TRUE, V2001=TRUE), IF(W2001&lt;-0.05, "អនុញ្ញាត (អ្នកផ្គត់ផ្គង់ប្រកាសខ្វះ)", "បានប្រកាស (អនុញ្ញាត)"), IF(AND(T2001=FALSE, U2001=FALSE, V2001=FALSE), "ព្យួរទុក (មិនមានទិន្នន័យ)", "ប្រកាសខុស (ព្យួរទុក)"))</f>
        <v/>
      </c>
      <c r="L2001" s="418" t="inlineStr"/>
      <c r="M2001" s="418" t="inlineStr"/>
      <c r="N2001" s="455" t="n"/>
      <c r="O2001" s="455">
        <f>IF(W2001&lt;0,AI2001,I2001)</f>
        <v/>
      </c>
      <c r="P2001" s="455">
        <f>I2001-O2001</f>
        <v/>
      </c>
      <c r="Q2001" s="418" t="n"/>
      <c r="R2001" s="418" t="inlineStr">
        <is>
          <t>TI-0246966</t>
        </is>
      </c>
      <c r="S2001" s="418" t="inlineStr"/>
      <c r="T2001" s="418">
        <f>R2001=S2001</f>
        <v/>
      </c>
      <c r="U2001" s="418">
        <f>AND(MONTH(F2001)=MONTH(Y2001), YEAR(F2001)=YEAR(Y2001))</f>
        <v/>
      </c>
      <c r="V2001" s="418">
        <f>AND(AC2001&lt;&gt;"", 'Company information'!D$4&lt;&gt;"", RIGHT(SUBSTITUTE(AC2001,"-",""),9)=RIGHT(SUBSTITUTE('Company information'!D$4,"-",""),9))</f>
        <v/>
      </c>
      <c r="W2001" s="418">
        <f>AI2001-I2001</f>
        <v/>
      </c>
      <c r="X2001" s="455" t="n"/>
      <c r="Y2001" s="417" t="n"/>
      <c r="Z2001" s="418" t="n"/>
      <c r="AA2001" s="418" t="n"/>
      <c r="AB2001" s="418" t="n"/>
      <c r="AC2001" s="418" t="n"/>
      <c r="AD2001" s="418" t="n"/>
      <c r="AE2001" s="455" t="n"/>
      <c r="AF2001" s="455" t="n"/>
      <c r="AG2001" s="455" t="n"/>
      <c r="AH2001" s="455" t="n"/>
      <c r="AI2001" s="455" t="n"/>
      <c r="AJ2001" s="455" t="n"/>
      <c r="AK2001" s="455" t="n"/>
      <c r="AL2001" s="455" t="n"/>
      <c r="AM2001" s="455" t="n"/>
      <c r="AN2001" s="455" t="n"/>
      <c r="AO2001" s="455" t="n"/>
      <c r="AP2001" s="455" t="n"/>
      <c r="AQ2001" s="455" t="n"/>
      <c r="AR2001" s="418" t="n"/>
      <c r="AS2001" s="418" t="n"/>
      <c r="AT2001" s="418" t="n"/>
    </row>
    <row r="2002">
      <c r="A2002" s="417" t="n">
        <v>1993</v>
      </c>
      <c r="B2002" s="418" t="inlineStr">
        <is>
          <t>HANDLING AND TRUCKING FEE</t>
        </is>
      </c>
      <c r="C2002" s="418" t="inlineStr">
        <is>
          <t>អ៊ិចស្ពែឌីធ័រ ខេមបូឌា អិលធីឌី</t>
        </is>
      </c>
      <c r="D2002" s="418" t="inlineStr">
        <is>
          <t>L001-100045898</t>
        </is>
      </c>
      <c r="E2002" s="418" t="inlineStr">
        <is>
          <t>TI-0246992</t>
        </is>
      </c>
      <c r="F2002" s="419" t="n">
        <v>45203</v>
      </c>
      <c r="G2002" s="420" t="n">
        <v>282642</v>
      </c>
      <c r="H2002" s="418" t="n"/>
      <c r="I2002" s="455" t="n">
        <v>282642</v>
      </c>
      <c r="J2002" s="418">
        <f>IF(L2002&lt;&gt;"",L2002,K2002)</f>
        <v/>
      </c>
      <c r="K2002" s="418">
        <f>IF(AND(T2002=TRUE, U2002=TRUE, V2002=TRUE), IF(W2002&lt;-0.05, "អនុញ្ញាត (អ្នកផ្គត់ផ្គង់ប្រកាសខ្វះ)", "បានប្រកាស (អនុញ្ញាត)"), IF(AND(T2002=FALSE, U2002=FALSE, V2002=FALSE), "ព្យួរទុក (មិនមានទិន្នន័យ)", "ប្រកាសខុស (ព្យួរទុក)"))</f>
        <v/>
      </c>
      <c r="L2002" s="418" t="inlineStr"/>
      <c r="M2002" s="418" t="inlineStr"/>
      <c r="N2002" s="455" t="n"/>
      <c r="O2002" s="455">
        <f>IF(W2002&lt;0,AI2002,I2002)</f>
        <v/>
      </c>
      <c r="P2002" s="455">
        <f>I2002-O2002</f>
        <v/>
      </c>
      <c r="Q2002" s="418" t="n"/>
      <c r="R2002" s="418" t="inlineStr">
        <is>
          <t>TI-0246992</t>
        </is>
      </c>
      <c r="S2002" s="418" t="inlineStr"/>
      <c r="T2002" s="418">
        <f>R2002=S2002</f>
        <v/>
      </c>
      <c r="U2002" s="418">
        <f>AND(MONTH(F2002)=MONTH(Y2002), YEAR(F2002)=YEAR(Y2002))</f>
        <v/>
      </c>
      <c r="V2002" s="418">
        <f>AND(AC2002&lt;&gt;"", 'Company information'!D$4&lt;&gt;"", RIGHT(SUBSTITUTE(AC2002,"-",""),9)=RIGHT(SUBSTITUTE('Company information'!D$4,"-",""),9))</f>
        <v/>
      </c>
      <c r="W2002" s="418">
        <f>AI2002-I2002</f>
        <v/>
      </c>
      <c r="X2002" s="455" t="n"/>
      <c r="Y2002" s="417" t="n"/>
      <c r="Z2002" s="418" t="n"/>
      <c r="AA2002" s="418" t="n"/>
      <c r="AB2002" s="418" t="n"/>
      <c r="AC2002" s="418" t="n"/>
      <c r="AD2002" s="418" t="n"/>
      <c r="AE2002" s="455" t="n"/>
      <c r="AF2002" s="455" t="n"/>
      <c r="AG2002" s="455" t="n"/>
      <c r="AH2002" s="455" t="n"/>
      <c r="AI2002" s="455" t="n"/>
      <c r="AJ2002" s="455" t="n"/>
      <c r="AK2002" s="455" t="n"/>
      <c r="AL2002" s="455" t="n"/>
      <c r="AM2002" s="455" t="n"/>
      <c r="AN2002" s="455" t="n"/>
      <c r="AO2002" s="455" t="n"/>
      <c r="AP2002" s="455" t="n"/>
      <c r="AQ2002" s="455" t="n"/>
      <c r="AR2002" s="418" t="n"/>
      <c r="AS2002" s="418" t="n"/>
      <c r="AT2002" s="418" t="n"/>
    </row>
    <row r="2003">
      <c r="A2003" s="417" t="n">
        <v>1994</v>
      </c>
      <c r="B2003" s="418" t="inlineStr">
        <is>
          <t>HANDLING AND TRUCKING FEE</t>
        </is>
      </c>
      <c r="C2003" s="418" t="inlineStr">
        <is>
          <t>អ៊ិចស្ពែឌីធ័រ ខេមបូឌា អិលធីឌី</t>
        </is>
      </c>
      <c r="D2003" s="418" t="inlineStr">
        <is>
          <t>L001-100045898</t>
        </is>
      </c>
      <c r="E2003" s="418" t="inlineStr">
        <is>
          <t>TI-0247002</t>
        </is>
      </c>
      <c r="F2003" s="419" t="n">
        <v>45203</v>
      </c>
      <c r="G2003" s="420" t="n">
        <v>391561</v>
      </c>
      <c r="H2003" s="418" t="n"/>
      <c r="I2003" s="455" t="n">
        <v>391561</v>
      </c>
      <c r="J2003" s="418">
        <f>IF(L2003&lt;&gt;"",L2003,K2003)</f>
        <v/>
      </c>
      <c r="K2003" s="418">
        <f>IF(AND(T2003=TRUE, U2003=TRUE, V2003=TRUE), IF(W2003&lt;-0.05, "អនុញ្ញាត (អ្នកផ្គត់ផ្គង់ប្រកាសខ្វះ)", "បានប្រកាស (អនុញ្ញាត)"), IF(AND(T2003=FALSE, U2003=FALSE, V2003=FALSE), "ព្យួរទុក (មិនមានទិន្នន័យ)", "ប្រកាសខុស (ព្យួរទុក)"))</f>
        <v/>
      </c>
      <c r="L2003" s="418" t="inlineStr"/>
      <c r="M2003" s="418" t="inlineStr"/>
      <c r="N2003" s="455" t="n"/>
      <c r="O2003" s="455">
        <f>IF(W2003&lt;0,AI2003,I2003)</f>
        <v/>
      </c>
      <c r="P2003" s="455">
        <f>I2003-O2003</f>
        <v/>
      </c>
      <c r="Q2003" s="418" t="n"/>
      <c r="R2003" s="418" t="inlineStr">
        <is>
          <t>TI-0247002</t>
        </is>
      </c>
      <c r="S2003" s="418" t="inlineStr"/>
      <c r="T2003" s="418">
        <f>R2003=S2003</f>
        <v/>
      </c>
      <c r="U2003" s="418">
        <f>AND(MONTH(F2003)=MONTH(Y2003), YEAR(F2003)=YEAR(Y2003))</f>
        <v/>
      </c>
      <c r="V2003" s="418">
        <f>AND(AC2003&lt;&gt;"", 'Company information'!D$4&lt;&gt;"", RIGHT(SUBSTITUTE(AC2003,"-",""),9)=RIGHT(SUBSTITUTE('Company information'!D$4,"-",""),9))</f>
        <v/>
      </c>
      <c r="W2003" s="418">
        <f>AI2003-I2003</f>
        <v/>
      </c>
      <c r="X2003" s="455" t="n"/>
      <c r="Y2003" s="417" t="n"/>
      <c r="Z2003" s="418" t="n"/>
      <c r="AA2003" s="418" t="n"/>
      <c r="AB2003" s="418" t="n"/>
      <c r="AC2003" s="418" t="n"/>
      <c r="AD2003" s="418" t="n"/>
      <c r="AE2003" s="455" t="n"/>
      <c r="AF2003" s="455" t="n"/>
      <c r="AG2003" s="455" t="n"/>
      <c r="AH2003" s="455" t="n"/>
      <c r="AI2003" s="455" t="n"/>
      <c r="AJ2003" s="455" t="n"/>
      <c r="AK2003" s="455" t="n"/>
      <c r="AL2003" s="455" t="n"/>
      <c r="AM2003" s="455" t="n"/>
      <c r="AN2003" s="455" t="n"/>
      <c r="AO2003" s="455" t="n"/>
      <c r="AP2003" s="455" t="n"/>
      <c r="AQ2003" s="455" t="n"/>
      <c r="AR2003" s="418" t="n"/>
      <c r="AS2003" s="418" t="n"/>
      <c r="AT2003" s="418" t="n"/>
    </row>
    <row r="2004">
      <c r="A2004" s="417" t="n">
        <v>1995</v>
      </c>
      <c r="B2004" s="418" t="inlineStr">
        <is>
          <t>HANDLING AND TRUCKING FEE</t>
        </is>
      </c>
      <c r="C2004" s="418" t="inlineStr">
        <is>
          <t>អ៊ិចស្ពែឌីធ័រ ខេមបូឌា អិលធីឌី</t>
        </is>
      </c>
      <c r="D2004" s="418" t="inlineStr">
        <is>
          <t>L001-100045898</t>
        </is>
      </c>
      <c r="E2004" s="418" t="inlineStr">
        <is>
          <t>TI-0247005</t>
        </is>
      </c>
      <c r="F2004" s="419" t="n">
        <v>45203</v>
      </c>
      <c r="G2004" s="420" t="n">
        <v>326830</v>
      </c>
      <c r="H2004" s="418" t="n"/>
      <c r="I2004" s="455" t="n">
        <v>326830</v>
      </c>
      <c r="J2004" s="418">
        <f>IF(L2004&lt;&gt;"",L2004,K2004)</f>
        <v/>
      </c>
      <c r="K2004" s="418">
        <f>IF(AND(T2004=TRUE, U2004=TRUE, V2004=TRUE), IF(W2004&lt;-0.05, "អនុញ្ញាត (អ្នកផ្គត់ផ្គង់ប្រកាសខ្វះ)", "បានប្រកាស (អនុញ្ញាត)"), IF(AND(T2004=FALSE, U2004=FALSE, V2004=FALSE), "ព្យួរទុក (មិនមានទិន្នន័យ)", "ប្រកាសខុស (ព្យួរទុក)"))</f>
        <v/>
      </c>
      <c r="L2004" s="418" t="inlineStr"/>
      <c r="M2004" s="418" t="inlineStr"/>
      <c r="N2004" s="455" t="n"/>
      <c r="O2004" s="455">
        <f>IF(W2004&lt;0,AI2004,I2004)</f>
        <v/>
      </c>
      <c r="P2004" s="455">
        <f>I2004-O2004</f>
        <v/>
      </c>
      <c r="Q2004" s="418" t="n"/>
      <c r="R2004" s="418" t="inlineStr">
        <is>
          <t>TI-0247005</t>
        </is>
      </c>
      <c r="S2004" s="418" t="inlineStr"/>
      <c r="T2004" s="418">
        <f>R2004=S2004</f>
        <v/>
      </c>
      <c r="U2004" s="418">
        <f>AND(MONTH(F2004)=MONTH(Y2004), YEAR(F2004)=YEAR(Y2004))</f>
        <v/>
      </c>
      <c r="V2004" s="418">
        <f>AND(AC2004&lt;&gt;"", 'Company information'!D$4&lt;&gt;"", RIGHT(SUBSTITUTE(AC2004,"-",""),9)=RIGHT(SUBSTITUTE('Company information'!D$4,"-",""),9))</f>
        <v/>
      </c>
      <c r="W2004" s="418">
        <f>AI2004-I2004</f>
        <v/>
      </c>
      <c r="X2004" s="455" t="n"/>
      <c r="Y2004" s="417" t="n"/>
      <c r="Z2004" s="418" t="n"/>
      <c r="AA2004" s="418" t="n"/>
      <c r="AB2004" s="418" t="n"/>
      <c r="AC2004" s="418" t="n"/>
      <c r="AD2004" s="418" t="n"/>
      <c r="AE2004" s="455" t="n"/>
      <c r="AF2004" s="455" t="n"/>
      <c r="AG2004" s="455" t="n"/>
      <c r="AH2004" s="455" t="n"/>
      <c r="AI2004" s="455" t="n"/>
      <c r="AJ2004" s="455" t="n"/>
      <c r="AK2004" s="455" t="n"/>
      <c r="AL2004" s="455" t="n"/>
      <c r="AM2004" s="455" t="n"/>
      <c r="AN2004" s="455" t="n"/>
      <c r="AO2004" s="455" t="n"/>
      <c r="AP2004" s="455" t="n"/>
      <c r="AQ2004" s="455" t="n"/>
      <c r="AR2004" s="418" t="n"/>
      <c r="AS2004" s="418" t="n"/>
      <c r="AT2004" s="418" t="n"/>
    </row>
    <row r="2005">
      <c r="A2005" s="417" t="n">
        <v>1996</v>
      </c>
      <c r="B2005" s="418" t="inlineStr">
        <is>
          <t>HANDLING AND TRUCKING FEE</t>
        </is>
      </c>
      <c r="C2005" s="418" t="inlineStr">
        <is>
          <t>អ៊ិចស្ពែឌីធ័រ ខេមបូឌា អិលធីឌី</t>
        </is>
      </c>
      <c r="D2005" s="418" t="inlineStr">
        <is>
          <t>L001-100045898</t>
        </is>
      </c>
      <c r="E2005" s="418" t="inlineStr">
        <is>
          <t>TI-0247006</t>
        </is>
      </c>
      <c r="F2005" s="419" t="n">
        <v>45203</v>
      </c>
      <c r="G2005" s="420" t="n">
        <v>652364</v>
      </c>
      <c r="H2005" s="418" t="n"/>
      <c r="I2005" s="455" t="n">
        <v>652364</v>
      </c>
      <c r="J2005" s="418">
        <f>IF(L2005&lt;&gt;"",L2005,K2005)</f>
        <v/>
      </c>
      <c r="K2005" s="418">
        <f>IF(AND(T2005=TRUE, U2005=TRUE, V2005=TRUE), IF(W2005&lt;-0.05, "អនុញ្ញាត (អ្នកផ្គត់ផ្គង់ប្រកាសខ្វះ)", "បានប្រកាស (អនុញ្ញាត)"), IF(AND(T2005=FALSE, U2005=FALSE, V2005=FALSE), "ព្យួរទុក (មិនមានទិន្នន័យ)", "ប្រកាសខុស (ព្យួរទុក)"))</f>
        <v/>
      </c>
      <c r="L2005" s="418" t="inlineStr"/>
      <c r="M2005" s="418" t="inlineStr"/>
      <c r="N2005" s="455" t="n"/>
      <c r="O2005" s="455">
        <f>IF(W2005&lt;0,AI2005,I2005)</f>
        <v/>
      </c>
      <c r="P2005" s="455">
        <f>I2005-O2005</f>
        <v/>
      </c>
      <c r="Q2005" s="418" t="n"/>
      <c r="R2005" s="418" t="inlineStr">
        <is>
          <t>TI-0247006</t>
        </is>
      </c>
      <c r="S2005" s="418" t="inlineStr"/>
      <c r="T2005" s="418">
        <f>R2005=S2005</f>
        <v/>
      </c>
      <c r="U2005" s="418">
        <f>AND(MONTH(F2005)=MONTH(Y2005), YEAR(F2005)=YEAR(Y2005))</f>
        <v/>
      </c>
      <c r="V2005" s="418">
        <f>AND(AC2005&lt;&gt;"", 'Company information'!D$4&lt;&gt;"", RIGHT(SUBSTITUTE(AC2005,"-",""),9)=RIGHT(SUBSTITUTE('Company information'!D$4,"-",""),9))</f>
        <v/>
      </c>
      <c r="W2005" s="418">
        <f>AI2005-I2005</f>
        <v/>
      </c>
      <c r="X2005" s="455" t="n"/>
      <c r="Y2005" s="417" t="n"/>
      <c r="Z2005" s="418" t="n"/>
      <c r="AA2005" s="418" t="n"/>
      <c r="AB2005" s="418" t="n"/>
      <c r="AC2005" s="418" t="n"/>
      <c r="AD2005" s="418" t="n"/>
      <c r="AE2005" s="455" t="n"/>
      <c r="AF2005" s="455" t="n"/>
      <c r="AG2005" s="455" t="n"/>
      <c r="AH2005" s="455" t="n"/>
      <c r="AI2005" s="455" t="n"/>
      <c r="AJ2005" s="455" t="n"/>
      <c r="AK2005" s="455" t="n"/>
      <c r="AL2005" s="455" t="n"/>
      <c r="AM2005" s="455" t="n"/>
      <c r="AN2005" s="455" t="n"/>
      <c r="AO2005" s="455" t="n"/>
      <c r="AP2005" s="455" t="n"/>
      <c r="AQ2005" s="455" t="n"/>
      <c r="AR2005" s="418" t="n"/>
      <c r="AS2005" s="418" t="n"/>
      <c r="AT2005" s="418" t="n"/>
    </row>
    <row r="2006">
      <c r="A2006" s="417" t="n">
        <v>1997</v>
      </c>
      <c r="B2006" s="418" t="inlineStr">
        <is>
          <t>HANDLING AND TRUCKING FEE</t>
        </is>
      </c>
      <c r="C2006" s="418" t="inlineStr">
        <is>
          <t>អ៊ិចស្ពែឌីធ័រ ខេមបូឌា អិលធីឌី</t>
        </is>
      </c>
      <c r="D2006" s="418" t="inlineStr">
        <is>
          <t>L001-100045898</t>
        </is>
      </c>
      <c r="E2006" s="418" t="inlineStr">
        <is>
          <t>TI-0247264</t>
        </is>
      </c>
      <c r="F2006" s="419" t="n">
        <v>45034</v>
      </c>
      <c r="G2006" s="420" t="n">
        <v>303262</v>
      </c>
      <c r="H2006" s="418" t="n"/>
      <c r="I2006" s="455" t="n">
        <v>303262</v>
      </c>
      <c r="J2006" s="418">
        <f>IF(L2006&lt;&gt;"",L2006,K2006)</f>
        <v/>
      </c>
      <c r="K2006" s="418">
        <f>IF(AND(T2006=TRUE, U2006=TRUE, V2006=TRUE), IF(W2006&lt;-0.05, "អនុញ្ញាត (អ្នកផ្គត់ផ្គង់ប្រកាសខ្វះ)", "បានប្រកាស (អនុញ្ញាត)"), IF(AND(T2006=FALSE, U2006=FALSE, V2006=FALSE), "ព្យួរទុក (មិនមានទិន្នន័យ)", "ប្រកាសខុស (ព្យួរទុក)"))</f>
        <v/>
      </c>
      <c r="L2006" s="418" t="inlineStr"/>
      <c r="M2006" s="418" t="inlineStr"/>
      <c r="N2006" s="455" t="n"/>
      <c r="O2006" s="455">
        <f>IF(W2006&lt;0,AI2006,I2006)</f>
        <v/>
      </c>
      <c r="P2006" s="455">
        <f>I2006-O2006</f>
        <v/>
      </c>
      <c r="Q2006" s="418" t="n"/>
      <c r="R2006" s="418" t="inlineStr">
        <is>
          <t>TI-0247264</t>
        </is>
      </c>
      <c r="S2006" s="418" t="inlineStr"/>
      <c r="T2006" s="418">
        <f>R2006=S2006</f>
        <v/>
      </c>
      <c r="U2006" s="418">
        <f>AND(MONTH(F2006)=MONTH(Y2006), YEAR(F2006)=YEAR(Y2006))</f>
        <v/>
      </c>
      <c r="V2006" s="418">
        <f>AND(AC2006&lt;&gt;"", 'Company information'!D$4&lt;&gt;"", RIGHT(SUBSTITUTE(AC2006,"-",""),9)=RIGHT(SUBSTITUTE('Company information'!D$4,"-",""),9))</f>
        <v/>
      </c>
      <c r="W2006" s="418">
        <f>AI2006-I2006</f>
        <v/>
      </c>
      <c r="X2006" s="455" t="n"/>
      <c r="Y2006" s="417" t="n"/>
      <c r="Z2006" s="418" t="n"/>
      <c r="AA2006" s="418" t="n"/>
      <c r="AB2006" s="418" t="n"/>
      <c r="AC2006" s="418" t="n"/>
      <c r="AD2006" s="418" t="n"/>
      <c r="AE2006" s="455" t="n"/>
      <c r="AF2006" s="455" t="n"/>
      <c r="AG2006" s="455" t="n"/>
      <c r="AH2006" s="455" t="n"/>
      <c r="AI2006" s="455" t="n"/>
      <c r="AJ2006" s="455" t="n"/>
      <c r="AK2006" s="455" t="n"/>
      <c r="AL2006" s="455" t="n"/>
      <c r="AM2006" s="455" t="n"/>
      <c r="AN2006" s="455" t="n"/>
      <c r="AO2006" s="455" t="n"/>
      <c r="AP2006" s="455" t="n"/>
      <c r="AQ2006" s="455" t="n"/>
      <c r="AR2006" s="418" t="n"/>
      <c r="AS2006" s="418" t="n"/>
      <c r="AT2006" s="418" t="n"/>
    </row>
    <row r="2007">
      <c r="A2007" s="417" t="n">
        <v>1998</v>
      </c>
      <c r="B2007" s="418" t="inlineStr">
        <is>
          <t>HANDLING AND TRUCKING FEE</t>
        </is>
      </c>
      <c r="C2007" s="418" t="inlineStr">
        <is>
          <t>អ៊ិចស្ពែឌីធ័រ ខេមបូឌា អិលធីឌី</t>
        </is>
      </c>
      <c r="D2007" s="418" t="inlineStr">
        <is>
          <t>L001-100045898</t>
        </is>
      </c>
      <c r="E2007" s="418" t="inlineStr">
        <is>
          <t>TI-0247274</t>
        </is>
      </c>
      <c r="F2007" s="419" t="n">
        <v>45034</v>
      </c>
      <c r="G2007" s="420" t="n">
        <v>327478</v>
      </c>
      <c r="H2007" s="418" t="n"/>
      <c r="I2007" s="455" t="n">
        <v>327478</v>
      </c>
      <c r="J2007" s="418">
        <f>IF(L2007&lt;&gt;"",L2007,K2007)</f>
        <v/>
      </c>
      <c r="K2007" s="418">
        <f>IF(AND(T2007=TRUE, U2007=TRUE, V2007=TRUE), IF(W2007&lt;-0.05, "អនុញ្ញាត (អ្នកផ្គត់ផ្គង់ប្រកាសខ្វះ)", "បានប្រកាស (អនុញ្ញាត)"), IF(AND(T2007=FALSE, U2007=FALSE, V2007=FALSE), "ព្យួរទុក (មិនមានទិន្នន័យ)", "ប្រកាសខុស (ព្យួរទុក)"))</f>
        <v/>
      </c>
      <c r="L2007" s="418" t="inlineStr"/>
      <c r="M2007" s="418" t="inlineStr"/>
      <c r="N2007" s="455" t="n"/>
      <c r="O2007" s="455">
        <f>IF(W2007&lt;0,AI2007,I2007)</f>
        <v/>
      </c>
      <c r="P2007" s="455">
        <f>I2007-O2007</f>
        <v/>
      </c>
      <c r="Q2007" s="418" t="n"/>
      <c r="R2007" s="418" t="inlineStr">
        <is>
          <t>TI-0247274</t>
        </is>
      </c>
      <c r="S2007" s="418" t="inlineStr"/>
      <c r="T2007" s="418">
        <f>R2007=S2007</f>
        <v/>
      </c>
      <c r="U2007" s="418">
        <f>AND(MONTH(F2007)=MONTH(Y2007), YEAR(F2007)=YEAR(Y2007))</f>
        <v/>
      </c>
      <c r="V2007" s="418">
        <f>AND(AC2007&lt;&gt;"", 'Company information'!D$4&lt;&gt;"", RIGHT(SUBSTITUTE(AC2007,"-",""),9)=RIGHT(SUBSTITUTE('Company information'!D$4,"-",""),9))</f>
        <v/>
      </c>
      <c r="W2007" s="418">
        <f>AI2007-I2007</f>
        <v/>
      </c>
      <c r="X2007" s="455" t="n"/>
      <c r="Y2007" s="417" t="n"/>
      <c r="Z2007" s="418" t="n"/>
      <c r="AA2007" s="418" t="n"/>
      <c r="AB2007" s="418" t="n"/>
      <c r="AC2007" s="418" t="n"/>
      <c r="AD2007" s="418" t="n"/>
      <c r="AE2007" s="455" t="n"/>
      <c r="AF2007" s="455" t="n"/>
      <c r="AG2007" s="455" t="n"/>
      <c r="AH2007" s="455" t="n"/>
      <c r="AI2007" s="455" t="n"/>
      <c r="AJ2007" s="455" t="n"/>
      <c r="AK2007" s="455" t="n"/>
      <c r="AL2007" s="455" t="n"/>
      <c r="AM2007" s="455" t="n"/>
      <c r="AN2007" s="455" t="n"/>
      <c r="AO2007" s="455" t="n"/>
      <c r="AP2007" s="455" t="n"/>
      <c r="AQ2007" s="455" t="n"/>
      <c r="AR2007" s="418" t="n"/>
      <c r="AS2007" s="418" t="n"/>
      <c r="AT2007" s="418" t="n"/>
    </row>
    <row r="2008">
      <c r="A2008" s="417" t="n">
        <v>1999</v>
      </c>
      <c r="B2008" s="418" t="inlineStr">
        <is>
          <t>HANDLING AND TRUCKING FEE</t>
        </is>
      </c>
      <c r="C2008" s="418" t="inlineStr">
        <is>
          <t>អ៊ិចស្ពែឌីធ័រ ខេមបូឌា អិលធីឌី</t>
        </is>
      </c>
      <c r="D2008" s="418" t="inlineStr">
        <is>
          <t>L001-100045898</t>
        </is>
      </c>
      <c r="E2008" s="418" t="inlineStr">
        <is>
          <t>TI-0247289</t>
        </is>
      </c>
      <c r="F2008" s="419" t="n">
        <v>45034</v>
      </c>
      <c r="G2008" s="420" t="n">
        <v>232574</v>
      </c>
      <c r="H2008" s="418" t="n"/>
      <c r="I2008" s="455" t="n">
        <v>232574</v>
      </c>
      <c r="J2008" s="418">
        <f>IF(L2008&lt;&gt;"",L2008,K2008)</f>
        <v/>
      </c>
      <c r="K2008" s="418">
        <f>IF(AND(T2008=TRUE, U2008=TRUE, V2008=TRUE), IF(W2008&lt;-0.05, "អនុញ្ញាត (អ្នកផ្គត់ផ្គង់ប្រកាសខ្វះ)", "បានប្រកាស (អនុញ្ញាត)"), IF(AND(T2008=FALSE, U2008=FALSE, V2008=FALSE), "ព្យួរទុក (មិនមានទិន្នន័យ)", "ប្រកាសខុស (ព្យួរទុក)"))</f>
        <v/>
      </c>
      <c r="L2008" s="418" t="inlineStr"/>
      <c r="M2008" s="418" t="inlineStr"/>
      <c r="N2008" s="455" t="n"/>
      <c r="O2008" s="455">
        <f>IF(W2008&lt;0,AI2008,I2008)</f>
        <v/>
      </c>
      <c r="P2008" s="455">
        <f>I2008-O2008</f>
        <v/>
      </c>
      <c r="Q2008" s="418" t="n"/>
      <c r="R2008" s="418" t="inlineStr">
        <is>
          <t>TI-0247289</t>
        </is>
      </c>
      <c r="S2008" s="418" t="inlineStr"/>
      <c r="T2008" s="418">
        <f>R2008=S2008</f>
        <v/>
      </c>
      <c r="U2008" s="418">
        <f>AND(MONTH(F2008)=MONTH(Y2008), YEAR(F2008)=YEAR(Y2008))</f>
        <v/>
      </c>
      <c r="V2008" s="418">
        <f>AND(AC2008&lt;&gt;"", 'Company information'!D$4&lt;&gt;"", RIGHT(SUBSTITUTE(AC2008,"-",""),9)=RIGHT(SUBSTITUTE('Company information'!D$4,"-",""),9))</f>
        <v/>
      </c>
      <c r="W2008" s="418">
        <f>AI2008-I2008</f>
        <v/>
      </c>
      <c r="X2008" s="455" t="n"/>
      <c r="Y2008" s="417" t="n"/>
      <c r="Z2008" s="418" t="n"/>
      <c r="AA2008" s="418" t="n"/>
      <c r="AB2008" s="418" t="n"/>
      <c r="AC2008" s="418" t="n"/>
      <c r="AD2008" s="418" t="n"/>
      <c r="AE2008" s="455" t="n"/>
      <c r="AF2008" s="455" t="n"/>
      <c r="AG2008" s="455" t="n"/>
      <c r="AH2008" s="455" t="n"/>
      <c r="AI2008" s="455" t="n"/>
      <c r="AJ2008" s="455" t="n"/>
      <c r="AK2008" s="455" t="n"/>
      <c r="AL2008" s="455" t="n"/>
      <c r="AM2008" s="455" t="n"/>
      <c r="AN2008" s="455" t="n"/>
      <c r="AO2008" s="455" t="n"/>
      <c r="AP2008" s="455" t="n"/>
      <c r="AQ2008" s="455" t="n"/>
      <c r="AR2008" s="418" t="n"/>
      <c r="AS2008" s="418" t="n"/>
      <c r="AT2008" s="418" t="n"/>
    </row>
    <row r="2009">
      <c r="A2009" s="417" t="n">
        <v>2000</v>
      </c>
      <c r="B2009" s="418" t="inlineStr">
        <is>
          <t>HANDLING AND TRUCKING FEE</t>
        </is>
      </c>
      <c r="C2009" s="418" t="inlineStr">
        <is>
          <t>អ៊ិចស្ពែឌីធ័រ ខេមបូឌា អិលធីឌី</t>
        </is>
      </c>
      <c r="D2009" s="418" t="inlineStr">
        <is>
          <t>L001-100045898</t>
        </is>
      </c>
      <c r="E2009" s="418" t="inlineStr">
        <is>
          <t>TI-0247298</t>
        </is>
      </c>
      <c r="F2009" s="419" t="n">
        <v>45034</v>
      </c>
      <c r="G2009" s="420" t="n">
        <v>87713</v>
      </c>
      <c r="H2009" s="418" t="n"/>
      <c r="I2009" s="455" t="n">
        <v>87713</v>
      </c>
      <c r="J2009" s="418">
        <f>IF(L2009&lt;&gt;"",L2009,K2009)</f>
        <v/>
      </c>
      <c r="K2009" s="418">
        <f>IF(AND(T2009=TRUE, U2009=TRUE, V2009=TRUE), IF(W2009&lt;-0.05, "អនុញ្ញាត (អ្នកផ្គត់ផ្គង់ប្រកាសខ្វះ)", "បានប្រកាស (អនុញ្ញាត)"), IF(AND(T2009=FALSE, U2009=FALSE, V2009=FALSE), "ព្យួរទុក (មិនមានទិន្នន័យ)", "ប្រកាសខុស (ព្យួរទុក)"))</f>
        <v/>
      </c>
      <c r="L2009" s="418" t="inlineStr"/>
      <c r="M2009" s="418" t="inlineStr"/>
      <c r="N2009" s="455" t="n"/>
      <c r="O2009" s="455">
        <f>IF(W2009&lt;0,AI2009,I2009)</f>
        <v/>
      </c>
      <c r="P2009" s="455">
        <f>I2009-O2009</f>
        <v/>
      </c>
      <c r="Q2009" s="418" t="n"/>
      <c r="R2009" s="418" t="inlineStr">
        <is>
          <t>TI-0247298</t>
        </is>
      </c>
      <c r="S2009" s="418" t="inlineStr"/>
      <c r="T2009" s="418">
        <f>R2009=S2009</f>
        <v/>
      </c>
      <c r="U2009" s="418">
        <f>AND(MONTH(F2009)=MONTH(Y2009), YEAR(F2009)=YEAR(Y2009))</f>
        <v/>
      </c>
      <c r="V2009" s="418">
        <f>AND(AC2009&lt;&gt;"", 'Company information'!D$4&lt;&gt;"", RIGHT(SUBSTITUTE(AC2009,"-",""),9)=RIGHT(SUBSTITUTE('Company information'!D$4,"-",""),9))</f>
        <v/>
      </c>
      <c r="W2009" s="418">
        <f>AI2009-I2009</f>
        <v/>
      </c>
      <c r="X2009" s="455" t="n"/>
      <c r="Y2009" s="417" t="n"/>
      <c r="Z2009" s="418" t="n"/>
      <c r="AA2009" s="418" t="n"/>
      <c r="AB2009" s="418" t="n"/>
      <c r="AC2009" s="418" t="n"/>
      <c r="AD2009" s="418" t="n"/>
      <c r="AE2009" s="455" t="n"/>
      <c r="AF2009" s="455" t="n"/>
      <c r="AG2009" s="455" t="n"/>
      <c r="AH2009" s="455" t="n"/>
      <c r="AI2009" s="455" t="n"/>
      <c r="AJ2009" s="455" t="n"/>
      <c r="AK2009" s="455" t="n"/>
      <c r="AL2009" s="455" t="n"/>
      <c r="AM2009" s="455" t="n"/>
      <c r="AN2009" s="455" t="n"/>
      <c r="AO2009" s="455" t="n"/>
      <c r="AP2009" s="455" t="n"/>
      <c r="AQ2009" s="455" t="n"/>
      <c r="AR2009" s="418" t="n"/>
      <c r="AS2009" s="418" t="n"/>
      <c r="AT2009" s="418" t="n"/>
    </row>
    <row r="2010">
      <c r="A2010" s="417" t="n">
        <v>2001</v>
      </c>
      <c r="B2010" s="418" t="inlineStr">
        <is>
          <t>HANDLING AND TRUCKING FEE</t>
        </is>
      </c>
      <c r="C2010" s="418" t="inlineStr">
        <is>
          <t>អ៊ិចស្ពែឌីធ័រ ខេមបូឌា អិលធីឌី</t>
        </is>
      </c>
      <c r="D2010" s="418" t="inlineStr">
        <is>
          <t>L001-100045898</t>
        </is>
      </c>
      <c r="E2010" s="418" t="inlineStr">
        <is>
          <t>TI-0247309</t>
        </is>
      </c>
      <c r="F2010" s="419" t="n">
        <v>45034</v>
      </c>
      <c r="G2010" s="420" t="n">
        <v>198237</v>
      </c>
      <c r="H2010" s="418" t="n"/>
      <c r="I2010" s="455" t="n">
        <v>198237</v>
      </c>
      <c r="J2010" s="418">
        <f>IF(L2010&lt;&gt;"",L2010,K2010)</f>
        <v/>
      </c>
      <c r="K2010" s="418">
        <f>IF(AND(T2010=TRUE, U2010=TRUE, V2010=TRUE), IF(W2010&lt;-0.05, "អនុញ្ញាត (អ្នកផ្គត់ផ្គង់ប្រកាសខ្វះ)", "បានប្រកាស (អនុញ្ញាត)"), IF(AND(T2010=FALSE, U2010=FALSE, V2010=FALSE), "ព្យួរទុក (មិនមានទិន្នន័យ)", "ប្រកាសខុស (ព្យួរទុក)"))</f>
        <v/>
      </c>
      <c r="L2010" s="418" t="inlineStr"/>
      <c r="M2010" s="418" t="inlineStr"/>
      <c r="N2010" s="455" t="n"/>
      <c r="O2010" s="455">
        <f>IF(W2010&lt;0,AI2010,I2010)</f>
        <v/>
      </c>
      <c r="P2010" s="455">
        <f>I2010-O2010</f>
        <v/>
      </c>
      <c r="Q2010" s="418" t="n"/>
      <c r="R2010" s="418" t="inlineStr">
        <is>
          <t>TI-0247309</t>
        </is>
      </c>
      <c r="S2010" s="418" t="inlineStr"/>
      <c r="T2010" s="418">
        <f>R2010=S2010</f>
        <v/>
      </c>
      <c r="U2010" s="418">
        <f>AND(MONTH(F2010)=MONTH(Y2010), YEAR(F2010)=YEAR(Y2010))</f>
        <v/>
      </c>
      <c r="V2010" s="418">
        <f>AND(AC2010&lt;&gt;"", 'Company information'!D$4&lt;&gt;"", RIGHT(SUBSTITUTE(AC2010,"-",""),9)=RIGHT(SUBSTITUTE('Company information'!D$4,"-",""),9))</f>
        <v/>
      </c>
      <c r="W2010" s="418">
        <f>AI2010-I2010</f>
        <v/>
      </c>
      <c r="X2010" s="455" t="n"/>
      <c r="Y2010" s="417" t="n"/>
      <c r="Z2010" s="418" t="n"/>
      <c r="AA2010" s="418" t="n"/>
      <c r="AB2010" s="418" t="n"/>
      <c r="AC2010" s="418" t="n"/>
      <c r="AD2010" s="418" t="n"/>
      <c r="AE2010" s="455" t="n"/>
      <c r="AF2010" s="455" t="n"/>
      <c r="AG2010" s="455" t="n"/>
      <c r="AH2010" s="455" t="n"/>
      <c r="AI2010" s="455" t="n"/>
      <c r="AJ2010" s="455" t="n"/>
      <c r="AK2010" s="455" t="n"/>
      <c r="AL2010" s="455" t="n"/>
      <c r="AM2010" s="455" t="n"/>
      <c r="AN2010" s="455" t="n"/>
      <c r="AO2010" s="455" t="n"/>
      <c r="AP2010" s="455" t="n"/>
      <c r="AQ2010" s="455" t="n"/>
      <c r="AR2010" s="418" t="n"/>
      <c r="AS2010" s="418" t="n"/>
      <c r="AT2010" s="418" t="n"/>
    </row>
    <row r="2011">
      <c r="A2011" s="417" t="n">
        <v>2002</v>
      </c>
      <c r="B2011" s="418" t="inlineStr">
        <is>
          <t>HANDLING AND TRUCKING FEE</t>
        </is>
      </c>
      <c r="C2011" s="418" t="inlineStr">
        <is>
          <t>អ៊ិចស្ពែឌីធ័រ ខេមបូឌា អិលធីឌី</t>
        </is>
      </c>
      <c r="D2011" s="418" t="inlineStr">
        <is>
          <t>L001-100045898</t>
        </is>
      </c>
      <c r="E2011" s="418" t="inlineStr">
        <is>
          <t>TI-0247323</t>
        </is>
      </c>
      <c r="F2011" s="419" t="n">
        <v>45034</v>
      </c>
      <c r="G2011" s="420" t="n">
        <v>252054</v>
      </c>
      <c r="H2011" s="418" t="n"/>
      <c r="I2011" s="455" t="n">
        <v>252054</v>
      </c>
      <c r="J2011" s="418">
        <f>IF(L2011&lt;&gt;"",L2011,K2011)</f>
        <v/>
      </c>
      <c r="K2011" s="418">
        <f>IF(AND(T2011=TRUE, U2011=TRUE, V2011=TRUE), IF(W2011&lt;-0.05, "អនុញ្ញាត (អ្នកផ្គត់ផ្គង់ប្រកាសខ្វះ)", "បានប្រកាស (អនុញ្ញាត)"), IF(AND(T2011=FALSE, U2011=FALSE, V2011=FALSE), "ព្យួរទុក (មិនមានទិន្នន័យ)", "ប្រកាសខុស (ព្យួរទុក)"))</f>
        <v/>
      </c>
      <c r="L2011" s="418" t="inlineStr"/>
      <c r="M2011" s="418" t="inlineStr"/>
      <c r="N2011" s="455" t="n"/>
      <c r="O2011" s="455">
        <f>IF(W2011&lt;0,AI2011,I2011)</f>
        <v/>
      </c>
      <c r="P2011" s="455">
        <f>I2011-O2011</f>
        <v/>
      </c>
      <c r="Q2011" s="418" t="n"/>
      <c r="R2011" s="418" t="inlineStr">
        <is>
          <t>TI-0247323</t>
        </is>
      </c>
      <c r="S2011" s="418" t="inlineStr"/>
      <c r="T2011" s="418">
        <f>R2011=S2011</f>
        <v/>
      </c>
      <c r="U2011" s="418">
        <f>AND(MONTH(F2011)=MONTH(Y2011), YEAR(F2011)=YEAR(Y2011))</f>
        <v/>
      </c>
      <c r="V2011" s="418">
        <f>AND(AC2011&lt;&gt;"", 'Company information'!D$4&lt;&gt;"", RIGHT(SUBSTITUTE(AC2011,"-",""),9)=RIGHT(SUBSTITUTE('Company information'!D$4,"-",""),9))</f>
        <v/>
      </c>
      <c r="W2011" s="418">
        <f>AI2011-I2011</f>
        <v/>
      </c>
      <c r="X2011" s="455" t="n"/>
      <c r="Y2011" s="417" t="n"/>
      <c r="Z2011" s="418" t="n"/>
      <c r="AA2011" s="418" t="n"/>
      <c r="AB2011" s="418" t="n"/>
      <c r="AC2011" s="418" t="n"/>
      <c r="AD2011" s="418" t="n"/>
      <c r="AE2011" s="455" t="n"/>
      <c r="AF2011" s="455" t="n"/>
      <c r="AG2011" s="455" t="n"/>
      <c r="AH2011" s="455" t="n"/>
      <c r="AI2011" s="455" t="n"/>
      <c r="AJ2011" s="455" t="n"/>
      <c r="AK2011" s="455" t="n"/>
      <c r="AL2011" s="455" t="n"/>
      <c r="AM2011" s="455" t="n"/>
      <c r="AN2011" s="455" t="n"/>
      <c r="AO2011" s="455" t="n"/>
      <c r="AP2011" s="455" t="n"/>
      <c r="AQ2011" s="455" t="n"/>
      <c r="AR2011" s="418" t="n"/>
      <c r="AS2011" s="418" t="n"/>
      <c r="AT2011" s="418" t="n"/>
    </row>
    <row r="2012">
      <c r="A2012" s="417" t="n">
        <v>2003</v>
      </c>
      <c r="B2012" s="418" t="inlineStr">
        <is>
          <t>CY THC,DOCUMENT CHARGE,SEAL FEE, AMS FEE, HANDLING CHARGE AND OBL SURRENDER</t>
        </is>
      </c>
      <c r="C2012" s="418" t="inlineStr">
        <is>
          <t>ហេកធ័រ ត្រេនស្ព័រថេសិន (ខេមបូឌា) ឯ.ក</t>
        </is>
      </c>
      <c r="D2012" s="418" t="inlineStr">
        <is>
          <t>K002-901900264</t>
        </is>
      </c>
      <c r="E2012" s="418" t="inlineStr">
        <is>
          <t>23000698</t>
        </is>
      </c>
      <c r="F2012" s="419" t="n">
        <v>45035</v>
      </c>
      <c r="G2012" s="420" t="n">
        <v>168739</v>
      </c>
      <c r="H2012" s="418" t="n"/>
      <c r="I2012" s="455" t="n">
        <v>168739</v>
      </c>
      <c r="J2012" s="418">
        <f>IF(L2012&lt;&gt;"",L2012,K2012)</f>
        <v/>
      </c>
      <c r="K2012" s="418">
        <f>IF(AND(T2012=TRUE, U2012=TRUE, V2012=TRUE), IF(W2012&lt;-0.05, "អនុញ្ញាត (អ្នកផ្គត់ផ្គង់ប្រកាសខ្វះ)", "បានប្រកាស (អនុញ្ញាត)"), IF(AND(T2012=FALSE, U2012=FALSE, V2012=FALSE), "ព្យួរទុក (មិនមានទិន្នន័យ)", "ប្រកាសខុស (ព្យួរទុក)"))</f>
        <v/>
      </c>
      <c r="L2012" s="418" t="inlineStr"/>
      <c r="M2012" s="418" t="inlineStr"/>
      <c r="N2012" s="455" t="n"/>
      <c r="O2012" s="455">
        <f>IF(W2012&lt;0,AI2012,I2012)</f>
        <v/>
      </c>
      <c r="P2012" s="455">
        <f>I2012-O2012</f>
        <v/>
      </c>
      <c r="Q2012" s="418" t="n"/>
      <c r="R2012" s="418" t="inlineStr">
        <is>
          <t>23000698</t>
        </is>
      </c>
      <c r="S2012" s="418" t="inlineStr"/>
      <c r="T2012" s="418">
        <f>R2012=S2012</f>
        <v/>
      </c>
      <c r="U2012" s="418">
        <f>AND(MONTH(F2012)=MONTH(Y2012), YEAR(F2012)=YEAR(Y2012))</f>
        <v/>
      </c>
      <c r="V2012" s="418">
        <f>AND(AC2012&lt;&gt;"", 'Company information'!D$4&lt;&gt;"", RIGHT(SUBSTITUTE(AC2012,"-",""),9)=RIGHT(SUBSTITUTE('Company information'!D$4,"-",""),9))</f>
        <v/>
      </c>
      <c r="W2012" s="418">
        <f>AI2012-I2012</f>
        <v/>
      </c>
      <c r="X2012" s="455" t="n"/>
      <c r="Y2012" s="417" t="n"/>
      <c r="Z2012" s="418" t="n"/>
      <c r="AA2012" s="418" t="n"/>
      <c r="AB2012" s="418" t="n"/>
      <c r="AC2012" s="418" t="n"/>
      <c r="AD2012" s="418" t="n"/>
      <c r="AE2012" s="455" t="n"/>
      <c r="AF2012" s="455" t="n"/>
      <c r="AG2012" s="455" t="n"/>
      <c r="AH2012" s="455" t="n"/>
      <c r="AI2012" s="455" t="n"/>
      <c r="AJ2012" s="455" t="n"/>
      <c r="AK2012" s="455" t="n"/>
      <c r="AL2012" s="455" t="n"/>
      <c r="AM2012" s="455" t="n"/>
      <c r="AN2012" s="455" t="n"/>
      <c r="AO2012" s="455" t="n"/>
      <c r="AP2012" s="455" t="n"/>
      <c r="AQ2012" s="455" t="n"/>
      <c r="AR2012" s="418" t="n"/>
      <c r="AS2012" s="418" t="n"/>
      <c r="AT2012" s="418" t="n"/>
    </row>
    <row r="2013">
      <c r="A2013" s="417" t="n">
        <v>2004</v>
      </c>
      <c r="B2013" s="418" t="inlineStr">
        <is>
          <t>Paper label</t>
        </is>
      </c>
      <c r="C2013" s="418" t="inlineStr">
        <is>
          <t>ស៊ីន ហ្វី យ៉ាង ព្រីនធីង &amp; អិកសេសសឺរី ឯ.ក</t>
        </is>
      </c>
      <c r="D2013" s="418" t="inlineStr">
        <is>
          <t>K010-901906822</t>
        </is>
      </c>
      <c r="E2013" s="418" t="inlineStr">
        <is>
          <t>XFY-YD2023067</t>
        </is>
      </c>
      <c r="F2013" s="419" t="n">
        <v>45043</v>
      </c>
      <c r="G2013" s="420" t="n">
        <v>262727</v>
      </c>
      <c r="H2013" s="418" t="n"/>
      <c r="I2013" s="455" t="n">
        <v>262727</v>
      </c>
      <c r="J2013" s="418">
        <f>IF(L2013&lt;&gt;"",L2013,K2013)</f>
        <v/>
      </c>
      <c r="K2013" s="418">
        <f>IF(AND(T2013=TRUE, U2013=TRUE, V2013=TRUE), IF(W2013&lt;-0.05, "អនុញ្ញាត (អ្នកផ្គត់ផ្គង់ប្រកាសខ្វះ)", "បានប្រកាស (អនុញ្ញាត)"), IF(AND(T2013=FALSE, U2013=FALSE, V2013=FALSE), "ព្យួរទុក (មិនមានទិន្នន័យ)", "ប្រកាសខុស (ព្យួរទុក)"))</f>
        <v/>
      </c>
      <c r="L2013" s="418" t="inlineStr"/>
      <c r="M2013" s="418" t="inlineStr"/>
      <c r="N2013" s="455" t="n"/>
      <c r="O2013" s="455">
        <f>IF(W2013&lt;0,AI2013,I2013)</f>
        <v/>
      </c>
      <c r="P2013" s="455">
        <f>I2013-O2013</f>
        <v/>
      </c>
      <c r="Q2013" s="418" t="n"/>
      <c r="R2013" s="418" t="inlineStr">
        <is>
          <t>XFY-YD2023067</t>
        </is>
      </c>
      <c r="S2013" s="418" t="inlineStr"/>
      <c r="T2013" s="418">
        <f>R2013=S2013</f>
        <v/>
      </c>
      <c r="U2013" s="418">
        <f>AND(MONTH(F2013)=MONTH(Y2013), YEAR(F2013)=YEAR(Y2013))</f>
        <v/>
      </c>
      <c r="V2013" s="418">
        <f>AND(AC2013&lt;&gt;"", 'Company information'!D$4&lt;&gt;"", RIGHT(SUBSTITUTE(AC2013,"-",""),9)=RIGHT(SUBSTITUTE('Company information'!D$4,"-",""),9))</f>
        <v/>
      </c>
      <c r="W2013" s="418">
        <f>AI2013-I2013</f>
        <v/>
      </c>
      <c r="X2013" s="455" t="n"/>
      <c r="Y2013" s="417" t="n"/>
      <c r="Z2013" s="418" t="n"/>
      <c r="AA2013" s="418" t="n"/>
      <c r="AB2013" s="418" t="n"/>
      <c r="AC2013" s="418" t="n"/>
      <c r="AD2013" s="418" t="n"/>
      <c r="AE2013" s="455" t="n"/>
      <c r="AF2013" s="455" t="n"/>
      <c r="AG2013" s="455" t="n"/>
      <c r="AH2013" s="455" t="n"/>
      <c r="AI2013" s="455" t="n"/>
      <c r="AJ2013" s="455" t="n"/>
      <c r="AK2013" s="455" t="n"/>
      <c r="AL2013" s="455" t="n"/>
      <c r="AM2013" s="455" t="n"/>
      <c r="AN2013" s="455" t="n"/>
      <c r="AO2013" s="455" t="n"/>
      <c r="AP2013" s="455" t="n"/>
      <c r="AQ2013" s="455" t="n"/>
      <c r="AR2013" s="418" t="n"/>
      <c r="AS2013" s="418" t="n"/>
      <c r="AT2013" s="418" t="n"/>
    </row>
    <row r="2014">
      <c r="A2014" s="417" t="n">
        <v>2005</v>
      </c>
      <c r="B2014" s="418" t="inlineStr">
        <is>
          <t>PDQ and Color box</t>
        </is>
      </c>
      <c r="C2014" s="418" t="inlineStr">
        <is>
          <t>វីង ចេង ភែកឃីជីង ឯ.ក</t>
        </is>
      </c>
      <c r="D2014" s="418" t="inlineStr">
        <is>
          <t>L001-902102915</t>
        </is>
      </c>
      <c r="E2014" s="418" t="inlineStr">
        <is>
          <t>TI0288</t>
        </is>
      </c>
      <c r="F2014" s="419" t="n">
        <v>45045</v>
      </c>
      <c r="G2014" s="420" t="n">
        <v>2021605</v>
      </c>
      <c r="H2014" s="418" t="n"/>
      <c r="I2014" s="455" t="n">
        <v>2021605</v>
      </c>
      <c r="J2014" s="418">
        <f>IF(L2014&lt;&gt;"",L2014,K2014)</f>
        <v/>
      </c>
      <c r="K2014" s="418">
        <f>IF(AND(T2014=TRUE, U2014=TRUE, V2014=TRUE), IF(W2014&lt;-0.05, "អនុញ្ញាត (អ្នកផ្គត់ផ្គង់ប្រកាសខ្វះ)", "បានប្រកាស (អនុញ្ញាត)"), IF(AND(T2014=FALSE, U2014=FALSE, V2014=FALSE), "ព្យួរទុក (មិនមានទិន្នន័យ)", "ប្រកាសខុស (ព្យួរទុក)"))</f>
        <v/>
      </c>
      <c r="L2014" s="418" t="inlineStr"/>
      <c r="M2014" s="418" t="inlineStr"/>
      <c r="N2014" s="455" t="n"/>
      <c r="O2014" s="455">
        <f>IF(W2014&lt;0,AI2014,I2014)</f>
        <v/>
      </c>
      <c r="P2014" s="455">
        <f>I2014-O2014</f>
        <v/>
      </c>
      <c r="Q2014" s="418" t="n"/>
      <c r="R2014" s="418" t="inlineStr">
        <is>
          <t>TI0288</t>
        </is>
      </c>
      <c r="S2014" s="418" t="inlineStr"/>
      <c r="T2014" s="418">
        <f>R2014=S2014</f>
        <v/>
      </c>
      <c r="U2014" s="418">
        <f>AND(MONTH(F2014)=MONTH(Y2014), YEAR(F2014)=YEAR(Y2014))</f>
        <v/>
      </c>
      <c r="V2014" s="418">
        <f>AND(AC2014&lt;&gt;"", 'Company information'!D$4&lt;&gt;"", RIGHT(SUBSTITUTE(AC2014,"-",""),9)=RIGHT(SUBSTITUTE('Company information'!D$4,"-",""),9))</f>
        <v/>
      </c>
      <c r="W2014" s="418">
        <f>AI2014-I2014</f>
        <v/>
      </c>
      <c r="X2014" s="455" t="n"/>
      <c r="Y2014" s="417" t="n"/>
      <c r="Z2014" s="418" t="n"/>
      <c r="AA2014" s="418" t="n"/>
      <c r="AB2014" s="418" t="n"/>
      <c r="AC2014" s="418" t="n"/>
      <c r="AD2014" s="418" t="n"/>
      <c r="AE2014" s="455" t="n"/>
      <c r="AF2014" s="455" t="n"/>
      <c r="AG2014" s="455" t="n"/>
      <c r="AH2014" s="455" t="n"/>
      <c r="AI2014" s="455" t="n"/>
      <c r="AJ2014" s="455" t="n"/>
      <c r="AK2014" s="455" t="n"/>
      <c r="AL2014" s="455" t="n"/>
      <c r="AM2014" s="455" t="n"/>
      <c r="AN2014" s="455" t="n"/>
      <c r="AO2014" s="455" t="n"/>
      <c r="AP2014" s="455" t="n"/>
      <c r="AQ2014" s="455" t="n"/>
      <c r="AR2014" s="418" t="n"/>
      <c r="AS2014" s="418" t="n"/>
      <c r="AT2014" s="418" t="n"/>
    </row>
    <row r="2015">
      <c r="A2015" s="417" t="n">
        <v>2006</v>
      </c>
      <c r="B2015" s="418" t="inlineStr">
        <is>
          <t>Poly bag</t>
        </is>
      </c>
      <c r="C2015" s="418" t="inlineStr">
        <is>
          <t>ហុង ហ៊ីង ភែកឃីជីង មេធៀរៀល ឯ.ក</t>
        </is>
      </c>
      <c r="D2015" s="418" t="inlineStr">
        <is>
          <t>L001-901900945</t>
        </is>
      </c>
      <c r="E2015" s="418" t="inlineStr">
        <is>
          <t>T2023-000153</t>
        </is>
      </c>
      <c r="F2015" s="419" t="n">
        <v>45043</v>
      </c>
      <c r="G2015" s="420" t="n">
        <v>15645</v>
      </c>
      <c r="H2015" s="418" t="n"/>
      <c r="I2015" s="455" t="n">
        <v>15645</v>
      </c>
      <c r="J2015" s="418">
        <f>IF(L2015&lt;&gt;"",L2015,K2015)</f>
        <v/>
      </c>
      <c r="K2015" s="418">
        <f>IF(AND(T2015=TRUE, U2015=TRUE, V2015=TRUE), IF(W2015&lt;-0.05, "អនុញ្ញាត (អ្នកផ្គត់ផ្គង់ប្រកាសខ្វះ)", "បានប្រកាស (អនុញ្ញាត)"), IF(AND(T2015=FALSE, U2015=FALSE, V2015=FALSE), "ព្យួរទុក (មិនមានទិន្នន័យ)", "ប្រកាសខុស (ព្យួរទុក)"))</f>
        <v/>
      </c>
      <c r="L2015" s="418" t="inlineStr"/>
      <c r="M2015" s="418" t="inlineStr"/>
      <c r="N2015" s="455" t="n"/>
      <c r="O2015" s="455">
        <f>IF(W2015&lt;0,AI2015,I2015)</f>
        <v/>
      </c>
      <c r="P2015" s="455">
        <f>I2015-O2015</f>
        <v/>
      </c>
      <c r="Q2015" s="418" t="n"/>
      <c r="R2015" s="418" t="inlineStr">
        <is>
          <t>T2023-000153</t>
        </is>
      </c>
      <c r="S2015" s="418" t="inlineStr"/>
      <c r="T2015" s="418">
        <f>R2015=S2015</f>
        <v/>
      </c>
      <c r="U2015" s="418">
        <f>AND(MONTH(F2015)=MONTH(Y2015), YEAR(F2015)=YEAR(Y2015))</f>
        <v/>
      </c>
      <c r="V2015" s="418">
        <f>AND(AC2015&lt;&gt;"", 'Company information'!D$4&lt;&gt;"", RIGHT(SUBSTITUTE(AC2015,"-",""),9)=RIGHT(SUBSTITUTE('Company information'!D$4,"-",""),9))</f>
        <v/>
      </c>
      <c r="W2015" s="418">
        <f>AI2015-I2015</f>
        <v/>
      </c>
      <c r="X2015" s="455" t="n"/>
      <c r="Y2015" s="417" t="n"/>
      <c r="Z2015" s="418" t="n"/>
      <c r="AA2015" s="418" t="n"/>
      <c r="AB2015" s="418" t="n"/>
      <c r="AC2015" s="418" t="n"/>
      <c r="AD2015" s="418" t="n"/>
      <c r="AE2015" s="455" t="n"/>
      <c r="AF2015" s="455" t="n"/>
      <c r="AG2015" s="455" t="n"/>
      <c r="AH2015" s="455" t="n"/>
      <c r="AI2015" s="455" t="n"/>
      <c r="AJ2015" s="455" t="n"/>
      <c r="AK2015" s="455" t="n"/>
      <c r="AL2015" s="455" t="n"/>
      <c r="AM2015" s="455" t="n"/>
      <c r="AN2015" s="455" t="n"/>
      <c r="AO2015" s="455" t="n"/>
      <c r="AP2015" s="455" t="n"/>
      <c r="AQ2015" s="455" t="n"/>
      <c r="AR2015" s="418" t="n"/>
      <c r="AS2015" s="418" t="n"/>
      <c r="AT2015" s="418" t="n"/>
    </row>
    <row r="2016">
      <c r="A2016" s="417" t="n">
        <v>2007</v>
      </c>
      <c r="B2016" s="418" t="inlineStr">
        <is>
          <t>Paper</t>
        </is>
      </c>
      <c r="C2016" s="418" t="inlineStr">
        <is>
          <t>ដុងគ័ន ស៊ីធី ហ្វាញស្តារ ព្រីនធីង (ខេមបូឌា)</t>
        </is>
      </c>
      <c r="D2016" s="418" t="inlineStr">
        <is>
          <t>L001-100193021</t>
        </is>
      </c>
      <c r="E2016" s="418" t="inlineStr">
        <is>
          <t>00098</t>
        </is>
      </c>
      <c r="F2016" s="419" t="n">
        <v>45042</v>
      </c>
      <c r="G2016" s="420" t="n">
        <v>5921985</v>
      </c>
      <c r="H2016" s="418" t="n"/>
      <c r="I2016" s="455" t="n">
        <v>5921985</v>
      </c>
      <c r="J2016" s="418">
        <f>IF(L2016&lt;&gt;"",L2016,K2016)</f>
        <v/>
      </c>
      <c r="K2016" s="418">
        <f>IF(AND(T2016=TRUE, U2016=TRUE, V2016=TRUE), IF(W2016&lt;-0.05, "អនុញ្ញាត (អ្នកផ្គត់ផ្គង់ប្រកាសខ្វះ)", "បានប្រកាស (អនុញ្ញាត)"), IF(AND(T2016=FALSE, U2016=FALSE, V2016=FALSE), "ព្យួរទុក (មិនមានទិន្នន័យ)", "ប្រកាសខុស (ព្យួរទុក)"))</f>
        <v/>
      </c>
      <c r="L2016" s="418" t="inlineStr"/>
      <c r="M2016" s="418" t="inlineStr"/>
      <c r="N2016" s="455" t="n"/>
      <c r="O2016" s="455">
        <f>IF(W2016&lt;0,AI2016,I2016)</f>
        <v/>
      </c>
      <c r="P2016" s="455">
        <f>I2016-O2016</f>
        <v/>
      </c>
      <c r="Q2016" s="418" t="n"/>
      <c r="R2016" s="418" t="inlineStr">
        <is>
          <t>00098</t>
        </is>
      </c>
      <c r="S2016" s="418" t="inlineStr"/>
      <c r="T2016" s="418">
        <f>R2016=S2016</f>
        <v/>
      </c>
      <c r="U2016" s="418">
        <f>AND(MONTH(F2016)=MONTH(Y2016), YEAR(F2016)=YEAR(Y2016))</f>
        <v/>
      </c>
      <c r="V2016" s="418">
        <f>AND(AC2016&lt;&gt;"", 'Company information'!D$4&lt;&gt;"", RIGHT(SUBSTITUTE(AC2016,"-",""),9)=RIGHT(SUBSTITUTE('Company information'!D$4,"-",""),9))</f>
        <v/>
      </c>
      <c r="W2016" s="418">
        <f>AI2016-I2016</f>
        <v/>
      </c>
      <c r="X2016" s="455" t="n"/>
      <c r="Y2016" s="417" t="n"/>
      <c r="Z2016" s="418" t="n"/>
      <c r="AA2016" s="418" t="n"/>
      <c r="AB2016" s="418" t="n"/>
      <c r="AC2016" s="418" t="n"/>
      <c r="AD2016" s="418" t="n"/>
      <c r="AE2016" s="455" t="n"/>
      <c r="AF2016" s="455" t="n"/>
      <c r="AG2016" s="455" t="n"/>
      <c r="AH2016" s="455" t="n"/>
      <c r="AI2016" s="455" t="n"/>
      <c r="AJ2016" s="455" t="n"/>
      <c r="AK2016" s="455" t="n"/>
      <c r="AL2016" s="455" t="n"/>
      <c r="AM2016" s="455" t="n"/>
      <c r="AN2016" s="455" t="n"/>
      <c r="AO2016" s="455" t="n"/>
      <c r="AP2016" s="455" t="n"/>
      <c r="AQ2016" s="455" t="n"/>
      <c r="AR2016" s="418" t="n"/>
      <c r="AS2016" s="418" t="n"/>
      <c r="AT2016" s="418" t="n"/>
    </row>
    <row r="2017">
      <c r="A2017" s="417" t="n">
        <v>2008</v>
      </c>
      <c r="B2017" s="418" t="inlineStr"/>
      <c r="C2017" s="418" t="inlineStr">
        <is>
          <t>អ៊ិចស្ពែឌីធ័រ ខេមបូឌា អិលធីឌី</t>
        </is>
      </c>
      <c r="D2017" s="418" t="inlineStr">
        <is>
          <t>L001-100045898</t>
        </is>
      </c>
      <c r="E2017" s="418" t="inlineStr">
        <is>
          <t>TI0176128</t>
        </is>
      </c>
      <c r="F2017" s="419" t="n">
        <v>44170</v>
      </c>
      <c r="G2017" s="420" t="n">
        <v>150880</v>
      </c>
      <c r="H2017" s="418" t="n"/>
      <c r="I2017" s="455" t="n">
        <v>150880</v>
      </c>
      <c r="J2017" s="418">
        <f>IF(L2017&lt;&gt;"",L2017,K2017)</f>
        <v/>
      </c>
      <c r="K2017" s="418">
        <f>IF(AND(T2017=TRUE, U2017=TRUE, V2017=TRUE), IF(W2017&lt;-0.05, "អនុញ្ញាត (អ្នកផ្គត់ផ្គង់ប្រកាសខ្វះ)", "បានប្រកាស (អនុញ្ញាត)"), IF(AND(T2017=FALSE, U2017=FALSE, V2017=FALSE), "ព្យួរទុក (មិនមានទិន្នន័យ)", "ប្រកាសខុស (ព្យួរទុក)"))</f>
        <v/>
      </c>
      <c r="L2017" s="418" t="inlineStr"/>
      <c r="M2017" s="418" t="inlineStr"/>
      <c r="N2017" s="455" t="n"/>
      <c r="O2017" s="455">
        <f>IF(W2017&lt;0,AI2017,I2017)</f>
        <v/>
      </c>
      <c r="P2017" s="455">
        <f>I2017-O2017</f>
        <v/>
      </c>
      <c r="Q2017" s="418" t="n"/>
      <c r="R2017" s="418" t="inlineStr">
        <is>
          <t>TI0176128</t>
        </is>
      </c>
      <c r="S2017" s="418" t="inlineStr"/>
      <c r="T2017" s="418">
        <f>R2017=S2017</f>
        <v/>
      </c>
      <c r="U2017" s="418">
        <f>AND(MONTH(F2017)=MONTH(Y2017), YEAR(F2017)=YEAR(Y2017))</f>
        <v/>
      </c>
      <c r="V2017" s="418">
        <f>AND(AC2017&lt;&gt;"", 'Company information'!D$4&lt;&gt;"", RIGHT(SUBSTITUTE(AC2017,"-",""),9)=RIGHT(SUBSTITUTE('Company information'!D$4,"-",""),9))</f>
        <v/>
      </c>
      <c r="W2017" s="418">
        <f>AI2017-I2017</f>
        <v/>
      </c>
      <c r="X2017" s="455" t="n"/>
      <c r="Y2017" s="417" t="n"/>
      <c r="Z2017" s="418" t="n"/>
      <c r="AA2017" s="418" t="n"/>
      <c r="AB2017" s="418" t="n"/>
      <c r="AC2017" s="418" t="n"/>
      <c r="AD2017" s="418" t="n"/>
      <c r="AE2017" s="455" t="n"/>
      <c r="AF2017" s="455" t="n"/>
      <c r="AG2017" s="455" t="n"/>
      <c r="AH2017" s="455" t="n"/>
      <c r="AI2017" s="455" t="n"/>
      <c r="AJ2017" s="455" t="n"/>
      <c r="AK2017" s="455" t="n"/>
      <c r="AL2017" s="455" t="n"/>
      <c r="AM2017" s="455" t="n"/>
      <c r="AN2017" s="455" t="n"/>
      <c r="AO2017" s="455" t="n"/>
      <c r="AP2017" s="455" t="n"/>
      <c r="AQ2017" s="455" t="n"/>
      <c r="AR2017" s="418" t="n"/>
      <c r="AS2017" s="418" t="n"/>
      <c r="AT2017" s="418" t="n"/>
    </row>
    <row r="2018">
      <c r="A2018" s="417" t="n">
        <v>2009</v>
      </c>
      <c r="B2018" s="418" t="inlineStr"/>
      <c r="C2018" s="418" t="inlineStr">
        <is>
          <t>ខេមវីល គ្លូប៊ល ឯ.ក</t>
        </is>
      </c>
      <c r="D2018" s="418" t="inlineStr">
        <is>
          <t>L001-901637190</t>
        </is>
      </c>
      <c r="E2018" s="418" t="inlineStr">
        <is>
          <t>INV200572</t>
        </is>
      </c>
      <c r="F2018" s="419" t="n">
        <v>43977</v>
      </c>
      <c r="G2018" s="420" t="n">
        <v>176945</v>
      </c>
      <c r="H2018" s="418" t="n"/>
      <c r="I2018" s="455" t="n">
        <v>176945</v>
      </c>
      <c r="J2018" s="418">
        <f>IF(L2018&lt;&gt;"",L2018,K2018)</f>
        <v/>
      </c>
      <c r="K2018" s="418">
        <f>IF(AND(T2018=TRUE, U2018=TRUE, V2018=TRUE), IF(W2018&lt;-0.05, "អនុញ្ញាត (អ្នកផ្គត់ផ្គង់ប្រកាសខ្វះ)", "បានប្រកាស (អនុញ្ញាត)"), IF(AND(T2018=FALSE, U2018=FALSE, V2018=FALSE), "ព្យួរទុក (មិនមានទិន្នន័យ)", "ប្រកាសខុស (ព្យួរទុក)"))</f>
        <v/>
      </c>
      <c r="L2018" s="418" t="inlineStr"/>
      <c r="M2018" s="418" t="inlineStr"/>
      <c r="N2018" s="455" t="n"/>
      <c r="O2018" s="455">
        <f>IF(W2018&lt;0,AI2018,I2018)</f>
        <v/>
      </c>
      <c r="P2018" s="455">
        <f>I2018-O2018</f>
        <v/>
      </c>
      <c r="Q2018" s="418" t="n"/>
      <c r="R2018" s="418" t="inlineStr">
        <is>
          <t>INV200572</t>
        </is>
      </c>
      <c r="S2018" s="418" t="inlineStr"/>
      <c r="T2018" s="418">
        <f>R2018=S2018</f>
        <v/>
      </c>
      <c r="U2018" s="418">
        <f>AND(MONTH(F2018)=MONTH(Y2018), YEAR(F2018)=YEAR(Y2018))</f>
        <v/>
      </c>
      <c r="V2018" s="418">
        <f>AND(AC2018&lt;&gt;"", 'Company information'!D$4&lt;&gt;"", RIGHT(SUBSTITUTE(AC2018,"-",""),9)=RIGHT(SUBSTITUTE('Company information'!D$4,"-",""),9))</f>
        <v/>
      </c>
      <c r="W2018" s="418">
        <f>AI2018-I2018</f>
        <v/>
      </c>
      <c r="X2018" s="455" t="n"/>
      <c r="Y2018" s="417" t="n"/>
      <c r="Z2018" s="418" t="n"/>
      <c r="AA2018" s="418" t="n"/>
      <c r="AB2018" s="418" t="n"/>
      <c r="AC2018" s="418" t="n"/>
      <c r="AD2018" s="418" t="n"/>
      <c r="AE2018" s="455" t="n"/>
      <c r="AF2018" s="455" t="n"/>
      <c r="AG2018" s="455" t="n"/>
      <c r="AH2018" s="455" t="n"/>
      <c r="AI2018" s="455" t="n"/>
      <c r="AJ2018" s="455" t="n"/>
      <c r="AK2018" s="455" t="n"/>
      <c r="AL2018" s="455" t="n"/>
      <c r="AM2018" s="455" t="n"/>
      <c r="AN2018" s="455" t="n"/>
      <c r="AO2018" s="455" t="n"/>
      <c r="AP2018" s="455" t="n"/>
      <c r="AQ2018" s="455" t="n"/>
      <c r="AR2018" s="418" t="n"/>
      <c r="AS2018" s="418" t="n"/>
      <c r="AT2018" s="418" t="n"/>
    </row>
    <row r="2019">
      <c r="A2019" s="417" t="n">
        <v>2010</v>
      </c>
      <c r="B2019" s="418" t="inlineStr"/>
      <c r="C2019" s="418" t="inlineStr">
        <is>
          <t>ប្យួរ៉ូ វេរីតាស (ខេមបូឌា) លីមីធីត</t>
        </is>
      </c>
      <c r="D2019" s="418" t="inlineStr">
        <is>
          <t>L001-107024462</t>
        </is>
      </c>
      <c r="E2019" s="418" t="inlineStr">
        <is>
          <t>59007504</t>
        </is>
      </c>
      <c r="F2019" s="419" t="n">
        <v>44048</v>
      </c>
      <c r="G2019" s="420" t="n">
        <v>184770</v>
      </c>
      <c r="H2019" s="418" t="n"/>
      <c r="I2019" s="455" t="n">
        <v>184770</v>
      </c>
      <c r="J2019" s="418">
        <f>IF(L2019&lt;&gt;"",L2019,K2019)</f>
        <v/>
      </c>
      <c r="K2019" s="418">
        <f>IF(AND(T2019=TRUE, U2019=TRUE, V2019=TRUE), IF(W2019&lt;-0.05, "អនុញ្ញាត (អ្នកផ្គត់ផ្គង់ប្រកាសខ្វះ)", "បានប្រកាស (អនុញ្ញាត)"), IF(AND(T2019=FALSE, U2019=FALSE, V2019=FALSE), "ព្យួរទុក (មិនមានទិន្នន័យ)", "ប្រកាសខុស (ព្យួរទុក)"))</f>
        <v/>
      </c>
      <c r="L2019" s="418" t="inlineStr"/>
      <c r="M2019" s="418" t="inlineStr"/>
      <c r="N2019" s="455" t="n"/>
      <c r="O2019" s="455">
        <f>IF(W2019&lt;0,AI2019,I2019)</f>
        <v/>
      </c>
      <c r="P2019" s="455">
        <f>I2019-O2019</f>
        <v/>
      </c>
      <c r="Q2019" s="418" t="n"/>
      <c r="R2019" s="418" t="inlineStr">
        <is>
          <t>59007504</t>
        </is>
      </c>
      <c r="S2019" s="418" t="inlineStr"/>
      <c r="T2019" s="418">
        <f>R2019=S2019</f>
        <v/>
      </c>
      <c r="U2019" s="418">
        <f>AND(MONTH(F2019)=MONTH(Y2019), YEAR(F2019)=YEAR(Y2019))</f>
        <v/>
      </c>
      <c r="V2019" s="418">
        <f>AND(AC2019&lt;&gt;"", 'Company information'!D$4&lt;&gt;"", RIGHT(SUBSTITUTE(AC2019,"-",""),9)=RIGHT(SUBSTITUTE('Company information'!D$4,"-",""),9))</f>
        <v/>
      </c>
      <c r="W2019" s="418">
        <f>AI2019-I2019</f>
        <v/>
      </c>
      <c r="X2019" s="455" t="n"/>
      <c r="Y2019" s="417" t="n"/>
      <c r="Z2019" s="418" t="n"/>
      <c r="AA2019" s="418" t="n"/>
      <c r="AB2019" s="418" t="n"/>
      <c r="AC2019" s="418" t="n"/>
      <c r="AD2019" s="418" t="n"/>
      <c r="AE2019" s="455" t="n"/>
      <c r="AF2019" s="455" t="n"/>
      <c r="AG2019" s="455" t="n"/>
      <c r="AH2019" s="455" t="n"/>
      <c r="AI2019" s="455" t="n"/>
      <c r="AJ2019" s="455" t="n"/>
      <c r="AK2019" s="455" t="n"/>
      <c r="AL2019" s="455" t="n"/>
      <c r="AM2019" s="455" t="n"/>
      <c r="AN2019" s="455" t="n"/>
      <c r="AO2019" s="455" t="n"/>
      <c r="AP2019" s="455" t="n"/>
      <c r="AQ2019" s="455" t="n"/>
      <c r="AR2019" s="418" t="n"/>
      <c r="AS2019" s="418" t="n"/>
      <c r="AT2019" s="418" t="n"/>
    </row>
    <row r="2020">
      <c r="A2020" s="417" t="n">
        <v>2011</v>
      </c>
      <c r="B2020" s="418" t="inlineStr"/>
      <c r="C2020" s="418" t="inlineStr">
        <is>
          <t>ប្យួរ៉ូ វេរីតាស (ខេមបូឌា) លីមីធីត</t>
        </is>
      </c>
      <c r="D2020" s="418" t="inlineStr">
        <is>
          <t>L001-107024462</t>
        </is>
      </c>
      <c r="E2020" s="418" t="inlineStr">
        <is>
          <t>59007476</t>
        </is>
      </c>
      <c r="F2020" s="419" t="n">
        <v>43956</v>
      </c>
      <c r="G2020" s="420" t="n">
        <v>123120</v>
      </c>
      <c r="H2020" s="418" t="n"/>
      <c r="I2020" s="455" t="n">
        <v>123120</v>
      </c>
      <c r="J2020" s="418">
        <f>IF(L2020&lt;&gt;"",L2020,K2020)</f>
        <v/>
      </c>
      <c r="K2020" s="418">
        <f>IF(AND(T2020=TRUE, U2020=TRUE, V2020=TRUE), IF(W2020&lt;-0.05, "អនុញ្ញាត (អ្នកផ្គត់ផ្គង់ប្រកាសខ្វះ)", "បានប្រកាស (អនុញ្ញាត)"), IF(AND(T2020=FALSE, U2020=FALSE, V2020=FALSE), "ព្យួរទុក (មិនមានទិន្នន័យ)", "ប្រកាសខុស (ព្យួរទុក)"))</f>
        <v/>
      </c>
      <c r="L2020" s="418" t="inlineStr"/>
      <c r="M2020" s="418" t="inlineStr"/>
      <c r="N2020" s="455" t="n"/>
      <c r="O2020" s="455">
        <f>IF(W2020&lt;0,AI2020,I2020)</f>
        <v/>
      </c>
      <c r="P2020" s="455">
        <f>I2020-O2020</f>
        <v/>
      </c>
      <c r="Q2020" s="418" t="n"/>
      <c r="R2020" s="418" t="inlineStr">
        <is>
          <t>59007476</t>
        </is>
      </c>
      <c r="S2020" s="418" t="inlineStr"/>
      <c r="T2020" s="418">
        <f>R2020=S2020</f>
        <v/>
      </c>
      <c r="U2020" s="418">
        <f>AND(MONTH(F2020)=MONTH(Y2020), YEAR(F2020)=YEAR(Y2020))</f>
        <v/>
      </c>
      <c r="V2020" s="418">
        <f>AND(AC2020&lt;&gt;"", 'Company information'!D$4&lt;&gt;"", RIGHT(SUBSTITUTE(AC2020,"-",""),9)=RIGHT(SUBSTITUTE('Company information'!D$4,"-",""),9))</f>
        <v/>
      </c>
      <c r="W2020" s="418">
        <f>AI2020-I2020</f>
        <v/>
      </c>
      <c r="X2020" s="455" t="n"/>
      <c r="Y2020" s="417" t="n"/>
      <c r="Z2020" s="418" t="n"/>
      <c r="AA2020" s="418" t="n"/>
      <c r="AB2020" s="418" t="n"/>
      <c r="AC2020" s="418" t="n"/>
      <c r="AD2020" s="418" t="n"/>
      <c r="AE2020" s="455" t="n"/>
      <c r="AF2020" s="455" t="n"/>
      <c r="AG2020" s="455" t="n"/>
      <c r="AH2020" s="455" t="n"/>
      <c r="AI2020" s="455" t="n"/>
      <c r="AJ2020" s="455" t="n"/>
      <c r="AK2020" s="455" t="n"/>
      <c r="AL2020" s="455" t="n"/>
      <c r="AM2020" s="455" t="n"/>
      <c r="AN2020" s="455" t="n"/>
      <c r="AO2020" s="455" t="n"/>
      <c r="AP2020" s="455" t="n"/>
      <c r="AQ2020" s="455" t="n"/>
      <c r="AR2020" s="418" t="n"/>
      <c r="AS2020" s="418" t="n"/>
      <c r="AT2020" s="418" t="n"/>
    </row>
    <row r="2021">
      <c r="A2021" s="417" t="n">
        <v>2012</v>
      </c>
      <c r="B2021" s="418" t="inlineStr"/>
      <c r="C2021" s="418" t="inlineStr">
        <is>
          <t>អ៊ិចស្ពែឌីធ័រ ខេមបូឌា អិលធីឌី</t>
        </is>
      </c>
      <c r="D2021" s="418" t="inlineStr">
        <is>
          <t>L001-100045898</t>
        </is>
      </c>
      <c r="E2021" s="418" t="inlineStr">
        <is>
          <t>TI0176701</t>
        </is>
      </c>
      <c r="F2021" s="419" t="n">
        <v>43976</v>
      </c>
      <c r="G2021" s="420" t="n">
        <v>125096</v>
      </c>
      <c r="H2021" s="418" t="n"/>
      <c r="I2021" s="455" t="n">
        <v>125096</v>
      </c>
      <c r="J2021" s="418">
        <f>IF(L2021&lt;&gt;"",L2021,K2021)</f>
        <v/>
      </c>
      <c r="K2021" s="418">
        <f>IF(AND(T2021=TRUE, U2021=TRUE, V2021=TRUE), IF(W2021&lt;-0.05, "អនុញ្ញាត (អ្នកផ្គត់ផ្គង់ប្រកាសខ្វះ)", "បានប្រកាស (អនុញ្ញាត)"), IF(AND(T2021=FALSE, U2021=FALSE, V2021=FALSE), "ព្យួរទុក (មិនមានទិន្នន័យ)", "ប្រកាសខុស (ព្យួរទុក)"))</f>
        <v/>
      </c>
      <c r="L2021" s="418" t="inlineStr"/>
      <c r="M2021" s="418" t="inlineStr"/>
      <c r="N2021" s="455" t="n"/>
      <c r="O2021" s="455">
        <f>IF(W2021&lt;0,AI2021,I2021)</f>
        <v/>
      </c>
      <c r="P2021" s="455">
        <f>I2021-O2021</f>
        <v/>
      </c>
      <c r="Q2021" s="418" t="n"/>
      <c r="R2021" s="418" t="inlineStr">
        <is>
          <t>TI0176701</t>
        </is>
      </c>
      <c r="S2021" s="418" t="inlineStr"/>
      <c r="T2021" s="418">
        <f>R2021=S2021</f>
        <v/>
      </c>
      <c r="U2021" s="418">
        <f>AND(MONTH(F2021)=MONTH(Y2021), YEAR(F2021)=YEAR(Y2021))</f>
        <v/>
      </c>
      <c r="V2021" s="418">
        <f>AND(AC2021&lt;&gt;"", 'Company information'!D$4&lt;&gt;"", RIGHT(SUBSTITUTE(AC2021,"-",""),9)=RIGHT(SUBSTITUTE('Company information'!D$4,"-",""),9))</f>
        <v/>
      </c>
      <c r="W2021" s="418">
        <f>AI2021-I2021</f>
        <v/>
      </c>
      <c r="X2021" s="455" t="n"/>
      <c r="Y2021" s="417" t="n"/>
      <c r="Z2021" s="418" t="n"/>
      <c r="AA2021" s="418" t="n"/>
      <c r="AB2021" s="418" t="n"/>
      <c r="AC2021" s="418" t="n"/>
      <c r="AD2021" s="418" t="n"/>
      <c r="AE2021" s="455" t="n"/>
      <c r="AF2021" s="455" t="n"/>
      <c r="AG2021" s="455" t="n"/>
      <c r="AH2021" s="455" t="n"/>
      <c r="AI2021" s="455" t="n"/>
      <c r="AJ2021" s="455" t="n"/>
      <c r="AK2021" s="455" t="n"/>
      <c r="AL2021" s="455" t="n"/>
      <c r="AM2021" s="455" t="n"/>
      <c r="AN2021" s="455" t="n"/>
      <c r="AO2021" s="455" t="n"/>
      <c r="AP2021" s="455" t="n"/>
      <c r="AQ2021" s="455" t="n"/>
      <c r="AR2021" s="418" t="n"/>
      <c r="AS2021" s="418" t="n"/>
      <c r="AT2021" s="418" t="n"/>
    </row>
    <row r="2022">
      <c r="A2022" s="417" t="n">
        <v>2013</v>
      </c>
      <c r="B2022" s="418" t="inlineStr"/>
      <c r="C2022" s="418" t="inlineStr">
        <is>
          <t>អ៊ិចស្ពែឌីធ័រ ខេមបូឌា អិលធីឌី</t>
        </is>
      </c>
      <c r="D2022" s="418" t="inlineStr">
        <is>
          <t>L001-100045898</t>
        </is>
      </c>
      <c r="E2022" s="418" t="inlineStr">
        <is>
          <t>TI0176700</t>
        </is>
      </c>
      <c r="F2022" s="419" t="n">
        <v>43976</v>
      </c>
      <c r="G2022" s="420" t="n">
        <v>151432</v>
      </c>
      <c r="H2022" s="418" t="n"/>
      <c r="I2022" s="455" t="n">
        <v>151432</v>
      </c>
      <c r="J2022" s="418">
        <f>IF(L2022&lt;&gt;"",L2022,K2022)</f>
        <v/>
      </c>
      <c r="K2022" s="418">
        <f>IF(AND(T2022=TRUE, U2022=TRUE, V2022=TRUE), IF(W2022&lt;-0.05, "អនុញ្ញាត (អ្នកផ្គត់ផ្គង់ប្រកាសខ្វះ)", "បានប្រកាស (អនុញ្ញាត)"), IF(AND(T2022=FALSE, U2022=FALSE, V2022=FALSE), "ព្យួរទុក (មិនមានទិន្នន័យ)", "ប្រកាសខុស (ព្យួរទុក)"))</f>
        <v/>
      </c>
      <c r="L2022" s="418" t="inlineStr"/>
      <c r="M2022" s="418" t="inlineStr"/>
      <c r="N2022" s="455" t="n"/>
      <c r="O2022" s="455">
        <f>IF(W2022&lt;0,AI2022,I2022)</f>
        <v/>
      </c>
      <c r="P2022" s="455">
        <f>I2022-O2022</f>
        <v/>
      </c>
      <c r="Q2022" s="418" t="n"/>
      <c r="R2022" s="418" t="inlineStr">
        <is>
          <t>TI0176700</t>
        </is>
      </c>
      <c r="S2022" s="418" t="inlineStr"/>
      <c r="T2022" s="418">
        <f>R2022=S2022</f>
        <v/>
      </c>
      <c r="U2022" s="418">
        <f>AND(MONTH(F2022)=MONTH(Y2022), YEAR(F2022)=YEAR(Y2022))</f>
        <v/>
      </c>
      <c r="V2022" s="418">
        <f>AND(AC2022&lt;&gt;"", 'Company information'!D$4&lt;&gt;"", RIGHT(SUBSTITUTE(AC2022,"-",""),9)=RIGHT(SUBSTITUTE('Company information'!D$4,"-",""),9))</f>
        <v/>
      </c>
      <c r="W2022" s="418">
        <f>AI2022-I2022</f>
        <v/>
      </c>
      <c r="X2022" s="455" t="n"/>
      <c r="Y2022" s="417" t="n"/>
      <c r="Z2022" s="418" t="n"/>
      <c r="AA2022" s="418" t="n"/>
      <c r="AB2022" s="418" t="n"/>
      <c r="AC2022" s="418" t="n"/>
      <c r="AD2022" s="418" t="n"/>
      <c r="AE2022" s="455" t="n"/>
      <c r="AF2022" s="455" t="n"/>
      <c r="AG2022" s="455" t="n"/>
      <c r="AH2022" s="455" t="n"/>
      <c r="AI2022" s="455" t="n"/>
      <c r="AJ2022" s="455" t="n"/>
      <c r="AK2022" s="455" t="n"/>
      <c r="AL2022" s="455" t="n"/>
      <c r="AM2022" s="455" t="n"/>
      <c r="AN2022" s="455" t="n"/>
      <c r="AO2022" s="455" t="n"/>
      <c r="AP2022" s="455" t="n"/>
      <c r="AQ2022" s="455" t="n"/>
      <c r="AR2022" s="418" t="n"/>
      <c r="AS2022" s="418" t="n"/>
      <c r="AT2022" s="418" t="n"/>
    </row>
    <row r="2023">
      <c r="A2023" s="417" t="n">
        <v>2014</v>
      </c>
      <c r="B2023" s="418" t="inlineStr"/>
      <c r="C2023" s="418" t="inlineStr">
        <is>
          <t>អ៊ិចស្ពែឌីធ័រ ខេមបូឌា អិលធីឌី</t>
        </is>
      </c>
      <c r="D2023" s="418" t="inlineStr">
        <is>
          <t>L001-100045898</t>
        </is>
      </c>
      <c r="E2023" s="418" t="inlineStr">
        <is>
          <t>TI0176556</t>
        </is>
      </c>
      <c r="F2023" s="419" t="n">
        <v>43971</v>
      </c>
      <c r="G2023" s="420" t="n">
        <v>90443</v>
      </c>
      <c r="H2023" s="418" t="n"/>
      <c r="I2023" s="455" t="n">
        <v>90443</v>
      </c>
      <c r="J2023" s="418">
        <f>IF(L2023&lt;&gt;"",L2023,K2023)</f>
        <v/>
      </c>
      <c r="K2023" s="418">
        <f>IF(AND(T2023=TRUE, U2023=TRUE, V2023=TRUE), IF(W2023&lt;-0.05, "អនុញ្ញាត (អ្នកផ្គត់ផ្គង់ប្រកាសខ្វះ)", "បានប្រកាស (អនុញ្ញាត)"), IF(AND(T2023=FALSE, U2023=FALSE, V2023=FALSE), "ព្យួរទុក (មិនមានទិន្នន័យ)", "ប្រកាសខុស (ព្យួរទុក)"))</f>
        <v/>
      </c>
      <c r="L2023" s="418" t="inlineStr"/>
      <c r="M2023" s="418" t="inlineStr"/>
      <c r="N2023" s="455" t="n"/>
      <c r="O2023" s="455">
        <f>IF(W2023&lt;0,AI2023,I2023)</f>
        <v/>
      </c>
      <c r="P2023" s="455">
        <f>I2023-O2023</f>
        <v/>
      </c>
      <c r="Q2023" s="418" t="n"/>
      <c r="R2023" s="418" t="inlineStr">
        <is>
          <t>TI0176556</t>
        </is>
      </c>
      <c r="S2023" s="418" t="inlineStr"/>
      <c r="T2023" s="418">
        <f>R2023=S2023</f>
        <v/>
      </c>
      <c r="U2023" s="418">
        <f>AND(MONTH(F2023)=MONTH(Y2023), YEAR(F2023)=YEAR(Y2023))</f>
        <v/>
      </c>
      <c r="V2023" s="418">
        <f>AND(AC2023&lt;&gt;"", 'Company information'!D$4&lt;&gt;"", RIGHT(SUBSTITUTE(AC2023,"-",""),9)=RIGHT(SUBSTITUTE('Company information'!D$4,"-",""),9))</f>
        <v/>
      </c>
      <c r="W2023" s="418">
        <f>AI2023-I2023</f>
        <v/>
      </c>
      <c r="X2023" s="455" t="n"/>
      <c r="Y2023" s="417" t="n"/>
      <c r="Z2023" s="418" t="n"/>
      <c r="AA2023" s="418" t="n"/>
      <c r="AB2023" s="418" t="n"/>
      <c r="AC2023" s="418" t="n"/>
      <c r="AD2023" s="418" t="n"/>
      <c r="AE2023" s="455" t="n"/>
      <c r="AF2023" s="455" t="n"/>
      <c r="AG2023" s="455" t="n"/>
      <c r="AH2023" s="455" t="n"/>
      <c r="AI2023" s="455" t="n"/>
      <c r="AJ2023" s="455" t="n"/>
      <c r="AK2023" s="455" t="n"/>
      <c r="AL2023" s="455" t="n"/>
      <c r="AM2023" s="455" t="n"/>
      <c r="AN2023" s="455" t="n"/>
      <c r="AO2023" s="455" t="n"/>
      <c r="AP2023" s="455" t="n"/>
      <c r="AQ2023" s="455" t="n"/>
      <c r="AR2023" s="418" t="n"/>
      <c r="AS2023" s="418" t="n"/>
      <c r="AT2023" s="418" t="n"/>
    </row>
    <row r="2024">
      <c r="A2024" s="417" t="n">
        <v>2015</v>
      </c>
      <c r="B2024" s="418" t="inlineStr"/>
      <c r="C2024" s="418" t="inlineStr">
        <is>
          <t>ខេមវីល គ្លូប៊ល ឯ.ក</t>
        </is>
      </c>
      <c r="D2024" s="418" t="inlineStr">
        <is>
          <t>L001-901637190</t>
        </is>
      </c>
      <c r="E2024" s="418" t="inlineStr">
        <is>
          <t>INV200537</t>
        </is>
      </c>
      <c r="F2024" s="419" t="n">
        <v>43969</v>
      </c>
      <c r="G2024" s="420" t="n">
        <v>86205</v>
      </c>
      <c r="H2024" s="418" t="n"/>
      <c r="I2024" s="455" t="n">
        <v>86205</v>
      </c>
      <c r="J2024" s="418">
        <f>IF(L2024&lt;&gt;"",L2024,K2024)</f>
        <v/>
      </c>
      <c r="K2024" s="418">
        <f>IF(AND(T2024=TRUE, U2024=TRUE, V2024=TRUE), IF(W2024&lt;-0.05, "អនុញ្ញាត (អ្នកផ្គត់ផ្គង់ប្រកាសខ្វះ)", "បានប្រកាស (អនុញ្ញាត)"), IF(AND(T2024=FALSE, U2024=FALSE, V2024=FALSE), "ព្យួរទុក (មិនមានទិន្នន័យ)", "ប្រកាសខុស (ព្យួរទុក)"))</f>
        <v/>
      </c>
      <c r="L2024" s="418" t="inlineStr"/>
      <c r="M2024" s="418" t="inlineStr"/>
      <c r="N2024" s="455" t="n"/>
      <c r="O2024" s="455">
        <f>IF(W2024&lt;0,AI2024,I2024)</f>
        <v/>
      </c>
      <c r="P2024" s="455">
        <f>I2024-O2024</f>
        <v/>
      </c>
      <c r="Q2024" s="418" t="n"/>
      <c r="R2024" s="418" t="inlineStr">
        <is>
          <t>INV200537</t>
        </is>
      </c>
      <c r="S2024" s="418" t="inlineStr"/>
      <c r="T2024" s="418">
        <f>R2024=S2024</f>
        <v/>
      </c>
      <c r="U2024" s="418">
        <f>AND(MONTH(F2024)=MONTH(Y2024), YEAR(F2024)=YEAR(Y2024))</f>
        <v/>
      </c>
      <c r="V2024" s="418">
        <f>AND(AC2024&lt;&gt;"", 'Company information'!D$4&lt;&gt;"", RIGHT(SUBSTITUTE(AC2024,"-",""),9)=RIGHT(SUBSTITUTE('Company information'!D$4,"-",""),9))</f>
        <v/>
      </c>
      <c r="W2024" s="418">
        <f>AI2024-I2024</f>
        <v/>
      </c>
      <c r="X2024" s="455" t="n"/>
      <c r="Y2024" s="417" t="n"/>
      <c r="Z2024" s="418" t="n"/>
      <c r="AA2024" s="418" t="n"/>
      <c r="AB2024" s="418" t="n"/>
      <c r="AC2024" s="418" t="n"/>
      <c r="AD2024" s="418" t="n"/>
      <c r="AE2024" s="455" t="n"/>
      <c r="AF2024" s="455" t="n"/>
      <c r="AG2024" s="455" t="n"/>
      <c r="AH2024" s="455" t="n"/>
      <c r="AI2024" s="455" t="n"/>
      <c r="AJ2024" s="455" t="n"/>
      <c r="AK2024" s="455" t="n"/>
      <c r="AL2024" s="455" t="n"/>
      <c r="AM2024" s="455" t="n"/>
      <c r="AN2024" s="455" t="n"/>
      <c r="AO2024" s="455" t="n"/>
      <c r="AP2024" s="455" t="n"/>
      <c r="AQ2024" s="455" t="n"/>
      <c r="AR2024" s="418" t="n"/>
      <c r="AS2024" s="418" t="n"/>
      <c r="AT2024" s="418" t="n"/>
    </row>
    <row r="2025">
      <c r="A2025" s="417" t="n">
        <v>2016</v>
      </c>
      <c r="B2025" s="418" t="inlineStr"/>
      <c r="C2025" s="418" t="inlineStr">
        <is>
          <t>កំពង់ផែស្វយ័តភ្នំពេញ "ក.ស.ភ"</t>
        </is>
      </c>
      <c r="D2025" s="418" t="inlineStr">
        <is>
          <t>L001-100044999</t>
        </is>
      </c>
      <c r="E2025" s="418" t="inlineStr">
        <is>
          <t>INV20200524267</t>
        </is>
      </c>
      <c r="F2025" s="419" t="n">
        <v>43974</v>
      </c>
      <c r="G2025" s="420" t="n">
        <v>19625</v>
      </c>
      <c r="H2025" s="418" t="n"/>
      <c r="I2025" s="455" t="n">
        <v>19625</v>
      </c>
      <c r="J2025" s="418">
        <f>IF(L2025&lt;&gt;"",L2025,K2025)</f>
        <v/>
      </c>
      <c r="K2025" s="418">
        <f>IF(AND(T2025=TRUE, U2025=TRUE, V2025=TRUE), IF(W2025&lt;-0.05, "អនុញ្ញាត (អ្នកផ្គត់ផ្គង់ប្រកាសខ្វះ)", "បានប្រកាស (អនុញ្ញាត)"), IF(AND(T2025=FALSE, U2025=FALSE, V2025=FALSE), "ព្យួរទុក (មិនមានទិន្នន័យ)", "ប្រកាសខុស (ព្យួរទុក)"))</f>
        <v/>
      </c>
      <c r="L2025" s="418" t="inlineStr"/>
      <c r="M2025" s="418" t="inlineStr"/>
      <c r="N2025" s="455" t="n"/>
      <c r="O2025" s="455">
        <f>IF(W2025&lt;0,AI2025,I2025)</f>
        <v/>
      </c>
      <c r="P2025" s="455">
        <f>I2025-O2025</f>
        <v/>
      </c>
      <c r="Q2025" s="418" t="n"/>
      <c r="R2025" s="418" t="inlineStr">
        <is>
          <t>INV20200524267</t>
        </is>
      </c>
      <c r="S2025" s="418" t="inlineStr"/>
      <c r="T2025" s="418">
        <f>R2025=S2025</f>
        <v/>
      </c>
      <c r="U2025" s="418">
        <f>AND(MONTH(F2025)=MONTH(Y2025), YEAR(F2025)=YEAR(Y2025))</f>
        <v/>
      </c>
      <c r="V2025" s="418">
        <f>AND(AC2025&lt;&gt;"", 'Company information'!D$4&lt;&gt;"", RIGHT(SUBSTITUTE(AC2025,"-",""),9)=RIGHT(SUBSTITUTE('Company information'!D$4,"-",""),9))</f>
        <v/>
      </c>
      <c r="W2025" s="418">
        <f>AI2025-I2025</f>
        <v/>
      </c>
      <c r="X2025" s="455" t="n"/>
      <c r="Y2025" s="417" t="n"/>
      <c r="Z2025" s="418" t="n"/>
      <c r="AA2025" s="418" t="n"/>
      <c r="AB2025" s="418" t="n"/>
      <c r="AC2025" s="418" t="n"/>
      <c r="AD2025" s="418" t="n"/>
      <c r="AE2025" s="455" t="n"/>
      <c r="AF2025" s="455" t="n"/>
      <c r="AG2025" s="455" t="n"/>
      <c r="AH2025" s="455" t="n"/>
      <c r="AI2025" s="455" t="n"/>
      <c r="AJ2025" s="455" t="n"/>
      <c r="AK2025" s="455" t="n"/>
      <c r="AL2025" s="455" t="n"/>
      <c r="AM2025" s="455" t="n"/>
      <c r="AN2025" s="455" t="n"/>
      <c r="AO2025" s="455" t="n"/>
      <c r="AP2025" s="455" t="n"/>
      <c r="AQ2025" s="455" t="n"/>
      <c r="AR2025" s="418" t="n"/>
      <c r="AS2025" s="418" t="n"/>
      <c r="AT2025" s="418" t="n"/>
    </row>
    <row r="2026">
      <c r="A2026" s="417" t="n">
        <v>2017</v>
      </c>
      <c r="B2026" s="418" t="inlineStr"/>
      <c r="C2026" s="418" t="inlineStr">
        <is>
          <t>អ៊ិចស្ពែឌីធ័រ ខេមបូឌា អិលធីឌី</t>
        </is>
      </c>
      <c r="D2026" s="418" t="inlineStr">
        <is>
          <t>L001-100045898</t>
        </is>
      </c>
      <c r="E2026" s="418" t="inlineStr">
        <is>
          <t>TI0176540</t>
        </is>
      </c>
      <c r="F2026" s="419" t="n">
        <v>43971</v>
      </c>
      <c r="G2026" s="420" t="n">
        <v>63372</v>
      </c>
      <c r="H2026" s="418" t="n"/>
      <c r="I2026" s="455" t="n">
        <v>63372</v>
      </c>
      <c r="J2026" s="418">
        <f>IF(L2026&lt;&gt;"",L2026,K2026)</f>
        <v/>
      </c>
      <c r="K2026" s="418">
        <f>IF(AND(T2026=TRUE, U2026=TRUE, V2026=TRUE), IF(W2026&lt;-0.05, "អនុញ្ញាត (អ្នកផ្គត់ផ្គង់ប្រកាសខ្វះ)", "បានប្រកាស (អនុញ្ញាត)"), IF(AND(T2026=FALSE, U2026=FALSE, V2026=FALSE), "ព្យួរទុក (មិនមានទិន្នន័យ)", "ប្រកាសខុស (ព្យួរទុក)"))</f>
        <v/>
      </c>
      <c r="L2026" s="418" t="inlineStr"/>
      <c r="M2026" s="418" t="inlineStr"/>
      <c r="N2026" s="455" t="n"/>
      <c r="O2026" s="455">
        <f>IF(W2026&lt;0,AI2026,I2026)</f>
        <v/>
      </c>
      <c r="P2026" s="455">
        <f>I2026-O2026</f>
        <v/>
      </c>
      <c r="Q2026" s="418" t="n"/>
      <c r="R2026" s="418" t="inlineStr">
        <is>
          <t>TI0176540</t>
        </is>
      </c>
      <c r="S2026" s="418" t="inlineStr"/>
      <c r="T2026" s="418">
        <f>R2026=S2026</f>
        <v/>
      </c>
      <c r="U2026" s="418">
        <f>AND(MONTH(F2026)=MONTH(Y2026), YEAR(F2026)=YEAR(Y2026))</f>
        <v/>
      </c>
      <c r="V2026" s="418">
        <f>AND(AC2026&lt;&gt;"", 'Company information'!D$4&lt;&gt;"", RIGHT(SUBSTITUTE(AC2026,"-",""),9)=RIGHT(SUBSTITUTE('Company information'!D$4,"-",""),9))</f>
        <v/>
      </c>
      <c r="W2026" s="418">
        <f>AI2026-I2026</f>
        <v/>
      </c>
      <c r="X2026" s="455" t="n"/>
      <c r="Y2026" s="417" t="n"/>
      <c r="Z2026" s="418" t="n"/>
      <c r="AA2026" s="418" t="n"/>
      <c r="AB2026" s="418" t="n"/>
      <c r="AC2026" s="418" t="n"/>
      <c r="AD2026" s="418" t="n"/>
      <c r="AE2026" s="455" t="n"/>
      <c r="AF2026" s="455" t="n"/>
      <c r="AG2026" s="455" t="n"/>
      <c r="AH2026" s="455" t="n"/>
      <c r="AI2026" s="455" t="n"/>
      <c r="AJ2026" s="455" t="n"/>
      <c r="AK2026" s="455" t="n"/>
      <c r="AL2026" s="455" t="n"/>
      <c r="AM2026" s="455" t="n"/>
      <c r="AN2026" s="455" t="n"/>
      <c r="AO2026" s="455" t="n"/>
      <c r="AP2026" s="455" t="n"/>
      <c r="AQ2026" s="455" t="n"/>
      <c r="AR2026" s="418" t="n"/>
      <c r="AS2026" s="418" t="n"/>
      <c r="AT2026" s="418" t="n"/>
    </row>
    <row r="2027">
      <c r="A2027" s="417" t="n">
        <v>2018</v>
      </c>
      <c r="B2027" s="418" t="inlineStr"/>
      <c r="C2027" s="418" t="inlineStr">
        <is>
          <t>អ៊ិចស្ពែឌីធ័រ ខេមបូឌា អិលធីឌី</t>
        </is>
      </c>
      <c r="D2027" s="418" t="inlineStr">
        <is>
          <t>L001-100045898</t>
        </is>
      </c>
      <c r="E2027" s="418" t="inlineStr">
        <is>
          <t>TI0176343</t>
        </is>
      </c>
      <c r="F2027" s="419" t="n">
        <v>43969</v>
      </c>
      <c r="G2027" s="420" t="n">
        <v>135055</v>
      </c>
      <c r="H2027" s="418" t="n"/>
      <c r="I2027" s="455" t="n">
        <v>135055</v>
      </c>
      <c r="J2027" s="418">
        <f>IF(L2027&lt;&gt;"",L2027,K2027)</f>
        <v/>
      </c>
      <c r="K2027" s="418">
        <f>IF(AND(T2027=TRUE, U2027=TRUE, V2027=TRUE), IF(W2027&lt;-0.05, "អនុញ្ញាត (អ្នកផ្គត់ផ្គង់ប្រកាសខ្វះ)", "បានប្រកាស (អនុញ្ញាត)"), IF(AND(T2027=FALSE, U2027=FALSE, V2027=FALSE), "ព្យួរទុក (មិនមានទិន្នន័យ)", "ប្រកាសខុស (ព្យួរទុក)"))</f>
        <v/>
      </c>
      <c r="L2027" s="418" t="inlineStr"/>
      <c r="M2027" s="418" t="inlineStr"/>
      <c r="N2027" s="455" t="n"/>
      <c r="O2027" s="455">
        <f>IF(W2027&lt;0,AI2027,I2027)</f>
        <v/>
      </c>
      <c r="P2027" s="455">
        <f>I2027-O2027</f>
        <v/>
      </c>
      <c r="Q2027" s="418" t="n"/>
      <c r="R2027" s="418" t="inlineStr">
        <is>
          <t>TI0176343</t>
        </is>
      </c>
      <c r="S2027" s="418" t="inlineStr"/>
      <c r="T2027" s="418">
        <f>R2027=S2027</f>
        <v/>
      </c>
      <c r="U2027" s="418">
        <f>AND(MONTH(F2027)=MONTH(Y2027), YEAR(F2027)=YEAR(Y2027))</f>
        <v/>
      </c>
      <c r="V2027" s="418">
        <f>AND(AC2027&lt;&gt;"", 'Company information'!D$4&lt;&gt;"", RIGHT(SUBSTITUTE(AC2027,"-",""),9)=RIGHT(SUBSTITUTE('Company information'!D$4,"-",""),9))</f>
        <v/>
      </c>
      <c r="W2027" s="418">
        <f>AI2027-I2027</f>
        <v/>
      </c>
      <c r="X2027" s="455" t="n"/>
      <c r="Y2027" s="417" t="n"/>
      <c r="Z2027" s="418" t="n"/>
      <c r="AA2027" s="418" t="n"/>
      <c r="AB2027" s="418" t="n"/>
      <c r="AC2027" s="418" t="n"/>
      <c r="AD2027" s="418" t="n"/>
      <c r="AE2027" s="455" t="n"/>
      <c r="AF2027" s="455" t="n"/>
      <c r="AG2027" s="455" t="n"/>
      <c r="AH2027" s="455" t="n"/>
      <c r="AI2027" s="455" t="n"/>
      <c r="AJ2027" s="455" t="n"/>
      <c r="AK2027" s="455" t="n"/>
      <c r="AL2027" s="455" t="n"/>
      <c r="AM2027" s="455" t="n"/>
      <c r="AN2027" s="455" t="n"/>
      <c r="AO2027" s="455" t="n"/>
      <c r="AP2027" s="455" t="n"/>
      <c r="AQ2027" s="455" t="n"/>
      <c r="AR2027" s="418" t="n"/>
      <c r="AS2027" s="418" t="n"/>
      <c r="AT2027" s="418" t="n"/>
    </row>
    <row r="2028">
      <c r="A2028" s="417" t="n">
        <v>2019</v>
      </c>
      <c r="B2028" s="418" t="inlineStr"/>
      <c r="C2028" s="418" t="inlineStr">
        <is>
          <t>អ៊ិចស្ពែឌីធ័រ ខេមបូឌា អិលធីឌី</t>
        </is>
      </c>
      <c r="D2028" s="418" t="inlineStr">
        <is>
          <t>L001-100045898</t>
        </is>
      </c>
      <c r="E2028" s="418" t="inlineStr">
        <is>
          <t>TI0176344</t>
        </is>
      </c>
      <c r="F2028" s="419" t="n">
        <v>43969</v>
      </c>
      <c r="G2028" s="420" t="n">
        <v>216539</v>
      </c>
      <c r="H2028" s="418" t="n"/>
      <c r="I2028" s="455" t="n">
        <v>216539</v>
      </c>
      <c r="J2028" s="418">
        <f>IF(L2028&lt;&gt;"",L2028,K2028)</f>
        <v/>
      </c>
      <c r="K2028" s="418">
        <f>IF(AND(T2028=TRUE, U2028=TRUE, V2028=TRUE), IF(W2028&lt;-0.05, "អនុញ្ញាត (អ្នកផ្គត់ផ្គង់ប្រកាសខ្វះ)", "បានប្រកាស (អនុញ្ញាត)"), IF(AND(T2028=FALSE, U2028=FALSE, V2028=FALSE), "ព្យួរទុក (មិនមានទិន្នន័យ)", "ប្រកាសខុស (ព្យួរទុក)"))</f>
        <v/>
      </c>
      <c r="L2028" s="418" t="inlineStr"/>
      <c r="M2028" s="418" t="inlineStr"/>
      <c r="N2028" s="455" t="n"/>
      <c r="O2028" s="455">
        <f>IF(W2028&lt;0,AI2028,I2028)</f>
        <v/>
      </c>
      <c r="P2028" s="455">
        <f>I2028-O2028</f>
        <v/>
      </c>
      <c r="Q2028" s="418" t="n"/>
      <c r="R2028" s="418" t="inlineStr">
        <is>
          <t>TI0176344</t>
        </is>
      </c>
      <c r="S2028" s="418" t="inlineStr"/>
      <c r="T2028" s="418">
        <f>R2028=S2028</f>
        <v/>
      </c>
      <c r="U2028" s="418">
        <f>AND(MONTH(F2028)=MONTH(Y2028), YEAR(F2028)=YEAR(Y2028))</f>
        <v/>
      </c>
      <c r="V2028" s="418">
        <f>AND(AC2028&lt;&gt;"", 'Company information'!D$4&lt;&gt;"", RIGHT(SUBSTITUTE(AC2028,"-",""),9)=RIGHT(SUBSTITUTE('Company information'!D$4,"-",""),9))</f>
        <v/>
      </c>
      <c r="W2028" s="418">
        <f>AI2028-I2028</f>
        <v/>
      </c>
      <c r="X2028" s="455" t="n"/>
      <c r="Y2028" s="417" t="n"/>
      <c r="Z2028" s="418" t="n"/>
      <c r="AA2028" s="418" t="n"/>
      <c r="AB2028" s="418" t="n"/>
      <c r="AC2028" s="418" t="n"/>
      <c r="AD2028" s="418" t="n"/>
      <c r="AE2028" s="455" t="n"/>
      <c r="AF2028" s="455" t="n"/>
      <c r="AG2028" s="455" t="n"/>
      <c r="AH2028" s="455" t="n"/>
      <c r="AI2028" s="455" t="n"/>
      <c r="AJ2028" s="455" t="n"/>
      <c r="AK2028" s="455" t="n"/>
      <c r="AL2028" s="455" t="n"/>
      <c r="AM2028" s="455" t="n"/>
      <c r="AN2028" s="455" t="n"/>
      <c r="AO2028" s="455" t="n"/>
      <c r="AP2028" s="455" t="n"/>
      <c r="AQ2028" s="455" t="n"/>
      <c r="AR2028" s="418" t="n"/>
      <c r="AS2028" s="418" t="n"/>
      <c r="AT2028" s="418" t="n"/>
    </row>
    <row r="2029">
      <c r="A2029" s="417" t="n">
        <v>2020</v>
      </c>
      <c r="B2029" s="418" t="inlineStr"/>
      <c r="C2029" s="418" t="inlineStr">
        <is>
          <t>អ៊ិចស្ពែឌីធ័រ ខេមបូឌា អិលធីឌី</t>
        </is>
      </c>
      <c r="D2029" s="418" t="inlineStr">
        <is>
          <t>L001-100045898</t>
        </is>
      </c>
      <c r="E2029" s="418" t="inlineStr">
        <is>
          <t>TI0176237</t>
        </is>
      </c>
      <c r="F2029" s="419" t="n">
        <v>43965</v>
      </c>
      <c r="G2029" s="420" t="n">
        <v>68435</v>
      </c>
      <c r="H2029" s="418" t="n"/>
      <c r="I2029" s="455" t="n">
        <v>68435</v>
      </c>
      <c r="J2029" s="418">
        <f>IF(L2029&lt;&gt;"",L2029,K2029)</f>
        <v/>
      </c>
      <c r="K2029" s="418">
        <f>IF(AND(T2029=TRUE, U2029=TRUE, V2029=TRUE), IF(W2029&lt;-0.05, "អនុញ្ញាត (អ្នកផ្គត់ផ្គង់ប្រកាសខ្វះ)", "បានប្រកាស (អនុញ្ញាត)"), IF(AND(T2029=FALSE, U2029=FALSE, V2029=FALSE), "ព្យួរទុក (មិនមានទិន្នន័យ)", "ប្រកាសខុស (ព្យួរទុក)"))</f>
        <v/>
      </c>
      <c r="L2029" s="418" t="inlineStr"/>
      <c r="M2029" s="418" t="inlineStr"/>
      <c r="N2029" s="455" t="n"/>
      <c r="O2029" s="455">
        <f>IF(W2029&lt;0,AI2029,I2029)</f>
        <v/>
      </c>
      <c r="P2029" s="455">
        <f>I2029-O2029</f>
        <v/>
      </c>
      <c r="Q2029" s="418" t="n"/>
      <c r="R2029" s="418" t="inlineStr">
        <is>
          <t>TI0176237</t>
        </is>
      </c>
      <c r="S2029" s="418" t="inlineStr"/>
      <c r="T2029" s="418">
        <f>R2029=S2029</f>
        <v/>
      </c>
      <c r="U2029" s="418">
        <f>AND(MONTH(F2029)=MONTH(Y2029), YEAR(F2029)=YEAR(Y2029))</f>
        <v/>
      </c>
      <c r="V2029" s="418">
        <f>AND(AC2029&lt;&gt;"", 'Company information'!D$4&lt;&gt;"", RIGHT(SUBSTITUTE(AC2029,"-",""),9)=RIGHT(SUBSTITUTE('Company information'!D$4,"-",""),9))</f>
        <v/>
      </c>
      <c r="W2029" s="418">
        <f>AI2029-I2029</f>
        <v/>
      </c>
      <c r="X2029" s="455" t="n"/>
      <c r="Y2029" s="417" t="n"/>
      <c r="Z2029" s="418" t="n"/>
      <c r="AA2029" s="418" t="n"/>
      <c r="AB2029" s="418" t="n"/>
      <c r="AC2029" s="418" t="n"/>
      <c r="AD2029" s="418" t="n"/>
      <c r="AE2029" s="455" t="n"/>
      <c r="AF2029" s="455" t="n"/>
      <c r="AG2029" s="455" t="n"/>
      <c r="AH2029" s="455" t="n"/>
      <c r="AI2029" s="455" t="n"/>
      <c r="AJ2029" s="455" t="n"/>
      <c r="AK2029" s="455" t="n"/>
      <c r="AL2029" s="455" t="n"/>
      <c r="AM2029" s="455" t="n"/>
      <c r="AN2029" s="455" t="n"/>
      <c r="AO2029" s="455" t="n"/>
      <c r="AP2029" s="455" t="n"/>
      <c r="AQ2029" s="455" t="n"/>
      <c r="AR2029" s="418" t="n"/>
      <c r="AS2029" s="418" t="n"/>
      <c r="AT2029" s="418" t="n"/>
    </row>
    <row r="2030">
      <c r="A2030" s="417" t="n">
        <v>2021</v>
      </c>
      <c r="B2030" s="418" t="inlineStr"/>
      <c r="C2030" s="418" t="inlineStr">
        <is>
          <t>អ៊ិចស្ពែឌីធ័រ ខេមបូឌា អិលធីឌី</t>
        </is>
      </c>
      <c r="D2030" s="418" t="inlineStr">
        <is>
          <t>L001-100045898</t>
        </is>
      </c>
      <c r="E2030" s="418" t="inlineStr">
        <is>
          <t>TI0176127</t>
        </is>
      </c>
      <c r="F2030" s="419" t="n">
        <v>44170</v>
      </c>
      <c r="G2030" s="420" t="n">
        <v>150880</v>
      </c>
      <c r="H2030" s="418" t="n"/>
      <c r="I2030" s="455" t="n">
        <v>150880</v>
      </c>
      <c r="J2030" s="418">
        <f>IF(L2030&lt;&gt;"",L2030,K2030)</f>
        <v/>
      </c>
      <c r="K2030" s="418">
        <f>IF(AND(T2030=TRUE, U2030=TRUE, V2030=TRUE), IF(W2030&lt;-0.05, "អនុញ្ញាត (អ្នកផ្គត់ផ្គង់ប្រកាសខ្វះ)", "បានប្រកាស (អនុញ្ញាត)"), IF(AND(T2030=FALSE, U2030=FALSE, V2030=FALSE), "ព្យួរទុក (មិនមានទិន្នន័យ)", "ប្រកាសខុស (ព្យួរទុក)"))</f>
        <v/>
      </c>
      <c r="L2030" s="418" t="inlineStr"/>
      <c r="M2030" s="418" t="inlineStr"/>
      <c r="N2030" s="455" t="n"/>
      <c r="O2030" s="455">
        <f>IF(W2030&lt;0,AI2030,I2030)</f>
        <v/>
      </c>
      <c r="P2030" s="455">
        <f>I2030-O2030</f>
        <v/>
      </c>
      <c r="Q2030" s="418" t="n"/>
      <c r="R2030" s="418" t="inlineStr">
        <is>
          <t>TI0176127</t>
        </is>
      </c>
      <c r="S2030" s="418" t="inlineStr"/>
      <c r="T2030" s="418">
        <f>R2030=S2030</f>
        <v/>
      </c>
      <c r="U2030" s="418">
        <f>AND(MONTH(F2030)=MONTH(Y2030), YEAR(F2030)=YEAR(Y2030))</f>
        <v/>
      </c>
      <c r="V2030" s="418">
        <f>AND(AC2030&lt;&gt;"", 'Company information'!D$4&lt;&gt;"", RIGHT(SUBSTITUTE(AC2030,"-",""),9)=RIGHT(SUBSTITUTE('Company information'!D$4,"-",""),9))</f>
        <v/>
      </c>
      <c r="W2030" s="418">
        <f>AI2030-I2030</f>
        <v/>
      </c>
      <c r="X2030" s="455" t="n"/>
      <c r="Y2030" s="417" t="n"/>
      <c r="Z2030" s="418" t="n"/>
      <c r="AA2030" s="418" t="n"/>
      <c r="AB2030" s="418" t="n"/>
      <c r="AC2030" s="418" t="n"/>
      <c r="AD2030" s="418" t="n"/>
      <c r="AE2030" s="455" t="n"/>
      <c r="AF2030" s="455" t="n"/>
      <c r="AG2030" s="455" t="n"/>
      <c r="AH2030" s="455" t="n"/>
      <c r="AI2030" s="455" t="n"/>
      <c r="AJ2030" s="455" t="n"/>
      <c r="AK2030" s="455" t="n"/>
      <c r="AL2030" s="455" t="n"/>
      <c r="AM2030" s="455" t="n"/>
      <c r="AN2030" s="455" t="n"/>
      <c r="AO2030" s="455" t="n"/>
      <c r="AP2030" s="455" t="n"/>
      <c r="AQ2030" s="455" t="n"/>
      <c r="AR2030" s="418" t="n"/>
      <c r="AS2030" s="418" t="n"/>
      <c r="AT2030" s="418" t="n"/>
    </row>
    <row r="2031">
      <c r="A2031" s="417" t="n">
        <v>2022</v>
      </c>
      <c r="B2031" s="418" t="inlineStr"/>
      <c r="C2031" s="418" t="inlineStr">
        <is>
          <t>អ៊ិចស្ពែឌីធ័រ ខេមបូឌា អិលធីឌី</t>
        </is>
      </c>
      <c r="D2031" s="418" t="inlineStr">
        <is>
          <t>L001-100045898</t>
        </is>
      </c>
      <c r="E2031" s="418" t="inlineStr">
        <is>
          <t>TI0176129</t>
        </is>
      </c>
      <c r="F2031" s="419" t="n">
        <v>44170</v>
      </c>
      <c r="G2031" s="420" t="n">
        <v>124640</v>
      </c>
      <c r="H2031" s="418" t="n"/>
      <c r="I2031" s="455" t="n">
        <v>124640</v>
      </c>
      <c r="J2031" s="418">
        <f>IF(L2031&lt;&gt;"",L2031,K2031)</f>
        <v/>
      </c>
      <c r="K2031" s="418">
        <f>IF(AND(T2031=TRUE, U2031=TRUE, V2031=TRUE), IF(W2031&lt;-0.05, "អនុញ្ញាត (អ្នកផ្គត់ផ្គង់ប្រកាសខ្វះ)", "បានប្រកាស (អនុញ្ញាត)"), IF(AND(T2031=FALSE, U2031=FALSE, V2031=FALSE), "ព្យួរទុក (មិនមានទិន្នន័យ)", "ប្រកាសខុស (ព្យួរទុក)"))</f>
        <v/>
      </c>
      <c r="L2031" s="418" t="inlineStr"/>
      <c r="M2031" s="418" t="inlineStr"/>
      <c r="N2031" s="455" t="n"/>
      <c r="O2031" s="455">
        <f>IF(W2031&lt;0,AI2031,I2031)</f>
        <v/>
      </c>
      <c r="P2031" s="455">
        <f>I2031-O2031</f>
        <v/>
      </c>
      <c r="Q2031" s="418" t="n"/>
      <c r="R2031" s="418" t="inlineStr">
        <is>
          <t>TI0176129</t>
        </is>
      </c>
      <c r="S2031" s="418" t="inlineStr"/>
      <c r="T2031" s="418">
        <f>R2031=S2031</f>
        <v/>
      </c>
      <c r="U2031" s="418">
        <f>AND(MONTH(F2031)=MONTH(Y2031), YEAR(F2031)=YEAR(Y2031))</f>
        <v/>
      </c>
      <c r="V2031" s="418">
        <f>AND(AC2031&lt;&gt;"", 'Company information'!D$4&lt;&gt;"", RIGHT(SUBSTITUTE(AC2031,"-",""),9)=RIGHT(SUBSTITUTE('Company information'!D$4,"-",""),9))</f>
        <v/>
      </c>
      <c r="W2031" s="418">
        <f>AI2031-I2031</f>
        <v/>
      </c>
      <c r="X2031" s="455" t="n"/>
      <c r="Y2031" s="417" t="n"/>
      <c r="Z2031" s="418" t="n"/>
      <c r="AA2031" s="418" t="n"/>
      <c r="AB2031" s="418" t="n"/>
      <c r="AC2031" s="418" t="n"/>
      <c r="AD2031" s="418" t="n"/>
      <c r="AE2031" s="455" t="n"/>
      <c r="AF2031" s="455" t="n"/>
      <c r="AG2031" s="455" t="n"/>
      <c r="AH2031" s="455" t="n"/>
      <c r="AI2031" s="455" t="n"/>
      <c r="AJ2031" s="455" t="n"/>
      <c r="AK2031" s="455" t="n"/>
      <c r="AL2031" s="455" t="n"/>
      <c r="AM2031" s="455" t="n"/>
      <c r="AN2031" s="455" t="n"/>
      <c r="AO2031" s="455" t="n"/>
      <c r="AP2031" s="455" t="n"/>
      <c r="AQ2031" s="455" t="n"/>
      <c r="AR2031" s="418" t="n"/>
      <c r="AS2031" s="418" t="n"/>
      <c r="AT2031" s="418" t="n"/>
    </row>
    <row r="2032">
      <c r="A2032" s="417" t="n">
        <v>2023</v>
      </c>
      <c r="B2032" s="418" t="inlineStr"/>
      <c r="C2032" s="418" t="inlineStr">
        <is>
          <t>អ៊ិចស្ពែឌីធ័រ ខេមបូឌា អិលធីឌី</t>
        </is>
      </c>
      <c r="D2032" s="418" t="inlineStr">
        <is>
          <t>L001-100045898</t>
        </is>
      </c>
      <c r="E2032" s="418" t="inlineStr">
        <is>
          <t>TI0176130</t>
        </is>
      </c>
      <c r="F2032" s="419" t="n">
        <v>44170</v>
      </c>
      <c r="G2032" s="420" t="n">
        <v>152930</v>
      </c>
      <c r="H2032" s="418" t="n"/>
      <c r="I2032" s="455" t="n">
        <v>152930</v>
      </c>
      <c r="J2032" s="418">
        <f>IF(L2032&lt;&gt;"",L2032,K2032)</f>
        <v/>
      </c>
      <c r="K2032" s="418">
        <f>IF(AND(T2032=TRUE, U2032=TRUE, V2032=TRUE), IF(W2032&lt;-0.05, "អនុញ្ញាត (អ្នកផ្គត់ផ្គង់ប្រកាសខ្វះ)", "បានប្រកាស (អនុញ្ញាត)"), IF(AND(T2032=FALSE, U2032=FALSE, V2032=FALSE), "ព្យួរទុក (មិនមានទិន្នន័យ)", "ប្រកាសខុស (ព្យួរទុក)"))</f>
        <v/>
      </c>
      <c r="L2032" s="418" t="inlineStr"/>
      <c r="M2032" s="418" t="inlineStr"/>
      <c r="N2032" s="455" t="n"/>
      <c r="O2032" s="455">
        <f>IF(W2032&lt;0,AI2032,I2032)</f>
        <v/>
      </c>
      <c r="P2032" s="455">
        <f>I2032-O2032</f>
        <v/>
      </c>
      <c r="Q2032" s="418" t="n"/>
      <c r="R2032" s="418" t="inlineStr">
        <is>
          <t>TI0176130</t>
        </is>
      </c>
      <c r="S2032" s="418" t="inlineStr"/>
      <c r="T2032" s="418">
        <f>R2032=S2032</f>
        <v/>
      </c>
      <c r="U2032" s="418">
        <f>AND(MONTH(F2032)=MONTH(Y2032), YEAR(F2032)=YEAR(Y2032))</f>
        <v/>
      </c>
      <c r="V2032" s="418">
        <f>AND(AC2032&lt;&gt;"", 'Company information'!D$4&lt;&gt;"", RIGHT(SUBSTITUTE(AC2032,"-",""),9)=RIGHT(SUBSTITUTE('Company information'!D$4,"-",""),9))</f>
        <v/>
      </c>
      <c r="W2032" s="418">
        <f>AI2032-I2032</f>
        <v/>
      </c>
      <c r="X2032" s="455" t="n"/>
      <c r="Y2032" s="417" t="n"/>
      <c r="Z2032" s="418" t="n"/>
      <c r="AA2032" s="418" t="n"/>
      <c r="AB2032" s="418" t="n"/>
      <c r="AC2032" s="418" t="n"/>
      <c r="AD2032" s="418" t="n"/>
      <c r="AE2032" s="455" t="n"/>
      <c r="AF2032" s="455" t="n"/>
      <c r="AG2032" s="455" t="n"/>
      <c r="AH2032" s="455" t="n"/>
      <c r="AI2032" s="455" t="n"/>
      <c r="AJ2032" s="455" t="n"/>
      <c r="AK2032" s="455" t="n"/>
      <c r="AL2032" s="455" t="n"/>
      <c r="AM2032" s="455" t="n"/>
      <c r="AN2032" s="455" t="n"/>
      <c r="AO2032" s="455" t="n"/>
      <c r="AP2032" s="455" t="n"/>
      <c r="AQ2032" s="455" t="n"/>
      <c r="AR2032" s="418" t="n"/>
      <c r="AS2032" s="418" t="n"/>
      <c r="AT2032" s="418" t="n"/>
    </row>
    <row r="2033">
      <c r="A2033" s="417" t="n">
        <v>2024</v>
      </c>
      <c r="B2033" s="418" t="inlineStr"/>
      <c r="C2033" s="418" t="inlineStr">
        <is>
          <t>អ៊ិចស្ពែឌីធ័រ ខេមបូឌា អិលធីឌី</t>
        </is>
      </c>
      <c r="D2033" s="418" t="inlineStr">
        <is>
          <t>L001-100045898</t>
        </is>
      </c>
      <c r="E2033" s="418" t="inlineStr">
        <is>
          <t>TI0175858</t>
        </is>
      </c>
      <c r="F2033" s="419" t="n">
        <v>43956</v>
      </c>
      <c r="G2033" s="420" t="n">
        <v>153079</v>
      </c>
      <c r="H2033" s="418" t="n"/>
      <c r="I2033" s="455" t="n">
        <v>153079</v>
      </c>
      <c r="J2033" s="418">
        <f>IF(L2033&lt;&gt;"",L2033,K2033)</f>
        <v/>
      </c>
      <c r="K2033" s="418">
        <f>IF(AND(T2033=TRUE, U2033=TRUE, V2033=TRUE), IF(W2033&lt;-0.05, "អនុញ្ញាត (អ្នកផ្គត់ផ្គង់ប្រកាសខ្វះ)", "បានប្រកាស (អនុញ្ញាត)"), IF(AND(T2033=FALSE, U2033=FALSE, V2033=FALSE), "ព្យួរទុក (មិនមានទិន្នន័យ)", "ប្រកាសខុស (ព្យួរទុក)"))</f>
        <v/>
      </c>
      <c r="L2033" s="418" t="inlineStr"/>
      <c r="M2033" s="418" t="inlineStr"/>
      <c r="N2033" s="455" t="n"/>
      <c r="O2033" s="455">
        <f>IF(W2033&lt;0,AI2033,I2033)</f>
        <v/>
      </c>
      <c r="P2033" s="455">
        <f>I2033-O2033</f>
        <v/>
      </c>
      <c r="Q2033" s="418" t="n"/>
      <c r="R2033" s="418" t="inlineStr">
        <is>
          <t>TI0175858</t>
        </is>
      </c>
      <c r="S2033" s="418" t="inlineStr"/>
      <c r="T2033" s="418">
        <f>R2033=S2033</f>
        <v/>
      </c>
      <c r="U2033" s="418">
        <f>AND(MONTH(F2033)=MONTH(Y2033), YEAR(F2033)=YEAR(Y2033))</f>
        <v/>
      </c>
      <c r="V2033" s="418">
        <f>AND(AC2033&lt;&gt;"", 'Company information'!D$4&lt;&gt;"", RIGHT(SUBSTITUTE(AC2033,"-",""),9)=RIGHT(SUBSTITUTE('Company information'!D$4,"-",""),9))</f>
        <v/>
      </c>
      <c r="W2033" s="418">
        <f>AI2033-I2033</f>
        <v/>
      </c>
      <c r="X2033" s="455" t="n"/>
      <c r="Y2033" s="417" t="n"/>
      <c r="Z2033" s="418" t="n"/>
      <c r="AA2033" s="418" t="n"/>
      <c r="AB2033" s="418" t="n"/>
      <c r="AC2033" s="418" t="n"/>
      <c r="AD2033" s="418" t="n"/>
      <c r="AE2033" s="455" t="n"/>
      <c r="AF2033" s="455" t="n"/>
      <c r="AG2033" s="455" t="n"/>
      <c r="AH2033" s="455" t="n"/>
      <c r="AI2033" s="455" t="n"/>
      <c r="AJ2033" s="455" t="n"/>
      <c r="AK2033" s="455" t="n"/>
      <c r="AL2033" s="455" t="n"/>
      <c r="AM2033" s="455" t="n"/>
      <c r="AN2033" s="455" t="n"/>
      <c r="AO2033" s="455" t="n"/>
      <c r="AP2033" s="455" t="n"/>
      <c r="AQ2033" s="455" t="n"/>
      <c r="AR2033" s="418" t="n"/>
      <c r="AS2033" s="418" t="n"/>
      <c r="AT2033" s="418" t="n"/>
    </row>
    <row r="2034">
      <c r="A2034" s="417" t="n">
        <v>2025</v>
      </c>
      <c r="B2034" s="418" t="inlineStr"/>
      <c r="C2034" s="418" t="inlineStr">
        <is>
          <t>អ៊ិចស្ពែឌីធ័រ ខេមបូឌា អិលធីឌី</t>
        </is>
      </c>
      <c r="D2034" s="418" t="inlineStr">
        <is>
          <t>L001-100045898</t>
        </is>
      </c>
      <c r="E2034" s="418" t="inlineStr">
        <is>
          <t>TI0175857</t>
        </is>
      </c>
      <c r="F2034" s="419" t="n">
        <v>43956</v>
      </c>
      <c r="G2034" s="420" t="n">
        <v>151027</v>
      </c>
      <c r="H2034" s="418" t="n"/>
      <c r="I2034" s="455" t="n">
        <v>151027</v>
      </c>
      <c r="J2034" s="418">
        <f>IF(L2034&lt;&gt;"",L2034,K2034)</f>
        <v/>
      </c>
      <c r="K2034" s="418">
        <f>IF(AND(T2034=TRUE, U2034=TRUE, V2034=TRUE), IF(W2034&lt;-0.05, "អនុញ្ញាត (អ្នកផ្គត់ផ្គង់ប្រកាសខ្វះ)", "បានប្រកាស (អនុញ្ញាត)"), IF(AND(T2034=FALSE, U2034=FALSE, V2034=FALSE), "ព្យួរទុក (មិនមានទិន្នន័យ)", "ប្រកាសខុស (ព្យួរទុក)"))</f>
        <v/>
      </c>
      <c r="L2034" s="418" t="inlineStr"/>
      <c r="M2034" s="418" t="inlineStr"/>
      <c r="N2034" s="455" t="n"/>
      <c r="O2034" s="455">
        <f>IF(W2034&lt;0,AI2034,I2034)</f>
        <v/>
      </c>
      <c r="P2034" s="455">
        <f>I2034-O2034</f>
        <v/>
      </c>
      <c r="Q2034" s="418" t="n"/>
      <c r="R2034" s="418" t="inlineStr">
        <is>
          <t>TI0175857</t>
        </is>
      </c>
      <c r="S2034" s="418" t="inlineStr"/>
      <c r="T2034" s="418">
        <f>R2034=S2034</f>
        <v/>
      </c>
      <c r="U2034" s="418">
        <f>AND(MONTH(F2034)=MONTH(Y2034), YEAR(F2034)=YEAR(Y2034))</f>
        <v/>
      </c>
      <c r="V2034" s="418">
        <f>AND(AC2034&lt;&gt;"", 'Company information'!D$4&lt;&gt;"", RIGHT(SUBSTITUTE(AC2034,"-",""),9)=RIGHT(SUBSTITUTE('Company information'!D$4,"-",""),9))</f>
        <v/>
      </c>
      <c r="W2034" s="418">
        <f>AI2034-I2034</f>
        <v/>
      </c>
      <c r="X2034" s="455" t="n"/>
      <c r="Y2034" s="417" t="n"/>
      <c r="Z2034" s="418" t="n"/>
      <c r="AA2034" s="418" t="n"/>
      <c r="AB2034" s="418" t="n"/>
      <c r="AC2034" s="418" t="n"/>
      <c r="AD2034" s="418" t="n"/>
      <c r="AE2034" s="455" t="n"/>
      <c r="AF2034" s="455" t="n"/>
      <c r="AG2034" s="455" t="n"/>
      <c r="AH2034" s="455" t="n"/>
      <c r="AI2034" s="455" t="n"/>
      <c r="AJ2034" s="455" t="n"/>
      <c r="AK2034" s="455" t="n"/>
      <c r="AL2034" s="455" t="n"/>
      <c r="AM2034" s="455" t="n"/>
      <c r="AN2034" s="455" t="n"/>
      <c r="AO2034" s="455" t="n"/>
      <c r="AP2034" s="455" t="n"/>
      <c r="AQ2034" s="455" t="n"/>
      <c r="AR2034" s="418" t="n"/>
      <c r="AS2034" s="418" t="n"/>
      <c r="AT2034" s="418" t="n"/>
    </row>
    <row r="2035">
      <c r="A2035" s="417" t="n">
        <v>2026</v>
      </c>
      <c r="B2035" s="418" t="inlineStr"/>
      <c r="C2035" s="418" t="inlineStr">
        <is>
          <t>កំពង់ផែស្វយ័តភ្នំពេញ "ក.ស.ភ"</t>
        </is>
      </c>
      <c r="D2035" s="418" t="inlineStr">
        <is>
          <t>L001-100044999</t>
        </is>
      </c>
      <c r="E2035" s="418" t="inlineStr">
        <is>
          <t>INV20200524266</t>
        </is>
      </c>
      <c r="F2035" s="419" t="n">
        <v>43974</v>
      </c>
      <c r="G2035" s="420" t="n">
        <v>19625</v>
      </c>
      <c r="H2035" s="418" t="n"/>
      <c r="I2035" s="455" t="n">
        <v>19625</v>
      </c>
      <c r="J2035" s="418">
        <f>IF(L2035&lt;&gt;"",L2035,K2035)</f>
        <v/>
      </c>
      <c r="K2035" s="418">
        <f>IF(AND(T2035=TRUE, U2035=TRUE, V2035=TRUE), IF(W2035&lt;-0.05, "អនុញ្ញាត (អ្នកផ្គត់ផ្គង់ប្រកាសខ្វះ)", "បានប្រកាស (អនុញ្ញាត)"), IF(AND(T2035=FALSE, U2035=FALSE, V2035=FALSE), "ព្យួរទុក (មិនមានទិន្នន័យ)", "ប្រកាសខុស (ព្យួរទុក)"))</f>
        <v/>
      </c>
      <c r="L2035" s="418" t="inlineStr"/>
      <c r="M2035" s="418" t="inlineStr"/>
      <c r="N2035" s="455" t="n"/>
      <c r="O2035" s="455">
        <f>IF(W2035&lt;0,AI2035,I2035)</f>
        <v/>
      </c>
      <c r="P2035" s="455">
        <f>I2035-O2035</f>
        <v/>
      </c>
      <c r="Q2035" s="418" t="n"/>
      <c r="R2035" s="418" t="inlineStr">
        <is>
          <t>INV20200524266</t>
        </is>
      </c>
      <c r="S2035" s="418" t="inlineStr"/>
      <c r="T2035" s="418">
        <f>R2035=S2035</f>
        <v/>
      </c>
      <c r="U2035" s="418">
        <f>AND(MONTH(F2035)=MONTH(Y2035), YEAR(F2035)=YEAR(Y2035))</f>
        <v/>
      </c>
      <c r="V2035" s="418">
        <f>AND(AC2035&lt;&gt;"", 'Company information'!D$4&lt;&gt;"", RIGHT(SUBSTITUTE(AC2035,"-",""),9)=RIGHT(SUBSTITUTE('Company information'!D$4,"-",""),9))</f>
        <v/>
      </c>
      <c r="W2035" s="418">
        <f>AI2035-I2035</f>
        <v/>
      </c>
      <c r="X2035" s="455" t="n"/>
      <c r="Y2035" s="417" t="n"/>
      <c r="Z2035" s="418" t="n"/>
      <c r="AA2035" s="418" t="n"/>
      <c r="AB2035" s="418" t="n"/>
      <c r="AC2035" s="418" t="n"/>
      <c r="AD2035" s="418" t="n"/>
      <c r="AE2035" s="455" t="n"/>
      <c r="AF2035" s="455" t="n"/>
      <c r="AG2035" s="455" t="n"/>
      <c r="AH2035" s="455" t="n"/>
      <c r="AI2035" s="455" t="n"/>
      <c r="AJ2035" s="455" t="n"/>
      <c r="AK2035" s="455" t="n"/>
      <c r="AL2035" s="455" t="n"/>
      <c r="AM2035" s="455" t="n"/>
      <c r="AN2035" s="455" t="n"/>
      <c r="AO2035" s="455" t="n"/>
      <c r="AP2035" s="455" t="n"/>
      <c r="AQ2035" s="455" t="n"/>
      <c r="AR2035" s="418" t="n"/>
      <c r="AS2035" s="418" t="n"/>
      <c r="AT2035" s="418" t="n"/>
    </row>
    <row r="2036">
      <c r="A2036" s="417" t="n">
        <v>2027</v>
      </c>
      <c r="B2036" s="418" t="inlineStr"/>
      <c r="C2036" s="418" t="inlineStr">
        <is>
          <t>ខេមវីល គ្លូប៊ល ឯ.ក</t>
        </is>
      </c>
      <c r="D2036" s="418" t="inlineStr">
        <is>
          <t>L001-901637190</t>
        </is>
      </c>
      <c r="E2036" s="418" t="inlineStr">
        <is>
          <t>INV200571</t>
        </is>
      </c>
      <c r="F2036" s="419" t="n">
        <v>43977</v>
      </c>
      <c r="G2036" s="420" t="n">
        <v>176945</v>
      </c>
      <c r="H2036" s="418" t="n"/>
      <c r="I2036" s="455" t="n">
        <v>176945</v>
      </c>
      <c r="J2036" s="418">
        <f>IF(L2036&lt;&gt;"",L2036,K2036)</f>
        <v/>
      </c>
      <c r="K2036" s="418">
        <f>IF(AND(T2036=TRUE, U2036=TRUE, V2036=TRUE), IF(W2036&lt;-0.05, "អនុញ្ញាត (អ្នកផ្គត់ផ្គង់ប្រកាសខ្វះ)", "បានប្រកាស (អនុញ្ញាត)"), IF(AND(T2036=FALSE, U2036=FALSE, V2036=FALSE), "ព្យួរទុក (មិនមានទិន្នន័យ)", "ប្រកាសខុស (ព្យួរទុក)"))</f>
        <v/>
      </c>
      <c r="L2036" s="418" t="inlineStr"/>
      <c r="M2036" s="418" t="inlineStr"/>
      <c r="N2036" s="455" t="n"/>
      <c r="O2036" s="455">
        <f>IF(W2036&lt;0,AI2036,I2036)</f>
        <v/>
      </c>
      <c r="P2036" s="455">
        <f>I2036-O2036</f>
        <v/>
      </c>
      <c r="Q2036" s="418" t="n"/>
      <c r="R2036" s="418" t="inlineStr">
        <is>
          <t>INV200571</t>
        </is>
      </c>
      <c r="S2036" s="418" t="inlineStr"/>
      <c r="T2036" s="418">
        <f>R2036=S2036</f>
        <v/>
      </c>
      <c r="U2036" s="418">
        <f>AND(MONTH(F2036)=MONTH(Y2036), YEAR(F2036)=YEAR(Y2036))</f>
        <v/>
      </c>
      <c r="V2036" s="418">
        <f>AND(AC2036&lt;&gt;"", 'Company information'!D$4&lt;&gt;"", RIGHT(SUBSTITUTE(AC2036,"-",""),9)=RIGHT(SUBSTITUTE('Company information'!D$4,"-",""),9))</f>
        <v/>
      </c>
      <c r="W2036" s="418">
        <f>AI2036-I2036</f>
        <v/>
      </c>
      <c r="X2036" s="455" t="n"/>
      <c r="Y2036" s="417" t="n"/>
      <c r="Z2036" s="418" t="n"/>
      <c r="AA2036" s="418" t="n"/>
      <c r="AB2036" s="418" t="n"/>
      <c r="AC2036" s="418" t="n"/>
      <c r="AD2036" s="418" t="n"/>
      <c r="AE2036" s="455" t="n"/>
      <c r="AF2036" s="455" t="n"/>
      <c r="AG2036" s="455" t="n"/>
      <c r="AH2036" s="455" t="n"/>
      <c r="AI2036" s="455" t="n"/>
      <c r="AJ2036" s="455" t="n"/>
      <c r="AK2036" s="455" t="n"/>
      <c r="AL2036" s="455" t="n"/>
      <c r="AM2036" s="455" t="n"/>
      <c r="AN2036" s="455" t="n"/>
      <c r="AO2036" s="455" t="n"/>
      <c r="AP2036" s="455" t="n"/>
      <c r="AQ2036" s="455" t="n"/>
      <c r="AR2036" s="418" t="n"/>
      <c r="AS2036" s="418" t="n"/>
      <c r="AT2036" s="418" t="n"/>
    </row>
    <row r="2037">
      <c r="A2037" s="417" t="n">
        <v>2028</v>
      </c>
      <c r="B2037" s="418" t="inlineStr"/>
      <c r="C2037" s="418" t="inlineStr">
        <is>
          <t>ខេមវីល គ្លូប៊ល ឯ.ក</t>
        </is>
      </c>
      <c r="D2037" s="418" t="inlineStr">
        <is>
          <t>L001-901637190</t>
        </is>
      </c>
      <c r="E2037" s="418" t="inlineStr">
        <is>
          <t>INV200538</t>
        </is>
      </c>
      <c r="F2037" s="419" t="n">
        <v>43969</v>
      </c>
      <c r="G2037" s="420" t="n">
        <v>86205</v>
      </c>
      <c r="H2037" s="418" t="n"/>
      <c r="I2037" s="455" t="n">
        <v>86205</v>
      </c>
      <c r="J2037" s="418">
        <f>IF(L2037&lt;&gt;"",L2037,K2037)</f>
        <v/>
      </c>
      <c r="K2037" s="418">
        <f>IF(AND(T2037=TRUE, U2037=TRUE, V2037=TRUE), IF(W2037&lt;-0.05, "អនុញ្ញាត (អ្នកផ្គត់ផ្គង់ប្រកាសខ្វះ)", "បានប្រកាស (អនុញ្ញាត)"), IF(AND(T2037=FALSE, U2037=FALSE, V2037=FALSE), "ព្យួរទុក (មិនមានទិន្នន័យ)", "ប្រកាសខុស (ព្យួរទុក)"))</f>
        <v/>
      </c>
      <c r="L2037" s="418" t="inlineStr"/>
      <c r="M2037" s="418" t="inlineStr"/>
      <c r="N2037" s="455" t="n"/>
      <c r="O2037" s="455">
        <f>IF(W2037&lt;0,AI2037,I2037)</f>
        <v/>
      </c>
      <c r="P2037" s="455">
        <f>I2037-O2037</f>
        <v/>
      </c>
      <c r="Q2037" s="418" t="n"/>
      <c r="R2037" s="418" t="inlineStr">
        <is>
          <t>INV200538</t>
        </is>
      </c>
      <c r="S2037" s="418" t="inlineStr"/>
      <c r="T2037" s="418">
        <f>R2037=S2037</f>
        <v/>
      </c>
      <c r="U2037" s="418">
        <f>AND(MONTH(F2037)=MONTH(Y2037), YEAR(F2037)=YEAR(Y2037))</f>
        <v/>
      </c>
      <c r="V2037" s="418">
        <f>AND(AC2037&lt;&gt;"", 'Company information'!D$4&lt;&gt;"", RIGHT(SUBSTITUTE(AC2037,"-",""),9)=RIGHT(SUBSTITUTE('Company information'!D$4,"-",""),9))</f>
        <v/>
      </c>
      <c r="W2037" s="418">
        <f>AI2037-I2037</f>
        <v/>
      </c>
      <c r="X2037" s="455" t="n"/>
      <c r="Y2037" s="417" t="n"/>
      <c r="Z2037" s="418" t="n"/>
      <c r="AA2037" s="418" t="n"/>
      <c r="AB2037" s="418" t="n"/>
      <c r="AC2037" s="418" t="n"/>
      <c r="AD2037" s="418" t="n"/>
      <c r="AE2037" s="455" t="n"/>
      <c r="AF2037" s="455" t="n"/>
      <c r="AG2037" s="455" t="n"/>
      <c r="AH2037" s="455" t="n"/>
      <c r="AI2037" s="455" t="n"/>
      <c r="AJ2037" s="455" t="n"/>
      <c r="AK2037" s="455" t="n"/>
      <c r="AL2037" s="455" t="n"/>
      <c r="AM2037" s="455" t="n"/>
      <c r="AN2037" s="455" t="n"/>
      <c r="AO2037" s="455" t="n"/>
      <c r="AP2037" s="455" t="n"/>
      <c r="AQ2037" s="455" t="n"/>
      <c r="AR2037" s="418" t="n"/>
      <c r="AS2037" s="418" t="n"/>
      <c r="AT2037" s="418" t="n"/>
    </row>
    <row r="2038">
      <c r="A2038" s="417" t="n">
        <v>2029</v>
      </c>
      <c r="B2038" s="418" t="inlineStr"/>
      <c r="C2038" s="418" t="inlineStr">
        <is>
          <t>កំពង់ផែស្វយ័តភ្នំពេញ "ក.ស.ភ"</t>
        </is>
      </c>
      <c r="D2038" s="418" t="inlineStr">
        <is>
          <t>L001-100044999</t>
        </is>
      </c>
      <c r="E2038" s="418" t="inlineStr">
        <is>
          <t>INV20200522484</t>
        </is>
      </c>
      <c r="F2038" s="419" t="n">
        <v>44079</v>
      </c>
      <c r="G2038" s="420" t="n">
        <v>19597</v>
      </c>
      <c r="H2038" s="418" t="n"/>
      <c r="I2038" s="455" t="n">
        <v>19597</v>
      </c>
      <c r="J2038" s="418">
        <f>IF(L2038&lt;&gt;"",L2038,K2038)</f>
        <v/>
      </c>
      <c r="K2038" s="418">
        <f>IF(AND(T2038=TRUE, U2038=TRUE, V2038=TRUE), IF(W2038&lt;-0.05, "អនុញ្ញាត (អ្នកផ្គត់ផ្គង់ប្រកាសខ្វះ)", "បានប្រកាស (អនុញ្ញាត)"), IF(AND(T2038=FALSE, U2038=FALSE, V2038=FALSE), "ព្យួរទុក (មិនមានទិន្នន័យ)", "ប្រកាសខុស (ព្យួរទុក)"))</f>
        <v/>
      </c>
      <c r="L2038" s="418" t="inlineStr"/>
      <c r="M2038" s="418" t="inlineStr"/>
      <c r="N2038" s="455" t="n"/>
      <c r="O2038" s="455">
        <f>IF(W2038&lt;0,AI2038,I2038)</f>
        <v/>
      </c>
      <c r="P2038" s="455">
        <f>I2038-O2038</f>
        <v/>
      </c>
      <c r="Q2038" s="418" t="n"/>
      <c r="R2038" s="418" t="inlineStr">
        <is>
          <t>INV20200522484</t>
        </is>
      </c>
      <c r="S2038" s="418" t="inlineStr"/>
      <c r="T2038" s="418">
        <f>R2038=S2038</f>
        <v/>
      </c>
      <c r="U2038" s="418">
        <f>AND(MONTH(F2038)=MONTH(Y2038), YEAR(F2038)=YEAR(Y2038))</f>
        <v/>
      </c>
      <c r="V2038" s="418">
        <f>AND(AC2038&lt;&gt;"", 'Company information'!D$4&lt;&gt;"", RIGHT(SUBSTITUTE(AC2038,"-",""),9)=RIGHT(SUBSTITUTE('Company information'!D$4,"-",""),9))</f>
        <v/>
      </c>
      <c r="W2038" s="418">
        <f>AI2038-I2038</f>
        <v/>
      </c>
      <c r="X2038" s="455" t="n"/>
      <c r="Y2038" s="417" t="n"/>
      <c r="Z2038" s="418" t="n"/>
      <c r="AA2038" s="418" t="n"/>
      <c r="AB2038" s="418" t="n"/>
      <c r="AC2038" s="418" t="n"/>
      <c r="AD2038" s="418" t="n"/>
      <c r="AE2038" s="455" t="n"/>
      <c r="AF2038" s="455" t="n"/>
      <c r="AG2038" s="455" t="n"/>
      <c r="AH2038" s="455" t="n"/>
      <c r="AI2038" s="455" t="n"/>
      <c r="AJ2038" s="455" t="n"/>
      <c r="AK2038" s="455" t="n"/>
      <c r="AL2038" s="455" t="n"/>
      <c r="AM2038" s="455" t="n"/>
      <c r="AN2038" s="455" t="n"/>
      <c r="AO2038" s="455" t="n"/>
      <c r="AP2038" s="455" t="n"/>
      <c r="AQ2038" s="455" t="n"/>
      <c r="AR2038" s="418" t="n"/>
      <c r="AS2038" s="418" t="n"/>
      <c r="AT2038" s="418" t="n"/>
    </row>
    <row r="2039">
      <c r="A2039" s="417" t="n">
        <v>2030</v>
      </c>
      <c r="B2039" s="418" t="inlineStr"/>
      <c r="C2039" s="418" t="inlineStr">
        <is>
          <t>ខេមវីល គ្លូប៊ល ឯ.ក</t>
        </is>
      </c>
      <c r="D2039" s="418" t="inlineStr">
        <is>
          <t>L001-901637190</t>
        </is>
      </c>
      <c r="E2039" s="418" t="inlineStr">
        <is>
          <t>INV200523</t>
        </is>
      </c>
      <c r="F2039" s="419" t="n">
        <v>43969</v>
      </c>
      <c r="G2039" s="420" t="n">
        <v>176515</v>
      </c>
      <c r="H2039" s="418" t="n"/>
      <c r="I2039" s="455" t="n">
        <v>176515</v>
      </c>
      <c r="J2039" s="418">
        <f>IF(L2039&lt;&gt;"",L2039,K2039)</f>
        <v/>
      </c>
      <c r="K2039" s="418">
        <f>IF(AND(T2039=TRUE, U2039=TRUE, V2039=TRUE), IF(W2039&lt;-0.05, "អនុញ្ញាត (អ្នកផ្គត់ផ្គង់ប្រកាសខ្វះ)", "បានប្រកាស (អនុញ្ញាត)"), IF(AND(T2039=FALSE, U2039=FALSE, V2039=FALSE), "ព្យួរទុក (មិនមានទិន្នន័យ)", "ប្រកាសខុស (ព្យួរទុក)"))</f>
        <v/>
      </c>
      <c r="L2039" s="418" t="inlineStr"/>
      <c r="M2039" s="418" t="inlineStr"/>
      <c r="N2039" s="455" t="n"/>
      <c r="O2039" s="455">
        <f>IF(W2039&lt;0,AI2039,I2039)</f>
        <v/>
      </c>
      <c r="P2039" s="455">
        <f>I2039-O2039</f>
        <v/>
      </c>
      <c r="Q2039" s="418" t="n"/>
      <c r="R2039" s="418" t="inlineStr">
        <is>
          <t>INV200523</t>
        </is>
      </c>
      <c r="S2039" s="418" t="inlineStr"/>
      <c r="T2039" s="418">
        <f>R2039=S2039</f>
        <v/>
      </c>
      <c r="U2039" s="418">
        <f>AND(MONTH(F2039)=MONTH(Y2039), YEAR(F2039)=YEAR(Y2039))</f>
        <v/>
      </c>
      <c r="V2039" s="418">
        <f>AND(AC2039&lt;&gt;"", 'Company information'!D$4&lt;&gt;"", RIGHT(SUBSTITUTE(AC2039,"-",""),9)=RIGHT(SUBSTITUTE('Company information'!D$4,"-",""),9))</f>
        <v/>
      </c>
      <c r="W2039" s="418">
        <f>AI2039-I2039</f>
        <v/>
      </c>
      <c r="X2039" s="455" t="n"/>
      <c r="Y2039" s="417" t="n"/>
      <c r="Z2039" s="418" t="n"/>
      <c r="AA2039" s="418" t="n"/>
      <c r="AB2039" s="418" t="n"/>
      <c r="AC2039" s="418" t="n"/>
      <c r="AD2039" s="418" t="n"/>
      <c r="AE2039" s="455" t="n"/>
      <c r="AF2039" s="455" t="n"/>
      <c r="AG2039" s="455" t="n"/>
      <c r="AH2039" s="455" t="n"/>
      <c r="AI2039" s="455" t="n"/>
      <c r="AJ2039" s="455" t="n"/>
      <c r="AK2039" s="455" t="n"/>
      <c r="AL2039" s="455" t="n"/>
      <c r="AM2039" s="455" t="n"/>
      <c r="AN2039" s="455" t="n"/>
      <c r="AO2039" s="455" t="n"/>
      <c r="AP2039" s="455" t="n"/>
      <c r="AQ2039" s="455" t="n"/>
      <c r="AR2039" s="418" t="n"/>
      <c r="AS2039" s="418" t="n"/>
      <c r="AT2039" s="418" t="n"/>
    </row>
    <row r="2040">
      <c r="A2040" s="417" t="n">
        <v>2031</v>
      </c>
      <c r="B2040" s="418" t="inlineStr"/>
      <c r="C2040" s="418" t="inlineStr">
        <is>
          <t>កំពង់ផែស្វយ័តភ្នំពេញ "ក.ស.ភ"</t>
        </is>
      </c>
      <c r="D2040" s="418" t="inlineStr">
        <is>
          <t>L001-100044999</t>
        </is>
      </c>
      <c r="E2040" s="418" t="inlineStr">
        <is>
          <t>INV20200522485</t>
        </is>
      </c>
      <c r="F2040" s="419" t="n">
        <v>44079</v>
      </c>
      <c r="G2040" s="420" t="n">
        <v>19597</v>
      </c>
      <c r="H2040" s="418" t="n"/>
      <c r="I2040" s="455" t="n">
        <v>19597</v>
      </c>
      <c r="J2040" s="418">
        <f>IF(L2040&lt;&gt;"",L2040,K2040)</f>
        <v/>
      </c>
      <c r="K2040" s="418">
        <f>IF(AND(T2040=TRUE, U2040=TRUE, V2040=TRUE), IF(W2040&lt;-0.05, "អនុញ្ញាត (អ្នកផ្គត់ផ្គង់ប្រកាសខ្វះ)", "បានប្រកាស (អនុញ្ញាត)"), IF(AND(T2040=FALSE, U2040=FALSE, V2040=FALSE), "ព្យួរទុក (មិនមានទិន្នន័យ)", "ប្រកាសខុស (ព្យួរទុក)"))</f>
        <v/>
      </c>
      <c r="L2040" s="418" t="inlineStr"/>
      <c r="M2040" s="418" t="inlineStr"/>
      <c r="N2040" s="455" t="n"/>
      <c r="O2040" s="455">
        <f>IF(W2040&lt;0,AI2040,I2040)</f>
        <v/>
      </c>
      <c r="P2040" s="455">
        <f>I2040-O2040</f>
        <v/>
      </c>
      <c r="Q2040" s="418" t="n"/>
      <c r="R2040" s="418" t="inlineStr">
        <is>
          <t>INV20200522485</t>
        </is>
      </c>
      <c r="S2040" s="418" t="inlineStr"/>
      <c r="T2040" s="418">
        <f>R2040=S2040</f>
        <v/>
      </c>
      <c r="U2040" s="418">
        <f>AND(MONTH(F2040)=MONTH(Y2040), YEAR(F2040)=YEAR(Y2040))</f>
        <v/>
      </c>
      <c r="V2040" s="418">
        <f>AND(AC2040&lt;&gt;"", 'Company information'!D$4&lt;&gt;"", RIGHT(SUBSTITUTE(AC2040,"-",""),9)=RIGHT(SUBSTITUTE('Company information'!D$4,"-",""),9))</f>
        <v/>
      </c>
      <c r="W2040" s="418">
        <f>AI2040-I2040</f>
        <v/>
      </c>
      <c r="X2040" s="455" t="n"/>
      <c r="Y2040" s="417" t="n"/>
      <c r="Z2040" s="418" t="n"/>
      <c r="AA2040" s="418" t="n"/>
      <c r="AB2040" s="418" t="n"/>
      <c r="AC2040" s="418" t="n"/>
      <c r="AD2040" s="418" t="n"/>
      <c r="AE2040" s="455" t="n"/>
      <c r="AF2040" s="455" t="n"/>
      <c r="AG2040" s="455" t="n"/>
      <c r="AH2040" s="455" t="n"/>
      <c r="AI2040" s="455" t="n"/>
      <c r="AJ2040" s="455" t="n"/>
      <c r="AK2040" s="455" t="n"/>
      <c r="AL2040" s="455" t="n"/>
      <c r="AM2040" s="455" t="n"/>
      <c r="AN2040" s="455" t="n"/>
      <c r="AO2040" s="455" t="n"/>
      <c r="AP2040" s="455" t="n"/>
      <c r="AQ2040" s="455" t="n"/>
      <c r="AR2040" s="418" t="n"/>
      <c r="AS2040" s="418" t="n"/>
      <c r="AT2040" s="418" t="n"/>
    </row>
    <row r="2041">
      <c r="A2041" s="417" t="n">
        <v>2032</v>
      </c>
      <c r="B2041" s="418" t="inlineStr"/>
      <c r="C2041" s="418" t="inlineStr">
        <is>
          <t>ខេមវីល គ្លូប៊ល ឯ.ក</t>
        </is>
      </c>
      <c r="D2041" s="418" t="inlineStr">
        <is>
          <t>L001-901637190</t>
        </is>
      </c>
      <c r="E2041" s="418" t="inlineStr">
        <is>
          <t>INV200524</t>
        </is>
      </c>
      <c r="F2041" s="419" t="n">
        <v>43969</v>
      </c>
      <c r="G2041" s="420" t="n">
        <v>176515</v>
      </c>
      <c r="H2041" s="418" t="n"/>
      <c r="I2041" s="455" t="n">
        <v>176515</v>
      </c>
      <c r="J2041" s="418">
        <f>IF(L2041&lt;&gt;"",L2041,K2041)</f>
        <v/>
      </c>
      <c r="K2041" s="418">
        <f>IF(AND(T2041=TRUE, U2041=TRUE, V2041=TRUE), IF(W2041&lt;-0.05, "អនុញ្ញាត (អ្នកផ្គត់ផ្គង់ប្រកាសខ្វះ)", "បានប្រកាស (អនុញ្ញាត)"), IF(AND(T2041=FALSE, U2041=FALSE, V2041=FALSE), "ព្យួរទុក (មិនមានទិន្នន័យ)", "ប្រកាសខុស (ព្យួរទុក)"))</f>
        <v/>
      </c>
      <c r="L2041" s="418" t="inlineStr"/>
      <c r="M2041" s="418" t="inlineStr"/>
      <c r="N2041" s="455" t="n"/>
      <c r="O2041" s="455">
        <f>IF(W2041&lt;0,AI2041,I2041)</f>
        <v/>
      </c>
      <c r="P2041" s="455">
        <f>I2041-O2041</f>
        <v/>
      </c>
      <c r="Q2041" s="418" t="n"/>
      <c r="R2041" s="418" t="inlineStr">
        <is>
          <t>INV200524</t>
        </is>
      </c>
      <c r="S2041" s="418" t="inlineStr"/>
      <c r="T2041" s="418">
        <f>R2041=S2041</f>
        <v/>
      </c>
      <c r="U2041" s="418">
        <f>AND(MONTH(F2041)=MONTH(Y2041), YEAR(F2041)=YEAR(Y2041))</f>
        <v/>
      </c>
      <c r="V2041" s="418">
        <f>AND(AC2041&lt;&gt;"", 'Company information'!D$4&lt;&gt;"", RIGHT(SUBSTITUTE(AC2041,"-",""),9)=RIGHT(SUBSTITUTE('Company information'!D$4,"-",""),9))</f>
        <v/>
      </c>
      <c r="W2041" s="418">
        <f>AI2041-I2041</f>
        <v/>
      </c>
      <c r="X2041" s="455" t="n"/>
      <c r="Y2041" s="417" t="n"/>
      <c r="Z2041" s="418" t="n"/>
      <c r="AA2041" s="418" t="n"/>
      <c r="AB2041" s="418" t="n"/>
      <c r="AC2041" s="418" t="n"/>
      <c r="AD2041" s="418" t="n"/>
      <c r="AE2041" s="455" t="n"/>
      <c r="AF2041" s="455" t="n"/>
      <c r="AG2041" s="455" t="n"/>
      <c r="AH2041" s="455" t="n"/>
      <c r="AI2041" s="455" t="n"/>
      <c r="AJ2041" s="455" t="n"/>
      <c r="AK2041" s="455" t="n"/>
      <c r="AL2041" s="455" t="n"/>
      <c r="AM2041" s="455" t="n"/>
      <c r="AN2041" s="455" t="n"/>
      <c r="AO2041" s="455" t="n"/>
      <c r="AP2041" s="455" t="n"/>
      <c r="AQ2041" s="455" t="n"/>
      <c r="AR2041" s="418" t="n"/>
      <c r="AS2041" s="418" t="n"/>
      <c r="AT2041" s="418" t="n"/>
    </row>
    <row r="2042">
      <c r="A2042" s="417" t="n">
        <v>2033</v>
      </c>
      <c r="B2042" s="418" t="inlineStr"/>
      <c r="C2042" s="418" t="inlineStr">
        <is>
          <t>ខេមវីល គ្លូប៊ល ឯ.ក</t>
        </is>
      </c>
      <c r="D2042" s="418" t="inlineStr">
        <is>
          <t>L001-901637190</t>
        </is>
      </c>
      <c r="E2042" s="418" t="inlineStr">
        <is>
          <t>INV200535</t>
        </is>
      </c>
      <c r="F2042" s="419" t="n">
        <v>43969</v>
      </c>
      <c r="G2042" s="420" t="n">
        <v>86205</v>
      </c>
      <c r="H2042" s="418" t="n"/>
      <c r="I2042" s="455" t="n">
        <v>86205</v>
      </c>
      <c r="J2042" s="418">
        <f>IF(L2042&lt;&gt;"",L2042,K2042)</f>
        <v/>
      </c>
      <c r="K2042" s="418">
        <f>IF(AND(T2042=TRUE, U2042=TRUE, V2042=TRUE), IF(W2042&lt;-0.05, "អនុញ្ញាត (អ្នកផ្គត់ផ្គង់ប្រកាសខ្វះ)", "បានប្រកាស (អនុញ្ញាត)"), IF(AND(T2042=FALSE, U2042=FALSE, V2042=FALSE), "ព្យួរទុក (មិនមានទិន្នន័យ)", "ប្រកាសខុស (ព្យួរទុក)"))</f>
        <v/>
      </c>
      <c r="L2042" s="418" t="inlineStr"/>
      <c r="M2042" s="418" t="inlineStr"/>
      <c r="N2042" s="455" t="n"/>
      <c r="O2042" s="455">
        <f>IF(W2042&lt;0,AI2042,I2042)</f>
        <v/>
      </c>
      <c r="P2042" s="455">
        <f>I2042-O2042</f>
        <v/>
      </c>
      <c r="Q2042" s="418" t="n"/>
      <c r="R2042" s="418" t="inlineStr">
        <is>
          <t>INV200535</t>
        </is>
      </c>
      <c r="S2042" s="418" t="inlineStr"/>
      <c r="T2042" s="418">
        <f>R2042=S2042</f>
        <v/>
      </c>
      <c r="U2042" s="418">
        <f>AND(MONTH(F2042)=MONTH(Y2042), YEAR(F2042)=YEAR(Y2042))</f>
        <v/>
      </c>
      <c r="V2042" s="418">
        <f>AND(AC2042&lt;&gt;"", 'Company information'!D$4&lt;&gt;"", RIGHT(SUBSTITUTE(AC2042,"-",""),9)=RIGHT(SUBSTITUTE('Company information'!D$4,"-",""),9))</f>
        <v/>
      </c>
      <c r="W2042" s="418">
        <f>AI2042-I2042</f>
        <v/>
      </c>
      <c r="X2042" s="455" t="n"/>
      <c r="Y2042" s="417" t="n"/>
      <c r="Z2042" s="418" t="n"/>
      <c r="AA2042" s="418" t="n"/>
      <c r="AB2042" s="418" t="n"/>
      <c r="AC2042" s="418" t="n"/>
      <c r="AD2042" s="418" t="n"/>
      <c r="AE2042" s="455" t="n"/>
      <c r="AF2042" s="455" t="n"/>
      <c r="AG2042" s="455" t="n"/>
      <c r="AH2042" s="455" t="n"/>
      <c r="AI2042" s="455" t="n"/>
      <c r="AJ2042" s="455" t="n"/>
      <c r="AK2042" s="455" t="n"/>
      <c r="AL2042" s="455" t="n"/>
      <c r="AM2042" s="455" t="n"/>
      <c r="AN2042" s="455" t="n"/>
      <c r="AO2042" s="455" t="n"/>
      <c r="AP2042" s="455" t="n"/>
      <c r="AQ2042" s="455" t="n"/>
      <c r="AR2042" s="418" t="n"/>
      <c r="AS2042" s="418" t="n"/>
      <c r="AT2042" s="418" t="n"/>
    </row>
    <row r="2043">
      <c r="A2043" s="417" t="n">
        <v>2034</v>
      </c>
      <c r="B2043" s="418" t="inlineStr">
        <is>
          <t>Monthly tax declaration for Apr 2021</t>
        </is>
      </c>
      <c r="C2043" s="418" t="inlineStr">
        <is>
          <t>យីងកឺ ខេម ថេក អ៊ែតវ៉ាយហ្សឺរី ឯ.ក</t>
        </is>
      </c>
      <c r="D2043" s="418" t="inlineStr">
        <is>
          <t>K003-902005313</t>
        </is>
      </c>
      <c r="E2043" s="418" t="inlineStr">
        <is>
          <t>YKT21-074</t>
        </is>
      </c>
      <c r="F2043" s="419" t="n">
        <v>44352</v>
      </c>
      <c r="G2043" s="420" t="n">
        <v>239319</v>
      </c>
      <c r="H2043" s="418" t="n"/>
      <c r="I2043" s="455" t="n">
        <v>239319</v>
      </c>
      <c r="J2043" s="418">
        <f>IF(L2043&lt;&gt;"",L2043,K2043)</f>
        <v/>
      </c>
      <c r="K2043" s="418">
        <f>IF(AND(T2043=TRUE, U2043=TRUE, V2043=TRUE), IF(W2043&lt;-0.05, "អនុញ្ញាត (អ្នកផ្គត់ផ្គង់ប្រកាសខ្វះ)", "បានប្រកាស (អនុញ្ញាត)"), IF(AND(T2043=FALSE, U2043=FALSE, V2043=FALSE), "ព្យួរទុក (មិនមានទិន្នន័យ)", "ប្រកាសខុស (ព្យួរទុក)"))</f>
        <v/>
      </c>
      <c r="L2043" s="418" t="inlineStr"/>
      <c r="M2043" s="418" t="inlineStr"/>
      <c r="N2043" s="455" t="n"/>
      <c r="O2043" s="455">
        <f>IF(W2043&lt;0,AI2043,I2043)</f>
        <v/>
      </c>
      <c r="P2043" s="455">
        <f>I2043-O2043</f>
        <v/>
      </c>
      <c r="Q2043" s="418" t="n"/>
      <c r="R2043" s="418" t="inlineStr">
        <is>
          <t>YKT21-074</t>
        </is>
      </c>
      <c r="S2043" s="418" t="inlineStr"/>
      <c r="T2043" s="418">
        <f>R2043=S2043</f>
        <v/>
      </c>
      <c r="U2043" s="418">
        <f>AND(MONTH(F2043)=MONTH(Y2043), YEAR(F2043)=YEAR(Y2043))</f>
        <v/>
      </c>
      <c r="V2043" s="418">
        <f>AND(AC2043&lt;&gt;"", 'Company information'!D$4&lt;&gt;"", RIGHT(SUBSTITUTE(AC2043,"-",""),9)=RIGHT(SUBSTITUTE('Company information'!D$4,"-",""),9))</f>
        <v/>
      </c>
      <c r="W2043" s="418">
        <f>AI2043-I2043</f>
        <v/>
      </c>
      <c r="X2043" s="455" t="n"/>
      <c r="Y2043" s="417" t="n"/>
      <c r="Z2043" s="418" t="n"/>
      <c r="AA2043" s="418" t="n"/>
      <c r="AB2043" s="418" t="n"/>
      <c r="AC2043" s="418" t="n"/>
      <c r="AD2043" s="418" t="n"/>
      <c r="AE2043" s="455" t="n"/>
      <c r="AF2043" s="455" t="n"/>
      <c r="AG2043" s="455" t="n"/>
      <c r="AH2043" s="455" t="n"/>
      <c r="AI2043" s="455" t="n"/>
      <c r="AJ2043" s="455" t="n"/>
      <c r="AK2043" s="455" t="n"/>
      <c r="AL2043" s="455" t="n"/>
      <c r="AM2043" s="455" t="n"/>
      <c r="AN2043" s="455" t="n"/>
      <c r="AO2043" s="455" t="n"/>
      <c r="AP2043" s="455" t="n"/>
      <c r="AQ2043" s="455" t="n"/>
      <c r="AR2043" s="418" t="n"/>
      <c r="AS2043" s="418" t="n"/>
      <c r="AT2043" s="418" t="n"/>
    </row>
    <row r="2044">
      <c r="A2044" s="417" t="n">
        <v>2035</v>
      </c>
      <c r="B2044" s="418" t="inlineStr">
        <is>
          <t>Sampling and travel fee</t>
        </is>
      </c>
      <c r="C2044" s="418" t="inlineStr">
        <is>
          <t>អេសជីអេស (ខេមបូឌា) លីមីធីត</t>
        </is>
      </c>
      <c r="D2044" s="418" t="inlineStr">
        <is>
          <t>L001-107030519</t>
        </is>
      </c>
      <c r="E2044" s="418" t="inlineStr">
        <is>
          <t>10011821</t>
        </is>
      </c>
      <c r="F2044" s="419" t="n">
        <v>44201</v>
      </c>
      <c r="G2044" s="420" t="n">
        <v>10628</v>
      </c>
      <c r="H2044" s="418" t="n"/>
      <c r="I2044" s="455" t="n">
        <v>10628</v>
      </c>
      <c r="J2044" s="418">
        <f>IF(L2044&lt;&gt;"",L2044,K2044)</f>
        <v/>
      </c>
      <c r="K2044" s="418">
        <f>IF(AND(T2044=TRUE, U2044=TRUE, V2044=TRUE), IF(W2044&lt;-0.05, "អនុញ្ញាត (អ្នកផ្គត់ផ្គង់ប្រកាសខ្វះ)", "បានប្រកាស (អនុញ្ញាត)"), IF(AND(T2044=FALSE, U2044=FALSE, V2044=FALSE), "ព្យួរទុក (មិនមានទិន្នន័យ)", "ប្រកាសខុស (ព្យួរទុក)"))</f>
        <v/>
      </c>
      <c r="L2044" s="418" t="inlineStr"/>
      <c r="M2044" s="418" t="inlineStr"/>
      <c r="N2044" s="455" t="n"/>
      <c r="O2044" s="455">
        <f>IF(W2044&lt;0,AI2044,I2044)</f>
        <v/>
      </c>
      <c r="P2044" s="455">
        <f>I2044-O2044</f>
        <v/>
      </c>
      <c r="Q2044" s="418" t="n"/>
      <c r="R2044" s="418" t="inlineStr">
        <is>
          <t>10011821</t>
        </is>
      </c>
      <c r="S2044" s="418" t="inlineStr"/>
      <c r="T2044" s="418">
        <f>R2044=S2044</f>
        <v/>
      </c>
      <c r="U2044" s="418">
        <f>AND(MONTH(F2044)=MONTH(Y2044), YEAR(F2044)=YEAR(Y2044))</f>
        <v/>
      </c>
      <c r="V2044" s="418">
        <f>AND(AC2044&lt;&gt;"", 'Company information'!D$4&lt;&gt;"", RIGHT(SUBSTITUTE(AC2044,"-",""),9)=RIGHT(SUBSTITUTE('Company information'!D$4,"-",""),9))</f>
        <v/>
      </c>
      <c r="W2044" s="418">
        <f>AI2044-I2044</f>
        <v/>
      </c>
      <c r="X2044" s="455" t="n"/>
      <c r="Y2044" s="417" t="n"/>
      <c r="Z2044" s="418" t="n"/>
      <c r="AA2044" s="418" t="n"/>
      <c r="AB2044" s="418" t="n"/>
      <c r="AC2044" s="418" t="n"/>
      <c r="AD2044" s="418" t="n"/>
      <c r="AE2044" s="455" t="n"/>
      <c r="AF2044" s="455" t="n"/>
      <c r="AG2044" s="455" t="n"/>
      <c r="AH2044" s="455" t="n"/>
      <c r="AI2044" s="455" t="n"/>
      <c r="AJ2044" s="455" t="n"/>
      <c r="AK2044" s="455" t="n"/>
      <c r="AL2044" s="455" t="n"/>
      <c r="AM2044" s="455" t="n"/>
      <c r="AN2044" s="455" t="n"/>
      <c r="AO2044" s="455" t="n"/>
      <c r="AP2044" s="455" t="n"/>
      <c r="AQ2044" s="455" t="n"/>
      <c r="AR2044" s="418" t="n"/>
      <c r="AS2044" s="418" t="n"/>
      <c r="AT2044" s="418" t="n"/>
    </row>
    <row r="2045">
      <c r="A2045" s="417" t="n">
        <v>2036</v>
      </c>
      <c r="B2045" s="418" t="inlineStr">
        <is>
          <t>Express Fee</t>
        </is>
      </c>
      <c r="C2045" s="418" t="inlineStr">
        <is>
          <t>ឌី អេច អិល អិចប្រេស (ខេមបូឌា)</t>
        </is>
      </c>
      <c r="D2045" s="418" t="inlineStr">
        <is>
          <t>L001-100045197</t>
        </is>
      </c>
      <c r="E2045" s="418" t="inlineStr">
        <is>
          <t>PNHR000380677</t>
        </is>
      </c>
      <c r="F2045" s="419" t="n">
        <v>44336</v>
      </c>
      <c r="G2045" s="420" t="n">
        <v>6903</v>
      </c>
      <c r="H2045" s="418" t="n"/>
      <c r="I2045" s="455" t="n">
        <v>6903</v>
      </c>
      <c r="J2045" s="418">
        <f>IF(L2045&lt;&gt;"",L2045,K2045)</f>
        <v/>
      </c>
      <c r="K2045" s="418">
        <f>IF(AND(T2045=TRUE, U2045=TRUE, V2045=TRUE), IF(W2045&lt;-0.05, "អនុញ្ញាត (អ្នកផ្គត់ផ្គង់ប្រកាសខ្វះ)", "បានប្រកាស (អនុញ្ញាត)"), IF(AND(T2045=FALSE, U2045=FALSE, V2045=FALSE), "ព្យួរទុក (មិនមានទិន្នន័យ)", "ប្រកាសខុស (ព្យួរទុក)"))</f>
        <v/>
      </c>
      <c r="L2045" s="418" t="inlineStr"/>
      <c r="M2045" s="418" t="inlineStr"/>
      <c r="N2045" s="455" t="n"/>
      <c r="O2045" s="455">
        <f>IF(W2045&lt;0,AI2045,I2045)</f>
        <v/>
      </c>
      <c r="P2045" s="455">
        <f>I2045-O2045</f>
        <v/>
      </c>
      <c r="Q2045" s="418" t="n"/>
      <c r="R2045" s="418" t="inlineStr">
        <is>
          <t>PNHR000380677</t>
        </is>
      </c>
      <c r="S2045" s="418" t="inlineStr"/>
      <c r="T2045" s="418">
        <f>R2045=S2045</f>
        <v/>
      </c>
      <c r="U2045" s="418">
        <f>AND(MONTH(F2045)=MONTH(Y2045), YEAR(F2045)=YEAR(Y2045))</f>
        <v/>
      </c>
      <c r="V2045" s="418">
        <f>AND(AC2045&lt;&gt;"", 'Company information'!D$4&lt;&gt;"", RIGHT(SUBSTITUTE(AC2045,"-",""),9)=RIGHT(SUBSTITUTE('Company information'!D$4,"-",""),9))</f>
        <v/>
      </c>
      <c r="W2045" s="418">
        <f>AI2045-I2045</f>
        <v/>
      </c>
      <c r="X2045" s="455" t="n"/>
      <c r="Y2045" s="417" t="n"/>
      <c r="Z2045" s="418" t="n"/>
      <c r="AA2045" s="418" t="n"/>
      <c r="AB2045" s="418" t="n"/>
      <c r="AC2045" s="418" t="n"/>
      <c r="AD2045" s="418" t="n"/>
      <c r="AE2045" s="455" t="n"/>
      <c r="AF2045" s="455" t="n"/>
      <c r="AG2045" s="455" t="n"/>
      <c r="AH2045" s="455" t="n"/>
      <c r="AI2045" s="455" t="n"/>
      <c r="AJ2045" s="455" t="n"/>
      <c r="AK2045" s="455" t="n"/>
      <c r="AL2045" s="455" t="n"/>
      <c r="AM2045" s="455" t="n"/>
      <c r="AN2045" s="455" t="n"/>
      <c r="AO2045" s="455" t="n"/>
      <c r="AP2045" s="455" t="n"/>
      <c r="AQ2045" s="455" t="n"/>
      <c r="AR2045" s="418" t="n"/>
      <c r="AS2045" s="418" t="n"/>
      <c r="AT2045" s="418" t="n"/>
    </row>
    <row r="2046">
      <c r="A2046" s="417" t="n">
        <v>2037</v>
      </c>
      <c r="B2046" s="418" t="inlineStr">
        <is>
          <t>Express Fee</t>
        </is>
      </c>
      <c r="C2046" s="418" t="inlineStr">
        <is>
          <t>ឌី អេច អិល អិចប្រេស (ខេមបូឌា)</t>
        </is>
      </c>
      <c r="D2046" s="418" t="inlineStr">
        <is>
          <t>L001-100045197</t>
        </is>
      </c>
      <c r="E2046" s="418" t="inlineStr">
        <is>
          <t>PNHR000379912</t>
        </is>
      </c>
      <c r="F2046" s="419" t="n">
        <v>44329</v>
      </c>
      <c r="G2046" s="420" t="n">
        <v>8557</v>
      </c>
      <c r="H2046" s="418" t="n"/>
      <c r="I2046" s="455" t="n">
        <v>8557</v>
      </c>
      <c r="J2046" s="418">
        <f>IF(L2046&lt;&gt;"",L2046,K2046)</f>
        <v/>
      </c>
      <c r="K2046" s="418">
        <f>IF(AND(T2046=TRUE, U2046=TRUE, V2046=TRUE), IF(W2046&lt;-0.05, "អនុញ្ញាត (អ្នកផ្គត់ផ្គង់ប្រកាសខ្វះ)", "បានប្រកាស (អនុញ្ញាត)"), IF(AND(T2046=FALSE, U2046=FALSE, V2046=FALSE), "ព្យួរទុក (មិនមានទិន្នន័យ)", "ប្រកាសខុស (ព្យួរទុក)"))</f>
        <v/>
      </c>
      <c r="L2046" s="418" t="inlineStr"/>
      <c r="M2046" s="418" t="inlineStr"/>
      <c r="N2046" s="455" t="n"/>
      <c r="O2046" s="455">
        <f>IF(W2046&lt;0,AI2046,I2046)</f>
        <v/>
      </c>
      <c r="P2046" s="455">
        <f>I2046-O2046</f>
        <v/>
      </c>
      <c r="Q2046" s="418" t="n"/>
      <c r="R2046" s="418" t="inlineStr">
        <is>
          <t>PNHR000379912</t>
        </is>
      </c>
      <c r="S2046" s="418" t="inlineStr"/>
      <c r="T2046" s="418">
        <f>R2046=S2046</f>
        <v/>
      </c>
      <c r="U2046" s="418">
        <f>AND(MONTH(F2046)=MONTH(Y2046), YEAR(F2046)=YEAR(Y2046))</f>
        <v/>
      </c>
      <c r="V2046" s="418">
        <f>AND(AC2046&lt;&gt;"", 'Company information'!D$4&lt;&gt;"", RIGHT(SUBSTITUTE(AC2046,"-",""),9)=RIGHT(SUBSTITUTE('Company information'!D$4,"-",""),9))</f>
        <v/>
      </c>
      <c r="W2046" s="418">
        <f>AI2046-I2046</f>
        <v/>
      </c>
      <c r="X2046" s="455" t="n"/>
      <c r="Y2046" s="417" t="n"/>
      <c r="Z2046" s="418" t="n"/>
      <c r="AA2046" s="418" t="n"/>
      <c r="AB2046" s="418" t="n"/>
      <c r="AC2046" s="418" t="n"/>
      <c r="AD2046" s="418" t="n"/>
      <c r="AE2046" s="455" t="n"/>
      <c r="AF2046" s="455" t="n"/>
      <c r="AG2046" s="455" t="n"/>
      <c r="AH2046" s="455" t="n"/>
      <c r="AI2046" s="455" t="n"/>
      <c r="AJ2046" s="455" t="n"/>
      <c r="AK2046" s="455" t="n"/>
      <c r="AL2046" s="455" t="n"/>
      <c r="AM2046" s="455" t="n"/>
      <c r="AN2046" s="455" t="n"/>
      <c r="AO2046" s="455" t="n"/>
      <c r="AP2046" s="455" t="n"/>
      <c r="AQ2046" s="455" t="n"/>
      <c r="AR2046" s="418" t="n"/>
      <c r="AS2046" s="418" t="n"/>
      <c r="AT2046" s="418" t="n"/>
    </row>
    <row r="2047">
      <c r="A2047" s="417" t="n">
        <v>2038</v>
      </c>
      <c r="B2047" s="418" t="inlineStr">
        <is>
          <t>Lift On/Off</t>
        </is>
      </c>
      <c r="C2047" s="418" t="inlineStr">
        <is>
          <t>កំពង់ផែស្វយ័តភ្នំពេញ "ក.ស.ភ"</t>
        </is>
      </c>
      <c r="D2047" s="418" t="inlineStr">
        <is>
          <t>L001-100044999</t>
        </is>
      </c>
      <c r="E2047" s="418" t="inlineStr">
        <is>
          <t>INV20210418526</t>
        </is>
      </c>
      <c r="F2047" s="419" t="n">
        <v>44201</v>
      </c>
      <c r="G2047" s="420" t="n">
        <v>4855</v>
      </c>
      <c r="H2047" s="418" t="n"/>
      <c r="I2047" s="455" t="n">
        <v>4855</v>
      </c>
      <c r="J2047" s="418">
        <f>IF(L2047&lt;&gt;"",L2047,K2047)</f>
        <v/>
      </c>
      <c r="K2047" s="418">
        <f>IF(AND(T2047=TRUE, U2047=TRUE, V2047=TRUE), IF(W2047&lt;-0.05, "អនុញ្ញាត (អ្នកផ្គត់ផ្គង់ប្រកាសខ្វះ)", "បានប្រកាស (អនុញ្ញាត)"), IF(AND(T2047=FALSE, U2047=FALSE, V2047=FALSE), "ព្យួរទុក (មិនមានទិន្នន័យ)", "ប្រកាសខុស (ព្យួរទុក)"))</f>
        <v/>
      </c>
      <c r="L2047" s="418" t="inlineStr"/>
      <c r="M2047" s="418" t="inlineStr"/>
      <c r="N2047" s="455" t="n"/>
      <c r="O2047" s="455">
        <f>IF(W2047&lt;0,AI2047,I2047)</f>
        <v/>
      </c>
      <c r="P2047" s="455">
        <f>I2047-O2047</f>
        <v/>
      </c>
      <c r="Q2047" s="418" t="n"/>
      <c r="R2047" s="418" t="inlineStr">
        <is>
          <t>INV20210418526</t>
        </is>
      </c>
      <c r="S2047" s="418" t="inlineStr"/>
      <c r="T2047" s="418">
        <f>R2047=S2047</f>
        <v/>
      </c>
      <c r="U2047" s="418">
        <f>AND(MONTH(F2047)=MONTH(Y2047), YEAR(F2047)=YEAR(Y2047))</f>
        <v/>
      </c>
      <c r="V2047" s="418">
        <f>AND(AC2047&lt;&gt;"", 'Company information'!D$4&lt;&gt;"", RIGHT(SUBSTITUTE(AC2047,"-",""),9)=RIGHT(SUBSTITUTE('Company information'!D$4,"-",""),9))</f>
        <v/>
      </c>
      <c r="W2047" s="418">
        <f>AI2047-I2047</f>
        <v/>
      </c>
      <c r="X2047" s="455" t="n"/>
      <c r="Y2047" s="417" t="n"/>
      <c r="Z2047" s="418" t="n"/>
      <c r="AA2047" s="418" t="n"/>
      <c r="AB2047" s="418" t="n"/>
      <c r="AC2047" s="418" t="n"/>
      <c r="AD2047" s="418" t="n"/>
      <c r="AE2047" s="455" t="n"/>
      <c r="AF2047" s="455" t="n"/>
      <c r="AG2047" s="455" t="n"/>
      <c r="AH2047" s="455" t="n"/>
      <c r="AI2047" s="455" t="n"/>
      <c r="AJ2047" s="455" t="n"/>
      <c r="AK2047" s="455" t="n"/>
      <c r="AL2047" s="455" t="n"/>
      <c r="AM2047" s="455" t="n"/>
      <c r="AN2047" s="455" t="n"/>
      <c r="AO2047" s="455" t="n"/>
      <c r="AP2047" s="455" t="n"/>
      <c r="AQ2047" s="455" t="n"/>
      <c r="AR2047" s="418" t="n"/>
      <c r="AS2047" s="418" t="n"/>
      <c r="AT2047" s="418" t="n"/>
    </row>
    <row r="2048">
      <c r="A2048" s="417" t="n">
        <v>2039</v>
      </c>
      <c r="B2048" s="418" t="inlineStr">
        <is>
          <t>THC Local charge</t>
        </is>
      </c>
      <c r="C2048" s="418" t="inlineStr">
        <is>
          <t>មើស្គ (ខេមបូឌា)</t>
        </is>
      </c>
      <c r="D2048" s="418" t="inlineStr">
        <is>
          <t>L001-100045200</t>
        </is>
      </c>
      <c r="E2048" s="418" t="inlineStr">
        <is>
          <t>5995874738</t>
        </is>
      </c>
      <c r="F2048" s="419" t="n">
        <v>44342</v>
      </c>
      <c r="G2048" s="420" t="n">
        <v>172106</v>
      </c>
      <c r="H2048" s="418" t="n"/>
      <c r="I2048" s="455" t="n">
        <v>172106</v>
      </c>
      <c r="J2048" s="418">
        <f>IF(L2048&lt;&gt;"",L2048,K2048)</f>
        <v/>
      </c>
      <c r="K2048" s="418">
        <f>IF(AND(T2048=TRUE, U2048=TRUE, V2048=TRUE), IF(W2048&lt;-0.05, "អនុញ្ញាត (អ្នកផ្គត់ផ្គង់ប្រកាសខ្វះ)", "បានប្រកាស (អនុញ្ញាត)"), IF(AND(T2048=FALSE, U2048=FALSE, V2048=FALSE), "ព្យួរទុក (មិនមានទិន្នន័យ)", "ប្រកាសខុស (ព្យួរទុក)"))</f>
        <v/>
      </c>
      <c r="L2048" s="418" t="inlineStr"/>
      <c r="M2048" s="418" t="inlineStr"/>
      <c r="N2048" s="455" t="n"/>
      <c r="O2048" s="455">
        <f>IF(W2048&lt;0,AI2048,I2048)</f>
        <v/>
      </c>
      <c r="P2048" s="455">
        <f>I2048-O2048</f>
        <v/>
      </c>
      <c r="Q2048" s="418" t="n"/>
      <c r="R2048" s="418" t="inlineStr">
        <is>
          <t>5995874738</t>
        </is>
      </c>
      <c r="S2048" s="418" t="inlineStr"/>
      <c r="T2048" s="418">
        <f>R2048=S2048</f>
        <v/>
      </c>
      <c r="U2048" s="418">
        <f>AND(MONTH(F2048)=MONTH(Y2048), YEAR(F2048)=YEAR(Y2048))</f>
        <v/>
      </c>
      <c r="V2048" s="418">
        <f>AND(AC2048&lt;&gt;"", 'Company information'!D$4&lt;&gt;"", RIGHT(SUBSTITUTE(AC2048,"-",""),9)=RIGHT(SUBSTITUTE('Company information'!D$4,"-",""),9))</f>
        <v/>
      </c>
      <c r="W2048" s="418">
        <f>AI2048-I2048</f>
        <v/>
      </c>
      <c r="X2048" s="455" t="n"/>
      <c r="Y2048" s="417" t="n"/>
      <c r="Z2048" s="418" t="n"/>
      <c r="AA2048" s="418" t="n"/>
      <c r="AB2048" s="418" t="n"/>
      <c r="AC2048" s="418" t="n"/>
      <c r="AD2048" s="418" t="n"/>
      <c r="AE2048" s="455" t="n"/>
      <c r="AF2048" s="455" t="n"/>
      <c r="AG2048" s="455" t="n"/>
      <c r="AH2048" s="455" t="n"/>
      <c r="AI2048" s="455" t="n"/>
      <c r="AJ2048" s="455" t="n"/>
      <c r="AK2048" s="455" t="n"/>
      <c r="AL2048" s="455" t="n"/>
      <c r="AM2048" s="455" t="n"/>
      <c r="AN2048" s="455" t="n"/>
      <c r="AO2048" s="455" t="n"/>
      <c r="AP2048" s="455" t="n"/>
      <c r="AQ2048" s="455" t="n"/>
      <c r="AR2048" s="418" t="n"/>
      <c r="AS2048" s="418" t="n"/>
      <c r="AT2048" s="418" t="n"/>
    </row>
    <row r="2049">
      <c r="A2049" s="417" t="n">
        <v>2040</v>
      </c>
      <c r="B2049" s="418" t="inlineStr">
        <is>
          <t>THC Local charge</t>
        </is>
      </c>
      <c r="C2049" s="418" t="inlineStr">
        <is>
          <t>មើស្គ (ខេមបូឌា)</t>
        </is>
      </c>
      <c r="D2049" s="418" t="inlineStr">
        <is>
          <t>L001-100045200</t>
        </is>
      </c>
      <c r="E2049" s="418" t="inlineStr">
        <is>
          <t>5995874743</t>
        </is>
      </c>
      <c r="F2049" s="419" t="n">
        <v>44342</v>
      </c>
      <c r="G2049" s="420" t="n">
        <v>66397</v>
      </c>
      <c r="H2049" s="418" t="n"/>
      <c r="I2049" s="455" t="n">
        <v>66397</v>
      </c>
      <c r="J2049" s="418">
        <f>IF(L2049&lt;&gt;"",L2049,K2049)</f>
        <v/>
      </c>
      <c r="K2049" s="418">
        <f>IF(AND(T2049=TRUE, U2049=TRUE, V2049=TRUE), IF(W2049&lt;-0.05, "អនុញ្ញាត (អ្នកផ្គត់ផ្គង់ប្រកាសខ្វះ)", "បានប្រកាស (អនុញ្ញាត)"), IF(AND(T2049=FALSE, U2049=FALSE, V2049=FALSE), "ព្យួរទុក (មិនមានទិន្នន័យ)", "ប្រកាសខុស (ព្យួរទុក)"))</f>
        <v/>
      </c>
      <c r="L2049" s="418" t="inlineStr"/>
      <c r="M2049" s="418" t="inlineStr"/>
      <c r="N2049" s="455" t="n"/>
      <c r="O2049" s="455">
        <f>IF(W2049&lt;0,AI2049,I2049)</f>
        <v/>
      </c>
      <c r="P2049" s="455">
        <f>I2049-O2049</f>
        <v/>
      </c>
      <c r="Q2049" s="418" t="n"/>
      <c r="R2049" s="418" t="inlineStr">
        <is>
          <t>5995874743</t>
        </is>
      </c>
      <c r="S2049" s="418" t="inlineStr"/>
      <c r="T2049" s="418">
        <f>R2049=S2049</f>
        <v/>
      </c>
      <c r="U2049" s="418">
        <f>AND(MONTH(F2049)=MONTH(Y2049), YEAR(F2049)=YEAR(Y2049))</f>
        <v/>
      </c>
      <c r="V2049" s="418">
        <f>AND(AC2049&lt;&gt;"", 'Company information'!D$4&lt;&gt;"", RIGHT(SUBSTITUTE(AC2049,"-",""),9)=RIGHT(SUBSTITUTE('Company information'!D$4,"-",""),9))</f>
        <v/>
      </c>
      <c r="W2049" s="418">
        <f>AI2049-I2049</f>
        <v/>
      </c>
      <c r="X2049" s="455" t="n"/>
      <c r="Y2049" s="417" t="n"/>
      <c r="Z2049" s="418" t="n"/>
      <c r="AA2049" s="418" t="n"/>
      <c r="AB2049" s="418" t="n"/>
      <c r="AC2049" s="418" t="n"/>
      <c r="AD2049" s="418" t="n"/>
      <c r="AE2049" s="455" t="n"/>
      <c r="AF2049" s="455" t="n"/>
      <c r="AG2049" s="455" t="n"/>
      <c r="AH2049" s="455" t="n"/>
      <c r="AI2049" s="455" t="n"/>
      <c r="AJ2049" s="455" t="n"/>
      <c r="AK2049" s="455" t="n"/>
      <c r="AL2049" s="455" t="n"/>
      <c r="AM2049" s="455" t="n"/>
      <c r="AN2049" s="455" t="n"/>
      <c r="AO2049" s="455" t="n"/>
      <c r="AP2049" s="455" t="n"/>
      <c r="AQ2049" s="455" t="n"/>
      <c r="AR2049" s="418" t="n"/>
      <c r="AS2049" s="418" t="n"/>
      <c r="AT2049" s="418" t="n"/>
    </row>
    <row r="2050">
      <c r="A2050" s="417" t="n">
        <v>2041</v>
      </c>
      <c r="B2050" s="418" t="inlineStr">
        <is>
          <t>General pest control service on May 2021</t>
        </is>
      </c>
      <c r="C2050" s="418" t="inlineStr">
        <is>
          <t>ភីស៊ីអាយ សឺវីស</t>
        </is>
      </c>
      <c r="D2050" s="418" t="inlineStr">
        <is>
          <t>K010-901639639</t>
        </is>
      </c>
      <c r="E2050" s="418" t="inlineStr">
        <is>
          <t>2021-0090</t>
        </is>
      </c>
      <c r="F2050" s="419" t="n">
        <v>44333</v>
      </c>
      <c r="G2050" s="420" t="n">
        <v>80960</v>
      </c>
      <c r="H2050" s="418" t="n"/>
      <c r="I2050" s="455" t="n">
        <v>80960</v>
      </c>
      <c r="J2050" s="418">
        <f>IF(L2050&lt;&gt;"",L2050,K2050)</f>
        <v/>
      </c>
      <c r="K2050" s="418">
        <f>IF(AND(T2050=TRUE, U2050=TRUE, V2050=TRUE), IF(W2050&lt;-0.05, "អនុញ្ញាត (អ្នកផ្គត់ផ្គង់ប្រកាសខ្វះ)", "បានប្រកាស (អនុញ្ញាត)"), IF(AND(T2050=FALSE, U2050=FALSE, V2050=FALSE), "ព្យួរទុក (មិនមានទិន្នន័យ)", "ប្រកាសខុស (ព្យួរទុក)"))</f>
        <v/>
      </c>
      <c r="L2050" s="418" t="inlineStr"/>
      <c r="M2050" s="418" t="inlineStr"/>
      <c r="N2050" s="455" t="n"/>
      <c r="O2050" s="455">
        <f>IF(W2050&lt;0,AI2050,I2050)</f>
        <v/>
      </c>
      <c r="P2050" s="455">
        <f>I2050-O2050</f>
        <v/>
      </c>
      <c r="Q2050" s="418" t="n"/>
      <c r="R2050" s="418" t="inlineStr">
        <is>
          <t>2021-0090</t>
        </is>
      </c>
      <c r="S2050" s="418" t="inlineStr"/>
      <c r="T2050" s="418">
        <f>R2050=S2050</f>
        <v/>
      </c>
      <c r="U2050" s="418">
        <f>AND(MONTH(F2050)=MONTH(Y2050), YEAR(F2050)=YEAR(Y2050))</f>
        <v/>
      </c>
      <c r="V2050" s="418">
        <f>AND(AC2050&lt;&gt;"", 'Company information'!D$4&lt;&gt;"", RIGHT(SUBSTITUTE(AC2050,"-",""),9)=RIGHT(SUBSTITUTE('Company information'!D$4,"-",""),9))</f>
        <v/>
      </c>
      <c r="W2050" s="418">
        <f>AI2050-I2050</f>
        <v/>
      </c>
      <c r="X2050" s="455" t="n"/>
      <c r="Y2050" s="417" t="n"/>
      <c r="Z2050" s="418" t="n"/>
      <c r="AA2050" s="418" t="n"/>
      <c r="AB2050" s="418" t="n"/>
      <c r="AC2050" s="418" t="n"/>
      <c r="AD2050" s="418" t="n"/>
      <c r="AE2050" s="455" t="n"/>
      <c r="AF2050" s="455" t="n"/>
      <c r="AG2050" s="455" t="n"/>
      <c r="AH2050" s="455" t="n"/>
      <c r="AI2050" s="455" t="n"/>
      <c r="AJ2050" s="455" t="n"/>
      <c r="AK2050" s="455" t="n"/>
      <c r="AL2050" s="455" t="n"/>
      <c r="AM2050" s="455" t="n"/>
      <c r="AN2050" s="455" t="n"/>
      <c r="AO2050" s="455" t="n"/>
      <c r="AP2050" s="455" t="n"/>
      <c r="AQ2050" s="455" t="n"/>
      <c r="AR2050" s="418" t="n"/>
      <c r="AS2050" s="418" t="n"/>
      <c r="AT2050" s="418" t="n"/>
    </row>
    <row r="2051">
      <c r="A2051" s="417" t="n">
        <v>2042</v>
      </c>
      <c r="B2051" s="418" t="inlineStr">
        <is>
          <t>Service Fee</t>
        </is>
      </c>
      <c r="C2051" s="418" t="inlineStr">
        <is>
          <t>សូស៊ីយេតេ កុងសេស្យូនែរ ដឺ ឡាអេរ៉ូព័រ</t>
        </is>
      </c>
      <c r="D2051" s="418" t="inlineStr">
        <is>
          <t>L001-100047300</t>
        </is>
      </c>
      <c r="E2051" s="418" t="inlineStr">
        <is>
          <t>2100-026242</t>
        </is>
      </c>
      <c r="F2051" s="419" t="n">
        <v>44343</v>
      </c>
      <c r="G2051" s="420" t="n">
        <v>10290</v>
      </c>
      <c r="H2051" s="418" t="n"/>
      <c r="I2051" s="455" t="n">
        <v>10290</v>
      </c>
      <c r="J2051" s="418">
        <f>IF(L2051&lt;&gt;"",L2051,K2051)</f>
        <v/>
      </c>
      <c r="K2051" s="418">
        <f>IF(AND(T2051=TRUE, U2051=TRUE, V2051=TRUE), IF(W2051&lt;-0.05, "អនុញ្ញាត (អ្នកផ្គត់ផ្គង់ប្រកាសខ្វះ)", "បានប្រកាស (អនុញ្ញាត)"), IF(AND(T2051=FALSE, U2051=FALSE, V2051=FALSE), "ព្យួរទុក (មិនមានទិន្នន័យ)", "ប្រកាសខុស (ព្យួរទុក)"))</f>
        <v/>
      </c>
      <c r="L2051" s="418" t="inlineStr"/>
      <c r="M2051" s="418" t="inlineStr"/>
      <c r="N2051" s="455" t="n"/>
      <c r="O2051" s="455">
        <f>IF(W2051&lt;0,AI2051,I2051)</f>
        <v/>
      </c>
      <c r="P2051" s="455">
        <f>I2051-O2051</f>
        <v/>
      </c>
      <c r="Q2051" s="418" t="n"/>
      <c r="R2051" s="418" t="inlineStr">
        <is>
          <t>2100-026242</t>
        </is>
      </c>
      <c r="S2051" s="418" t="inlineStr"/>
      <c r="T2051" s="418">
        <f>R2051=S2051</f>
        <v/>
      </c>
      <c r="U2051" s="418">
        <f>AND(MONTH(F2051)=MONTH(Y2051), YEAR(F2051)=YEAR(Y2051))</f>
        <v/>
      </c>
      <c r="V2051" s="418">
        <f>AND(AC2051&lt;&gt;"", 'Company information'!D$4&lt;&gt;"", RIGHT(SUBSTITUTE(AC2051,"-",""),9)=RIGHT(SUBSTITUTE('Company information'!D$4,"-",""),9))</f>
        <v/>
      </c>
      <c r="W2051" s="418">
        <f>AI2051-I2051</f>
        <v/>
      </c>
      <c r="X2051" s="455" t="n"/>
      <c r="Y2051" s="417" t="n"/>
      <c r="Z2051" s="418" t="n"/>
      <c r="AA2051" s="418" t="n"/>
      <c r="AB2051" s="418" t="n"/>
      <c r="AC2051" s="418" t="n"/>
      <c r="AD2051" s="418" t="n"/>
      <c r="AE2051" s="455" t="n"/>
      <c r="AF2051" s="455" t="n"/>
      <c r="AG2051" s="455" t="n"/>
      <c r="AH2051" s="455" t="n"/>
      <c r="AI2051" s="455" t="n"/>
      <c r="AJ2051" s="455" t="n"/>
      <c r="AK2051" s="455" t="n"/>
      <c r="AL2051" s="455" t="n"/>
      <c r="AM2051" s="455" t="n"/>
      <c r="AN2051" s="455" t="n"/>
      <c r="AO2051" s="455" t="n"/>
      <c r="AP2051" s="455" t="n"/>
      <c r="AQ2051" s="455" t="n"/>
      <c r="AR2051" s="418" t="n"/>
      <c r="AS2051" s="418" t="n"/>
      <c r="AT2051" s="418" t="n"/>
    </row>
    <row r="2052">
      <c r="A2052" s="417" t="n">
        <v>2043</v>
      </c>
      <c r="B2052" s="418" t="inlineStr">
        <is>
          <t>Service Fee</t>
        </is>
      </c>
      <c r="C2052" s="418" t="inlineStr">
        <is>
          <t>សូស៊ីយេតេ កុងសេស្យូនែរ ដឺ ឡាអេរ៉ូព័រ</t>
        </is>
      </c>
      <c r="D2052" s="418" t="inlineStr">
        <is>
          <t>L001-100047300</t>
        </is>
      </c>
      <c r="E2052" s="418" t="inlineStr">
        <is>
          <t>2100-025649</t>
        </is>
      </c>
      <c r="F2052" s="419" t="n">
        <v>44340</v>
      </c>
      <c r="G2052" s="420" t="n">
        <v>22224</v>
      </c>
      <c r="H2052" s="418" t="n"/>
      <c r="I2052" s="455" t="n">
        <v>22224</v>
      </c>
      <c r="J2052" s="418">
        <f>IF(L2052&lt;&gt;"",L2052,K2052)</f>
        <v/>
      </c>
      <c r="K2052" s="418">
        <f>IF(AND(T2052=TRUE, U2052=TRUE, V2052=TRUE), IF(W2052&lt;-0.05, "អនុញ្ញាត (អ្នកផ្គត់ផ្គង់ប្រកាសខ្វះ)", "បានប្រកាស (អនុញ្ញាត)"), IF(AND(T2052=FALSE, U2052=FALSE, V2052=FALSE), "ព្យួរទុក (មិនមានទិន្នន័យ)", "ប្រកាសខុស (ព្យួរទុក)"))</f>
        <v/>
      </c>
      <c r="L2052" s="418" t="inlineStr"/>
      <c r="M2052" s="418" t="inlineStr"/>
      <c r="N2052" s="455" t="n"/>
      <c r="O2052" s="455">
        <f>IF(W2052&lt;0,AI2052,I2052)</f>
        <v/>
      </c>
      <c r="P2052" s="455">
        <f>I2052-O2052</f>
        <v/>
      </c>
      <c r="Q2052" s="418" t="n"/>
      <c r="R2052" s="418" t="inlineStr">
        <is>
          <t>2100-025649</t>
        </is>
      </c>
      <c r="S2052" s="418" t="inlineStr"/>
      <c r="T2052" s="418">
        <f>R2052=S2052</f>
        <v/>
      </c>
      <c r="U2052" s="418">
        <f>AND(MONTH(F2052)=MONTH(Y2052), YEAR(F2052)=YEAR(Y2052))</f>
        <v/>
      </c>
      <c r="V2052" s="418">
        <f>AND(AC2052&lt;&gt;"", 'Company information'!D$4&lt;&gt;"", RIGHT(SUBSTITUTE(AC2052,"-",""),9)=RIGHT(SUBSTITUTE('Company information'!D$4,"-",""),9))</f>
        <v/>
      </c>
      <c r="W2052" s="418">
        <f>AI2052-I2052</f>
        <v/>
      </c>
      <c r="X2052" s="455" t="n"/>
      <c r="Y2052" s="417" t="n"/>
      <c r="Z2052" s="418" t="n"/>
      <c r="AA2052" s="418" t="n"/>
      <c r="AB2052" s="418" t="n"/>
      <c r="AC2052" s="418" t="n"/>
      <c r="AD2052" s="418" t="n"/>
      <c r="AE2052" s="455" t="n"/>
      <c r="AF2052" s="455" t="n"/>
      <c r="AG2052" s="455" t="n"/>
      <c r="AH2052" s="455" t="n"/>
      <c r="AI2052" s="455" t="n"/>
      <c r="AJ2052" s="455" t="n"/>
      <c r="AK2052" s="455" t="n"/>
      <c r="AL2052" s="455" t="n"/>
      <c r="AM2052" s="455" t="n"/>
      <c r="AN2052" s="455" t="n"/>
      <c r="AO2052" s="455" t="n"/>
      <c r="AP2052" s="455" t="n"/>
      <c r="AQ2052" s="455" t="n"/>
      <c r="AR2052" s="418" t="n"/>
      <c r="AS2052" s="418" t="n"/>
      <c r="AT2052" s="418" t="n"/>
    </row>
    <row r="2053">
      <c r="A2053" s="417" t="n">
        <v>2044</v>
      </c>
      <c r="B2053" s="418" t="inlineStr">
        <is>
          <t>Lift On &amp; Lift Off</t>
        </is>
      </c>
      <c r="C2053" s="418" t="inlineStr">
        <is>
          <t>កំពង់ផែស្វយ័តក្រុងព្រះសីហនុ</t>
        </is>
      </c>
      <c r="D2053" s="418" t="inlineStr">
        <is>
          <t>L001-100044638</t>
        </is>
      </c>
      <c r="E2053" s="418" t="inlineStr">
        <is>
          <t>082359</t>
        </is>
      </c>
      <c r="F2053" s="419" t="n">
        <v>44340</v>
      </c>
      <c r="G2053" s="420" t="n">
        <v>35435</v>
      </c>
      <c r="H2053" s="418" t="n"/>
      <c r="I2053" s="455" t="n">
        <v>35435</v>
      </c>
      <c r="J2053" s="418">
        <f>IF(L2053&lt;&gt;"",L2053,K2053)</f>
        <v/>
      </c>
      <c r="K2053" s="418">
        <f>IF(AND(T2053=TRUE, U2053=TRUE, V2053=TRUE), IF(W2053&lt;-0.05, "អនុញ្ញាត (អ្នកផ្គត់ផ្គង់ប្រកាសខ្វះ)", "បានប្រកាស (អនុញ្ញាត)"), IF(AND(T2053=FALSE, U2053=FALSE, V2053=FALSE), "ព្យួរទុក (មិនមានទិន្នន័យ)", "ប្រកាសខុស (ព្យួរទុក)"))</f>
        <v/>
      </c>
      <c r="L2053" s="418" t="inlineStr"/>
      <c r="M2053" s="418" t="inlineStr"/>
      <c r="N2053" s="455" t="n"/>
      <c r="O2053" s="455">
        <f>IF(W2053&lt;0,AI2053,I2053)</f>
        <v/>
      </c>
      <c r="P2053" s="455">
        <f>I2053-O2053</f>
        <v/>
      </c>
      <c r="Q2053" s="418" t="n"/>
      <c r="R2053" s="418" t="inlineStr">
        <is>
          <t>082359</t>
        </is>
      </c>
      <c r="S2053" s="418" t="inlineStr"/>
      <c r="T2053" s="418">
        <f>R2053=S2053</f>
        <v/>
      </c>
      <c r="U2053" s="418">
        <f>AND(MONTH(F2053)=MONTH(Y2053), YEAR(F2053)=YEAR(Y2053))</f>
        <v/>
      </c>
      <c r="V2053" s="418">
        <f>AND(AC2053&lt;&gt;"", 'Company information'!D$4&lt;&gt;"", RIGHT(SUBSTITUTE(AC2053,"-",""),9)=RIGHT(SUBSTITUTE('Company information'!D$4,"-",""),9))</f>
        <v/>
      </c>
      <c r="W2053" s="418">
        <f>AI2053-I2053</f>
        <v/>
      </c>
      <c r="X2053" s="455" t="n"/>
      <c r="Y2053" s="417" t="n"/>
      <c r="Z2053" s="418" t="n"/>
      <c r="AA2053" s="418" t="n"/>
      <c r="AB2053" s="418" t="n"/>
      <c r="AC2053" s="418" t="n"/>
      <c r="AD2053" s="418" t="n"/>
      <c r="AE2053" s="455" t="n"/>
      <c r="AF2053" s="455" t="n"/>
      <c r="AG2053" s="455" t="n"/>
      <c r="AH2053" s="455" t="n"/>
      <c r="AI2053" s="455" t="n"/>
      <c r="AJ2053" s="455" t="n"/>
      <c r="AK2053" s="455" t="n"/>
      <c r="AL2053" s="455" t="n"/>
      <c r="AM2053" s="455" t="n"/>
      <c r="AN2053" s="455" t="n"/>
      <c r="AO2053" s="455" t="n"/>
      <c r="AP2053" s="455" t="n"/>
      <c r="AQ2053" s="455" t="n"/>
      <c r="AR2053" s="418" t="n"/>
      <c r="AS2053" s="418" t="n"/>
      <c r="AT2053" s="418" t="n"/>
    </row>
    <row r="2054">
      <c r="A2054" s="417" t="n">
        <v>2045</v>
      </c>
      <c r="B2054" s="418" t="inlineStr">
        <is>
          <t>Lift On &amp; Lift Off</t>
        </is>
      </c>
      <c r="C2054" s="418" t="inlineStr">
        <is>
          <t>កំពង់ផែស្វយ័តក្រុងព្រះសីហនុ</t>
        </is>
      </c>
      <c r="D2054" s="418" t="inlineStr">
        <is>
          <t>L001-100044638</t>
        </is>
      </c>
      <c r="E2054" s="418" t="inlineStr">
        <is>
          <t>080799</t>
        </is>
      </c>
      <c r="F2054" s="419" t="n">
        <v>44337</v>
      </c>
      <c r="G2054" s="420" t="n">
        <v>35453</v>
      </c>
      <c r="H2054" s="418" t="n"/>
      <c r="I2054" s="455" t="n">
        <v>35453</v>
      </c>
      <c r="J2054" s="418">
        <f>IF(L2054&lt;&gt;"",L2054,K2054)</f>
        <v/>
      </c>
      <c r="K2054" s="418">
        <f>IF(AND(T2054=TRUE, U2054=TRUE, V2054=TRUE), IF(W2054&lt;-0.05, "អនុញ្ញាត (អ្នកផ្គត់ផ្គង់ប្រកាសខ្វះ)", "បានប្រកាស (អនុញ្ញាត)"), IF(AND(T2054=FALSE, U2054=FALSE, V2054=FALSE), "ព្យួរទុក (មិនមានទិន្នន័យ)", "ប្រកាសខុស (ព្យួរទុក)"))</f>
        <v/>
      </c>
      <c r="L2054" s="418" t="inlineStr"/>
      <c r="M2054" s="418" t="inlineStr"/>
      <c r="N2054" s="455" t="n"/>
      <c r="O2054" s="455">
        <f>IF(W2054&lt;0,AI2054,I2054)</f>
        <v/>
      </c>
      <c r="P2054" s="455">
        <f>I2054-O2054</f>
        <v/>
      </c>
      <c r="Q2054" s="418" t="n"/>
      <c r="R2054" s="418" t="inlineStr">
        <is>
          <t>080799</t>
        </is>
      </c>
      <c r="S2054" s="418" t="inlineStr"/>
      <c r="T2054" s="418">
        <f>R2054=S2054</f>
        <v/>
      </c>
      <c r="U2054" s="418">
        <f>AND(MONTH(F2054)=MONTH(Y2054), YEAR(F2054)=YEAR(Y2054))</f>
        <v/>
      </c>
      <c r="V2054" s="418">
        <f>AND(AC2054&lt;&gt;"", 'Company information'!D$4&lt;&gt;"", RIGHT(SUBSTITUTE(AC2054,"-",""),9)=RIGHT(SUBSTITUTE('Company information'!D$4,"-",""),9))</f>
        <v/>
      </c>
      <c r="W2054" s="418">
        <f>AI2054-I2054</f>
        <v/>
      </c>
      <c r="X2054" s="455" t="n"/>
      <c r="Y2054" s="417" t="n"/>
      <c r="Z2054" s="418" t="n"/>
      <c r="AA2054" s="418" t="n"/>
      <c r="AB2054" s="418" t="n"/>
      <c r="AC2054" s="418" t="n"/>
      <c r="AD2054" s="418" t="n"/>
      <c r="AE2054" s="455" t="n"/>
      <c r="AF2054" s="455" t="n"/>
      <c r="AG2054" s="455" t="n"/>
      <c r="AH2054" s="455" t="n"/>
      <c r="AI2054" s="455" t="n"/>
      <c r="AJ2054" s="455" t="n"/>
      <c r="AK2054" s="455" t="n"/>
      <c r="AL2054" s="455" t="n"/>
      <c r="AM2054" s="455" t="n"/>
      <c r="AN2054" s="455" t="n"/>
      <c r="AO2054" s="455" t="n"/>
      <c r="AP2054" s="455" t="n"/>
      <c r="AQ2054" s="455" t="n"/>
      <c r="AR2054" s="418" t="n"/>
      <c r="AS2054" s="418" t="n"/>
      <c r="AT2054" s="418" t="n"/>
    </row>
    <row r="2055">
      <c r="A2055" s="417" t="n">
        <v>2046</v>
      </c>
      <c r="B2055" s="418" t="inlineStr">
        <is>
          <t>THC</t>
        </is>
      </c>
      <c r="C2055" s="418" t="inlineStr">
        <is>
          <t>ខូស្កូ ស៊ីបភីង ឡាញ (ខេមបូឌា) ឯ.ក</t>
        </is>
      </c>
      <c r="D2055" s="418" t="inlineStr">
        <is>
          <t>L001-100103383</t>
        </is>
      </c>
      <c r="E2055" s="418" t="inlineStr">
        <is>
          <t>COS2105-06393</t>
        </is>
      </c>
      <c r="F2055" s="419" t="n">
        <v>44333</v>
      </c>
      <c r="G2055" s="420" t="n">
        <v>213570</v>
      </c>
      <c r="H2055" s="418" t="n"/>
      <c r="I2055" s="455" t="n">
        <v>213570</v>
      </c>
      <c r="J2055" s="418">
        <f>IF(L2055&lt;&gt;"",L2055,K2055)</f>
        <v/>
      </c>
      <c r="K2055" s="418">
        <f>IF(AND(T2055=TRUE, U2055=TRUE, V2055=TRUE), IF(W2055&lt;-0.05, "អនុញ្ញាត (អ្នកផ្គត់ផ្គង់ប្រកាសខ្វះ)", "បានប្រកាស (អនុញ្ញាត)"), IF(AND(T2055=FALSE, U2055=FALSE, V2055=FALSE), "ព្យួរទុក (មិនមានទិន្នន័យ)", "ប្រកាសខុស (ព្យួរទុក)"))</f>
        <v/>
      </c>
      <c r="L2055" s="418" t="inlineStr"/>
      <c r="M2055" s="418" t="inlineStr"/>
      <c r="N2055" s="455" t="n"/>
      <c r="O2055" s="455">
        <f>IF(W2055&lt;0,AI2055,I2055)</f>
        <v/>
      </c>
      <c r="P2055" s="455">
        <f>I2055-O2055</f>
        <v/>
      </c>
      <c r="Q2055" s="418" t="n"/>
      <c r="R2055" s="418" t="inlineStr">
        <is>
          <t>COS2105-06393</t>
        </is>
      </c>
      <c r="S2055" s="418" t="inlineStr"/>
      <c r="T2055" s="418">
        <f>R2055=S2055</f>
        <v/>
      </c>
      <c r="U2055" s="418">
        <f>AND(MONTH(F2055)=MONTH(Y2055), YEAR(F2055)=YEAR(Y2055))</f>
        <v/>
      </c>
      <c r="V2055" s="418">
        <f>AND(AC2055&lt;&gt;"", 'Company information'!D$4&lt;&gt;"", RIGHT(SUBSTITUTE(AC2055,"-",""),9)=RIGHT(SUBSTITUTE('Company information'!D$4,"-",""),9))</f>
        <v/>
      </c>
      <c r="W2055" s="418">
        <f>AI2055-I2055</f>
        <v/>
      </c>
      <c r="X2055" s="455" t="n"/>
      <c r="Y2055" s="417" t="n"/>
      <c r="Z2055" s="418" t="n"/>
      <c r="AA2055" s="418" t="n"/>
      <c r="AB2055" s="418" t="n"/>
      <c r="AC2055" s="418" t="n"/>
      <c r="AD2055" s="418" t="n"/>
      <c r="AE2055" s="455" t="n"/>
      <c r="AF2055" s="455" t="n"/>
      <c r="AG2055" s="455" t="n"/>
      <c r="AH2055" s="455" t="n"/>
      <c r="AI2055" s="455" t="n"/>
      <c r="AJ2055" s="455" t="n"/>
      <c r="AK2055" s="455" t="n"/>
      <c r="AL2055" s="455" t="n"/>
      <c r="AM2055" s="455" t="n"/>
      <c r="AN2055" s="455" t="n"/>
      <c r="AO2055" s="455" t="n"/>
      <c r="AP2055" s="455" t="n"/>
      <c r="AQ2055" s="455" t="n"/>
      <c r="AR2055" s="418" t="n"/>
      <c r="AS2055" s="418" t="n"/>
      <c r="AT2055" s="418" t="n"/>
    </row>
    <row r="2056">
      <c r="A2056" s="417" t="n">
        <v>2047</v>
      </c>
      <c r="B2056" s="418" t="inlineStr">
        <is>
          <t>Lift on</t>
        </is>
      </c>
      <c r="C2056" s="418" t="inlineStr">
        <is>
          <t>ហុង ឡេង ហួរ</t>
        </is>
      </c>
      <c r="D2056" s="418" t="inlineStr">
        <is>
          <t>L001-100068901</t>
        </is>
      </c>
      <c r="E2056" s="418" t="inlineStr">
        <is>
          <t>161646</t>
        </is>
      </c>
      <c r="F2056" s="419" t="n">
        <v>44337</v>
      </c>
      <c r="G2056" s="420" t="n">
        <v>5557</v>
      </c>
      <c r="H2056" s="418" t="n"/>
      <c r="I2056" s="455" t="n">
        <v>5557</v>
      </c>
      <c r="J2056" s="418">
        <f>IF(L2056&lt;&gt;"",L2056,K2056)</f>
        <v/>
      </c>
      <c r="K2056" s="418">
        <f>IF(AND(T2056=TRUE, U2056=TRUE, V2056=TRUE), IF(W2056&lt;-0.05, "អនុញ្ញាត (អ្នកផ្គត់ផ្គង់ប្រកាសខ្វះ)", "បានប្រកាស (អនុញ្ញាត)"), IF(AND(T2056=FALSE, U2056=FALSE, V2056=FALSE), "ព្យួរទុក (មិនមានទិន្នន័យ)", "ប្រកាសខុស (ព្យួរទុក)"))</f>
        <v/>
      </c>
      <c r="L2056" s="418" t="inlineStr"/>
      <c r="M2056" s="418" t="inlineStr"/>
      <c r="N2056" s="455" t="n"/>
      <c r="O2056" s="455">
        <f>IF(W2056&lt;0,AI2056,I2056)</f>
        <v/>
      </c>
      <c r="P2056" s="455">
        <f>I2056-O2056</f>
        <v/>
      </c>
      <c r="Q2056" s="418" t="n"/>
      <c r="R2056" s="418" t="inlineStr">
        <is>
          <t>161646</t>
        </is>
      </c>
      <c r="S2056" s="418" t="inlineStr"/>
      <c r="T2056" s="418">
        <f>R2056=S2056</f>
        <v/>
      </c>
      <c r="U2056" s="418">
        <f>AND(MONTH(F2056)=MONTH(Y2056), YEAR(F2056)=YEAR(Y2056))</f>
        <v/>
      </c>
      <c r="V2056" s="418">
        <f>AND(AC2056&lt;&gt;"", 'Company information'!D$4&lt;&gt;"", RIGHT(SUBSTITUTE(AC2056,"-",""),9)=RIGHT(SUBSTITUTE('Company information'!D$4,"-",""),9))</f>
        <v/>
      </c>
      <c r="W2056" s="418">
        <f>AI2056-I2056</f>
        <v/>
      </c>
      <c r="X2056" s="455" t="n"/>
      <c r="Y2056" s="417" t="n"/>
      <c r="Z2056" s="418" t="n"/>
      <c r="AA2056" s="418" t="n"/>
      <c r="AB2056" s="418" t="n"/>
      <c r="AC2056" s="418" t="n"/>
      <c r="AD2056" s="418" t="n"/>
      <c r="AE2056" s="455" t="n"/>
      <c r="AF2056" s="455" t="n"/>
      <c r="AG2056" s="455" t="n"/>
      <c r="AH2056" s="455" t="n"/>
      <c r="AI2056" s="455" t="n"/>
      <c r="AJ2056" s="455" t="n"/>
      <c r="AK2056" s="455" t="n"/>
      <c r="AL2056" s="455" t="n"/>
      <c r="AM2056" s="455" t="n"/>
      <c r="AN2056" s="455" t="n"/>
      <c r="AO2056" s="455" t="n"/>
      <c r="AP2056" s="455" t="n"/>
      <c r="AQ2056" s="455" t="n"/>
      <c r="AR2056" s="418" t="n"/>
      <c r="AS2056" s="418" t="n"/>
      <c r="AT2056" s="418" t="n"/>
    </row>
    <row r="2057">
      <c r="A2057" s="417" t="n">
        <v>2048</v>
      </c>
      <c r="B2057" s="418" t="inlineStr">
        <is>
          <t>THC,DOC FEE</t>
        </is>
      </c>
      <c r="C2057" s="418" t="inlineStr">
        <is>
          <t>ហារី &amp; សាន់ អេជេនស៊ី</t>
        </is>
      </c>
      <c r="D2057" s="418" t="inlineStr">
        <is>
          <t>K002-901637349</t>
        </is>
      </c>
      <c r="E2057" s="418" t="inlineStr">
        <is>
          <t>TI-001084</t>
        </is>
      </c>
      <c r="F2057" s="419" t="n">
        <v>44260</v>
      </c>
      <c r="G2057" s="420" t="n">
        <v>109296</v>
      </c>
      <c r="H2057" s="418" t="n"/>
      <c r="I2057" s="455" t="n">
        <v>109296</v>
      </c>
      <c r="J2057" s="418">
        <f>IF(L2057&lt;&gt;"",L2057,K2057)</f>
        <v/>
      </c>
      <c r="K2057" s="418">
        <f>IF(AND(T2057=TRUE, U2057=TRUE, V2057=TRUE), IF(W2057&lt;-0.05, "អនុញ្ញាត (អ្នកផ្គត់ផ្គង់ប្រកាសខ្វះ)", "បានប្រកាស (អនុញ្ញាត)"), IF(AND(T2057=FALSE, U2057=FALSE, V2057=FALSE), "ព្យួរទុក (មិនមានទិន្នន័យ)", "ប្រកាសខុស (ព្យួរទុក)"))</f>
        <v/>
      </c>
      <c r="L2057" s="418" t="inlineStr"/>
      <c r="M2057" s="418" t="inlineStr"/>
      <c r="N2057" s="455" t="n"/>
      <c r="O2057" s="455">
        <f>IF(W2057&lt;0,AI2057,I2057)</f>
        <v/>
      </c>
      <c r="P2057" s="455">
        <f>I2057-O2057</f>
        <v/>
      </c>
      <c r="Q2057" s="418" t="n"/>
      <c r="R2057" s="418" t="inlineStr">
        <is>
          <t>TI-001084</t>
        </is>
      </c>
      <c r="S2057" s="418" t="inlineStr"/>
      <c r="T2057" s="418">
        <f>R2057=S2057</f>
        <v/>
      </c>
      <c r="U2057" s="418">
        <f>AND(MONTH(F2057)=MONTH(Y2057), YEAR(F2057)=YEAR(Y2057))</f>
        <v/>
      </c>
      <c r="V2057" s="418">
        <f>AND(AC2057&lt;&gt;"", 'Company information'!D$4&lt;&gt;"", RIGHT(SUBSTITUTE(AC2057,"-",""),9)=RIGHT(SUBSTITUTE('Company information'!D$4,"-",""),9))</f>
        <v/>
      </c>
      <c r="W2057" s="418">
        <f>AI2057-I2057</f>
        <v/>
      </c>
      <c r="X2057" s="455" t="n"/>
      <c r="Y2057" s="417" t="n"/>
      <c r="Z2057" s="418" t="n"/>
      <c r="AA2057" s="418" t="n"/>
      <c r="AB2057" s="418" t="n"/>
      <c r="AC2057" s="418" t="n"/>
      <c r="AD2057" s="418" t="n"/>
      <c r="AE2057" s="455" t="n"/>
      <c r="AF2057" s="455" t="n"/>
      <c r="AG2057" s="455" t="n"/>
      <c r="AH2057" s="455" t="n"/>
      <c r="AI2057" s="455" t="n"/>
      <c r="AJ2057" s="455" t="n"/>
      <c r="AK2057" s="455" t="n"/>
      <c r="AL2057" s="455" t="n"/>
      <c r="AM2057" s="455" t="n"/>
      <c r="AN2057" s="455" t="n"/>
      <c r="AO2057" s="455" t="n"/>
      <c r="AP2057" s="455" t="n"/>
      <c r="AQ2057" s="455" t="n"/>
      <c r="AR2057" s="418" t="n"/>
      <c r="AS2057" s="418" t="n"/>
      <c r="AT2057" s="418" t="n"/>
    </row>
    <row r="2058">
      <c r="A2058" s="417" t="n">
        <v>2049</v>
      </c>
      <c r="B2058" s="418" t="inlineStr">
        <is>
          <t>Lift On &amp; Lift Off</t>
        </is>
      </c>
      <c r="C2058" s="418" t="inlineStr">
        <is>
          <t>កំពង់ផែស្វយ័តក្រុងព្រះសីហនុ</t>
        </is>
      </c>
      <c r="D2058" s="418" t="inlineStr">
        <is>
          <t>L001-100044638</t>
        </is>
      </c>
      <c r="E2058" s="418" t="inlineStr">
        <is>
          <t>075033</t>
        </is>
      </c>
      <c r="F2058" s="419" t="n">
        <v>44201</v>
      </c>
      <c r="G2058" s="420" t="n">
        <v>35365</v>
      </c>
      <c r="H2058" s="418" t="n"/>
      <c r="I2058" s="455" t="n">
        <v>35365</v>
      </c>
      <c r="J2058" s="418">
        <f>IF(L2058&lt;&gt;"",L2058,K2058)</f>
        <v/>
      </c>
      <c r="K2058" s="418">
        <f>IF(AND(T2058=TRUE, U2058=TRUE, V2058=TRUE), IF(W2058&lt;-0.05, "អនុញ្ញាត (អ្នកផ្គត់ផ្គង់ប្រកាសខ្វះ)", "បានប្រកាស (អនុញ្ញាត)"), IF(AND(T2058=FALSE, U2058=FALSE, V2058=FALSE), "ព្យួរទុក (មិនមានទិន្នន័យ)", "ប្រកាសខុស (ព្យួរទុក)"))</f>
        <v/>
      </c>
      <c r="L2058" s="418" t="inlineStr"/>
      <c r="M2058" s="418" t="inlineStr"/>
      <c r="N2058" s="455" t="n"/>
      <c r="O2058" s="455">
        <f>IF(W2058&lt;0,AI2058,I2058)</f>
        <v/>
      </c>
      <c r="P2058" s="455">
        <f>I2058-O2058</f>
        <v/>
      </c>
      <c r="Q2058" s="418" t="n"/>
      <c r="R2058" s="418" t="inlineStr">
        <is>
          <t>075033</t>
        </is>
      </c>
      <c r="S2058" s="418" t="inlineStr"/>
      <c r="T2058" s="418">
        <f>R2058=S2058</f>
        <v/>
      </c>
      <c r="U2058" s="418">
        <f>AND(MONTH(F2058)=MONTH(Y2058), YEAR(F2058)=YEAR(Y2058))</f>
        <v/>
      </c>
      <c r="V2058" s="418">
        <f>AND(AC2058&lt;&gt;"", 'Company information'!D$4&lt;&gt;"", RIGHT(SUBSTITUTE(AC2058,"-",""),9)=RIGHT(SUBSTITUTE('Company information'!D$4,"-",""),9))</f>
        <v/>
      </c>
      <c r="W2058" s="418">
        <f>AI2058-I2058</f>
        <v/>
      </c>
      <c r="X2058" s="455" t="n"/>
      <c r="Y2058" s="417" t="n"/>
      <c r="Z2058" s="418" t="n"/>
      <c r="AA2058" s="418" t="n"/>
      <c r="AB2058" s="418" t="n"/>
      <c r="AC2058" s="418" t="n"/>
      <c r="AD2058" s="418" t="n"/>
      <c r="AE2058" s="455" t="n"/>
      <c r="AF2058" s="455" t="n"/>
      <c r="AG2058" s="455" t="n"/>
      <c r="AH2058" s="455" t="n"/>
      <c r="AI2058" s="455" t="n"/>
      <c r="AJ2058" s="455" t="n"/>
      <c r="AK2058" s="455" t="n"/>
      <c r="AL2058" s="455" t="n"/>
      <c r="AM2058" s="455" t="n"/>
      <c r="AN2058" s="455" t="n"/>
      <c r="AO2058" s="455" t="n"/>
      <c r="AP2058" s="455" t="n"/>
      <c r="AQ2058" s="455" t="n"/>
      <c r="AR2058" s="418" t="n"/>
      <c r="AS2058" s="418" t="n"/>
      <c r="AT2058" s="418" t="n"/>
    </row>
    <row r="2059">
      <c r="A2059" s="417" t="n">
        <v>2050</v>
      </c>
      <c r="B2059" s="418" t="inlineStr">
        <is>
          <t>Terminal handing charge</t>
        </is>
      </c>
      <c r="C2059" s="418" t="inlineStr">
        <is>
          <t>អេវើរហ្គ្រីន ស៊ីបភីង សឺវីស (ខេមបូឌា) ឯ.ក</t>
        </is>
      </c>
      <c r="D2059" s="418" t="inlineStr">
        <is>
          <t>L001-901705421</t>
        </is>
      </c>
      <c r="E2059" s="418" t="inlineStr">
        <is>
          <t>IY21003381</t>
        </is>
      </c>
      <c r="F2059" s="419" t="n">
        <v>44535</v>
      </c>
      <c r="G2059" s="420" t="n">
        <v>91013</v>
      </c>
      <c r="H2059" s="418" t="n"/>
      <c r="I2059" s="455" t="n">
        <v>91013</v>
      </c>
      <c r="J2059" s="418">
        <f>IF(L2059&lt;&gt;"",L2059,K2059)</f>
        <v/>
      </c>
      <c r="K2059" s="418">
        <f>IF(AND(T2059=TRUE, U2059=TRUE, V2059=TRUE), IF(W2059&lt;-0.05, "អនុញ្ញាត (អ្នកផ្គត់ផ្គង់ប្រកាសខ្វះ)", "បានប្រកាស (អនុញ្ញាត)"), IF(AND(T2059=FALSE, U2059=FALSE, V2059=FALSE), "ព្យួរទុក (មិនមានទិន្នន័យ)", "ប្រកាសខុស (ព្យួរទុក)"))</f>
        <v/>
      </c>
      <c r="L2059" s="418" t="inlineStr"/>
      <c r="M2059" s="418" t="inlineStr"/>
      <c r="N2059" s="455" t="n"/>
      <c r="O2059" s="455">
        <f>IF(W2059&lt;0,AI2059,I2059)</f>
        <v/>
      </c>
      <c r="P2059" s="455">
        <f>I2059-O2059</f>
        <v/>
      </c>
      <c r="Q2059" s="418" t="n"/>
      <c r="R2059" s="418" t="inlineStr">
        <is>
          <t>IY21003381</t>
        </is>
      </c>
      <c r="S2059" s="418" t="inlineStr"/>
      <c r="T2059" s="418">
        <f>R2059=S2059</f>
        <v/>
      </c>
      <c r="U2059" s="418">
        <f>AND(MONTH(F2059)=MONTH(Y2059), YEAR(F2059)=YEAR(Y2059))</f>
        <v/>
      </c>
      <c r="V2059" s="418">
        <f>AND(AC2059&lt;&gt;"", 'Company information'!D$4&lt;&gt;"", RIGHT(SUBSTITUTE(AC2059,"-",""),9)=RIGHT(SUBSTITUTE('Company information'!D$4,"-",""),9))</f>
        <v/>
      </c>
      <c r="W2059" s="418">
        <f>AI2059-I2059</f>
        <v/>
      </c>
      <c r="X2059" s="455" t="n"/>
      <c r="Y2059" s="417" t="n"/>
      <c r="Z2059" s="418" t="n"/>
      <c r="AA2059" s="418" t="n"/>
      <c r="AB2059" s="418" t="n"/>
      <c r="AC2059" s="418" t="n"/>
      <c r="AD2059" s="418" t="n"/>
      <c r="AE2059" s="455" t="n"/>
      <c r="AF2059" s="455" t="n"/>
      <c r="AG2059" s="455" t="n"/>
      <c r="AH2059" s="455" t="n"/>
      <c r="AI2059" s="455" t="n"/>
      <c r="AJ2059" s="455" t="n"/>
      <c r="AK2059" s="455" t="n"/>
      <c r="AL2059" s="455" t="n"/>
      <c r="AM2059" s="455" t="n"/>
      <c r="AN2059" s="455" t="n"/>
      <c r="AO2059" s="455" t="n"/>
      <c r="AP2059" s="455" t="n"/>
      <c r="AQ2059" s="455" t="n"/>
      <c r="AR2059" s="418" t="n"/>
      <c r="AS2059" s="418" t="n"/>
      <c r="AT2059" s="418" t="n"/>
    </row>
    <row r="2060">
      <c r="A2060" s="417" t="n">
        <v>2051</v>
      </c>
      <c r="B2060" s="418" t="inlineStr">
        <is>
          <t>Trucking Fee</t>
        </is>
      </c>
      <c r="C2060" s="418" t="inlineStr">
        <is>
          <t>56ប៊ី-លីង សឹបផ្លាយ ឆេន មេនេចម៉ិន ឯ.ក</t>
        </is>
      </c>
      <c r="D2060" s="418" t="inlineStr">
        <is>
          <t>K004-902004795</t>
        </is>
      </c>
      <c r="E2060" s="418" t="inlineStr">
        <is>
          <t>IN202105-0326</t>
        </is>
      </c>
      <c r="F2060" s="419" t="n">
        <v>44347</v>
      </c>
      <c r="G2060" s="420" t="n">
        <v>299292</v>
      </c>
      <c r="H2060" s="418" t="n"/>
      <c r="I2060" s="455" t="n">
        <v>299292</v>
      </c>
      <c r="J2060" s="418">
        <f>IF(L2060&lt;&gt;"",L2060,K2060)</f>
        <v/>
      </c>
      <c r="K2060" s="418">
        <f>IF(AND(T2060=TRUE, U2060=TRUE, V2060=TRUE), IF(W2060&lt;-0.05, "អនុញ្ញាត (អ្នកផ្គត់ផ្គង់ប្រកាសខ្វះ)", "បានប្រកាស (អនុញ្ញាត)"), IF(AND(T2060=FALSE, U2060=FALSE, V2060=FALSE), "ព្យួរទុក (មិនមានទិន្នន័យ)", "ប្រកាសខុស (ព្យួរទុក)"))</f>
        <v/>
      </c>
      <c r="L2060" s="418" t="inlineStr"/>
      <c r="M2060" s="418" t="inlineStr"/>
      <c r="N2060" s="455" t="n"/>
      <c r="O2060" s="455">
        <f>IF(W2060&lt;0,AI2060,I2060)</f>
        <v/>
      </c>
      <c r="P2060" s="455">
        <f>I2060-O2060</f>
        <v/>
      </c>
      <c r="Q2060" s="418" t="n"/>
      <c r="R2060" s="418" t="inlineStr">
        <is>
          <t>IN202105-0326</t>
        </is>
      </c>
      <c r="S2060" s="418" t="inlineStr"/>
      <c r="T2060" s="418">
        <f>R2060=S2060</f>
        <v/>
      </c>
      <c r="U2060" s="418">
        <f>AND(MONTH(F2060)=MONTH(Y2060), YEAR(F2060)=YEAR(Y2060))</f>
        <v/>
      </c>
      <c r="V2060" s="418">
        <f>AND(AC2060&lt;&gt;"", 'Company information'!D$4&lt;&gt;"", RIGHT(SUBSTITUTE(AC2060,"-",""),9)=RIGHT(SUBSTITUTE('Company information'!D$4,"-",""),9))</f>
        <v/>
      </c>
      <c r="W2060" s="418">
        <f>AI2060-I2060</f>
        <v/>
      </c>
      <c r="X2060" s="455" t="n"/>
      <c r="Y2060" s="417" t="n"/>
      <c r="Z2060" s="418" t="n"/>
      <c r="AA2060" s="418" t="n"/>
      <c r="AB2060" s="418" t="n"/>
      <c r="AC2060" s="418" t="n"/>
      <c r="AD2060" s="418" t="n"/>
      <c r="AE2060" s="455" t="n"/>
      <c r="AF2060" s="455" t="n"/>
      <c r="AG2060" s="455" t="n"/>
      <c r="AH2060" s="455" t="n"/>
      <c r="AI2060" s="455" t="n"/>
      <c r="AJ2060" s="455" t="n"/>
      <c r="AK2060" s="455" t="n"/>
      <c r="AL2060" s="455" t="n"/>
      <c r="AM2060" s="455" t="n"/>
      <c r="AN2060" s="455" t="n"/>
      <c r="AO2060" s="455" t="n"/>
      <c r="AP2060" s="455" t="n"/>
      <c r="AQ2060" s="455" t="n"/>
      <c r="AR2060" s="418" t="n"/>
      <c r="AS2060" s="418" t="n"/>
      <c r="AT2060" s="418" t="n"/>
    </row>
    <row r="2061">
      <c r="A2061" s="417" t="n">
        <v>2052</v>
      </c>
      <c r="B2061" s="418" t="inlineStr">
        <is>
          <t>Trucking Fee</t>
        </is>
      </c>
      <c r="C2061" s="418" t="inlineStr">
        <is>
          <t>56ប៊ី-លីង សឹបផ្លាយ ឆេន មេនេចម៉ិន ឯ.ក</t>
        </is>
      </c>
      <c r="D2061" s="418" t="inlineStr">
        <is>
          <t>K004-902004795</t>
        </is>
      </c>
      <c r="E2061" s="418" t="inlineStr">
        <is>
          <t>IN202105-0325</t>
        </is>
      </c>
      <c r="F2061" s="419" t="n">
        <v>44347</v>
      </c>
      <c r="G2061" s="420" t="n">
        <v>166952</v>
      </c>
      <c r="H2061" s="418" t="n"/>
      <c r="I2061" s="455" t="n">
        <v>166952</v>
      </c>
      <c r="J2061" s="418">
        <f>IF(L2061&lt;&gt;"",L2061,K2061)</f>
        <v/>
      </c>
      <c r="K2061" s="418">
        <f>IF(AND(T2061=TRUE, U2061=TRUE, V2061=TRUE), IF(W2061&lt;-0.05, "អនុញ្ញាត (អ្នកផ្គត់ផ្គង់ប្រកាសខ្វះ)", "បានប្រកាស (អនុញ្ញាត)"), IF(AND(T2061=FALSE, U2061=FALSE, V2061=FALSE), "ព្យួរទុក (មិនមានទិន្នន័យ)", "ប្រកាសខុស (ព្យួរទុក)"))</f>
        <v/>
      </c>
      <c r="L2061" s="418" t="inlineStr"/>
      <c r="M2061" s="418" t="inlineStr"/>
      <c r="N2061" s="455" t="n"/>
      <c r="O2061" s="455">
        <f>IF(W2061&lt;0,AI2061,I2061)</f>
        <v/>
      </c>
      <c r="P2061" s="455">
        <f>I2061-O2061</f>
        <v/>
      </c>
      <c r="Q2061" s="418" t="n"/>
      <c r="R2061" s="418" t="inlineStr">
        <is>
          <t>IN202105-0325</t>
        </is>
      </c>
      <c r="S2061" s="418" t="inlineStr"/>
      <c r="T2061" s="418">
        <f>R2061=S2061</f>
        <v/>
      </c>
      <c r="U2061" s="418">
        <f>AND(MONTH(F2061)=MONTH(Y2061), YEAR(F2061)=YEAR(Y2061))</f>
        <v/>
      </c>
      <c r="V2061" s="418">
        <f>AND(AC2061&lt;&gt;"", 'Company information'!D$4&lt;&gt;"", RIGHT(SUBSTITUTE(AC2061,"-",""),9)=RIGHT(SUBSTITUTE('Company information'!D$4,"-",""),9))</f>
        <v/>
      </c>
      <c r="W2061" s="418">
        <f>AI2061-I2061</f>
        <v/>
      </c>
      <c r="X2061" s="455" t="n"/>
      <c r="Y2061" s="417" t="n"/>
      <c r="Z2061" s="418" t="n"/>
      <c r="AA2061" s="418" t="n"/>
      <c r="AB2061" s="418" t="n"/>
      <c r="AC2061" s="418" t="n"/>
      <c r="AD2061" s="418" t="n"/>
      <c r="AE2061" s="455" t="n"/>
      <c r="AF2061" s="455" t="n"/>
      <c r="AG2061" s="455" t="n"/>
      <c r="AH2061" s="455" t="n"/>
      <c r="AI2061" s="455" t="n"/>
      <c r="AJ2061" s="455" t="n"/>
      <c r="AK2061" s="455" t="n"/>
      <c r="AL2061" s="455" t="n"/>
      <c r="AM2061" s="455" t="n"/>
      <c r="AN2061" s="455" t="n"/>
      <c r="AO2061" s="455" t="n"/>
      <c r="AP2061" s="455" t="n"/>
      <c r="AQ2061" s="455" t="n"/>
      <c r="AR2061" s="418" t="n"/>
      <c r="AS2061" s="418" t="n"/>
      <c r="AT2061" s="418" t="n"/>
    </row>
    <row r="2062">
      <c r="A2062" s="417" t="n">
        <v>2053</v>
      </c>
      <c r="B2062" s="418" t="inlineStr">
        <is>
          <t>Trucking Fee</t>
        </is>
      </c>
      <c r="C2062" s="418" t="inlineStr">
        <is>
          <t>56ប៊ី-លីង សឹបផ្លាយ ឆេន មេនេចម៉ិន ឯ.ក</t>
        </is>
      </c>
      <c r="D2062" s="418" t="inlineStr">
        <is>
          <t>K004-902004795</t>
        </is>
      </c>
      <c r="E2062" s="418" t="inlineStr">
        <is>
          <t>IN202105-0324</t>
        </is>
      </c>
      <c r="F2062" s="419" t="n">
        <v>44347</v>
      </c>
      <c r="G2062" s="420" t="n">
        <v>166952</v>
      </c>
      <c r="H2062" s="418" t="n"/>
      <c r="I2062" s="455" t="n">
        <v>166952</v>
      </c>
      <c r="J2062" s="418">
        <f>IF(L2062&lt;&gt;"",L2062,K2062)</f>
        <v/>
      </c>
      <c r="K2062" s="418">
        <f>IF(AND(T2062=TRUE, U2062=TRUE, V2062=TRUE), IF(W2062&lt;-0.05, "អនុញ្ញាត (អ្នកផ្គត់ផ្គង់ប្រកាសខ្វះ)", "បានប្រកាស (អនុញ្ញាត)"), IF(AND(T2062=FALSE, U2062=FALSE, V2062=FALSE), "ព្យួរទុក (មិនមានទិន្នន័យ)", "ប្រកាសខុស (ព្យួរទុក)"))</f>
        <v/>
      </c>
      <c r="L2062" s="418" t="inlineStr"/>
      <c r="M2062" s="418" t="inlineStr"/>
      <c r="N2062" s="455" t="n"/>
      <c r="O2062" s="455">
        <f>IF(W2062&lt;0,AI2062,I2062)</f>
        <v/>
      </c>
      <c r="P2062" s="455">
        <f>I2062-O2062</f>
        <v/>
      </c>
      <c r="Q2062" s="418" t="n"/>
      <c r="R2062" s="418" t="inlineStr">
        <is>
          <t>IN202105-0324</t>
        </is>
      </c>
      <c r="S2062" s="418" t="inlineStr"/>
      <c r="T2062" s="418">
        <f>R2062=S2062</f>
        <v/>
      </c>
      <c r="U2062" s="418">
        <f>AND(MONTH(F2062)=MONTH(Y2062), YEAR(F2062)=YEAR(Y2062))</f>
        <v/>
      </c>
      <c r="V2062" s="418">
        <f>AND(AC2062&lt;&gt;"", 'Company information'!D$4&lt;&gt;"", RIGHT(SUBSTITUTE(AC2062,"-",""),9)=RIGHT(SUBSTITUTE('Company information'!D$4,"-",""),9))</f>
        <v/>
      </c>
      <c r="W2062" s="418">
        <f>AI2062-I2062</f>
        <v/>
      </c>
      <c r="X2062" s="455" t="n"/>
      <c r="Y2062" s="417" t="n"/>
      <c r="Z2062" s="418" t="n"/>
      <c r="AA2062" s="418" t="n"/>
      <c r="AB2062" s="418" t="n"/>
      <c r="AC2062" s="418" t="n"/>
      <c r="AD2062" s="418" t="n"/>
      <c r="AE2062" s="455" t="n"/>
      <c r="AF2062" s="455" t="n"/>
      <c r="AG2062" s="455" t="n"/>
      <c r="AH2062" s="455" t="n"/>
      <c r="AI2062" s="455" t="n"/>
      <c r="AJ2062" s="455" t="n"/>
      <c r="AK2062" s="455" t="n"/>
      <c r="AL2062" s="455" t="n"/>
      <c r="AM2062" s="455" t="n"/>
      <c r="AN2062" s="455" t="n"/>
      <c r="AO2062" s="455" t="n"/>
      <c r="AP2062" s="455" t="n"/>
      <c r="AQ2062" s="455" t="n"/>
      <c r="AR2062" s="418" t="n"/>
      <c r="AS2062" s="418" t="n"/>
      <c r="AT2062" s="418" t="n"/>
    </row>
    <row r="2063">
      <c r="A2063" s="417" t="n">
        <v>2054</v>
      </c>
      <c r="B2063" s="418" t="inlineStr">
        <is>
          <t>Trucking Fee</t>
        </is>
      </c>
      <c r="C2063" s="418" t="inlineStr">
        <is>
          <t>56ប៊ី-លីង សឹបផ្លាយ ឆេន មេនេចម៉ិន ឯ.ក</t>
        </is>
      </c>
      <c r="D2063" s="418" t="inlineStr">
        <is>
          <t>K004-902004795</t>
        </is>
      </c>
      <c r="E2063" s="418" t="inlineStr">
        <is>
          <t>IN202105-0323</t>
        </is>
      </c>
      <c r="F2063" s="419" t="n">
        <v>44347</v>
      </c>
      <c r="G2063" s="420" t="n">
        <v>423488</v>
      </c>
      <c r="H2063" s="418" t="n"/>
      <c r="I2063" s="455" t="n">
        <v>423488</v>
      </c>
      <c r="J2063" s="418">
        <f>IF(L2063&lt;&gt;"",L2063,K2063)</f>
        <v/>
      </c>
      <c r="K2063" s="418">
        <f>IF(AND(T2063=TRUE, U2063=TRUE, V2063=TRUE), IF(W2063&lt;-0.05, "អនុញ្ញាត (អ្នកផ្គត់ផ្គង់ប្រកាសខ្វះ)", "បានប្រកាស (អនុញ្ញាត)"), IF(AND(T2063=FALSE, U2063=FALSE, V2063=FALSE), "ព្យួរទុក (មិនមានទិន្នន័យ)", "ប្រកាសខុស (ព្យួរទុក)"))</f>
        <v/>
      </c>
      <c r="L2063" s="418" t="inlineStr"/>
      <c r="M2063" s="418" t="inlineStr"/>
      <c r="N2063" s="455" t="n"/>
      <c r="O2063" s="455">
        <f>IF(W2063&lt;0,AI2063,I2063)</f>
        <v/>
      </c>
      <c r="P2063" s="455">
        <f>I2063-O2063</f>
        <v/>
      </c>
      <c r="Q2063" s="418" t="n"/>
      <c r="R2063" s="418" t="inlineStr">
        <is>
          <t>IN202105-0323</t>
        </is>
      </c>
      <c r="S2063" s="418" t="inlineStr"/>
      <c r="T2063" s="418">
        <f>R2063=S2063</f>
        <v/>
      </c>
      <c r="U2063" s="418">
        <f>AND(MONTH(F2063)=MONTH(Y2063), YEAR(F2063)=YEAR(Y2063))</f>
        <v/>
      </c>
      <c r="V2063" s="418">
        <f>AND(AC2063&lt;&gt;"", 'Company information'!D$4&lt;&gt;"", RIGHT(SUBSTITUTE(AC2063,"-",""),9)=RIGHT(SUBSTITUTE('Company information'!D$4,"-",""),9))</f>
        <v/>
      </c>
      <c r="W2063" s="418">
        <f>AI2063-I2063</f>
        <v/>
      </c>
      <c r="X2063" s="455" t="n"/>
      <c r="Y2063" s="417" t="n"/>
      <c r="Z2063" s="418" t="n"/>
      <c r="AA2063" s="418" t="n"/>
      <c r="AB2063" s="418" t="n"/>
      <c r="AC2063" s="418" t="n"/>
      <c r="AD2063" s="418" t="n"/>
      <c r="AE2063" s="455" t="n"/>
      <c r="AF2063" s="455" t="n"/>
      <c r="AG2063" s="455" t="n"/>
      <c r="AH2063" s="455" t="n"/>
      <c r="AI2063" s="455" t="n"/>
      <c r="AJ2063" s="455" t="n"/>
      <c r="AK2063" s="455" t="n"/>
      <c r="AL2063" s="455" t="n"/>
      <c r="AM2063" s="455" t="n"/>
      <c r="AN2063" s="455" t="n"/>
      <c r="AO2063" s="455" t="n"/>
      <c r="AP2063" s="455" t="n"/>
      <c r="AQ2063" s="455" t="n"/>
      <c r="AR2063" s="418" t="n"/>
      <c r="AS2063" s="418" t="n"/>
      <c r="AT2063" s="418" t="n"/>
    </row>
    <row r="2064">
      <c r="A2064" s="417" t="n">
        <v>2055</v>
      </c>
      <c r="B2064" s="418" t="inlineStr">
        <is>
          <t>Trucking Fee</t>
        </is>
      </c>
      <c r="C2064" s="418" t="inlineStr">
        <is>
          <t>56ប៊ី-លីង សឹបផ្លាយ ឆេន មេនេចម៉ិន ឯ.ក</t>
        </is>
      </c>
      <c r="D2064" s="418" t="inlineStr">
        <is>
          <t>K004-902004795</t>
        </is>
      </c>
      <c r="E2064" s="418" t="inlineStr">
        <is>
          <t>IN202105-0322</t>
        </is>
      </c>
      <c r="F2064" s="419" t="n">
        <v>44347</v>
      </c>
      <c r="G2064" s="420" t="n">
        <v>423488</v>
      </c>
      <c r="H2064" s="418" t="n"/>
      <c r="I2064" s="455" t="n">
        <v>423488</v>
      </c>
      <c r="J2064" s="418">
        <f>IF(L2064&lt;&gt;"",L2064,K2064)</f>
        <v/>
      </c>
      <c r="K2064" s="418">
        <f>IF(AND(T2064=TRUE, U2064=TRUE, V2064=TRUE), IF(W2064&lt;-0.05, "អនុញ្ញាត (អ្នកផ្គត់ផ្គង់ប្រកាសខ្វះ)", "បានប្រកាស (អនុញ្ញាត)"), IF(AND(T2064=FALSE, U2064=FALSE, V2064=FALSE), "ព្យួរទុក (មិនមានទិន្នន័យ)", "ប្រកាសខុស (ព្យួរទុក)"))</f>
        <v/>
      </c>
      <c r="L2064" s="418" t="inlineStr"/>
      <c r="M2064" s="418" t="inlineStr"/>
      <c r="N2064" s="455" t="n"/>
      <c r="O2064" s="455">
        <f>IF(W2064&lt;0,AI2064,I2064)</f>
        <v/>
      </c>
      <c r="P2064" s="455">
        <f>I2064-O2064</f>
        <v/>
      </c>
      <c r="Q2064" s="418" t="n"/>
      <c r="R2064" s="418" t="inlineStr">
        <is>
          <t>IN202105-0322</t>
        </is>
      </c>
      <c r="S2064" s="418" t="inlineStr"/>
      <c r="T2064" s="418">
        <f>R2064=S2064</f>
        <v/>
      </c>
      <c r="U2064" s="418">
        <f>AND(MONTH(F2064)=MONTH(Y2064), YEAR(F2064)=YEAR(Y2064))</f>
        <v/>
      </c>
      <c r="V2064" s="418">
        <f>AND(AC2064&lt;&gt;"", 'Company information'!D$4&lt;&gt;"", RIGHT(SUBSTITUTE(AC2064,"-",""),9)=RIGHT(SUBSTITUTE('Company information'!D$4,"-",""),9))</f>
        <v/>
      </c>
      <c r="W2064" s="418">
        <f>AI2064-I2064</f>
        <v/>
      </c>
      <c r="X2064" s="455" t="n"/>
      <c r="Y2064" s="417" t="n"/>
      <c r="Z2064" s="418" t="n"/>
      <c r="AA2064" s="418" t="n"/>
      <c r="AB2064" s="418" t="n"/>
      <c r="AC2064" s="418" t="n"/>
      <c r="AD2064" s="418" t="n"/>
      <c r="AE2064" s="455" t="n"/>
      <c r="AF2064" s="455" t="n"/>
      <c r="AG2064" s="455" t="n"/>
      <c r="AH2064" s="455" t="n"/>
      <c r="AI2064" s="455" t="n"/>
      <c r="AJ2064" s="455" t="n"/>
      <c r="AK2064" s="455" t="n"/>
      <c r="AL2064" s="455" t="n"/>
      <c r="AM2064" s="455" t="n"/>
      <c r="AN2064" s="455" t="n"/>
      <c r="AO2064" s="455" t="n"/>
      <c r="AP2064" s="455" t="n"/>
      <c r="AQ2064" s="455" t="n"/>
      <c r="AR2064" s="418" t="n"/>
      <c r="AS2064" s="418" t="n"/>
      <c r="AT2064" s="418" t="n"/>
    </row>
    <row r="2065">
      <c r="A2065" s="417" t="n">
        <v>2056</v>
      </c>
      <c r="B2065" s="418" t="inlineStr">
        <is>
          <t>Trucking Fee</t>
        </is>
      </c>
      <c r="C2065" s="418" t="inlineStr">
        <is>
          <t>56ប៊ី-លីង សឹបផ្លាយ ឆេន មេនេចម៉ិន ឯ.ក</t>
        </is>
      </c>
      <c r="D2065" s="418" t="inlineStr">
        <is>
          <t>K004-902004795</t>
        </is>
      </c>
      <c r="E2065" s="418" t="inlineStr">
        <is>
          <t>IN202105-0321</t>
        </is>
      </c>
      <c r="F2065" s="419" t="n">
        <v>44347</v>
      </c>
      <c r="G2065" s="420" t="n">
        <v>299292</v>
      </c>
      <c r="H2065" s="418" t="n"/>
      <c r="I2065" s="455" t="n">
        <v>299292</v>
      </c>
      <c r="J2065" s="418">
        <f>IF(L2065&lt;&gt;"",L2065,K2065)</f>
        <v/>
      </c>
      <c r="K2065" s="418">
        <f>IF(AND(T2065=TRUE, U2065=TRUE, V2065=TRUE), IF(W2065&lt;-0.05, "អនុញ្ញាត (អ្នកផ្គត់ផ្គង់ប្រកាសខ្វះ)", "បានប្រកាស (អនុញ្ញាត)"), IF(AND(T2065=FALSE, U2065=FALSE, V2065=FALSE), "ព្យួរទុក (មិនមានទិន្នន័យ)", "ប្រកាសខុស (ព្យួរទុក)"))</f>
        <v/>
      </c>
      <c r="L2065" s="418" t="inlineStr"/>
      <c r="M2065" s="418" t="inlineStr"/>
      <c r="N2065" s="455" t="n"/>
      <c r="O2065" s="455">
        <f>IF(W2065&lt;0,AI2065,I2065)</f>
        <v/>
      </c>
      <c r="P2065" s="455">
        <f>I2065-O2065</f>
        <v/>
      </c>
      <c r="Q2065" s="418" t="n"/>
      <c r="R2065" s="418" t="inlineStr">
        <is>
          <t>IN202105-0321</t>
        </is>
      </c>
      <c r="S2065" s="418" t="inlineStr"/>
      <c r="T2065" s="418">
        <f>R2065=S2065</f>
        <v/>
      </c>
      <c r="U2065" s="418">
        <f>AND(MONTH(F2065)=MONTH(Y2065), YEAR(F2065)=YEAR(Y2065))</f>
        <v/>
      </c>
      <c r="V2065" s="418">
        <f>AND(AC2065&lt;&gt;"", 'Company information'!D$4&lt;&gt;"", RIGHT(SUBSTITUTE(AC2065,"-",""),9)=RIGHT(SUBSTITUTE('Company information'!D$4,"-",""),9))</f>
        <v/>
      </c>
      <c r="W2065" s="418">
        <f>AI2065-I2065</f>
        <v/>
      </c>
      <c r="X2065" s="455" t="n"/>
      <c r="Y2065" s="417" t="n"/>
      <c r="Z2065" s="418" t="n"/>
      <c r="AA2065" s="418" t="n"/>
      <c r="AB2065" s="418" t="n"/>
      <c r="AC2065" s="418" t="n"/>
      <c r="AD2065" s="418" t="n"/>
      <c r="AE2065" s="455" t="n"/>
      <c r="AF2065" s="455" t="n"/>
      <c r="AG2065" s="455" t="n"/>
      <c r="AH2065" s="455" t="n"/>
      <c r="AI2065" s="455" t="n"/>
      <c r="AJ2065" s="455" t="n"/>
      <c r="AK2065" s="455" t="n"/>
      <c r="AL2065" s="455" t="n"/>
      <c r="AM2065" s="455" t="n"/>
      <c r="AN2065" s="455" t="n"/>
      <c r="AO2065" s="455" t="n"/>
      <c r="AP2065" s="455" t="n"/>
      <c r="AQ2065" s="455" t="n"/>
      <c r="AR2065" s="418" t="n"/>
      <c r="AS2065" s="418" t="n"/>
      <c r="AT2065" s="418" t="n"/>
    </row>
    <row r="2066">
      <c r="A2066" s="417" t="n">
        <v>2057</v>
      </c>
      <c r="B2066" s="418" t="inlineStr">
        <is>
          <t>Trucking Fee</t>
        </is>
      </c>
      <c r="C2066" s="418" t="inlineStr">
        <is>
          <t>56ប៊ី-លីង សឹបផ្លាយ ឆេន មេនេចម៉ិន ឯ.ក</t>
        </is>
      </c>
      <c r="D2066" s="418" t="inlineStr">
        <is>
          <t>K004-902004795</t>
        </is>
      </c>
      <c r="E2066" s="418" t="inlineStr">
        <is>
          <t>IN202105-0320</t>
        </is>
      </c>
      <c r="F2066" s="419" t="n">
        <v>44347</v>
      </c>
      <c r="G2066" s="420" t="n">
        <v>270788</v>
      </c>
      <c r="H2066" s="418" t="n"/>
      <c r="I2066" s="455" t="n">
        <v>270788</v>
      </c>
      <c r="J2066" s="418">
        <f>IF(L2066&lt;&gt;"",L2066,K2066)</f>
        <v/>
      </c>
      <c r="K2066" s="418">
        <f>IF(AND(T2066=TRUE, U2066=TRUE, V2066=TRUE), IF(W2066&lt;-0.05, "អនុញ្ញាត (អ្នកផ្គត់ផ្គង់ប្រកាសខ្វះ)", "បានប្រកាស (អនុញ្ញាត)"), IF(AND(T2066=FALSE, U2066=FALSE, V2066=FALSE), "ព្យួរទុក (មិនមានទិន្នន័យ)", "ប្រកាសខុស (ព្យួរទុក)"))</f>
        <v/>
      </c>
      <c r="L2066" s="418" t="inlineStr"/>
      <c r="M2066" s="418" t="inlineStr"/>
      <c r="N2066" s="455" t="n"/>
      <c r="O2066" s="455">
        <f>IF(W2066&lt;0,AI2066,I2066)</f>
        <v/>
      </c>
      <c r="P2066" s="455">
        <f>I2066-O2066</f>
        <v/>
      </c>
      <c r="Q2066" s="418" t="n"/>
      <c r="R2066" s="418" t="inlineStr">
        <is>
          <t>IN202105-0320</t>
        </is>
      </c>
      <c r="S2066" s="418" t="inlineStr"/>
      <c r="T2066" s="418">
        <f>R2066=S2066</f>
        <v/>
      </c>
      <c r="U2066" s="418">
        <f>AND(MONTH(F2066)=MONTH(Y2066), YEAR(F2066)=YEAR(Y2066))</f>
        <v/>
      </c>
      <c r="V2066" s="418">
        <f>AND(AC2066&lt;&gt;"", 'Company information'!D$4&lt;&gt;"", RIGHT(SUBSTITUTE(AC2066,"-",""),9)=RIGHT(SUBSTITUTE('Company information'!D$4,"-",""),9))</f>
        <v/>
      </c>
      <c r="W2066" s="418">
        <f>AI2066-I2066</f>
        <v/>
      </c>
      <c r="X2066" s="455" t="n"/>
      <c r="Y2066" s="417" t="n"/>
      <c r="Z2066" s="418" t="n"/>
      <c r="AA2066" s="418" t="n"/>
      <c r="AB2066" s="418" t="n"/>
      <c r="AC2066" s="418" t="n"/>
      <c r="AD2066" s="418" t="n"/>
      <c r="AE2066" s="455" t="n"/>
      <c r="AF2066" s="455" t="n"/>
      <c r="AG2066" s="455" t="n"/>
      <c r="AH2066" s="455" t="n"/>
      <c r="AI2066" s="455" t="n"/>
      <c r="AJ2066" s="455" t="n"/>
      <c r="AK2066" s="455" t="n"/>
      <c r="AL2066" s="455" t="n"/>
      <c r="AM2066" s="455" t="n"/>
      <c r="AN2066" s="455" t="n"/>
      <c r="AO2066" s="455" t="n"/>
      <c r="AP2066" s="455" t="n"/>
      <c r="AQ2066" s="455" t="n"/>
      <c r="AR2066" s="418" t="n"/>
      <c r="AS2066" s="418" t="n"/>
      <c r="AT2066" s="418" t="n"/>
    </row>
    <row r="2067">
      <c r="A2067" s="417" t="n">
        <v>2058</v>
      </c>
      <c r="B2067" s="418" t="inlineStr">
        <is>
          <t>Trucking Fee</t>
        </is>
      </c>
      <c r="C2067" s="418" t="inlineStr">
        <is>
          <t>56ប៊ី-លីង សឹបផ្លាយ ឆេន មេនេចម៉ិន ឯ.ក</t>
        </is>
      </c>
      <c r="D2067" s="418" t="inlineStr">
        <is>
          <t>K004-902004795</t>
        </is>
      </c>
      <c r="E2067" s="418" t="inlineStr">
        <is>
          <t>IN202105-0319</t>
        </is>
      </c>
      <c r="F2067" s="419" t="n">
        <v>44347</v>
      </c>
      <c r="G2067" s="420" t="n">
        <v>270788</v>
      </c>
      <c r="H2067" s="418" t="n"/>
      <c r="I2067" s="455" t="n">
        <v>270788</v>
      </c>
      <c r="J2067" s="418">
        <f>IF(L2067&lt;&gt;"",L2067,K2067)</f>
        <v/>
      </c>
      <c r="K2067" s="418">
        <f>IF(AND(T2067=TRUE, U2067=TRUE, V2067=TRUE), IF(W2067&lt;-0.05, "អនុញ្ញាត (អ្នកផ្គត់ផ្គង់ប្រកាសខ្វះ)", "បានប្រកាស (អនុញ្ញាត)"), IF(AND(T2067=FALSE, U2067=FALSE, V2067=FALSE), "ព្យួរទុក (មិនមានទិន្នន័យ)", "ប្រកាសខុស (ព្យួរទុក)"))</f>
        <v/>
      </c>
      <c r="L2067" s="418" t="inlineStr"/>
      <c r="M2067" s="418" t="inlineStr"/>
      <c r="N2067" s="455" t="n"/>
      <c r="O2067" s="455">
        <f>IF(W2067&lt;0,AI2067,I2067)</f>
        <v/>
      </c>
      <c r="P2067" s="455">
        <f>I2067-O2067</f>
        <v/>
      </c>
      <c r="Q2067" s="418" t="n"/>
      <c r="R2067" s="418" t="inlineStr">
        <is>
          <t>IN202105-0319</t>
        </is>
      </c>
      <c r="S2067" s="418" t="inlineStr"/>
      <c r="T2067" s="418">
        <f>R2067=S2067</f>
        <v/>
      </c>
      <c r="U2067" s="418">
        <f>AND(MONTH(F2067)=MONTH(Y2067), YEAR(F2067)=YEAR(Y2067))</f>
        <v/>
      </c>
      <c r="V2067" s="418">
        <f>AND(AC2067&lt;&gt;"", 'Company information'!D$4&lt;&gt;"", RIGHT(SUBSTITUTE(AC2067,"-",""),9)=RIGHT(SUBSTITUTE('Company information'!D$4,"-",""),9))</f>
        <v/>
      </c>
      <c r="W2067" s="418">
        <f>AI2067-I2067</f>
        <v/>
      </c>
      <c r="X2067" s="455" t="n"/>
      <c r="Y2067" s="417" t="n"/>
      <c r="Z2067" s="418" t="n"/>
      <c r="AA2067" s="418" t="n"/>
      <c r="AB2067" s="418" t="n"/>
      <c r="AC2067" s="418" t="n"/>
      <c r="AD2067" s="418" t="n"/>
      <c r="AE2067" s="455" t="n"/>
      <c r="AF2067" s="455" t="n"/>
      <c r="AG2067" s="455" t="n"/>
      <c r="AH2067" s="455" t="n"/>
      <c r="AI2067" s="455" t="n"/>
      <c r="AJ2067" s="455" t="n"/>
      <c r="AK2067" s="455" t="n"/>
      <c r="AL2067" s="455" t="n"/>
      <c r="AM2067" s="455" t="n"/>
      <c r="AN2067" s="455" t="n"/>
      <c r="AO2067" s="455" t="n"/>
      <c r="AP2067" s="455" t="n"/>
      <c r="AQ2067" s="455" t="n"/>
      <c r="AR2067" s="418" t="n"/>
      <c r="AS2067" s="418" t="n"/>
      <c r="AT2067" s="418" t="n"/>
    </row>
    <row r="2068">
      <c r="A2068" s="417" t="n">
        <v>2059</v>
      </c>
      <c r="B2068" s="418" t="inlineStr">
        <is>
          <t>Trucking Fee</t>
        </is>
      </c>
      <c r="C2068" s="418" t="inlineStr">
        <is>
          <t>56ប៊ី-លីង សឹបផ្លាយ ឆេន មេនេចម៉ិន ឯ.ក</t>
        </is>
      </c>
      <c r="D2068" s="418" t="inlineStr">
        <is>
          <t>K004-902004795</t>
        </is>
      </c>
      <c r="E2068" s="418" t="inlineStr">
        <is>
          <t>IN202105-0318</t>
        </is>
      </c>
      <c r="F2068" s="419" t="n">
        <v>44347</v>
      </c>
      <c r="G2068" s="420" t="n">
        <v>299292</v>
      </c>
      <c r="H2068" s="418" t="n"/>
      <c r="I2068" s="455" t="n">
        <v>299292</v>
      </c>
      <c r="J2068" s="418">
        <f>IF(L2068&lt;&gt;"",L2068,K2068)</f>
        <v/>
      </c>
      <c r="K2068" s="418">
        <f>IF(AND(T2068=TRUE, U2068=TRUE, V2068=TRUE), IF(W2068&lt;-0.05, "អនុញ្ញាត (អ្នកផ្គត់ផ្គង់ប្រកាសខ្វះ)", "បានប្រកាស (អនុញ្ញាត)"), IF(AND(T2068=FALSE, U2068=FALSE, V2068=FALSE), "ព្យួរទុក (មិនមានទិន្នន័យ)", "ប្រកាសខុស (ព្យួរទុក)"))</f>
        <v/>
      </c>
      <c r="L2068" s="418" t="inlineStr"/>
      <c r="M2068" s="418" t="inlineStr"/>
      <c r="N2068" s="455" t="n"/>
      <c r="O2068" s="455">
        <f>IF(W2068&lt;0,AI2068,I2068)</f>
        <v/>
      </c>
      <c r="P2068" s="455">
        <f>I2068-O2068</f>
        <v/>
      </c>
      <c r="Q2068" s="418" t="n"/>
      <c r="R2068" s="418" t="inlineStr">
        <is>
          <t>IN202105-0318</t>
        </is>
      </c>
      <c r="S2068" s="418" t="inlineStr"/>
      <c r="T2068" s="418">
        <f>R2068=S2068</f>
        <v/>
      </c>
      <c r="U2068" s="418">
        <f>AND(MONTH(F2068)=MONTH(Y2068), YEAR(F2068)=YEAR(Y2068))</f>
        <v/>
      </c>
      <c r="V2068" s="418">
        <f>AND(AC2068&lt;&gt;"", 'Company information'!D$4&lt;&gt;"", RIGHT(SUBSTITUTE(AC2068,"-",""),9)=RIGHT(SUBSTITUTE('Company information'!D$4,"-",""),9))</f>
        <v/>
      </c>
      <c r="W2068" s="418">
        <f>AI2068-I2068</f>
        <v/>
      </c>
      <c r="X2068" s="455" t="n"/>
      <c r="Y2068" s="417" t="n"/>
      <c r="Z2068" s="418" t="n"/>
      <c r="AA2068" s="418" t="n"/>
      <c r="AB2068" s="418" t="n"/>
      <c r="AC2068" s="418" t="n"/>
      <c r="AD2068" s="418" t="n"/>
      <c r="AE2068" s="455" t="n"/>
      <c r="AF2068" s="455" t="n"/>
      <c r="AG2068" s="455" t="n"/>
      <c r="AH2068" s="455" t="n"/>
      <c r="AI2068" s="455" t="n"/>
      <c r="AJ2068" s="455" t="n"/>
      <c r="AK2068" s="455" t="n"/>
      <c r="AL2068" s="455" t="n"/>
      <c r="AM2068" s="455" t="n"/>
      <c r="AN2068" s="455" t="n"/>
      <c r="AO2068" s="455" t="n"/>
      <c r="AP2068" s="455" t="n"/>
      <c r="AQ2068" s="455" t="n"/>
      <c r="AR2068" s="418" t="n"/>
      <c r="AS2068" s="418" t="n"/>
      <c r="AT2068" s="418" t="n"/>
    </row>
    <row r="2069">
      <c r="A2069" s="417" t="n">
        <v>2060</v>
      </c>
      <c r="B2069" s="418" t="inlineStr">
        <is>
          <t>Trucking Fee</t>
        </is>
      </c>
      <c r="C2069" s="418" t="inlineStr">
        <is>
          <t>56ប៊ី-លីង សឹបផ្លាយ ឆេន មេនេចម៉ិន ឯ.ក</t>
        </is>
      </c>
      <c r="D2069" s="418" t="inlineStr">
        <is>
          <t>K004-902004795</t>
        </is>
      </c>
      <c r="E2069" s="418" t="inlineStr">
        <is>
          <t>IN202105-0317</t>
        </is>
      </c>
      <c r="F2069" s="419" t="n">
        <v>44347</v>
      </c>
      <c r="G2069" s="420" t="n">
        <v>164916</v>
      </c>
      <c r="H2069" s="418" t="n"/>
      <c r="I2069" s="455" t="n">
        <v>164916</v>
      </c>
      <c r="J2069" s="418">
        <f>IF(L2069&lt;&gt;"",L2069,K2069)</f>
        <v/>
      </c>
      <c r="K2069" s="418">
        <f>IF(AND(T2069=TRUE, U2069=TRUE, V2069=TRUE), IF(W2069&lt;-0.05, "អនុញ្ញាត (អ្នកផ្គត់ផ្គង់ប្រកាសខ្វះ)", "បានប្រកាស (អនុញ្ញាត)"), IF(AND(T2069=FALSE, U2069=FALSE, V2069=FALSE), "ព្យួរទុក (មិនមានទិន្នន័យ)", "ប្រកាសខុស (ព្យួរទុក)"))</f>
        <v/>
      </c>
      <c r="L2069" s="418" t="inlineStr"/>
      <c r="M2069" s="418" t="inlineStr"/>
      <c r="N2069" s="455" t="n"/>
      <c r="O2069" s="455">
        <f>IF(W2069&lt;0,AI2069,I2069)</f>
        <v/>
      </c>
      <c r="P2069" s="455">
        <f>I2069-O2069</f>
        <v/>
      </c>
      <c r="Q2069" s="418" t="n"/>
      <c r="R2069" s="418" t="inlineStr">
        <is>
          <t>IN202105-0317</t>
        </is>
      </c>
      <c r="S2069" s="418" t="inlineStr"/>
      <c r="T2069" s="418">
        <f>R2069=S2069</f>
        <v/>
      </c>
      <c r="U2069" s="418">
        <f>AND(MONTH(F2069)=MONTH(Y2069), YEAR(F2069)=YEAR(Y2069))</f>
        <v/>
      </c>
      <c r="V2069" s="418">
        <f>AND(AC2069&lt;&gt;"", 'Company information'!D$4&lt;&gt;"", RIGHT(SUBSTITUTE(AC2069,"-",""),9)=RIGHT(SUBSTITUTE('Company information'!D$4,"-",""),9))</f>
        <v/>
      </c>
      <c r="W2069" s="418">
        <f>AI2069-I2069</f>
        <v/>
      </c>
      <c r="X2069" s="455" t="n"/>
      <c r="Y2069" s="417" t="n"/>
      <c r="Z2069" s="418" t="n"/>
      <c r="AA2069" s="418" t="n"/>
      <c r="AB2069" s="418" t="n"/>
      <c r="AC2069" s="418" t="n"/>
      <c r="AD2069" s="418" t="n"/>
      <c r="AE2069" s="455" t="n"/>
      <c r="AF2069" s="455" t="n"/>
      <c r="AG2069" s="455" t="n"/>
      <c r="AH2069" s="455" t="n"/>
      <c r="AI2069" s="455" t="n"/>
      <c r="AJ2069" s="455" t="n"/>
      <c r="AK2069" s="455" t="n"/>
      <c r="AL2069" s="455" t="n"/>
      <c r="AM2069" s="455" t="n"/>
      <c r="AN2069" s="455" t="n"/>
      <c r="AO2069" s="455" t="n"/>
      <c r="AP2069" s="455" t="n"/>
      <c r="AQ2069" s="455" t="n"/>
      <c r="AR2069" s="418" t="n"/>
      <c r="AS2069" s="418" t="n"/>
      <c r="AT2069" s="418" t="n"/>
    </row>
    <row r="2070">
      <c r="A2070" s="417" t="n">
        <v>2061</v>
      </c>
      <c r="B2070" s="418" t="inlineStr">
        <is>
          <t>Trucking Fee</t>
        </is>
      </c>
      <c r="C2070" s="418" t="inlineStr">
        <is>
          <t>56ប៊ី-លីង សឹបផ្លាយ ឆេន មេនេចម៉ិន ឯ.ក</t>
        </is>
      </c>
      <c r="D2070" s="418" t="inlineStr">
        <is>
          <t>K004-902004795</t>
        </is>
      </c>
      <c r="E2070" s="418" t="inlineStr">
        <is>
          <t>IN202105-0316</t>
        </is>
      </c>
      <c r="F2070" s="419" t="n">
        <v>44347</v>
      </c>
      <c r="G2070" s="420" t="n">
        <v>260608</v>
      </c>
      <c r="H2070" s="418" t="n"/>
      <c r="I2070" s="455" t="n">
        <v>260608</v>
      </c>
      <c r="J2070" s="418">
        <f>IF(L2070&lt;&gt;"",L2070,K2070)</f>
        <v/>
      </c>
      <c r="K2070" s="418">
        <f>IF(AND(T2070=TRUE, U2070=TRUE, V2070=TRUE), IF(W2070&lt;-0.05, "អនុញ្ញាត (អ្នកផ្គត់ផ្គង់ប្រកាសខ្វះ)", "បានប្រកាស (អនុញ្ញាត)"), IF(AND(T2070=FALSE, U2070=FALSE, V2070=FALSE), "ព្យួរទុក (មិនមានទិន្នន័យ)", "ប្រកាសខុស (ព្យួរទុក)"))</f>
        <v/>
      </c>
      <c r="L2070" s="418" t="inlineStr"/>
      <c r="M2070" s="418" t="inlineStr"/>
      <c r="N2070" s="455" t="n"/>
      <c r="O2070" s="455">
        <f>IF(W2070&lt;0,AI2070,I2070)</f>
        <v/>
      </c>
      <c r="P2070" s="455">
        <f>I2070-O2070</f>
        <v/>
      </c>
      <c r="Q2070" s="418" t="n"/>
      <c r="R2070" s="418" t="inlineStr">
        <is>
          <t>IN202105-0316</t>
        </is>
      </c>
      <c r="S2070" s="418" t="inlineStr"/>
      <c r="T2070" s="418">
        <f>R2070=S2070</f>
        <v/>
      </c>
      <c r="U2070" s="418">
        <f>AND(MONTH(F2070)=MONTH(Y2070), YEAR(F2070)=YEAR(Y2070))</f>
        <v/>
      </c>
      <c r="V2070" s="418">
        <f>AND(AC2070&lt;&gt;"", 'Company information'!D$4&lt;&gt;"", RIGHT(SUBSTITUTE(AC2070,"-",""),9)=RIGHT(SUBSTITUTE('Company information'!D$4,"-",""),9))</f>
        <v/>
      </c>
      <c r="W2070" s="418">
        <f>AI2070-I2070</f>
        <v/>
      </c>
      <c r="X2070" s="455" t="n"/>
      <c r="Y2070" s="417" t="n"/>
      <c r="Z2070" s="418" t="n"/>
      <c r="AA2070" s="418" t="n"/>
      <c r="AB2070" s="418" t="n"/>
      <c r="AC2070" s="418" t="n"/>
      <c r="AD2070" s="418" t="n"/>
      <c r="AE2070" s="455" t="n"/>
      <c r="AF2070" s="455" t="n"/>
      <c r="AG2070" s="455" t="n"/>
      <c r="AH2070" s="455" t="n"/>
      <c r="AI2070" s="455" t="n"/>
      <c r="AJ2070" s="455" t="n"/>
      <c r="AK2070" s="455" t="n"/>
      <c r="AL2070" s="455" t="n"/>
      <c r="AM2070" s="455" t="n"/>
      <c r="AN2070" s="455" t="n"/>
      <c r="AO2070" s="455" t="n"/>
      <c r="AP2070" s="455" t="n"/>
      <c r="AQ2070" s="455" t="n"/>
      <c r="AR2070" s="418" t="n"/>
      <c r="AS2070" s="418" t="n"/>
      <c r="AT2070" s="418" t="n"/>
    </row>
    <row r="2071">
      <c r="A2071" s="417" t="n">
        <v>2062</v>
      </c>
      <c r="B2071" s="418" t="inlineStr">
        <is>
          <t>Trucking Fee</t>
        </is>
      </c>
      <c r="C2071" s="418" t="inlineStr">
        <is>
          <t>56ប៊ី-លីង សឹបផ្លាយ ឆេន មេនេចម៉ិន ឯ.ក</t>
        </is>
      </c>
      <c r="D2071" s="418" t="inlineStr">
        <is>
          <t>K004-902004795</t>
        </is>
      </c>
      <c r="E2071" s="418" t="inlineStr">
        <is>
          <t>IN202105-0315</t>
        </is>
      </c>
      <c r="F2071" s="419" t="n">
        <v>44347</v>
      </c>
      <c r="G2071" s="420" t="n">
        <v>484568</v>
      </c>
      <c r="H2071" s="418" t="n"/>
      <c r="I2071" s="455" t="n">
        <v>484568</v>
      </c>
      <c r="J2071" s="418">
        <f>IF(L2071&lt;&gt;"",L2071,K2071)</f>
        <v/>
      </c>
      <c r="K2071" s="418">
        <f>IF(AND(T2071=TRUE, U2071=TRUE, V2071=TRUE), IF(W2071&lt;-0.05, "អនុញ្ញាត (អ្នកផ្គត់ផ្គង់ប្រកាសខ្វះ)", "បានប្រកាស (អនុញ្ញាត)"), IF(AND(T2071=FALSE, U2071=FALSE, V2071=FALSE), "ព្យួរទុក (មិនមានទិន្នន័យ)", "ប្រកាសខុស (ព្យួរទុក)"))</f>
        <v/>
      </c>
      <c r="L2071" s="418" t="inlineStr"/>
      <c r="M2071" s="418" t="inlineStr"/>
      <c r="N2071" s="455" t="n"/>
      <c r="O2071" s="455">
        <f>IF(W2071&lt;0,AI2071,I2071)</f>
        <v/>
      </c>
      <c r="P2071" s="455">
        <f>I2071-O2071</f>
        <v/>
      </c>
      <c r="Q2071" s="418" t="n"/>
      <c r="R2071" s="418" t="inlineStr">
        <is>
          <t>IN202105-0315</t>
        </is>
      </c>
      <c r="S2071" s="418" t="inlineStr"/>
      <c r="T2071" s="418">
        <f>R2071=S2071</f>
        <v/>
      </c>
      <c r="U2071" s="418">
        <f>AND(MONTH(F2071)=MONTH(Y2071), YEAR(F2071)=YEAR(Y2071))</f>
        <v/>
      </c>
      <c r="V2071" s="418">
        <f>AND(AC2071&lt;&gt;"", 'Company information'!D$4&lt;&gt;"", RIGHT(SUBSTITUTE(AC2071,"-",""),9)=RIGHT(SUBSTITUTE('Company information'!D$4,"-",""),9))</f>
        <v/>
      </c>
      <c r="W2071" s="418">
        <f>AI2071-I2071</f>
        <v/>
      </c>
      <c r="X2071" s="455" t="n"/>
      <c r="Y2071" s="417" t="n"/>
      <c r="Z2071" s="418" t="n"/>
      <c r="AA2071" s="418" t="n"/>
      <c r="AB2071" s="418" t="n"/>
      <c r="AC2071" s="418" t="n"/>
      <c r="AD2071" s="418" t="n"/>
      <c r="AE2071" s="455" t="n"/>
      <c r="AF2071" s="455" t="n"/>
      <c r="AG2071" s="455" t="n"/>
      <c r="AH2071" s="455" t="n"/>
      <c r="AI2071" s="455" t="n"/>
      <c r="AJ2071" s="455" t="n"/>
      <c r="AK2071" s="455" t="n"/>
      <c r="AL2071" s="455" t="n"/>
      <c r="AM2071" s="455" t="n"/>
      <c r="AN2071" s="455" t="n"/>
      <c r="AO2071" s="455" t="n"/>
      <c r="AP2071" s="455" t="n"/>
      <c r="AQ2071" s="455" t="n"/>
      <c r="AR2071" s="418" t="n"/>
      <c r="AS2071" s="418" t="n"/>
      <c r="AT2071" s="418" t="n"/>
    </row>
    <row r="2072">
      <c r="A2072" s="417" t="n">
        <v>2063</v>
      </c>
      <c r="B2072" s="418" t="inlineStr">
        <is>
          <t>Trucking Fee</t>
        </is>
      </c>
      <c r="C2072" s="418" t="inlineStr">
        <is>
          <t>56ប៊ី-លីង សឹបផ្លាយ ឆេន មេនេចម៉ិន ឯ.ក</t>
        </is>
      </c>
      <c r="D2072" s="418" t="inlineStr">
        <is>
          <t>K004-902004795</t>
        </is>
      </c>
      <c r="E2072" s="418" t="inlineStr">
        <is>
          <t>IN202105-0314</t>
        </is>
      </c>
      <c r="F2072" s="419" t="n">
        <v>44347</v>
      </c>
      <c r="G2072" s="420" t="n">
        <v>258572</v>
      </c>
      <c r="H2072" s="418" t="n"/>
      <c r="I2072" s="455" t="n">
        <v>258572</v>
      </c>
      <c r="J2072" s="418">
        <f>IF(L2072&lt;&gt;"",L2072,K2072)</f>
        <v/>
      </c>
      <c r="K2072" s="418">
        <f>IF(AND(T2072=TRUE, U2072=TRUE, V2072=TRUE), IF(W2072&lt;-0.05, "អនុញ្ញាត (អ្នកផ្គត់ផ្គង់ប្រកាសខ្វះ)", "បានប្រកាស (អនុញ្ញាត)"), IF(AND(T2072=FALSE, U2072=FALSE, V2072=FALSE), "ព្យួរទុក (មិនមានទិន្នន័យ)", "ប្រកាសខុស (ព្យួរទុក)"))</f>
        <v/>
      </c>
      <c r="L2072" s="418" t="inlineStr"/>
      <c r="M2072" s="418" t="inlineStr"/>
      <c r="N2072" s="455" t="n"/>
      <c r="O2072" s="455">
        <f>IF(W2072&lt;0,AI2072,I2072)</f>
        <v/>
      </c>
      <c r="P2072" s="455">
        <f>I2072-O2072</f>
        <v/>
      </c>
      <c r="Q2072" s="418" t="n"/>
      <c r="R2072" s="418" t="inlineStr">
        <is>
          <t>IN202105-0314</t>
        </is>
      </c>
      <c r="S2072" s="418" t="inlineStr"/>
      <c r="T2072" s="418">
        <f>R2072=S2072</f>
        <v/>
      </c>
      <c r="U2072" s="418">
        <f>AND(MONTH(F2072)=MONTH(Y2072), YEAR(F2072)=YEAR(Y2072))</f>
        <v/>
      </c>
      <c r="V2072" s="418">
        <f>AND(AC2072&lt;&gt;"", 'Company information'!D$4&lt;&gt;"", RIGHT(SUBSTITUTE(AC2072,"-",""),9)=RIGHT(SUBSTITUTE('Company information'!D$4,"-",""),9))</f>
        <v/>
      </c>
      <c r="W2072" s="418">
        <f>AI2072-I2072</f>
        <v/>
      </c>
      <c r="X2072" s="455" t="n"/>
      <c r="Y2072" s="417" t="n"/>
      <c r="Z2072" s="418" t="n"/>
      <c r="AA2072" s="418" t="n"/>
      <c r="AB2072" s="418" t="n"/>
      <c r="AC2072" s="418" t="n"/>
      <c r="AD2072" s="418" t="n"/>
      <c r="AE2072" s="455" t="n"/>
      <c r="AF2072" s="455" t="n"/>
      <c r="AG2072" s="455" t="n"/>
      <c r="AH2072" s="455" t="n"/>
      <c r="AI2072" s="455" t="n"/>
      <c r="AJ2072" s="455" t="n"/>
      <c r="AK2072" s="455" t="n"/>
      <c r="AL2072" s="455" t="n"/>
      <c r="AM2072" s="455" t="n"/>
      <c r="AN2072" s="455" t="n"/>
      <c r="AO2072" s="455" t="n"/>
      <c r="AP2072" s="455" t="n"/>
      <c r="AQ2072" s="455" t="n"/>
      <c r="AR2072" s="418" t="n"/>
      <c r="AS2072" s="418" t="n"/>
      <c r="AT2072" s="418" t="n"/>
    </row>
    <row r="2073">
      <c r="A2073" s="417" t="n">
        <v>2064</v>
      </c>
      <c r="B2073" s="418" t="inlineStr">
        <is>
          <t>Trucking Fee</t>
        </is>
      </c>
      <c r="C2073" s="418" t="inlineStr">
        <is>
          <t>56ប៊ី-លីង សឹបផ្លាយ ឆេន មេនេចម៉ិន ឯ.ក</t>
        </is>
      </c>
      <c r="D2073" s="418" t="inlineStr">
        <is>
          <t>K004-902004795</t>
        </is>
      </c>
      <c r="E2073" s="418" t="inlineStr">
        <is>
          <t>IN202105-0313</t>
        </is>
      </c>
      <c r="F2073" s="419" t="n">
        <v>44347</v>
      </c>
      <c r="G2073" s="420" t="n">
        <v>164916</v>
      </c>
      <c r="H2073" s="418" t="n"/>
      <c r="I2073" s="455" t="n">
        <v>164916</v>
      </c>
      <c r="J2073" s="418">
        <f>IF(L2073&lt;&gt;"",L2073,K2073)</f>
        <v/>
      </c>
      <c r="K2073" s="418">
        <f>IF(AND(T2073=TRUE, U2073=TRUE, V2073=TRUE), IF(W2073&lt;-0.05, "អនុញ្ញាត (អ្នកផ្គត់ផ្គង់ប្រកាសខ្វះ)", "បានប្រកាស (អនុញ្ញាត)"), IF(AND(T2073=FALSE, U2073=FALSE, V2073=FALSE), "ព្យួរទុក (មិនមានទិន្នន័យ)", "ប្រកាសខុស (ព្យួរទុក)"))</f>
        <v/>
      </c>
      <c r="L2073" s="418" t="inlineStr"/>
      <c r="M2073" s="418" t="inlineStr"/>
      <c r="N2073" s="455" t="n"/>
      <c r="O2073" s="455">
        <f>IF(W2073&lt;0,AI2073,I2073)</f>
        <v/>
      </c>
      <c r="P2073" s="455">
        <f>I2073-O2073</f>
        <v/>
      </c>
      <c r="Q2073" s="418" t="n"/>
      <c r="R2073" s="418" t="inlineStr">
        <is>
          <t>IN202105-0313</t>
        </is>
      </c>
      <c r="S2073" s="418" t="inlineStr"/>
      <c r="T2073" s="418">
        <f>R2073=S2073</f>
        <v/>
      </c>
      <c r="U2073" s="418">
        <f>AND(MONTH(F2073)=MONTH(Y2073), YEAR(F2073)=YEAR(Y2073))</f>
        <v/>
      </c>
      <c r="V2073" s="418">
        <f>AND(AC2073&lt;&gt;"", 'Company information'!D$4&lt;&gt;"", RIGHT(SUBSTITUTE(AC2073,"-",""),9)=RIGHT(SUBSTITUTE('Company information'!D$4,"-",""),9))</f>
        <v/>
      </c>
      <c r="W2073" s="418">
        <f>AI2073-I2073</f>
        <v/>
      </c>
      <c r="X2073" s="455" t="n"/>
      <c r="Y2073" s="417" t="n"/>
      <c r="Z2073" s="418" t="n"/>
      <c r="AA2073" s="418" t="n"/>
      <c r="AB2073" s="418" t="n"/>
      <c r="AC2073" s="418" t="n"/>
      <c r="AD2073" s="418" t="n"/>
      <c r="AE2073" s="455" t="n"/>
      <c r="AF2073" s="455" t="n"/>
      <c r="AG2073" s="455" t="n"/>
      <c r="AH2073" s="455" t="n"/>
      <c r="AI2073" s="455" t="n"/>
      <c r="AJ2073" s="455" t="n"/>
      <c r="AK2073" s="455" t="n"/>
      <c r="AL2073" s="455" t="n"/>
      <c r="AM2073" s="455" t="n"/>
      <c r="AN2073" s="455" t="n"/>
      <c r="AO2073" s="455" t="n"/>
      <c r="AP2073" s="455" t="n"/>
      <c r="AQ2073" s="455" t="n"/>
      <c r="AR2073" s="418" t="n"/>
      <c r="AS2073" s="418" t="n"/>
      <c r="AT2073" s="418" t="n"/>
    </row>
    <row r="2074">
      <c r="A2074" s="417" t="n">
        <v>2065</v>
      </c>
      <c r="B2074" s="418" t="inlineStr">
        <is>
          <t>Trucking Fee</t>
        </is>
      </c>
      <c r="C2074" s="418" t="inlineStr">
        <is>
          <t>56ប៊ី-លីង សឹបផ្លាយ ឆេន មេនេចម៉ិន ឯ.ក</t>
        </is>
      </c>
      <c r="D2074" s="418" t="inlineStr">
        <is>
          <t>K004-902004795</t>
        </is>
      </c>
      <c r="E2074" s="418" t="inlineStr">
        <is>
          <t>IN202105-0312</t>
        </is>
      </c>
      <c r="F2074" s="419" t="n">
        <v>44347</v>
      </c>
      <c r="G2074" s="420" t="n">
        <v>236176</v>
      </c>
      <c r="H2074" s="418" t="n"/>
      <c r="I2074" s="455" t="n">
        <v>236176</v>
      </c>
      <c r="J2074" s="418">
        <f>IF(L2074&lt;&gt;"",L2074,K2074)</f>
        <v/>
      </c>
      <c r="K2074" s="418">
        <f>IF(AND(T2074=TRUE, U2074=TRUE, V2074=TRUE), IF(W2074&lt;-0.05, "អនុញ្ញាត (អ្នកផ្គត់ផ្គង់ប្រកាសខ្វះ)", "បានប្រកាស (អនុញ្ញាត)"), IF(AND(T2074=FALSE, U2074=FALSE, V2074=FALSE), "ព្យួរទុក (មិនមានទិន្នន័យ)", "ប្រកាសខុស (ព្យួរទុក)"))</f>
        <v/>
      </c>
      <c r="L2074" s="418" t="inlineStr"/>
      <c r="M2074" s="418" t="inlineStr"/>
      <c r="N2074" s="455" t="n"/>
      <c r="O2074" s="455">
        <f>IF(W2074&lt;0,AI2074,I2074)</f>
        <v/>
      </c>
      <c r="P2074" s="455">
        <f>I2074-O2074</f>
        <v/>
      </c>
      <c r="Q2074" s="418" t="n"/>
      <c r="R2074" s="418" t="inlineStr">
        <is>
          <t>IN202105-0312</t>
        </is>
      </c>
      <c r="S2074" s="418" t="inlineStr"/>
      <c r="T2074" s="418">
        <f>R2074=S2074</f>
        <v/>
      </c>
      <c r="U2074" s="418">
        <f>AND(MONTH(F2074)=MONTH(Y2074), YEAR(F2074)=YEAR(Y2074))</f>
        <v/>
      </c>
      <c r="V2074" s="418">
        <f>AND(AC2074&lt;&gt;"", 'Company information'!D$4&lt;&gt;"", RIGHT(SUBSTITUTE(AC2074,"-",""),9)=RIGHT(SUBSTITUTE('Company information'!D$4,"-",""),9))</f>
        <v/>
      </c>
      <c r="W2074" s="418">
        <f>AI2074-I2074</f>
        <v/>
      </c>
      <c r="X2074" s="455" t="n"/>
      <c r="Y2074" s="417" t="n"/>
      <c r="Z2074" s="418" t="n"/>
      <c r="AA2074" s="418" t="n"/>
      <c r="AB2074" s="418" t="n"/>
      <c r="AC2074" s="418" t="n"/>
      <c r="AD2074" s="418" t="n"/>
      <c r="AE2074" s="455" t="n"/>
      <c r="AF2074" s="455" t="n"/>
      <c r="AG2074" s="455" t="n"/>
      <c r="AH2074" s="455" t="n"/>
      <c r="AI2074" s="455" t="n"/>
      <c r="AJ2074" s="455" t="n"/>
      <c r="AK2074" s="455" t="n"/>
      <c r="AL2074" s="455" t="n"/>
      <c r="AM2074" s="455" t="n"/>
      <c r="AN2074" s="455" t="n"/>
      <c r="AO2074" s="455" t="n"/>
      <c r="AP2074" s="455" t="n"/>
      <c r="AQ2074" s="455" t="n"/>
      <c r="AR2074" s="418" t="n"/>
      <c r="AS2074" s="418" t="n"/>
      <c r="AT2074" s="418" t="n"/>
    </row>
    <row r="2075">
      <c r="A2075" s="417" t="n">
        <v>2066</v>
      </c>
      <c r="B2075" s="418" t="inlineStr">
        <is>
          <t>Trucking Fee</t>
        </is>
      </c>
      <c r="C2075" s="418" t="inlineStr">
        <is>
          <t>56ប៊ី-លីង សឹបផ្លាយ ឆេន មេនេចម៉ិន ឯ.ក</t>
        </is>
      </c>
      <c r="D2075" s="418" t="inlineStr">
        <is>
          <t>K004-902004795</t>
        </is>
      </c>
      <c r="E2075" s="418" t="inlineStr">
        <is>
          <t>IN202105-0311</t>
        </is>
      </c>
      <c r="F2075" s="419" t="n">
        <v>44347</v>
      </c>
      <c r="G2075" s="420" t="n">
        <v>236176</v>
      </c>
      <c r="H2075" s="418" t="n"/>
      <c r="I2075" s="455" t="n">
        <v>236176</v>
      </c>
      <c r="J2075" s="418">
        <f>IF(L2075&lt;&gt;"",L2075,K2075)</f>
        <v/>
      </c>
      <c r="K2075" s="418">
        <f>IF(AND(T2075=TRUE, U2075=TRUE, V2075=TRUE), IF(W2075&lt;-0.05, "អនុញ្ញាត (អ្នកផ្គត់ផ្គង់ប្រកាសខ្វះ)", "បានប្រកាស (អនុញ្ញាត)"), IF(AND(T2075=FALSE, U2075=FALSE, V2075=FALSE), "ព្យួរទុក (មិនមានទិន្នន័យ)", "ប្រកាសខុស (ព្យួរទុក)"))</f>
        <v/>
      </c>
      <c r="L2075" s="418" t="inlineStr"/>
      <c r="M2075" s="418" t="inlineStr"/>
      <c r="N2075" s="455" t="n"/>
      <c r="O2075" s="455">
        <f>IF(W2075&lt;0,AI2075,I2075)</f>
        <v/>
      </c>
      <c r="P2075" s="455">
        <f>I2075-O2075</f>
        <v/>
      </c>
      <c r="Q2075" s="418" t="n"/>
      <c r="R2075" s="418" t="inlineStr">
        <is>
          <t>IN202105-0311</t>
        </is>
      </c>
      <c r="S2075" s="418" t="inlineStr"/>
      <c r="T2075" s="418">
        <f>R2075=S2075</f>
        <v/>
      </c>
      <c r="U2075" s="418">
        <f>AND(MONTH(F2075)=MONTH(Y2075), YEAR(F2075)=YEAR(Y2075))</f>
        <v/>
      </c>
      <c r="V2075" s="418">
        <f>AND(AC2075&lt;&gt;"", 'Company information'!D$4&lt;&gt;"", RIGHT(SUBSTITUTE(AC2075,"-",""),9)=RIGHT(SUBSTITUTE('Company information'!D$4,"-",""),9))</f>
        <v/>
      </c>
      <c r="W2075" s="418">
        <f>AI2075-I2075</f>
        <v/>
      </c>
      <c r="X2075" s="455" t="n"/>
      <c r="Y2075" s="417" t="n"/>
      <c r="Z2075" s="418" t="n"/>
      <c r="AA2075" s="418" t="n"/>
      <c r="AB2075" s="418" t="n"/>
      <c r="AC2075" s="418" t="n"/>
      <c r="AD2075" s="418" t="n"/>
      <c r="AE2075" s="455" t="n"/>
      <c r="AF2075" s="455" t="n"/>
      <c r="AG2075" s="455" t="n"/>
      <c r="AH2075" s="455" t="n"/>
      <c r="AI2075" s="455" t="n"/>
      <c r="AJ2075" s="455" t="n"/>
      <c r="AK2075" s="455" t="n"/>
      <c r="AL2075" s="455" t="n"/>
      <c r="AM2075" s="455" t="n"/>
      <c r="AN2075" s="455" t="n"/>
      <c r="AO2075" s="455" t="n"/>
      <c r="AP2075" s="455" t="n"/>
      <c r="AQ2075" s="455" t="n"/>
      <c r="AR2075" s="418" t="n"/>
      <c r="AS2075" s="418" t="n"/>
      <c r="AT2075" s="418" t="n"/>
    </row>
    <row r="2076">
      <c r="A2076" s="417" t="n">
        <v>2067</v>
      </c>
      <c r="B2076" s="418" t="inlineStr">
        <is>
          <t>Trucking Fee</t>
        </is>
      </c>
      <c r="C2076" s="418" t="inlineStr">
        <is>
          <t>56ប៊ី-លីង សឹបផ្លាយ ឆេន មេនេចម៉ិន ឯ.ក</t>
        </is>
      </c>
      <c r="D2076" s="418" t="inlineStr">
        <is>
          <t>K004-902004795</t>
        </is>
      </c>
      <c r="E2076" s="418" t="inlineStr">
        <is>
          <t>IN202105-0310</t>
        </is>
      </c>
      <c r="F2076" s="419" t="n">
        <v>44347</v>
      </c>
      <c r="G2076" s="420" t="n">
        <v>258572</v>
      </c>
      <c r="H2076" s="418" t="n"/>
      <c r="I2076" s="455" t="n">
        <v>258572</v>
      </c>
      <c r="J2076" s="418">
        <f>IF(L2076&lt;&gt;"",L2076,K2076)</f>
        <v/>
      </c>
      <c r="K2076" s="418">
        <f>IF(AND(T2076=TRUE, U2076=TRUE, V2076=TRUE), IF(W2076&lt;-0.05, "អនុញ្ញាត (អ្នកផ្គត់ផ្គង់ប្រកាសខ្វះ)", "បានប្រកាស (អនុញ្ញាត)"), IF(AND(T2076=FALSE, U2076=FALSE, V2076=FALSE), "ព្យួរទុក (មិនមានទិន្នន័យ)", "ប្រកាសខុស (ព្យួរទុក)"))</f>
        <v/>
      </c>
      <c r="L2076" s="418" t="inlineStr"/>
      <c r="M2076" s="418" t="inlineStr"/>
      <c r="N2076" s="455" t="n"/>
      <c r="O2076" s="455">
        <f>IF(W2076&lt;0,AI2076,I2076)</f>
        <v/>
      </c>
      <c r="P2076" s="455">
        <f>I2076-O2076</f>
        <v/>
      </c>
      <c r="Q2076" s="418" t="n"/>
      <c r="R2076" s="418" t="inlineStr">
        <is>
          <t>IN202105-0310</t>
        </is>
      </c>
      <c r="S2076" s="418" t="inlineStr"/>
      <c r="T2076" s="418">
        <f>R2076=S2076</f>
        <v/>
      </c>
      <c r="U2076" s="418">
        <f>AND(MONTH(F2076)=MONTH(Y2076), YEAR(F2076)=YEAR(Y2076))</f>
        <v/>
      </c>
      <c r="V2076" s="418">
        <f>AND(AC2076&lt;&gt;"", 'Company information'!D$4&lt;&gt;"", RIGHT(SUBSTITUTE(AC2076,"-",""),9)=RIGHT(SUBSTITUTE('Company information'!D$4,"-",""),9))</f>
        <v/>
      </c>
      <c r="W2076" s="418">
        <f>AI2076-I2076</f>
        <v/>
      </c>
      <c r="X2076" s="455" t="n"/>
      <c r="Y2076" s="417" t="n"/>
      <c r="Z2076" s="418" t="n"/>
      <c r="AA2076" s="418" t="n"/>
      <c r="AB2076" s="418" t="n"/>
      <c r="AC2076" s="418" t="n"/>
      <c r="AD2076" s="418" t="n"/>
      <c r="AE2076" s="455" t="n"/>
      <c r="AF2076" s="455" t="n"/>
      <c r="AG2076" s="455" t="n"/>
      <c r="AH2076" s="455" t="n"/>
      <c r="AI2076" s="455" t="n"/>
      <c r="AJ2076" s="455" t="n"/>
      <c r="AK2076" s="455" t="n"/>
      <c r="AL2076" s="455" t="n"/>
      <c r="AM2076" s="455" t="n"/>
      <c r="AN2076" s="455" t="n"/>
      <c r="AO2076" s="455" t="n"/>
      <c r="AP2076" s="455" t="n"/>
      <c r="AQ2076" s="455" t="n"/>
      <c r="AR2076" s="418" t="n"/>
      <c r="AS2076" s="418" t="n"/>
      <c r="AT2076" s="418" t="n"/>
    </row>
    <row r="2077">
      <c r="A2077" s="417" t="n">
        <v>2068</v>
      </c>
      <c r="B2077" s="418" t="inlineStr">
        <is>
          <t>Trucking Fee</t>
        </is>
      </c>
      <c r="C2077" s="418" t="inlineStr">
        <is>
          <t>56ប៊ី-លីង សឹបផ្លាយ ឆេន មេនេចម៉ិន ឯ.ក</t>
        </is>
      </c>
      <c r="D2077" s="418" t="inlineStr">
        <is>
          <t>K004-902004795</t>
        </is>
      </c>
      <c r="E2077" s="418" t="inlineStr">
        <is>
          <t>IN202105-0309</t>
        </is>
      </c>
      <c r="F2077" s="419" t="n">
        <v>44347</v>
      </c>
      <c r="G2077" s="420" t="n">
        <v>293184</v>
      </c>
      <c r="H2077" s="418" t="n"/>
      <c r="I2077" s="455" t="n">
        <v>293184</v>
      </c>
      <c r="J2077" s="418">
        <f>IF(L2077&lt;&gt;"",L2077,K2077)</f>
        <v/>
      </c>
      <c r="K2077" s="418">
        <f>IF(AND(T2077=TRUE, U2077=TRUE, V2077=TRUE), IF(W2077&lt;-0.05, "អនុញ្ញាត (អ្នកផ្គត់ផ្គង់ប្រកាសខ្វះ)", "បានប្រកាស (អនុញ្ញាត)"), IF(AND(T2077=FALSE, U2077=FALSE, V2077=FALSE), "ព្យួរទុក (មិនមានទិន្នន័យ)", "ប្រកាសខុស (ព្យួរទុក)"))</f>
        <v/>
      </c>
      <c r="L2077" s="418" t="inlineStr"/>
      <c r="M2077" s="418" t="inlineStr"/>
      <c r="N2077" s="455" t="n"/>
      <c r="O2077" s="455">
        <f>IF(W2077&lt;0,AI2077,I2077)</f>
        <v/>
      </c>
      <c r="P2077" s="455">
        <f>I2077-O2077</f>
        <v/>
      </c>
      <c r="Q2077" s="418" t="n"/>
      <c r="R2077" s="418" t="inlineStr">
        <is>
          <t>IN202105-0309</t>
        </is>
      </c>
      <c r="S2077" s="418" t="inlineStr"/>
      <c r="T2077" s="418">
        <f>R2077=S2077</f>
        <v/>
      </c>
      <c r="U2077" s="418">
        <f>AND(MONTH(F2077)=MONTH(Y2077), YEAR(F2077)=YEAR(Y2077))</f>
        <v/>
      </c>
      <c r="V2077" s="418">
        <f>AND(AC2077&lt;&gt;"", 'Company information'!D$4&lt;&gt;"", RIGHT(SUBSTITUTE(AC2077,"-",""),9)=RIGHT(SUBSTITUTE('Company information'!D$4,"-",""),9))</f>
        <v/>
      </c>
      <c r="W2077" s="418">
        <f>AI2077-I2077</f>
        <v/>
      </c>
      <c r="X2077" s="455" t="n"/>
      <c r="Y2077" s="417" t="n"/>
      <c r="Z2077" s="418" t="n"/>
      <c r="AA2077" s="418" t="n"/>
      <c r="AB2077" s="418" t="n"/>
      <c r="AC2077" s="418" t="n"/>
      <c r="AD2077" s="418" t="n"/>
      <c r="AE2077" s="455" t="n"/>
      <c r="AF2077" s="455" t="n"/>
      <c r="AG2077" s="455" t="n"/>
      <c r="AH2077" s="455" t="n"/>
      <c r="AI2077" s="455" t="n"/>
      <c r="AJ2077" s="455" t="n"/>
      <c r="AK2077" s="455" t="n"/>
      <c r="AL2077" s="455" t="n"/>
      <c r="AM2077" s="455" t="n"/>
      <c r="AN2077" s="455" t="n"/>
      <c r="AO2077" s="455" t="n"/>
      <c r="AP2077" s="455" t="n"/>
      <c r="AQ2077" s="455" t="n"/>
      <c r="AR2077" s="418" t="n"/>
      <c r="AS2077" s="418" t="n"/>
      <c r="AT2077" s="418" t="n"/>
    </row>
    <row r="2078">
      <c r="A2078" s="417" t="n">
        <v>2069</v>
      </c>
      <c r="B2078" s="418" t="inlineStr">
        <is>
          <t>Trucking Fee</t>
        </is>
      </c>
      <c r="C2078" s="418" t="inlineStr">
        <is>
          <t>56ប៊ី-លីង សឹបផ្លាយ ឆេន មេនេចម៉ិន ឯ.ក</t>
        </is>
      </c>
      <c r="D2078" s="418" t="inlineStr">
        <is>
          <t>K004-902004795</t>
        </is>
      </c>
      <c r="E2078" s="418" t="inlineStr">
        <is>
          <t>IN202105-0307</t>
        </is>
      </c>
      <c r="F2078" s="419" t="n">
        <v>44347</v>
      </c>
      <c r="G2078" s="420" t="n">
        <v>270788</v>
      </c>
      <c r="H2078" s="418" t="n"/>
      <c r="I2078" s="455" t="n">
        <v>270788</v>
      </c>
      <c r="J2078" s="418">
        <f>IF(L2078&lt;&gt;"",L2078,K2078)</f>
        <v/>
      </c>
      <c r="K2078" s="418">
        <f>IF(AND(T2078=TRUE, U2078=TRUE, V2078=TRUE), IF(W2078&lt;-0.05, "អនុញ្ញាត (អ្នកផ្គត់ផ្គង់ប្រកាសខ្វះ)", "បានប្រកាស (អនុញ្ញាត)"), IF(AND(T2078=FALSE, U2078=FALSE, V2078=FALSE), "ព្យួរទុក (មិនមានទិន្នន័យ)", "ប្រកាសខុស (ព្យួរទុក)"))</f>
        <v/>
      </c>
      <c r="L2078" s="418" t="inlineStr"/>
      <c r="M2078" s="418" t="inlineStr"/>
      <c r="N2078" s="455" t="n"/>
      <c r="O2078" s="455">
        <f>IF(W2078&lt;0,AI2078,I2078)</f>
        <v/>
      </c>
      <c r="P2078" s="455">
        <f>I2078-O2078</f>
        <v/>
      </c>
      <c r="Q2078" s="418" t="n"/>
      <c r="R2078" s="418" t="inlineStr">
        <is>
          <t>IN202105-0307</t>
        </is>
      </c>
      <c r="S2078" s="418" t="inlineStr"/>
      <c r="T2078" s="418">
        <f>R2078=S2078</f>
        <v/>
      </c>
      <c r="U2078" s="418">
        <f>AND(MONTH(F2078)=MONTH(Y2078), YEAR(F2078)=YEAR(Y2078))</f>
        <v/>
      </c>
      <c r="V2078" s="418">
        <f>AND(AC2078&lt;&gt;"", 'Company information'!D$4&lt;&gt;"", RIGHT(SUBSTITUTE(AC2078,"-",""),9)=RIGHT(SUBSTITUTE('Company information'!D$4,"-",""),9))</f>
        <v/>
      </c>
      <c r="W2078" s="418">
        <f>AI2078-I2078</f>
        <v/>
      </c>
      <c r="X2078" s="455" t="n"/>
      <c r="Y2078" s="417" t="n"/>
      <c r="Z2078" s="418" t="n"/>
      <c r="AA2078" s="418" t="n"/>
      <c r="AB2078" s="418" t="n"/>
      <c r="AC2078" s="418" t="n"/>
      <c r="AD2078" s="418" t="n"/>
      <c r="AE2078" s="455" t="n"/>
      <c r="AF2078" s="455" t="n"/>
      <c r="AG2078" s="455" t="n"/>
      <c r="AH2078" s="455" t="n"/>
      <c r="AI2078" s="455" t="n"/>
      <c r="AJ2078" s="455" t="n"/>
      <c r="AK2078" s="455" t="n"/>
      <c r="AL2078" s="455" t="n"/>
      <c r="AM2078" s="455" t="n"/>
      <c r="AN2078" s="455" t="n"/>
      <c r="AO2078" s="455" t="n"/>
      <c r="AP2078" s="455" t="n"/>
      <c r="AQ2078" s="455" t="n"/>
      <c r="AR2078" s="418" t="n"/>
      <c r="AS2078" s="418" t="n"/>
      <c r="AT2078" s="418" t="n"/>
    </row>
    <row r="2079">
      <c r="A2079" s="417" t="n">
        <v>2070</v>
      </c>
      <c r="B2079" s="418" t="inlineStr">
        <is>
          <t>Trucking Fee</t>
        </is>
      </c>
      <c r="C2079" s="418" t="inlineStr">
        <is>
          <t>56ប៊ី-លីង សឹបផ្លាយ ឆេន មេនេចម៉ិន ឯ.ក</t>
        </is>
      </c>
      <c r="D2079" s="418" t="inlineStr">
        <is>
          <t>K004-902004795</t>
        </is>
      </c>
      <c r="E2079" s="418" t="inlineStr">
        <is>
          <t>IN202105-0305</t>
        </is>
      </c>
      <c r="F2079" s="419" t="n">
        <v>44347</v>
      </c>
      <c r="G2079" s="420" t="n">
        <v>270788</v>
      </c>
      <c r="H2079" s="418" t="n"/>
      <c r="I2079" s="455" t="n">
        <v>270788</v>
      </c>
      <c r="J2079" s="418">
        <f>IF(L2079&lt;&gt;"",L2079,K2079)</f>
        <v/>
      </c>
      <c r="K2079" s="418">
        <f>IF(AND(T2079=TRUE, U2079=TRUE, V2079=TRUE), IF(W2079&lt;-0.05, "អនុញ្ញាត (អ្នកផ្គត់ផ្គង់ប្រកាសខ្វះ)", "បានប្រកាស (អនុញ្ញាត)"), IF(AND(T2079=FALSE, U2079=FALSE, V2079=FALSE), "ព្យួរទុក (មិនមានទិន្នន័យ)", "ប្រកាសខុស (ព្យួរទុក)"))</f>
        <v/>
      </c>
      <c r="L2079" s="418" t="inlineStr"/>
      <c r="M2079" s="418" t="inlineStr"/>
      <c r="N2079" s="455" t="n"/>
      <c r="O2079" s="455">
        <f>IF(W2079&lt;0,AI2079,I2079)</f>
        <v/>
      </c>
      <c r="P2079" s="455">
        <f>I2079-O2079</f>
        <v/>
      </c>
      <c r="Q2079" s="418" t="n"/>
      <c r="R2079" s="418" t="inlineStr">
        <is>
          <t>IN202105-0305</t>
        </is>
      </c>
      <c r="S2079" s="418" t="inlineStr"/>
      <c r="T2079" s="418">
        <f>R2079=S2079</f>
        <v/>
      </c>
      <c r="U2079" s="418">
        <f>AND(MONTH(F2079)=MONTH(Y2079), YEAR(F2079)=YEAR(Y2079))</f>
        <v/>
      </c>
      <c r="V2079" s="418">
        <f>AND(AC2079&lt;&gt;"", 'Company information'!D$4&lt;&gt;"", RIGHT(SUBSTITUTE(AC2079,"-",""),9)=RIGHT(SUBSTITUTE('Company information'!D$4,"-",""),9))</f>
        <v/>
      </c>
      <c r="W2079" s="418">
        <f>AI2079-I2079</f>
        <v/>
      </c>
      <c r="X2079" s="455" t="n"/>
      <c r="Y2079" s="417" t="n"/>
      <c r="Z2079" s="418" t="n"/>
      <c r="AA2079" s="418" t="n"/>
      <c r="AB2079" s="418" t="n"/>
      <c r="AC2079" s="418" t="n"/>
      <c r="AD2079" s="418" t="n"/>
      <c r="AE2079" s="455" t="n"/>
      <c r="AF2079" s="455" t="n"/>
      <c r="AG2079" s="455" t="n"/>
      <c r="AH2079" s="455" t="n"/>
      <c r="AI2079" s="455" t="n"/>
      <c r="AJ2079" s="455" t="n"/>
      <c r="AK2079" s="455" t="n"/>
      <c r="AL2079" s="455" t="n"/>
      <c r="AM2079" s="455" t="n"/>
      <c r="AN2079" s="455" t="n"/>
      <c r="AO2079" s="455" t="n"/>
      <c r="AP2079" s="455" t="n"/>
      <c r="AQ2079" s="455" t="n"/>
      <c r="AR2079" s="418" t="n"/>
      <c r="AS2079" s="418" t="n"/>
      <c r="AT2079" s="418" t="n"/>
    </row>
    <row r="2080">
      <c r="A2080" s="417" t="n">
        <v>2071</v>
      </c>
      <c r="B2080" s="418" t="inlineStr">
        <is>
          <t>Trucking Fee</t>
        </is>
      </c>
      <c r="C2080" s="418" t="inlineStr">
        <is>
          <t>56ប៊ី-លីង សឹបផ្លាយ ឆេន មេនេចម៉ិន ឯ.ក</t>
        </is>
      </c>
      <c r="D2080" s="418" t="inlineStr">
        <is>
          <t>K004-902004795</t>
        </is>
      </c>
      <c r="E2080" s="418" t="inlineStr">
        <is>
          <t>IN202105-0304</t>
        </is>
      </c>
      <c r="F2080" s="419" t="n">
        <v>44347</v>
      </c>
      <c r="G2080" s="420" t="n">
        <v>270788</v>
      </c>
      <c r="H2080" s="418" t="n"/>
      <c r="I2080" s="455" t="n">
        <v>270788</v>
      </c>
      <c r="J2080" s="418">
        <f>IF(L2080&lt;&gt;"",L2080,K2080)</f>
        <v/>
      </c>
      <c r="K2080" s="418">
        <f>IF(AND(T2080=TRUE, U2080=TRUE, V2080=TRUE), IF(W2080&lt;-0.05, "អនុញ្ញាត (អ្នកផ្គត់ផ្គង់ប្រកាសខ្វះ)", "បានប្រកាស (អនុញ្ញាត)"), IF(AND(T2080=FALSE, U2080=FALSE, V2080=FALSE), "ព្យួរទុក (មិនមានទិន្នន័យ)", "ប្រកាសខុស (ព្យួរទុក)"))</f>
        <v/>
      </c>
      <c r="L2080" s="418" t="inlineStr"/>
      <c r="M2080" s="418" t="inlineStr"/>
      <c r="N2080" s="455" t="n"/>
      <c r="O2080" s="455">
        <f>IF(W2080&lt;0,AI2080,I2080)</f>
        <v/>
      </c>
      <c r="P2080" s="455">
        <f>I2080-O2080</f>
        <v/>
      </c>
      <c r="Q2080" s="418" t="n"/>
      <c r="R2080" s="418" t="inlineStr">
        <is>
          <t>IN202105-0304</t>
        </is>
      </c>
      <c r="S2080" s="418" t="inlineStr"/>
      <c r="T2080" s="418">
        <f>R2080=S2080</f>
        <v/>
      </c>
      <c r="U2080" s="418">
        <f>AND(MONTH(F2080)=MONTH(Y2080), YEAR(F2080)=YEAR(Y2080))</f>
        <v/>
      </c>
      <c r="V2080" s="418">
        <f>AND(AC2080&lt;&gt;"", 'Company information'!D$4&lt;&gt;"", RIGHT(SUBSTITUTE(AC2080,"-",""),9)=RIGHT(SUBSTITUTE('Company information'!D$4,"-",""),9))</f>
        <v/>
      </c>
      <c r="W2080" s="418">
        <f>AI2080-I2080</f>
        <v/>
      </c>
      <c r="X2080" s="455" t="n"/>
      <c r="Y2080" s="417" t="n"/>
      <c r="Z2080" s="418" t="n"/>
      <c r="AA2080" s="418" t="n"/>
      <c r="AB2080" s="418" t="n"/>
      <c r="AC2080" s="418" t="n"/>
      <c r="AD2080" s="418" t="n"/>
      <c r="AE2080" s="455" t="n"/>
      <c r="AF2080" s="455" t="n"/>
      <c r="AG2080" s="455" t="n"/>
      <c r="AH2080" s="455" t="n"/>
      <c r="AI2080" s="455" t="n"/>
      <c r="AJ2080" s="455" t="n"/>
      <c r="AK2080" s="455" t="n"/>
      <c r="AL2080" s="455" t="n"/>
      <c r="AM2080" s="455" t="n"/>
      <c r="AN2080" s="455" t="n"/>
      <c r="AO2080" s="455" t="n"/>
      <c r="AP2080" s="455" t="n"/>
      <c r="AQ2080" s="455" t="n"/>
      <c r="AR2080" s="418" t="n"/>
      <c r="AS2080" s="418" t="n"/>
      <c r="AT2080" s="418" t="n"/>
    </row>
    <row r="2081">
      <c r="A2081" s="417" t="n">
        <v>2072</v>
      </c>
      <c r="B2081" s="418" t="inlineStr">
        <is>
          <t>Trucking Fee</t>
        </is>
      </c>
      <c r="C2081" s="418" t="inlineStr">
        <is>
          <t>56ប៊ី-លីង សឹបផ្លាយ ឆេន មេនេចម៉ិន ឯ.ក</t>
        </is>
      </c>
      <c r="D2081" s="418" t="inlineStr">
        <is>
          <t>K004-902004795</t>
        </is>
      </c>
      <c r="E2081" s="418" t="inlineStr">
        <is>
          <t>IN202105-0303</t>
        </is>
      </c>
      <c r="F2081" s="419" t="n">
        <v>44347</v>
      </c>
      <c r="G2081" s="420" t="n">
        <v>258572</v>
      </c>
      <c r="H2081" s="418" t="n"/>
      <c r="I2081" s="455" t="n">
        <v>258572</v>
      </c>
      <c r="J2081" s="418">
        <f>IF(L2081&lt;&gt;"",L2081,K2081)</f>
        <v/>
      </c>
      <c r="K2081" s="418">
        <f>IF(AND(T2081=TRUE, U2081=TRUE, V2081=TRUE), IF(W2081&lt;-0.05, "អនុញ្ញាត (អ្នកផ្គត់ផ្គង់ប្រកាសខ្វះ)", "បានប្រកាស (អនុញ្ញាត)"), IF(AND(T2081=FALSE, U2081=FALSE, V2081=FALSE), "ព្យួរទុក (មិនមានទិន្នន័យ)", "ប្រកាសខុស (ព្យួរទុក)"))</f>
        <v/>
      </c>
      <c r="L2081" s="418" t="inlineStr"/>
      <c r="M2081" s="418" t="inlineStr"/>
      <c r="N2081" s="455" t="n"/>
      <c r="O2081" s="455">
        <f>IF(W2081&lt;0,AI2081,I2081)</f>
        <v/>
      </c>
      <c r="P2081" s="455">
        <f>I2081-O2081</f>
        <v/>
      </c>
      <c r="Q2081" s="418" t="n"/>
      <c r="R2081" s="418" t="inlineStr">
        <is>
          <t>IN202105-0303</t>
        </is>
      </c>
      <c r="S2081" s="418" t="inlineStr"/>
      <c r="T2081" s="418">
        <f>R2081=S2081</f>
        <v/>
      </c>
      <c r="U2081" s="418">
        <f>AND(MONTH(F2081)=MONTH(Y2081), YEAR(F2081)=YEAR(Y2081))</f>
        <v/>
      </c>
      <c r="V2081" s="418">
        <f>AND(AC2081&lt;&gt;"", 'Company information'!D$4&lt;&gt;"", RIGHT(SUBSTITUTE(AC2081,"-",""),9)=RIGHT(SUBSTITUTE('Company information'!D$4,"-",""),9))</f>
        <v/>
      </c>
      <c r="W2081" s="418">
        <f>AI2081-I2081</f>
        <v/>
      </c>
      <c r="X2081" s="455" t="n"/>
      <c r="Y2081" s="417" t="n"/>
      <c r="Z2081" s="418" t="n"/>
      <c r="AA2081" s="418" t="n"/>
      <c r="AB2081" s="418" t="n"/>
      <c r="AC2081" s="418" t="n"/>
      <c r="AD2081" s="418" t="n"/>
      <c r="AE2081" s="455" t="n"/>
      <c r="AF2081" s="455" t="n"/>
      <c r="AG2081" s="455" t="n"/>
      <c r="AH2081" s="455" t="n"/>
      <c r="AI2081" s="455" t="n"/>
      <c r="AJ2081" s="455" t="n"/>
      <c r="AK2081" s="455" t="n"/>
      <c r="AL2081" s="455" t="n"/>
      <c r="AM2081" s="455" t="n"/>
      <c r="AN2081" s="455" t="n"/>
      <c r="AO2081" s="455" t="n"/>
      <c r="AP2081" s="455" t="n"/>
      <c r="AQ2081" s="455" t="n"/>
      <c r="AR2081" s="418" t="n"/>
      <c r="AS2081" s="418" t="n"/>
      <c r="AT2081" s="418" t="n"/>
    </row>
    <row r="2082">
      <c r="A2082" s="417" t="n">
        <v>2073</v>
      </c>
      <c r="B2082" s="418" t="inlineStr">
        <is>
          <t>Trucking Fee</t>
        </is>
      </c>
      <c r="C2082" s="418" t="inlineStr">
        <is>
          <t>56ប៊ី-លីង សឹបផ្លាយ ឆេន មេនេចម៉ិន ឯ.ក</t>
        </is>
      </c>
      <c r="D2082" s="418" t="inlineStr">
        <is>
          <t>K004-902004795</t>
        </is>
      </c>
      <c r="E2082" s="418" t="inlineStr">
        <is>
          <t>IN202105-0302</t>
        </is>
      </c>
      <c r="F2082" s="419" t="n">
        <v>44347</v>
      </c>
      <c r="G2082" s="420" t="n">
        <v>295220</v>
      </c>
      <c r="H2082" s="418" t="n"/>
      <c r="I2082" s="455" t="n">
        <v>295220</v>
      </c>
      <c r="J2082" s="418">
        <f>IF(L2082&lt;&gt;"",L2082,K2082)</f>
        <v/>
      </c>
      <c r="K2082" s="418">
        <f>IF(AND(T2082=TRUE, U2082=TRUE, V2082=TRUE), IF(W2082&lt;-0.05, "អនុញ្ញាត (អ្នកផ្គត់ផ្គង់ប្រកាសខ្វះ)", "បានប្រកាស (អនុញ្ញាត)"), IF(AND(T2082=FALSE, U2082=FALSE, V2082=FALSE), "ព្យួរទុក (មិនមានទិន្នន័យ)", "ប្រកាសខុស (ព្យួរទុក)"))</f>
        <v/>
      </c>
      <c r="L2082" s="418" t="inlineStr"/>
      <c r="M2082" s="418" t="inlineStr"/>
      <c r="N2082" s="455" t="n"/>
      <c r="O2082" s="455">
        <f>IF(W2082&lt;0,AI2082,I2082)</f>
        <v/>
      </c>
      <c r="P2082" s="455">
        <f>I2082-O2082</f>
        <v/>
      </c>
      <c r="Q2082" s="418" t="n"/>
      <c r="R2082" s="418" t="inlineStr">
        <is>
          <t>IN202105-0302</t>
        </is>
      </c>
      <c r="S2082" s="418" t="inlineStr"/>
      <c r="T2082" s="418">
        <f>R2082=S2082</f>
        <v/>
      </c>
      <c r="U2082" s="418">
        <f>AND(MONTH(F2082)=MONTH(Y2082), YEAR(F2082)=YEAR(Y2082))</f>
        <v/>
      </c>
      <c r="V2082" s="418">
        <f>AND(AC2082&lt;&gt;"", 'Company information'!D$4&lt;&gt;"", RIGHT(SUBSTITUTE(AC2082,"-",""),9)=RIGHT(SUBSTITUTE('Company information'!D$4,"-",""),9))</f>
        <v/>
      </c>
      <c r="W2082" s="418">
        <f>AI2082-I2082</f>
        <v/>
      </c>
      <c r="X2082" s="455" t="n"/>
      <c r="Y2082" s="417" t="n"/>
      <c r="Z2082" s="418" t="n"/>
      <c r="AA2082" s="418" t="n"/>
      <c r="AB2082" s="418" t="n"/>
      <c r="AC2082" s="418" t="n"/>
      <c r="AD2082" s="418" t="n"/>
      <c r="AE2082" s="455" t="n"/>
      <c r="AF2082" s="455" t="n"/>
      <c r="AG2082" s="455" t="n"/>
      <c r="AH2082" s="455" t="n"/>
      <c r="AI2082" s="455" t="n"/>
      <c r="AJ2082" s="455" t="n"/>
      <c r="AK2082" s="455" t="n"/>
      <c r="AL2082" s="455" t="n"/>
      <c r="AM2082" s="455" t="n"/>
      <c r="AN2082" s="455" t="n"/>
      <c r="AO2082" s="455" t="n"/>
      <c r="AP2082" s="455" t="n"/>
      <c r="AQ2082" s="455" t="n"/>
      <c r="AR2082" s="418" t="n"/>
      <c r="AS2082" s="418" t="n"/>
      <c r="AT2082" s="418" t="n"/>
    </row>
    <row r="2083">
      <c r="A2083" s="417" t="n">
        <v>2074</v>
      </c>
      <c r="B2083" s="418" t="inlineStr">
        <is>
          <t>Trucking Fee</t>
        </is>
      </c>
      <c r="C2083" s="418" t="inlineStr">
        <is>
          <t>56ប៊ី-លីង សឹបផ្លាយ ឆេន មេនេចម៉ិន ឯ.ក</t>
        </is>
      </c>
      <c r="D2083" s="418" t="inlineStr">
        <is>
          <t>K004-902004795</t>
        </is>
      </c>
      <c r="E2083" s="418" t="inlineStr">
        <is>
          <t>IN202105-0301</t>
        </is>
      </c>
      <c r="F2083" s="419" t="n">
        <v>44347</v>
      </c>
      <c r="G2083" s="420" t="n">
        <v>258572</v>
      </c>
      <c r="H2083" s="418" t="n"/>
      <c r="I2083" s="455" t="n">
        <v>258572</v>
      </c>
      <c r="J2083" s="418">
        <f>IF(L2083&lt;&gt;"",L2083,K2083)</f>
        <v/>
      </c>
      <c r="K2083" s="418">
        <f>IF(AND(T2083=TRUE, U2083=TRUE, V2083=TRUE), IF(W2083&lt;-0.05, "អនុញ្ញាត (អ្នកផ្គត់ផ្គង់ប្រកាសខ្វះ)", "បានប្រកាស (អនុញ្ញាត)"), IF(AND(T2083=FALSE, U2083=FALSE, V2083=FALSE), "ព្យួរទុក (មិនមានទិន្នន័យ)", "ប្រកាសខុស (ព្យួរទុក)"))</f>
        <v/>
      </c>
      <c r="L2083" s="418" t="inlineStr"/>
      <c r="M2083" s="418" t="inlineStr"/>
      <c r="N2083" s="455" t="n"/>
      <c r="O2083" s="455">
        <f>IF(W2083&lt;0,AI2083,I2083)</f>
        <v/>
      </c>
      <c r="P2083" s="455">
        <f>I2083-O2083</f>
        <v/>
      </c>
      <c r="Q2083" s="418" t="n"/>
      <c r="R2083" s="418" t="inlineStr">
        <is>
          <t>IN202105-0301</t>
        </is>
      </c>
      <c r="S2083" s="418" t="inlineStr"/>
      <c r="T2083" s="418">
        <f>R2083=S2083</f>
        <v/>
      </c>
      <c r="U2083" s="418">
        <f>AND(MONTH(F2083)=MONTH(Y2083), YEAR(F2083)=YEAR(Y2083))</f>
        <v/>
      </c>
      <c r="V2083" s="418">
        <f>AND(AC2083&lt;&gt;"", 'Company information'!D$4&lt;&gt;"", RIGHT(SUBSTITUTE(AC2083,"-",""),9)=RIGHT(SUBSTITUTE('Company information'!D$4,"-",""),9))</f>
        <v/>
      </c>
      <c r="W2083" s="418">
        <f>AI2083-I2083</f>
        <v/>
      </c>
      <c r="X2083" s="455" t="n"/>
      <c r="Y2083" s="417" t="n"/>
      <c r="Z2083" s="418" t="n"/>
      <c r="AA2083" s="418" t="n"/>
      <c r="AB2083" s="418" t="n"/>
      <c r="AC2083" s="418" t="n"/>
      <c r="AD2083" s="418" t="n"/>
      <c r="AE2083" s="455" t="n"/>
      <c r="AF2083" s="455" t="n"/>
      <c r="AG2083" s="455" t="n"/>
      <c r="AH2083" s="455" t="n"/>
      <c r="AI2083" s="455" t="n"/>
      <c r="AJ2083" s="455" t="n"/>
      <c r="AK2083" s="455" t="n"/>
      <c r="AL2083" s="455" t="n"/>
      <c r="AM2083" s="455" t="n"/>
      <c r="AN2083" s="455" t="n"/>
      <c r="AO2083" s="455" t="n"/>
      <c r="AP2083" s="455" t="n"/>
      <c r="AQ2083" s="455" t="n"/>
      <c r="AR2083" s="418" t="n"/>
      <c r="AS2083" s="418" t="n"/>
      <c r="AT2083" s="418" t="n"/>
    </row>
    <row r="2084">
      <c r="A2084" s="417" t="n">
        <v>2075</v>
      </c>
      <c r="B2084" s="418" t="inlineStr">
        <is>
          <t>Trucking Fee</t>
        </is>
      </c>
      <c r="C2084" s="418" t="inlineStr">
        <is>
          <t>56ប៊ី-លីង សឹបផ្លាយ ឆេន មេនេចម៉ិន ឯ.ក</t>
        </is>
      </c>
      <c r="D2084" s="418" t="inlineStr">
        <is>
          <t>K004-902004795</t>
        </is>
      </c>
      <c r="E2084" s="418" t="inlineStr">
        <is>
          <t>IN202105-0300</t>
        </is>
      </c>
      <c r="F2084" s="419" t="n">
        <v>44347</v>
      </c>
      <c r="G2084" s="420" t="n">
        <v>541576</v>
      </c>
      <c r="H2084" s="418" t="n"/>
      <c r="I2084" s="455" t="n">
        <v>541576</v>
      </c>
      <c r="J2084" s="418">
        <f>IF(L2084&lt;&gt;"",L2084,K2084)</f>
        <v/>
      </c>
      <c r="K2084" s="418">
        <f>IF(AND(T2084=TRUE, U2084=TRUE, V2084=TRUE), IF(W2084&lt;-0.05, "អនុញ្ញាត (អ្នកផ្គត់ផ្គង់ប្រកាសខ្វះ)", "បានប្រកាស (អនុញ្ញាត)"), IF(AND(T2084=FALSE, U2084=FALSE, V2084=FALSE), "ព្យួរទុក (មិនមានទិន្នន័យ)", "ប្រកាសខុស (ព្យួរទុក)"))</f>
        <v/>
      </c>
      <c r="L2084" s="418" t="inlineStr"/>
      <c r="M2084" s="418" t="inlineStr"/>
      <c r="N2084" s="455" t="n"/>
      <c r="O2084" s="455">
        <f>IF(W2084&lt;0,AI2084,I2084)</f>
        <v/>
      </c>
      <c r="P2084" s="455">
        <f>I2084-O2084</f>
        <v/>
      </c>
      <c r="Q2084" s="418" t="n"/>
      <c r="R2084" s="418" t="inlineStr">
        <is>
          <t>IN202105-0300</t>
        </is>
      </c>
      <c r="S2084" s="418" t="inlineStr"/>
      <c r="T2084" s="418">
        <f>R2084=S2084</f>
        <v/>
      </c>
      <c r="U2084" s="418">
        <f>AND(MONTH(F2084)=MONTH(Y2084), YEAR(F2084)=YEAR(Y2084))</f>
        <v/>
      </c>
      <c r="V2084" s="418">
        <f>AND(AC2084&lt;&gt;"", 'Company information'!D$4&lt;&gt;"", RIGHT(SUBSTITUTE(AC2084,"-",""),9)=RIGHT(SUBSTITUTE('Company information'!D$4,"-",""),9))</f>
        <v/>
      </c>
      <c r="W2084" s="418">
        <f>AI2084-I2084</f>
        <v/>
      </c>
      <c r="X2084" s="455" t="n"/>
      <c r="Y2084" s="417" t="n"/>
      <c r="Z2084" s="418" t="n"/>
      <c r="AA2084" s="418" t="n"/>
      <c r="AB2084" s="418" t="n"/>
      <c r="AC2084" s="418" t="n"/>
      <c r="AD2084" s="418" t="n"/>
      <c r="AE2084" s="455" t="n"/>
      <c r="AF2084" s="455" t="n"/>
      <c r="AG2084" s="455" t="n"/>
      <c r="AH2084" s="455" t="n"/>
      <c r="AI2084" s="455" t="n"/>
      <c r="AJ2084" s="455" t="n"/>
      <c r="AK2084" s="455" t="n"/>
      <c r="AL2084" s="455" t="n"/>
      <c r="AM2084" s="455" t="n"/>
      <c r="AN2084" s="455" t="n"/>
      <c r="AO2084" s="455" t="n"/>
      <c r="AP2084" s="455" t="n"/>
      <c r="AQ2084" s="455" t="n"/>
      <c r="AR2084" s="418" t="n"/>
      <c r="AS2084" s="418" t="n"/>
      <c r="AT2084" s="418" t="n"/>
    </row>
    <row r="2085">
      <c r="A2085" s="417" t="n">
        <v>2076</v>
      </c>
      <c r="B2085" s="418" t="inlineStr">
        <is>
          <t>Trucking Fee</t>
        </is>
      </c>
      <c r="C2085" s="418" t="inlineStr">
        <is>
          <t>56ប៊ី-លីង សឹបផ្លាយ ឆេន មេនេចម៉ិន ឯ.ក</t>
        </is>
      </c>
      <c r="D2085" s="418" t="inlineStr">
        <is>
          <t>K004-902004795</t>
        </is>
      </c>
      <c r="E2085" s="418" t="inlineStr">
        <is>
          <t>IN202105-0299</t>
        </is>
      </c>
      <c r="F2085" s="419" t="n">
        <v>44347</v>
      </c>
      <c r="G2085" s="420" t="n">
        <v>484568</v>
      </c>
      <c r="H2085" s="418" t="n"/>
      <c r="I2085" s="455" t="n">
        <v>484568</v>
      </c>
      <c r="J2085" s="418">
        <f>IF(L2085&lt;&gt;"",L2085,K2085)</f>
        <v/>
      </c>
      <c r="K2085" s="418">
        <f>IF(AND(T2085=TRUE, U2085=TRUE, V2085=TRUE), IF(W2085&lt;-0.05, "អនុញ្ញាត (អ្នកផ្គត់ផ្គង់ប្រកាសខ្វះ)", "បានប្រកាស (អនុញ្ញាត)"), IF(AND(T2085=FALSE, U2085=FALSE, V2085=FALSE), "ព្យួរទុក (មិនមានទិន្នន័យ)", "ប្រកាសខុស (ព្យួរទុក)"))</f>
        <v/>
      </c>
      <c r="L2085" s="418" t="inlineStr"/>
      <c r="M2085" s="418" t="inlineStr"/>
      <c r="N2085" s="455" t="n"/>
      <c r="O2085" s="455">
        <f>IF(W2085&lt;0,AI2085,I2085)</f>
        <v/>
      </c>
      <c r="P2085" s="455">
        <f>I2085-O2085</f>
        <v/>
      </c>
      <c r="Q2085" s="418" t="n"/>
      <c r="R2085" s="418" t="inlineStr">
        <is>
          <t>IN202105-0299</t>
        </is>
      </c>
      <c r="S2085" s="418" t="inlineStr"/>
      <c r="T2085" s="418">
        <f>R2085=S2085</f>
        <v/>
      </c>
      <c r="U2085" s="418">
        <f>AND(MONTH(F2085)=MONTH(Y2085), YEAR(F2085)=YEAR(Y2085))</f>
        <v/>
      </c>
      <c r="V2085" s="418">
        <f>AND(AC2085&lt;&gt;"", 'Company information'!D$4&lt;&gt;"", RIGHT(SUBSTITUTE(AC2085,"-",""),9)=RIGHT(SUBSTITUTE('Company information'!D$4,"-",""),9))</f>
        <v/>
      </c>
      <c r="W2085" s="418">
        <f>AI2085-I2085</f>
        <v/>
      </c>
      <c r="X2085" s="455" t="n"/>
      <c r="Y2085" s="417" t="n"/>
      <c r="Z2085" s="418" t="n"/>
      <c r="AA2085" s="418" t="n"/>
      <c r="AB2085" s="418" t="n"/>
      <c r="AC2085" s="418" t="n"/>
      <c r="AD2085" s="418" t="n"/>
      <c r="AE2085" s="455" t="n"/>
      <c r="AF2085" s="455" t="n"/>
      <c r="AG2085" s="455" t="n"/>
      <c r="AH2085" s="455" t="n"/>
      <c r="AI2085" s="455" t="n"/>
      <c r="AJ2085" s="455" t="n"/>
      <c r="AK2085" s="455" t="n"/>
      <c r="AL2085" s="455" t="n"/>
      <c r="AM2085" s="455" t="n"/>
      <c r="AN2085" s="455" t="n"/>
      <c r="AO2085" s="455" t="n"/>
      <c r="AP2085" s="455" t="n"/>
      <c r="AQ2085" s="455" t="n"/>
      <c r="AR2085" s="418" t="n"/>
      <c r="AS2085" s="418" t="n"/>
      <c r="AT2085" s="418" t="n"/>
    </row>
    <row r="2086">
      <c r="A2086" s="417" t="n">
        <v>2077</v>
      </c>
      <c r="B2086" s="418" t="inlineStr">
        <is>
          <t>Trucking Fee</t>
        </is>
      </c>
      <c r="C2086" s="418" t="inlineStr">
        <is>
          <t>56ប៊ី-លីង សឹបផ្លាយ ឆេន មេនេចម៉ិន ឯ.ក</t>
        </is>
      </c>
      <c r="D2086" s="418" t="inlineStr">
        <is>
          <t>K004-902004795</t>
        </is>
      </c>
      <c r="E2086" s="418" t="inlineStr">
        <is>
          <t>IN202105-0298</t>
        </is>
      </c>
      <c r="F2086" s="419" t="n">
        <v>44347</v>
      </c>
      <c r="G2086" s="420" t="n">
        <v>472352</v>
      </c>
      <c r="H2086" s="418" t="n"/>
      <c r="I2086" s="455" t="n">
        <v>472352</v>
      </c>
      <c r="J2086" s="418">
        <f>IF(L2086&lt;&gt;"",L2086,K2086)</f>
        <v/>
      </c>
      <c r="K2086" s="418">
        <f>IF(AND(T2086=TRUE, U2086=TRUE, V2086=TRUE), IF(W2086&lt;-0.05, "អនុញ្ញាត (អ្នកផ្គត់ផ្គង់ប្រកាសខ្វះ)", "បានប្រកាស (អនុញ្ញាត)"), IF(AND(T2086=FALSE, U2086=FALSE, V2086=FALSE), "ព្យួរទុក (មិនមានទិន្នន័យ)", "ប្រកាសខុស (ព្យួរទុក)"))</f>
        <v/>
      </c>
      <c r="L2086" s="418" t="inlineStr"/>
      <c r="M2086" s="418" t="inlineStr"/>
      <c r="N2086" s="455" t="n"/>
      <c r="O2086" s="455">
        <f>IF(W2086&lt;0,AI2086,I2086)</f>
        <v/>
      </c>
      <c r="P2086" s="455">
        <f>I2086-O2086</f>
        <v/>
      </c>
      <c r="Q2086" s="418" t="n"/>
      <c r="R2086" s="418" t="inlineStr">
        <is>
          <t>IN202105-0298</t>
        </is>
      </c>
      <c r="S2086" s="418" t="inlineStr"/>
      <c r="T2086" s="418">
        <f>R2086=S2086</f>
        <v/>
      </c>
      <c r="U2086" s="418">
        <f>AND(MONTH(F2086)=MONTH(Y2086), YEAR(F2086)=YEAR(Y2086))</f>
        <v/>
      </c>
      <c r="V2086" s="418">
        <f>AND(AC2086&lt;&gt;"", 'Company information'!D$4&lt;&gt;"", RIGHT(SUBSTITUTE(AC2086,"-",""),9)=RIGHT(SUBSTITUTE('Company information'!D$4,"-",""),9))</f>
        <v/>
      </c>
      <c r="W2086" s="418">
        <f>AI2086-I2086</f>
        <v/>
      </c>
      <c r="X2086" s="455" t="n"/>
      <c r="Y2086" s="417" t="n"/>
      <c r="Z2086" s="418" t="n"/>
      <c r="AA2086" s="418" t="n"/>
      <c r="AB2086" s="418" t="n"/>
      <c r="AC2086" s="418" t="n"/>
      <c r="AD2086" s="418" t="n"/>
      <c r="AE2086" s="455" t="n"/>
      <c r="AF2086" s="455" t="n"/>
      <c r="AG2086" s="455" t="n"/>
      <c r="AH2086" s="455" t="n"/>
      <c r="AI2086" s="455" t="n"/>
      <c r="AJ2086" s="455" t="n"/>
      <c r="AK2086" s="455" t="n"/>
      <c r="AL2086" s="455" t="n"/>
      <c r="AM2086" s="455" t="n"/>
      <c r="AN2086" s="455" t="n"/>
      <c r="AO2086" s="455" t="n"/>
      <c r="AP2086" s="455" t="n"/>
      <c r="AQ2086" s="455" t="n"/>
      <c r="AR2086" s="418" t="n"/>
      <c r="AS2086" s="418" t="n"/>
      <c r="AT2086" s="418" t="n"/>
    </row>
    <row r="2087">
      <c r="A2087" s="417" t="n">
        <v>2078</v>
      </c>
      <c r="B2087" s="418" t="inlineStr">
        <is>
          <t>Trucking Fee</t>
        </is>
      </c>
      <c r="C2087" s="418" t="inlineStr">
        <is>
          <t>56ប៊ី-លីង សឹបផ្លាយ ឆេន មេនេចម៉ិន ឯ.ក</t>
        </is>
      </c>
      <c r="D2087" s="418" t="inlineStr">
        <is>
          <t>K004-902004795</t>
        </is>
      </c>
      <c r="E2087" s="418" t="inlineStr">
        <is>
          <t>IN202105-0297</t>
        </is>
      </c>
      <c r="F2087" s="419" t="n">
        <v>44347</v>
      </c>
      <c r="G2087" s="420" t="n">
        <v>270788</v>
      </c>
      <c r="H2087" s="418" t="n"/>
      <c r="I2087" s="455" t="n">
        <v>270788</v>
      </c>
      <c r="J2087" s="418">
        <f>IF(L2087&lt;&gt;"",L2087,K2087)</f>
        <v/>
      </c>
      <c r="K2087" s="418">
        <f>IF(AND(T2087=TRUE, U2087=TRUE, V2087=TRUE), IF(W2087&lt;-0.05, "អនុញ្ញាត (អ្នកផ្គត់ផ្គង់ប្រកាសខ្វះ)", "បានប្រកាស (អនុញ្ញាត)"), IF(AND(T2087=FALSE, U2087=FALSE, V2087=FALSE), "ព្យួរទុក (មិនមានទិន្នន័យ)", "ប្រកាសខុស (ព្យួរទុក)"))</f>
        <v/>
      </c>
      <c r="L2087" s="418" t="inlineStr"/>
      <c r="M2087" s="418" t="inlineStr"/>
      <c r="N2087" s="455" t="n"/>
      <c r="O2087" s="455">
        <f>IF(W2087&lt;0,AI2087,I2087)</f>
        <v/>
      </c>
      <c r="P2087" s="455">
        <f>I2087-O2087</f>
        <v/>
      </c>
      <c r="Q2087" s="418" t="n"/>
      <c r="R2087" s="418" t="inlineStr">
        <is>
          <t>IN202105-0297</t>
        </is>
      </c>
      <c r="S2087" s="418" t="inlineStr"/>
      <c r="T2087" s="418">
        <f>R2087=S2087</f>
        <v/>
      </c>
      <c r="U2087" s="418">
        <f>AND(MONTH(F2087)=MONTH(Y2087), YEAR(F2087)=YEAR(Y2087))</f>
        <v/>
      </c>
      <c r="V2087" s="418">
        <f>AND(AC2087&lt;&gt;"", 'Company information'!D$4&lt;&gt;"", RIGHT(SUBSTITUTE(AC2087,"-",""),9)=RIGHT(SUBSTITUTE('Company information'!D$4,"-",""),9))</f>
        <v/>
      </c>
      <c r="W2087" s="418">
        <f>AI2087-I2087</f>
        <v/>
      </c>
      <c r="X2087" s="455" t="n"/>
      <c r="Y2087" s="417" t="n"/>
      <c r="Z2087" s="418" t="n"/>
      <c r="AA2087" s="418" t="n"/>
      <c r="AB2087" s="418" t="n"/>
      <c r="AC2087" s="418" t="n"/>
      <c r="AD2087" s="418" t="n"/>
      <c r="AE2087" s="455" t="n"/>
      <c r="AF2087" s="455" t="n"/>
      <c r="AG2087" s="455" t="n"/>
      <c r="AH2087" s="455" t="n"/>
      <c r="AI2087" s="455" t="n"/>
      <c r="AJ2087" s="455" t="n"/>
      <c r="AK2087" s="455" t="n"/>
      <c r="AL2087" s="455" t="n"/>
      <c r="AM2087" s="455" t="n"/>
      <c r="AN2087" s="455" t="n"/>
      <c r="AO2087" s="455" t="n"/>
      <c r="AP2087" s="455" t="n"/>
      <c r="AQ2087" s="455" t="n"/>
      <c r="AR2087" s="418" t="n"/>
      <c r="AS2087" s="418" t="n"/>
      <c r="AT2087" s="418" t="n"/>
    </row>
    <row r="2088">
      <c r="A2088" s="417" t="n">
        <v>2079</v>
      </c>
      <c r="B2088" s="418" t="inlineStr">
        <is>
          <t>Trucking Fee</t>
        </is>
      </c>
      <c r="C2088" s="418" t="inlineStr">
        <is>
          <t>56ប៊ី-លីង សឹបផ្លាយ ឆេន មេនេចម៉ិន ឯ.ក</t>
        </is>
      </c>
      <c r="D2088" s="418" t="inlineStr">
        <is>
          <t>K004-902004795</t>
        </is>
      </c>
      <c r="E2088" s="418" t="inlineStr">
        <is>
          <t>IN202105-0296</t>
        </is>
      </c>
      <c r="F2088" s="419" t="n">
        <v>44347</v>
      </c>
      <c r="G2088" s="420" t="n">
        <v>201564</v>
      </c>
      <c r="H2088" s="418" t="n"/>
      <c r="I2088" s="455" t="n">
        <v>201564</v>
      </c>
      <c r="J2088" s="418">
        <f>IF(L2088&lt;&gt;"",L2088,K2088)</f>
        <v/>
      </c>
      <c r="K2088" s="418">
        <f>IF(AND(T2088=TRUE, U2088=TRUE, V2088=TRUE), IF(W2088&lt;-0.05, "អនុញ្ញាត (អ្នកផ្គត់ផ្គង់ប្រកាសខ្វះ)", "បានប្រកាស (អនុញ្ញាត)"), IF(AND(T2088=FALSE, U2088=FALSE, V2088=FALSE), "ព្យួរទុក (មិនមានទិន្នន័យ)", "ប្រកាសខុស (ព្យួរទុក)"))</f>
        <v/>
      </c>
      <c r="L2088" s="418" t="inlineStr"/>
      <c r="M2088" s="418" t="inlineStr"/>
      <c r="N2088" s="455" t="n"/>
      <c r="O2088" s="455">
        <f>IF(W2088&lt;0,AI2088,I2088)</f>
        <v/>
      </c>
      <c r="P2088" s="455">
        <f>I2088-O2088</f>
        <v/>
      </c>
      <c r="Q2088" s="418" t="n"/>
      <c r="R2088" s="418" t="inlineStr">
        <is>
          <t>IN202105-0296</t>
        </is>
      </c>
      <c r="S2088" s="418" t="inlineStr"/>
      <c r="T2088" s="418">
        <f>R2088=S2088</f>
        <v/>
      </c>
      <c r="U2088" s="418">
        <f>AND(MONTH(F2088)=MONTH(Y2088), YEAR(F2088)=YEAR(Y2088))</f>
        <v/>
      </c>
      <c r="V2088" s="418">
        <f>AND(AC2088&lt;&gt;"", 'Company information'!D$4&lt;&gt;"", RIGHT(SUBSTITUTE(AC2088,"-",""),9)=RIGHT(SUBSTITUTE('Company information'!D$4,"-",""),9))</f>
        <v/>
      </c>
      <c r="W2088" s="418">
        <f>AI2088-I2088</f>
        <v/>
      </c>
      <c r="X2088" s="455" t="n"/>
      <c r="Y2088" s="417" t="n"/>
      <c r="Z2088" s="418" t="n"/>
      <c r="AA2088" s="418" t="n"/>
      <c r="AB2088" s="418" t="n"/>
      <c r="AC2088" s="418" t="n"/>
      <c r="AD2088" s="418" t="n"/>
      <c r="AE2088" s="455" t="n"/>
      <c r="AF2088" s="455" t="n"/>
      <c r="AG2088" s="455" t="n"/>
      <c r="AH2088" s="455" t="n"/>
      <c r="AI2088" s="455" t="n"/>
      <c r="AJ2088" s="455" t="n"/>
      <c r="AK2088" s="455" t="n"/>
      <c r="AL2088" s="455" t="n"/>
      <c r="AM2088" s="455" t="n"/>
      <c r="AN2088" s="455" t="n"/>
      <c r="AO2088" s="455" t="n"/>
      <c r="AP2088" s="455" t="n"/>
      <c r="AQ2088" s="455" t="n"/>
      <c r="AR2088" s="418" t="n"/>
      <c r="AS2088" s="418" t="n"/>
      <c r="AT2088" s="418" t="n"/>
    </row>
    <row r="2089">
      <c r="A2089" s="417" t="n">
        <v>2080</v>
      </c>
      <c r="B2089" s="418" t="inlineStr">
        <is>
          <t>Trucking Fee</t>
        </is>
      </c>
      <c r="C2089" s="418" t="inlineStr">
        <is>
          <t>56ប៊ី-លីង សឹបផ្លាយ ឆេន មេនេចម៉ិន ឯ.ក</t>
        </is>
      </c>
      <c r="D2089" s="418" t="inlineStr">
        <is>
          <t>K004-902004795</t>
        </is>
      </c>
      <c r="E2089" s="418" t="inlineStr">
        <is>
          <t>IN202105-0295</t>
        </is>
      </c>
      <c r="F2089" s="419" t="n">
        <v>44347</v>
      </c>
      <c r="G2089" s="420" t="n">
        <v>209708</v>
      </c>
      <c r="H2089" s="418" t="n"/>
      <c r="I2089" s="455" t="n">
        <v>209708</v>
      </c>
      <c r="J2089" s="418">
        <f>IF(L2089&lt;&gt;"",L2089,K2089)</f>
        <v/>
      </c>
      <c r="K2089" s="418">
        <f>IF(AND(T2089=TRUE, U2089=TRUE, V2089=TRUE), IF(W2089&lt;-0.05, "អនុញ្ញាត (អ្នកផ្គត់ផ្គង់ប្រកាសខ្វះ)", "បានប្រកាស (អនុញ្ញាត)"), IF(AND(T2089=FALSE, U2089=FALSE, V2089=FALSE), "ព្យួរទុក (មិនមានទិន្នន័យ)", "ប្រកាសខុស (ព្យួរទុក)"))</f>
        <v/>
      </c>
      <c r="L2089" s="418" t="inlineStr"/>
      <c r="M2089" s="418" t="inlineStr"/>
      <c r="N2089" s="455" t="n"/>
      <c r="O2089" s="455">
        <f>IF(W2089&lt;0,AI2089,I2089)</f>
        <v/>
      </c>
      <c r="P2089" s="455">
        <f>I2089-O2089</f>
        <v/>
      </c>
      <c r="Q2089" s="418" t="n"/>
      <c r="R2089" s="418" t="inlineStr">
        <is>
          <t>IN202105-0295</t>
        </is>
      </c>
      <c r="S2089" s="418" t="inlineStr"/>
      <c r="T2089" s="418">
        <f>R2089=S2089</f>
        <v/>
      </c>
      <c r="U2089" s="418">
        <f>AND(MONTH(F2089)=MONTH(Y2089), YEAR(F2089)=YEAR(Y2089))</f>
        <v/>
      </c>
      <c r="V2089" s="418">
        <f>AND(AC2089&lt;&gt;"", 'Company information'!D$4&lt;&gt;"", RIGHT(SUBSTITUTE(AC2089,"-",""),9)=RIGHT(SUBSTITUTE('Company information'!D$4,"-",""),9))</f>
        <v/>
      </c>
      <c r="W2089" s="418">
        <f>AI2089-I2089</f>
        <v/>
      </c>
      <c r="X2089" s="455" t="n"/>
      <c r="Y2089" s="417" t="n"/>
      <c r="Z2089" s="418" t="n"/>
      <c r="AA2089" s="418" t="n"/>
      <c r="AB2089" s="418" t="n"/>
      <c r="AC2089" s="418" t="n"/>
      <c r="AD2089" s="418" t="n"/>
      <c r="AE2089" s="455" t="n"/>
      <c r="AF2089" s="455" t="n"/>
      <c r="AG2089" s="455" t="n"/>
      <c r="AH2089" s="455" t="n"/>
      <c r="AI2089" s="455" t="n"/>
      <c r="AJ2089" s="455" t="n"/>
      <c r="AK2089" s="455" t="n"/>
      <c r="AL2089" s="455" t="n"/>
      <c r="AM2089" s="455" t="n"/>
      <c r="AN2089" s="455" t="n"/>
      <c r="AO2089" s="455" t="n"/>
      <c r="AP2089" s="455" t="n"/>
      <c r="AQ2089" s="455" t="n"/>
      <c r="AR2089" s="418" t="n"/>
      <c r="AS2089" s="418" t="n"/>
      <c r="AT2089" s="418" t="n"/>
    </row>
    <row r="2090">
      <c r="A2090" s="417" t="n">
        <v>2081</v>
      </c>
      <c r="B2090" s="418" t="inlineStr">
        <is>
          <t>Trucking Fee</t>
        </is>
      </c>
      <c r="C2090" s="418" t="inlineStr">
        <is>
          <t>56ប៊ី-លីង សឹបផ្លាយ ឆេន មេនេចម៉ិន ឯ.ក</t>
        </is>
      </c>
      <c r="D2090" s="418" t="inlineStr">
        <is>
          <t>K004-902004795</t>
        </is>
      </c>
      <c r="E2090" s="418" t="inlineStr">
        <is>
          <t>IN202105-0294</t>
        </is>
      </c>
      <c r="F2090" s="419" t="n">
        <v>44347</v>
      </c>
      <c r="G2090" s="420" t="n">
        <v>299292</v>
      </c>
      <c r="H2090" s="418" t="n"/>
      <c r="I2090" s="455" t="n">
        <v>299292</v>
      </c>
      <c r="J2090" s="418">
        <f>IF(L2090&lt;&gt;"",L2090,K2090)</f>
        <v/>
      </c>
      <c r="K2090" s="418">
        <f>IF(AND(T2090=TRUE, U2090=TRUE, V2090=TRUE), IF(W2090&lt;-0.05, "អនុញ្ញាត (អ្នកផ្គត់ផ្គង់ប្រកាសខ្វះ)", "បានប្រកាស (អនុញ្ញាត)"), IF(AND(T2090=FALSE, U2090=FALSE, V2090=FALSE), "ព្យួរទុក (មិនមានទិន្នន័យ)", "ប្រកាសខុស (ព្យួរទុក)"))</f>
        <v/>
      </c>
      <c r="L2090" s="418" t="inlineStr"/>
      <c r="M2090" s="418" t="inlineStr"/>
      <c r="N2090" s="455" t="n"/>
      <c r="O2090" s="455">
        <f>IF(W2090&lt;0,AI2090,I2090)</f>
        <v/>
      </c>
      <c r="P2090" s="455">
        <f>I2090-O2090</f>
        <v/>
      </c>
      <c r="Q2090" s="418" t="n"/>
      <c r="R2090" s="418" t="inlineStr">
        <is>
          <t>IN202105-0294</t>
        </is>
      </c>
      <c r="S2090" s="418" t="inlineStr"/>
      <c r="T2090" s="418">
        <f>R2090=S2090</f>
        <v/>
      </c>
      <c r="U2090" s="418">
        <f>AND(MONTH(F2090)=MONTH(Y2090), YEAR(F2090)=YEAR(Y2090))</f>
        <v/>
      </c>
      <c r="V2090" s="418">
        <f>AND(AC2090&lt;&gt;"", 'Company information'!D$4&lt;&gt;"", RIGHT(SUBSTITUTE(AC2090,"-",""),9)=RIGHT(SUBSTITUTE('Company information'!D$4,"-",""),9))</f>
        <v/>
      </c>
      <c r="W2090" s="418">
        <f>AI2090-I2090</f>
        <v/>
      </c>
      <c r="X2090" s="455" t="n"/>
      <c r="Y2090" s="417" t="n"/>
      <c r="Z2090" s="418" t="n"/>
      <c r="AA2090" s="418" t="n"/>
      <c r="AB2090" s="418" t="n"/>
      <c r="AC2090" s="418" t="n"/>
      <c r="AD2090" s="418" t="n"/>
      <c r="AE2090" s="455" t="n"/>
      <c r="AF2090" s="455" t="n"/>
      <c r="AG2090" s="455" t="n"/>
      <c r="AH2090" s="455" t="n"/>
      <c r="AI2090" s="455" t="n"/>
      <c r="AJ2090" s="455" t="n"/>
      <c r="AK2090" s="455" t="n"/>
      <c r="AL2090" s="455" t="n"/>
      <c r="AM2090" s="455" t="n"/>
      <c r="AN2090" s="455" t="n"/>
      <c r="AO2090" s="455" t="n"/>
      <c r="AP2090" s="455" t="n"/>
      <c r="AQ2090" s="455" t="n"/>
      <c r="AR2090" s="418" t="n"/>
      <c r="AS2090" s="418" t="n"/>
      <c r="AT2090" s="418" t="n"/>
    </row>
    <row r="2091">
      <c r="A2091" s="417" t="n">
        <v>2082</v>
      </c>
      <c r="B2091" s="418" t="inlineStr">
        <is>
          <t>Handling Charge</t>
        </is>
      </c>
      <c r="C2091" s="418" t="inlineStr">
        <is>
          <t>56ប៊ី-លីង សឹបផ្លាយ ឆេន មេនេចម៉ិន ឯ.ក</t>
        </is>
      </c>
      <c r="D2091" s="418" t="inlineStr">
        <is>
          <t>K004-902004795</t>
        </is>
      </c>
      <c r="E2091" s="418" t="inlineStr">
        <is>
          <t>IN202105-0292</t>
        </is>
      </c>
      <c r="F2091" s="419" t="n">
        <v>44344</v>
      </c>
      <c r="G2091" s="420" t="n">
        <v>270655</v>
      </c>
      <c r="H2091" s="418" t="n"/>
      <c r="I2091" s="455" t="n">
        <v>270655</v>
      </c>
      <c r="J2091" s="418">
        <f>IF(L2091&lt;&gt;"",L2091,K2091)</f>
        <v/>
      </c>
      <c r="K2091" s="418">
        <f>IF(AND(T2091=TRUE, U2091=TRUE, V2091=TRUE), IF(W2091&lt;-0.05, "អនុញ្ញាត (អ្នកផ្គត់ផ្គង់ប្រកាសខ្វះ)", "បានប្រកាស (អនុញ្ញាត)"), IF(AND(T2091=FALSE, U2091=FALSE, V2091=FALSE), "ព្យួរទុក (មិនមានទិន្នន័យ)", "ប្រកាសខុស (ព្យួរទុក)"))</f>
        <v/>
      </c>
      <c r="L2091" s="418" t="inlineStr"/>
      <c r="M2091" s="418" t="inlineStr"/>
      <c r="N2091" s="455" t="n"/>
      <c r="O2091" s="455">
        <f>IF(W2091&lt;0,AI2091,I2091)</f>
        <v/>
      </c>
      <c r="P2091" s="455">
        <f>I2091-O2091</f>
        <v/>
      </c>
      <c r="Q2091" s="418" t="n"/>
      <c r="R2091" s="418" t="inlineStr">
        <is>
          <t>IN202105-0292</t>
        </is>
      </c>
      <c r="S2091" s="418" t="inlineStr"/>
      <c r="T2091" s="418">
        <f>R2091=S2091</f>
        <v/>
      </c>
      <c r="U2091" s="418">
        <f>AND(MONTH(F2091)=MONTH(Y2091), YEAR(F2091)=YEAR(Y2091))</f>
        <v/>
      </c>
      <c r="V2091" s="418">
        <f>AND(AC2091&lt;&gt;"", 'Company information'!D$4&lt;&gt;"", RIGHT(SUBSTITUTE(AC2091,"-",""),9)=RIGHT(SUBSTITUTE('Company information'!D$4,"-",""),9))</f>
        <v/>
      </c>
      <c r="W2091" s="418">
        <f>AI2091-I2091</f>
        <v/>
      </c>
      <c r="X2091" s="455" t="n"/>
      <c r="Y2091" s="417" t="n"/>
      <c r="Z2091" s="418" t="n"/>
      <c r="AA2091" s="418" t="n"/>
      <c r="AB2091" s="418" t="n"/>
      <c r="AC2091" s="418" t="n"/>
      <c r="AD2091" s="418" t="n"/>
      <c r="AE2091" s="455" t="n"/>
      <c r="AF2091" s="455" t="n"/>
      <c r="AG2091" s="455" t="n"/>
      <c r="AH2091" s="455" t="n"/>
      <c r="AI2091" s="455" t="n"/>
      <c r="AJ2091" s="455" t="n"/>
      <c r="AK2091" s="455" t="n"/>
      <c r="AL2091" s="455" t="n"/>
      <c r="AM2091" s="455" t="n"/>
      <c r="AN2091" s="455" t="n"/>
      <c r="AO2091" s="455" t="n"/>
      <c r="AP2091" s="455" t="n"/>
      <c r="AQ2091" s="455" t="n"/>
      <c r="AR2091" s="418" t="n"/>
      <c r="AS2091" s="418" t="n"/>
      <c r="AT2091" s="418" t="n"/>
    </row>
    <row r="2092">
      <c r="A2092" s="417" t="n">
        <v>2083</v>
      </c>
      <c r="B2092" s="418" t="inlineStr">
        <is>
          <t>Handling Charge</t>
        </is>
      </c>
      <c r="C2092" s="418" t="inlineStr">
        <is>
          <t>56ប៊ី-លីង សឹបផ្លាយ ឆេន មេនេចម៉ិន ឯ.ក</t>
        </is>
      </c>
      <c r="D2092" s="418" t="inlineStr">
        <is>
          <t>K004-902004795</t>
        </is>
      </c>
      <c r="E2092" s="418" t="inlineStr">
        <is>
          <t>IN202105-0291</t>
        </is>
      </c>
      <c r="F2092" s="419" t="n">
        <v>44344</v>
      </c>
      <c r="G2092" s="420" t="n">
        <v>463980</v>
      </c>
      <c r="H2092" s="418" t="n"/>
      <c r="I2092" s="455" t="n">
        <v>463980</v>
      </c>
      <c r="J2092" s="418">
        <f>IF(L2092&lt;&gt;"",L2092,K2092)</f>
        <v/>
      </c>
      <c r="K2092" s="418">
        <f>IF(AND(T2092=TRUE, U2092=TRUE, V2092=TRUE), IF(W2092&lt;-0.05, "អនុញ្ញាត (អ្នកផ្គត់ផ្គង់ប្រកាសខ្វះ)", "បានប្រកាស (អនុញ្ញាត)"), IF(AND(T2092=FALSE, U2092=FALSE, V2092=FALSE), "ព្យួរទុក (មិនមានទិន្នន័យ)", "ប្រកាសខុស (ព្យួរទុក)"))</f>
        <v/>
      </c>
      <c r="L2092" s="418" t="inlineStr"/>
      <c r="M2092" s="418" t="inlineStr"/>
      <c r="N2092" s="455" t="n"/>
      <c r="O2092" s="455">
        <f>IF(W2092&lt;0,AI2092,I2092)</f>
        <v/>
      </c>
      <c r="P2092" s="455">
        <f>I2092-O2092</f>
        <v/>
      </c>
      <c r="Q2092" s="418" t="n"/>
      <c r="R2092" s="418" t="inlineStr">
        <is>
          <t>IN202105-0291</t>
        </is>
      </c>
      <c r="S2092" s="418" t="inlineStr"/>
      <c r="T2092" s="418">
        <f>R2092=S2092</f>
        <v/>
      </c>
      <c r="U2092" s="418">
        <f>AND(MONTH(F2092)=MONTH(Y2092), YEAR(F2092)=YEAR(Y2092))</f>
        <v/>
      </c>
      <c r="V2092" s="418">
        <f>AND(AC2092&lt;&gt;"", 'Company information'!D$4&lt;&gt;"", RIGHT(SUBSTITUTE(AC2092,"-",""),9)=RIGHT(SUBSTITUTE('Company information'!D$4,"-",""),9))</f>
        <v/>
      </c>
      <c r="W2092" s="418">
        <f>AI2092-I2092</f>
        <v/>
      </c>
      <c r="X2092" s="455" t="n"/>
      <c r="Y2092" s="417" t="n"/>
      <c r="Z2092" s="418" t="n"/>
      <c r="AA2092" s="418" t="n"/>
      <c r="AB2092" s="418" t="n"/>
      <c r="AC2092" s="418" t="n"/>
      <c r="AD2092" s="418" t="n"/>
      <c r="AE2092" s="455" t="n"/>
      <c r="AF2092" s="455" t="n"/>
      <c r="AG2092" s="455" t="n"/>
      <c r="AH2092" s="455" t="n"/>
      <c r="AI2092" s="455" t="n"/>
      <c r="AJ2092" s="455" t="n"/>
      <c r="AK2092" s="455" t="n"/>
      <c r="AL2092" s="455" t="n"/>
      <c r="AM2092" s="455" t="n"/>
      <c r="AN2092" s="455" t="n"/>
      <c r="AO2092" s="455" t="n"/>
      <c r="AP2092" s="455" t="n"/>
      <c r="AQ2092" s="455" t="n"/>
      <c r="AR2092" s="418" t="n"/>
      <c r="AS2092" s="418" t="n"/>
      <c r="AT2092" s="418" t="n"/>
    </row>
    <row r="2093">
      <c r="A2093" s="417" t="n">
        <v>2084</v>
      </c>
      <c r="B2093" s="418" t="inlineStr">
        <is>
          <t>Handling Charge</t>
        </is>
      </c>
      <c r="C2093" s="418" t="inlineStr">
        <is>
          <t>56ប៊ី-លីង សឹបផ្លាយ ឆេន មេនេចម៉ិន ឯ.ក</t>
        </is>
      </c>
      <c r="D2093" s="418" t="inlineStr">
        <is>
          <t>K004-902004795</t>
        </is>
      </c>
      <c r="E2093" s="418" t="inlineStr">
        <is>
          <t>IN202105-0290</t>
        </is>
      </c>
      <c r="F2093" s="419" t="n">
        <v>44344</v>
      </c>
      <c r="G2093" s="420" t="n">
        <v>299145</v>
      </c>
      <c r="H2093" s="418" t="n"/>
      <c r="I2093" s="455" t="n">
        <v>299145</v>
      </c>
      <c r="J2093" s="418">
        <f>IF(L2093&lt;&gt;"",L2093,K2093)</f>
        <v/>
      </c>
      <c r="K2093" s="418">
        <f>IF(AND(T2093=TRUE, U2093=TRUE, V2093=TRUE), IF(W2093&lt;-0.05, "អនុញ្ញាត (អ្នកផ្គត់ផ្គង់ប្រកាសខ្វះ)", "បានប្រកាស (អនុញ្ញាត)"), IF(AND(T2093=FALSE, U2093=FALSE, V2093=FALSE), "ព្យួរទុក (មិនមានទិន្នន័យ)", "ប្រកាសខុស (ព្យួរទុក)"))</f>
        <v/>
      </c>
      <c r="L2093" s="418" t="inlineStr"/>
      <c r="M2093" s="418" t="inlineStr"/>
      <c r="N2093" s="455" t="n"/>
      <c r="O2093" s="455">
        <f>IF(W2093&lt;0,AI2093,I2093)</f>
        <v/>
      </c>
      <c r="P2093" s="455">
        <f>I2093-O2093</f>
        <v/>
      </c>
      <c r="Q2093" s="418" t="n"/>
      <c r="R2093" s="418" t="inlineStr">
        <is>
          <t>IN202105-0290</t>
        </is>
      </c>
      <c r="S2093" s="418" t="inlineStr"/>
      <c r="T2093" s="418">
        <f>R2093=S2093</f>
        <v/>
      </c>
      <c r="U2093" s="418">
        <f>AND(MONTH(F2093)=MONTH(Y2093), YEAR(F2093)=YEAR(Y2093))</f>
        <v/>
      </c>
      <c r="V2093" s="418">
        <f>AND(AC2093&lt;&gt;"", 'Company information'!D$4&lt;&gt;"", RIGHT(SUBSTITUTE(AC2093,"-",""),9)=RIGHT(SUBSTITUTE('Company information'!D$4,"-",""),9))</f>
        <v/>
      </c>
      <c r="W2093" s="418">
        <f>AI2093-I2093</f>
        <v/>
      </c>
      <c r="X2093" s="455" t="n"/>
      <c r="Y2093" s="417" t="n"/>
      <c r="Z2093" s="418" t="n"/>
      <c r="AA2093" s="418" t="n"/>
      <c r="AB2093" s="418" t="n"/>
      <c r="AC2093" s="418" t="n"/>
      <c r="AD2093" s="418" t="n"/>
      <c r="AE2093" s="455" t="n"/>
      <c r="AF2093" s="455" t="n"/>
      <c r="AG2093" s="455" t="n"/>
      <c r="AH2093" s="455" t="n"/>
      <c r="AI2093" s="455" t="n"/>
      <c r="AJ2093" s="455" t="n"/>
      <c r="AK2093" s="455" t="n"/>
      <c r="AL2093" s="455" t="n"/>
      <c r="AM2093" s="455" t="n"/>
      <c r="AN2093" s="455" t="n"/>
      <c r="AO2093" s="455" t="n"/>
      <c r="AP2093" s="455" t="n"/>
      <c r="AQ2093" s="455" t="n"/>
      <c r="AR2093" s="418" t="n"/>
      <c r="AS2093" s="418" t="n"/>
      <c r="AT2093" s="418" t="n"/>
    </row>
    <row r="2094">
      <c r="A2094" s="417" t="n">
        <v>2085</v>
      </c>
      <c r="B2094" s="418" t="inlineStr">
        <is>
          <t>Handling Charge</t>
        </is>
      </c>
      <c r="C2094" s="418" t="inlineStr">
        <is>
          <t>56ប៊ី-លីង សឹបផ្លាយ ឆេន មេនេចម៉ិន ឯ.ក</t>
        </is>
      </c>
      <c r="D2094" s="418" t="inlineStr">
        <is>
          <t>K004-902004795</t>
        </is>
      </c>
      <c r="E2094" s="418" t="inlineStr">
        <is>
          <t>IN202105-0289</t>
        </is>
      </c>
      <c r="F2094" s="419" t="n">
        <v>44344</v>
      </c>
      <c r="G2094" s="420" t="n">
        <v>293040</v>
      </c>
      <c r="H2094" s="418" t="n"/>
      <c r="I2094" s="455" t="n">
        <v>293040</v>
      </c>
      <c r="J2094" s="418">
        <f>IF(L2094&lt;&gt;"",L2094,K2094)</f>
        <v/>
      </c>
      <c r="K2094" s="418">
        <f>IF(AND(T2094=TRUE, U2094=TRUE, V2094=TRUE), IF(W2094&lt;-0.05, "អនុញ្ញាត (អ្នកផ្គត់ផ្គង់ប្រកាសខ្វះ)", "បានប្រកាស (អនុញ្ញាត)"), IF(AND(T2094=FALSE, U2094=FALSE, V2094=FALSE), "ព្យួរទុក (មិនមានទិន្នន័យ)", "ប្រកាសខុស (ព្យួរទុក)"))</f>
        <v/>
      </c>
      <c r="L2094" s="418" t="inlineStr"/>
      <c r="M2094" s="418" t="inlineStr"/>
      <c r="N2094" s="455" t="n"/>
      <c r="O2094" s="455">
        <f>IF(W2094&lt;0,AI2094,I2094)</f>
        <v/>
      </c>
      <c r="P2094" s="455">
        <f>I2094-O2094</f>
        <v/>
      </c>
      <c r="Q2094" s="418" t="n"/>
      <c r="R2094" s="418" t="inlineStr">
        <is>
          <t>IN202105-0289</t>
        </is>
      </c>
      <c r="S2094" s="418" t="inlineStr"/>
      <c r="T2094" s="418">
        <f>R2094=S2094</f>
        <v/>
      </c>
      <c r="U2094" s="418">
        <f>AND(MONTH(F2094)=MONTH(Y2094), YEAR(F2094)=YEAR(Y2094))</f>
        <v/>
      </c>
      <c r="V2094" s="418">
        <f>AND(AC2094&lt;&gt;"", 'Company information'!D$4&lt;&gt;"", RIGHT(SUBSTITUTE(AC2094,"-",""),9)=RIGHT(SUBSTITUTE('Company information'!D$4,"-",""),9))</f>
        <v/>
      </c>
      <c r="W2094" s="418">
        <f>AI2094-I2094</f>
        <v/>
      </c>
      <c r="X2094" s="455" t="n"/>
      <c r="Y2094" s="417" t="n"/>
      <c r="Z2094" s="418" t="n"/>
      <c r="AA2094" s="418" t="n"/>
      <c r="AB2094" s="418" t="n"/>
      <c r="AC2094" s="418" t="n"/>
      <c r="AD2094" s="418" t="n"/>
      <c r="AE2094" s="455" t="n"/>
      <c r="AF2094" s="455" t="n"/>
      <c r="AG2094" s="455" t="n"/>
      <c r="AH2094" s="455" t="n"/>
      <c r="AI2094" s="455" t="n"/>
      <c r="AJ2094" s="455" t="n"/>
      <c r="AK2094" s="455" t="n"/>
      <c r="AL2094" s="455" t="n"/>
      <c r="AM2094" s="455" t="n"/>
      <c r="AN2094" s="455" t="n"/>
      <c r="AO2094" s="455" t="n"/>
      <c r="AP2094" s="455" t="n"/>
      <c r="AQ2094" s="455" t="n"/>
      <c r="AR2094" s="418" t="n"/>
      <c r="AS2094" s="418" t="n"/>
      <c r="AT2094" s="418" t="n"/>
    </row>
    <row r="2095">
      <c r="A2095" s="417" t="n">
        <v>2086</v>
      </c>
      <c r="B2095" s="418" t="inlineStr">
        <is>
          <t>Handling Charge</t>
        </is>
      </c>
      <c r="C2095" s="418" t="inlineStr">
        <is>
          <t>56ប៊ី-លីង សឹបផ្លាយ ឆេន មេនេចម៉ិន ឯ.ក</t>
        </is>
      </c>
      <c r="D2095" s="418" t="inlineStr">
        <is>
          <t>K004-902004795</t>
        </is>
      </c>
      <c r="E2095" s="418" t="inlineStr">
        <is>
          <t>IN202105-0288</t>
        </is>
      </c>
      <c r="F2095" s="419" t="n">
        <v>44344</v>
      </c>
      <c r="G2095" s="420" t="n">
        <v>164835</v>
      </c>
      <c r="H2095" s="418" t="n"/>
      <c r="I2095" s="455" t="n">
        <v>164835</v>
      </c>
      <c r="J2095" s="418">
        <f>IF(L2095&lt;&gt;"",L2095,K2095)</f>
        <v/>
      </c>
      <c r="K2095" s="418">
        <f>IF(AND(T2095=TRUE, U2095=TRUE, V2095=TRUE), IF(W2095&lt;-0.05, "អនុញ្ញាត (អ្នកផ្គត់ផ្គង់ប្រកាសខ្វះ)", "បានប្រកាស (អនុញ្ញាត)"), IF(AND(T2095=FALSE, U2095=FALSE, V2095=FALSE), "ព្យួរទុក (មិនមានទិន្នន័យ)", "ប្រកាសខុស (ព្យួរទុក)"))</f>
        <v/>
      </c>
      <c r="L2095" s="418" t="inlineStr"/>
      <c r="M2095" s="418" t="inlineStr"/>
      <c r="N2095" s="455" t="n"/>
      <c r="O2095" s="455">
        <f>IF(W2095&lt;0,AI2095,I2095)</f>
        <v/>
      </c>
      <c r="P2095" s="455">
        <f>I2095-O2095</f>
        <v/>
      </c>
      <c r="Q2095" s="418" t="n"/>
      <c r="R2095" s="418" t="inlineStr">
        <is>
          <t>IN202105-0288</t>
        </is>
      </c>
      <c r="S2095" s="418" t="inlineStr"/>
      <c r="T2095" s="418">
        <f>R2095=S2095</f>
        <v/>
      </c>
      <c r="U2095" s="418">
        <f>AND(MONTH(F2095)=MONTH(Y2095), YEAR(F2095)=YEAR(Y2095))</f>
        <v/>
      </c>
      <c r="V2095" s="418">
        <f>AND(AC2095&lt;&gt;"", 'Company information'!D$4&lt;&gt;"", RIGHT(SUBSTITUTE(AC2095,"-",""),9)=RIGHT(SUBSTITUTE('Company information'!D$4,"-",""),9))</f>
        <v/>
      </c>
      <c r="W2095" s="418">
        <f>AI2095-I2095</f>
        <v/>
      </c>
      <c r="X2095" s="455" t="n"/>
      <c r="Y2095" s="417" t="n"/>
      <c r="Z2095" s="418" t="n"/>
      <c r="AA2095" s="418" t="n"/>
      <c r="AB2095" s="418" t="n"/>
      <c r="AC2095" s="418" t="n"/>
      <c r="AD2095" s="418" t="n"/>
      <c r="AE2095" s="455" t="n"/>
      <c r="AF2095" s="455" t="n"/>
      <c r="AG2095" s="455" t="n"/>
      <c r="AH2095" s="455" t="n"/>
      <c r="AI2095" s="455" t="n"/>
      <c r="AJ2095" s="455" t="n"/>
      <c r="AK2095" s="455" t="n"/>
      <c r="AL2095" s="455" t="n"/>
      <c r="AM2095" s="455" t="n"/>
      <c r="AN2095" s="455" t="n"/>
      <c r="AO2095" s="455" t="n"/>
      <c r="AP2095" s="455" t="n"/>
      <c r="AQ2095" s="455" t="n"/>
      <c r="AR2095" s="418" t="n"/>
      <c r="AS2095" s="418" t="n"/>
      <c r="AT2095" s="418" t="n"/>
    </row>
    <row r="2096">
      <c r="A2096" s="417" t="n">
        <v>2087</v>
      </c>
      <c r="B2096" s="418" t="inlineStr">
        <is>
          <t>Handling Charge</t>
        </is>
      </c>
      <c r="C2096" s="418" t="inlineStr">
        <is>
          <t>56ប៊ី-លីង សឹបផ្លាយ ឆេន មេនេចម៉ិន ឯ.ក</t>
        </is>
      </c>
      <c r="D2096" s="418" t="inlineStr">
        <is>
          <t>K004-902004795</t>
        </is>
      </c>
      <c r="E2096" s="418" t="inlineStr">
        <is>
          <t>IN202105-0287</t>
        </is>
      </c>
      <c r="F2096" s="419" t="n">
        <v>44344</v>
      </c>
      <c r="G2096" s="420" t="n">
        <v>164835</v>
      </c>
      <c r="H2096" s="418" t="n"/>
      <c r="I2096" s="455" t="n">
        <v>164835</v>
      </c>
      <c r="J2096" s="418">
        <f>IF(L2096&lt;&gt;"",L2096,K2096)</f>
        <v/>
      </c>
      <c r="K2096" s="418">
        <f>IF(AND(T2096=TRUE, U2096=TRUE, V2096=TRUE), IF(W2096&lt;-0.05, "អនុញ្ញាត (អ្នកផ្គត់ផ្គង់ប្រកាសខ្វះ)", "បានប្រកាស (អនុញ្ញាត)"), IF(AND(T2096=FALSE, U2096=FALSE, V2096=FALSE), "ព្យួរទុក (មិនមានទិន្នន័យ)", "ប្រកាសខុស (ព្យួរទុក)"))</f>
        <v/>
      </c>
      <c r="L2096" s="418" t="inlineStr"/>
      <c r="M2096" s="418" t="inlineStr"/>
      <c r="N2096" s="455" t="n"/>
      <c r="O2096" s="455">
        <f>IF(W2096&lt;0,AI2096,I2096)</f>
        <v/>
      </c>
      <c r="P2096" s="455">
        <f>I2096-O2096</f>
        <v/>
      </c>
      <c r="Q2096" s="418" t="n"/>
      <c r="R2096" s="418" t="inlineStr">
        <is>
          <t>IN202105-0287</t>
        </is>
      </c>
      <c r="S2096" s="418" t="inlineStr"/>
      <c r="T2096" s="418">
        <f>R2096=S2096</f>
        <v/>
      </c>
      <c r="U2096" s="418">
        <f>AND(MONTH(F2096)=MONTH(Y2096), YEAR(F2096)=YEAR(Y2096))</f>
        <v/>
      </c>
      <c r="V2096" s="418">
        <f>AND(AC2096&lt;&gt;"", 'Company information'!D$4&lt;&gt;"", RIGHT(SUBSTITUTE(AC2096,"-",""),9)=RIGHT(SUBSTITUTE('Company information'!D$4,"-",""),9))</f>
        <v/>
      </c>
      <c r="W2096" s="418">
        <f>AI2096-I2096</f>
        <v/>
      </c>
      <c r="X2096" s="455" t="n"/>
      <c r="Y2096" s="417" t="n"/>
      <c r="Z2096" s="418" t="n"/>
      <c r="AA2096" s="418" t="n"/>
      <c r="AB2096" s="418" t="n"/>
      <c r="AC2096" s="418" t="n"/>
      <c r="AD2096" s="418" t="n"/>
      <c r="AE2096" s="455" t="n"/>
      <c r="AF2096" s="455" t="n"/>
      <c r="AG2096" s="455" t="n"/>
      <c r="AH2096" s="455" t="n"/>
      <c r="AI2096" s="455" t="n"/>
      <c r="AJ2096" s="455" t="n"/>
      <c r="AK2096" s="455" t="n"/>
      <c r="AL2096" s="455" t="n"/>
      <c r="AM2096" s="455" t="n"/>
      <c r="AN2096" s="455" t="n"/>
      <c r="AO2096" s="455" t="n"/>
      <c r="AP2096" s="455" t="n"/>
      <c r="AQ2096" s="455" t="n"/>
      <c r="AR2096" s="418" t="n"/>
      <c r="AS2096" s="418" t="n"/>
      <c r="AT2096" s="418" t="n"/>
    </row>
    <row r="2097">
      <c r="A2097" s="417" t="n">
        <v>2088</v>
      </c>
      <c r="B2097" s="418" t="inlineStr">
        <is>
          <t>Handling Charge</t>
        </is>
      </c>
      <c r="C2097" s="418" t="inlineStr">
        <is>
          <t>56ប៊ី-លីង សឹបផ្លាយ ឆេន មេនេចម៉ិន ឯ.ក</t>
        </is>
      </c>
      <c r="D2097" s="418" t="inlineStr">
        <is>
          <t>K004-902004795</t>
        </is>
      </c>
      <c r="E2097" s="418" t="inlineStr">
        <is>
          <t>IN202105-0286</t>
        </is>
      </c>
      <c r="F2097" s="419" t="n">
        <v>44201</v>
      </c>
      <c r="G2097" s="420" t="n">
        <v>494505</v>
      </c>
      <c r="H2097" s="418" t="n"/>
      <c r="I2097" s="455" t="n">
        <v>494505</v>
      </c>
      <c r="J2097" s="418">
        <f>IF(L2097&lt;&gt;"",L2097,K2097)</f>
        <v/>
      </c>
      <c r="K2097" s="418">
        <f>IF(AND(T2097=TRUE, U2097=TRUE, V2097=TRUE), IF(W2097&lt;-0.05, "អនុញ្ញាត (អ្នកផ្គត់ផ្គង់ប្រកាសខ្វះ)", "បានប្រកាស (អនុញ្ញាត)"), IF(AND(T2097=FALSE, U2097=FALSE, V2097=FALSE), "ព្យួរទុក (មិនមានទិន្នន័យ)", "ប្រកាសខុស (ព្យួរទុក)"))</f>
        <v/>
      </c>
      <c r="L2097" s="418" t="inlineStr"/>
      <c r="M2097" s="418" t="inlineStr"/>
      <c r="N2097" s="455" t="n"/>
      <c r="O2097" s="455">
        <f>IF(W2097&lt;0,AI2097,I2097)</f>
        <v/>
      </c>
      <c r="P2097" s="455">
        <f>I2097-O2097</f>
        <v/>
      </c>
      <c r="Q2097" s="418" t="n"/>
      <c r="R2097" s="418" t="inlineStr">
        <is>
          <t>IN202105-0286</t>
        </is>
      </c>
      <c r="S2097" s="418" t="inlineStr"/>
      <c r="T2097" s="418">
        <f>R2097=S2097</f>
        <v/>
      </c>
      <c r="U2097" s="418">
        <f>AND(MONTH(F2097)=MONTH(Y2097), YEAR(F2097)=YEAR(Y2097))</f>
        <v/>
      </c>
      <c r="V2097" s="418">
        <f>AND(AC2097&lt;&gt;"", 'Company information'!D$4&lt;&gt;"", RIGHT(SUBSTITUTE(AC2097,"-",""),9)=RIGHT(SUBSTITUTE('Company information'!D$4,"-",""),9))</f>
        <v/>
      </c>
      <c r="W2097" s="418">
        <f>AI2097-I2097</f>
        <v/>
      </c>
      <c r="X2097" s="455" t="n"/>
      <c r="Y2097" s="417" t="n"/>
      <c r="Z2097" s="418" t="n"/>
      <c r="AA2097" s="418" t="n"/>
      <c r="AB2097" s="418" t="n"/>
      <c r="AC2097" s="418" t="n"/>
      <c r="AD2097" s="418" t="n"/>
      <c r="AE2097" s="455" t="n"/>
      <c r="AF2097" s="455" t="n"/>
      <c r="AG2097" s="455" t="n"/>
      <c r="AH2097" s="455" t="n"/>
      <c r="AI2097" s="455" t="n"/>
      <c r="AJ2097" s="455" t="n"/>
      <c r="AK2097" s="455" t="n"/>
      <c r="AL2097" s="455" t="n"/>
      <c r="AM2097" s="455" t="n"/>
      <c r="AN2097" s="455" t="n"/>
      <c r="AO2097" s="455" t="n"/>
      <c r="AP2097" s="455" t="n"/>
      <c r="AQ2097" s="455" t="n"/>
      <c r="AR2097" s="418" t="n"/>
      <c r="AS2097" s="418" t="n"/>
      <c r="AT2097" s="418" t="n"/>
    </row>
    <row r="2098">
      <c r="A2098" s="417" t="n">
        <v>2089</v>
      </c>
      <c r="B2098" s="418" t="inlineStr">
        <is>
          <t>Handling Charge</t>
        </is>
      </c>
      <c r="C2098" s="418" t="inlineStr">
        <is>
          <t>56ប៊ី-លីង សឹបផ្លាយ ឆេន មេនេចម៉ិន ឯ.ក</t>
        </is>
      </c>
      <c r="D2098" s="418" t="inlineStr">
        <is>
          <t>K004-902004795</t>
        </is>
      </c>
      <c r="E2098" s="418" t="inlineStr">
        <is>
          <t>IN202105-0285</t>
        </is>
      </c>
      <c r="F2098" s="419" t="n">
        <v>44344</v>
      </c>
      <c r="G2098" s="420" t="n">
        <v>368335</v>
      </c>
      <c r="H2098" s="418" t="n"/>
      <c r="I2098" s="455" t="n">
        <v>368335</v>
      </c>
      <c r="J2098" s="418">
        <f>IF(L2098&lt;&gt;"",L2098,K2098)</f>
        <v/>
      </c>
      <c r="K2098" s="418">
        <f>IF(AND(T2098=TRUE, U2098=TRUE, V2098=TRUE), IF(W2098&lt;-0.05, "អនុញ្ញាត (អ្នកផ្គត់ផ្គង់ប្រកាសខ្វះ)", "បានប្រកាស (អនុញ្ញាត)"), IF(AND(T2098=FALSE, U2098=FALSE, V2098=FALSE), "ព្យួរទុក (មិនមានទិន្នន័យ)", "ប្រកាសខុស (ព្យួរទុក)"))</f>
        <v/>
      </c>
      <c r="L2098" s="418" t="inlineStr"/>
      <c r="M2098" s="418" t="inlineStr"/>
      <c r="N2098" s="455" t="n"/>
      <c r="O2098" s="455">
        <f>IF(W2098&lt;0,AI2098,I2098)</f>
        <v/>
      </c>
      <c r="P2098" s="455">
        <f>I2098-O2098</f>
        <v/>
      </c>
      <c r="Q2098" s="418" t="n"/>
      <c r="R2098" s="418" t="inlineStr">
        <is>
          <t>IN202105-0285</t>
        </is>
      </c>
      <c r="S2098" s="418" t="inlineStr"/>
      <c r="T2098" s="418">
        <f>R2098=S2098</f>
        <v/>
      </c>
      <c r="U2098" s="418">
        <f>AND(MONTH(F2098)=MONTH(Y2098), YEAR(F2098)=YEAR(Y2098))</f>
        <v/>
      </c>
      <c r="V2098" s="418">
        <f>AND(AC2098&lt;&gt;"", 'Company information'!D$4&lt;&gt;"", RIGHT(SUBSTITUTE(AC2098,"-",""),9)=RIGHT(SUBSTITUTE('Company information'!D$4,"-",""),9))</f>
        <v/>
      </c>
      <c r="W2098" s="418">
        <f>AI2098-I2098</f>
        <v/>
      </c>
      <c r="X2098" s="455" t="n"/>
      <c r="Y2098" s="417" t="n"/>
      <c r="Z2098" s="418" t="n"/>
      <c r="AA2098" s="418" t="n"/>
      <c r="AB2098" s="418" t="n"/>
      <c r="AC2098" s="418" t="n"/>
      <c r="AD2098" s="418" t="n"/>
      <c r="AE2098" s="455" t="n"/>
      <c r="AF2098" s="455" t="n"/>
      <c r="AG2098" s="455" t="n"/>
      <c r="AH2098" s="455" t="n"/>
      <c r="AI2098" s="455" t="n"/>
      <c r="AJ2098" s="455" t="n"/>
      <c r="AK2098" s="455" t="n"/>
      <c r="AL2098" s="455" t="n"/>
      <c r="AM2098" s="455" t="n"/>
      <c r="AN2098" s="455" t="n"/>
      <c r="AO2098" s="455" t="n"/>
      <c r="AP2098" s="455" t="n"/>
      <c r="AQ2098" s="455" t="n"/>
      <c r="AR2098" s="418" t="n"/>
      <c r="AS2098" s="418" t="n"/>
      <c r="AT2098" s="418" t="n"/>
    </row>
    <row r="2099">
      <c r="A2099" s="417" t="n">
        <v>2090</v>
      </c>
      <c r="B2099" s="418" t="inlineStr">
        <is>
          <t>Handling Charge</t>
        </is>
      </c>
      <c r="C2099" s="418" t="inlineStr">
        <is>
          <t>56ប៊ី-លីង សឹបផ្លាយ ឆេន មេនេចម៉ិន ឯ.ក</t>
        </is>
      </c>
      <c r="D2099" s="418" t="inlineStr">
        <is>
          <t>K004-902004795</t>
        </is>
      </c>
      <c r="E2099" s="418" t="inlineStr">
        <is>
          <t>IN202105-0284</t>
        </is>
      </c>
      <c r="F2099" s="419" t="n">
        <v>44344</v>
      </c>
      <c r="G2099" s="420" t="n">
        <v>162800</v>
      </c>
      <c r="H2099" s="418" t="n"/>
      <c r="I2099" s="455" t="n">
        <v>162800</v>
      </c>
      <c r="J2099" s="418">
        <f>IF(L2099&lt;&gt;"",L2099,K2099)</f>
        <v/>
      </c>
      <c r="K2099" s="418">
        <f>IF(AND(T2099=TRUE, U2099=TRUE, V2099=TRUE), IF(W2099&lt;-0.05, "អនុញ្ញាត (អ្នកផ្គត់ផ្គង់ប្រកាសខ្វះ)", "បានប្រកាស (អនុញ្ញាត)"), IF(AND(T2099=FALSE, U2099=FALSE, V2099=FALSE), "ព្យួរទុក (មិនមានទិន្នន័យ)", "ប្រកាសខុស (ព្យួរទុក)"))</f>
        <v/>
      </c>
      <c r="L2099" s="418" t="inlineStr"/>
      <c r="M2099" s="418" t="inlineStr"/>
      <c r="N2099" s="455" t="n"/>
      <c r="O2099" s="455">
        <f>IF(W2099&lt;0,AI2099,I2099)</f>
        <v/>
      </c>
      <c r="P2099" s="455">
        <f>I2099-O2099</f>
        <v/>
      </c>
      <c r="Q2099" s="418" t="n"/>
      <c r="R2099" s="418" t="inlineStr">
        <is>
          <t>IN202105-0284</t>
        </is>
      </c>
      <c r="S2099" s="418" t="inlineStr"/>
      <c r="T2099" s="418">
        <f>R2099=S2099</f>
        <v/>
      </c>
      <c r="U2099" s="418">
        <f>AND(MONTH(F2099)=MONTH(Y2099), YEAR(F2099)=YEAR(Y2099))</f>
        <v/>
      </c>
      <c r="V2099" s="418">
        <f>AND(AC2099&lt;&gt;"", 'Company information'!D$4&lt;&gt;"", RIGHT(SUBSTITUTE(AC2099,"-",""),9)=RIGHT(SUBSTITUTE('Company information'!D$4,"-",""),9))</f>
        <v/>
      </c>
      <c r="W2099" s="418">
        <f>AI2099-I2099</f>
        <v/>
      </c>
      <c r="X2099" s="455" t="n"/>
      <c r="Y2099" s="417" t="n"/>
      <c r="Z2099" s="418" t="n"/>
      <c r="AA2099" s="418" t="n"/>
      <c r="AB2099" s="418" t="n"/>
      <c r="AC2099" s="418" t="n"/>
      <c r="AD2099" s="418" t="n"/>
      <c r="AE2099" s="455" t="n"/>
      <c r="AF2099" s="455" t="n"/>
      <c r="AG2099" s="455" t="n"/>
      <c r="AH2099" s="455" t="n"/>
      <c r="AI2099" s="455" t="n"/>
      <c r="AJ2099" s="455" t="n"/>
      <c r="AK2099" s="455" t="n"/>
      <c r="AL2099" s="455" t="n"/>
      <c r="AM2099" s="455" t="n"/>
      <c r="AN2099" s="455" t="n"/>
      <c r="AO2099" s="455" t="n"/>
      <c r="AP2099" s="455" t="n"/>
      <c r="AQ2099" s="455" t="n"/>
      <c r="AR2099" s="418" t="n"/>
      <c r="AS2099" s="418" t="n"/>
      <c r="AT2099" s="418" t="n"/>
    </row>
    <row r="2100">
      <c r="A2100" s="417" t="n">
        <v>2091</v>
      </c>
      <c r="B2100" s="418" t="inlineStr">
        <is>
          <t>Handling Charge</t>
        </is>
      </c>
      <c r="C2100" s="418" t="inlineStr">
        <is>
          <t>56ប៊ី-លីង សឹបផ្លាយ ឆេន មេនេចម៉ិន ឯ.ក</t>
        </is>
      </c>
      <c r="D2100" s="418" t="inlineStr">
        <is>
          <t>K004-902004795</t>
        </is>
      </c>
      <c r="E2100" s="418" t="inlineStr">
        <is>
          <t>IN202105-0283</t>
        </is>
      </c>
      <c r="F2100" s="419" t="n">
        <v>44344</v>
      </c>
      <c r="G2100" s="420" t="n">
        <v>325600</v>
      </c>
      <c r="H2100" s="418" t="n"/>
      <c r="I2100" s="455" t="n">
        <v>325600</v>
      </c>
      <c r="J2100" s="418">
        <f>IF(L2100&lt;&gt;"",L2100,K2100)</f>
        <v/>
      </c>
      <c r="K2100" s="418">
        <f>IF(AND(T2100=TRUE, U2100=TRUE, V2100=TRUE), IF(W2100&lt;-0.05, "អនុញ្ញាត (អ្នកផ្គត់ផ្គង់ប្រកាសខ្វះ)", "បានប្រកាស (អនុញ្ញាត)"), IF(AND(T2100=FALSE, U2100=FALSE, V2100=FALSE), "ព្យួរទុក (មិនមានទិន្នន័យ)", "ប្រកាសខុស (ព្យួរទុក)"))</f>
        <v/>
      </c>
      <c r="L2100" s="418" t="inlineStr"/>
      <c r="M2100" s="418" t="inlineStr"/>
      <c r="N2100" s="455" t="n"/>
      <c r="O2100" s="455">
        <f>IF(W2100&lt;0,AI2100,I2100)</f>
        <v/>
      </c>
      <c r="P2100" s="455">
        <f>I2100-O2100</f>
        <v/>
      </c>
      <c r="Q2100" s="418" t="n"/>
      <c r="R2100" s="418" t="inlineStr">
        <is>
          <t>IN202105-0283</t>
        </is>
      </c>
      <c r="S2100" s="418" t="inlineStr"/>
      <c r="T2100" s="418">
        <f>R2100=S2100</f>
        <v/>
      </c>
      <c r="U2100" s="418">
        <f>AND(MONTH(F2100)=MONTH(Y2100), YEAR(F2100)=YEAR(Y2100))</f>
        <v/>
      </c>
      <c r="V2100" s="418">
        <f>AND(AC2100&lt;&gt;"", 'Company information'!D$4&lt;&gt;"", RIGHT(SUBSTITUTE(AC2100,"-",""),9)=RIGHT(SUBSTITUTE('Company information'!D$4,"-",""),9))</f>
        <v/>
      </c>
      <c r="W2100" s="418">
        <f>AI2100-I2100</f>
        <v/>
      </c>
      <c r="X2100" s="455" t="n"/>
      <c r="Y2100" s="417" t="n"/>
      <c r="Z2100" s="418" t="n"/>
      <c r="AA2100" s="418" t="n"/>
      <c r="AB2100" s="418" t="n"/>
      <c r="AC2100" s="418" t="n"/>
      <c r="AD2100" s="418" t="n"/>
      <c r="AE2100" s="455" t="n"/>
      <c r="AF2100" s="455" t="n"/>
      <c r="AG2100" s="455" t="n"/>
      <c r="AH2100" s="455" t="n"/>
      <c r="AI2100" s="455" t="n"/>
      <c r="AJ2100" s="455" t="n"/>
      <c r="AK2100" s="455" t="n"/>
      <c r="AL2100" s="455" t="n"/>
      <c r="AM2100" s="455" t="n"/>
      <c r="AN2100" s="455" t="n"/>
      <c r="AO2100" s="455" t="n"/>
      <c r="AP2100" s="455" t="n"/>
      <c r="AQ2100" s="455" t="n"/>
      <c r="AR2100" s="418" t="n"/>
      <c r="AS2100" s="418" t="n"/>
      <c r="AT2100" s="418" t="n"/>
    </row>
    <row r="2101">
      <c r="A2101" s="417" t="n">
        <v>2092</v>
      </c>
      <c r="B2101" s="418" t="inlineStr">
        <is>
          <t>Lift On/Off</t>
        </is>
      </c>
      <c r="C2101" s="418" t="inlineStr">
        <is>
          <t>កំពង់ផែស្វយ័តភ្នំពេញ "ក.ស.ភ"</t>
        </is>
      </c>
      <c r="D2101" s="418" t="inlineStr">
        <is>
          <t>L001-100044999</t>
        </is>
      </c>
      <c r="E2101" s="418" t="inlineStr">
        <is>
          <t>INV20210525925</t>
        </is>
      </c>
      <c r="F2101" s="419" t="n">
        <v>44340</v>
      </c>
      <c r="G2101" s="420" t="n">
        <v>29326</v>
      </c>
      <c r="H2101" s="418" t="n"/>
      <c r="I2101" s="455" t="n">
        <v>29326</v>
      </c>
      <c r="J2101" s="418">
        <f>IF(L2101&lt;&gt;"",L2101,K2101)</f>
        <v/>
      </c>
      <c r="K2101" s="418">
        <f>IF(AND(T2101=TRUE, U2101=TRUE, V2101=TRUE), IF(W2101&lt;-0.05, "អនុញ្ញាត (អ្នកផ្គត់ផ្គង់ប្រកាសខ្វះ)", "បានប្រកាស (អនុញ្ញាត)"), IF(AND(T2101=FALSE, U2101=FALSE, V2101=FALSE), "ព្យួរទុក (មិនមានទិន្នន័យ)", "ប្រកាសខុស (ព្យួរទុក)"))</f>
        <v/>
      </c>
      <c r="L2101" s="418" t="inlineStr"/>
      <c r="M2101" s="418" t="inlineStr"/>
      <c r="N2101" s="455" t="n"/>
      <c r="O2101" s="455">
        <f>IF(W2101&lt;0,AI2101,I2101)</f>
        <v/>
      </c>
      <c r="P2101" s="455">
        <f>I2101-O2101</f>
        <v/>
      </c>
      <c r="Q2101" s="418" t="n"/>
      <c r="R2101" s="418" t="inlineStr">
        <is>
          <t>INV20210525925</t>
        </is>
      </c>
      <c r="S2101" s="418" t="inlineStr"/>
      <c r="T2101" s="418">
        <f>R2101=S2101</f>
        <v/>
      </c>
      <c r="U2101" s="418">
        <f>AND(MONTH(F2101)=MONTH(Y2101), YEAR(F2101)=YEAR(Y2101))</f>
        <v/>
      </c>
      <c r="V2101" s="418">
        <f>AND(AC2101&lt;&gt;"", 'Company information'!D$4&lt;&gt;"", RIGHT(SUBSTITUTE(AC2101,"-",""),9)=RIGHT(SUBSTITUTE('Company information'!D$4,"-",""),9))</f>
        <v/>
      </c>
      <c r="W2101" s="418">
        <f>AI2101-I2101</f>
        <v/>
      </c>
      <c r="X2101" s="455" t="n"/>
      <c r="Y2101" s="417" t="n"/>
      <c r="Z2101" s="418" t="n"/>
      <c r="AA2101" s="418" t="n"/>
      <c r="AB2101" s="418" t="n"/>
      <c r="AC2101" s="418" t="n"/>
      <c r="AD2101" s="418" t="n"/>
      <c r="AE2101" s="455" t="n"/>
      <c r="AF2101" s="455" t="n"/>
      <c r="AG2101" s="455" t="n"/>
      <c r="AH2101" s="455" t="n"/>
      <c r="AI2101" s="455" t="n"/>
      <c r="AJ2101" s="455" t="n"/>
      <c r="AK2101" s="455" t="n"/>
      <c r="AL2101" s="455" t="n"/>
      <c r="AM2101" s="455" t="n"/>
      <c r="AN2101" s="455" t="n"/>
      <c r="AO2101" s="455" t="n"/>
      <c r="AP2101" s="455" t="n"/>
      <c r="AQ2101" s="455" t="n"/>
      <c r="AR2101" s="418" t="n"/>
      <c r="AS2101" s="418" t="n"/>
      <c r="AT2101" s="418" t="n"/>
    </row>
    <row r="2102">
      <c r="A2102" s="417" t="n">
        <v>2093</v>
      </c>
      <c r="B2102" s="418" t="inlineStr">
        <is>
          <t>Express Fee</t>
        </is>
      </c>
      <c r="C2102" s="418" t="inlineStr">
        <is>
          <t>ឌី អេច អិល អិចប្រេស (ខេមបូឌា)</t>
        </is>
      </c>
      <c r="D2102" s="418" t="inlineStr">
        <is>
          <t>L001-100045197</t>
        </is>
      </c>
      <c r="E2102" s="418" t="inlineStr">
        <is>
          <t>PNHR000378375</t>
        </is>
      </c>
      <c r="F2102" s="419" t="n">
        <v>44201</v>
      </c>
      <c r="G2102" s="420" t="n">
        <v>29546</v>
      </c>
      <c r="H2102" s="418" t="n"/>
      <c r="I2102" s="455" t="n">
        <v>29546</v>
      </c>
      <c r="J2102" s="418">
        <f>IF(L2102&lt;&gt;"",L2102,K2102)</f>
        <v/>
      </c>
      <c r="K2102" s="418">
        <f>IF(AND(T2102=TRUE, U2102=TRUE, V2102=TRUE), IF(W2102&lt;-0.05, "អនុញ្ញាត (អ្នកផ្គត់ផ្គង់ប្រកាសខ្វះ)", "បានប្រកាស (អនុញ្ញាត)"), IF(AND(T2102=FALSE, U2102=FALSE, V2102=FALSE), "ព្យួរទុក (មិនមានទិន្នន័យ)", "ប្រកាសខុស (ព្យួរទុក)"))</f>
        <v/>
      </c>
      <c r="L2102" s="418" t="inlineStr"/>
      <c r="M2102" s="418" t="inlineStr"/>
      <c r="N2102" s="455" t="n"/>
      <c r="O2102" s="455">
        <f>IF(W2102&lt;0,AI2102,I2102)</f>
        <v/>
      </c>
      <c r="P2102" s="455">
        <f>I2102-O2102</f>
        <v/>
      </c>
      <c r="Q2102" s="418" t="n"/>
      <c r="R2102" s="418" t="inlineStr">
        <is>
          <t>PNHR000378375</t>
        </is>
      </c>
      <c r="S2102" s="418" t="inlineStr"/>
      <c r="T2102" s="418">
        <f>R2102=S2102</f>
        <v/>
      </c>
      <c r="U2102" s="418">
        <f>AND(MONTH(F2102)=MONTH(Y2102), YEAR(F2102)=YEAR(Y2102))</f>
        <v/>
      </c>
      <c r="V2102" s="418">
        <f>AND(AC2102&lt;&gt;"", 'Company information'!D$4&lt;&gt;"", RIGHT(SUBSTITUTE(AC2102,"-",""),9)=RIGHT(SUBSTITUTE('Company information'!D$4,"-",""),9))</f>
        <v/>
      </c>
      <c r="W2102" s="418">
        <f>AI2102-I2102</f>
        <v/>
      </c>
      <c r="X2102" s="455" t="n"/>
      <c r="Y2102" s="417" t="n"/>
      <c r="Z2102" s="418" t="n"/>
      <c r="AA2102" s="418" t="n"/>
      <c r="AB2102" s="418" t="n"/>
      <c r="AC2102" s="418" t="n"/>
      <c r="AD2102" s="418" t="n"/>
      <c r="AE2102" s="455" t="n"/>
      <c r="AF2102" s="455" t="n"/>
      <c r="AG2102" s="455" t="n"/>
      <c r="AH2102" s="455" t="n"/>
      <c r="AI2102" s="455" t="n"/>
      <c r="AJ2102" s="455" t="n"/>
      <c r="AK2102" s="455" t="n"/>
      <c r="AL2102" s="455" t="n"/>
      <c r="AM2102" s="455" t="n"/>
      <c r="AN2102" s="455" t="n"/>
      <c r="AO2102" s="455" t="n"/>
      <c r="AP2102" s="455" t="n"/>
      <c r="AQ2102" s="455" t="n"/>
      <c r="AR2102" s="418" t="n"/>
      <c r="AS2102" s="418" t="n"/>
      <c r="AT2102" s="418" t="n"/>
    </row>
    <row r="2103">
      <c r="A2103" s="417" t="n">
        <v>2094</v>
      </c>
      <c r="B2103" s="418" t="inlineStr">
        <is>
          <t>DOC FEE</t>
        </is>
      </c>
      <c r="C2103" s="418" t="inlineStr">
        <is>
          <t>ស្ត្រេតស៍ អ៊ិនធើណេសិនណល ភីធីអ៊ី អិលធីឌី</t>
        </is>
      </c>
      <c r="D2103" s="418" t="inlineStr">
        <is>
          <t>L001-100045162</t>
        </is>
      </c>
      <c r="E2103" s="418" t="inlineStr">
        <is>
          <t>2108603</t>
        </is>
      </c>
      <c r="F2103" s="419" t="n">
        <v>44333</v>
      </c>
      <c r="G2103" s="420" t="n">
        <v>22374</v>
      </c>
      <c r="H2103" s="418" t="n"/>
      <c r="I2103" s="455" t="n">
        <v>22374</v>
      </c>
      <c r="J2103" s="418">
        <f>IF(L2103&lt;&gt;"",L2103,K2103)</f>
        <v/>
      </c>
      <c r="K2103" s="418">
        <f>IF(AND(T2103=TRUE, U2103=TRUE, V2103=TRUE), IF(W2103&lt;-0.05, "អនុញ្ញាត (អ្នកផ្គត់ផ្គង់ប្រកាសខ្វះ)", "បានប្រកាស (អនុញ្ញាត)"), IF(AND(T2103=FALSE, U2103=FALSE, V2103=FALSE), "ព្យួរទុក (មិនមានទិន្នន័យ)", "ប្រកាសខុស (ព្យួរទុក)"))</f>
        <v/>
      </c>
      <c r="L2103" s="418" t="inlineStr"/>
      <c r="M2103" s="418" t="inlineStr"/>
      <c r="N2103" s="455" t="n"/>
      <c r="O2103" s="455">
        <f>IF(W2103&lt;0,AI2103,I2103)</f>
        <v/>
      </c>
      <c r="P2103" s="455">
        <f>I2103-O2103</f>
        <v/>
      </c>
      <c r="Q2103" s="418" t="n"/>
      <c r="R2103" s="418" t="inlineStr">
        <is>
          <t>2108603</t>
        </is>
      </c>
      <c r="S2103" s="418" t="inlineStr"/>
      <c r="T2103" s="418">
        <f>R2103=S2103</f>
        <v/>
      </c>
      <c r="U2103" s="418">
        <f>AND(MONTH(F2103)=MONTH(Y2103), YEAR(F2103)=YEAR(Y2103))</f>
        <v/>
      </c>
      <c r="V2103" s="418">
        <f>AND(AC2103&lt;&gt;"", 'Company information'!D$4&lt;&gt;"", RIGHT(SUBSTITUTE(AC2103,"-",""),9)=RIGHT(SUBSTITUTE('Company information'!D$4,"-",""),9))</f>
        <v/>
      </c>
      <c r="W2103" s="418">
        <f>AI2103-I2103</f>
        <v/>
      </c>
      <c r="X2103" s="455" t="n"/>
      <c r="Y2103" s="417" t="n"/>
      <c r="Z2103" s="418" t="n"/>
      <c r="AA2103" s="418" t="n"/>
      <c r="AB2103" s="418" t="n"/>
      <c r="AC2103" s="418" t="n"/>
      <c r="AD2103" s="418" t="n"/>
      <c r="AE2103" s="455" t="n"/>
      <c r="AF2103" s="455" t="n"/>
      <c r="AG2103" s="455" t="n"/>
      <c r="AH2103" s="455" t="n"/>
      <c r="AI2103" s="455" t="n"/>
      <c r="AJ2103" s="455" t="n"/>
      <c r="AK2103" s="455" t="n"/>
      <c r="AL2103" s="455" t="n"/>
      <c r="AM2103" s="455" t="n"/>
      <c r="AN2103" s="455" t="n"/>
      <c r="AO2103" s="455" t="n"/>
      <c r="AP2103" s="455" t="n"/>
      <c r="AQ2103" s="455" t="n"/>
      <c r="AR2103" s="418" t="n"/>
      <c r="AS2103" s="418" t="n"/>
      <c r="AT2103" s="418" t="n"/>
    </row>
    <row r="2104">
      <c r="A2104" s="417" t="n">
        <v>2095</v>
      </c>
      <c r="B2104" s="418" t="inlineStr">
        <is>
          <t>Sticker</t>
        </is>
      </c>
      <c r="C2104" s="418" t="inlineStr">
        <is>
          <t>ហេង កៃ (ខេមបូឌា) ព្រីនធីង</t>
        </is>
      </c>
      <c r="D2104" s="418" t="inlineStr">
        <is>
          <t>K010-901504622</t>
        </is>
      </c>
      <c r="E2104" s="418" t="inlineStr">
        <is>
          <t>2100062</t>
        </is>
      </c>
      <c r="F2104" s="419" t="n">
        <v>44341</v>
      </c>
      <c r="G2104" s="420" t="n">
        <v>393126</v>
      </c>
      <c r="H2104" s="418" t="n"/>
      <c r="I2104" s="455" t="n">
        <v>393126</v>
      </c>
      <c r="J2104" s="418">
        <f>IF(L2104&lt;&gt;"",L2104,K2104)</f>
        <v/>
      </c>
      <c r="K2104" s="418">
        <f>IF(AND(T2104=TRUE, U2104=TRUE, V2104=TRUE), IF(W2104&lt;-0.05, "អនុញ្ញាត (អ្នកផ្គត់ផ្គង់ប្រកាសខ្វះ)", "បានប្រកាស (អនុញ្ញាត)"), IF(AND(T2104=FALSE, U2104=FALSE, V2104=FALSE), "ព្យួរទុក (មិនមានទិន្នន័យ)", "ប្រកាសខុស (ព្យួរទុក)"))</f>
        <v/>
      </c>
      <c r="L2104" s="418" t="inlineStr"/>
      <c r="M2104" s="418" t="inlineStr"/>
      <c r="N2104" s="455" t="n"/>
      <c r="O2104" s="455">
        <f>IF(W2104&lt;0,AI2104,I2104)</f>
        <v/>
      </c>
      <c r="P2104" s="455">
        <f>I2104-O2104</f>
        <v/>
      </c>
      <c r="Q2104" s="418" t="n"/>
      <c r="R2104" s="418" t="inlineStr">
        <is>
          <t>2100062</t>
        </is>
      </c>
      <c r="S2104" s="418" t="inlineStr"/>
      <c r="T2104" s="418">
        <f>R2104=S2104</f>
        <v/>
      </c>
      <c r="U2104" s="418">
        <f>AND(MONTH(F2104)=MONTH(Y2104), YEAR(F2104)=YEAR(Y2104))</f>
        <v/>
      </c>
      <c r="V2104" s="418">
        <f>AND(AC2104&lt;&gt;"", 'Company information'!D$4&lt;&gt;"", RIGHT(SUBSTITUTE(AC2104,"-",""),9)=RIGHT(SUBSTITUTE('Company information'!D$4,"-",""),9))</f>
        <v/>
      </c>
      <c r="W2104" s="418">
        <f>AI2104-I2104</f>
        <v/>
      </c>
      <c r="X2104" s="455" t="n"/>
      <c r="Y2104" s="417" t="n"/>
      <c r="Z2104" s="418" t="n"/>
      <c r="AA2104" s="418" t="n"/>
      <c r="AB2104" s="418" t="n"/>
      <c r="AC2104" s="418" t="n"/>
      <c r="AD2104" s="418" t="n"/>
      <c r="AE2104" s="455" t="n"/>
      <c r="AF2104" s="455" t="n"/>
      <c r="AG2104" s="455" t="n"/>
      <c r="AH2104" s="455" t="n"/>
      <c r="AI2104" s="455" t="n"/>
      <c r="AJ2104" s="455" t="n"/>
      <c r="AK2104" s="455" t="n"/>
      <c r="AL2104" s="455" t="n"/>
      <c r="AM2104" s="455" t="n"/>
      <c r="AN2104" s="455" t="n"/>
      <c r="AO2104" s="455" t="n"/>
      <c r="AP2104" s="455" t="n"/>
      <c r="AQ2104" s="455" t="n"/>
      <c r="AR2104" s="418" t="n"/>
      <c r="AS2104" s="418" t="n"/>
      <c r="AT2104" s="418" t="n"/>
    </row>
    <row r="2105">
      <c r="A2105" s="417" t="n">
        <v>2096</v>
      </c>
      <c r="B2105" s="418" t="inlineStr">
        <is>
          <t>Waste collection service for May 2021</t>
        </is>
      </c>
      <c r="C2105" s="418" t="inlineStr">
        <is>
          <t>ហ្គោមី រីសាយឃល110</t>
        </is>
      </c>
      <c r="D2105" s="418" t="inlineStr">
        <is>
          <t>K010-901503890</t>
        </is>
      </c>
      <c r="E2105" s="418" t="inlineStr">
        <is>
          <t>GR-TIN21/05/-006</t>
        </is>
      </c>
      <c r="F2105" s="419" t="n">
        <v>44342</v>
      </c>
      <c r="G2105" s="420" t="n">
        <v>16280</v>
      </c>
      <c r="H2105" s="418" t="n"/>
      <c r="I2105" s="455" t="n">
        <v>16280</v>
      </c>
      <c r="J2105" s="418">
        <f>IF(L2105&lt;&gt;"",L2105,K2105)</f>
        <v/>
      </c>
      <c r="K2105" s="418">
        <f>IF(AND(T2105=TRUE, U2105=TRUE, V2105=TRUE), IF(W2105&lt;-0.05, "អនុញ្ញាត (អ្នកផ្គត់ផ្គង់ប្រកាសខ្វះ)", "បានប្រកាស (អនុញ្ញាត)"), IF(AND(T2105=FALSE, U2105=FALSE, V2105=FALSE), "ព្យួរទុក (មិនមានទិន្នន័យ)", "ប្រកាសខុស (ព្យួរទុក)"))</f>
        <v/>
      </c>
      <c r="L2105" s="418" t="inlineStr"/>
      <c r="M2105" s="418" t="inlineStr"/>
      <c r="N2105" s="455" t="n"/>
      <c r="O2105" s="455">
        <f>IF(W2105&lt;0,AI2105,I2105)</f>
        <v/>
      </c>
      <c r="P2105" s="455">
        <f>I2105-O2105</f>
        <v/>
      </c>
      <c r="Q2105" s="418" t="n"/>
      <c r="R2105" s="418" t="inlineStr">
        <is>
          <t>GR-TIN21/05/-006</t>
        </is>
      </c>
      <c r="S2105" s="418" t="inlineStr"/>
      <c r="T2105" s="418">
        <f>R2105=S2105</f>
        <v/>
      </c>
      <c r="U2105" s="418">
        <f>AND(MONTH(F2105)=MONTH(Y2105), YEAR(F2105)=YEAR(Y2105))</f>
        <v/>
      </c>
      <c r="V2105" s="418">
        <f>AND(AC2105&lt;&gt;"", 'Company information'!D$4&lt;&gt;"", RIGHT(SUBSTITUTE(AC2105,"-",""),9)=RIGHT(SUBSTITUTE('Company information'!D$4,"-",""),9))</f>
        <v/>
      </c>
      <c r="W2105" s="418">
        <f>AI2105-I2105</f>
        <v/>
      </c>
      <c r="X2105" s="455" t="n"/>
      <c r="Y2105" s="417" t="n"/>
      <c r="Z2105" s="418" t="n"/>
      <c r="AA2105" s="418" t="n"/>
      <c r="AB2105" s="418" t="n"/>
      <c r="AC2105" s="418" t="n"/>
      <c r="AD2105" s="418" t="n"/>
      <c r="AE2105" s="455" t="n"/>
      <c r="AF2105" s="455" t="n"/>
      <c r="AG2105" s="455" t="n"/>
      <c r="AH2105" s="455" t="n"/>
      <c r="AI2105" s="455" t="n"/>
      <c r="AJ2105" s="455" t="n"/>
      <c r="AK2105" s="455" t="n"/>
      <c r="AL2105" s="455" t="n"/>
      <c r="AM2105" s="455" t="n"/>
      <c r="AN2105" s="455" t="n"/>
      <c r="AO2105" s="455" t="n"/>
      <c r="AP2105" s="455" t="n"/>
      <c r="AQ2105" s="455" t="n"/>
      <c r="AR2105" s="418" t="n"/>
      <c r="AS2105" s="418" t="n"/>
      <c r="AT2105" s="418" t="n"/>
    </row>
    <row r="2106">
      <c r="A2106" s="417" t="n">
        <v>2097</v>
      </c>
      <c r="B2106" s="418" t="inlineStr">
        <is>
          <t>Scurity fee for May 2021</t>
        </is>
      </c>
      <c r="C2106" s="418" t="inlineStr">
        <is>
          <t>សហ័ស សិឃ្យូរិធី ឯ.ក</t>
        </is>
      </c>
      <c r="D2106" s="418" t="inlineStr">
        <is>
          <t>K010-107032600</t>
        </is>
      </c>
      <c r="E2106" s="418" t="inlineStr">
        <is>
          <t>SHTI210195</t>
        </is>
      </c>
      <c r="F2106" s="419" t="n">
        <v>44340</v>
      </c>
      <c r="G2106" s="420" t="n">
        <v>228088</v>
      </c>
      <c r="H2106" s="418" t="n"/>
      <c r="I2106" s="455" t="n">
        <v>228088</v>
      </c>
      <c r="J2106" s="418">
        <f>IF(L2106&lt;&gt;"",L2106,K2106)</f>
        <v/>
      </c>
      <c r="K2106" s="418">
        <f>IF(AND(T2106=TRUE, U2106=TRUE, V2106=TRUE), IF(W2106&lt;-0.05, "អនុញ្ញាត (អ្នកផ្គត់ផ្គង់ប្រកាសខ្វះ)", "បានប្រកាស (អនុញ្ញាត)"), IF(AND(T2106=FALSE, U2106=FALSE, V2106=FALSE), "ព្យួរទុក (មិនមានទិន្នន័យ)", "ប្រកាសខុស (ព្យួរទុក)"))</f>
        <v/>
      </c>
      <c r="L2106" s="418" t="inlineStr"/>
      <c r="M2106" s="418" t="inlineStr"/>
      <c r="N2106" s="455" t="n"/>
      <c r="O2106" s="455">
        <f>IF(W2106&lt;0,AI2106,I2106)</f>
        <v/>
      </c>
      <c r="P2106" s="455">
        <f>I2106-O2106</f>
        <v/>
      </c>
      <c r="Q2106" s="418" t="n"/>
      <c r="R2106" s="418" t="inlineStr">
        <is>
          <t>SHTI210195</t>
        </is>
      </c>
      <c r="S2106" s="418" t="inlineStr"/>
      <c r="T2106" s="418">
        <f>R2106=S2106</f>
        <v/>
      </c>
      <c r="U2106" s="418">
        <f>AND(MONTH(F2106)=MONTH(Y2106), YEAR(F2106)=YEAR(Y2106))</f>
        <v/>
      </c>
      <c r="V2106" s="418">
        <f>AND(AC2106&lt;&gt;"", 'Company information'!D$4&lt;&gt;"", RIGHT(SUBSTITUTE(AC2106,"-",""),9)=RIGHT(SUBSTITUTE('Company information'!D$4,"-",""),9))</f>
        <v/>
      </c>
      <c r="W2106" s="418">
        <f>AI2106-I2106</f>
        <v/>
      </c>
      <c r="X2106" s="455" t="n"/>
      <c r="Y2106" s="417" t="n"/>
      <c r="Z2106" s="418" t="n"/>
      <c r="AA2106" s="418" t="n"/>
      <c r="AB2106" s="418" t="n"/>
      <c r="AC2106" s="418" t="n"/>
      <c r="AD2106" s="418" t="n"/>
      <c r="AE2106" s="455" t="n"/>
      <c r="AF2106" s="455" t="n"/>
      <c r="AG2106" s="455" t="n"/>
      <c r="AH2106" s="455" t="n"/>
      <c r="AI2106" s="455" t="n"/>
      <c r="AJ2106" s="455" t="n"/>
      <c r="AK2106" s="455" t="n"/>
      <c r="AL2106" s="455" t="n"/>
      <c r="AM2106" s="455" t="n"/>
      <c r="AN2106" s="455" t="n"/>
      <c r="AO2106" s="455" t="n"/>
      <c r="AP2106" s="455" t="n"/>
      <c r="AQ2106" s="455" t="n"/>
      <c r="AR2106" s="418" t="n"/>
      <c r="AS2106" s="418" t="n"/>
      <c r="AT2106" s="418" t="n"/>
    </row>
    <row r="2107">
      <c r="A2107" s="417" t="n">
        <v>2098</v>
      </c>
      <c r="B2107" s="418" t="inlineStr">
        <is>
          <t>Infrastructure maintenance fee for May 2021</t>
        </is>
      </c>
      <c r="C2107" s="418" t="inlineStr">
        <is>
          <t>ភ្នំពេញ អេសអ៊ីហ្សិត ភីអិលស៊ី</t>
        </is>
      </c>
      <c r="D2107" s="418" t="inlineStr">
        <is>
          <t>L001-100046592</t>
        </is>
      </c>
      <c r="E2107" s="418" t="inlineStr">
        <is>
          <t>2021-02227</t>
        </is>
      </c>
      <c r="F2107" s="419" t="n">
        <v>44333</v>
      </c>
      <c r="G2107" s="420" t="n">
        <v>164706</v>
      </c>
      <c r="H2107" s="418" t="n"/>
      <c r="I2107" s="455" t="n">
        <v>164706</v>
      </c>
      <c r="J2107" s="418">
        <f>IF(L2107&lt;&gt;"",L2107,K2107)</f>
        <v/>
      </c>
      <c r="K2107" s="418">
        <f>IF(AND(T2107=TRUE, U2107=TRUE, V2107=TRUE), IF(W2107&lt;-0.05, "អនុញ្ញាត (អ្នកផ្គត់ផ្គង់ប្រកាសខ្វះ)", "បានប្រកាស (អនុញ្ញាត)"), IF(AND(T2107=FALSE, U2107=FALSE, V2107=FALSE), "ព្យួរទុក (មិនមានទិន្នន័យ)", "ប្រកាសខុស (ព្យួរទុក)"))</f>
        <v/>
      </c>
      <c r="L2107" s="418" t="inlineStr"/>
      <c r="M2107" s="418" t="inlineStr"/>
      <c r="N2107" s="455" t="n"/>
      <c r="O2107" s="455">
        <f>IF(W2107&lt;0,AI2107,I2107)</f>
        <v/>
      </c>
      <c r="P2107" s="455">
        <f>I2107-O2107</f>
        <v/>
      </c>
      <c r="Q2107" s="418" t="n"/>
      <c r="R2107" s="418" t="inlineStr">
        <is>
          <t>2021-02227</t>
        </is>
      </c>
      <c r="S2107" s="418" t="inlineStr"/>
      <c r="T2107" s="418">
        <f>R2107=S2107</f>
        <v/>
      </c>
      <c r="U2107" s="418">
        <f>AND(MONTH(F2107)=MONTH(Y2107), YEAR(F2107)=YEAR(Y2107))</f>
        <v/>
      </c>
      <c r="V2107" s="418">
        <f>AND(AC2107&lt;&gt;"", 'Company information'!D$4&lt;&gt;"", RIGHT(SUBSTITUTE(AC2107,"-",""),9)=RIGHT(SUBSTITUTE('Company information'!D$4,"-",""),9))</f>
        <v/>
      </c>
      <c r="W2107" s="418">
        <f>AI2107-I2107</f>
        <v/>
      </c>
      <c r="X2107" s="455" t="n"/>
      <c r="Y2107" s="417" t="n"/>
      <c r="Z2107" s="418" t="n"/>
      <c r="AA2107" s="418" t="n"/>
      <c r="AB2107" s="418" t="n"/>
      <c r="AC2107" s="418" t="n"/>
      <c r="AD2107" s="418" t="n"/>
      <c r="AE2107" s="455" t="n"/>
      <c r="AF2107" s="455" t="n"/>
      <c r="AG2107" s="455" t="n"/>
      <c r="AH2107" s="455" t="n"/>
      <c r="AI2107" s="455" t="n"/>
      <c r="AJ2107" s="455" t="n"/>
      <c r="AK2107" s="455" t="n"/>
      <c r="AL2107" s="455" t="n"/>
      <c r="AM2107" s="455" t="n"/>
      <c r="AN2107" s="455" t="n"/>
      <c r="AO2107" s="455" t="n"/>
      <c r="AP2107" s="455" t="n"/>
      <c r="AQ2107" s="455" t="n"/>
      <c r="AR2107" s="418" t="n"/>
      <c r="AS2107" s="418" t="n"/>
      <c r="AT2107" s="418" t="n"/>
    </row>
    <row r="2108">
      <c r="A2108" s="417" t="n">
        <v>2099</v>
      </c>
      <c r="B2108" s="418" t="inlineStr">
        <is>
          <t>Infrastructure fee for May 2021</t>
        </is>
      </c>
      <c r="C2108" s="418" t="inlineStr">
        <is>
          <t>ភ្នំពេញ អេសអ៊ីហ្សិត ភីអិលស៊ី</t>
        </is>
      </c>
      <c r="D2108" s="418" t="inlineStr">
        <is>
          <t>L001-100046592</t>
        </is>
      </c>
      <c r="E2108" s="418" t="inlineStr">
        <is>
          <t>2021-02216</t>
        </is>
      </c>
      <c r="F2108" s="419" t="n">
        <v>44333</v>
      </c>
      <c r="G2108" s="420" t="n">
        <v>200538</v>
      </c>
      <c r="H2108" s="418" t="n"/>
      <c r="I2108" s="455" t="n">
        <v>200538</v>
      </c>
      <c r="J2108" s="418">
        <f>IF(L2108&lt;&gt;"",L2108,K2108)</f>
        <v/>
      </c>
      <c r="K2108" s="418">
        <f>IF(AND(T2108=TRUE, U2108=TRUE, V2108=TRUE), IF(W2108&lt;-0.05, "អនុញ្ញាត (អ្នកផ្គត់ផ្គង់ប្រកាសខ្វះ)", "បានប្រកាស (អនុញ្ញាត)"), IF(AND(T2108=FALSE, U2108=FALSE, V2108=FALSE), "ព្យួរទុក (មិនមានទិន្នន័យ)", "ប្រកាសខុស (ព្យួរទុក)"))</f>
        <v/>
      </c>
      <c r="L2108" s="418" t="inlineStr"/>
      <c r="M2108" s="418" t="inlineStr"/>
      <c r="N2108" s="455" t="n"/>
      <c r="O2108" s="455">
        <f>IF(W2108&lt;0,AI2108,I2108)</f>
        <v/>
      </c>
      <c r="P2108" s="455">
        <f>I2108-O2108</f>
        <v/>
      </c>
      <c r="Q2108" s="418" t="n"/>
      <c r="R2108" s="418" t="inlineStr">
        <is>
          <t>2021-02216</t>
        </is>
      </c>
      <c r="S2108" s="418" t="inlineStr"/>
      <c r="T2108" s="418">
        <f>R2108=S2108</f>
        <v/>
      </c>
      <c r="U2108" s="418">
        <f>AND(MONTH(F2108)=MONTH(Y2108), YEAR(F2108)=YEAR(Y2108))</f>
        <v/>
      </c>
      <c r="V2108" s="418">
        <f>AND(AC2108&lt;&gt;"", 'Company information'!D$4&lt;&gt;"", RIGHT(SUBSTITUTE(AC2108,"-",""),9)=RIGHT(SUBSTITUTE('Company information'!D$4,"-",""),9))</f>
        <v/>
      </c>
      <c r="W2108" s="418">
        <f>AI2108-I2108</f>
        <v/>
      </c>
      <c r="X2108" s="455" t="n"/>
      <c r="Y2108" s="417" t="n"/>
      <c r="Z2108" s="418" t="n"/>
      <c r="AA2108" s="418" t="n"/>
      <c r="AB2108" s="418" t="n"/>
      <c r="AC2108" s="418" t="n"/>
      <c r="AD2108" s="418" t="n"/>
      <c r="AE2108" s="455" t="n"/>
      <c r="AF2108" s="455" t="n"/>
      <c r="AG2108" s="455" t="n"/>
      <c r="AH2108" s="455" t="n"/>
      <c r="AI2108" s="455" t="n"/>
      <c r="AJ2108" s="455" t="n"/>
      <c r="AK2108" s="455" t="n"/>
      <c r="AL2108" s="455" t="n"/>
      <c r="AM2108" s="455" t="n"/>
      <c r="AN2108" s="455" t="n"/>
      <c r="AO2108" s="455" t="n"/>
      <c r="AP2108" s="455" t="n"/>
      <c r="AQ2108" s="455" t="n"/>
      <c r="AR2108" s="418" t="n"/>
      <c r="AS2108" s="418" t="n"/>
      <c r="AT2108" s="418" t="n"/>
    </row>
    <row r="2109">
      <c r="A2109" s="417" t="n">
        <v>2100</v>
      </c>
      <c r="B2109" s="418" t="inlineStr">
        <is>
          <t>Import clearance</t>
        </is>
      </c>
      <c r="C2109" s="418" t="inlineStr">
        <is>
          <t>អូរៀនថល ឡូជីស្ទីក &amp; ឌីស្ទ្រីប៊្យូសិន (ខេមបូឌា)</t>
        </is>
      </c>
      <c r="D2109" s="418" t="inlineStr">
        <is>
          <t>L001-103007369</t>
        </is>
      </c>
      <c r="E2109" s="418" t="inlineStr">
        <is>
          <t>21-4399</t>
        </is>
      </c>
      <c r="F2109" s="419" t="n">
        <v>44343</v>
      </c>
      <c r="G2109" s="420" t="n">
        <v>3012114</v>
      </c>
      <c r="H2109" s="418" t="n"/>
      <c r="I2109" s="455" t="n">
        <v>3012114</v>
      </c>
      <c r="J2109" s="418">
        <f>IF(L2109&lt;&gt;"",L2109,K2109)</f>
        <v/>
      </c>
      <c r="K2109" s="418">
        <f>IF(AND(T2109=TRUE, U2109=TRUE, V2109=TRUE), IF(W2109&lt;-0.05, "អនុញ្ញាត (អ្នកផ្គត់ផ្គង់ប្រកាសខ្វះ)", "បានប្រកាស (អនុញ្ញាត)"), IF(AND(T2109=FALSE, U2109=FALSE, V2109=FALSE), "ព្យួរទុក (មិនមានទិន្នន័យ)", "ប្រកាសខុស (ព្យួរទុក)"))</f>
        <v/>
      </c>
      <c r="L2109" s="418" t="inlineStr"/>
      <c r="M2109" s="418" t="inlineStr"/>
      <c r="N2109" s="455" t="n"/>
      <c r="O2109" s="455">
        <f>IF(W2109&lt;0,AI2109,I2109)</f>
        <v/>
      </c>
      <c r="P2109" s="455">
        <f>I2109-O2109</f>
        <v/>
      </c>
      <c r="Q2109" s="418" t="n"/>
      <c r="R2109" s="418" t="inlineStr">
        <is>
          <t>21-4399</t>
        </is>
      </c>
      <c r="S2109" s="418" t="inlineStr"/>
      <c r="T2109" s="418">
        <f>R2109=S2109</f>
        <v/>
      </c>
      <c r="U2109" s="418">
        <f>AND(MONTH(F2109)=MONTH(Y2109), YEAR(F2109)=YEAR(Y2109))</f>
        <v/>
      </c>
      <c r="V2109" s="418">
        <f>AND(AC2109&lt;&gt;"", 'Company information'!D$4&lt;&gt;"", RIGHT(SUBSTITUTE(AC2109,"-",""),9)=RIGHT(SUBSTITUTE('Company information'!D$4,"-",""),9))</f>
        <v/>
      </c>
      <c r="W2109" s="418">
        <f>AI2109-I2109</f>
        <v/>
      </c>
      <c r="X2109" s="455" t="n"/>
      <c r="Y2109" s="417" t="n"/>
      <c r="Z2109" s="418" t="n"/>
      <c r="AA2109" s="418" t="n"/>
      <c r="AB2109" s="418" t="n"/>
      <c r="AC2109" s="418" t="n"/>
      <c r="AD2109" s="418" t="n"/>
      <c r="AE2109" s="455" t="n"/>
      <c r="AF2109" s="455" t="n"/>
      <c r="AG2109" s="455" t="n"/>
      <c r="AH2109" s="455" t="n"/>
      <c r="AI2109" s="455" t="n"/>
      <c r="AJ2109" s="455" t="n"/>
      <c r="AK2109" s="455" t="n"/>
      <c r="AL2109" s="455" t="n"/>
      <c r="AM2109" s="455" t="n"/>
      <c r="AN2109" s="455" t="n"/>
      <c r="AO2109" s="455" t="n"/>
      <c r="AP2109" s="455" t="n"/>
      <c r="AQ2109" s="455" t="n"/>
      <c r="AR2109" s="418" t="n"/>
      <c r="AS2109" s="418" t="n"/>
      <c r="AT2109" s="418" t="n"/>
    </row>
    <row r="2110">
      <c r="A2110" s="417" t="n">
        <v>2101</v>
      </c>
      <c r="B2110" s="418" t="inlineStr">
        <is>
          <t>THC Charge</t>
        </is>
      </c>
      <c r="C2110" s="418" t="inlineStr">
        <is>
          <t>អេស អ វី ស៊ី ហ្វ្រេត សឺវីស (ខេមបូឌា) ខូ អិលធីឌី</t>
        </is>
      </c>
      <c r="D2110" s="418" t="inlineStr">
        <is>
          <t>K005-100150195</t>
        </is>
      </c>
      <c r="E2110" s="418" t="inlineStr">
        <is>
          <t>12102529</t>
        </is>
      </c>
      <c r="F2110" s="419" t="n">
        <v>44343</v>
      </c>
      <c r="G2110" s="420" t="n">
        <v>224664</v>
      </c>
      <c r="H2110" s="418" t="n"/>
      <c r="I2110" s="455" t="n">
        <v>224664</v>
      </c>
      <c r="J2110" s="418">
        <f>IF(L2110&lt;&gt;"",L2110,K2110)</f>
        <v/>
      </c>
      <c r="K2110" s="418">
        <f>IF(AND(T2110=TRUE, U2110=TRUE, V2110=TRUE), IF(W2110&lt;-0.05, "អនុញ្ញាត (អ្នកផ្គត់ផ្គង់ប្រកាសខ្វះ)", "បានប្រកាស (អនុញ្ញាត)"), IF(AND(T2110=FALSE, U2110=FALSE, V2110=FALSE), "ព្យួរទុក (មិនមានទិន្នន័យ)", "ប្រកាសខុស (ព្យួរទុក)"))</f>
        <v/>
      </c>
      <c r="L2110" s="418" t="inlineStr"/>
      <c r="M2110" s="418" t="inlineStr"/>
      <c r="N2110" s="455" t="n"/>
      <c r="O2110" s="455">
        <f>IF(W2110&lt;0,AI2110,I2110)</f>
        <v/>
      </c>
      <c r="P2110" s="455">
        <f>I2110-O2110</f>
        <v/>
      </c>
      <c r="Q2110" s="418" t="n"/>
      <c r="R2110" s="418" t="inlineStr">
        <is>
          <t>12102529</t>
        </is>
      </c>
      <c r="S2110" s="418" t="inlineStr"/>
      <c r="T2110" s="418">
        <f>R2110=S2110</f>
        <v/>
      </c>
      <c r="U2110" s="418">
        <f>AND(MONTH(F2110)=MONTH(Y2110), YEAR(F2110)=YEAR(Y2110))</f>
        <v/>
      </c>
      <c r="V2110" s="418">
        <f>AND(AC2110&lt;&gt;"", 'Company information'!D$4&lt;&gt;"", RIGHT(SUBSTITUTE(AC2110,"-",""),9)=RIGHT(SUBSTITUTE('Company information'!D$4,"-",""),9))</f>
        <v/>
      </c>
      <c r="W2110" s="418">
        <f>AI2110-I2110</f>
        <v/>
      </c>
      <c r="X2110" s="455" t="n"/>
      <c r="Y2110" s="417" t="n"/>
      <c r="Z2110" s="418" t="n"/>
      <c r="AA2110" s="418" t="n"/>
      <c r="AB2110" s="418" t="n"/>
      <c r="AC2110" s="418" t="n"/>
      <c r="AD2110" s="418" t="n"/>
      <c r="AE2110" s="455" t="n"/>
      <c r="AF2110" s="455" t="n"/>
      <c r="AG2110" s="455" t="n"/>
      <c r="AH2110" s="455" t="n"/>
      <c r="AI2110" s="455" t="n"/>
      <c r="AJ2110" s="455" t="n"/>
      <c r="AK2110" s="455" t="n"/>
      <c r="AL2110" s="455" t="n"/>
      <c r="AM2110" s="455" t="n"/>
      <c r="AN2110" s="455" t="n"/>
      <c r="AO2110" s="455" t="n"/>
      <c r="AP2110" s="455" t="n"/>
      <c r="AQ2110" s="455" t="n"/>
      <c r="AR2110" s="418" t="n"/>
      <c r="AS2110" s="418" t="n"/>
      <c r="AT2110" s="418" t="n"/>
    </row>
    <row r="2111">
      <c r="A2111" s="417" t="n">
        <v>2102</v>
      </c>
      <c r="B2111" s="418" t="inlineStr">
        <is>
          <t>THC Charge</t>
        </is>
      </c>
      <c r="C2111" s="418" t="inlineStr">
        <is>
          <t>អេស អ វី ស៊ី ហ្វ្រេត សឺវីស (ខេមបូឌា) ខូ អិលធីឌី</t>
        </is>
      </c>
      <c r="D2111" s="418" t="inlineStr">
        <is>
          <t>K005-100150195</t>
        </is>
      </c>
      <c r="E2111" s="418" t="inlineStr">
        <is>
          <t>12102296</t>
        </is>
      </c>
      <c r="F2111" s="419" t="n">
        <v>44382</v>
      </c>
      <c r="G2111" s="420" t="n">
        <v>263194</v>
      </c>
      <c r="H2111" s="418" t="n"/>
      <c r="I2111" s="455" t="n">
        <v>263194</v>
      </c>
      <c r="J2111" s="418">
        <f>IF(L2111&lt;&gt;"",L2111,K2111)</f>
        <v/>
      </c>
      <c r="K2111" s="418">
        <f>IF(AND(T2111=TRUE, U2111=TRUE, V2111=TRUE), IF(W2111&lt;-0.05, "អនុញ្ញាត (អ្នកផ្គត់ផ្គង់ប្រកាសខ្វះ)", "បានប្រកាស (អនុញ្ញាត)"), IF(AND(T2111=FALSE, U2111=FALSE, V2111=FALSE), "ព្យួរទុក (មិនមានទិន្នន័យ)", "ប្រកាសខុស (ព្យួរទុក)"))</f>
        <v/>
      </c>
      <c r="L2111" s="418" t="inlineStr"/>
      <c r="M2111" s="418" t="inlineStr"/>
      <c r="N2111" s="455" t="n"/>
      <c r="O2111" s="455">
        <f>IF(W2111&lt;0,AI2111,I2111)</f>
        <v/>
      </c>
      <c r="P2111" s="455">
        <f>I2111-O2111</f>
        <v/>
      </c>
      <c r="Q2111" s="418" t="n"/>
      <c r="R2111" s="418" t="inlineStr">
        <is>
          <t>12102296</t>
        </is>
      </c>
      <c r="S2111" s="418" t="inlineStr"/>
      <c r="T2111" s="418">
        <f>R2111=S2111</f>
        <v/>
      </c>
      <c r="U2111" s="418">
        <f>AND(MONTH(F2111)=MONTH(Y2111), YEAR(F2111)=YEAR(Y2111))</f>
        <v/>
      </c>
      <c r="V2111" s="418">
        <f>AND(AC2111&lt;&gt;"", 'Company information'!D$4&lt;&gt;"", RIGHT(SUBSTITUTE(AC2111,"-",""),9)=RIGHT(SUBSTITUTE('Company information'!D$4,"-",""),9))</f>
        <v/>
      </c>
      <c r="W2111" s="418">
        <f>AI2111-I2111</f>
        <v/>
      </c>
      <c r="X2111" s="455" t="n"/>
      <c r="Y2111" s="417" t="n"/>
      <c r="Z2111" s="418" t="n"/>
      <c r="AA2111" s="418" t="n"/>
      <c r="AB2111" s="418" t="n"/>
      <c r="AC2111" s="418" t="n"/>
      <c r="AD2111" s="418" t="n"/>
      <c r="AE2111" s="455" t="n"/>
      <c r="AF2111" s="455" t="n"/>
      <c r="AG2111" s="455" t="n"/>
      <c r="AH2111" s="455" t="n"/>
      <c r="AI2111" s="455" t="n"/>
      <c r="AJ2111" s="455" t="n"/>
      <c r="AK2111" s="455" t="n"/>
      <c r="AL2111" s="455" t="n"/>
      <c r="AM2111" s="455" t="n"/>
      <c r="AN2111" s="455" t="n"/>
      <c r="AO2111" s="455" t="n"/>
      <c r="AP2111" s="455" t="n"/>
      <c r="AQ2111" s="455" t="n"/>
      <c r="AR2111" s="418" t="n"/>
      <c r="AS2111" s="418" t="n"/>
      <c r="AT2111" s="418" t="n"/>
    </row>
    <row r="2112">
      <c r="A2112" s="417" t="n">
        <v>2103</v>
      </c>
      <c r="B2112" s="418" t="inlineStr">
        <is>
          <t>THC Charge</t>
        </is>
      </c>
      <c r="C2112" s="418" t="inlineStr">
        <is>
          <t>អេស អ វី ស៊ី ហ្វ្រេត សឺវីស (ខេមបូឌា) ខូ អិលធីឌី</t>
        </is>
      </c>
      <c r="D2112" s="418" t="inlineStr">
        <is>
          <t>K005-100150195</t>
        </is>
      </c>
      <c r="E2112" s="418" t="inlineStr">
        <is>
          <t>12101613</t>
        </is>
      </c>
      <c r="F2112" s="419" t="n">
        <v>44201</v>
      </c>
      <c r="G2112" s="420" t="n">
        <v>210496</v>
      </c>
      <c r="H2112" s="418" t="n"/>
      <c r="I2112" s="455" t="n">
        <v>210496</v>
      </c>
      <c r="J2112" s="418">
        <f>IF(L2112&lt;&gt;"",L2112,K2112)</f>
        <v/>
      </c>
      <c r="K2112" s="418">
        <f>IF(AND(T2112=TRUE, U2112=TRUE, V2112=TRUE), IF(W2112&lt;-0.05, "អនុញ្ញាត (អ្នកផ្គត់ផ្គង់ប្រកាសខ្វះ)", "បានប្រកាស (អនុញ្ញាត)"), IF(AND(T2112=FALSE, U2112=FALSE, V2112=FALSE), "ព្យួរទុក (មិនមានទិន្នន័យ)", "ប្រកាសខុស (ព្យួរទុក)"))</f>
        <v/>
      </c>
      <c r="L2112" s="418" t="inlineStr"/>
      <c r="M2112" s="418" t="inlineStr"/>
      <c r="N2112" s="455" t="n"/>
      <c r="O2112" s="455">
        <f>IF(W2112&lt;0,AI2112,I2112)</f>
        <v/>
      </c>
      <c r="P2112" s="455">
        <f>I2112-O2112</f>
        <v/>
      </c>
      <c r="Q2112" s="418" t="n"/>
      <c r="R2112" s="418" t="inlineStr">
        <is>
          <t>12101613</t>
        </is>
      </c>
      <c r="S2112" s="418" t="inlineStr"/>
      <c r="T2112" s="418">
        <f>R2112=S2112</f>
        <v/>
      </c>
      <c r="U2112" s="418">
        <f>AND(MONTH(F2112)=MONTH(Y2112), YEAR(F2112)=YEAR(Y2112))</f>
        <v/>
      </c>
      <c r="V2112" s="418">
        <f>AND(AC2112&lt;&gt;"", 'Company information'!D$4&lt;&gt;"", RIGHT(SUBSTITUTE(AC2112,"-",""),9)=RIGHT(SUBSTITUTE('Company information'!D$4,"-",""),9))</f>
        <v/>
      </c>
      <c r="W2112" s="418">
        <f>AI2112-I2112</f>
        <v/>
      </c>
      <c r="X2112" s="455" t="n"/>
      <c r="Y2112" s="417" t="n"/>
      <c r="Z2112" s="418" t="n"/>
      <c r="AA2112" s="418" t="n"/>
      <c r="AB2112" s="418" t="n"/>
      <c r="AC2112" s="418" t="n"/>
      <c r="AD2112" s="418" t="n"/>
      <c r="AE2112" s="455" t="n"/>
      <c r="AF2112" s="455" t="n"/>
      <c r="AG2112" s="455" t="n"/>
      <c r="AH2112" s="455" t="n"/>
      <c r="AI2112" s="455" t="n"/>
      <c r="AJ2112" s="455" t="n"/>
      <c r="AK2112" s="455" t="n"/>
      <c r="AL2112" s="455" t="n"/>
      <c r="AM2112" s="455" t="n"/>
      <c r="AN2112" s="455" t="n"/>
      <c r="AO2112" s="455" t="n"/>
      <c r="AP2112" s="455" t="n"/>
      <c r="AQ2112" s="455" t="n"/>
      <c r="AR2112" s="418" t="n"/>
      <c r="AS2112" s="418" t="n"/>
      <c r="AT2112" s="418" t="n"/>
    </row>
    <row r="2113">
      <c r="A2113" s="417" t="n">
        <v>2104</v>
      </c>
      <c r="B2113" s="418" t="inlineStr">
        <is>
          <t>THC Charge</t>
        </is>
      </c>
      <c r="C2113" s="418" t="inlineStr">
        <is>
          <t>អេស អ វី ស៊ី ហ្វ្រេត សឺវីស (ខេមបូឌា) ខូ អិលធីឌី</t>
        </is>
      </c>
      <c r="D2113" s="418" t="inlineStr">
        <is>
          <t>K005-100150195</t>
        </is>
      </c>
      <c r="E2113" s="418" t="inlineStr">
        <is>
          <t>12101611</t>
        </is>
      </c>
      <c r="F2113" s="419" t="n">
        <v>44336</v>
      </c>
      <c r="G2113" s="420" t="n">
        <v>210496</v>
      </c>
      <c r="H2113" s="418" t="n"/>
      <c r="I2113" s="455" t="n">
        <v>210496</v>
      </c>
      <c r="J2113" s="418">
        <f>IF(L2113&lt;&gt;"",L2113,K2113)</f>
        <v/>
      </c>
      <c r="K2113" s="418">
        <f>IF(AND(T2113=TRUE, U2113=TRUE, V2113=TRUE), IF(W2113&lt;-0.05, "អនុញ្ញាត (អ្នកផ្គត់ផ្គង់ប្រកាសខ្វះ)", "បានប្រកាស (អនុញ្ញាត)"), IF(AND(T2113=FALSE, U2113=FALSE, V2113=FALSE), "ព្យួរទុក (មិនមានទិន្នន័យ)", "ប្រកាសខុស (ព្យួរទុក)"))</f>
        <v/>
      </c>
      <c r="L2113" s="418" t="inlineStr"/>
      <c r="M2113" s="418" t="inlineStr"/>
      <c r="N2113" s="455" t="n"/>
      <c r="O2113" s="455">
        <f>IF(W2113&lt;0,AI2113,I2113)</f>
        <v/>
      </c>
      <c r="P2113" s="455">
        <f>I2113-O2113</f>
        <v/>
      </c>
      <c r="Q2113" s="418" t="n"/>
      <c r="R2113" s="418" t="inlineStr">
        <is>
          <t>12101611</t>
        </is>
      </c>
      <c r="S2113" s="418" t="inlineStr"/>
      <c r="T2113" s="418">
        <f>R2113=S2113</f>
        <v/>
      </c>
      <c r="U2113" s="418">
        <f>AND(MONTH(F2113)=MONTH(Y2113), YEAR(F2113)=YEAR(Y2113))</f>
        <v/>
      </c>
      <c r="V2113" s="418">
        <f>AND(AC2113&lt;&gt;"", 'Company information'!D$4&lt;&gt;"", RIGHT(SUBSTITUTE(AC2113,"-",""),9)=RIGHT(SUBSTITUTE('Company information'!D$4,"-",""),9))</f>
        <v/>
      </c>
      <c r="W2113" s="418">
        <f>AI2113-I2113</f>
        <v/>
      </c>
      <c r="X2113" s="455" t="n"/>
      <c r="Y2113" s="417" t="n"/>
      <c r="Z2113" s="418" t="n"/>
      <c r="AA2113" s="418" t="n"/>
      <c r="AB2113" s="418" t="n"/>
      <c r="AC2113" s="418" t="n"/>
      <c r="AD2113" s="418" t="n"/>
      <c r="AE2113" s="455" t="n"/>
      <c r="AF2113" s="455" t="n"/>
      <c r="AG2113" s="455" t="n"/>
      <c r="AH2113" s="455" t="n"/>
      <c r="AI2113" s="455" t="n"/>
      <c r="AJ2113" s="455" t="n"/>
      <c r="AK2113" s="455" t="n"/>
      <c r="AL2113" s="455" t="n"/>
      <c r="AM2113" s="455" t="n"/>
      <c r="AN2113" s="455" t="n"/>
      <c r="AO2113" s="455" t="n"/>
      <c r="AP2113" s="455" t="n"/>
      <c r="AQ2113" s="455" t="n"/>
      <c r="AR2113" s="418" t="n"/>
      <c r="AS2113" s="418" t="n"/>
      <c r="AT2113" s="418" t="n"/>
    </row>
    <row r="2114">
      <c r="A2114" s="417" t="n">
        <v>2105</v>
      </c>
      <c r="B2114" s="418" t="inlineStr">
        <is>
          <t>THC Charge</t>
        </is>
      </c>
      <c r="C2114" s="418" t="inlineStr">
        <is>
          <t>អ៊ិចស្ពែឌីធ័រ ខេមបូឌា អិលធីឌី</t>
        </is>
      </c>
      <c r="D2114" s="418" t="inlineStr">
        <is>
          <t>L001-100045898</t>
        </is>
      </c>
      <c r="E2114" s="418" t="inlineStr">
        <is>
          <t>TI-0199805</t>
        </is>
      </c>
      <c r="F2114" s="419" t="n">
        <v>44347</v>
      </c>
      <c r="G2114" s="420" t="n">
        <v>382768</v>
      </c>
      <c r="H2114" s="418" t="n"/>
      <c r="I2114" s="455" t="n">
        <v>382768</v>
      </c>
      <c r="J2114" s="418">
        <f>IF(L2114&lt;&gt;"",L2114,K2114)</f>
        <v/>
      </c>
      <c r="K2114" s="418">
        <f>IF(AND(T2114=TRUE, U2114=TRUE, V2114=TRUE), IF(W2114&lt;-0.05, "អនុញ្ញាត (អ្នកផ្គត់ផ្គង់ប្រកាសខ្វះ)", "បានប្រកាស (អនុញ្ញាត)"), IF(AND(T2114=FALSE, U2114=FALSE, V2114=FALSE), "ព្យួរទុក (មិនមានទិន្នន័យ)", "ប្រកាសខុស (ព្យួរទុក)"))</f>
        <v/>
      </c>
      <c r="L2114" s="418" t="inlineStr"/>
      <c r="M2114" s="418" t="inlineStr"/>
      <c r="N2114" s="455" t="n"/>
      <c r="O2114" s="455">
        <f>IF(W2114&lt;0,AI2114,I2114)</f>
        <v/>
      </c>
      <c r="P2114" s="455">
        <f>I2114-O2114</f>
        <v/>
      </c>
      <c r="Q2114" s="418" t="n"/>
      <c r="R2114" s="418" t="inlineStr">
        <is>
          <t>TI-0199805</t>
        </is>
      </c>
      <c r="S2114" s="418" t="inlineStr"/>
      <c r="T2114" s="418">
        <f>R2114=S2114</f>
        <v/>
      </c>
      <c r="U2114" s="418">
        <f>AND(MONTH(F2114)=MONTH(Y2114), YEAR(F2114)=YEAR(Y2114))</f>
        <v/>
      </c>
      <c r="V2114" s="418">
        <f>AND(AC2114&lt;&gt;"", 'Company information'!D$4&lt;&gt;"", RIGHT(SUBSTITUTE(AC2114,"-",""),9)=RIGHT(SUBSTITUTE('Company information'!D$4,"-",""),9))</f>
        <v/>
      </c>
      <c r="W2114" s="418">
        <f>AI2114-I2114</f>
        <v/>
      </c>
      <c r="X2114" s="455" t="n"/>
      <c r="Y2114" s="417" t="n"/>
      <c r="Z2114" s="418" t="n"/>
      <c r="AA2114" s="418" t="n"/>
      <c r="AB2114" s="418" t="n"/>
      <c r="AC2114" s="418" t="n"/>
      <c r="AD2114" s="418" t="n"/>
      <c r="AE2114" s="455" t="n"/>
      <c r="AF2114" s="455" t="n"/>
      <c r="AG2114" s="455" t="n"/>
      <c r="AH2114" s="455" t="n"/>
      <c r="AI2114" s="455" t="n"/>
      <c r="AJ2114" s="455" t="n"/>
      <c r="AK2114" s="455" t="n"/>
      <c r="AL2114" s="455" t="n"/>
      <c r="AM2114" s="455" t="n"/>
      <c r="AN2114" s="455" t="n"/>
      <c r="AO2114" s="455" t="n"/>
      <c r="AP2114" s="455" t="n"/>
      <c r="AQ2114" s="455" t="n"/>
      <c r="AR2114" s="418" t="n"/>
      <c r="AS2114" s="418" t="n"/>
      <c r="AT2114" s="418" t="n"/>
    </row>
    <row r="2115">
      <c r="A2115" s="417" t="n">
        <v>2106</v>
      </c>
      <c r="B2115" s="418" t="inlineStr">
        <is>
          <t>THC Charge</t>
        </is>
      </c>
      <c r="C2115" s="418" t="inlineStr">
        <is>
          <t>អ៊ិចស្ពែឌីធ័រ ខេមបូឌា អិលធីឌី</t>
        </is>
      </c>
      <c r="D2115" s="418" t="inlineStr">
        <is>
          <t>L001-100045898</t>
        </is>
      </c>
      <c r="E2115" s="418" t="inlineStr">
        <is>
          <t>TI-0199804</t>
        </is>
      </c>
      <c r="F2115" s="419" t="n">
        <v>44347</v>
      </c>
      <c r="G2115" s="420" t="n">
        <v>244727</v>
      </c>
      <c r="H2115" s="418" t="n"/>
      <c r="I2115" s="455" t="n">
        <v>244727</v>
      </c>
      <c r="J2115" s="418">
        <f>IF(L2115&lt;&gt;"",L2115,K2115)</f>
        <v/>
      </c>
      <c r="K2115" s="418">
        <f>IF(AND(T2115=TRUE, U2115=TRUE, V2115=TRUE), IF(W2115&lt;-0.05, "អនុញ្ញាត (អ្នកផ្គត់ផ្គង់ប្រកាសខ្វះ)", "បានប្រកាស (អនុញ្ញាត)"), IF(AND(T2115=FALSE, U2115=FALSE, V2115=FALSE), "ព្យួរទុក (មិនមានទិន្នន័យ)", "ប្រកាសខុស (ព្យួរទុក)"))</f>
        <v/>
      </c>
      <c r="L2115" s="418" t="inlineStr"/>
      <c r="M2115" s="418" t="inlineStr"/>
      <c r="N2115" s="455" t="n"/>
      <c r="O2115" s="455">
        <f>IF(W2115&lt;0,AI2115,I2115)</f>
        <v/>
      </c>
      <c r="P2115" s="455">
        <f>I2115-O2115</f>
        <v/>
      </c>
      <c r="Q2115" s="418" t="n"/>
      <c r="R2115" s="418" t="inlineStr">
        <is>
          <t>TI-0199804</t>
        </is>
      </c>
      <c r="S2115" s="418" t="inlineStr"/>
      <c r="T2115" s="418">
        <f>R2115=S2115</f>
        <v/>
      </c>
      <c r="U2115" s="418">
        <f>AND(MONTH(F2115)=MONTH(Y2115), YEAR(F2115)=YEAR(Y2115))</f>
        <v/>
      </c>
      <c r="V2115" s="418">
        <f>AND(AC2115&lt;&gt;"", 'Company information'!D$4&lt;&gt;"", RIGHT(SUBSTITUTE(AC2115,"-",""),9)=RIGHT(SUBSTITUTE('Company information'!D$4,"-",""),9))</f>
        <v/>
      </c>
      <c r="W2115" s="418">
        <f>AI2115-I2115</f>
        <v/>
      </c>
      <c r="X2115" s="455" t="n"/>
      <c r="Y2115" s="417" t="n"/>
      <c r="Z2115" s="418" t="n"/>
      <c r="AA2115" s="418" t="n"/>
      <c r="AB2115" s="418" t="n"/>
      <c r="AC2115" s="418" t="n"/>
      <c r="AD2115" s="418" t="n"/>
      <c r="AE2115" s="455" t="n"/>
      <c r="AF2115" s="455" t="n"/>
      <c r="AG2115" s="455" t="n"/>
      <c r="AH2115" s="455" t="n"/>
      <c r="AI2115" s="455" t="n"/>
      <c r="AJ2115" s="455" t="n"/>
      <c r="AK2115" s="455" t="n"/>
      <c r="AL2115" s="455" t="n"/>
      <c r="AM2115" s="455" t="n"/>
      <c r="AN2115" s="455" t="n"/>
      <c r="AO2115" s="455" t="n"/>
      <c r="AP2115" s="455" t="n"/>
      <c r="AQ2115" s="455" t="n"/>
      <c r="AR2115" s="418" t="n"/>
      <c r="AS2115" s="418" t="n"/>
      <c r="AT2115" s="418" t="n"/>
    </row>
    <row r="2116">
      <c r="A2116" s="417" t="n">
        <v>2107</v>
      </c>
      <c r="B2116" s="418" t="inlineStr">
        <is>
          <t>THC Charge</t>
        </is>
      </c>
      <c r="C2116" s="418" t="inlineStr">
        <is>
          <t>អ៊ិចស្ពែឌីធ័រ ខេមបូឌា អិលធីឌី</t>
        </is>
      </c>
      <c r="D2116" s="418" t="inlineStr">
        <is>
          <t>L001-100045898</t>
        </is>
      </c>
      <c r="E2116" s="418" t="inlineStr">
        <is>
          <t>TI-0199803</t>
        </is>
      </c>
      <c r="F2116" s="419" t="n">
        <v>44347</v>
      </c>
      <c r="G2116" s="420" t="n">
        <v>412901</v>
      </c>
      <c r="H2116" s="418" t="n"/>
      <c r="I2116" s="455" t="n">
        <v>412901</v>
      </c>
      <c r="J2116" s="418">
        <f>IF(L2116&lt;&gt;"",L2116,K2116)</f>
        <v/>
      </c>
      <c r="K2116" s="418">
        <f>IF(AND(T2116=TRUE, U2116=TRUE, V2116=TRUE), IF(W2116&lt;-0.05, "អនុញ្ញាត (អ្នកផ្គត់ផ្គង់ប្រកាសខ្វះ)", "បានប្រកាស (អនុញ្ញាត)"), IF(AND(T2116=FALSE, U2116=FALSE, V2116=FALSE), "ព្យួរទុក (មិនមានទិន្នន័យ)", "ប្រកាសខុស (ព្យួរទុក)"))</f>
        <v/>
      </c>
      <c r="L2116" s="418" t="inlineStr"/>
      <c r="M2116" s="418" t="inlineStr"/>
      <c r="N2116" s="455" t="n"/>
      <c r="O2116" s="455">
        <f>IF(W2116&lt;0,AI2116,I2116)</f>
        <v/>
      </c>
      <c r="P2116" s="455">
        <f>I2116-O2116</f>
        <v/>
      </c>
      <c r="Q2116" s="418" t="n"/>
      <c r="R2116" s="418" t="inlineStr">
        <is>
          <t>TI-0199803</t>
        </is>
      </c>
      <c r="S2116" s="418" t="inlineStr"/>
      <c r="T2116" s="418">
        <f>R2116=S2116</f>
        <v/>
      </c>
      <c r="U2116" s="418">
        <f>AND(MONTH(F2116)=MONTH(Y2116), YEAR(F2116)=YEAR(Y2116))</f>
        <v/>
      </c>
      <c r="V2116" s="418">
        <f>AND(AC2116&lt;&gt;"", 'Company information'!D$4&lt;&gt;"", RIGHT(SUBSTITUTE(AC2116,"-",""),9)=RIGHT(SUBSTITUTE('Company information'!D$4,"-",""),9))</f>
        <v/>
      </c>
      <c r="W2116" s="418">
        <f>AI2116-I2116</f>
        <v/>
      </c>
      <c r="X2116" s="455" t="n"/>
      <c r="Y2116" s="417" t="n"/>
      <c r="Z2116" s="418" t="n"/>
      <c r="AA2116" s="418" t="n"/>
      <c r="AB2116" s="418" t="n"/>
      <c r="AC2116" s="418" t="n"/>
      <c r="AD2116" s="418" t="n"/>
      <c r="AE2116" s="455" t="n"/>
      <c r="AF2116" s="455" t="n"/>
      <c r="AG2116" s="455" t="n"/>
      <c r="AH2116" s="455" t="n"/>
      <c r="AI2116" s="455" t="n"/>
      <c r="AJ2116" s="455" t="n"/>
      <c r="AK2116" s="455" t="n"/>
      <c r="AL2116" s="455" t="n"/>
      <c r="AM2116" s="455" t="n"/>
      <c r="AN2116" s="455" t="n"/>
      <c r="AO2116" s="455" t="n"/>
      <c r="AP2116" s="455" t="n"/>
      <c r="AQ2116" s="455" t="n"/>
      <c r="AR2116" s="418" t="n"/>
      <c r="AS2116" s="418" t="n"/>
      <c r="AT2116" s="418" t="n"/>
    </row>
    <row r="2117">
      <c r="A2117" s="417" t="n">
        <v>2108</v>
      </c>
      <c r="B2117" s="418" t="inlineStr">
        <is>
          <t>THC Charge</t>
        </is>
      </c>
      <c r="C2117" s="418" t="inlineStr">
        <is>
          <t>អ៊ិចស្ពែឌីធ័រ ខេមបូឌា អិលធីឌី</t>
        </is>
      </c>
      <c r="D2117" s="418" t="inlineStr">
        <is>
          <t>L001-100045898</t>
        </is>
      </c>
      <c r="E2117" s="418" t="inlineStr">
        <is>
          <t>TI-0199802</t>
        </is>
      </c>
      <c r="F2117" s="419" t="n">
        <v>44347</v>
      </c>
      <c r="G2117" s="420" t="n">
        <v>330239</v>
      </c>
      <c r="H2117" s="418" t="n"/>
      <c r="I2117" s="455" t="n">
        <v>330239</v>
      </c>
      <c r="J2117" s="418">
        <f>IF(L2117&lt;&gt;"",L2117,K2117)</f>
        <v/>
      </c>
      <c r="K2117" s="418">
        <f>IF(AND(T2117=TRUE, U2117=TRUE, V2117=TRUE), IF(W2117&lt;-0.05, "អនុញ្ញាត (អ្នកផ្គត់ផ្គង់ប្រកាសខ្វះ)", "បានប្រកាស (អនុញ្ញាត)"), IF(AND(T2117=FALSE, U2117=FALSE, V2117=FALSE), "ព្យួរទុក (មិនមានទិន្នន័យ)", "ប្រកាសខុស (ព្យួរទុក)"))</f>
        <v/>
      </c>
      <c r="L2117" s="418" t="inlineStr"/>
      <c r="M2117" s="418" t="inlineStr"/>
      <c r="N2117" s="455" t="n"/>
      <c r="O2117" s="455">
        <f>IF(W2117&lt;0,AI2117,I2117)</f>
        <v/>
      </c>
      <c r="P2117" s="455">
        <f>I2117-O2117</f>
        <v/>
      </c>
      <c r="Q2117" s="418" t="n"/>
      <c r="R2117" s="418" t="inlineStr">
        <is>
          <t>TI-0199802</t>
        </is>
      </c>
      <c r="S2117" s="418" t="inlineStr"/>
      <c r="T2117" s="418">
        <f>R2117=S2117</f>
        <v/>
      </c>
      <c r="U2117" s="418">
        <f>AND(MONTH(F2117)=MONTH(Y2117), YEAR(F2117)=YEAR(Y2117))</f>
        <v/>
      </c>
      <c r="V2117" s="418">
        <f>AND(AC2117&lt;&gt;"", 'Company information'!D$4&lt;&gt;"", RIGHT(SUBSTITUTE(AC2117,"-",""),9)=RIGHT(SUBSTITUTE('Company information'!D$4,"-",""),9))</f>
        <v/>
      </c>
      <c r="W2117" s="418">
        <f>AI2117-I2117</f>
        <v/>
      </c>
      <c r="X2117" s="455" t="n"/>
      <c r="Y2117" s="417" t="n"/>
      <c r="Z2117" s="418" t="n"/>
      <c r="AA2117" s="418" t="n"/>
      <c r="AB2117" s="418" t="n"/>
      <c r="AC2117" s="418" t="n"/>
      <c r="AD2117" s="418" t="n"/>
      <c r="AE2117" s="455" t="n"/>
      <c r="AF2117" s="455" t="n"/>
      <c r="AG2117" s="455" t="n"/>
      <c r="AH2117" s="455" t="n"/>
      <c r="AI2117" s="455" t="n"/>
      <c r="AJ2117" s="455" t="n"/>
      <c r="AK2117" s="455" t="n"/>
      <c r="AL2117" s="455" t="n"/>
      <c r="AM2117" s="455" t="n"/>
      <c r="AN2117" s="455" t="n"/>
      <c r="AO2117" s="455" t="n"/>
      <c r="AP2117" s="455" t="n"/>
      <c r="AQ2117" s="455" t="n"/>
      <c r="AR2117" s="418" t="n"/>
      <c r="AS2117" s="418" t="n"/>
      <c r="AT2117" s="418" t="n"/>
    </row>
    <row r="2118">
      <c r="A2118" s="417" t="n">
        <v>2109</v>
      </c>
      <c r="B2118" s="418" t="inlineStr">
        <is>
          <t>THC Charge</t>
        </is>
      </c>
      <c r="C2118" s="418" t="inlineStr">
        <is>
          <t>អ៊ិចស្ពែឌីធ័រ ខេមបូឌា អិលធីឌី</t>
        </is>
      </c>
      <c r="D2118" s="418" t="inlineStr">
        <is>
          <t>L001-100045898</t>
        </is>
      </c>
      <c r="E2118" s="418" t="inlineStr">
        <is>
          <t>TI-0199455</t>
        </is>
      </c>
      <c r="F2118" s="419" t="n">
        <v>44340</v>
      </c>
      <c r="G2118" s="420" t="n">
        <v>672860</v>
      </c>
      <c r="H2118" s="418" t="n"/>
      <c r="I2118" s="455" t="n">
        <v>672860</v>
      </c>
      <c r="J2118" s="418">
        <f>IF(L2118&lt;&gt;"",L2118,K2118)</f>
        <v/>
      </c>
      <c r="K2118" s="418">
        <f>IF(AND(T2118=TRUE, U2118=TRUE, V2118=TRUE), IF(W2118&lt;-0.05, "អនុញ្ញាត (អ្នកផ្គត់ផ្គង់ប្រកាសខ្វះ)", "បានប្រកាស (អនុញ្ញាត)"), IF(AND(T2118=FALSE, U2118=FALSE, V2118=FALSE), "ព្យួរទុក (មិនមានទិន្នន័យ)", "ប្រកាសខុស (ព្យួរទុក)"))</f>
        <v/>
      </c>
      <c r="L2118" s="418" t="inlineStr"/>
      <c r="M2118" s="418" t="inlineStr"/>
      <c r="N2118" s="455" t="n"/>
      <c r="O2118" s="455">
        <f>IF(W2118&lt;0,AI2118,I2118)</f>
        <v/>
      </c>
      <c r="P2118" s="455">
        <f>I2118-O2118</f>
        <v/>
      </c>
      <c r="Q2118" s="418" t="n"/>
      <c r="R2118" s="418" t="inlineStr">
        <is>
          <t>TI-0199455</t>
        </is>
      </c>
      <c r="S2118" s="418" t="inlineStr"/>
      <c r="T2118" s="418">
        <f>R2118=S2118</f>
        <v/>
      </c>
      <c r="U2118" s="418">
        <f>AND(MONTH(F2118)=MONTH(Y2118), YEAR(F2118)=YEAR(Y2118))</f>
        <v/>
      </c>
      <c r="V2118" s="418">
        <f>AND(AC2118&lt;&gt;"", 'Company information'!D$4&lt;&gt;"", RIGHT(SUBSTITUTE(AC2118,"-",""),9)=RIGHT(SUBSTITUTE('Company information'!D$4,"-",""),9))</f>
        <v/>
      </c>
      <c r="W2118" s="418">
        <f>AI2118-I2118</f>
        <v/>
      </c>
      <c r="X2118" s="455" t="n"/>
      <c r="Y2118" s="417" t="n"/>
      <c r="Z2118" s="418" t="n"/>
      <c r="AA2118" s="418" t="n"/>
      <c r="AB2118" s="418" t="n"/>
      <c r="AC2118" s="418" t="n"/>
      <c r="AD2118" s="418" t="n"/>
      <c r="AE2118" s="455" t="n"/>
      <c r="AF2118" s="455" t="n"/>
      <c r="AG2118" s="455" t="n"/>
      <c r="AH2118" s="455" t="n"/>
      <c r="AI2118" s="455" t="n"/>
      <c r="AJ2118" s="455" t="n"/>
      <c r="AK2118" s="455" t="n"/>
      <c r="AL2118" s="455" t="n"/>
      <c r="AM2118" s="455" t="n"/>
      <c r="AN2118" s="455" t="n"/>
      <c r="AO2118" s="455" t="n"/>
      <c r="AP2118" s="455" t="n"/>
      <c r="AQ2118" s="455" t="n"/>
      <c r="AR2118" s="418" t="n"/>
      <c r="AS2118" s="418" t="n"/>
      <c r="AT2118" s="418" t="n"/>
    </row>
    <row r="2119">
      <c r="A2119" s="417" t="n">
        <v>2110</v>
      </c>
      <c r="B2119" s="418" t="inlineStr">
        <is>
          <t>THC Charge</t>
        </is>
      </c>
      <c r="C2119" s="418" t="inlineStr">
        <is>
          <t>អ៊ិចស្ពែឌីធ័រ ខេមបូឌា អិលធីឌី</t>
        </is>
      </c>
      <c r="D2119" s="418" t="inlineStr">
        <is>
          <t>L001-100045898</t>
        </is>
      </c>
      <c r="E2119" s="418" t="inlineStr">
        <is>
          <t>TI-0199454</t>
        </is>
      </c>
      <c r="F2119" s="419" t="n">
        <v>44340</v>
      </c>
      <c r="G2119" s="420" t="n">
        <v>309955</v>
      </c>
      <c r="H2119" s="418" t="n"/>
      <c r="I2119" s="455" t="n">
        <v>309955</v>
      </c>
      <c r="J2119" s="418">
        <f>IF(L2119&lt;&gt;"",L2119,K2119)</f>
        <v/>
      </c>
      <c r="K2119" s="418">
        <f>IF(AND(T2119=TRUE, U2119=TRUE, V2119=TRUE), IF(W2119&lt;-0.05, "អនុញ្ញាត (អ្នកផ្គត់ផ្គង់ប្រកាសខ្វះ)", "បានប្រកាស (អនុញ្ញាត)"), IF(AND(T2119=FALSE, U2119=FALSE, V2119=FALSE), "ព្យួរទុក (មិនមានទិន្នន័យ)", "ប្រកាសខុស (ព្យួរទុក)"))</f>
        <v/>
      </c>
      <c r="L2119" s="418" t="inlineStr"/>
      <c r="M2119" s="418" t="inlineStr"/>
      <c r="N2119" s="455" t="n"/>
      <c r="O2119" s="455">
        <f>IF(W2119&lt;0,AI2119,I2119)</f>
        <v/>
      </c>
      <c r="P2119" s="455">
        <f>I2119-O2119</f>
        <v/>
      </c>
      <c r="Q2119" s="418" t="n"/>
      <c r="R2119" s="418" t="inlineStr">
        <is>
          <t>TI-0199454</t>
        </is>
      </c>
      <c r="S2119" s="418" t="inlineStr"/>
      <c r="T2119" s="418">
        <f>R2119=S2119</f>
        <v/>
      </c>
      <c r="U2119" s="418">
        <f>AND(MONTH(F2119)=MONTH(Y2119), YEAR(F2119)=YEAR(Y2119))</f>
        <v/>
      </c>
      <c r="V2119" s="418">
        <f>AND(AC2119&lt;&gt;"", 'Company information'!D$4&lt;&gt;"", RIGHT(SUBSTITUTE(AC2119,"-",""),9)=RIGHT(SUBSTITUTE('Company information'!D$4,"-",""),9))</f>
        <v/>
      </c>
      <c r="W2119" s="418">
        <f>AI2119-I2119</f>
        <v/>
      </c>
      <c r="X2119" s="455" t="n"/>
      <c r="Y2119" s="417" t="n"/>
      <c r="Z2119" s="418" t="n"/>
      <c r="AA2119" s="418" t="n"/>
      <c r="AB2119" s="418" t="n"/>
      <c r="AC2119" s="418" t="n"/>
      <c r="AD2119" s="418" t="n"/>
      <c r="AE2119" s="455" t="n"/>
      <c r="AF2119" s="455" t="n"/>
      <c r="AG2119" s="455" t="n"/>
      <c r="AH2119" s="455" t="n"/>
      <c r="AI2119" s="455" t="n"/>
      <c r="AJ2119" s="455" t="n"/>
      <c r="AK2119" s="455" t="n"/>
      <c r="AL2119" s="455" t="n"/>
      <c r="AM2119" s="455" t="n"/>
      <c r="AN2119" s="455" t="n"/>
      <c r="AO2119" s="455" t="n"/>
      <c r="AP2119" s="455" t="n"/>
      <c r="AQ2119" s="455" t="n"/>
      <c r="AR2119" s="418" t="n"/>
      <c r="AS2119" s="418" t="n"/>
      <c r="AT2119" s="418" t="n"/>
    </row>
    <row r="2120">
      <c r="A2120" s="417" t="n">
        <v>2111</v>
      </c>
      <c r="B2120" s="418" t="inlineStr">
        <is>
          <t>THC Charge</t>
        </is>
      </c>
      <c r="C2120" s="418" t="inlineStr">
        <is>
          <t>អ៊ិចស្ពែឌីធ័រ ខេមបូឌា អិលធីឌី</t>
        </is>
      </c>
      <c r="D2120" s="418" t="inlineStr">
        <is>
          <t>L001-100045898</t>
        </is>
      </c>
      <c r="E2120" s="418" t="inlineStr">
        <is>
          <t>TI-0199453</t>
        </is>
      </c>
      <c r="F2120" s="419" t="n">
        <v>44340</v>
      </c>
      <c r="G2120" s="420" t="n">
        <v>608099</v>
      </c>
      <c r="H2120" s="418" t="n"/>
      <c r="I2120" s="455" t="n">
        <v>608099</v>
      </c>
      <c r="J2120" s="418">
        <f>IF(L2120&lt;&gt;"",L2120,K2120)</f>
        <v/>
      </c>
      <c r="K2120" s="418">
        <f>IF(AND(T2120=TRUE, U2120=TRUE, V2120=TRUE), IF(W2120&lt;-0.05, "អនុញ្ញាត (អ្នកផ្គត់ផ្គង់ប្រកាសខ្វះ)", "បានប្រកាស (អនុញ្ញាត)"), IF(AND(T2120=FALSE, U2120=FALSE, V2120=FALSE), "ព្យួរទុក (មិនមានទិន្នន័យ)", "ប្រកាសខុស (ព្យួរទុក)"))</f>
        <v/>
      </c>
      <c r="L2120" s="418" t="inlineStr"/>
      <c r="M2120" s="418" t="inlineStr"/>
      <c r="N2120" s="455" t="n"/>
      <c r="O2120" s="455">
        <f>IF(W2120&lt;0,AI2120,I2120)</f>
        <v/>
      </c>
      <c r="P2120" s="455">
        <f>I2120-O2120</f>
        <v/>
      </c>
      <c r="Q2120" s="418" t="n"/>
      <c r="R2120" s="418" t="inlineStr">
        <is>
          <t>TI-0199453</t>
        </is>
      </c>
      <c r="S2120" s="418" t="inlineStr"/>
      <c r="T2120" s="418">
        <f>R2120=S2120</f>
        <v/>
      </c>
      <c r="U2120" s="418">
        <f>AND(MONTH(F2120)=MONTH(Y2120), YEAR(F2120)=YEAR(Y2120))</f>
        <v/>
      </c>
      <c r="V2120" s="418">
        <f>AND(AC2120&lt;&gt;"", 'Company information'!D$4&lt;&gt;"", RIGHT(SUBSTITUTE(AC2120,"-",""),9)=RIGHT(SUBSTITUTE('Company information'!D$4,"-",""),9))</f>
        <v/>
      </c>
      <c r="W2120" s="418">
        <f>AI2120-I2120</f>
        <v/>
      </c>
      <c r="X2120" s="455" t="n"/>
      <c r="Y2120" s="417" t="n"/>
      <c r="Z2120" s="418" t="n"/>
      <c r="AA2120" s="418" t="n"/>
      <c r="AB2120" s="418" t="n"/>
      <c r="AC2120" s="418" t="n"/>
      <c r="AD2120" s="418" t="n"/>
      <c r="AE2120" s="455" t="n"/>
      <c r="AF2120" s="455" t="n"/>
      <c r="AG2120" s="455" t="n"/>
      <c r="AH2120" s="455" t="n"/>
      <c r="AI2120" s="455" t="n"/>
      <c r="AJ2120" s="455" t="n"/>
      <c r="AK2120" s="455" t="n"/>
      <c r="AL2120" s="455" t="n"/>
      <c r="AM2120" s="455" t="n"/>
      <c r="AN2120" s="455" t="n"/>
      <c r="AO2120" s="455" t="n"/>
      <c r="AP2120" s="455" t="n"/>
      <c r="AQ2120" s="455" t="n"/>
      <c r="AR2120" s="418" t="n"/>
      <c r="AS2120" s="418" t="n"/>
      <c r="AT2120" s="418" t="n"/>
    </row>
    <row r="2121">
      <c r="A2121" s="417" t="n">
        <v>2112</v>
      </c>
      <c r="B2121" s="418" t="inlineStr">
        <is>
          <t>THC Charge</t>
        </is>
      </c>
      <c r="C2121" s="418" t="inlineStr">
        <is>
          <t>អ៊ិចស្ពែឌីធ័រ ខេមបូឌា អិលធីឌី</t>
        </is>
      </c>
      <c r="D2121" s="418" t="inlineStr">
        <is>
          <t>L001-100045898</t>
        </is>
      </c>
      <c r="E2121" s="418" t="inlineStr">
        <is>
          <t>TI-0199806</t>
        </is>
      </c>
      <c r="F2121" s="419" t="n">
        <v>44347</v>
      </c>
      <c r="G2121" s="420" t="n">
        <v>231290</v>
      </c>
      <c r="H2121" s="418" t="n"/>
      <c r="I2121" s="455" t="n">
        <v>231290</v>
      </c>
      <c r="J2121" s="418">
        <f>IF(L2121&lt;&gt;"",L2121,K2121)</f>
        <v/>
      </c>
      <c r="K2121" s="418">
        <f>IF(AND(T2121=TRUE, U2121=TRUE, V2121=TRUE), IF(W2121&lt;-0.05, "អនុញ្ញាត (អ្នកផ្គត់ផ្គង់ប្រកាសខ្វះ)", "បានប្រកាស (អនុញ្ញាត)"), IF(AND(T2121=FALSE, U2121=FALSE, V2121=FALSE), "ព្យួរទុក (មិនមានទិន្នន័យ)", "ប្រកាសខុស (ព្យួរទុក)"))</f>
        <v/>
      </c>
      <c r="L2121" s="418" t="inlineStr"/>
      <c r="M2121" s="418" t="inlineStr"/>
      <c r="N2121" s="455" t="n"/>
      <c r="O2121" s="455">
        <f>IF(W2121&lt;0,AI2121,I2121)</f>
        <v/>
      </c>
      <c r="P2121" s="455">
        <f>I2121-O2121</f>
        <v/>
      </c>
      <c r="Q2121" s="418" t="n"/>
      <c r="R2121" s="418" t="inlineStr">
        <is>
          <t>TI-0199806</t>
        </is>
      </c>
      <c r="S2121" s="418" t="inlineStr"/>
      <c r="T2121" s="418">
        <f>R2121=S2121</f>
        <v/>
      </c>
      <c r="U2121" s="418">
        <f>AND(MONTH(F2121)=MONTH(Y2121), YEAR(F2121)=YEAR(Y2121))</f>
        <v/>
      </c>
      <c r="V2121" s="418">
        <f>AND(AC2121&lt;&gt;"", 'Company information'!D$4&lt;&gt;"", RIGHT(SUBSTITUTE(AC2121,"-",""),9)=RIGHT(SUBSTITUTE('Company information'!D$4,"-",""),9))</f>
        <v/>
      </c>
      <c r="W2121" s="418">
        <f>AI2121-I2121</f>
        <v/>
      </c>
      <c r="X2121" s="455" t="n"/>
      <c r="Y2121" s="417" t="n"/>
      <c r="Z2121" s="418" t="n"/>
      <c r="AA2121" s="418" t="n"/>
      <c r="AB2121" s="418" t="n"/>
      <c r="AC2121" s="418" t="n"/>
      <c r="AD2121" s="418" t="n"/>
      <c r="AE2121" s="455" t="n"/>
      <c r="AF2121" s="455" t="n"/>
      <c r="AG2121" s="455" t="n"/>
      <c r="AH2121" s="455" t="n"/>
      <c r="AI2121" s="455" t="n"/>
      <c r="AJ2121" s="455" t="n"/>
      <c r="AK2121" s="455" t="n"/>
      <c r="AL2121" s="455" t="n"/>
      <c r="AM2121" s="455" t="n"/>
      <c r="AN2121" s="455" t="n"/>
      <c r="AO2121" s="455" t="n"/>
      <c r="AP2121" s="455" t="n"/>
      <c r="AQ2121" s="455" t="n"/>
      <c r="AR2121" s="418" t="n"/>
      <c r="AS2121" s="418" t="n"/>
      <c r="AT2121" s="418" t="n"/>
    </row>
    <row r="2122">
      <c r="A2122" s="417" t="n">
        <v>2113</v>
      </c>
      <c r="B2122" s="418" t="inlineStr">
        <is>
          <t>THC Charge</t>
        </is>
      </c>
      <c r="C2122" s="418" t="inlineStr">
        <is>
          <t>អ៊ិចស្ពែឌីធ័រ ខេមបូឌា អិលធីឌី</t>
        </is>
      </c>
      <c r="D2122" s="418" t="inlineStr">
        <is>
          <t>L001-100045898</t>
        </is>
      </c>
      <c r="E2122" s="418" t="inlineStr">
        <is>
          <t>TI-0199452</t>
        </is>
      </c>
      <c r="F2122" s="419" t="n">
        <v>44340</v>
      </c>
      <c r="G2122" s="420" t="n">
        <v>150294</v>
      </c>
      <c r="H2122" s="418" t="n"/>
      <c r="I2122" s="455" t="n">
        <v>150294</v>
      </c>
      <c r="J2122" s="418">
        <f>IF(L2122&lt;&gt;"",L2122,K2122)</f>
        <v/>
      </c>
      <c r="K2122" s="418">
        <f>IF(AND(T2122=TRUE, U2122=TRUE, V2122=TRUE), IF(W2122&lt;-0.05, "អនុញ្ញាត (អ្នកផ្គត់ផ្គង់ប្រកាសខ្វះ)", "បានប្រកាស (អនុញ្ញាត)"), IF(AND(T2122=FALSE, U2122=FALSE, V2122=FALSE), "ព្យួរទុក (មិនមានទិន្នន័យ)", "ប្រកាសខុស (ព្យួរទុក)"))</f>
        <v/>
      </c>
      <c r="L2122" s="418" t="inlineStr"/>
      <c r="M2122" s="418" t="inlineStr"/>
      <c r="N2122" s="455" t="n"/>
      <c r="O2122" s="455">
        <f>IF(W2122&lt;0,AI2122,I2122)</f>
        <v/>
      </c>
      <c r="P2122" s="455">
        <f>I2122-O2122</f>
        <v/>
      </c>
      <c r="Q2122" s="418" t="n"/>
      <c r="R2122" s="418" t="inlineStr">
        <is>
          <t>TI-0199452</t>
        </is>
      </c>
      <c r="S2122" s="418" t="inlineStr"/>
      <c r="T2122" s="418">
        <f>R2122=S2122</f>
        <v/>
      </c>
      <c r="U2122" s="418">
        <f>AND(MONTH(F2122)=MONTH(Y2122), YEAR(F2122)=YEAR(Y2122))</f>
        <v/>
      </c>
      <c r="V2122" s="418">
        <f>AND(AC2122&lt;&gt;"", 'Company information'!D$4&lt;&gt;"", RIGHT(SUBSTITUTE(AC2122,"-",""),9)=RIGHT(SUBSTITUTE('Company information'!D$4,"-",""),9))</f>
        <v/>
      </c>
      <c r="W2122" s="418">
        <f>AI2122-I2122</f>
        <v/>
      </c>
      <c r="X2122" s="455" t="n"/>
      <c r="Y2122" s="417" t="n"/>
      <c r="Z2122" s="418" t="n"/>
      <c r="AA2122" s="418" t="n"/>
      <c r="AB2122" s="418" t="n"/>
      <c r="AC2122" s="418" t="n"/>
      <c r="AD2122" s="418" t="n"/>
      <c r="AE2122" s="455" t="n"/>
      <c r="AF2122" s="455" t="n"/>
      <c r="AG2122" s="455" t="n"/>
      <c r="AH2122" s="455" t="n"/>
      <c r="AI2122" s="455" t="n"/>
      <c r="AJ2122" s="455" t="n"/>
      <c r="AK2122" s="455" t="n"/>
      <c r="AL2122" s="455" t="n"/>
      <c r="AM2122" s="455" t="n"/>
      <c r="AN2122" s="455" t="n"/>
      <c r="AO2122" s="455" t="n"/>
      <c r="AP2122" s="455" t="n"/>
      <c r="AQ2122" s="455" t="n"/>
      <c r="AR2122" s="418" t="n"/>
      <c r="AS2122" s="418" t="n"/>
      <c r="AT2122" s="418" t="n"/>
    </row>
    <row r="2123">
      <c r="A2123" s="417" t="n">
        <v>2114</v>
      </c>
      <c r="B2123" s="418" t="inlineStr">
        <is>
          <t>THC Charge</t>
        </is>
      </c>
      <c r="C2123" s="418" t="inlineStr">
        <is>
          <t>អ៊ិចស្ពែឌីធ័រ ខេមបូឌា អិលធីឌី</t>
        </is>
      </c>
      <c r="D2123" s="418" t="inlineStr">
        <is>
          <t>L001-100045898</t>
        </is>
      </c>
      <c r="E2123" s="418" t="inlineStr">
        <is>
          <t>TI-0199451</t>
        </is>
      </c>
      <c r="F2123" s="419" t="n">
        <v>44340</v>
      </c>
      <c r="G2123" s="420" t="n">
        <v>348241</v>
      </c>
      <c r="H2123" s="418" t="n"/>
      <c r="I2123" s="455" t="n">
        <v>348241</v>
      </c>
      <c r="J2123" s="418">
        <f>IF(L2123&lt;&gt;"",L2123,K2123)</f>
        <v/>
      </c>
      <c r="K2123" s="418">
        <f>IF(AND(T2123=TRUE, U2123=TRUE, V2123=TRUE), IF(W2123&lt;-0.05, "អនុញ្ញាត (អ្នកផ្គត់ផ្គង់ប្រកាសខ្វះ)", "បានប្រកាស (អនុញ្ញាត)"), IF(AND(T2123=FALSE, U2123=FALSE, V2123=FALSE), "ព្យួរទុក (មិនមានទិន្នន័យ)", "ប្រកាសខុស (ព្យួរទុក)"))</f>
        <v/>
      </c>
      <c r="L2123" s="418" t="inlineStr"/>
      <c r="M2123" s="418" t="inlineStr"/>
      <c r="N2123" s="455" t="n"/>
      <c r="O2123" s="455">
        <f>IF(W2123&lt;0,AI2123,I2123)</f>
        <v/>
      </c>
      <c r="P2123" s="455">
        <f>I2123-O2123</f>
        <v/>
      </c>
      <c r="Q2123" s="418" t="n"/>
      <c r="R2123" s="418" t="inlineStr">
        <is>
          <t>TI-0199451</t>
        </is>
      </c>
      <c r="S2123" s="418" t="inlineStr"/>
      <c r="T2123" s="418">
        <f>R2123=S2123</f>
        <v/>
      </c>
      <c r="U2123" s="418">
        <f>AND(MONTH(F2123)=MONTH(Y2123), YEAR(F2123)=YEAR(Y2123))</f>
        <v/>
      </c>
      <c r="V2123" s="418">
        <f>AND(AC2123&lt;&gt;"", 'Company information'!D$4&lt;&gt;"", RIGHT(SUBSTITUTE(AC2123,"-",""),9)=RIGHT(SUBSTITUTE('Company information'!D$4,"-",""),9))</f>
        <v/>
      </c>
      <c r="W2123" s="418">
        <f>AI2123-I2123</f>
        <v/>
      </c>
      <c r="X2123" s="455" t="n"/>
      <c r="Y2123" s="417" t="n"/>
      <c r="Z2123" s="418" t="n"/>
      <c r="AA2123" s="418" t="n"/>
      <c r="AB2123" s="418" t="n"/>
      <c r="AC2123" s="418" t="n"/>
      <c r="AD2123" s="418" t="n"/>
      <c r="AE2123" s="455" t="n"/>
      <c r="AF2123" s="455" t="n"/>
      <c r="AG2123" s="455" t="n"/>
      <c r="AH2123" s="455" t="n"/>
      <c r="AI2123" s="455" t="n"/>
      <c r="AJ2123" s="455" t="n"/>
      <c r="AK2123" s="455" t="n"/>
      <c r="AL2123" s="455" t="n"/>
      <c r="AM2123" s="455" t="n"/>
      <c r="AN2123" s="455" t="n"/>
      <c r="AO2123" s="455" t="n"/>
      <c r="AP2123" s="455" t="n"/>
      <c r="AQ2123" s="455" t="n"/>
      <c r="AR2123" s="418" t="n"/>
      <c r="AS2123" s="418" t="n"/>
      <c r="AT2123" s="418" t="n"/>
    </row>
    <row r="2124">
      <c r="A2124" s="417" t="n">
        <v>2115</v>
      </c>
      <c r="B2124" s="418" t="inlineStr">
        <is>
          <t>THC Charge</t>
        </is>
      </c>
      <c r="C2124" s="418" t="inlineStr">
        <is>
          <t>អ៊ិចស្ពែឌីធ័រ ខេមបូឌា អិលធីឌី</t>
        </is>
      </c>
      <c r="D2124" s="418" t="inlineStr">
        <is>
          <t>L001-100045898</t>
        </is>
      </c>
      <c r="E2124" s="418" t="inlineStr">
        <is>
          <t>TI-0199450</t>
        </is>
      </c>
      <c r="F2124" s="419" t="n">
        <v>44340</v>
      </c>
      <c r="G2124" s="420" t="n">
        <v>146221</v>
      </c>
      <c r="H2124" s="418" t="n"/>
      <c r="I2124" s="455" t="n">
        <v>146221</v>
      </c>
      <c r="J2124" s="418">
        <f>IF(L2124&lt;&gt;"",L2124,K2124)</f>
        <v/>
      </c>
      <c r="K2124" s="418">
        <f>IF(AND(T2124=TRUE, U2124=TRUE, V2124=TRUE), IF(W2124&lt;-0.05, "អនុញ្ញាត (អ្នកផ្គត់ផ្គង់ប្រកាសខ្វះ)", "បានប្រកាស (អនុញ្ញាត)"), IF(AND(T2124=FALSE, U2124=FALSE, V2124=FALSE), "ព្យួរទុក (មិនមានទិន្នន័យ)", "ប្រកាសខុស (ព្យួរទុក)"))</f>
        <v/>
      </c>
      <c r="L2124" s="418" t="inlineStr"/>
      <c r="M2124" s="418" t="inlineStr"/>
      <c r="N2124" s="455" t="n"/>
      <c r="O2124" s="455">
        <f>IF(W2124&lt;0,AI2124,I2124)</f>
        <v/>
      </c>
      <c r="P2124" s="455">
        <f>I2124-O2124</f>
        <v/>
      </c>
      <c r="Q2124" s="418" t="n"/>
      <c r="R2124" s="418" t="inlineStr">
        <is>
          <t>TI-0199450</t>
        </is>
      </c>
      <c r="S2124" s="418" t="inlineStr"/>
      <c r="T2124" s="418">
        <f>R2124=S2124</f>
        <v/>
      </c>
      <c r="U2124" s="418">
        <f>AND(MONTH(F2124)=MONTH(Y2124), YEAR(F2124)=YEAR(Y2124))</f>
        <v/>
      </c>
      <c r="V2124" s="418">
        <f>AND(AC2124&lt;&gt;"", 'Company information'!D$4&lt;&gt;"", RIGHT(SUBSTITUTE(AC2124,"-",""),9)=RIGHT(SUBSTITUTE('Company information'!D$4,"-",""),9))</f>
        <v/>
      </c>
      <c r="W2124" s="418">
        <f>AI2124-I2124</f>
        <v/>
      </c>
      <c r="X2124" s="455" t="n"/>
      <c r="Y2124" s="417" t="n"/>
      <c r="Z2124" s="418" t="n"/>
      <c r="AA2124" s="418" t="n"/>
      <c r="AB2124" s="418" t="n"/>
      <c r="AC2124" s="418" t="n"/>
      <c r="AD2124" s="418" t="n"/>
      <c r="AE2124" s="455" t="n"/>
      <c r="AF2124" s="455" t="n"/>
      <c r="AG2124" s="455" t="n"/>
      <c r="AH2124" s="455" t="n"/>
      <c r="AI2124" s="455" t="n"/>
      <c r="AJ2124" s="455" t="n"/>
      <c r="AK2124" s="455" t="n"/>
      <c r="AL2124" s="455" t="n"/>
      <c r="AM2124" s="455" t="n"/>
      <c r="AN2124" s="455" t="n"/>
      <c r="AO2124" s="455" t="n"/>
      <c r="AP2124" s="455" t="n"/>
      <c r="AQ2124" s="455" t="n"/>
      <c r="AR2124" s="418" t="n"/>
      <c r="AS2124" s="418" t="n"/>
      <c r="AT2124" s="418" t="n"/>
    </row>
    <row r="2125">
      <c r="A2125" s="417" t="n">
        <v>2116</v>
      </c>
      <c r="B2125" s="418" t="inlineStr">
        <is>
          <t>THC Charge</t>
        </is>
      </c>
      <c r="C2125" s="418" t="inlineStr">
        <is>
          <t>អ៊ិចស្ពែឌីធ័រ ខេមបូឌា អិលធីឌី</t>
        </is>
      </c>
      <c r="D2125" s="418" t="inlineStr">
        <is>
          <t>L001-100045898</t>
        </is>
      </c>
      <c r="E2125" s="418" t="inlineStr">
        <is>
          <t>TI-0199245</t>
        </is>
      </c>
      <c r="F2125" s="419" t="n">
        <v>44335</v>
      </c>
      <c r="G2125" s="420" t="n">
        <v>488760</v>
      </c>
      <c r="H2125" s="418" t="n"/>
      <c r="I2125" s="455" t="n">
        <v>488760</v>
      </c>
      <c r="J2125" s="418">
        <f>IF(L2125&lt;&gt;"",L2125,K2125)</f>
        <v/>
      </c>
      <c r="K2125" s="418">
        <f>IF(AND(T2125=TRUE, U2125=TRUE, V2125=TRUE), IF(W2125&lt;-0.05, "អនុញ្ញាត (អ្នកផ្គត់ផ្គង់ប្រកាសខ្វះ)", "បានប្រកាស (អនុញ្ញាត)"), IF(AND(T2125=FALSE, U2125=FALSE, V2125=FALSE), "ព្យួរទុក (មិនមានទិន្នន័យ)", "ប្រកាសខុស (ព្យួរទុក)"))</f>
        <v/>
      </c>
      <c r="L2125" s="418" t="inlineStr"/>
      <c r="M2125" s="418" t="inlineStr"/>
      <c r="N2125" s="455" t="n"/>
      <c r="O2125" s="455">
        <f>IF(W2125&lt;0,AI2125,I2125)</f>
        <v/>
      </c>
      <c r="P2125" s="455">
        <f>I2125-O2125</f>
        <v/>
      </c>
      <c r="Q2125" s="418" t="n"/>
      <c r="R2125" s="418" t="inlineStr">
        <is>
          <t>TI-0199245</t>
        </is>
      </c>
      <c r="S2125" s="418" t="inlineStr"/>
      <c r="T2125" s="418">
        <f>R2125=S2125</f>
        <v/>
      </c>
      <c r="U2125" s="418">
        <f>AND(MONTH(F2125)=MONTH(Y2125), YEAR(F2125)=YEAR(Y2125))</f>
        <v/>
      </c>
      <c r="V2125" s="418">
        <f>AND(AC2125&lt;&gt;"", 'Company information'!D$4&lt;&gt;"", RIGHT(SUBSTITUTE(AC2125,"-",""),9)=RIGHT(SUBSTITUTE('Company information'!D$4,"-",""),9))</f>
        <v/>
      </c>
      <c r="W2125" s="418">
        <f>AI2125-I2125</f>
        <v/>
      </c>
      <c r="X2125" s="455" t="n"/>
      <c r="Y2125" s="417" t="n"/>
      <c r="Z2125" s="418" t="n"/>
      <c r="AA2125" s="418" t="n"/>
      <c r="AB2125" s="418" t="n"/>
      <c r="AC2125" s="418" t="n"/>
      <c r="AD2125" s="418" t="n"/>
      <c r="AE2125" s="455" t="n"/>
      <c r="AF2125" s="455" t="n"/>
      <c r="AG2125" s="455" t="n"/>
      <c r="AH2125" s="455" t="n"/>
      <c r="AI2125" s="455" t="n"/>
      <c r="AJ2125" s="455" t="n"/>
      <c r="AK2125" s="455" t="n"/>
      <c r="AL2125" s="455" t="n"/>
      <c r="AM2125" s="455" t="n"/>
      <c r="AN2125" s="455" t="n"/>
      <c r="AO2125" s="455" t="n"/>
      <c r="AP2125" s="455" t="n"/>
      <c r="AQ2125" s="455" t="n"/>
      <c r="AR2125" s="418" t="n"/>
      <c r="AS2125" s="418" t="n"/>
      <c r="AT2125" s="418" t="n"/>
    </row>
    <row r="2126">
      <c r="A2126" s="417" t="n">
        <v>2117</v>
      </c>
      <c r="B2126" s="418" t="inlineStr">
        <is>
          <t>THC Charge</t>
        </is>
      </c>
      <c r="C2126" s="418" t="inlineStr">
        <is>
          <t>អ៊ិចស្ពែឌីធ័រ ខេមបូឌា អិលធីឌី</t>
        </is>
      </c>
      <c r="D2126" s="418" t="inlineStr">
        <is>
          <t>L001-100045898</t>
        </is>
      </c>
      <c r="E2126" s="418" t="inlineStr">
        <is>
          <t>TI-0199244</t>
        </is>
      </c>
      <c r="F2126" s="419" t="n">
        <v>44335</v>
      </c>
      <c r="G2126" s="420" t="n">
        <v>620318</v>
      </c>
      <c r="H2126" s="418" t="n"/>
      <c r="I2126" s="455" t="n">
        <v>620318</v>
      </c>
      <c r="J2126" s="418">
        <f>IF(L2126&lt;&gt;"",L2126,K2126)</f>
        <v/>
      </c>
      <c r="K2126" s="418">
        <f>IF(AND(T2126=TRUE, U2126=TRUE, V2126=TRUE), IF(W2126&lt;-0.05, "អនុញ្ញាត (អ្នកផ្គត់ផ្គង់ប្រកាសខ្វះ)", "បានប្រកាស (អនុញ្ញាត)"), IF(AND(T2126=FALSE, U2126=FALSE, V2126=FALSE), "ព្យួរទុក (មិនមានទិន្នន័យ)", "ប្រកាសខុស (ព្យួរទុក)"))</f>
        <v/>
      </c>
      <c r="L2126" s="418" t="inlineStr"/>
      <c r="M2126" s="418" t="inlineStr"/>
      <c r="N2126" s="455" t="n"/>
      <c r="O2126" s="455">
        <f>IF(W2126&lt;0,AI2126,I2126)</f>
        <v/>
      </c>
      <c r="P2126" s="455">
        <f>I2126-O2126</f>
        <v/>
      </c>
      <c r="Q2126" s="418" t="n"/>
      <c r="R2126" s="418" t="inlineStr">
        <is>
          <t>TI-0199244</t>
        </is>
      </c>
      <c r="S2126" s="418" t="inlineStr"/>
      <c r="T2126" s="418">
        <f>R2126=S2126</f>
        <v/>
      </c>
      <c r="U2126" s="418">
        <f>AND(MONTH(F2126)=MONTH(Y2126), YEAR(F2126)=YEAR(Y2126))</f>
        <v/>
      </c>
      <c r="V2126" s="418">
        <f>AND(AC2126&lt;&gt;"", 'Company information'!D$4&lt;&gt;"", RIGHT(SUBSTITUTE(AC2126,"-",""),9)=RIGHT(SUBSTITUTE('Company information'!D$4,"-",""),9))</f>
        <v/>
      </c>
      <c r="W2126" s="418">
        <f>AI2126-I2126</f>
        <v/>
      </c>
      <c r="X2126" s="455" t="n"/>
      <c r="Y2126" s="417" t="n"/>
      <c r="Z2126" s="418" t="n"/>
      <c r="AA2126" s="418" t="n"/>
      <c r="AB2126" s="418" t="n"/>
      <c r="AC2126" s="418" t="n"/>
      <c r="AD2126" s="418" t="n"/>
      <c r="AE2126" s="455" t="n"/>
      <c r="AF2126" s="455" t="n"/>
      <c r="AG2126" s="455" t="n"/>
      <c r="AH2126" s="455" t="n"/>
      <c r="AI2126" s="455" t="n"/>
      <c r="AJ2126" s="455" t="n"/>
      <c r="AK2126" s="455" t="n"/>
      <c r="AL2126" s="455" t="n"/>
      <c r="AM2126" s="455" t="n"/>
      <c r="AN2126" s="455" t="n"/>
      <c r="AO2126" s="455" t="n"/>
      <c r="AP2126" s="455" t="n"/>
      <c r="AQ2126" s="455" t="n"/>
      <c r="AR2126" s="418" t="n"/>
      <c r="AS2126" s="418" t="n"/>
      <c r="AT2126" s="418" t="n"/>
    </row>
    <row r="2127">
      <c r="A2127" s="417" t="n">
        <v>2118</v>
      </c>
      <c r="B2127" s="418" t="inlineStr">
        <is>
          <t>THC Charge</t>
        </is>
      </c>
      <c r="C2127" s="418" t="inlineStr">
        <is>
          <t>អ៊ិចស្ពែឌីធ័រ ខេមបូឌា អិលធីឌី</t>
        </is>
      </c>
      <c r="D2127" s="418" t="inlineStr">
        <is>
          <t>L001-100045898</t>
        </is>
      </c>
      <c r="E2127" s="418" t="inlineStr">
        <is>
          <t>TI-0199207</t>
        </is>
      </c>
      <c r="F2127" s="419" t="n">
        <v>44334</v>
      </c>
      <c r="G2127" s="420" t="n">
        <v>194282</v>
      </c>
      <c r="H2127" s="418" t="n"/>
      <c r="I2127" s="455" t="n">
        <v>194282</v>
      </c>
      <c r="J2127" s="418">
        <f>IF(L2127&lt;&gt;"",L2127,K2127)</f>
        <v/>
      </c>
      <c r="K2127" s="418">
        <f>IF(AND(T2127=TRUE, U2127=TRUE, V2127=TRUE), IF(W2127&lt;-0.05, "អនុញ្ញាត (អ្នកផ្គត់ផ្គង់ប្រកាសខ្វះ)", "បានប្រកាស (អនុញ្ញាត)"), IF(AND(T2127=FALSE, U2127=FALSE, V2127=FALSE), "ព្យួរទុក (មិនមានទិន្នន័យ)", "ប្រកាសខុស (ព្យួរទុក)"))</f>
        <v/>
      </c>
      <c r="L2127" s="418" t="inlineStr"/>
      <c r="M2127" s="418" t="inlineStr"/>
      <c r="N2127" s="455" t="n"/>
      <c r="O2127" s="455">
        <f>IF(W2127&lt;0,AI2127,I2127)</f>
        <v/>
      </c>
      <c r="P2127" s="455">
        <f>I2127-O2127</f>
        <v/>
      </c>
      <c r="Q2127" s="418" t="n"/>
      <c r="R2127" s="418" t="inlineStr">
        <is>
          <t>TI-0199207</t>
        </is>
      </c>
      <c r="S2127" s="418" t="inlineStr"/>
      <c r="T2127" s="418">
        <f>R2127=S2127</f>
        <v/>
      </c>
      <c r="U2127" s="418">
        <f>AND(MONTH(F2127)=MONTH(Y2127), YEAR(F2127)=YEAR(Y2127))</f>
        <v/>
      </c>
      <c r="V2127" s="418">
        <f>AND(AC2127&lt;&gt;"", 'Company information'!D$4&lt;&gt;"", RIGHT(SUBSTITUTE(AC2127,"-",""),9)=RIGHT(SUBSTITUTE('Company information'!D$4,"-",""),9))</f>
        <v/>
      </c>
      <c r="W2127" s="418">
        <f>AI2127-I2127</f>
        <v/>
      </c>
      <c r="X2127" s="455" t="n"/>
      <c r="Y2127" s="417" t="n"/>
      <c r="Z2127" s="418" t="n"/>
      <c r="AA2127" s="418" t="n"/>
      <c r="AB2127" s="418" t="n"/>
      <c r="AC2127" s="418" t="n"/>
      <c r="AD2127" s="418" t="n"/>
      <c r="AE2127" s="455" t="n"/>
      <c r="AF2127" s="455" t="n"/>
      <c r="AG2127" s="455" t="n"/>
      <c r="AH2127" s="455" t="n"/>
      <c r="AI2127" s="455" t="n"/>
      <c r="AJ2127" s="455" t="n"/>
      <c r="AK2127" s="455" t="n"/>
      <c r="AL2127" s="455" t="n"/>
      <c r="AM2127" s="455" t="n"/>
      <c r="AN2127" s="455" t="n"/>
      <c r="AO2127" s="455" t="n"/>
      <c r="AP2127" s="455" t="n"/>
      <c r="AQ2127" s="455" t="n"/>
      <c r="AR2127" s="418" t="n"/>
      <c r="AS2127" s="418" t="n"/>
      <c r="AT2127" s="418" t="n"/>
    </row>
    <row r="2128">
      <c r="A2128" s="417" t="n">
        <v>2119</v>
      </c>
      <c r="B2128" s="418" t="inlineStr">
        <is>
          <t>THC Charge</t>
        </is>
      </c>
      <c r="C2128" s="418" t="inlineStr">
        <is>
          <t>អ៊ិចស្ពែឌីធ័រ ខេមបូឌា អិលធីឌី</t>
        </is>
      </c>
      <c r="D2128" s="418" t="inlineStr">
        <is>
          <t>L001-100045898</t>
        </is>
      </c>
      <c r="E2128" s="418" t="inlineStr">
        <is>
          <t>TI-0199034</t>
        </is>
      </c>
      <c r="F2128" s="419" t="n">
        <v>44329</v>
      </c>
      <c r="G2128" s="420" t="n">
        <v>230722</v>
      </c>
      <c r="H2128" s="418" t="n"/>
      <c r="I2128" s="455" t="n">
        <v>230722</v>
      </c>
      <c r="J2128" s="418">
        <f>IF(L2128&lt;&gt;"",L2128,K2128)</f>
        <v/>
      </c>
      <c r="K2128" s="418">
        <f>IF(AND(T2128=TRUE, U2128=TRUE, V2128=TRUE), IF(W2128&lt;-0.05, "អនុញ្ញាត (អ្នកផ្គត់ផ្គង់ប្រកាសខ្វះ)", "បានប្រកាស (អនុញ្ញាត)"), IF(AND(T2128=FALSE, U2128=FALSE, V2128=FALSE), "ព្យួរទុក (មិនមានទិន្នន័យ)", "ប្រកាសខុស (ព្យួរទុក)"))</f>
        <v/>
      </c>
      <c r="L2128" s="418" t="inlineStr"/>
      <c r="M2128" s="418" t="inlineStr"/>
      <c r="N2128" s="455" t="n"/>
      <c r="O2128" s="455">
        <f>IF(W2128&lt;0,AI2128,I2128)</f>
        <v/>
      </c>
      <c r="P2128" s="455">
        <f>I2128-O2128</f>
        <v/>
      </c>
      <c r="Q2128" s="418" t="n"/>
      <c r="R2128" s="418" t="inlineStr">
        <is>
          <t>TI-0199034</t>
        </is>
      </c>
      <c r="S2128" s="418" t="inlineStr"/>
      <c r="T2128" s="418">
        <f>R2128=S2128</f>
        <v/>
      </c>
      <c r="U2128" s="418">
        <f>AND(MONTH(F2128)=MONTH(Y2128), YEAR(F2128)=YEAR(Y2128))</f>
        <v/>
      </c>
      <c r="V2128" s="418">
        <f>AND(AC2128&lt;&gt;"", 'Company information'!D$4&lt;&gt;"", RIGHT(SUBSTITUTE(AC2128,"-",""),9)=RIGHT(SUBSTITUTE('Company information'!D$4,"-",""),9))</f>
        <v/>
      </c>
      <c r="W2128" s="418">
        <f>AI2128-I2128</f>
        <v/>
      </c>
      <c r="X2128" s="455" t="n"/>
      <c r="Y2128" s="417" t="n"/>
      <c r="Z2128" s="418" t="n"/>
      <c r="AA2128" s="418" t="n"/>
      <c r="AB2128" s="418" t="n"/>
      <c r="AC2128" s="418" t="n"/>
      <c r="AD2128" s="418" t="n"/>
      <c r="AE2128" s="455" t="n"/>
      <c r="AF2128" s="455" t="n"/>
      <c r="AG2128" s="455" t="n"/>
      <c r="AH2128" s="455" t="n"/>
      <c r="AI2128" s="455" t="n"/>
      <c r="AJ2128" s="455" t="n"/>
      <c r="AK2128" s="455" t="n"/>
      <c r="AL2128" s="455" t="n"/>
      <c r="AM2128" s="455" t="n"/>
      <c r="AN2128" s="455" t="n"/>
      <c r="AO2128" s="455" t="n"/>
      <c r="AP2128" s="455" t="n"/>
      <c r="AQ2128" s="455" t="n"/>
      <c r="AR2128" s="418" t="n"/>
      <c r="AS2128" s="418" t="n"/>
      <c r="AT2128" s="418" t="n"/>
    </row>
    <row r="2129">
      <c r="A2129" s="417" t="n">
        <v>2120</v>
      </c>
      <c r="B2129" s="418" t="inlineStr">
        <is>
          <t>THC Charge</t>
        </is>
      </c>
      <c r="C2129" s="418" t="inlineStr">
        <is>
          <t>អ៊ិចស្ពែឌីធ័រ ខេមបូឌា អិលធីឌី</t>
        </is>
      </c>
      <c r="D2129" s="418" t="inlineStr">
        <is>
          <t>L001-100045898</t>
        </is>
      </c>
      <c r="E2129" s="418" t="inlineStr">
        <is>
          <t>TI-0199033</t>
        </is>
      </c>
      <c r="F2129" s="419" t="n">
        <v>44329</v>
      </c>
      <c r="G2129" s="420" t="n">
        <v>671042</v>
      </c>
      <c r="H2129" s="418" t="n"/>
      <c r="I2129" s="455" t="n">
        <v>671042</v>
      </c>
      <c r="J2129" s="418">
        <f>IF(L2129&lt;&gt;"",L2129,K2129)</f>
        <v/>
      </c>
      <c r="K2129" s="418">
        <f>IF(AND(T2129=TRUE, U2129=TRUE, V2129=TRUE), IF(W2129&lt;-0.05, "អនុញ្ញាត (អ្នកផ្គត់ផ្គង់ប្រកាសខ្វះ)", "បានប្រកាស (អនុញ្ញាត)"), IF(AND(T2129=FALSE, U2129=FALSE, V2129=FALSE), "ព្យួរទុក (មិនមានទិន្នន័យ)", "ប្រកាសខុស (ព្យួរទុក)"))</f>
        <v/>
      </c>
      <c r="L2129" s="418" t="inlineStr"/>
      <c r="M2129" s="418" t="inlineStr"/>
      <c r="N2129" s="455" t="n"/>
      <c r="O2129" s="455">
        <f>IF(W2129&lt;0,AI2129,I2129)</f>
        <v/>
      </c>
      <c r="P2129" s="455">
        <f>I2129-O2129</f>
        <v/>
      </c>
      <c r="Q2129" s="418" t="n"/>
      <c r="R2129" s="418" t="inlineStr">
        <is>
          <t>TI-0199033</t>
        </is>
      </c>
      <c r="S2129" s="418" t="inlineStr"/>
      <c r="T2129" s="418">
        <f>R2129=S2129</f>
        <v/>
      </c>
      <c r="U2129" s="418">
        <f>AND(MONTH(F2129)=MONTH(Y2129), YEAR(F2129)=YEAR(Y2129))</f>
        <v/>
      </c>
      <c r="V2129" s="418">
        <f>AND(AC2129&lt;&gt;"", 'Company information'!D$4&lt;&gt;"", RIGHT(SUBSTITUTE(AC2129,"-",""),9)=RIGHT(SUBSTITUTE('Company information'!D$4,"-",""),9))</f>
        <v/>
      </c>
      <c r="W2129" s="418">
        <f>AI2129-I2129</f>
        <v/>
      </c>
      <c r="X2129" s="455" t="n"/>
      <c r="Y2129" s="417" t="n"/>
      <c r="Z2129" s="418" t="n"/>
      <c r="AA2129" s="418" t="n"/>
      <c r="AB2129" s="418" t="n"/>
      <c r="AC2129" s="418" t="n"/>
      <c r="AD2129" s="418" t="n"/>
      <c r="AE2129" s="455" t="n"/>
      <c r="AF2129" s="455" t="n"/>
      <c r="AG2129" s="455" t="n"/>
      <c r="AH2129" s="455" t="n"/>
      <c r="AI2129" s="455" t="n"/>
      <c r="AJ2129" s="455" t="n"/>
      <c r="AK2129" s="455" t="n"/>
      <c r="AL2129" s="455" t="n"/>
      <c r="AM2129" s="455" t="n"/>
      <c r="AN2129" s="455" t="n"/>
      <c r="AO2129" s="455" t="n"/>
      <c r="AP2129" s="455" t="n"/>
      <c r="AQ2129" s="455" t="n"/>
      <c r="AR2129" s="418" t="n"/>
      <c r="AS2129" s="418" t="n"/>
      <c r="AT2129" s="418" t="n"/>
    </row>
    <row r="2130">
      <c r="A2130" s="417" t="n">
        <v>2121</v>
      </c>
      <c r="B2130" s="418" t="inlineStr">
        <is>
          <t>THC Charge</t>
        </is>
      </c>
      <c r="C2130" s="418" t="inlineStr">
        <is>
          <t>អ៊ិចស្ពែឌីធ័រ ខេមបូឌា អិលធីឌី</t>
        </is>
      </c>
      <c r="D2130" s="418" t="inlineStr">
        <is>
          <t>L001-100045898</t>
        </is>
      </c>
      <c r="E2130" s="418" t="inlineStr">
        <is>
          <t>TI-0199032</t>
        </is>
      </c>
      <c r="F2130" s="419" t="n">
        <v>44505</v>
      </c>
      <c r="G2130" s="420" t="n">
        <v>381828</v>
      </c>
      <c r="H2130" s="418" t="n"/>
      <c r="I2130" s="455" t="n">
        <v>381828</v>
      </c>
      <c r="J2130" s="418">
        <f>IF(L2130&lt;&gt;"",L2130,K2130)</f>
        <v/>
      </c>
      <c r="K2130" s="418">
        <f>IF(AND(T2130=TRUE, U2130=TRUE, V2130=TRUE), IF(W2130&lt;-0.05, "អនុញ្ញាត (អ្នកផ្គត់ផ្គង់ប្រកាសខ្វះ)", "បានប្រកាស (អនុញ្ញាត)"), IF(AND(T2130=FALSE, U2130=FALSE, V2130=FALSE), "ព្យួរទុក (មិនមានទិន្នន័យ)", "ប្រកាសខុស (ព្យួរទុក)"))</f>
        <v/>
      </c>
      <c r="L2130" s="418" t="inlineStr"/>
      <c r="M2130" s="418" t="inlineStr"/>
      <c r="N2130" s="455" t="n"/>
      <c r="O2130" s="455">
        <f>IF(W2130&lt;0,AI2130,I2130)</f>
        <v/>
      </c>
      <c r="P2130" s="455">
        <f>I2130-O2130</f>
        <v/>
      </c>
      <c r="Q2130" s="418" t="n"/>
      <c r="R2130" s="418" t="inlineStr">
        <is>
          <t>TI-0199032</t>
        </is>
      </c>
      <c r="S2130" s="418" t="inlineStr"/>
      <c r="T2130" s="418">
        <f>R2130=S2130</f>
        <v/>
      </c>
      <c r="U2130" s="418">
        <f>AND(MONTH(F2130)=MONTH(Y2130), YEAR(F2130)=YEAR(Y2130))</f>
        <v/>
      </c>
      <c r="V2130" s="418">
        <f>AND(AC2130&lt;&gt;"", 'Company information'!D$4&lt;&gt;"", RIGHT(SUBSTITUTE(AC2130,"-",""),9)=RIGHT(SUBSTITUTE('Company information'!D$4,"-",""),9))</f>
        <v/>
      </c>
      <c r="W2130" s="418">
        <f>AI2130-I2130</f>
        <v/>
      </c>
      <c r="X2130" s="455" t="n"/>
      <c r="Y2130" s="417" t="n"/>
      <c r="Z2130" s="418" t="n"/>
      <c r="AA2130" s="418" t="n"/>
      <c r="AB2130" s="418" t="n"/>
      <c r="AC2130" s="418" t="n"/>
      <c r="AD2130" s="418" t="n"/>
      <c r="AE2130" s="455" t="n"/>
      <c r="AF2130" s="455" t="n"/>
      <c r="AG2130" s="455" t="n"/>
      <c r="AH2130" s="455" t="n"/>
      <c r="AI2130" s="455" t="n"/>
      <c r="AJ2130" s="455" t="n"/>
      <c r="AK2130" s="455" t="n"/>
      <c r="AL2130" s="455" t="n"/>
      <c r="AM2130" s="455" t="n"/>
      <c r="AN2130" s="455" t="n"/>
      <c r="AO2130" s="455" t="n"/>
      <c r="AP2130" s="455" t="n"/>
      <c r="AQ2130" s="455" t="n"/>
      <c r="AR2130" s="418" t="n"/>
      <c r="AS2130" s="418" t="n"/>
      <c r="AT2130" s="418" t="n"/>
    </row>
    <row r="2131">
      <c r="A2131" s="417" t="n">
        <v>2122</v>
      </c>
      <c r="B2131" s="418" t="inlineStr">
        <is>
          <t>THC Charge</t>
        </is>
      </c>
      <c r="C2131" s="418" t="inlineStr">
        <is>
          <t>អ៊ិចស្ពែឌីធ័រ ខេមបូឌា អិលធីឌី</t>
        </is>
      </c>
      <c r="D2131" s="418" t="inlineStr">
        <is>
          <t>L001-100045898</t>
        </is>
      </c>
      <c r="E2131" s="418" t="inlineStr">
        <is>
          <t>TI-0198890</t>
        </is>
      </c>
      <c r="F2131" s="419" t="n">
        <v>44505</v>
      </c>
      <c r="G2131" s="420" t="n">
        <v>114231</v>
      </c>
      <c r="H2131" s="418" t="n"/>
      <c r="I2131" s="455" t="n">
        <v>114231</v>
      </c>
      <c r="J2131" s="418">
        <f>IF(L2131&lt;&gt;"",L2131,K2131)</f>
        <v/>
      </c>
      <c r="K2131" s="418">
        <f>IF(AND(T2131=TRUE, U2131=TRUE, V2131=TRUE), IF(W2131&lt;-0.05, "អនុញ្ញាត (អ្នកផ្គត់ផ្គង់ប្រកាសខ្វះ)", "បានប្រកាស (អនុញ្ញាត)"), IF(AND(T2131=FALSE, U2131=FALSE, V2131=FALSE), "ព្យួរទុក (មិនមានទិន្នន័យ)", "ប្រកាសខុស (ព្យួរទុក)"))</f>
        <v/>
      </c>
      <c r="L2131" s="418" t="inlineStr"/>
      <c r="M2131" s="418" t="inlineStr"/>
      <c r="N2131" s="455" t="n"/>
      <c r="O2131" s="455">
        <f>IF(W2131&lt;0,AI2131,I2131)</f>
        <v/>
      </c>
      <c r="P2131" s="455">
        <f>I2131-O2131</f>
        <v/>
      </c>
      <c r="Q2131" s="418" t="n"/>
      <c r="R2131" s="418" t="inlineStr">
        <is>
          <t>TI-0198890</t>
        </is>
      </c>
      <c r="S2131" s="418" t="inlineStr"/>
      <c r="T2131" s="418">
        <f>R2131=S2131</f>
        <v/>
      </c>
      <c r="U2131" s="418">
        <f>AND(MONTH(F2131)=MONTH(Y2131), YEAR(F2131)=YEAR(Y2131))</f>
        <v/>
      </c>
      <c r="V2131" s="418">
        <f>AND(AC2131&lt;&gt;"", 'Company information'!D$4&lt;&gt;"", RIGHT(SUBSTITUTE(AC2131,"-",""),9)=RIGHT(SUBSTITUTE('Company information'!D$4,"-",""),9))</f>
        <v/>
      </c>
      <c r="W2131" s="418">
        <f>AI2131-I2131</f>
        <v/>
      </c>
      <c r="X2131" s="455" t="n"/>
      <c r="Y2131" s="417" t="n"/>
      <c r="Z2131" s="418" t="n"/>
      <c r="AA2131" s="418" t="n"/>
      <c r="AB2131" s="418" t="n"/>
      <c r="AC2131" s="418" t="n"/>
      <c r="AD2131" s="418" t="n"/>
      <c r="AE2131" s="455" t="n"/>
      <c r="AF2131" s="455" t="n"/>
      <c r="AG2131" s="455" t="n"/>
      <c r="AH2131" s="455" t="n"/>
      <c r="AI2131" s="455" t="n"/>
      <c r="AJ2131" s="455" t="n"/>
      <c r="AK2131" s="455" t="n"/>
      <c r="AL2131" s="455" t="n"/>
      <c r="AM2131" s="455" t="n"/>
      <c r="AN2131" s="455" t="n"/>
      <c r="AO2131" s="455" t="n"/>
      <c r="AP2131" s="455" t="n"/>
      <c r="AQ2131" s="455" t="n"/>
      <c r="AR2131" s="418" t="n"/>
      <c r="AS2131" s="418" t="n"/>
      <c r="AT2131" s="418" t="n"/>
    </row>
    <row r="2132">
      <c r="A2132" s="417" t="n">
        <v>2123</v>
      </c>
      <c r="B2132" s="418" t="inlineStr">
        <is>
          <t>Detention fee</t>
        </is>
      </c>
      <c r="C2132" s="418" t="inlineStr">
        <is>
          <t>អ៊ិចស្ពែឌីធ័រ ខេមបូឌា អិលធីឌី</t>
        </is>
      </c>
      <c r="D2132" s="418" t="inlineStr">
        <is>
          <t>L001-100045898</t>
        </is>
      </c>
      <c r="E2132" s="418" t="inlineStr">
        <is>
          <t>TI-0198637</t>
        </is>
      </c>
      <c r="F2132" s="419" t="n">
        <v>44291</v>
      </c>
      <c r="G2132" s="420" t="n">
        <v>77760</v>
      </c>
      <c r="H2132" s="418" t="n"/>
      <c r="I2132" s="455" t="n">
        <v>77760</v>
      </c>
      <c r="J2132" s="418">
        <f>IF(L2132&lt;&gt;"",L2132,K2132)</f>
        <v/>
      </c>
      <c r="K2132" s="418">
        <f>IF(AND(T2132=TRUE, U2132=TRUE, V2132=TRUE), IF(W2132&lt;-0.05, "អនុញ្ញាត (អ្នកផ្គត់ផ្គង់ប្រកាសខ្វះ)", "បានប្រកាស (អនុញ្ញាត)"), IF(AND(T2132=FALSE, U2132=FALSE, V2132=FALSE), "ព្យួរទុក (មិនមានទិន្នន័យ)", "ប្រកាសខុស (ព្យួរទុក)"))</f>
        <v/>
      </c>
      <c r="L2132" s="418" t="inlineStr"/>
      <c r="M2132" s="418" t="inlineStr"/>
      <c r="N2132" s="455" t="n"/>
      <c r="O2132" s="455">
        <f>IF(W2132&lt;0,AI2132,I2132)</f>
        <v/>
      </c>
      <c r="P2132" s="455">
        <f>I2132-O2132</f>
        <v/>
      </c>
      <c r="Q2132" s="418" t="n"/>
      <c r="R2132" s="418" t="inlineStr">
        <is>
          <t>TI-0198637</t>
        </is>
      </c>
      <c r="S2132" s="418" t="inlineStr"/>
      <c r="T2132" s="418">
        <f>R2132=S2132</f>
        <v/>
      </c>
      <c r="U2132" s="418">
        <f>AND(MONTH(F2132)=MONTH(Y2132), YEAR(F2132)=YEAR(Y2132))</f>
        <v/>
      </c>
      <c r="V2132" s="418">
        <f>AND(AC2132&lt;&gt;"", 'Company information'!D$4&lt;&gt;"", RIGHT(SUBSTITUTE(AC2132,"-",""),9)=RIGHT(SUBSTITUTE('Company information'!D$4,"-",""),9))</f>
        <v/>
      </c>
      <c r="W2132" s="418">
        <f>AI2132-I2132</f>
        <v/>
      </c>
      <c r="X2132" s="455" t="n"/>
      <c r="Y2132" s="417" t="n"/>
      <c r="Z2132" s="418" t="n"/>
      <c r="AA2132" s="418" t="n"/>
      <c r="AB2132" s="418" t="n"/>
      <c r="AC2132" s="418" t="n"/>
      <c r="AD2132" s="418" t="n"/>
      <c r="AE2132" s="455" t="n"/>
      <c r="AF2132" s="455" t="n"/>
      <c r="AG2132" s="455" t="n"/>
      <c r="AH2132" s="455" t="n"/>
      <c r="AI2132" s="455" t="n"/>
      <c r="AJ2132" s="455" t="n"/>
      <c r="AK2132" s="455" t="n"/>
      <c r="AL2132" s="455" t="n"/>
      <c r="AM2132" s="455" t="n"/>
      <c r="AN2132" s="455" t="n"/>
      <c r="AO2132" s="455" t="n"/>
      <c r="AP2132" s="455" t="n"/>
      <c r="AQ2132" s="455" t="n"/>
      <c r="AR2132" s="418" t="n"/>
      <c r="AS2132" s="418" t="n"/>
      <c r="AT2132" s="418" t="n"/>
    </row>
    <row r="2133">
      <c r="A2133" s="417" t="n">
        <v>2124</v>
      </c>
      <c r="B2133" s="418" t="inlineStr">
        <is>
          <t>Export Administration Fee</t>
        </is>
      </c>
      <c r="C2133" s="418" t="inlineStr">
        <is>
          <t>ឆាយ ដា ឡូយីស្ទីក</t>
        </is>
      </c>
      <c r="D2133" s="418" t="inlineStr">
        <is>
          <t>L001-100063098</t>
        </is>
      </c>
      <c r="E2133" s="418" t="inlineStr">
        <is>
          <t>2105004426</t>
        </is>
      </c>
      <c r="F2133" s="419" t="n">
        <v>44474</v>
      </c>
      <c r="G2133" s="420" t="n">
        <v>192444</v>
      </c>
      <c r="H2133" s="418" t="n"/>
      <c r="I2133" s="455" t="n">
        <v>192444</v>
      </c>
      <c r="J2133" s="418">
        <f>IF(L2133&lt;&gt;"",L2133,K2133)</f>
        <v/>
      </c>
      <c r="K2133" s="418">
        <f>IF(AND(T2133=TRUE, U2133=TRUE, V2133=TRUE), IF(W2133&lt;-0.05, "អនុញ្ញាត (អ្នកផ្គត់ផ្គង់ប្រកាសខ្វះ)", "បានប្រកាស (អនុញ្ញាត)"), IF(AND(T2133=FALSE, U2133=FALSE, V2133=FALSE), "ព្យួរទុក (មិនមានទិន្នន័យ)", "ប្រកាសខុស (ព្យួរទុក)"))</f>
        <v/>
      </c>
      <c r="L2133" s="418" t="inlineStr"/>
      <c r="M2133" s="418" t="inlineStr"/>
      <c r="N2133" s="455" t="n"/>
      <c r="O2133" s="455">
        <f>IF(W2133&lt;0,AI2133,I2133)</f>
        <v/>
      </c>
      <c r="P2133" s="455">
        <f>I2133-O2133</f>
        <v/>
      </c>
      <c r="Q2133" s="418" t="n"/>
      <c r="R2133" s="418" t="inlineStr">
        <is>
          <t>2105004426</t>
        </is>
      </c>
      <c r="S2133" s="418" t="inlineStr"/>
      <c r="T2133" s="418">
        <f>R2133=S2133</f>
        <v/>
      </c>
      <c r="U2133" s="418">
        <f>AND(MONTH(F2133)=MONTH(Y2133), YEAR(F2133)=YEAR(Y2133))</f>
        <v/>
      </c>
      <c r="V2133" s="418">
        <f>AND(AC2133&lt;&gt;"", 'Company information'!D$4&lt;&gt;"", RIGHT(SUBSTITUTE(AC2133,"-",""),9)=RIGHT(SUBSTITUTE('Company information'!D$4,"-",""),9))</f>
        <v/>
      </c>
      <c r="W2133" s="418">
        <f>AI2133-I2133</f>
        <v/>
      </c>
      <c r="X2133" s="455" t="n"/>
      <c r="Y2133" s="417" t="n"/>
      <c r="Z2133" s="418" t="n"/>
      <c r="AA2133" s="418" t="n"/>
      <c r="AB2133" s="418" t="n"/>
      <c r="AC2133" s="418" t="n"/>
      <c r="AD2133" s="418" t="n"/>
      <c r="AE2133" s="455" t="n"/>
      <c r="AF2133" s="455" t="n"/>
      <c r="AG2133" s="455" t="n"/>
      <c r="AH2133" s="455" t="n"/>
      <c r="AI2133" s="455" t="n"/>
      <c r="AJ2133" s="455" t="n"/>
      <c r="AK2133" s="455" t="n"/>
      <c r="AL2133" s="455" t="n"/>
      <c r="AM2133" s="455" t="n"/>
      <c r="AN2133" s="455" t="n"/>
      <c r="AO2133" s="455" t="n"/>
      <c r="AP2133" s="455" t="n"/>
      <c r="AQ2133" s="455" t="n"/>
      <c r="AR2133" s="418" t="n"/>
      <c r="AS2133" s="418" t="n"/>
      <c r="AT2133" s="418" t="n"/>
    </row>
    <row r="2134">
      <c r="A2134" s="417" t="n">
        <v>2125</v>
      </c>
      <c r="B2134" s="418" t="inlineStr">
        <is>
          <t>កេសកាតុង</t>
        </is>
      </c>
      <c r="C2134" s="418" t="inlineStr">
        <is>
          <t>ស៊ីងហ្គាពួរ កាតុង (ខេមបូឌា)</t>
        </is>
      </c>
      <c r="D2134" s="418" t="inlineStr">
        <is>
          <t>L001-100121322</t>
        </is>
      </c>
      <c r="E2134" s="418" t="inlineStr">
        <is>
          <t>V0016225</t>
        </is>
      </c>
      <c r="F2134" s="419" t="n">
        <v>44335</v>
      </c>
      <c r="G2134" s="420" t="n">
        <v>822868</v>
      </c>
      <c r="H2134" s="418" t="n"/>
      <c r="I2134" s="455" t="n">
        <v>822868</v>
      </c>
      <c r="J2134" s="418">
        <f>IF(L2134&lt;&gt;"",L2134,K2134)</f>
        <v/>
      </c>
      <c r="K2134" s="418">
        <f>IF(AND(T2134=TRUE, U2134=TRUE, V2134=TRUE), IF(W2134&lt;-0.05, "អនុញ្ញាត (អ្នកផ្គត់ផ្គង់ប្រកាសខ្វះ)", "បានប្រកាស (អនុញ្ញាត)"), IF(AND(T2134=FALSE, U2134=FALSE, V2134=FALSE), "ព្យួរទុក (មិនមានទិន្នន័យ)", "ប្រកាសខុស (ព្យួរទុក)"))</f>
        <v/>
      </c>
      <c r="L2134" s="418" t="inlineStr"/>
      <c r="M2134" s="418" t="inlineStr"/>
      <c r="N2134" s="455" t="n"/>
      <c r="O2134" s="455">
        <f>IF(W2134&lt;0,AI2134,I2134)</f>
        <v/>
      </c>
      <c r="P2134" s="455">
        <f>I2134-O2134</f>
        <v/>
      </c>
      <c r="Q2134" s="418" t="n"/>
      <c r="R2134" s="418" t="inlineStr">
        <is>
          <t>V0016225</t>
        </is>
      </c>
      <c r="S2134" s="418" t="inlineStr"/>
      <c r="T2134" s="418">
        <f>R2134=S2134</f>
        <v/>
      </c>
      <c r="U2134" s="418">
        <f>AND(MONTH(F2134)=MONTH(Y2134), YEAR(F2134)=YEAR(Y2134))</f>
        <v/>
      </c>
      <c r="V2134" s="418">
        <f>AND(AC2134&lt;&gt;"", 'Company information'!D$4&lt;&gt;"", RIGHT(SUBSTITUTE(AC2134,"-",""),9)=RIGHT(SUBSTITUTE('Company information'!D$4,"-",""),9))</f>
        <v/>
      </c>
      <c r="W2134" s="418">
        <f>AI2134-I2134</f>
        <v/>
      </c>
      <c r="X2134" s="455" t="n"/>
      <c r="Y2134" s="417" t="n"/>
      <c r="Z2134" s="418" t="n"/>
      <c r="AA2134" s="418" t="n"/>
      <c r="AB2134" s="418" t="n"/>
      <c r="AC2134" s="418" t="n"/>
      <c r="AD2134" s="418" t="n"/>
      <c r="AE2134" s="455" t="n"/>
      <c r="AF2134" s="455" t="n"/>
      <c r="AG2134" s="455" t="n"/>
      <c r="AH2134" s="455" t="n"/>
      <c r="AI2134" s="455" t="n"/>
      <c r="AJ2134" s="455" t="n"/>
      <c r="AK2134" s="455" t="n"/>
      <c r="AL2134" s="455" t="n"/>
      <c r="AM2134" s="455" t="n"/>
      <c r="AN2134" s="455" t="n"/>
      <c r="AO2134" s="455" t="n"/>
      <c r="AP2134" s="455" t="n"/>
      <c r="AQ2134" s="455" t="n"/>
      <c r="AR2134" s="418" t="n"/>
      <c r="AS2134" s="418" t="n"/>
      <c r="AT2134" s="418" t="n"/>
    </row>
    <row r="2135">
      <c r="A2135" s="417" t="n">
        <v>2126</v>
      </c>
      <c r="B2135" s="418" t="inlineStr">
        <is>
          <t>កេសកាតុង</t>
        </is>
      </c>
      <c r="C2135" s="418" t="inlineStr">
        <is>
          <t>ស៊ីងហ្គាពួរ កាតុង (ខេមបូឌា)</t>
        </is>
      </c>
      <c r="D2135" s="418" t="inlineStr">
        <is>
          <t>L001-100121322</t>
        </is>
      </c>
      <c r="E2135" s="418" t="inlineStr">
        <is>
          <t>V0016234</t>
        </is>
      </c>
      <c r="F2135" s="419" t="n">
        <v>44336</v>
      </c>
      <c r="G2135" s="420" t="n">
        <v>740020</v>
      </c>
      <c r="H2135" s="418" t="n"/>
      <c r="I2135" s="455" t="n">
        <v>740020</v>
      </c>
      <c r="J2135" s="418">
        <f>IF(L2135&lt;&gt;"",L2135,K2135)</f>
        <v/>
      </c>
      <c r="K2135" s="418">
        <f>IF(AND(T2135=TRUE, U2135=TRUE, V2135=TRUE), IF(W2135&lt;-0.05, "អនុញ្ញាត (អ្នកផ្គត់ផ្គង់ប្រកាសខ្វះ)", "បានប្រកាស (អនុញ្ញាត)"), IF(AND(T2135=FALSE, U2135=FALSE, V2135=FALSE), "ព្យួរទុក (មិនមានទិន្នន័យ)", "ប្រកាសខុស (ព្យួរទុក)"))</f>
        <v/>
      </c>
      <c r="L2135" s="418" t="inlineStr"/>
      <c r="M2135" s="418" t="inlineStr"/>
      <c r="N2135" s="455" t="n"/>
      <c r="O2135" s="455">
        <f>IF(W2135&lt;0,AI2135,I2135)</f>
        <v/>
      </c>
      <c r="P2135" s="455">
        <f>I2135-O2135</f>
        <v/>
      </c>
      <c r="Q2135" s="418" t="n"/>
      <c r="R2135" s="418" t="inlineStr">
        <is>
          <t>V0016234</t>
        </is>
      </c>
      <c r="S2135" s="418" t="inlineStr"/>
      <c r="T2135" s="418">
        <f>R2135=S2135</f>
        <v/>
      </c>
      <c r="U2135" s="418">
        <f>AND(MONTH(F2135)=MONTH(Y2135), YEAR(F2135)=YEAR(Y2135))</f>
        <v/>
      </c>
      <c r="V2135" s="418">
        <f>AND(AC2135&lt;&gt;"", 'Company information'!D$4&lt;&gt;"", RIGHT(SUBSTITUTE(AC2135,"-",""),9)=RIGHT(SUBSTITUTE('Company information'!D$4,"-",""),9))</f>
        <v/>
      </c>
      <c r="W2135" s="418">
        <f>AI2135-I2135</f>
        <v/>
      </c>
      <c r="X2135" s="455" t="n"/>
      <c r="Y2135" s="417" t="n"/>
      <c r="Z2135" s="418" t="n"/>
      <c r="AA2135" s="418" t="n"/>
      <c r="AB2135" s="418" t="n"/>
      <c r="AC2135" s="418" t="n"/>
      <c r="AD2135" s="418" t="n"/>
      <c r="AE2135" s="455" t="n"/>
      <c r="AF2135" s="455" t="n"/>
      <c r="AG2135" s="455" t="n"/>
      <c r="AH2135" s="455" t="n"/>
      <c r="AI2135" s="455" t="n"/>
      <c r="AJ2135" s="455" t="n"/>
      <c r="AK2135" s="455" t="n"/>
      <c r="AL2135" s="455" t="n"/>
      <c r="AM2135" s="455" t="n"/>
      <c r="AN2135" s="455" t="n"/>
      <c r="AO2135" s="455" t="n"/>
      <c r="AP2135" s="455" t="n"/>
      <c r="AQ2135" s="455" t="n"/>
      <c r="AR2135" s="418" t="n"/>
      <c r="AS2135" s="418" t="n"/>
      <c r="AT2135" s="418" t="n"/>
    </row>
    <row r="2136">
      <c r="A2136" s="417" t="n">
        <v>2127</v>
      </c>
      <c r="B2136" s="418" t="inlineStr">
        <is>
          <t>កេសកាតុង</t>
        </is>
      </c>
      <c r="C2136" s="418" t="inlineStr">
        <is>
          <t>ស៊ីងហ្គាពួរ កាតុង (ខេមបូឌា)</t>
        </is>
      </c>
      <c r="D2136" s="418" t="inlineStr">
        <is>
          <t>L001-100121322</t>
        </is>
      </c>
      <c r="E2136" s="418" t="inlineStr">
        <is>
          <t>V0016239</t>
        </is>
      </c>
      <c r="F2136" s="419" t="n">
        <v>44336</v>
      </c>
      <c r="G2136" s="420" t="n">
        <v>192035</v>
      </c>
      <c r="H2136" s="418" t="n"/>
      <c r="I2136" s="455" t="n">
        <v>192035</v>
      </c>
      <c r="J2136" s="418">
        <f>IF(L2136&lt;&gt;"",L2136,K2136)</f>
        <v/>
      </c>
      <c r="K2136" s="418">
        <f>IF(AND(T2136=TRUE, U2136=TRUE, V2136=TRUE), IF(W2136&lt;-0.05, "អនុញ្ញាត (អ្នកផ្គត់ផ្គង់ប្រកាសខ្វះ)", "បានប្រកាស (អនុញ្ញាត)"), IF(AND(T2136=FALSE, U2136=FALSE, V2136=FALSE), "ព្យួរទុក (មិនមានទិន្នន័យ)", "ប្រកាសខុស (ព្យួរទុក)"))</f>
        <v/>
      </c>
      <c r="L2136" s="418" t="inlineStr"/>
      <c r="M2136" s="418" t="inlineStr"/>
      <c r="N2136" s="455" t="n"/>
      <c r="O2136" s="455">
        <f>IF(W2136&lt;0,AI2136,I2136)</f>
        <v/>
      </c>
      <c r="P2136" s="455">
        <f>I2136-O2136</f>
        <v/>
      </c>
      <c r="Q2136" s="418" t="n"/>
      <c r="R2136" s="418" t="inlineStr">
        <is>
          <t>V0016239</t>
        </is>
      </c>
      <c r="S2136" s="418" t="inlineStr"/>
      <c r="T2136" s="418">
        <f>R2136=S2136</f>
        <v/>
      </c>
      <c r="U2136" s="418">
        <f>AND(MONTH(F2136)=MONTH(Y2136), YEAR(F2136)=YEAR(Y2136))</f>
        <v/>
      </c>
      <c r="V2136" s="418">
        <f>AND(AC2136&lt;&gt;"", 'Company information'!D$4&lt;&gt;"", RIGHT(SUBSTITUTE(AC2136,"-",""),9)=RIGHT(SUBSTITUTE('Company information'!D$4,"-",""),9))</f>
        <v/>
      </c>
      <c r="W2136" s="418">
        <f>AI2136-I2136</f>
        <v/>
      </c>
      <c r="X2136" s="455" t="n"/>
      <c r="Y2136" s="417" t="n"/>
      <c r="Z2136" s="418" t="n"/>
      <c r="AA2136" s="418" t="n"/>
      <c r="AB2136" s="418" t="n"/>
      <c r="AC2136" s="418" t="n"/>
      <c r="AD2136" s="418" t="n"/>
      <c r="AE2136" s="455" t="n"/>
      <c r="AF2136" s="455" t="n"/>
      <c r="AG2136" s="455" t="n"/>
      <c r="AH2136" s="455" t="n"/>
      <c r="AI2136" s="455" t="n"/>
      <c r="AJ2136" s="455" t="n"/>
      <c r="AK2136" s="455" t="n"/>
      <c r="AL2136" s="455" t="n"/>
      <c r="AM2136" s="455" t="n"/>
      <c r="AN2136" s="455" t="n"/>
      <c r="AO2136" s="455" t="n"/>
      <c r="AP2136" s="455" t="n"/>
      <c r="AQ2136" s="455" t="n"/>
      <c r="AR2136" s="418" t="n"/>
      <c r="AS2136" s="418" t="n"/>
      <c r="AT2136" s="418" t="n"/>
    </row>
    <row r="2137">
      <c r="A2137" s="417" t="n">
        <v>2128</v>
      </c>
      <c r="B2137" s="418" t="inlineStr">
        <is>
          <t>កេសកាតុង</t>
        </is>
      </c>
      <c r="C2137" s="418" t="inlineStr">
        <is>
          <t>ស៊ីងហ្គាពួរ កាតុង (ខេមបូឌា)</t>
        </is>
      </c>
      <c r="D2137" s="418" t="inlineStr">
        <is>
          <t>L001-100121322</t>
        </is>
      </c>
      <c r="E2137" s="418" t="inlineStr">
        <is>
          <t>V0016263</t>
        </is>
      </c>
      <c r="F2137" s="419" t="n">
        <v>44338</v>
      </c>
      <c r="G2137" s="420" t="n">
        <v>48930</v>
      </c>
      <c r="H2137" s="418" t="n"/>
      <c r="I2137" s="455" t="n">
        <v>48930</v>
      </c>
      <c r="J2137" s="418">
        <f>IF(L2137&lt;&gt;"",L2137,K2137)</f>
        <v/>
      </c>
      <c r="K2137" s="418">
        <f>IF(AND(T2137=TRUE, U2137=TRUE, V2137=TRUE), IF(W2137&lt;-0.05, "អនុញ្ញាត (អ្នកផ្គត់ផ្គង់ប្រកាសខ្វះ)", "បានប្រកាស (អនុញ្ញាត)"), IF(AND(T2137=FALSE, U2137=FALSE, V2137=FALSE), "ព្យួរទុក (មិនមានទិន្នន័យ)", "ប្រកាសខុស (ព្យួរទុក)"))</f>
        <v/>
      </c>
      <c r="L2137" s="418" t="inlineStr"/>
      <c r="M2137" s="418" t="inlineStr"/>
      <c r="N2137" s="455" t="n"/>
      <c r="O2137" s="455">
        <f>IF(W2137&lt;0,AI2137,I2137)</f>
        <v/>
      </c>
      <c r="P2137" s="455">
        <f>I2137-O2137</f>
        <v/>
      </c>
      <c r="Q2137" s="418" t="n"/>
      <c r="R2137" s="418" t="inlineStr">
        <is>
          <t>V0016263</t>
        </is>
      </c>
      <c r="S2137" s="418" t="inlineStr"/>
      <c r="T2137" s="418">
        <f>R2137=S2137</f>
        <v/>
      </c>
      <c r="U2137" s="418">
        <f>AND(MONTH(F2137)=MONTH(Y2137), YEAR(F2137)=YEAR(Y2137))</f>
        <v/>
      </c>
      <c r="V2137" s="418">
        <f>AND(AC2137&lt;&gt;"", 'Company information'!D$4&lt;&gt;"", RIGHT(SUBSTITUTE(AC2137,"-",""),9)=RIGHT(SUBSTITUTE('Company information'!D$4,"-",""),9))</f>
        <v/>
      </c>
      <c r="W2137" s="418">
        <f>AI2137-I2137</f>
        <v/>
      </c>
      <c r="X2137" s="455" t="n"/>
      <c r="Y2137" s="417" t="n"/>
      <c r="Z2137" s="418" t="n"/>
      <c r="AA2137" s="418" t="n"/>
      <c r="AB2137" s="418" t="n"/>
      <c r="AC2137" s="418" t="n"/>
      <c r="AD2137" s="418" t="n"/>
      <c r="AE2137" s="455" t="n"/>
      <c r="AF2137" s="455" t="n"/>
      <c r="AG2137" s="455" t="n"/>
      <c r="AH2137" s="455" t="n"/>
      <c r="AI2137" s="455" t="n"/>
      <c r="AJ2137" s="455" t="n"/>
      <c r="AK2137" s="455" t="n"/>
      <c r="AL2137" s="455" t="n"/>
      <c r="AM2137" s="455" t="n"/>
      <c r="AN2137" s="455" t="n"/>
      <c r="AO2137" s="455" t="n"/>
      <c r="AP2137" s="455" t="n"/>
      <c r="AQ2137" s="455" t="n"/>
      <c r="AR2137" s="418" t="n"/>
      <c r="AS2137" s="418" t="n"/>
      <c r="AT2137" s="418" t="n"/>
    </row>
    <row r="2138">
      <c r="A2138" s="417" t="n">
        <v>2129</v>
      </c>
      <c r="B2138" s="418" t="inlineStr">
        <is>
          <t>កេសកាតុង</t>
        </is>
      </c>
      <c r="C2138" s="418" t="inlineStr">
        <is>
          <t>ស៊ីងហ្គាពួរ កាតុង (ខេមបូឌា)</t>
        </is>
      </c>
      <c r="D2138" s="418" t="inlineStr">
        <is>
          <t>L001-100121322</t>
        </is>
      </c>
      <c r="E2138" s="418" t="inlineStr">
        <is>
          <t>V0016279</t>
        </is>
      </c>
      <c r="F2138" s="419" t="n">
        <v>44340</v>
      </c>
      <c r="G2138" s="420" t="n">
        <v>798308</v>
      </c>
      <c r="H2138" s="418" t="n"/>
      <c r="I2138" s="455" t="n">
        <v>798308</v>
      </c>
      <c r="J2138" s="418">
        <f>IF(L2138&lt;&gt;"",L2138,K2138)</f>
        <v/>
      </c>
      <c r="K2138" s="418">
        <f>IF(AND(T2138=TRUE, U2138=TRUE, V2138=TRUE), IF(W2138&lt;-0.05, "អនុញ្ញាត (អ្នកផ្គត់ផ្គង់ប្រកាសខ្វះ)", "បានប្រកាស (អនុញ្ញាត)"), IF(AND(T2138=FALSE, U2138=FALSE, V2138=FALSE), "ព្យួរទុក (មិនមានទិន្នន័យ)", "ប្រកាសខុស (ព្យួរទុក)"))</f>
        <v/>
      </c>
      <c r="L2138" s="418" t="inlineStr"/>
      <c r="M2138" s="418" t="inlineStr"/>
      <c r="N2138" s="455" t="n"/>
      <c r="O2138" s="455">
        <f>IF(W2138&lt;0,AI2138,I2138)</f>
        <v/>
      </c>
      <c r="P2138" s="455">
        <f>I2138-O2138</f>
        <v/>
      </c>
      <c r="Q2138" s="418" t="n"/>
      <c r="R2138" s="418" t="inlineStr">
        <is>
          <t>V0016279</t>
        </is>
      </c>
      <c r="S2138" s="418" t="inlineStr"/>
      <c r="T2138" s="418">
        <f>R2138=S2138</f>
        <v/>
      </c>
      <c r="U2138" s="418">
        <f>AND(MONTH(F2138)=MONTH(Y2138), YEAR(F2138)=YEAR(Y2138))</f>
        <v/>
      </c>
      <c r="V2138" s="418">
        <f>AND(AC2138&lt;&gt;"", 'Company information'!D$4&lt;&gt;"", RIGHT(SUBSTITUTE(AC2138,"-",""),9)=RIGHT(SUBSTITUTE('Company information'!D$4,"-",""),9))</f>
        <v/>
      </c>
      <c r="W2138" s="418">
        <f>AI2138-I2138</f>
        <v/>
      </c>
      <c r="X2138" s="455" t="n"/>
      <c r="Y2138" s="417" t="n"/>
      <c r="Z2138" s="418" t="n"/>
      <c r="AA2138" s="418" t="n"/>
      <c r="AB2138" s="418" t="n"/>
      <c r="AC2138" s="418" t="n"/>
      <c r="AD2138" s="418" t="n"/>
      <c r="AE2138" s="455" t="n"/>
      <c r="AF2138" s="455" t="n"/>
      <c r="AG2138" s="455" t="n"/>
      <c r="AH2138" s="455" t="n"/>
      <c r="AI2138" s="455" t="n"/>
      <c r="AJ2138" s="455" t="n"/>
      <c r="AK2138" s="455" t="n"/>
      <c r="AL2138" s="455" t="n"/>
      <c r="AM2138" s="455" t="n"/>
      <c r="AN2138" s="455" t="n"/>
      <c r="AO2138" s="455" t="n"/>
      <c r="AP2138" s="455" t="n"/>
      <c r="AQ2138" s="455" t="n"/>
      <c r="AR2138" s="418" t="n"/>
      <c r="AS2138" s="418" t="n"/>
      <c r="AT2138" s="418" t="n"/>
    </row>
    <row r="2139">
      <c r="A2139" s="417" t="n">
        <v>2130</v>
      </c>
      <c r="B2139" s="418" t="inlineStr">
        <is>
          <t>កេសកាតុង</t>
        </is>
      </c>
      <c r="C2139" s="418" t="inlineStr">
        <is>
          <t>ស៊ីងហ្គាពួរ កាតុង (ខេមបូឌា)</t>
        </is>
      </c>
      <c r="D2139" s="418" t="inlineStr">
        <is>
          <t>L001-100121322</t>
        </is>
      </c>
      <c r="E2139" s="418" t="inlineStr">
        <is>
          <t>V0016298</t>
        </is>
      </c>
      <c r="F2139" s="419" t="n">
        <v>44341</v>
      </c>
      <c r="G2139" s="420" t="n">
        <v>638646</v>
      </c>
      <c r="H2139" s="418" t="n"/>
      <c r="I2139" s="455" t="n">
        <v>638646</v>
      </c>
      <c r="J2139" s="418">
        <f>IF(L2139&lt;&gt;"",L2139,K2139)</f>
        <v/>
      </c>
      <c r="K2139" s="418">
        <f>IF(AND(T2139=TRUE, U2139=TRUE, V2139=TRUE), IF(W2139&lt;-0.05, "អនុញ្ញាត (អ្នកផ្គត់ផ្គង់ប្រកាសខ្វះ)", "បានប្រកាស (អនុញ្ញាត)"), IF(AND(T2139=FALSE, U2139=FALSE, V2139=FALSE), "ព្យួរទុក (មិនមានទិន្នន័យ)", "ប្រកាសខុស (ព្យួរទុក)"))</f>
        <v/>
      </c>
      <c r="L2139" s="418" t="inlineStr"/>
      <c r="M2139" s="418" t="inlineStr"/>
      <c r="N2139" s="455" t="n"/>
      <c r="O2139" s="455">
        <f>IF(W2139&lt;0,AI2139,I2139)</f>
        <v/>
      </c>
      <c r="P2139" s="455">
        <f>I2139-O2139</f>
        <v/>
      </c>
      <c r="Q2139" s="418" t="n"/>
      <c r="R2139" s="418" t="inlineStr">
        <is>
          <t>V0016298</t>
        </is>
      </c>
      <c r="S2139" s="418" t="inlineStr"/>
      <c r="T2139" s="418">
        <f>R2139=S2139</f>
        <v/>
      </c>
      <c r="U2139" s="418">
        <f>AND(MONTH(F2139)=MONTH(Y2139), YEAR(F2139)=YEAR(Y2139))</f>
        <v/>
      </c>
      <c r="V2139" s="418">
        <f>AND(AC2139&lt;&gt;"", 'Company information'!D$4&lt;&gt;"", RIGHT(SUBSTITUTE(AC2139,"-",""),9)=RIGHT(SUBSTITUTE('Company information'!D$4,"-",""),9))</f>
        <v/>
      </c>
      <c r="W2139" s="418">
        <f>AI2139-I2139</f>
        <v/>
      </c>
      <c r="X2139" s="455" t="n"/>
      <c r="Y2139" s="417" t="n"/>
      <c r="Z2139" s="418" t="n"/>
      <c r="AA2139" s="418" t="n"/>
      <c r="AB2139" s="418" t="n"/>
      <c r="AC2139" s="418" t="n"/>
      <c r="AD2139" s="418" t="n"/>
      <c r="AE2139" s="455" t="n"/>
      <c r="AF2139" s="455" t="n"/>
      <c r="AG2139" s="455" t="n"/>
      <c r="AH2139" s="455" t="n"/>
      <c r="AI2139" s="455" t="n"/>
      <c r="AJ2139" s="455" t="n"/>
      <c r="AK2139" s="455" t="n"/>
      <c r="AL2139" s="455" t="n"/>
      <c r="AM2139" s="455" t="n"/>
      <c r="AN2139" s="455" t="n"/>
      <c r="AO2139" s="455" t="n"/>
      <c r="AP2139" s="455" t="n"/>
      <c r="AQ2139" s="455" t="n"/>
      <c r="AR2139" s="418" t="n"/>
      <c r="AS2139" s="418" t="n"/>
      <c r="AT2139" s="418" t="n"/>
    </row>
    <row r="2140">
      <c r="A2140" s="417" t="n">
        <v>2131</v>
      </c>
      <c r="B2140" s="418" t="inlineStr">
        <is>
          <t>កេសកាតុង</t>
        </is>
      </c>
      <c r="C2140" s="418" t="inlineStr">
        <is>
          <t>ស៊ីងហ្គាពួរ កាតុង (ខេមបូឌា)</t>
        </is>
      </c>
      <c r="D2140" s="418" t="inlineStr">
        <is>
          <t>L001-100121322</t>
        </is>
      </c>
      <c r="E2140" s="418" t="inlineStr">
        <is>
          <t>V0016299</t>
        </is>
      </c>
      <c r="F2140" s="419" t="n">
        <v>44341</v>
      </c>
      <c r="G2140" s="420" t="n">
        <v>581168</v>
      </c>
      <c r="H2140" s="418" t="n"/>
      <c r="I2140" s="455" t="n">
        <v>581168</v>
      </c>
      <c r="J2140" s="418">
        <f>IF(L2140&lt;&gt;"",L2140,K2140)</f>
        <v/>
      </c>
      <c r="K2140" s="418">
        <f>IF(AND(T2140=TRUE, U2140=TRUE, V2140=TRUE), IF(W2140&lt;-0.05, "អនុញ្ញាត (អ្នកផ្គត់ផ្គង់ប្រកាសខ្វះ)", "បានប្រកាស (អនុញ្ញាត)"), IF(AND(T2140=FALSE, U2140=FALSE, V2140=FALSE), "ព្យួរទុក (មិនមានទិន្នន័យ)", "ប្រកាសខុស (ព្យួរទុក)"))</f>
        <v/>
      </c>
      <c r="L2140" s="418" t="inlineStr"/>
      <c r="M2140" s="418" t="inlineStr"/>
      <c r="N2140" s="455" t="n"/>
      <c r="O2140" s="455">
        <f>IF(W2140&lt;0,AI2140,I2140)</f>
        <v/>
      </c>
      <c r="P2140" s="455">
        <f>I2140-O2140</f>
        <v/>
      </c>
      <c r="Q2140" s="418" t="n"/>
      <c r="R2140" s="418" t="inlineStr">
        <is>
          <t>V0016299</t>
        </is>
      </c>
      <c r="S2140" s="418" t="inlineStr"/>
      <c r="T2140" s="418">
        <f>R2140=S2140</f>
        <v/>
      </c>
      <c r="U2140" s="418">
        <f>AND(MONTH(F2140)=MONTH(Y2140), YEAR(F2140)=YEAR(Y2140))</f>
        <v/>
      </c>
      <c r="V2140" s="418">
        <f>AND(AC2140&lt;&gt;"", 'Company information'!D$4&lt;&gt;"", RIGHT(SUBSTITUTE(AC2140,"-",""),9)=RIGHT(SUBSTITUTE('Company information'!D$4,"-",""),9))</f>
        <v/>
      </c>
      <c r="W2140" s="418">
        <f>AI2140-I2140</f>
        <v/>
      </c>
      <c r="X2140" s="455" t="n"/>
      <c r="Y2140" s="417" t="n"/>
      <c r="Z2140" s="418" t="n"/>
      <c r="AA2140" s="418" t="n"/>
      <c r="AB2140" s="418" t="n"/>
      <c r="AC2140" s="418" t="n"/>
      <c r="AD2140" s="418" t="n"/>
      <c r="AE2140" s="455" t="n"/>
      <c r="AF2140" s="455" t="n"/>
      <c r="AG2140" s="455" t="n"/>
      <c r="AH2140" s="455" t="n"/>
      <c r="AI2140" s="455" t="n"/>
      <c r="AJ2140" s="455" t="n"/>
      <c r="AK2140" s="455" t="n"/>
      <c r="AL2140" s="455" t="n"/>
      <c r="AM2140" s="455" t="n"/>
      <c r="AN2140" s="455" t="n"/>
      <c r="AO2140" s="455" t="n"/>
      <c r="AP2140" s="455" t="n"/>
      <c r="AQ2140" s="455" t="n"/>
      <c r="AR2140" s="418" t="n"/>
      <c r="AS2140" s="418" t="n"/>
      <c r="AT2140" s="418" t="n"/>
    </row>
    <row r="2141">
      <c r="A2141" s="417" t="n">
        <v>2132</v>
      </c>
      <c r="B2141" s="418" t="inlineStr">
        <is>
          <t>កេសកាតុង</t>
        </is>
      </c>
      <c r="C2141" s="418" t="inlineStr">
        <is>
          <t>ស៊ីងហ្គាពួរ កាតុង (ខេមបូឌា)</t>
        </is>
      </c>
      <c r="D2141" s="418" t="inlineStr">
        <is>
          <t>L001-100121322</t>
        </is>
      </c>
      <c r="E2141" s="418" t="inlineStr">
        <is>
          <t>V0016317</t>
        </is>
      </c>
      <c r="F2141" s="419" t="n">
        <v>44343</v>
      </c>
      <c r="G2141" s="420" t="n">
        <v>18540</v>
      </c>
      <c r="H2141" s="418" t="n"/>
      <c r="I2141" s="455" t="n">
        <v>18540</v>
      </c>
      <c r="J2141" s="418">
        <f>IF(L2141&lt;&gt;"",L2141,K2141)</f>
        <v/>
      </c>
      <c r="K2141" s="418">
        <f>IF(AND(T2141=TRUE, U2141=TRUE, V2141=TRUE), IF(W2141&lt;-0.05, "អនុញ្ញាត (អ្នកផ្គត់ផ្គង់ប្រកាសខ្វះ)", "បានប្រកាស (អនុញ្ញាត)"), IF(AND(T2141=FALSE, U2141=FALSE, V2141=FALSE), "ព្យួរទុក (មិនមានទិន្នន័យ)", "ប្រកាសខុស (ព្យួរទុក)"))</f>
        <v/>
      </c>
      <c r="L2141" s="418" t="inlineStr"/>
      <c r="M2141" s="418" t="inlineStr"/>
      <c r="N2141" s="455" t="n"/>
      <c r="O2141" s="455">
        <f>IF(W2141&lt;0,AI2141,I2141)</f>
        <v/>
      </c>
      <c r="P2141" s="455">
        <f>I2141-O2141</f>
        <v/>
      </c>
      <c r="Q2141" s="418" t="n"/>
      <c r="R2141" s="418" t="inlineStr">
        <is>
          <t>V0016317</t>
        </is>
      </c>
      <c r="S2141" s="418" t="inlineStr"/>
      <c r="T2141" s="418">
        <f>R2141=S2141</f>
        <v/>
      </c>
      <c r="U2141" s="418">
        <f>AND(MONTH(F2141)=MONTH(Y2141), YEAR(F2141)=YEAR(Y2141))</f>
        <v/>
      </c>
      <c r="V2141" s="418">
        <f>AND(AC2141&lt;&gt;"", 'Company information'!D$4&lt;&gt;"", RIGHT(SUBSTITUTE(AC2141,"-",""),9)=RIGHT(SUBSTITUTE('Company information'!D$4,"-",""),9))</f>
        <v/>
      </c>
      <c r="W2141" s="418">
        <f>AI2141-I2141</f>
        <v/>
      </c>
      <c r="X2141" s="455" t="n"/>
      <c r="Y2141" s="417" t="n"/>
      <c r="Z2141" s="418" t="n"/>
      <c r="AA2141" s="418" t="n"/>
      <c r="AB2141" s="418" t="n"/>
      <c r="AC2141" s="418" t="n"/>
      <c r="AD2141" s="418" t="n"/>
      <c r="AE2141" s="455" t="n"/>
      <c r="AF2141" s="455" t="n"/>
      <c r="AG2141" s="455" t="n"/>
      <c r="AH2141" s="455" t="n"/>
      <c r="AI2141" s="455" t="n"/>
      <c r="AJ2141" s="455" t="n"/>
      <c r="AK2141" s="455" t="n"/>
      <c r="AL2141" s="455" t="n"/>
      <c r="AM2141" s="455" t="n"/>
      <c r="AN2141" s="455" t="n"/>
      <c r="AO2141" s="455" t="n"/>
      <c r="AP2141" s="455" t="n"/>
      <c r="AQ2141" s="455" t="n"/>
      <c r="AR2141" s="418" t="n"/>
      <c r="AS2141" s="418" t="n"/>
      <c r="AT2141" s="418" t="n"/>
    </row>
    <row r="2142">
      <c r="A2142" s="417" t="n">
        <v>2133</v>
      </c>
      <c r="B2142" s="418" t="inlineStr">
        <is>
          <t>កេសកាតុង</t>
        </is>
      </c>
      <c r="C2142" s="418" t="inlineStr">
        <is>
          <t>ស៊ីងហ្គាពួរ កាតុង (ខេមបូឌា)</t>
        </is>
      </c>
      <c r="D2142" s="418" t="inlineStr">
        <is>
          <t>L001-100121322</t>
        </is>
      </c>
      <c r="E2142" s="418" t="inlineStr">
        <is>
          <t>V0016318</t>
        </is>
      </c>
      <c r="F2142" s="419" t="n">
        <v>44343</v>
      </c>
      <c r="G2142" s="420" t="n">
        <v>171480</v>
      </c>
      <c r="H2142" s="418" t="n"/>
      <c r="I2142" s="455" t="n">
        <v>171480</v>
      </c>
      <c r="J2142" s="418">
        <f>IF(L2142&lt;&gt;"",L2142,K2142)</f>
        <v/>
      </c>
      <c r="K2142" s="418">
        <f>IF(AND(T2142=TRUE, U2142=TRUE, V2142=TRUE), IF(W2142&lt;-0.05, "អនុញ្ញាត (អ្នកផ្គត់ផ្គង់ប្រកាសខ្វះ)", "បានប្រកាស (អនុញ្ញាត)"), IF(AND(T2142=FALSE, U2142=FALSE, V2142=FALSE), "ព្យួរទុក (មិនមានទិន្នន័យ)", "ប្រកាសខុស (ព្យួរទុក)"))</f>
        <v/>
      </c>
      <c r="L2142" s="418" t="inlineStr"/>
      <c r="M2142" s="418" t="inlineStr"/>
      <c r="N2142" s="455" t="n"/>
      <c r="O2142" s="455">
        <f>IF(W2142&lt;0,AI2142,I2142)</f>
        <v/>
      </c>
      <c r="P2142" s="455">
        <f>I2142-O2142</f>
        <v/>
      </c>
      <c r="Q2142" s="418" t="n"/>
      <c r="R2142" s="418" t="inlineStr">
        <is>
          <t>V0016318</t>
        </is>
      </c>
      <c r="S2142" s="418" t="inlineStr"/>
      <c r="T2142" s="418">
        <f>R2142=S2142</f>
        <v/>
      </c>
      <c r="U2142" s="418">
        <f>AND(MONTH(F2142)=MONTH(Y2142), YEAR(F2142)=YEAR(Y2142))</f>
        <v/>
      </c>
      <c r="V2142" s="418">
        <f>AND(AC2142&lt;&gt;"", 'Company information'!D$4&lt;&gt;"", RIGHT(SUBSTITUTE(AC2142,"-",""),9)=RIGHT(SUBSTITUTE('Company information'!D$4,"-",""),9))</f>
        <v/>
      </c>
      <c r="W2142" s="418">
        <f>AI2142-I2142</f>
        <v/>
      </c>
      <c r="X2142" s="455" t="n"/>
      <c r="Y2142" s="417" t="n"/>
      <c r="Z2142" s="418" t="n"/>
      <c r="AA2142" s="418" t="n"/>
      <c r="AB2142" s="418" t="n"/>
      <c r="AC2142" s="418" t="n"/>
      <c r="AD2142" s="418" t="n"/>
      <c r="AE2142" s="455" t="n"/>
      <c r="AF2142" s="455" t="n"/>
      <c r="AG2142" s="455" t="n"/>
      <c r="AH2142" s="455" t="n"/>
      <c r="AI2142" s="455" t="n"/>
      <c r="AJ2142" s="455" t="n"/>
      <c r="AK2142" s="455" t="n"/>
      <c r="AL2142" s="455" t="n"/>
      <c r="AM2142" s="455" t="n"/>
      <c r="AN2142" s="455" t="n"/>
      <c r="AO2142" s="455" t="n"/>
      <c r="AP2142" s="455" t="n"/>
      <c r="AQ2142" s="455" t="n"/>
      <c r="AR2142" s="418" t="n"/>
      <c r="AS2142" s="418" t="n"/>
      <c r="AT2142" s="418" t="n"/>
    </row>
    <row r="2143">
      <c r="A2143" s="417" t="n">
        <v>2134</v>
      </c>
      <c r="B2143" s="418" t="inlineStr">
        <is>
          <t>កេសកាតុង</t>
        </is>
      </c>
      <c r="C2143" s="418" t="inlineStr">
        <is>
          <t>ស៊ីងហ្គាពួរ កាតុង (ខេមបូឌា)</t>
        </is>
      </c>
      <c r="D2143" s="418" t="inlineStr">
        <is>
          <t>L001-100121322</t>
        </is>
      </c>
      <c r="E2143" s="418" t="inlineStr">
        <is>
          <t>V0016344</t>
        </is>
      </c>
      <c r="F2143" s="419" t="n">
        <v>44347</v>
      </c>
      <c r="G2143" s="420" t="n">
        <v>654851</v>
      </c>
      <c r="H2143" s="418" t="n"/>
      <c r="I2143" s="455" t="n">
        <v>654851</v>
      </c>
      <c r="J2143" s="418">
        <f>IF(L2143&lt;&gt;"",L2143,K2143)</f>
        <v/>
      </c>
      <c r="K2143" s="418">
        <f>IF(AND(T2143=TRUE, U2143=TRUE, V2143=TRUE), IF(W2143&lt;-0.05, "អនុញ្ញាត (អ្នកផ្គត់ផ្គង់ប្រកាសខ្វះ)", "បានប្រកាស (អនុញ្ញាត)"), IF(AND(T2143=FALSE, U2143=FALSE, V2143=FALSE), "ព្យួរទុក (មិនមានទិន្នន័យ)", "ប្រកាសខុស (ព្យួរទុក)"))</f>
        <v/>
      </c>
      <c r="L2143" s="418" t="inlineStr"/>
      <c r="M2143" s="418" t="inlineStr"/>
      <c r="N2143" s="455" t="n"/>
      <c r="O2143" s="455">
        <f>IF(W2143&lt;0,AI2143,I2143)</f>
        <v/>
      </c>
      <c r="P2143" s="455">
        <f>I2143-O2143</f>
        <v/>
      </c>
      <c r="Q2143" s="418" t="n"/>
      <c r="R2143" s="418" t="inlineStr">
        <is>
          <t>V0016344</t>
        </is>
      </c>
      <c r="S2143" s="418" t="inlineStr"/>
      <c r="T2143" s="418">
        <f>R2143=S2143</f>
        <v/>
      </c>
      <c r="U2143" s="418">
        <f>AND(MONTH(F2143)=MONTH(Y2143), YEAR(F2143)=YEAR(Y2143))</f>
        <v/>
      </c>
      <c r="V2143" s="418">
        <f>AND(AC2143&lt;&gt;"", 'Company information'!D$4&lt;&gt;"", RIGHT(SUBSTITUTE(AC2143,"-",""),9)=RIGHT(SUBSTITUTE('Company information'!D$4,"-",""),9))</f>
        <v/>
      </c>
      <c r="W2143" s="418">
        <f>AI2143-I2143</f>
        <v/>
      </c>
      <c r="X2143" s="455" t="n"/>
      <c r="Y2143" s="417" t="n"/>
      <c r="Z2143" s="418" t="n"/>
      <c r="AA2143" s="418" t="n"/>
      <c r="AB2143" s="418" t="n"/>
      <c r="AC2143" s="418" t="n"/>
      <c r="AD2143" s="418" t="n"/>
      <c r="AE2143" s="455" t="n"/>
      <c r="AF2143" s="455" t="n"/>
      <c r="AG2143" s="455" t="n"/>
      <c r="AH2143" s="455" t="n"/>
      <c r="AI2143" s="455" t="n"/>
      <c r="AJ2143" s="455" t="n"/>
      <c r="AK2143" s="455" t="n"/>
      <c r="AL2143" s="455" t="n"/>
      <c r="AM2143" s="455" t="n"/>
      <c r="AN2143" s="455" t="n"/>
      <c r="AO2143" s="455" t="n"/>
      <c r="AP2143" s="455" t="n"/>
      <c r="AQ2143" s="455" t="n"/>
      <c r="AR2143" s="418" t="n"/>
      <c r="AS2143" s="418" t="n"/>
      <c r="AT2143" s="418" t="n"/>
    </row>
    <row r="2144">
      <c r="A2144" s="417" t="n">
        <v>2135</v>
      </c>
      <c r="B2144" s="418" t="inlineStr">
        <is>
          <t>កេសកាតុង</t>
        </is>
      </c>
      <c r="C2144" s="418" t="inlineStr">
        <is>
          <t>ស៊ីងហ្គាពួរ កាតុង (ខេមបូឌា)</t>
        </is>
      </c>
      <c r="D2144" s="418" t="inlineStr">
        <is>
          <t>L001-100121322</t>
        </is>
      </c>
      <c r="E2144" s="418" t="inlineStr">
        <is>
          <t>V0016346</t>
        </is>
      </c>
      <c r="F2144" s="419" t="n">
        <v>44347</v>
      </c>
      <c r="G2144" s="420" t="n">
        <v>449158</v>
      </c>
      <c r="H2144" s="418" t="n"/>
      <c r="I2144" s="455" t="n">
        <v>449158</v>
      </c>
      <c r="J2144" s="418">
        <f>IF(L2144&lt;&gt;"",L2144,K2144)</f>
        <v/>
      </c>
      <c r="K2144" s="418">
        <f>IF(AND(T2144=TRUE, U2144=TRUE, V2144=TRUE), IF(W2144&lt;-0.05, "អនុញ្ញាត (អ្នកផ្គត់ផ្គង់ប្រកាសខ្វះ)", "បានប្រកាស (អនុញ្ញាត)"), IF(AND(T2144=FALSE, U2144=FALSE, V2144=FALSE), "ព្យួរទុក (មិនមានទិន្នន័យ)", "ប្រកាសខុស (ព្យួរទុក)"))</f>
        <v/>
      </c>
      <c r="L2144" s="418" t="inlineStr"/>
      <c r="M2144" s="418" t="inlineStr"/>
      <c r="N2144" s="455" t="n"/>
      <c r="O2144" s="455">
        <f>IF(W2144&lt;0,AI2144,I2144)</f>
        <v/>
      </c>
      <c r="P2144" s="455">
        <f>I2144-O2144</f>
        <v/>
      </c>
      <c r="Q2144" s="418" t="n"/>
      <c r="R2144" s="418" t="inlineStr">
        <is>
          <t>V0016346</t>
        </is>
      </c>
      <c r="S2144" s="418" t="inlineStr"/>
      <c r="T2144" s="418">
        <f>R2144=S2144</f>
        <v/>
      </c>
      <c r="U2144" s="418">
        <f>AND(MONTH(F2144)=MONTH(Y2144), YEAR(F2144)=YEAR(Y2144))</f>
        <v/>
      </c>
      <c r="V2144" s="418">
        <f>AND(AC2144&lt;&gt;"", 'Company information'!D$4&lt;&gt;"", RIGHT(SUBSTITUTE(AC2144,"-",""),9)=RIGHT(SUBSTITUTE('Company information'!D$4,"-",""),9))</f>
        <v/>
      </c>
      <c r="W2144" s="418">
        <f>AI2144-I2144</f>
        <v/>
      </c>
      <c r="X2144" s="455" t="n"/>
      <c r="Y2144" s="417" t="n"/>
      <c r="Z2144" s="418" t="n"/>
      <c r="AA2144" s="418" t="n"/>
      <c r="AB2144" s="418" t="n"/>
      <c r="AC2144" s="418" t="n"/>
      <c r="AD2144" s="418" t="n"/>
      <c r="AE2144" s="455" t="n"/>
      <c r="AF2144" s="455" t="n"/>
      <c r="AG2144" s="455" t="n"/>
      <c r="AH2144" s="455" t="n"/>
      <c r="AI2144" s="455" t="n"/>
      <c r="AJ2144" s="455" t="n"/>
      <c r="AK2144" s="455" t="n"/>
      <c r="AL2144" s="455" t="n"/>
      <c r="AM2144" s="455" t="n"/>
      <c r="AN2144" s="455" t="n"/>
      <c r="AO2144" s="455" t="n"/>
      <c r="AP2144" s="455" t="n"/>
      <c r="AQ2144" s="455" t="n"/>
      <c r="AR2144" s="418" t="n"/>
      <c r="AS2144" s="418" t="n"/>
      <c r="AT2144" s="418" t="n"/>
    </row>
    <row r="2145">
      <c r="A2145" s="417" t="n">
        <v>2136</v>
      </c>
      <c r="B2145" s="418" t="inlineStr">
        <is>
          <t>កេសកាតុង</t>
        </is>
      </c>
      <c r="C2145" s="418" t="inlineStr">
        <is>
          <t>ស៊ីងហ្គាពួរ កាតុង (ខេមបូឌា)</t>
        </is>
      </c>
      <c r="D2145" s="418" t="inlineStr">
        <is>
          <t>L001-100121322</t>
        </is>
      </c>
      <c r="E2145" s="418" t="inlineStr">
        <is>
          <t>V0016061</t>
        </is>
      </c>
      <c r="F2145" s="419" t="n">
        <v>44201</v>
      </c>
      <c r="G2145" s="420" t="n">
        <v>565450</v>
      </c>
      <c r="H2145" s="418" t="n"/>
      <c r="I2145" s="455" t="n">
        <v>565450</v>
      </c>
      <c r="J2145" s="418">
        <f>IF(L2145&lt;&gt;"",L2145,K2145)</f>
        <v/>
      </c>
      <c r="K2145" s="418">
        <f>IF(AND(T2145=TRUE, U2145=TRUE, V2145=TRUE), IF(W2145&lt;-0.05, "អនុញ្ញាត (អ្នកផ្គត់ផ្គង់ប្រកាសខ្វះ)", "បានប្រកាស (អនុញ្ញាត)"), IF(AND(T2145=FALSE, U2145=FALSE, V2145=FALSE), "ព្យួរទុក (មិនមានទិន្នន័យ)", "ប្រកាសខុស (ព្យួរទុក)"))</f>
        <v/>
      </c>
      <c r="L2145" s="418" t="inlineStr"/>
      <c r="M2145" s="418" t="inlineStr"/>
      <c r="N2145" s="455" t="n"/>
      <c r="O2145" s="455">
        <f>IF(W2145&lt;0,AI2145,I2145)</f>
        <v/>
      </c>
      <c r="P2145" s="455">
        <f>I2145-O2145</f>
        <v/>
      </c>
      <c r="Q2145" s="418" t="n"/>
      <c r="R2145" s="418" t="inlineStr">
        <is>
          <t>V0016061</t>
        </is>
      </c>
      <c r="S2145" s="418" t="inlineStr"/>
      <c r="T2145" s="418">
        <f>R2145=S2145</f>
        <v/>
      </c>
      <c r="U2145" s="418">
        <f>AND(MONTH(F2145)=MONTH(Y2145), YEAR(F2145)=YEAR(Y2145))</f>
        <v/>
      </c>
      <c r="V2145" s="418">
        <f>AND(AC2145&lt;&gt;"", 'Company information'!D$4&lt;&gt;"", RIGHT(SUBSTITUTE(AC2145,"-",""),9)=RIGHT(SUBSTITUTE('Company information'!D$4,"-",""),9))</f>
        <v/>
      </c>
      <c r="W2145" s="418">
        <f>AI2145-I2145</f>
        <v/>
      </c>
      <c r="X2145" s="455" t="n"/>
      <c r="Y2145" s="417" t="n"/>
      <c r="Z2145" s="418" t="n"/>
      <c r="AA2145" s="418" t="n"/>
      <c r="AB2145" s="418" t="n"/>
      <c r="AC2145" s="418" t="n"/>
      <c r="AD2145" s="418" t="n"/>
      <c r="AE2145" s="455" t="n"/>
      <c r="AF2145" s="455" t="n"/>
      <c r="AG2145" s="455" t="n"/>
      <c r="AH2145" s="455" t="n"/>
      <c r="AI2145" s="455" t="n"/>
      <c r="AJ2145" s="455" t="n"/>
      <c r="AK2145" s="455" t="n"/>
      <c r="AL2145" s="455" t="n"/>
      <c r="AM2145" s="455" t="n"/>
      <c r="AN2145" s="455" t="n"/>
      <c r="AO2145" s="455" t="n"/>
      <c r="AP2145" s="455" t="n"/>
      <c r="AQ2145" s="455" t="n"/>
      <c r="AR2145" s="418" t="n"/>
      <c r="AS2145" s="418" t="n"/>
      <c r="AT2145" s="418" t="n"/>
    </row>
    <row r="2146">
      <c r="A2146" s="417" t="n">
        <v>2137</v>
      </c>
      <c r="B2146" s="418" t="inlineStr">
        <is>
          <t>កេសកាតុង</t>
        </is>
      </c>
      <c r="C2146" s="418" t="inlineStr">
        <is>
          <t>ស៊ីងហ្គាពួរ កាតុង (ខេមបូឌា)</t>
        </is>
      </c>
      <c r="D2146" s="418" t="inlineStr">
        <is>
          <t>L001-100121322</t>
        </is>
      </c>
      <c r="E2146" s="418" t="inlineStr">
        <is>
          <t>V0016062</t>
        </is>
      </c>
      <c r="F2146" s="419" t="n">
        <v>44201</v>
      </c>
      <c r="G2146" s="420" t="n">
        <v>104110</v>
      </c>
      <c r="H2146" s="418" t="n"/>
      <c r="I2146" s="455" t="n">
        <v>104110</v>
      </c>
      <c r="J2146" s="418">
        <f>IF(L2146&lt;&gt;"",L2146,K2146)</f>
        <v/>
      </c>
      <c r="K2146" s="418">
        <f>IF(AND(T2146=TRUE, U2146=TRUE, V2146=TRUE), IF(W2146&lt;-0.05, "អនុញ្ញាត (អ្នកផ្គត់ផ្គង់ប្រកាសខ្វះ)", "បានប្រកាស (អនុញ្ញាត)"), IF(AND(T2146=FALSE, U2146=FALSE, V2146=FALSE), "ព្យួរទុក (មិនមានទិន្នន័យ)", "ប្រកាសខុស (ព្យួរទុក)"))</f>
        <v/>
      </c>
      <c r="L2146" s="418" t="inlineStr"/>
      <c r="M2146" s="418" t="inlineStr"/>
      <c r="N2146" s="455" t="n"/>
      <c r="O2146" s="455">
        <f>IF(W2146&lt;0,AI2146,I2146)</f>
        <v/>
      </c>
      <c r="P2146" s="455">
        <f>I2146-O2146</f>
        <v/>
      </c>
      <c r="Q2146" s="418" t="n"/>
      <c r="R2146" s="418" t="inlineStr">
        <is>
          <t>V0016062</t>
        </is>
      </c>
      <c r="S2146" s="418" t="inlineStr"/>
      <c r="T2146" s="418">
        <f>R2146=S2146</f>
        <v/>
      </c>
      <c r="U2146" s="418">
        <f>AND(MONTH(F2146)=MONTH(Y2146), YEAR(F2146)=YEAR(Y2146))</f>
        <v/>
      </c>
      <c r="V2146" s="418">
        <f>AND(AC2146&lt;&gt;"", 'Company information'!D$4&lt;&gt;"", RIGHT(SUBSTITUTE(AC2146,"-",""),9)=RIGHT(SUBSTITUTE('Company information'!D$4,"-",""),9))</f>
        <v/>
      </c>
      <c r="W2146" s="418">
        <f>AI2146-I2146</f>
        <v/>
      </c>
      <c r="X2146" s="455" t="n"/>
      <c r="Y2146" s="417" t="n"/>
      <c r="Z2146" s="418" t="n"/>
      <c r="AA2146" s="418" t="n"/>
      <c r="AB2146" s="418" t="n"/>
      <c r="AC2146" s="418" t="n"/>
      <c r="AD2146" s="418" t="n"/>
      <c r="AE2146" s="455" t="n"/>
      <c r="AF2146" s="455" t="n"/>
      <c r="AG2146" s="455" t="n"/>
      <c r="AH2146" s="455" t="n"/>
      <c r="AI2146" s="455" t="n"/>
      <c r="AJ2146" s="455" t="n"/>
      <c r="AK2146" s="455" t="n"/>
      <c r="AL2146" s="455" t="n"/>
      <c r="AM2146" s="455" t="n"/>
      <c r="AN2146" s="455" t="n"/>
      <c r="AO2146" s="455" t="n"/>
      <c r="AP2146" s="455" t="n"/>
      <c r="AQ2146" s="455" t="n"/>
      <c r="AR2146" s="418" t="n"/>
      <c r="AS2146" s="418" t="n"/>
      <c r="AT2146" s="418" t="n"/>
    </row>
    <row r="2147">
      <c r="A2147" s="417" t="n">
        <v>2138</v>
      </c>
      <c r="B2147" s="418" t="inlineStr">
        <is>
          <t>កេសកាតុង</t>
        </is>
      </c>
      <c r="C2147" s="418" t="inlineStr">
        <is>
          <t>ស៊ីងហ្គាពួរ កាតុង (ខេមបូឌា)</t>
        </is>
      </c>
      <c r="D2147" s="418" t="inlineStr">
        <is>
          <t>L001-100121322</t>
        </is>
      </c>
      <c r="E2147" s="418" t="inlineStr">
        <is>
          <t>V0016125</t>
        </is>
      </c>
      <c r="F2147" s="419" t="n">
        <v>44329</v>
      </c>
      <c r="G2147" s="420" t="n">
        <v>7408</v>
      </c>
      <c r="H2147" s="418" t="n"/>
      <c r="I2147" s="455" t="n">
        <v>7408</v>
      </c>
      <c r="J2147" s="418">
        <f>IF(L2147&lt;&gt;"",L2147,K2147)</f>
        <v/>
      </c>
      <c r="K2147" s="418">
        <f>IF(AND(T2147=TRUE, U2147=TRUE, V2147=TRUE), IF(W2147&lt;-0.05, "អនុញ្ញាត (អ្នកផ្គត់ផ្គង់ប្រកាសខ្វះ)", "បានប្រកាស (អនុញ្ញាត)"), IF(AND(T2147=FALSE, U2147=FALSE, V2147=FALSE), "ព្យួរទុក (មិនមានទិន្នន័យ)", "ប្រកាសខុស (ព្យួរទុក)"))</f>
        <v/>
      </c>
      <c r="L2147" s="418" t="inlineStr"/>
      <c r="M2147" s="418" t="inlineStr"/>
      <c r="N2147" s="455" t="n"/>
      <c r="O2147" s="455">
        <f>IF(W2147&lt;0,AI2147,I2147)</f>
        <v/>
      </c>
      <c r="P2147" s="455">
        <f>I2147-O2147</f>
        <v/>
      </c>
      <c r="Q2147" s="418" t="n"/>
      <c r="R2147" s="418" t="inlineStr">
        <is>
          <t>V0016125</t>
        </is>
      </c>
      <c r="S2147" s="418" t="inlineStr"/>
      <c r="T2147" s="418">
        <f>R2147=S2147</f>
        <v/>
      </c>
      <c r="U2147" s="418">
        <f>AND(MONTH(F2147)=MONTH(Y2147), YEAR(F2147)=YEAR(Y2147))</f>
        <v/>
      </c>
      <c r="V2147" s="418">
        <f>AND(AC2147&lt;&gt;"", 'Company information'!D$4&lt;&gt;"", RIGHT(SUBSTITUTE(AC2147,"-",""),9)=RIGHT(SUBSTITUTE('Company information'!D$4,"-",""),9))</f>
        <v/>
      </c>
      <c r="W2147" s="418">
        <f>AI2147-I2147</f>
        <v/>
      </c>
      <c r="X2147" s="455" t="n"/>
      <c r="Y2147" s="417" t="n"/>
      <c r="Z2147" s="418" t="n"/>
      <c r="AA2147" s="418" t="n"/>
      <c r="AB2147" s="418" t="n"/>
      <c r="AC2147" s="418" t="n"/>
      <c r="AD2147" s="418" t="n"/>
      <c r="AE2147" s="455" t="n"/>
      <c r="AF2147" s="455" t="n"/>
      <c r="AG2147" s="455" t="n"/>
      <c r="AH2147" s="455" t="n"/>
      <c r="AI2147" s="455" t="n"/>
      <c r="AJ2147" s="455" t="n"/>
      <c r="AK2147" s="455" t="n"/>
      <c r="AL2147" s="455" t="n"/>
      <c r="AM2147" s="455" t="n"/>
      <c r="AN2147" s="455" t="n"/>
      <c r="AO2147" s="455" t="n"/>
      <c r="AP2147" s="455" t="n"/>
      <c r="AQ2147" s="455" t="n"/>
      <c r="AR2147" s="418" t="n"/>
      <c r="AS2147" s="418" t="n"/>
      <c r="AT2147" s="418" t="n"/>
    </row>
    <row r="2148">
      <c r="A2148" s="417" t="n">
        <v>2139</v>
      </c>
      <c r="B2148" s="418" t="inlineStr">
        <is>
          <t>Color Box,Paper card,PDQ</t>
        </is>
      </c>
      <c r="C2148" s="418" t="inlineStr">
        <is>
          <t>ហឺ ចេង ស៊ីង ភែកឃីជីង (ខេមបូឌា) ឯ.ក</t>
        </is>
      </c>
      <c r="D2148" s="418" t="inlineStr">
        <is>
          <t>L001-902004143</t>
        </is>
      </c>
      <c r="E2148" s="418" t="inlineStr">
        <is>
          <t>00154</t>
        </is>
      </c>
      <c r="F2148" s="419" t="n">
        <v>44347</v>
      </c>
      <c r="G2148" s="420" t="n">
        <v>15733123</v>
      </c>
      <c r="H2148" s="418" t="n"/>
      <c r="I2148" s="455" t="n">
        <v>15733123</v>
      </c>
      <c r="J2148" s="418">
        <f>IF(L2148&lt;&gt;"",L2148,K2148)</f>
        <v/>
      </c>
      <c r="K2148" s="418">
        <f>IF(AND(T2148=TRUE, U2148=TRUE, V2148=TRUE), IF(W2148&lt;-0.05, "អនុញ្ញាត (អ្នកផ្គត់ផ្គង់ប្រកាសខ្វះ)", "បានប្រកាស (អនុញ្ញាត)"), IF(AND(T2148=FALSE, U2148=FALSE, V2148=FALSE), "ព្យួរទុក (មិនមានទិន្នន័យ)", "ប្រកាសខុស (ព្យួរទុក)"))</f>
        <v/>
      </c>
      <c r="L2148" s="418" t="inlineStr"/>
      <c r="M2148" s="418" t="inlineStr"/>
      <c r="N2148" s="455" t="n"/>
      <c r="O2148" s="455">
        <f>IF(W2148&lt;0,AI2148,I2148)</f>
        <v/>
      </c>
      <c r="P2148" s="455">
        <f>I2148-O2148</f>
        <v/>
      </c>
      <c r="Q2148" s="418" t="n"/>
      <c r="R2148" s="418" t="inlineStr">
        <is>
          <t>00154</t>
        </is>
      </c>
      <c r="S2148" s="418" t="inlineStr"/>
      <c r="T2148" s="418">
        <f>R2148=S2148</f>
        <v/>
      </c>
      <c r="U2148" s="418">
        <f>AND(MONTH(F2148)=MONTH(Y2148), YEAR(F2148)=YEAR(Y2148))</f>
        <v/>
      </c>
      <c r="V2148" s="418">
        <f>AND(AC2148&lt;&gt;"", 'Company information'!D$4&lt;&gt;"", RIGHT(SUBSTITUTE(AC2148,"-",""),9)=RIGHT(SUBSTITUTE('Company information'!D$4,"-",""),9))</f>
        <v/>
      </c>
      <c r="W2148" s="418">
        <f>AI2148-I2148</f>
        <v/>
      </c>
      <c r="X2148" s="455" t="n"/>
      <c r="Y2148" s="417" t="n"/>
      <c r="Z2148" s="418" t="n"/>
      <c r="AA2148" s="418" t="n"/>
      <c r="AB2148" s="418" t="n"/>
      <c r="AC2148" s="418" t="n"/>
      <c r="AD2148" s="418" t="n"/>
      <c r="AE2148" s="455" t="n"/>
      <c r="AF2148" s="455" t="n"/>
      <c r="AG2148" s="455" t="n"/>
      <c r="AH2148" s="455" t="n"/>
      <c r="AI2148" s="455" t="n"/>
      <c r="AJ2148" s="455" t="n"/>
      <c r="AK2148" s="455" t="n"/>
      <c r="AL2148" s="455" t="n"/>
      <c r="AM2148" s="455" t="n"/>
      <c r="AN2148" s="455" t="n"/>
      <c r="AO2148" s="455" t="n"/>
      <c r="AP2148" s="455" t="n"/>
      <c r="AQ2148" s="455" t="n"/>
      <c r="AR2148" s="418" t="n"/>
      <c r="AS2148" s="418" t="n"/>
      <c r="AT2148" s="418" t="n"/>
    </row>
    <row r="2149">
      <c r="A2149" s="417" t="n">
        <v>2140</v>
      </c>
      <c r="B2149" s="418" t="inlineStr">
        <is>
          <t>ផ្លាកក្រដាសនិងក្រដាស</t>
        </is>
      </c>
      <c r="C2149" s="418" t="inlineStr">
        <is>
          <t>ដុងគ័ន ស៊ីធី ហ្វាញស្តារ ព្រីនធីង (ខេមបូឌា)</t>
        </is>
      </c>
      <c r="D2149" s="418" t="inlineStr">
        <is>
          <t>L001-100193021</t>
        </is>
      </c>
      <c r="E2149" s="418" t="inlineStr">
        <is>
          <t>000279</t>
        </is>
      </c>
      <c r="F2149" s="419" t="n">
        <v>44347</v>
      </c>
      <c r="G2149" s="420" t="n">
        <v>9189718</v>
      </c>
      <c r="H2149" s="418" t="n"/>
      <c r="I2149" s="455" t="n">
        <v>9189718</v>
      </c>
      <c r="J2149" s="418">
        <f>IF(L2149&lt;&gt;"",L2149,K2149)</f>
        <v/>
      </c>
      <c r="K2149" s="418">
        <f>IF(AND(T2149=TRUE, U2149=TRUE, V2149=TRUE), IF(W2149&lt;-0.05, "អនុញ្ញាត (អ្នកផ្គត់ផ្គង់ប្រកាសខ្វះ)", "បានប្រកាស (អនុញ្ញាត)"), IF(AND(T2149=FALSE, U2149=FALSE, V2149=FALSE), "ព្យួរទុក (មិនមានទិន្នន័យ)", "ប្រកាសខុស (ព្យួរទុក)"))</f>
        <v/>
      </c>
      <c r="L2149" s="418" t="inlineStr"/>
      <c r="M2149" s="418" t="inlineStr"/>
      <c r="N2149" s="455" t="n"/>
      <c r="O2149" s="455">
        <f>IF(W2149&lt;0,AI2149,I2149)</f>
        <v/>
      </c>
      <c r="P2149" s="455">
        <f>I2149-O2149</f>
        <v/>
      </c>
      <c r="Q2149" s="418" t="n"/>
      <c r="R2149" s="418" t="inlineStr">
        <is>
          <t>000279</t>
        </is>
      </c>
      <c r="S2149" s="418" t="inlineStr">
        <is>
          <t>000279</t>
        </is>
      </c>
      <c r="T2149" s="418">
        <f>R2149=S2149</f>
        <v/>
      </c>
      <c r="U2149" s="418">
        <f>AND(MONTH(F2149)=MONTH(Y2149), YEAR(F2149)=YEAR(Y2149))</f>
        <v/>
      </c>
      <c r="V2149" s="418">
        <f>AND(AC2149&lt;&gt;"", 'Company information'!D$4&lt;&gt;"", RIGHT(SUBSTITUTE(AC2149,"-",""),9)=RIGHT(SUBSTITUTE('Company information'!D$4,"-",""),9))</f>
        <v/>
      </c>
      <c r="W2149" s="418">
        <f>AI2149-I2149</f>
        <v/>
      </c>
      <c r="X2149" s="455" t="n"/>
      <c r="Y2149" s="419" t="n">
        <v>44909</v>
      </c>
      <c r="Z2149" s="418" t="inlineStr">
        <is>
          <t>000279</t>
        </is>
      </c>
      <c r="AA2149" s="418" t="inlineStr"/>
      <c r="AB2149" s="418" t="inlineStr">
        <is>
          <t>បុគ្គលជាប់អាករ</t>
        </is>
      </c>
      <c r="AC2149" s="418" t="inlineStr">
        <is>
          <t>L001-901700726</t>
        </is>
      </c>
      <c r="AD2149" s="418" t="inlineStr">
        <is>
          <t>វេនធូរ៉ា លេឌើវែរ អឹមអេហ្វវ៉ាយ (ស៊ីឌី) ឯ.ក</t>
        </is>
      </c>
      <c r="AE2149" s="455" t="n">
        <v>1302048</v>
      </c>
      <c r="AF2149" s="455" t="n">
        <v>1183680</v>
      </c>
      <c r="AG2149" s="455" t="n">
        <v>0</v>
      </c>
      <c r="AH2149" s="455" t="n">
        <v>0</v>
      </c>
      <c r="AI2149" s="455" t="n">
        <v>118368</v>
      </c>
      <c r="AJ2149" s="455" t="n">
        <v>0</v>
      </c>
      <c r="AK2149" s="455" t="n">
        <v>0</v>
      </c>
      <c r="AL2149" s="455" t="n">
        <v>0</v>
      </c>
      <c r="AM2149" s="455" t="n">
        <v>0</v>
      </c>
      <c r="AN2149" s="455" t="n">
        <v>0</v>
      </c>
      <c r="AO2149" s="455" t="n">
        <v>0</v>
      </c>
      <c r="AP2149" s="455" t="n">
        <v>0</v>
      </c>
      <c r="AQ2149" s="455" t="n">
        <v>0</v>
      </c>
      <c r="AR2149" s="418" t="inlineStr"/>
      <c r="AS2149" s="418" t="inlineStr">
        <is>
          <t>Visa</t>
        </is>
      </c>
      <c r="AT2149" s="418" t="inlineStr">
        <is>
          <t>បានប្រកាសពន្ធ</t>
        </is>
      </c>
    </row>
    <row r="2150">
      <c r="A2150" s="417" t="n">
        <v>2141</v>
      </c>
      <c r="B2150" s="418" t="inlineStr">
        <is>
          <t>G40 PET Blister Cover</t>
        </is>
      </c>
      <c r="C2150" s="418" t="inlineStr">
        <is>
          <t>ខេមបូឌាន វ៉ាយភីស៊ី ត្រេឌីង ឯ.ក</t>
        </is>
      </c>
      <c r="D2150" s="418" t="inlineStr">
        <is>
          <t>B108-901904896</t>
        </is>
      </c>
      <c r="E2150" s="418" t="inlineStr">
        <is>
          <t>YPC2021/05-0009</t>
        </is>
      </c>
      <c r="F2150" s="419" t="n">
        <v>44337</v>
      </c>
      <c r="G2150" s="420" t="n">
        <v>2648750</v>
      </c>
      <c r="H2150" s="418" t="n"/>
      <c r="I2150" s="455" t="n">
        <v>2648750</v>
      </c>
      <c r="J2150" s="418">
        <f>IF(L2150&lt;&gt;"",L2150,K2150)</f>
        <v/>
      </c>
      <c r="K2150" s="418">
        <f>IF(AND(T2150=TRUE, U2150=TRUE, V2150=TRUE), IF(W2150&lt;-0.05, "អនុញ្ញាត (អ្នកផ្គត់ផ្គង់ប្រកាសខ្វះ)", "បានប្រកាស (អនុញ្ញាត)"), IF(AND(T2150=FALSE, U2150=FALSE, V2150=FALSE), "ព្យួរទុក (មិនមានទិន្នន័យ)", "ប្រកាសខុស (ព្យួរទុក)"))</f>
        <v/>
      </c>
      <c r="L2150" s="418" t="inlineStr"/>
      <c r="M2150" s="418" t="inlineStr"/>
      <c r="N2150" s="455" t="n"/>
      <c r="O2150" s="455">
        <f>IF(W2150&lt;0,AI2150,I2150)</f>
        <v/>
      </c>
      <c r="P2150" s="455">
        <f>I2150-O2150</f>
        <v/>
      </c>
      <c r="Q2150" s="418" t="n"/>
      <c r="R2150" s="418" t="inlineStr">
        <is>
          <t>YPC2021/05-0009</t>
        </is>
      </c>
      <c r="S2150" s="418" t="inlineStr"/>
      <c r="T2150" s="418">
        <f>R2150=S2150</f>
        <v/>
      </c>
      <c r="U2150" s="418">
        <f>AND(MONTH(F2150)=MONTH(Y2150), YEAR(F2150)=YEAR(Y2150))</f>
        <v/>
      </c>
      <c r="V2150" s="418">
        <f>AND(AC2150&lt;&gt;"", 'Company information'!D$4&lt;&gt;"", RIGHT(SUBSTITUTE(AC2150,"-",""),9)=RIGHT(SUBSTITUTE('Company information'!D$4,"-",""),9))</f>
        <v/>
      </c>
      <c r="W2150" s="418">
        <f>AI2150-I2150</f>
        <v/>
      </c>
      <c r="X2150" s="455" t="n"/>
      <c r="Y2150" s="417" t="n"/>
      <c r="Z2150" s="418" t="n"/>
      <c r="AA2150" s="418" t="n"/>
      <c r="AB2150" s="418" t="n"/>
      <c r="AC2150" s="418" t="n"/>
      <c r="AD2150" s="418" t="n"/>
      <c r="AE2150" s="455" t="n"/>
      <c r="AF2150" s="455" t="n"/>
      <c r="AG2150" s="455" t="n"/>
      <c r="AH2150" s="455" t="n"/>
      <c r="AI2150" s="455" t="n"/>
      <c r="AJ2150" s="455" t="n"/>
      <c r="AK2150" s="455" t="n"/>
      <c r="AL2150" s="455" t="n"/>
      <c r="AM2150" s="455" t="n"/>
      <c r="AN2150" s="455" t="n"/>
      <c r="AO2150" s="455" t="n"/>
      <c r="AP2150" s="455" t="n"/>
      <c r="AQ2150" s="455" t="n"/>
      <c r="AR2150" s="418" t="n"/>
      <c r="AS2150" s="418" t="n"/>
      <c r="AT2150" s="418" t="n"/>
    </row>
    <row r="2151">
      <c r="A2151" s="417" t="n">
        <v>2142</v>
      </c>
      <c r="B2151" s="418" t="inlineStr">
        <is>
          <t>Paper label</t>
        </is>
      </c>
      <c r="C2151" s="418" t="inlineStr">
        <is>
          <t>ស៊ីន ហ្វី យ៉ាង ព្រីនធីង &amp; អិកសេសសឺរី ឯ.ក</t>
        </is>
      </c>
      <c r="D2151" s="418" t="inlineStr">
        <is>
          <t>K010-901906822</t>
        </is>
      </c>
      <c r="E2151" s="418" t="inlineStr">
        <is>
          <t>XFY-YD2021070</t>
        </is>
      </c>
      <c r="F2151" s="419" t="n">
        <v>44347</v>
      </c>
      <c r="G2151" s="420" t="n">
        <v>3471856</v>
      </c>
      <c r="H2151" s="418" t="n"/>
      <c r="I2151" s="455" t="n">
        <v>3471856</v>
      </c>
      <c r="J2151" s="418">
        <f>IF(L2151&lt;&gt;"",L2151,K2151)</f>
        <v/>
      </c>
      <c r="K2151" s="418">
        <f>IF(AND(T2151=TRUE, U2151=TRUE, V2151=TRUE), IF(W2151&lt;-0.05, "អនុញ្ញាត (អ្នកផ្គត់ផ្គង់ប្រកាសខ្វះ)", "បានប្រកាស (អនុញ្ញាត)"), IF(AND(T2151=FALSE, U2151=FALSE, V2151=FALSE), "ព្យួរទុក (មិនមានទិន្នន័យ)", "ប្រកាសខុស (ព្យួរទុក)"))</f>
        <v/>
      </c>
      <c r="L2151" s="418" t="inlineStr"/>
      <c r="M2151" s="418" t="inlineStr"/>
      <c r="N2151" s="455" t="n"/>
      <c r="O2151" s="455">
        <f>IF(W2151&lt;0,AI2151,I2151)</f>
        <v/>
      </c>
      <c r="P2151" s="455">
        <f>I2151-O2151</f>
        <v/>
      </c>
      <c r="Q2151" s="418" t="n"/>
      <c r="R2151" s="418" t="inlineStr">
        <is>
          <t>XFY-YD2021070</t>
        </is>
      </c>
      <c r="S2151" s="418" t="inlineStr"/>
      <c r="T2151" s="418">
        <f>R2151=S2151</f>
        <v/>
      </c>
      <c r="U2151" s="418">
        <f>AND(MONTH(F2151)=MONTH(Y2151), YEAR(F2151)=YEAR(Y2151))</f>
        <v/>
      </c>
      <c r="V2151" s="418">
        <f>AND(AC2151&lt;&gt;"", 'Company information'!D$4&lt;&gt;"", RIGHT(SUBSTITUTE(AC2151,"-",""),9)=RIGHT(SUBSTITUTE('Company information'!D$4,"-",""),9))</f>
        <v/>
      </c>
      <c r="W2151" s="418">
        <f>AI2151-I2151</f>
        <v/>
      </c>
      <c r="X2151" s="455" t="n"/>
      <c r="Y2151" s="417" t="n"/>
      <c r="Z2151" s="418" t="n"/>
      <c r="AA2151" s="418" t="n"/>
      <c r="AB2151" s="418" t="n"/>
      <c r="AC2151" s="418" t="n"/>
      <c r="AD2151" s="418" t="n"/>
      <c r="AE2151" s="455" t="n"/>
      <c r="AF2151" s="455" t="n"/>
      <c r="AG2151" s="455" t="n"/>
      <c r="AH2151" s="455" t="n"/>
      <c r="AI2151" s="455" t="n"/>
      <c r="AJ2151" s="455" t="n"/>
      <c r="AK2151" s="455" t="n"/>
      <c r="AL2151" s="455" t="n"/>
      <c r="AM2151" s="455" t="n"/>
      <c r="AN2151" s="455" t="n"/>
      <c r="AO2151" s="455" t="n"/>
      <c r="AP2151" s="455" t="n"/>
      <c r="AQ2151" s="455" t="n"/>
      <c r="AR2151" s="418" t="n"/>
      <c r="AS2151" s="418" t="n"/>
      <c r="AT2151" s="418" t="n"/>
    </row>
    <row r="2152">
      <c r="A2152" s="417" t="n">
        <v>2143</v>
      </c>
      <c r="B2152" s="418" t="inlineStr">
        <is>
          <t>THC,DOC FEE</t>
        </is>
      </c>
      <c r="C2152" s="418" t="inlineStr">
        <is>
          <t>ស្ត្រេតស៍ អ៊ិនធើណេសិនណល ភីធីអ៊ី អិលធីឌី</t>
        </is>
      </c>
      <c r="D2152" s="418" t="inlineStr">
        <is>
          <t>L001-100045162</t>
        </is>
      </c>
      <c r="E2152" s="418" t="inlineStr">
        <is>
          <t>2108602</t>
        </is>
      </c>
      <c r="F2152" s="419" t="n">
        <v>44333</v>
      </c>
      <c r="G2152" s="420" t="n">
        <v>111870</v>
      </c>
      <c r="H2152" s="418" t="n"/>
      <c r="I2152" s="455" t="n">
        <v>111870</v>
      </c>
      <c r="J2152" s="418">
        <f>IF(L2152&lt;&gt;"",L2152,K2152)</f>
        <v/>
      </c>
      <c r="K2152" s="418">
        <f>IF(AND(T2152=TRUE, U2152=TRUE, V2152=TRUE), IF(W2152&lt;-0.05, "អនុញ្ញាត (អ្នកផ្គត់ផ្គង់ប្រកាសខ្វះ)", "បានប្រកាស (អនុញ្ញាត)"), IF(AND(T2152=FALSE, U2152=FALSE, V2152=FALSE), "ព្យួរទុក (មិនមានទិន្នន័យ)", "ប្រកាសខុស (ព្យួរទុក)"))</f>
        <v/>
      </c>
      <c r="L2152" s="418" t="inlineStr"/>
      <c r="M2152" s="418" t="inlineStr"/>
      <c r="N2152" s="455" t="n"/>
      <c r="O2152" s="455">
        <f>IF(W2152&lt;0,AI2152,I2152)</f>
        <v/>
      </c>
      <c r="P2152" s="455">
        <f>I2152-O2152</f>
        <v/>
      </c>
      <c r="Q2152" s="418" t="n"/>
      <c r="R2152" s="418" t="inlineStr">
        <is>
          <t>2108602</t>
        </is>
      </c>
      <c r="S2152" s="418" t="inlineStr"/>
      <c r="T2152" s="418">
        <f>R2152=S2152</f>
        <v/>
      </c>
      <c r="U2152" s="418">
        <f>AND(MONTH(F2152)=MONTH(Y2152), YEAR(F2152)=YEAR(Y2152))</f>
        <v/>
      </c>
      <c r="V2152" s="418">
        <f>AND(AC2152&lt;&gt;"", 'Company information'!D$4&lt;&gt;"", RIGHT(SUBSTITUTE(AC2152,"-",""),9)=RIGHT(SUBSTITUTE('Company information'!D$4,"-",""),9))</f>
        <v/>
      </c>
      <c r="W2152" s="418">
        <f>AI2152-I2152</f>
        <v/>
      </c>
      <c r="X2152" s="455" t="n"/>
      <c r="Y2152" s="417" t="n"/>
      <c r="Z2152" s="418" t="n"/>
      <c r="AA2152" s="418" t="n"/>
      <c r="AB2152" s="418" t="n"/>
      <c r="AC2152" s="418" t="n"/>
      <c r="AD2152" s="418" t="n"/>
      <c r="AE2152" s="455" t="n"/>
      <c r="AF2152" s="455" t="n"/>
      <c r="AG2152" s="455" t="n"/>
      <c r="AH2152" s="455" t="n"/>
      <c r="AI2152" s="455" t="n"/>
      <c r="AJ2152" s="455" t="n"/>
      <c r="AK2152" s="455" t="n"/>
      <c r="AL2152" s="455" t="n"/>
      <c r="AM2152" s="455" t="n"/>
      <c r="AN2152" s="455" t="n"/>
      <c r="AO2152" s="455" t="n"/>
      <c r="AP2152" s="455" t="n"/>
      <c r="AQ2152" s="455" t="n"/>
      <c r="AR2152" s="418" t="n"/>
      <c r="AS2152" s="418" t="n"/>
      <c r="AT2152" s="418" t="n"/>
    </row>
    <row r="2153">
      <c r="A2153" s="417" t="n">
        <v>2144</v>
      </c>
      <c r="B2153" s="418" t="inlineStr">
        <is>
          <t>ក្រដាសកាតុងធ្វើកេស</t>
        </is>
      </c>
      <c r="C2153" s="418" t="inlineStr">
        <is>
          <t>ជា យូ អាង ផេកខេកជីង មេធៀរៀល (ខេមបូឌា) ឯ.ក</t>
        </is>
      </c>
      <c r="D2153" s="418" t="inlineStr">
        <is>
          <t>L001-901903560</t>
        </is>
      </c>
      <c r="E2153" s="418" t="inlineStr">
        <is>
          <t>JYA202100206</t>
        </is>
      </c>
      <c r="F2153" s="419" t="n">
        <v>44347</v>
      </c>
      <c r="G2153" s="420" t="n">
        <v>4497250</v>
      </c>
      <c r="H2153" s="418" t="n"/>
      <c r="I2153" s="455" t="n">
        <v>4497250</v>
      </c>
      <c r="J2153" s="418">
        <f>IF(L2153&lt;&gt;"",L2153,K2153)</f>
        <v/>
      </c>
      <c r="K2153" s="418">
        <f>IF(AND(T2153=TRUE, U2153=TRUE, V2153=TRUE), IF(W2153&lt;-0.05, "អនុញ្ញាត (អ្នកផ្គត់ផ្គង់ប្រកាសខ្វះ)", "បានប្រកាស (អនុញ្ញាត)"), IF(AND(T2153=FALSE, U2153=FALSE, V2153=FALSE), "ព្យួរទុក (មិនមានទិន្នន័យ)", "ប្រកាសខុស (ព្យួរទុក)"))</f>
        <v/>
      </c>
      <c r="L2153" s="418" t="inlineStr"/>
      <c r="M2153" s="418" t="inlineStr"/>
      <c r="N2153" s="455" t="n"/>
      <c r="O2153" s="455">
        <f>IF(W2153&lt;0,AI2153,I2153)</f>
        <v/>
      </c>
      <c r="P2153" s="455">
        <f>I2153-O2153</f>
        <v/>
      </c>
      <c r="Q2153" s="418" t="n"/>
      <c r="R2153" s="418" t="inlineStr">
        <is>
          <t>JYA202100206</t>
        </is>
      </c>
      <c r="S2153" s="418" t="inlineStr"/>
      <c r="T2153" s="418">
        <f>R2153=S2153</f>
        <v/>
      </c>
      <c r="U2153" s="418">
        <f>AND(MONTH(F2153)=MONTH(Y2153), YEAR(F2153)=YEAR(Y2153))</f>
        <v/>
      </c>
      <c r="V2153" s="418">
        <f>AND(AC2153&lt;&gt;"", 'Company information'!D$4&lt;&gt;"", RIGHT(SUBSTITUTE(AC2153,"-",""),9)=RIGHT(SUBSTITUTE('Company information'!D$4,"-",""),9))</f>
        <v/>
      </c>
      <c r="W2153" s="418">
        <f>AI2153-I2153</f>
        <v/>
      </c>
      <c r="X2153" s="455" t="n"/>
      <c r="Y2153" s="417" t="n"/>
      <c r="Z2153" s="418" t="n"/>
      <c r="AA2153" s="418" t="n"/>
      <c r="AB2153" s="418" t="n"/>
      <c r="AC2153" s="418" t="n"/>
      <c r="AD2153" s="418" t="n"/>
      <c r="AE2153" s="455" t="n"/>
      <c r="AF2153" s="455" t="n"/>
      <c r="AG2153" s="455" t="n"/>
      <c r="AH2153" s="455" t="n"/>
      <c r="AI2153" s="455" t="n"/>
      <c r="AJ2153" s="455" t="n"/>
      <c r="AK2153" s="455" t="n"/>
      <c r="AL2153" s="455" t="n"/>
      <c r="AM2153" s="455" t="n"/>
      <c r="AN2153" s="455" t="n"/>
      <c r="AO2153" s="455" t="n"/>
      <c r="AP2153" s="455" t="n"/>
      <c r="AQ2153" s="455" t="n"/>
      <c r="AR2153" s="418" t="n"/>
      <c r="AS2153" s="418" t="n"/>
      <c r="AT2153" s="418" t="n"/>
    </row>
    <row r="2154">
      <c r="A2154" s="417" t="n">
        <v>2145</v>
      </c>
      <c r="B2154" s="418" t="inlineStr">
        <is>
          <t>Documentation fee</t>
        </is>
      </c>
      <c r="C2154" s="418" t="inlineStr">
        <is>
          <t>ត្រេនម៉ារីន ឡូជីស្ទីក (ខេមបូឌា)</t>
        </is>
      </c>
      <c r="D2154" s="418" t="inlineStr">
        <is>
          <t>L001-106004107</t>
        </is>
      </c>
      <c r="E2154" s="418" t="inlineStr">
        <is>
          <t>9963005101</t>
        </is>
      </c>
      <c r="F2154" s="419" t="n">
        <v>44338</v>
      </c>
      <c r="G2154" s="420" t="n">
        <v>99176</v>
      </c>
      <c r="H2154" s="418" t="n"/>
      <c r="I2154" s="455" t="n">
        <v>99176</v>
      </c>
      <c r="J2154" s="418">
        <f>IF(L2154&lt;&gt;"",L2154,K2154)</f>
        <v/>
      </c>
      <c r="K2154" s="418">
        <f>IF(AND(T2154=TRUE, U2154=TRUE, V2154=TRUE), IF(W2154&lt;-0.05, "អនុញ្ញាត (អ្នកផ្គត់ផ្គង់ប្រកាសខ្វះ)", "បានប្រកាស (អនុញ្ញាត)"), IF(AND(T2154=FALSE, U2154=FALSE, V2154=FALSE), "ព្យួរទុក (មិនមានទិន្នន័យ)", "ប្រកាសខុស (ព្យួរទុក)"))</f>
        <v/>
      </c>
      <c r="L2154" s="418" t="inlineStr"/>
      <c r="M2154" s="418" t="inlineStr"/>
      <c r="N2154" s="455" t="n"/>
      <c r="O2154" s="455">
        <f>IF(W2154&lt;0,AI2154,I2154)</f>
        <v/>
      </c>
      <c r="P2154" s="455">
        <f>I2154-O2154</f>
        <v/>
      </c>
      <c r="Q2154" s="418" t="n"/>
      <c r="R2154" s="418" t="inlineStr">
        <is>
          <t>9963005101</t>
        </is>
      </c>
      <c r="S2154" s="418" t="inlineStr"/>
      <c r="T2154" s="418">
        <f>R2154=S2154</f>
        <v/>
      </c>
      <c r="U2154" s="418">
        <f>AND(MONTH(F2154)=MONTH(Y2154), YEAR(F2154)=YEAR(Y2154))</f>
        <v/>
      </c>
      <c r="V2154" s="418">
        <f>AND(AC2154&lt;&gt;"", 'Company information'!D$4&lt;&gt;"", RIGHT(SUBSTITUTE(AC2154,"-",""),9)=RIGHT(SUBSTITUTE('Company information'!D$4,"-",""),9))</f>
        <v/>
      </c>
      <c r="W2154" s="418">
        <f>AI2154-I2154</f>
        <v/>
      </c>
      <c r="X2154" s="455" t="n"/>
      <c r="Y2154" s="417" t="n"/>
      <c r="Z2154" s="418" t="n"/>
      <c r="AA2154" s="418" t="n"/>
      <c r="AB2154" s="418" t="n"/>
      <c r="AC2154" s="418" t="n"/>
      <c r="AD2154" s="418" t="n"/>
      <c r="AE2154" s="455" t="n"/>
      <c r="AF2154" s="455" t="n"/>
      <c r="AG2154" s="455" t="n"/>
      <c r="AH2154" s="455" t="n"/>
      <c r="AI2154" s="455" t="n"/>
      <c r="AJ2154" s="455" t="n"/>
      <c r="AK2154" s="455" t="n"/>
      <c r="AL2154" s="455" t="n"/>
      <c r="AM2154" s="455" t="n"/>
      <c r="AN2154" s="455" t="n"/>
      <c r="AO2154" s="455" t="n"/>
      <c r="AP2154" s="455" t="n"/>
      <c r="AQ2154" s="455" t="n"/>
      <c r="AR2154" s="418" t="n"/>
      <c r="AS2154" s="418" t="n"/>
      <c r="AT2154" s="418" t="n"/>
    </row>
    <row r="2155">
      <c r="A2155" s="417" t="n">
        <v>2146</v>
      </c>
      <c r="B2155" s="418" t="inlineStr">
        <is>
          <t>Lift On/Off</t>
        </is>
      </c>
      <c r="C2155" s="418" t="inlineStr">
        <is>
          <t>កំពង់ផែស្វយ័តភ្នំពេញ "ក.ស.ភ"</t>
        </is>
      </c>
      <c r="D2155" s="418" t="inlineStr">
        <is>
          <t>L001-100044999</t>
        </is>
      </c>
      <c r="E2155" s="418" t="inlineStr">
        <is>
          <t>INV20210522899</t>
        </is>
      </c>
      <c r="F2155" s="419" t="n">
        <v>44413</v>
      </c>
      <c r="G2155" s="420" t="n">
        <v>58406</v>
      </c>
      <c r="H2155" s="418" t="n"/>
      <c r="I2155" s="455" t="n">
        <v>58406</v>
      </c>
      <c r="J2155" s="418">
        <f>IF(L2155&lt;&gt;"",L2155,K2155)</f>
        <v/>
      </c>
      <c r="K2155" s="418">
        <f>IF(AND(T2155=TRUE, U2155=TRUE, V2155=TRUE), IF(W2155&lt;-0.05, "អនុញ្ញាត (អ្នកផ្គត់ផ្គង់ប្រកាសខ្វះ)", "បានប្រកាស (អនុញ្ញាត)"), IF(AND(T2155=FALSE, U2155=FALSE, V2155=FALSE), "ព្យួរទុក (មិនមានទិន្នន័យ)", "ប្រកាសខុស (ព្យួរទុក)"))</f>
        <v/>
      </c>
      <c r="L2155" s="418" t="inlineStr"/>
      <c r="M2155" s="418" t="inlineStr"/>
      <c r="N2155" s="455" t="n"/>
      <c r="O2155" s="455">
        <f>IF(W2155&lt;0,AI2155,I2155)</f>
        <v/>
      </c>
      <c r="P2155" s="455">
        <f>I2155-O2155</f>
        <v/>
      </c>
      <c r="Q2155" s="418" t="n"/>
      <c r="R2155" s="418" t="inlineStr">
        <is>
          <t>INV20210522899</t>
        </is>
      </c>
      <c r="S2155" s="418" t="inlineStr"/>
      <c r="T2155" s="418">
        <f>R2155=S2155</f>
        <v/>
      </c>
      <c r="U2155" s="418">
        <f>AND(MONTH(F2155)=MONTH(Y2155), YEAR(F2155)=YEAR(Y2155))</f>
        <v/>
      </c>
      <c r="V2155" s="418">
        <f>AND(AC2155&lt;&gt;"", 'Company information'!D$4&lt;&gt;"", RIGHT(SUBSTITUTE(AC2155,"-",""),9)=RIGHT(SUBSTITUTE('Company information'!D$4,"-",""),9))</f>
        <v/>
      </c>
      <c r="W2155" s="418">
        <f>AI2155-I2155</f>
        <v/>
      </c>
      <c r="X2155" s="455" t="n"/>
      <c r="Y2155" s="417" t="n"/>
      <c r="Z2155" s="418" t="n"/>
      <c r="AA2155" s="418" t="n"/>
      <c r="AB2155" s="418" t="n"/>
      <c r="AC2155" s="418" t="n"/>
      <c r="AD2155" s="418" t="n"/>
      <c r="AE2155" s="455" t="n"/>
      <c r="AF2155" s="455" t="n"/>
      <c r="AG2155" s="455" t="n"/>
      <c r="AH2155" s="455" t="n"/>
      <c r="AI2155" s="455" t="n"/>
      <c r="AJ2155" s="455" t="n"/>
      <c r="AK2155" s="455" t="n"/>
      <c r="AL2155" s="455" t="n"/>
      <c r="AM2155" s="455" t="n"/>
      <c r="AN2155" s="455" t="n"/>
      <c r="AO2155" s="455" t="n"/>
      <c r="AP2155" s="455" t="n"/>
      <c r="AQ2155" s="455" t="n"/>
      <c r="AR2155" s="418" t="n"/>
      <c r="AS2155" s="418" t="n"/>
      <c r="AT2155" s="418" t="n"/>
    </row>
    <row r="2156">
      <c r="A2156" s="417" t="n">
        <v>2147</v>
      </c>
      <c r="B2156" s="418" t="inlineStr">
        <is>
          <t>Lift On/Off</t>
        </is>
      </c>
      <c r="C2156" s="418" t="inlineStr">
        <is>
          <t>កំពង់ផែស្វយ័តក្រុងព្រះសីហនុ</t>
        </is>
      </c>
      <c r="D2156" s="418" t="inlineStr">
        <is>
          <t>L001-100044638</t>
        </is>
      </c>
      <c r="E2156" s="418" t="inlineStr">
        <is>
          <t>071144</t>
        </is>
      </c>
      <c r="F2156" s="419" t="n">
        <v>44382</v>
      </c>
      <c r="G2156" s="420" t="n">
        <v>20686</v>
      </c>
      <c r="H2156" s="418" t="n"/>
      <c r="I2156" s="455" t="n">
        <v>20686</v>
      </c>
      <c r="J2156" s="418">
        <f>IF(L2156&lt;&gt;"",L2156,K2156)</f>
        <v/>
      </c>
      <c r="K2156" s="418">
        <f>IF(AND(T2156=TRUE, U2156=TRUE, V2156=TRUE), IF(W2156&lt;-0.05, "អនុញ្ញាត (អ្នកផ្គត់ផ្គង់ប្រកាសខ្វះ)", "បានប្រកាស (អនុញ្ញាត)"), IF(AND(T2156=FALSE, U2156=FALSE, V2156=FALSE), "ព្យួរទុក (មិនមានទិន្នន័យ)", "ប្រកាសខុស (ព្យួរទុក)"))</f>
        <v/>
      </c>
      <c r="L2156" s="418" t="inlineStr"/>
      <c r="M2156" s="418" t="inlineStr"/>
      <c r="N2156" s="455" t="n"/>
      <c r="O2156" s="455">
        <f>IF(W2156&lt;0,AI2156,I2156)</f>
        <v/>
      </c>
      <c r="P2156" s="455">
        <f>I2156-O2156</f>
        <v/>
      </c>
      <c r="Q2156" s="418" t="n"/>
      <c r="R2156" s="418" t="inlineStr">
        <is>
          <t>071144</t>
        </is>
      </c>
      <c r="S2156" s="418" t="inlineStr"/>
      <c r="T2156" s="418">
        <f>R2156=S2156</f>
        <v/>
      </c>
      <c r="U2156" s="418">
        <f>AND(MONTH(F2156)=MONTH(Y2156), YEAR(F2156)=YEAR(Y2156))</f>
        <v/>
      </c>
      <c r="V2156" s="418">
        <f>AND(AC2156&lt;&gt;"", 'Company information'!D$4&lt;&gt;"", RIGHT(SUBSTITUTE(AC2156,"-",""),9)=RIGHT(SUBSTITUTE('Company information'!D$4,"-",""),9))</f>
        <v/>
      </c>
      <c r="W2156" s="418">
        <f>AI2156-I2156</f>
        <v/>
      </c>
      <c r="X2156" s="455" t="n"/>
      <c r="Y2156" s="417" t="n"/>
      <c r="Z2156" s="418" t="n"/>
      <c r="AA2156" s="418" t="n"/>
      <c r="AB2156" s="418" t="n"/>
      <c r="AC2156" s="418" t="n"/>
      <c r="AD2156" s="418" t="n"/>
      <c r="AE2156" s="455" t="n"/>
      <c r="AF2156" s="455" t="n"/>
      <c r="AG2156" s="455" t="n"/>
      <c r="AH2156" s="455" t="n"/>
      <c r="AI2156" s="455" t="n"/>
      <c r="AJ2156" s="455" t="n"/>
      <c r="AK2156" s="455" t="n"/>
      <c r="AL2156" s="455" t="n"/>
      <c r="AM2156" s="455" t="n"/>
      <c r="AN2156" s="455" t="n"/>
      <c r="AO2156" s="455" t="n"/>
      <c r="AP2156" s="455" t="n"/>
      <c r="AQ2156" s="455" t="n"/>
      <c r="AR2156" s="418" t="n"/>
      <c r="AS2156" s="418" t="n"/>
      <c r="AT2156" s="418" t="n"/>
    </row>
    <row r="2157">
      <c r="A2157" s="417" t="n">
        <v>2148</v>
      </c>
      <c r="B2157" s="418" t="inlineStr">
        <is>
          <t>Lift On/Off</t>
        </is>
      </c>
      <c r="C2157" s="418" t="inlineStr">
        <is>
          <t>កំពង់ផែស្វយ័តក្រុងព្រះសីហនុ</t>
        </is>
      </c>
      <c r="D2157" s="418" t="inlineStr">
        <is>
          <t>L001-100044638</t>
        </is>
      </c>
      <c r="E2157" s="418" t="inlineStr">
        <is>
          <t>071145</t>
        </is>
      </c>
      <c r="F2157" s="419" t="n">
        <v>44382</v>
      </c>
      <c r="G2157" s="420" t="n">
        <v>20686</v>
      </c>
      <c r="H2157" s="418" t="n"/>
      <c r="I2157" s="455" t="n">
        <v>20686</v>
      </c>
      <c r="J2157" s="418">
        <f>IF(L2157&lt;&gt;"",L2157,K2157)</f>
        <v/>
      </c>
      <c r="K2157" s="418">
        <f>IF(AND(T2157=TRUE, U2157=TRUE, V2157=TRUE), IF(W2157&lt;-0.05, "អនុញ្ញាត (អ្នកផ្គត់ផ្គង់ប្រកាសខ្វះ)", "បានប្រកាស (អនុញ្ញាត)"), IF(AND(T2157=FALSE, U2157=FALSE, V2157=FALSE), "ព្យួរទុក (មិនមានទិន្នន័យ)", "ប្រកាសខុស (ព្យួរទុក)"))</f>
        <v/>
      </c>
      <c r="L2157" s="418" t="inlineStr"/>
      <c r="M2157" s="418" t="inlineStr"/>
      <c r="N2157" s="455" t="n"/>
      <c r="O2157" s="455">
        <f>IF(W2157&lt;0,AI2157,I2157)</f>
        <v/>
      </c>
      <c r="P2157" s="455">
        <f>I2157-O2157</f>
        <v/>
      </c>
      <c r="Q2157" s="418" t="n"/>
      <c r="R2157" s="418" t="inlineStr">
        <is>
          <t>071145</t>
        </is>
      </c>
      <c r="S2157" s="418" t="inlineStr"/>
      <c r="T2157" s="418">
        <f>R2157=S2157</f>
        <v/>
      </c>
      <c r="U2157" s="418">
        <f>AND(MONTH(F2157)=MONTH(Y2157), YEAR(F2157)=YEAR(Y2157))</f>
        <v/>
      </c>
      <c r="V2157" s="418">
        <f>AND(AC2157&lt;&gt;"", 'Company information'!D$4&lt;&gt;"", RIGHT(SUBSTITUTE(AC2157,"-",""),9)=RIGHT(SUBSTITUTE('Company information'!D$4,"-",""),9))</f>
        <v/>
      </c>
      <c r="W2157" s="418">
        <f>AI2157-I2157</f>
        <v/>
      </c>
      <c r="X2157" s="455" t="n"/>
      <c r="Y2157" s="417" t="n"/>
      <c r="Z2157" s="418" t="n"/>
      <c r="AA2157" s="418" t="n"/>
      <c r="AB2157" s="418" t="n"/>
      <c r="AC2157" s="418" t="n"/>
      <c r="AD2157" s="418" t="n"/>
      <c r="AE2157" s="455" t="n"/>
      <c r="AF2157" s="455" t="n"/>
      <c r="AG2157" s="455" t="n"/>
      <c r="AH2157" s="455" t="n"/>
      <c r="AI2157" s="455" t="n"/>
      <c r="AJ2157" s="455" t="n"/>
      <c r="AK2157" s="455" t="n"/>
      <c r="AL2157" s="455" t="n"/>
      <c r="AM2157" s="455" t="n"/>
      <c r="AN2157" s="455" t="n"/>
      <c r="AO2157" s="455" t="n"/>
      <c r="AP2157" s="455" t="n"/>
      <c r="AQ2157" s="455" t="n"/>
      <c r="AR2157" s="418" t="n"/>
      <c r="AS2157" s="418" t="n"/>
      <c r="AT2157" s="418" t="n"/>
    </row>
    <row r="2158">
      <c r="A2158" s="417" t="n">
        <v>2149</v>
      </c>
      <c r="B2158" s="418" t="inlineStr">
        <is>
          <t>Lift On/Off</t>
        </is>
      </c>
      <c r="C2158" s="418" t="inlineStr">
        <is>
          <t>កំពង់ផែស្វយ័តភ្នំពេញ "ក.ស.ភ"</t>
        </is>
      </c>
      <c r="D2158" s="418" t="inlineStr">
        <is>
          <t>L001-100044999</t>
        </is>
      </c>
      <c r="E2158" s="418" t="inlineStr">
        <is>
          <t>INV20210524509</t>
        </is>
      </c>
      <c r="F2158" s="419" t="n">
        <v>44333</v>
      </c>
      <c r="G2158" s="420" t="n">
        <v>29290</v>
      </c>
      <c r="H2158" s="418" t="n"/>
      <c r="I2158" s="455" t="n">
        <v>29290</v>
      </c>
      <c r="J2158" s="418">
        <f>IF(L2158&lt;&gt;"",L2158,K2158)</f>
        <v/>
      </c>
      <c r="K2158" s="418">
        <f>IF(AND(T2158=TRUE, U2158=TRUE, V2158=TRUE), IF(W2158&lt;-0.05, "អនុញ្ញាត (អ្នកផ្គត់ផ្គង់ប្រកាសខ្វះ)", "បានប្រកាស (អនុញ្ញាត)"), IF(AND(T2158=FALSE, U2158=FALSE, V2158=FALSE), "ព្យួរទុក (មិនមានទិន្នន័យ)", "ប្រកាសខុស (ព្យួរទុក)"))</f>
        <v/>
      </c>
      <c r="L2158" s="418" t="inlineStr"/>
      <c r="M2158" s="418" t="inlineStr"/>
      <c r="N2158" s="455" t="n"/>
      <c r="O2158" s="455">
        <f>IF(W2158&lt;0,AI2158,I2158)</f>
        <v/>
      </c>
      <c r="P2158" s="455">
        <f>I2158-O2158</f>
        <v/>
      </c>
      <c r="Q2158" s="418" t="n"/>
      <c r="R2158" s="418" t="inlineStr">
        <is>
          <t>INV20210524509</t>
        </is>
      </c>
      <c r="S2158" s="418" t="inlineStr"/>
      <c r="T2158" s="418">
        <f>R2158=S2158</f>
        <v/>
      </c>
      <c r="U2158" s="418">
        <f>AND(MONTH(F2158)=MONTH(Y2158), YEAR(F2158)=YEAR(Y2158))</f>
        <v/>
      </c>
      <c r="V2158" s="418">
        <f>AND(AC2158&lt;&gt;"", 'Company information'!D$4&lt;&gt;"", RIGHT(SUBSTITUTE(AC2158,"-",""),9)=RIGHT(SUBSTITUTE('Company information'!D$4,"-",""),9))</f>
        <v/>
      </c>
      <c r="W2158" s="418">
        <f>AI2158-I2158</f>
        <v/>
      </c>
      <c r="X2158" s="455" t="n"/>
      <c r="Y2158" s="417" t="n"/>
      <c r="Z2158" s="418" t="n"/>
      <c r="AA2158" s="418" t="n"/>
      <c r="AB2158" s="418" t="n"/>
      <c r="AC2158" s="418" t="n"/>
      <c r="AD2158" s="418" t="n"/>
      <c r="AE2158" s="455" t="n"/>
      <c r="AF2158" s="455" t="n"/>
      <c r="AG2158" s="455" t="n"/>
      <c r="AH2158" s="455" t="n"/>
      <c r="AI2158" s="455" t="n"/>
      <c r="AJ2158" s="455" t="n"/>
      <c r="AK2158" s="455" t="n"/>
      <c r="AL2158" s="455" t="n"/>
      <c r="AM2158" s="455" t="n"/>
      <c r="AN2158" s="455" t="n"/>
      <c r="AO2158" s="455" t="n"/>
      <c r="AP2158" s="455" t="n"/>
      <c r="AQ2158" s="455" t="n"/>
      <c r="AR2158" s="418" t="n"/>
      <c r="AS2158" s="418" t="n"/>
      <c r="AT2158" s="418" t="n"/>
    </row>
    <row r="2159">
      <c r="A2159" s="417" t="n">
        <v>2150</v>
      </c>
      <c r="B2159" s="418" t="inlineStr">
        <is>
          <t>Lift On/Off</t>
        </is>
      </c>
      <c r="C2159" s="418" t="inlineStr">
        <is>
          <t>កំពង់ផែស្វយ័តភ្នំពេញ "ក.ស.ភ"</t>
        </is>
      </c>
      <c r="D2159" s="418" t="inlineStr">
        <is>
          <t>L001-100044999</t>
        </is>
      </c>
      <c r="E2159" s="418" t="inlineStr">
        <is>
          <t>INV20210524508</t>
        </is>
      </c>
      <c r="F2159" s="419" t="n">
        <v>44333</v>
      </c>
      <c r="G2159" s="420" t="n">
        <v>58579</v>
      </c>
      <c r="H2159" s="418" t="n"/>
      <c r="I2159" s="455" t="n">
        <v>58579</v>
      </c>
      <c r="J2159" s="418">
        <f>IF(L2159&lt;&gt;"",L2159,K2159)</f>
        <v/>
      </c>
      <c r="K2159" s="418">
        <f>IF(AND(T2159=TRUE, U2159=TRUE, V2159=TRUE), IF(W2159&lt;-0.05, "អនុញ្ញាត (អ្នកផ្គត់ផ្គង់ប្រកាសខ្វះ)", "បានប្រកាស (អនុញ្ញាត)"), IF(AND(T2159=FALSE, U2159=FALSE, V2159=FALSE), "ព្យួរទុក (មិនមានទិន្នន័យ)", "ប្រកាសខុស (ព្យួរទុក)"))</f>
        <v/>
      </c>
      <c r="L2159" s="418" t="inlineStr"/>
      <c r="M2159" s="418" t="inlineStr"/>
      <c r="N2159" s="455" t="n"/>
      <c r="O2159" s="455">
        <f>IF(W2159&lt;0,AI2159,I2159)</f>
        <v/>
      </c>
      <c r="P2159" s="455">
        <f>I2159-O2159</f>
        <v/>
      </c>
      <c r="Q2159" s="418" t="n"/>
      <c r="R2159" s="418" t="inlineStr">
        <is>
          <t>INV20210524508</t>
        </is>
      </c>
      <c r="S2159" s="418" t="inlineStr"/>
      <c r="T2159" s="418">
        <f>R2159=S2159</f>
        <v/>
      </c>
      <c r="U2159" s="418">
        <f>AND(MONTH(F2159)=MONTH(Y2159), YEAR(F2159)=YEAR(Y2159))</f>
        <v/>
      </c>
      <c r="V2159" s="418">
        <f>AND(AC2159&lt;&gt;"", 'Company information'!D$4&lt;&gt;"", RIGHT(SUBSTITUTE(AC2159,"-",""),9)=RIGHT(SUBSTITUTE('Company information'!D$4,"-",""),9))</f>
        <v/>
      </c>
      <c r="W2159" s="418">
        <f>AI2159-I2159</f>
        <v/>
      </c>
      <c r="X2159" s="455" t="n"/>
      <c r="Y2159" s="417" t="n"/>
      <c r="Z2159" s="418" t="n"/>
      <c r="AA2159" s="418" t="n"/>
      <c r="AB2159" s="418" t="n"/>
      <c r="AC2159" s="418" t="n"/>
      <c r="AD2159" s="418" t="n"/>
      <c r="AE2159" s="455" t="n"/>
      <c r="AF2159" s="455" t="n"/>
      <c r="AG2159" s="455" t="n"/>
      <c r="AH2159" s="455" t="n"/>
      <c r="AI2159" s="455" t="n"/>
      <c r="AJ2159" s="455" t="n"/>
      <c r="AK2159" s="455" t="n"/>
      <c r="AL2159" s="455" t="n"/>
      <c r="AM2159" s="455" t="n"/>
      <c r="AN2159" s="455" t="n"/>
      <c r="AO2159" s="455" t="n"/>
      <c r="AP2159" s="455" t="n"/>
      <c r="AQ2159" s="455" t="n"/>
      <c r="AR2159" s="418" t="n"/>
      <c r="AS2159" s="418" t="n"/>
      <c r="AT2159" s="418" t="n"/>
    </row>
    <row r="2160">
      <c r="A2160" s="417" t="n">
        <v>2151</v>
      </c>
      <c r="B2160" s="418" t="inlineStr">
        <is>
          <t>Lift On/Off</t>
        </is>
      </c>
      <c r="C2160" s="418" t="inlineStr">
        <is>
          <t>កំពង់ផែស្វយ័តភ្នំពេញ "ក.ស.ភ"</t>
        </is>
      </c>
      <c r="D2160" s="418" t="inlineStr">
        <is>
          <t>L001-100044999</t>
        </is>
      </c>
      <c r="E2160" s="418" t="inlineStr">
        <is>
          <t>INV20210524506</t>
        </is>
      </c>
      <c r="F2160" s="419" t="n">
        <v>44333</v>
      </c>
      <c r="G2160" s="420" t="n">
        <v>48816</v>
      </c>
      <c r="H2160" s="418" t="n"/>
      <c r="I2160" s="455" t="n">
        <v>48816</v>
      </c>
      <c r="J2160" s="418">
        <f>IF(L2160&lt;&gt;"",L2160,K2160)</f>
        <v/>
      </c>
      <c r="K2160" s="418">
        <f>IF(AND(T2160=TRUE, U2160=TRUE, V2160=TRUE), IF(W2160&lt;-0.05, "អនុញ្ញាត (អ្នកផ្គត់ផ្គង់ប្រកាសខ្វះ)", "បានប្រកាស (អនុញ្ញាត)"), IF(AND(T2160=FALSE, U2160=FALSE, V2160=FALSE), "ព្យួរទុក (មិនមានទិន្នន័យ)", "ប្រកាសខុស (ព្យួរទុក)"))</f>
        <v/>
      </c>
      <c r="L2160" s="418" t="inlineStr"/>
      <c r="M2160" s="418" t="inlineStr"/>
      <c r="N2160" s="455" t="n"/>
      <c r="O2160" s="455">
        <f>IF(W2160&lt;0,AI2160,I2160)</f>
        <v/>
      </c>
      <c r="P2160" s="455">
        <f>I2160-O2160</f>
        <v/>
      </c>
      <c r="Q2160" s="418" t="n"/>
      <c r="R2160" s="418" t="inlineStr">
        <is>
          <t>INV20210524506</t>
        </is>
      </c>
      <c r="S2160" s="418" t="inlineStr"/>
      <c r="T2160" s="418">
        <f>R2160=S2160</f>
        <v/>
      </c>
      <c r="U2160" s="418">
        <f>AND(MONTH(F2160)=MONTH(Y2160), YEAR(F2160)=YEAR(Y2160))</f>
        <v/>
      </c>
      <c r="V2160" s="418">
        <f>AND(AC2160&lt;&gt;"", 'Company information'!D$4&lt;&gt;"", RIGHT(SUBSTITUTE(AC2160,"-",""),9)=RIGHT(SUBSTITUTE('Company information'!D$4,"-",""),9))</f>
        <v/>
      </c>
      <c r="W2160" s="418">
        <f>AI2160-I2160</f>
        <v/>
      </c>
      <c r="X2160" s="455" t="n"/>
      <c r="Y2160" s="417" t="n"/>
      <c r="Z2160" s="418" t="n"/>
      <c r="AA2160" s="418" t="n"/>
      <c r="AB2160" s="418" t="n"/>
      <c r="AC2160" s="418" t="n"/>
      <c r="AD2160" s="418" t="n"/>
      <c r="AE2160" s="455" t="n"/>
      <c r="AF2160" s="455" t="n"/>
      <c r="AG2160" s="455" t="n"/>
      <c r="AH2160" s="455" t="n"/>
      <c r="AI2160" s="455" t="n"/>
      <c r="AJ2160" s="455" t="n"/>
      <c r="AK2160" s="455" t="n"/>
      <c r="AL2160" s="455" t="n"/>
      <c r="AM2160" s="455" t="n"/>
      <c r="AN2160" s="455" t="n"/>
      <c r="AO2160" s="455" t="n"/>
      <c r="AP2160" s="455" t="n"/>
      <c r="AQ2160" s="455" t="n"/>
      <c r="AR2160" s="418" t="n"/>
      <c r="AS2160" s="418" t="n"/>
      <c r="AT2160" s="418" t="n"/>
    </row>
    <row r="2161">
      <c r="A2161" s="417" t="n">
        <v>2152</v>
      </c>
      <c r="B2161" s="418" t="inlineStr">
        <is>
          <t>Lift On/Off</t>
        </is>
      </c>
      <c r="C2161" s="418" t="inlineStr">
        <is>
          <t>កំពង់ផែស្វយ័តក្រុងព្រះសីហនុ</t>
        </is>
      </c>
      <c r="D2161" s="418" t="inlineStr">
        <is>
          <t>L001-100044638</t>
        </is>
      </c>
      <c r="E2161" s="418" t="inlineStr">
        <is>
          <t>081322</t>
        </is>
      </c>
      <c r="F2161" s="419" t="n">
        <v>44337</v>
      </c>
      <c r="G2161" s="420" t="n">
        <v>27710</v>
      </c>
      <c r="H2161" s="418" t="n"/>
      <c r="I2161" s="455" t="n">
        <v>27710</v>
      </c>
      <c r="J2161" s="418">
        <f>IF(L2161&lt;&gt;"",L2161,K2161)</f>
        <v/>
      </c>
      <c r="K2161" s="418">
        <f>IF(AND(T2161=TRUE, U2161=TRUE, V2161=TRUE), IF(W2161&lt;-0.05, "អនុញ្ញាត (អ្នកផ្គត់ផ្គង់ប្រកាសខ្វះ)", "បានប្រកាស (អនុញ្ញាត)"), IF(AND(T2161=FALSE, U2161=FALSE, V2161=FALSE), "ព្យួរទុក (មិនមានទិន្នន័យ)", "ប្រកាសខុស (ព្យួរទុក)"))</f>
        <v/>
      </c>
      <c r="L2161" s="418" t="inlineStr"/>
      <c r="M2161" s="418" t="inlineStr"/>
      <c r="N2161" s="455" t="n"/>
      <c r="O2161" s="455">
        <f>IF(W2161&lt;0,AI2161,I2161)</f>
        <v/>
      </c>
      <c r="P2161" s="455">
        <f>I2161-O2161</f>
        <v/>
      </c>
      <c r="Q2161" s="418" t="n"/>
      <c r="R2161" s="418" t="inlineStr">
        <is>
          <t>081322</t>
        </is>
      </c>
      <c r="S2161" s="418" t="inlineStr"/>
      <c r="T2161" s="418">
        <f>R2161=S2161</f>
        <v/>
      </c>
      <c r="U2161" s="418">
        <f>AND(MONTH(F2161)=MONTH(Y2161), YEAR(F2161)=YEAR(Y2161))</f>
        <v/>
      </c>
      <c r="V2161" s="418">
        <f>AND(AC2161&lt;&gt;"", 'Company information'!D$4&lt;&gt;"", RIGHT(SUBSTITUTE(AC2161,"-",""),9)=RIGHT(SUBSTITUTE('Company information'!D$4,"-",""),9))</f>
        <v/>
      </c>
      <c r="W2161" s="418">
        <f>AI2161-I2161</f>
        <v/>
      </c>
      <c r="X2161" s="455" t="n"/>
      <c r="Y2161" s="417" t="n"/>
      <c r="Z2161" s="418" t="n"/>
      <c r="AA2161" s="418" t="n"/>
      <c r="AB2161" s="418" t="n"/>
      <c r="AC2161" s="418" t="n"/>
      <c r="AD2161" s="418" t="n"/>
      <c r="AE2161" s="455" t="n"/>
      <c r="AF2161" s="455" t="n"/>
      <c r="AG2161" s="455" t="n"/>
      <c r="AH2161" s="455" t="n"/>
      <c r="AI2161" s="455" t="n"/>
      <c r="AJ2161" s="455" t="n"/>
      <c r="AK2161" s="455" t="n"/>
      <c r="AL2161" s="455" t="n"/>
      <c r="AM2161" s="455" t="n"/>
      <c r="AN2161" s="455" t="n"/>
      <c r="AO2161" s="455" t="n"/>
      <c r="AP2161" s="455" t="n"/>
      <c r="AQ2161" s="455" t="n"/>
      <c r="AR2161" s="418" t="n"/>
      <c r="AS2161" s="418" t="n"/>
      <c r="AT2161" s="418" t="n"/>
    </row>
    <row r="2162">
      <c r="A2162" s="417" t="n">
        <v>2153</v>
      </c>
      <c r="B2162" s="418" t="inlineStr">
        <is>
          <t>Lift On/Off</t>
        </is>
      </c>
      <c r="C2162" s="418" t="inlineStr">
        <is>
          <t>កំពង់ផែស្វយ័តភ្នំពេញ "ក.ស.ភ"</t>
        </is>
      </c>
      <c r="D2162" s="418" t="inlineStr">
        <is>
          <t>L001-100044999</t>
        </is>
      </c>
      <c r="E2162" s="418" t="inlineStr">
        <is>
          <t>INV20210525931</t>
        </is>
      </c>
      <c r="F2162" s="419" t="n">
        <v>44340</v>
      </c>
      <c r="G2162" s="420" t="n">
        <v>19550</v>
      </c>
      <c r="H2162" s="418" t="n"/>
      <c r="I2162" s="455" t="n">
        <v>19550</v>
      </c>
      <c r="J2162" s="418">
        <f>IF(L2162&lt;&gt;"",L2162,K2162)</f>
        <v/>
      </c>
      <c r="K2162" s="418">
        <f>IF(AND(T2162=TRUE, U2162=TRUE, V2162=TRUE), IF(W2162&lt;-0.05, "អនុញ្ញាត (អ្នកផ្គត់ផ្គង់ប្រកាសខ្វះ)", "បានប្រកាស (អនុញ្ញាត)"), IF(AND(T2162=FALSE, U2162=FALSE, V2162=FALSE), "ព្យួរទុក (មិនមានទិន្នន័យ)", "ប្រកាសខុស (ព្យួរទុក)"))</f>
        <v/>
      </c>
      <c r="L2162" s="418" t="inlineStr"/>
      <c r="M2162" s="418" t="inlineStr"/>
      <c r="N2162" s="455" t="n"/>
      <c r="O2162" s="455">
        <f>IF(W2162&lt;0,AI2162,I2162)</f>
        <v/>
      </c>
      <c r="P2162" s="455">
        <f>I2162-O2162</f>
        <v/>
      </c>
      <c r="Q2162" s="418" t="n"/>
      <c r="R2162" s="418" t="inlineStr">
        <is>
          <t>INV20210525931</t>
        </is>
      </c>
      <c r="S2162" s="418" t="inlineStr"/>
      <c r="T2162" s="418">
        <f>R2162=S2162</f>
        <v/>
      </c>
      <c r="U2162" s="418">
        <f>AND(MONTH(F2162)=MONTH(Y2162), YEAR(F2162)=YEAR(Y2162))</f>
        <v/>
      </c>
      <c r="V2162" s="418">
        <f>AND(AC2162&lt;&gt;"", 'Company information'!D$4&lt;&gt;"", RIGHT(SUBSTITUTE(AC2162,"-",""),9)=RIGHT(SUBSTITUTE('Company information'!D$4,"-",""),9))</f>
        <v/>
      </c>
      <c r="W2162" s="418">
        <f>AI2162-I2162</f>
        <v/>
      </c>
      <c r="X2162" s="455" t="n"/>
      <c r="Y2162" s="417" t="n"/>
      <c r="Z2162" s="418" t="n"/>
      <c r="AA2162" s="418" t="n"/>
      <c r="AB2162" s="418" t="n"/>
      <c r="AC2162" s="418" t="n"/>
      <c r="AD2162" s="418" t="n"/>
      <c r="AE2162" s="455" t="n"/>
      <c r="AF2162" s="455" t="n"/>
      <c r="AG2162" s="455" t="n"/>
      <c r="AH2162" s="455" t="n"/>
      <c r="AI2162" s="455" t="n"/>
      <c r="AJ2162" s="455" t="n"/>
      <c r="AK2162" s="455" t="n"/>
      <c r="AL2162" s="455" t="n"/>
      <c r="AM2162" s="455" t="n"/>
      <c r="AN2162" s="455" t="n"/>
      <c r="AO2162" s="455" t="n"/>
      <c r="AP2162" s="455" t="n"/>
      <c r="AQ2162" s="455" t="n"/>
      <c r="AR2162" s="418" t="n"/>
      <c r="AS2162" s="418" t="n"/>
      <c r="AT2162" s="418" t="n"/>
    </row>
    <row r="2163">
      <c r="A2163" s="417" t="n">
        <v>2154</v>
      </c>
      <c r="B2163" s="418" t="inlineStr">
        <is>
          <t>Lift On/Off</t>
        </is>
      </c>
      <c r="C2163" s="418" t="inlineStr">
        <is>
          <t>កំពង់ផែស្វយ័តក្រុងព្រះសីហនុ</t>
        </is>
      </c>
      <c r="D2163" s="418" t="inlineStr">
        <is>
          <t>L001-100044638</t>
        </is>
      </c>
      <c r="E2163" s="418" t="inlineStr">
        <is>
          <t>081656</t>
        </is>
      </c>
      <c r="F2163" s="419" t="n">
        <v>44338</v>
      </c>
      <c r="G2163" s="420" t="n">
        <v>6113</v>
      </c>
      <c r="H2163" s="418" t="n"/>
      <c r="I2163" s="455" t="n">
        <v>6113</v>
      </c>
      <c r="J2163" s="418">
        <f>IF(L2163&lt;&gt;"",L2163,K2163)</f>
        <v/>
      </c>
      <c r="K2163" s="418">
        <f>IF(AND(T2163=TRUE, U2163=TRUE, V2163=TRUE), IF(W2163&lt;-0.05, "អនុញ្ញាត (អ្នកផ្គត់ផ្គង់ប្រកាសខ្វះ)", "បានប្រកាស (អនុញ្ញាត)"), IF(AND(T2163=FALSE, U2163=FALSE, V2163=FALSE), "ព្យួរទុក (មិនមានទិន្នន័យ)", "ប្រកាសខុស (ព្យួរទុក)"))</f>
        <v/>
      </c>
      <c r="L2163" s="418" t="inlineStr"/>
      <c r="M2163" s="418" t="inlineStr"/>
      <c r="N2163" s="455" t="n"/>
      <c r="O2163" s="455">
        <f>IF(W2163&lt;0,AI2163,I2163)</f>
        <v/>
      </c>
      <c r="P2163" s="455">
        <f>I2163-O2163</f>
        <v/>
      </c>
      <c r="Q2163" s="418" t="n"/>
      <c r="R2163" s="418" t="inlineStr">
        <is>
          <t>081656</t>
        </is>
      </c>
      <c r="S2163" s="418" t="inlineStr"/>
      <c r="T2163" s="418">
        <f>R2163=S2163</f>
        <v/>
      </c>
      <c r="U2163" s="418">
        <f>AND(MONTH(F2163)=MONTH(Y2163), YEAR(F2163)=YEAR(Y2163))</f>
        <v/>
      </c>
      <c r="V2163" s="418">
        <f>AND(AC2163&lt;&gt;"", 'Company information'!D$4&lt;&gt;"", RIGHT(SUBSTITUTE(AC2163,"-",""),9)=RIGHT(SUBSTITUTE('Company information'!D$4,"-",""),9))</f>
        <v/>
      </c>
      <c r="W2163" s="418">
        <f>AI2163-I2163</f>
        <v/>
      </c>
      <c r="X2163" s="455" t="n"/>
      <c r="Y2163" s="417" t="n"/>
      <c r="Z2163" s="418" t="n"/>
      <c r="AA2163" s="418" t="n"/>
      <c r="AB2163" s="418" t="n"/>
      <c r="AC2163" s="418" t="n"/>
      <c r="AD2163" s="418" t="n"/>
      <c r="AE2163" s="455" t="n"/>
      <c r="AF2163" s="455" t="n"/>
      <c r="AG2163" s="455" t="n"/>
      <c r="AH2163" s="455" t="n"/>
      <c r="AI2163" s="455" t="n"/>
      <c r="AJ2163" s="455" t="n"/>
      <c r="AK2163" s="455" t="n"/>
      <c r="AL2163" s="455" t="n"/>
      <c r="AM2163" s="455" t="n"/>
      <c r="AN2163" s="455" t="n"/>
      <c r="AO2163" s="455" t="n"/>
      <c r="AP2163" s="455" t="n"/>
      <c r="AQ2163" s="455" t="n"/>
      <c r="AR2163" s="418" t="n"/>
      <c r="AS2163" s="418" t="n"/>
      <c r="AT2163" s="418" t="n"/>
    </row>
    <row r="2164">
      <c r="A2164" s="417" t="n">
        <v>2155</v>
      </c>
      <c r="B2164" s="418" t="inlineStr">
        <is>
          <t>Lift On/Off</t>
        </is>
      </c>
      <c r="C2164" s="418" t="inlineStr">
        <is>
          <t>កំពង់ផែស្វយ័តភ្នំពេញ "ក.ស.ភ"</t>
        </is>
      </c>
      <c r="D2164" s="418" t="inlineStr">
        <is>
          <t>L001-100044999</t>
        </is>
      </c>
      <c r="E2164" s="418" t="inlineStr">
        <is>
          <t>INV20210525932</t>
        </is>
      </c>
      <c r="F2164" s="419" t="n">
        <v>44340</v>
      </c>
      <c r="G2164" s="420" t="n">
        <v>19550</v>
      </c>
      <c r="H2164" s="418" t="n"/>
      <c r="I2164" s="455" t="n">
        <v>19550</v>
      </c>
      <c r="J2164" s="418">
        <f>IF(L2164&lt;&gt;"",L2164,K2164)</f>
        <v/>
      </c>
      <c r="K2164" s="418">
        <f>IF(AND(T2164=TRUE, U2164=TRUE, V2164=TRUE), IF(W2164&lt;-0.05, "អនុញ្ញាត (អ្នកផ្គត់ផ្គង់ប្រកាសខ្វះ)", "បានប្រកាស (អនុញ្ញាត)"), IF(AND(T2164=FALSE, U2164=FALSE, V2164=FALSE), "ព្យួរទុក (មិនមានទិន្នន័យ)", "ប្រកាសខុស (ព្យួរទុក)"))</f>
        <v/>
      </c>
      <c r="L2164" s="418" t="inlineStr"/>
      <c r="M2164" s="418" t="inlineStr"/>
      <c r="N2164" s="455" t="n"/>
      <c r="O2164" s="455">
        <f>IF(W2164&lt;0,AI2164,I2164)</f>
        <v/>
      </c>
      <c r="P2164" s="455">
        <f>I2164-O2164</f>
        <v/>
      </c>
      <c r="Q2164" s="418" t="n"/>
      <c r="R2164" s="418" t="inlineStr">
        <is>
          <t>INV20210525932</t>
        </is>
      </c>
      <c r="S2164" s="418" t="inlineStr"/>
      <c r="T2164" s="418">
        <f>R2164=S2164</f>
        <v/>
      </c>
      <c r="U2164" s="418">
        <f>AND(MONTH(F2164)=MONTH(Y2164), YEAR(F2164)=YEAR(Y2164))</f>
        <v/>
      </c>
      <c r="V2164" s="418">
        <f>AND(AC2164&lt;&gt;"", 'Company information'!D$4&lt;&gt;"", RIGHT(SUBSTITUTE(AC2164,"-",""),9)=RIGHT(SUBSTITUTE('Company information'!D$4,"-",""),9))</f>
        <v/>
      </c>
      <c r="W2164" s="418">
        <f>AI2164-I2164</f>
        <v/>
      </c>
      <c r="X2164" s="455" t="n"/>
      <c r="Y2164" s="417" t="n"/>
      <c r="Z2164" s="418" t="n"/>
      <c r="AA2164" s="418" t="n"/>
      <c r="AB2164" s="418" t="n"/>
      <c r="AC2164" s="418" t="n"/>
      <c r="AD2164" s="418" t="n"/>
      <c r="AE2164" s="455" t="n"/>
      <c r="AF2164" s="455" t="n"/>
      <c r="AG2164" s="455" t="n"/>
      <c r="AH2164" s="455" t="n"/>
      <c r="AI2164" s="455" t="n"/>
      <c r="AJ2164" s="455" t="n"/>
      <c r="AK2164" s="455" t="n"/>
      <c r="AL2164" s="455" t="n"/>
      <c r="AM2164" s="455" t="n"/>
      <c r="AN2164" s="455" t="n"/>
      <c r="AO2164" s="455" t="n"/>
      <c r="AP2164" s="455" t="n"/>
      <c r="AQ2164" s="455" t="n"/>
      <c r="AR2164" s="418" t="n"/>
      <c r="AS2164" s="418" t="n"/>
      <c r="AT2164" s="418" t="n"/>
    </row>
    <row r="2165">
      <c r="A2165" s="417" t="n">
        <v>2156</v>
      </c>
      <c r="B2165" s="418" t="inlineStr">
        <is>
          <t>Lift On/Off</t>
        </is>
      </c>
      <c r="C2165" s="418" t="inlineStr">
        <is>
          <t>កំពង់ផែស្វយ័តភ្នំពេញ "ក.ស.ភ"</t>
        </is>
      </c>
      <c r="D2165" s="418" t="inlineStr">
        <is>
          <t>L001-100044999</t>
        </is>
      </c>
      <c r="E2165" s="418" t="inlineStr">
        <is>
          <t>INV20210525927</t>
        </is>
      </c>
      <c r="F2165" s="419" t="n">
        <v>44340</v>
      </c>
      <c r="G2165" s="420" t="n">
        <v>29326</v>
      </c>
      <c r="H2165" s="418" t="n"/>
      <c r="I2165" s="455" t="n">
        <v>29326</v>
      </c>
      <c r="J2165" s="418">
        <f>IF(L2165&lt;&gt;"",L2165,K2165)</f>
        <v/>
      </c>
      <c r="K2165" s="418">
        <f>IF(AND(T2165=TRUE, U2165=TRUE, V2165=TRUE), IF(W2165&lt;-0.05, "អនុញ្ញាត (អ្នកផ្គត់ផ្គង់ប្រកាសខ្វះ)", "បានប្រកាស (អនុញ្ញាត)"), IF(AND(T2165=FALSE, U2165=FALSE, V2165=FALSE), "ព្យួរទុក (មិនមានទិន្នន័យ)", "ប្រកាសខុស (ព្យួរទុក)"))</f>
        <v/>
      </c>
      <c r="L2165" s="418" t="inlineStr"/>
      <c r="M2165" s="418" t="inlineStr"/>
      <c r="N2165" s="455" t="n"/>
      <c r="O2165" s="455">
        <f>IF(W2165&lt;0,AI2165,I2165)</f>
        <v/>
      </c>
      <c r="P2165" s="455">
        <f>I2165-O2165</f>
        <v/>
      </c>
      <c r="Q2165" s="418" t="n"/>
      <c r="R2165" s="418" t="inlineStr">
        <is>
          <t>INV20210525927</t>
        </is>
      </c>
      <c r="S2165" s="418" t="inlineStr"/>
      <c r="T2165" s="418">
        <f>R2165=S2165</f>
        <v/>
      </c>
      <c r="U2165" s="418">
        <f>AND(MONTH(F2165)=MONTH(Y2165), YEAR(F2165)=YEAR(Y2165))</f>
        <v/>
      </c>
      <c r="V2165" s="418">
        <f>AND(AC2165&lt;&gt;"", 'Company information'!D$4&lt;&gt;"", RIGHT(SUBSTITUTE(AC2165,"-",""),9)=RIGHT(SUBSTITUTE('Company information'!D$4,"-",""),9))</f>
        <v/>
      </c>
      <c r="W2165" s="418">
        <f>AI2165-I2165</f>
        <v/>
      </c>
      <c r="X2165" s="455" t="n"/>
      <c r="Y2165" s="417" t="n"/>
      <c r="Z2165" s="418" t="n"/>
      <c r="AA2165" s="418" t="n"/>
      <c r="AB2165" s="418" t="n"/>
      <c r="AC2165" s="418" t="n"/>
      <c r="AD2165" s="418" t="n"/>
      <c r="AE2165" s="455" t="n"/>
      <c r="AF2165" s="455" t="n"/>
      <c r="AG2165" s="455" t="n"/>
      <c r="AH2165" s="455" t="n"/>
      <c r="AI2165" s="455" t="n"/>
      <c r="AJ2165" s="455" t="n"/>
      <c r="AK2165" s="455" t="n"/>
      <c r="AL2165" s="455" t="n"/>
      <c r="AM2165" s="455" t="n"/>
      <c r="AN2165" s="455" t="n"/>
      <c r="AO2165" s="455" t="n"/>
      <c r="AP2165" s="455" t="n"/>
      <c r="AQ2165" s="455" t="n"/>
      <c r="AR2165" s="418" t="n"/>
      <c r="AS2165" s="418" t="n"/>
      <c r="AT2165" s="418" t="n"/>
    </row>
    <row r="2166">
      <c r="A2166" s="417" t="n">
        <v>2157</v>
      </c>
      <c r="B2166" s="418" t="inlineStr">
        <is>
          <t>Lift On/Off</t>
        </is>
      </c>
      <c r="C2166" s="418" t="inlineStr">
        <is>
          <t>កំពង់ផែស្វយ័តភ្នំពេញ "ក.ស.ភ"</t>
        </is>
      </c>
      <c r="D2166" s="418" t="inlineStr">
        <is>
          <t>L001-100044999</t>
        </is>
      </c>
      <c r="E2166" s="418" t="inlineStr">
        <is>
          <t>INV20210525929</t>
        </is>
      </c>
      <c r="F2166" s="419" t="n">
        <v>44340</v>
      </c>
      <c r="G2166" s="420" t="n">
        <v>58651</v>
      </c>
      <c r="H2166" s="418" t="n"/>
      <c r="I2166" s="455" t="n">
        <v>58651</v>
      </c>
      <c r="J2166" s="418">
        <f>IF(L2166&lt;&gt;"",L2166,K2166)</f>
        <v/>
      </c>
      <c r="K2166" s="418">
        <f>IF(AND(T2166=TRUE, U2166=TRUE, V2166=TRUE), IF(W2166&lt;-0.05, "អនុញ្ញាត (អ្នកផ្គត់ផ្គង់ប្រកាសខ្វះ)", "បានប្រកាស (អនុញ្ញាត)"), IF(AND(T2166=FALSE, U2166=FALSE, V2166=FALSE), "ព្យួរទុក (មិនមានទិន្នន័យ)", "ប្រកាសខុស (ព្យួរទុក)"))</f>
        <v/>
      </c>
      <c r="L2166" s="418" t="inlineStr"/>
      <c r="M2166" s="418" t="inlineStr"/>
      <c r="N2166" s="455" t="n"/>
      <c r="O2166" s="455">
        <f>IF(W2166&lt;0,AI2166,I2166)</f>
        <v/>
      </c>
      <c r="P2166" s="455">
        <f>I2166-O2166</f>
        <v/>
      </c>
      <c r="Q2166" s="418" t="n"/>
      <c r="R2166" s="418" t="inlineStr">
        <is>
          <t>INV20210525929</t>
        </is>
      </c>
      <c r="S2166" s="418" t="inlineStr"/>
      <c r="T2166" s="418">
        <f>R2166=S2166</f>
        <v/>
      </c>
      <c r="U2166" s="418">
        <f>AND(MONTH(F2166)=MONTH(Y2166), YEAR(F2166)=YEAR(Y2166))</f>
        <v/>
      </c>
      <c r="V2166" s="418">
        <f>AND(AC2166&lt;&gt;"", 'Company information'!D$4&lt;&gt;"", RIGHT(SUBSTITUTE(AC2166,"-",""),9)=RIGHT(SUBSTITUTE('Company information'!D$4,"-",""),9))</f>
        <v/>
      </c>
      <c r="W2166" s="418">
        <f>AI2166-I2166</f>
        <v/>
      </c>
      <c r="X2166" s="455" t="n"/>
      <c r="Y2166" s="417" t="n"/>
      <c r="Z2166" s="418" t="n"/>
      <c r="AA2166" s="418" t="n"/>
      <c r="AB2166" s="418" t="n"/>
      <c r="AC2166" s="418" t="n"/>
      <c r="AD2166" s="418" t="n"/>
      <c r="AE2166" s="455" t="n"/>
      <c r="AF2166" s="455" t="n"/>
      <c r="AG2166" s="455" t="n"/>
      <c r="AH2166" s="455" t="n"/>
      <c r="AI2166" s="455" t="n"/>
      <c r="AJ2166" s="455" t="n"/>
      <c r="AK2166" s="455" t="n"/>
      <c r="AL2166" s="455" t="n"/>
      <c r="AM2166" s="455" t="n"/>
      <c r="AN2166" s="455" t="n"/>
      <c r="AO2166" s="455" t="n"/>
      <c r="AP2166" s="455" t="n"/>
      <c r="AQ2166" s="455" t="n"/>
      <c r="AR2166" s="418" t="n"/>
      <c r="AS2166" s="418" t="n"/>
      <c r="AT2166" s="418" t="n"/>
    </row>
    <row r="2167">
      <c r="A2167" s="417" t="n">
        <v>2158</v>
      </c>
      <c r="B2167" s="418" t="inlineStr">
        <is>
          <t>Lift On/Off</t>
        </is>
      </c>
      <c r="C2167" s="418" t="inlineStr">
        <is>
          <t>សូស៊ីយេតេ កុងសេស្យូនែរ ដឺ ឡាអេរ៉ូព័រ</t>
        </is>
      </c>
      <c r="D2167" s="418" t="inlineStr">
        <is>
          <t>L001-100047300</t>
        </is>
      </c>
      <c r="E2167" s="418" t="inlineStr">
        <is>
          <t>2100-025679</t>
        </is>
      </c>
      <c r="F2167" s="419" t="n">
        <v>44340</v>
      </c>
      <c r="G2167" s="420" t="n">
        <v>10005</v>
      </c>
      <c r="H2167" s="418" t="n"/>
      <c r="I2167" s="455" t="n">
        <v>10005</v>
      </c>
      <c r="J2167" s="418">
        <f>IF(L2167&lt;&gt;"",L2167,K2167)</f>
        <v/>
      </c>
      <c r="K2167" s="418">
        <f>IF(AND(T2167=TRUE, U2167=TRUE, V2167=TRUE), IF(W2167&lt;-0.05, "អនុញ្ញាត (អ្នកផ្គត់ផ្គង់ប្រកាសខ្វះ)", "បានប្រកាស (អនុញ្ញាត)"), IF(AND(T2167=FALSE, U2167=FALSE, V2167=FALSE), "ព្យួរទុក (មិនមានទិន្នន័យ)", "ប្រកាសខុស (ព្យួរទុក)"))</f>
        <v/>
      </c>
      <c r="L2167" s="418" t="inlineStr"/>
      <c r="M2167" s="418" t="inlineStr"/>
      <c r="N2167" s="455" t="n"/>
      <c r="O2167" s="455">
        <f>IF(W2167&lt;0,AI2167,I2167)</f>
        <v/>
      </c>
      <c r="P2167" s="455">
        <f>I2167-O2167</f>
        <v/>
      </c>
      <c r="Q2167" s="418" t="n"/>
      <c r="R2167" s="418" t="inlineStr">
        <is>
          <t>2100-025679</t>
        </is>
      </c>
      <c r="S2167" s="418" t="inlineStr"/>
      <c r="T2167" s="418">
        <f>R2167=S2167</f>
        <v/>
      </c>
      <c r="U2167" s="418">
        <f>AND(MONTH(F2167)=MONTH(Y2167), YEAR(F2167)=YEAR(Y2167))</f>
        <v/>
      </c>
      <c r="V2167" s="418">
        <f>AND(AC2167&lt;&gt;"", 'Company information'!D$4&lt;&gt;"", RIGHT(SUBSTITUTE(AC2167,"-",""),9)=RIGHT(SUBSTITUTE('Company information'!D$4,"-",""),9))</f>
        <v/>
      </c>
      <c r="W2167" s="418">
        <f>AI2167-I2167</f>
        <v/>
      </c>
      <c r="X2167" s="455" t="n"/>
      <c r="Y2167" s="417" t="n"/>
      <c r="Z2167" s="418" t="n"/>
      <c r="AA2167" s="418" t="n"/>
      <c r="AB2167" s="418" t="n"/>
      <c r="AC2167" s="418" t="n"/>
      <c r="AD2167" s="418" t="n"/>
      <c r="AE2167" s="455" t="n"/>
      <c r="AF2167" s="455" t="n"/>
      <c r="AG2167" s="455" t="n"/>
      <c r="AH2167" s="455" t="n"/>
      <c r="AI2167" s="455" t="n"/>
      <c r="AJ2167" s="455" t="n"/>
      <c r="AK2167" s="455" t="n"/>
      <c r="AL2167" s="455" t="n"/>
      <c r="AM2167" s="455" t="n"/>
      <c r="AN2167" s="455" t="n"/>
      <c r="AO2167" s="455" t="n"/>
      <c r="AP2167" s="455" t="n"/>
      <c r="AQ2167" s="455" t="n"/>
      <c r="AR2167" s="418" t="n"/>
      <c r="AS2167" s="418" t="n"/>
      <c r="AT2167" s="418" t="n"/>
    </row>
    <row r="2168">
      <c r="A2168" s="417" t="n">
        <v>2159</v>
      </c>
      <c r="B2168" s="418" t="inlineStr">
        <is>
          <t>Lift On/Off</t>
        </is>
      </c>
      <c r="C2168" s="418" t="inlineStr">
        <is>
          <t>កំពង់ផែស្វយ័តក្រុងព្រះសីហនុ</t>
        </is>
      </c>
      <c r="D2168" s="418" t="inlineStr">
        <is>
          <t>L001-100044638</t>
        </is>
      </c>
      <c r="E2168" s="418" t="inlineStr">
        <is>
          <t>085825</t>
        </is>
      </c>
      <c r="F2168" s="419" t="n">
        <v>44344</v>
      </c>
      <c r="G2168" s="420" t="n">
        <v>15466</v>
      </c>
      <c r="H2168" s="418" t="n"/>
      <c r="I2168" s="455" t="n">
        <v>15466</v>
      </c>
      <c r="J2168" s="418">
        <f>IF(L2168&lt;&gt;"",L2168,K2168)</f>
        <v/>
      </c>
      <c r="K2168" s="418">
        <f>IF(AND(T2168=TRUE, U2168=TRUE, V2168=TRUE), IF(W2168&lt;-0.05, "អនុញ្ញាត (អ្នកផ្គត់ផ្គង់ប្រកាសខ្វះ)", "បានប្រកាស (អនុញ្ញាត)"), IF(AND(T2168=FALSE, U2168=FALSE, V2168=FALSE), "ព្យួរទុក (មិនមានទិន្នន័យ)", "ប្រកាសខុស (ព្យួរទុក)"))</f>
        <v/>
      </c>
      <c r="L2168" s="418" t="inlineStr"/>
      <c r="M2168" s="418" t="inlineStr"/>
      <c r="N2168" s="455" t="n"/>
      <c r="O2168" s="455">
        <f>IF(W2168&lt;0,AI2168,I2168)</f>
        <v/>
      </c>
      <c r="P2168" s="455">
        <f>I2168-O2168</f>
        <v/>
      </c>
      <c r="Q2168" s="418" t="n"/>
      <c r="R2168" s="418" t="inlineStr">
        <is>
          <t>085825</t>
        </is>
      </c>
      <c r="S2168" s="418" t="inlineStr"/>
      <c r="T2168" s="418">
        <f>R2168=S2168</f>
        <v/>
      </c>
      <c r="U2168" s="418">
        <f>AND(MONTH(F2168)=MONTH(Y2168), YEAR(F2168)=YEAR(Y2168))</f>
        <v/>
      </c>
      <c r="V2168" s="418">
        <f>AND(AC2168&lt;&gt;"", 'Company information'!D$4&lt;&gt;"", RIGHT(SUBSTITUTE(AC2168,"-",""),9)=RIGHT(SUBSTITUTE('Company information'!D$4,"-",""),9))</f>
        <v/>
      </c>
      <c r="W2168" s="418">
        <f>AI2168-I2168</f>
        <v/>
      </c>
      <c r="X2168" s="455" t="n"/>
      <c r="Y2168" s="417" t="n"/>
      <c r="Z2168" s="418" t="n"/>
      <c r="AA2168" s="418" t="n"/>
      <c r="AB2168" s="418" t="n"/>
      <c r="AC2168" s="418" t="n"/>
      <c r="AD2168" s="418" t="n"/>
      <c r="AE2168" s="455" t="n"/>
      <c r="AF2168" s="455" t="n"/>
      <c r="AG2168" s="455" t="n"/>
      <c r="AH2168" s="455" t="n"/>
      <c r="AI2168" s="455" t="n"/>
      <c r="AJ2168" s="455" t="n"/>
      <c r="AK2168" s="455" t="n"/>
      <c r="AL2168" s="455" t="n"/>
      <c r="AM2168" s="455" t="n"/>
      <c r="AN2168" s="455" t="n"/>
      <c r="AO2168" s="455" t="n"/>
      <c r="AP2168" s="455" t="n"/>
      <c r="AQ2168" s="455" t="n"/>
      <c r="AR2168" s="418" t="n"/>
      <c r="AS2168" s="418" t="n"/>
      <c r="AT2168" s="418" t="n"/>
    </row>
    <row r="2169">
      <c r="A2169" s="417" t="n">
        <v>2160</v>
      </c>
      <c r="B2169" s="418" t="inlineStr">
        <is>
          <t>Lift On/Off</t>
        </is>
      </c>
      <c r="C2169" s="418" t="inlineStr">
        <is>
          <t>កំពង់ផែស្វយ័តក្រុងព្រះសីហនុ</t>
        </is>
      </c>
      <c r="D2169" s="418" t="inlineStr">
        <is>
          <t>L001-100044638</t>
        </is>
      </c>
      <c r="E2169" s="418" t="inlineStr">
        <is>
          <t>085823</t>
        </is>
      </c>
      <c r="F2169" s="419" t="n">
        <v>44344</v>
      </c>
      <c r="G2169" s="420" t="n">
        <v>20757</v>
      </c>
      <c r="H2169" s="418" t="n"/>
      <c r="I2169" s="455" t="n">
        <v>20757</v>
      </c>
      <c r="J2169" s="418">
        <f>IF(L2169&lt;&gt;"",L2169,K2169)</f>
        <v/>
      </c>
      <c r="K2169" s="418">
        <f>IF(AND(T2169=TRUE, U2169=TRUE, V2169=TRUE), IF(W2169&lt;-0.05, "អនុញ្ញាត (អ្នកផ្គត់ផ្គង់ប្រកាសខ្វះ)", "បានប្រកាស (អនុញ្ញាត)"), IF(AND(T2169=FALSE, U2169=FALSE, V2169=FALSE), "ព្យួរទុក (មិនមានទិន្នន័យ)", "ប្រកាសខុស (ព្យួរទុក)"))</f>
        <v/>
      </c>
      <c r="L2169" s="418" t="inlineStr"/>
      <c r="M2169" s="418" t="inlineStr"/>
      <c r="N2169" s="455" t="n"/>
      <c r="O2169" s="455">
        <f>IF(W2169&lt;0,AI2169,I2169)</f>
        <v/>
      </c>
      <c r="P2169" s="455">
        <f>I2169-O2169</f>
        <v/>
      </c>
      <c r="Q2169" s="418" t="n"/>
      <c r="R2169" s="418" t="inlineStr">
        <is>
          <t>085823</t>
        </is>
      </c>
      <c r="S2169" s="418" t="inlineStr"/>
      <c r="T2169" s="418">
        <f>R2169=S2169</f>
        <v/>
      </c>
      <c r="U2169" s="418">
        <f>AND(MONTH(F2169)=MONTH(Y2169), YEAR(F2169)=YEAR(Y2169))</f>
        <v/>
      </c>
      <c r="V2169" s="418">
        <f>AND(AC2169&lt;&gt;"", 'Company information'!D$4&lt;&gt;"", RIGHT(SUBSTITUTE(AC2169,"-",""),9)=RIGHT(SUBSTITUTE('Company information'!D$4,"-",""),9))</f>
        <v/>
      </c>
      <c r="W2169" s="418">
        <f>AI2169-I2169</f>
        <v/>
      </c>
      <c r="X2169" s="455" t="n"/>
      <c r="Y2169" s="417" t="n"/>
      <c r="Z2169" s="418" t="n"/>
      <c r="AA2169" s="418" t="n"/>
      <c r="AB2169" s="418" t="n"/>
      <c r="AC2169" s="418" t="n"/>
      <c r="AD2169" s="418" t="n"/>
      <c r="AE2169" s="455" t="n"/>
      <c r="AF2169" s="455" t="n"/>
      <c r="AG2169" s="455" t="n"/>
      <c r="AH2169" s="455" t="n"/>
      <c r="AI2169" s="455" t="n"/>
      <c r="AJ2169" s="455" t="n"/>
      <c r="AK2169" s="455" t="n"/>
      <c r="AL2169" s="455" t="n"/>
      <c r="AM2169" s="455" t="n"/>
      <c r="AN2169" s="455" t="n"/>
      <c r="AO2169" s="455" t="n"/>
      <c r="AP2169" s="455" t="n"/>
      <c r="AQ2169" s="455" t="n"/>
      <c r="AR2169" s="418" t="n"/>
      <c r="AS2169" s="418" t="n"/>
      <c r="AT2169" s="418" t="n"/>
    </row>
    <row r="2170">
      <c r="A2170" s="417" t="n">
        <v>2161</v>
      </c>
      <c r="B2170" s="418" t="inlineStr">
        <is>
          <t>Lift On/Off</t>
        </is>
      </c>
      <c r="C2170" s="418" t="inlineStr">
        <is>
          <t>កំពង់ផែស្វយ័តក្រុងព្រះសីហនុ</t>
        </is>
      </c>
      <c r="D2170" s="418" t="inlineStr">
        <is>
          <t>L001-100044638</t>
        </is>
      </c>
      <c r="E2170" s="418" t="inlineStr">
        <is>
          <t>086318</t>
        </is>
      </c>
      <c r="F2170" s="419" t="n">
        <v>44345</v>
      </c>
      <c r="G2170" s="420" t="n">
        <v>6919</v>
      </c>
      <c r="H2170" s="418" t="n"/>
      <c r="I2170" s="455" t="n">
        <v>6919</v>
      </c>
      <c r="J2170" s="418">
        <f>IF(L2170&lt;&gt;"",L2170,K2170)</f>
        <v/>
      </c>
      <c r="K2170" s="418">
        <f>IF(AND(T2170=TRUE, U2170=TRUE, V2170=TRUE), IF(W2170&lt;-0.05, "អនុញ្ញាត (អ្នកផ្គត់ផ្គង់ប្រកាសខ្វះ)", "បានប្រកាស (អនុញ្ញាត)"), IF(AND(T2170=FALSE, U2170=FALSE, V2170=FALSE), "ព្យួរទុក (មិនមានទិន្នន័យ)", "ប្រកាសខុស (ព្យួរទុក)"))</f>
        <v/>
      </c>
      <c r="L2170" s="418" t="inlineStr"/>
      <c r="M2170" s="418" t="inlineStr"/>
      <c r="N2170" s="455" t="n"/>
      <c r="O2170" s="455">
        <f>IF(W2170&lt;0,AI2170,I2170)</f>
        <v/>
      </c>
      <c r="P2170" s="455">
        <f>I2170-O2170</f>
        <v/>
      </c>
      <c r="Q2170" s="418" t="n"/>
      <c r="R2170" s="418" t="inlineStr">
        <is>
          <t>086318</t>
        </is>
      </c>
      <c r="S2170" s="418" t="inlineStr"/>
      <c r="T2170" s="418">
        <f>R2170=S2170</f>
        <v/>
      </c>
      <c r="U2170" s="418">
        <f>AND(MONTH(F2170)=MONTH(Y2170), YEAR(F2170)=YEAR(Y2170))</f>
        <v/>
      </c>
      <c r="V2170" s="418">
        <f>AND(AC2170&lt;&gt;"", 'Company information'!D$4&lt;&gt;"", RIGHT(SUBSTITUTE(AC2170,"-",""),9)=RIGHT(SUBSTITUTE('Company information'!D$4,"-",""),9))</f>
        <v/>
      </c>
      <c r="W2170" s="418">
        <f>AI2170-I2170</f>
        <v/>
      </c>
      <c r="X2170" s="455" t="n"/>
      <c r="Y2170" s="417" t="n"/>
      <c r="Z2170" s="418" t="n"/>
      <c r="AA2170" s="418" t="n"/>
      <c r="AB2170" s="418" t="n"/>
      <c r="AC2170" s="418" t="n"/>
      <c r="AD2170" s="418" t="n"/>
      <c r="AE2170" s="455" t="n"/>
      <c r="AF2170" s="455" t="n"/>
      <c r="AG2170" s="455" t="n"/>
      <c r="AH2170" s="455" t="n"/>
      <c r="AI2170" s="455" t="n"/>
      <c r="AJ2170" s="455" t="n"/>
      <c r="AK2170" s="455" t="n"/>
      <c r="AL2170" s="455" t="n"/>
      <c r="AM2170" s="455" t="n"/>
      <c r="AN2170" s="455" t="n"/>
      <c r="AO2170" s="455" t="n"/>
      <c r="AP2170" s="455" t="n"/>
      <c r="AQ2170" s="455" t="n"/>
      <c r="AR2170" s="418" t="n"/>
      <c r="AS2170" s="418" t="n"/>
      <c r="AT2170" s="418" t="n"/>
    </row>
    <row r="2171">
      <c r="A2171" s="417" t="n">
        <v>2162</v>
      </c>
      <c r="B2171" s="418" t="inlineStr">
        <is>
          <t>Service Fee</t>
        </is>
      </c>
      <c r="C2171" s="418" t="inlineStr">
        <is>
          <t>សូស៊ីយេតេ កុងសេស្យូនែរ ដឺ ឡាអេរ៉ូព័រ</t>
        </is>
      </c>
      <c r="D2171" s="418" t="inlineStr">
        <is>
          <t>L001-100047300</t>
        </is>
      </c>
      <c r="E2171" s="418" t="inlineStr">
        <is>
          <t>2100-011390</t>
        </is>
      </c>
      <c r="F2171" s="419" t="n">
        <v>44291</v>
      </c>
      <c r="G2171" s="420" t="n">
        <v>56679</v>
      </c>
      <c r="H2171" s="418" t="n"/>
      <c r="I2171" s="455" t="n">
        <v>56679</v>
      </c>
      <c r="J2171" s="418">
        <f>IF(L2171&lt;&gt;"",L2171,K2171)</f>
        <v/>
      </c>
      <c r="K2171" s="418">
        <f>IF(AND(T2171=TRUE, U2171=TRUE, V2171=TRUE), IF(W2171&lt;-0.05, "អនុញ្ញាត (អ្នកផ្គត់ផ្គង់ប្រកាសខ្វះ)", "បានប្រកាស (អនុញ្ញាត)"), IF(AND(T2171=FALSE, U2171=FALSE, V2171=FALSE), "ព្យួរទុក (មិនមានទិន្នន័យ)", "ប្រកាសខុស (ព្យួរទុក)"))</f>
        <v/>
      </c>
      <c r="L2171" s="418" t="inlineStr"/>
      <c r="M2171" s="418" t="inlineStr"/>
      <c r="N2171" s="455" t="n"/>
      <c r="O2171" s="455">
        <f>IF(W2171&lt;0,AI2171,I2171)</f>
        <v/>
      </c>
      <c r="P2171" s="455">
        <f>I2171-O2171</f>
        <v/>
      </c>
      <c r="Q2171" s="418" t="n"/>
      <c r="R2171" s="418" t="inlineStr">
        <is>
          <t>2100-011390</t>
        </is>
      </c>
      <c r="S2171" s="418" t="inlineStr"/>
      <c r="T2171" s="418">
        <f>R2171=S2171</f>
        <v/>
      </c>
      <c r="U2171" s="418">
        <f>AND(MONTH(F2171)=MONTH(Y2171), YEAR(F2171)=YEAR(Y2171))</f>
        <v/>
      </c>
      <c r="V2171" s="418">
        <f>AND(AC2171&lt;&gt;"", 'Company information'!D$4&lt;&gt;"", RIGHT(SUBSTITUTE(AC2171,"-",""),9)=RIGHT(SUBSTITUTE('Company information'!D$4,"-",""),9))</f>
        <v/>
      </c>
      <c r="W2171" s="418">
        <f>AI2171-I2171</f>
        <v/>
      </c>
      <c r="X2171" s="455" t="n"/>
      <c r="Y2171" s="417" t="n"/>
      <c r="Z2171" s="418" t="n"/>
      <c r="AA2171" s="418" t="n"/>
      <c r="AB2171" s="418" t="n"/>
      <c r="AC2171" s="418" t="n"/>
      <c r="AD2171" s="418" t="n"/>
      <c r="AE2171" s="455" t="n"/>
      <c r="AF2171" s="455" t="n"/>
      <c r="AG2171" s="455" t="n"/>
      <c r="AH2171" s="455" t="n"/>
      <c r="AI2171" s="455" t="n"/>
      <c r="AJ2171" s="455" t="n"/>
      <c r="AK2171" s="455" t="n"/>
      <c r="AL2171" s="455" t="n"/>
      <c r="AM2171" s="455" t="n"/>
      <c r="AN2171" s="455" t="n"/>
      <c r="AO2171" s="455" t="n"/>
      <c r="AP2171" s="455" t="n"/>
      <c r="AQ2171" s="455" t="n"/>
      <c r="AR2171" s="418" t="n"/>
      <c r="AS2171" s="418" t="n"/>
      <c r="AT2171" s="418" t="n"/>
    </row>
    <row r="2172">
      <c r="A2172" s="417" t="n">
        <v>2163</v>
      </c>
      <c r="B2172" s="418" t="inlineStr">
        <is>
          <t>Light On/Off</t>
        </is>
      </c>
      <c r="C2172" s="418" t="inlineStr">
        <is>
          <t>កំពង់ផែស្វយ័តក្រុងព្រះសីហនុ</t>
        </is>
      </c>
      <c r="D2172" s="418" t="inlineStr">
        <is>
          <t>L001-100044638</t>
        </is>
      </c>
      <c r="E2172" s="418" t="inlineStr">
        <is>
          <t>074079</t>
        </is>
      </c>
      <c r="F2172" s="419" t="n">
        <v>44535</v>
      </c>
      <c r="G2172" s="420" t="n">
        <v>60930</v>
      </c>
      <c r="H2172" s="418" t="n"/>
      <c r="I2172" s="455" t="n">
        <v>60930</v>
      </c>
      <c r="J2172" s="418">
        <f>IF(L2172&lt;&gt;"",L2172,K2172)</f>
        <v/>
      </c>
      <c r="K2172" s="418">
        <f>IF(AND(T2172=TRUE, U2172=TRUE, V2172=TRUE), IF(W2172&lt;-0.05, "អនុញ្ញាត (អ្នកផ្គត់ផ្គង់ប្រកាសខ្វះ)", "បានប្រកាស (អនុញ្ញាត)"), IF(AND(T2172=FALSE, U2172=FALSE, V2172=FALSE), "ព្យួរទុក (មិនមានទិន្នន័យ)", "ប្រកាសខុស (ព្យួរទុក)"))</f>
        <v/>
      </c>
      <c r="L2172" s="418" t="inlineStr"/>
      <c r="M2172" s="418" t="inlineStr"/>
      <c r="N2172" s="455" t="n"/>
      <c r="O2172" s="455">
        <f>IF(W2172&lt;0,AI2172,I2172)</f>
        <v/>
      </c>
      <c r="P2172" s="455">
        <f>I2172-O2172</f>
        <v/>
      </c>
      <c r="Q2172" s="418" t="n"/>
      <c r="R2172" s="418" t="inlineStr">
        <is>
          <t>074079</t>
        </is>
      </c>
      <c r="S2172" s="418" t="inlineStr"/>
      <c r="T2172" s="418">
        <f>R2172=S2172</f>
        <v/>
      </c>
      <c r="U2172" s="418">
        <f>AND(MONTH(F2172)=MONTH(Y2172), YEAR(F2172)=YEAR(Y2172))</f>
        <v/>
      </c>
      <c r="V2172" s="418">
        <f>AND(AC2172&lt;&gt;"", 'Company information'!D$4&lt;&gt;"", RIGHT(SUBSTITUTE(AC2172,"-",""),9)=RIGHT(SUBSTITUTE('Company information'!D$4,"-",""),9))</f>
        <v/>
      </c>
      <c r="W2172" s="418">
        <f>AI2172-I2172</f>
        <v/>
      </c>
      <c r="X2172" s="455" t="n"/>
      <c r="Y2172" s="417" t="n"/>
      <c r="Z2172" s="418" t="n"/>
      <c r="AA2172" s="418" t="n"/>
      <c r="AB2172" s="418" t="n"/>
      <c r="AC2172" s="418" t="n"/>
      <c r="AD2172" s="418" t="n"/>
      <c r="AE2172" s="455" t="n"/>
      <c r="AF2172" s="455" t="n"/>
      <c r="AG2172" s="455" t="n"/>
      <c r="AH2172" s="455" t="n"/>
      <c r="AI2172" s="455" t="n"/>
      <c r="AJ2172" s="455" t="n"/>
      <c r="AK2172" s="455" t="n"/>
      <c r="AL2172" s="455" t="n"/>
      <c r="AM2172" s="455" t="n"/>
      <c r="AN2172" s="455" t="n"/>
      <c r="AO2172" s="455" t="n"/>
      <c r="AP2172" s="455" t="n"/>
      <c r="AQ2172" s="455" t="n"/>
      <c r="AR2172" s="418" t="n"/>
      <c r="AS2172" s="418" t="n"/>
      <c r="AT2172" s="418" t="n"/>
    </row>
    <row r="2173">
      <c r="A2173" s="417" t="n">
        <v>2164</v>
      </c>
      <c r="B2173" s="418" t="inlineStr">
        <is>
          <t>Service Fee</t>
        </is>
      </c>
      <c r="C2173" s="418" t="inlineStr">
        <is>
          <t>សូស៊ីយេតេ កុងសេស្យូនែរ ដឺ ឡាអេរ៉ូព័រ</t>
        </is>
      </c>
      <c r="D2173" s="418" t="inlineStr">
        <is>
          <t>L001-100047300</t>
        </is>
      </c>
      <c r="E2173" s="418" t="inlineStr">
        <is>
          <t>2100-022445</t>
        </is>
      </c>
      <c r="F2173" s="419" t="n">
        <v>44382</v>
      </c>
      <c r="G2173" s="420" t="n">
        <v>108586</v>
      </c>
      <c r="H2173" s="418" t="n"/>
      <c r="I2173" s="455" t="n">
        <v>108586</v>
      </c>
      <c r="J2173" s="418">
        <f>IF(L2173&lt;&gt;"",L2173,K2173)</f>
        <v/>
      </c>
      <c r="K2173" s="418">
        <f>IF(AND(T2173=TRUE, U2173=TRUE, V2173=TRUE), IF(W2173&lt;-0.05, "អនុញ្ញាត (អ្នកផ្គត់ផ្គង់ប្រកាសខ្វះ)", "បានប្រកាស (អនុញ្ញាត)"), IF(AND(T2173=FALSE, U2173=FALSE, V2173=FALSE), "ព្យួរទុក (មិនមានទិន្នន័យ)", "ប្រកាសខុស (ព្យួរទុក)"))</f>
        <v/>
      </c>
      <c r="L2173" s="418" t="inlineStr"/>
      <c r="M2173" s="418" t="inlineStr"/>
      <c r="N2173" s="455" t="n"/>
      <c r="O2173" s="455">
        <f>IF(W2173&lt;0,AI2173,I2173)</f>
        <v/>
      </c>
      <c r="P2173" s="455">
        <f>I2173-O2173</f>
        <v/>
      </c>
      <c r="Q2173" s="418" t="n"/>
      <c r="R2173" s="418" t="inlineStr">
        <is>
          <t>2100-022445</t>
        </is>
      </c>
      <c r="S2173" s="418" t="inlineStr"/>
      <c r="T2173" s="418">
        <f>R2173=S2173</f>
        <v/>
      </c>
      <c r="U2173" s="418">
        <f>AND(MONTH(F2173)=MONTH(Y2173), YEAR(F2173)=YEAR(Y2173))</f>
        <v/>
      </c>
      <c r="V2173" s="418">
        <f>AND(AC2173&lt;&gt;"", 'Company information'!D$4&lt;&gt;"", RIGHT(SUBSTITUTE(AC2173,"-",""),9)=RIGHT(SUBSTITUTE('Company information'!D$4,"-",""),9))</f>
        <v/>
      </c>
      <c r="W2173" s="418">
        <f>AI2173-I2173</f>
        <v/>
      </c>
      <c r="X2173" s="455" t="n"/>
      <c r="Y2173" s="417" t="n"/>
      <c r="Z2173" s="418" t="n"/>
      <c r="AA2173" s="418" t="n"/>
      <c r="AB2173" s="418" t="n"/>
      <c r="AC2173" s="418" t="n"/>
      <c r="AD2173" s="418" t="n"/>
      <c r="AE2173" s="455" t="n"/>
      <c r="AF2173" s="455" t="n"/>
      <c r="AG2173" s="455" t="n"/>
      <c r="AH2173" s="455" t="n"/>
      <c r="AI2173" s="455" t="n"/>
      <c r="AJ2173" s="455" t="n"/>
      <c r="AK2173" s="455" t="n"/>
      <c r="AL2173" s="455" t="n"/>
      <c r="AM2173" s="455" t="n"/>
      <c r="AN2173" s="455" t="n"/>
      <c r="AO2173" s="455" t="n"/>
      <c r="AP2173" s="455" t="n"/>
      <c r="AQ2173" s="455" t="n"/>
      <c r="AR2173" s="418" t="n"/>
      <c r="AS2173" s="418" t="n"/>
      <c r="AT2173" s="418" t="n"/>
    </row>
    <row r="2174">
      <c r="A2174" s="417" t="n">
        <v>2165</v>
      </c>
      <c r="B2174" s="418" t="inlineStr">
        <is>
          <t>Light On/Off</t>
        </is>
      </c>
      <c r="C2174" s="418" t="inlineStr">
        <is>
          <t>កំពង់ផែស្វយ័តក្រុងព្រះសីហនុ</t>
        </is>
      </c>
      <c r="D2174" s="418" t="inlineStr">
        <is>
          <t>L001-100044638</t>
        </is>
      </c>
      <c r="E2174" s="418" t="inlineStr">
        <is>
          <t>075706</t>
        </is>
      </c>
      <c r="F2174" s="419" t="n">
        <v>44330</v>
      </c>
      <c r="G2174" s="420" t="n">
        <v>84145</v>
      </c>
      <c r="H2174" s="418" t="n"/>
      <c r="I2174" s="455" t="n">
        <v>84145</v>
      </c>
      <c r="J2174" s="418">
        <f>IF(L2174&lt;&gt;"",L2174,K2174)</f>
        <v/>
      </c>
      <c r="K2174" s="418">
        <f>IF(AND(T2174=TRUE, U2174=TRUE, V2174=TRUE), IF(W2174&lt;-0.05, "អនុញ្ញាត (អ្នកផ្គត់ផ្គង់ប្រកាសខ្វះ)", "បានប្រកាស (អនុញ្ញាត)"), IF(AND(T2174=FALSE, U2174=FALSE, V2174=FALSE), "ព្យួរទុក (មិនមានទិន្នន័យ)", "ប្រកាសខុស (ព្យួរទុក)"))</f>
        <v/>
      </c>
      <c r="L2174" s="418" t="inlineStr"/>
      <c r="M2174" s="418" t="inlineStr"/>
      <c r="N2174" s="455" t="n"/>
      <c r="O2174" s="455">
        <f>IF(W2174&lt;0,AI2174,I2174)</f>
        <v/>
      </c>
      <c r="P2174" s="455">
        <f>I2174-O2174</f>
        <v/>
      </c>
      <c r="Q2174" s="418" t="n"/>
      <c r="R2174" s="418" t="inlineStr">
        <is>
          <t>075706</t>
        </is>
      </c>
      <c r="S2174" s="418" t="inlineStr"/>
      <c r="T2174" s="418">
        <f>R2174=S2174</f>
        <v/>
      </c>
      <c r="U2174" s="418">
        <f>AND(MONTH(F2174)=MONTH(Y2174), YEAR(F2174)=YEAR(Y2174))</f>
        <v/>
      </c>
      <c r="V2174" s="418">
        <f>AND(AC2174&lt;&gt;"", 'Company information'!D$4&lt;&gt;"", RIGHT(SUBSTITUTE(AC2174,"-",""),9)=RIGHT(SUBSTITUTE('Company information'!D$4,"-",""),9))</f>
        <v/>
      </c>
      <c r="W2174" s="418">
        <f>AI2174-I2174</f>
        <v/>
      </c>
      <c r="X2174" s="455" t="n"/>
      <c r="Y2174" s="417" t="n"/>
      <c r="Z2174" s="418" t="n"/>
      <c r="AA2174" s="418" t="n"/>
      <c r="AB2174" s="418" t="n"/>
      <c r="AC2174" s="418" t="n"/>
      <c r="AD2174" s="418" t="n"/>
      <c r="AE2174" s="455" t="n"/>
      <c r="AF2174" s="455" t="n"/>
      <c r="AG2174" s="455" t="n"/>
      <c r="AH2174" s="455" t="n"/>
      <c r="AI2174" s="455" t="n"/>
      <c r="AJ2174" s="455" t="n"/>
      <c r="AK2174" s="455" t="n"/>
      <c r="AL2174" s="455" t="n"/>
      <c r="AM2174" s="455" t="n"/>
      <c r="AN2174" s="455" t="n"/>
      <c r="AO2174" s="455" t="n"/>
      <c r="AP2174" s="455" t="n"/>
      <c r="AQ2174" s="455" t="n"/>
      <c r="AR2174" s="418" t="n"/>
      <c r="AS2174" s="418" t="n"/>
      <c r="AT2174" s="418" t="n"/>
    </row>
    <row r="2175">
      <c r="A2175" s="417" t="n">
        <v>2166</v>
      </c>
      <c r="B2175" s="418" t="inlineStr">
        <is>
          <t>Service Fee</t>
        </is>
      </c>
      <c r="C2175" s="418" t="inlineStr">
        <is>
          <t>សូស៊ីយេតេ កុងសេស្យូនែរ ដឺ ឡាអេរ៉ូព័រ</t>
        </is>
      </c>
      <c r="D2175" s="418" t="inlineStr">
        <is>
          <t>L001-100047300</t>
        </is>
      </c>
      <c r="E2175" s="418" t="inlineStr">
        <is>
          <t>2100-023432</t>
        </is>
      </c>
      <c r="F2175" s="419" t="n">
        <v>44329</v>
      </c>
      <c r="G2175" s="420" t="n">
        <v>289557</v>
      </c>
      <c r="H2175" s="418" t="n"/>
      <c r="I2175" s="455" t="n">
        <v>289557</v>
      </c>
      <c r="J2175" s="418">
        <f>IF(L2175&lt;&gt;"",L2175,K2175)</f>
        <v/>
      </c>
      <c r="K2175" s="418">
        <f>IF(AND(T2175=TRUE, U2175=TRUE, V2175=TRUE), IF(W2175&lt;-0.05, "អនុញ្ញាត (អ្នកផ្គត់ផ្គង់ប្រកាសខ្វះ)", "បានប្រកាស (អនុញ្ញាត)"), IF(AND(T2175=FALSE, U2175=FALSE, V2175=FALSE), "ព្យួរទុក (មិនមានទិន្នន័យ)", "ប្រកាសខុស (ព្យួរទុក)"))</f>
        <v/>
      </c>
      <c r="L2175" s="418" t="inlineStr"/>
      <c r="M2175" s="418" t="inlineStr"/>
      <c r="N2175" s="455" t="n"/>
      <c r="O2175" s="455">
        <f>IF(W2175&lt;0,AI2175,I2175)</f>
        <v/>
      </c>
      <c r="P2175" s="455">
        <f>I2175-O2175</f>
        <v/>
      </c>
      <c r="Q2175" s="418" t="n"/>
      <c r="R2175" s="418" t="inlineStr">
        <is>
          <t>2100-023432</t>
        </is>
      </c>
      <c r="S2175" s="418" t="inlineStr"/>
      <c r="T2175" s="418">
        <f>R2175=S2175</f>
        <v/>
      </c>
      <c r="U2175" s="418">
        <f>AND(MONTH(F2175)=MONTH(Y2175), YEAR(F2175)=YEAR(Y2175))</f>
        <v/>
      </c>
      <c r="V2175" s="418">
        <f>AND(AC2175&lt;&gt;"", 'Company information'!D$4&lt;&gt;"", RIGHT(SUBSTITUTE(AC2175,"-",""),9)=RIGHT(SUBSTITUTE('Company information'!D$4,"-",""),9))</f>
        <v/>
      </c>
      <c r="W2175" s="418">
        <f>AI2175-I2175</f>
        <v/>
      </c>
      <c r="X2175" s="455" t="n"/>
      <c r="Y2175" s="417" t="n"/>
      <c r="Z2175" s="418" t="n"/>
      <c r="AA2175" s="418" t="n"/>
      <c r="AB2175" s="418" t="n"/>
      <c r="AC2175" s="418" t="n"/>
      <c r="AD2175" s="418" t="n"/>
      <c r="AE2175" s="455" t="n"/>
      <c r="AF2175" s="455" t="n"/>
      <c r="AG2175" s="455" t="n"/>
      <c r="AH2175" s="455" t="n"/>
      <c r="AI2175" s="455" t="n"/>
      <c r="AJ2175" s="455" t="n"/>
      <c r="AK2175" s="455" t="n"/>
      <c r="AL2175" s="455" t="n"/>
      <c r="AM2175" s="455" t="n"/>
      <c r="AN2175" s="455" t="n"/>
      <c r="AO2175" s="455" t="n"/>
      <c r="AP2175" s="455" t="n"/>
      <c r="AQ2175" s="455" t="n"/>
      <c r="AR2175" s="418" t="n"/>
      <c r="AS2175" s="418" t="n"/>
      <c r="AT2175" s="418" t="n"/>
    </row>
    <row r="2176">
      <c r="A2176" s="417" t="n">
        <v>2167</v>
      </c>
      <c r="B2176" s="418" t="inlineStr">
        <is>
          <t>Service Fee</t>
        </is>
      </c>
      <c r="C2176" s="418" t="inlineStr">
        <is>
          <t>សូស៊ីយេតេ កុងសេស្យូនែរ ដឺ ឡាអេរ៉ូព័រ</t>
        </is>
      </c>
      <c r="D2176" s="418" t="inlineStr">
        <is>
          <t>L001-100047300</t>
        </is>
      </c>
      <c r="E2176" s="418" t="inlineStr">
        <is>
          <t>2100-023431</t>
        </is>
      </c>
      <c r="F2176" s="419" t="n">
        <v>44329</v>
      </c>
      <c r="G2176" s="420" t="n">
        <v>160257</v>
      </c>
      <c r="H2176" s="418" t="n"/>
      <c r="I2176" s="455" t="n">
        <v>160257</v>
      </c>
      <c r="J2176" s="418">
        <f>IF(L2176&lt;&gt;"",L2176,K2176)</f>
        <v/>
      </c>
      <c r="K2176" s="418">
        <f>IF(AND(T2176=TRUE, U2176=TRUE, V2176=TRUE), IF(W2176&lt;-0.05, "អនុញ្ញាត (អ្នកផ្គត់ផ្គង់ប្រកាសខ្វះ)", "បានប្រកាស (អនុញ្ញាត)"), IF(AND(T2176=FALSE, U2176=FALSE, V2176=FALSE), "ព្យួរទុក (មិនមានទិន្នន័យ)", "ប្រកាសខុស (ព្យួរទុក)"))</f>
        <v/>
      </c>
      <c r="L2176" s="418" t="inlineStr"/>
      <c r="M2176" s="418" t="inlineStr"/>
      <c r="N2176" s="455" t="n"/>
      <c r="O2176" s="455">
        <f>IF(W2176&lt;0,AI2176,I2176)</f>
        <v/>
      </c>
      <c r="P2176" s="455">
        <f>I2176-O2176</f>
        <v/>
      </c>
      <c r="Q2176" s="418" t="n"/>
      <c r="R2176" s="418" t="inlineStr">
        <is>
          <t>2100-023431</t>
        </is>
      </c>
      <c r="S2176" s="418" t="inlineStr"/>
      <c r="T2176" s="418">
        <f>R2176=S2176</f>
        <v/>
      </c>
      <c r="U2176" s="418">
        <f>AND(MONTH(F2176)=MONTH(Y2176), YEAR(F2176)=YEAR(Y2176))</f>
        <v/>
      </c>
      <c r="V2176" s="418">
        <f>AND(AC2176&lt;&gt;"", 'Company information'!D$4&lt;&gt;"", RIGHT(SUBSTITUTE(AC2176,"-",""),9)=RIGHT(SUBSTITUTE('Company information'!D$4,"-",""),9))</f>
        <v/>
      </c>
      <c r="W2176" s="418">
        <f>AI2176-I2176</f>
        <v/>
      </c>
      <c r="X2176" s="455" t="n"/>
      <c r="Y2176" s="417" t="n"/>
      <c r="Z2176" s="418" t="n"/>
      <c r="AA2176" s="418" t="n"/>
      <c r="AB2176" s="418" t="n"/>
      <c r="AC2176" s="418" t="n"/>
      <c r="AD2176" s="418" t="n"/>
      <c r="AE2176" s="455" t="n"/>
      <c r="AF2176" s="455" t="n"/>
      <c r="AG2176" s="455" t="n"/>
      <c r="AH2176" s="455" t="n"/>
      <c r="AI2176" s="455" t="n"/>
      <c r="AJ2176" s="455" t="n"/>
      <c r="AK2176" s="455" t="n"/>
      <c r="AL2176" s="455" t="n"/>
      <c r="AM2176" s="455" t="n"/>
      <c r="AN2176" s="455" t="n"/>
      <c r="AO2176" s="455" t="n"/>
      <c r="AP2176" s="455" t="n"/>
      <c r="AQ2176" s="455" t="n"/>
      <c r="AR2176" s="418" t="n"/>
      <c r="AS2176" s="418" t="n"/>
      <c r="AT2176" s="418" t="n"/>
    </row>
    <row r="2177">
      <c r="A2177" s="417" t="n">
        <v>2168</v>
      </c>
      <c r="B2177" s="418" t="inlineStr">
        <is>
          <t>Light On/Off</t>
        </is>
      </c>
      <c r="C2177" s="418" t="inlineStr">
        <is>
          <t>កំពង់ផែស្វយ័តក្រុងព្រះសីហនុ</t>
        </is>
      </c>
      <c r="D2177" s="418" t="inlineStr">
        <is>
          <t>L001-100044638</t>
        </is>
      </c>
      <c r="E2177" s="418" t="inlineStr">
        <is>
          <t>070533</t>
        </is>
      </c>
      <c r="F2177" s="419" t="n">
        <v>44329</v>
      </c>
      <c r="G2177" s="420" t="n">
        <v>35365</v>
      </c>
      <c r="H2177" s="418" t="n"/>
      <c r="I2177" s="455" t="n">
        <v>35365</v>
      </c>
      <c r="J2177" s="418">
        <f>IF(L2177&lt;&gt;"",L2177,K2177)</f>
        <v/>
      </c>
      <c r="K2177" s="418">
        <f>IF(AND(T2177=TRUE, U2177=TRUE, V2177=TRUE), IF(W2177&lt;-0.05, "អនុញ្ញាត (អ្នកផ្គត់ផ្គង់ប្រកាសខ្វះ)", "បានប្រកាស (អនុញ្ញាត)"), IF(AND(T2177=FALSE, U2177=FALSE, V2177=FALSE), "ព្យួរទុក (មិនមានទិន្នន័យ)", "ប្រកាសខុស (ព្យួរទុក)"))</f>
        <v/>
      </c>
      <c r="L2177" s="418" t="inlineStr"/>
      <c r="M2177" s="418" t="inlineStr"/>
      <c r="N2177" s="455" t="n"/>
      <c r="O2177" s="455">
        <f>IF(W2177&lt;0,AI2177,I2177)</f>
        <v/>
      </c>
      <c r="P2177" s="455">
        <f>I2177-O2177</f>
        <v/>
      </c>
      <c r="Q2177" s="418" t="n"/>
      <c r="R2177" s="418" t="inlineStr">
        <is>
          <t>070533</t>
        </is>
      </c>
      <c r="S2177" s="418" t="inlineStr"/>
      <c r="T2177" s="418">
        <f>R2177=S2177</f>
        <v/>
      </c>
      <c r="U2177" s="418">
        <f>AND(MONTH(F2177)=MONTH(Y2177), YEAR(F2177)=YEAR(Y2177))</f>
        <v/>
      </c>
      <c r="V2177" s="418">
        <f>AND(AC2177&lt;&gt;"", 'Company information'!D$4&lt;&gt;"", RIGHT(SUBSTITUTE(AC2177,"-",""),9)=RIGHT(SUBSTITUTE('Company information'!D$4,"-",""),9))</f>
        <v/>
      </c>
      <c r="W2177" s="418">
        <f>AI2177-I2177</f>
        <v/>
      </c>
      <c r="X2177" s="455" t="n"/>
      <c r="Y2177" s="417" t="n"/>
      <c r="Z2177" s="418" t="n"/>
      <c r="AA2177" s="418" t="n"/>
      <c r="AB2177" s="418" t="n"/>
      <c r="AC2177" s="418" t="n"/>
      <c r="AD2177" s="418" t="n"/>
      <c r="AE2177" s="455" t="n"/>
      <c r="AF2177" s="455" t="n"/>
      <c r="AG2177" s="455" t="n"/>
      <c r="AH2177" s="455" t="n"/>
      <c r="AI2177" s="455" t="n"/>
      <c r="AJ2177" s="455" t="n"/>
      <c r="AK2177" s="455" t="n"/>
      <c r="AL2177" s="455" t="n"/>
      <c r="AM2177" s="455" t="n"/>
      <c r="AN2177" s="455" t="n"/>
      <c r="AO2177" s="455" t="n"/>
      <c r="AP2177" s="455" t="n"/>
      <c r="AQ2177" s="455" t="n"/>
      <c r="AR2177" s="418" t="n"/>
      <c r="AS2177" s="418" t="n"/>
      <c r="AT2177" s="418" t="n"/>
    </row>
    <row r="2178">
      <c r="A2178" s="417" t="n">
        <v>2169</v>
      </c>
      <c r="B2178" s="418" t="inlineStr">
        <is>
          <t>Service Fee</t>
        </is>
      </c>
      <c r="C2178" s="418" t="inlineStr">
        <is>
          <t>ប្យួរ៉ូ វេរីតាស (ខេមបូឌា) លីមីធីត</t>
        </is>
      </c>
      <c r="D2178" s="418" t="inlineStr">
        <is>
          <t>L001-107024462</t>
        </is>
      </c>
      <c r="E2178" s="418" t="inlineStr">
        <is>
          <t>59010200</t>
        </is>
      </c>
      <c r="F2178" s="419" t="n">
        <v>44344</v>
      </c>
      <c r="G2178" s="420" t="n">
        <v>110256</v>
      </c>
      <c r="H2178" s="418" t="n"/>
      <c r="I2178" s="455" t="n">
        <v>110256</v>
      </c>
      <c r="J2178" s="418">
        <f>IF(L2178&lt;&gt;"",L2178,K2178)</f>
        <v/>
      </c>
      <c r="K2178" s="418">
        <f>IF(AND(T2178=TRUE, U2178=TRUE, V2178=TRUE), IF(W2178&lt;-0.05, "អនុញ្ញាត (អ្នកផ្គត់ផ្គង់ប្រកាសខ្វះ)", "បានប្រកាស (អនុញ្ញាត)"), IF(AND(T2178=FALSE, U2178=FALSE, V2178=FALSE), "ព្យួរទុក (មិនមានទិន្នន័យ)", "ប្រកាសខុស (ព្យួរទុក)"))</f>
        <v/>
      </c>
      <c r="L2178" s="418" t="inlineStr"/>
      <c r="M2178" s="418" t="inlineStr"/>
      <c r="N2178" s="455" t="n"/>
      <c r="O2178" s="455">
        <f>IF(W2178&lt;0,AI2178,I2178)</f>
        <v/>
      </c>
      <c r="P2178" s="455">
        <f>I2178-O2178</f>
        <v/>
      </c>
      <c r="Q2178" s="418" t="n"/>
      <c r="R2178" s="418" t="inlineStr">
        <is>
          <t>59010200</t>
        </is>
      </c>
      <c r="S2178" s="418" t="inlineStr"/>
      <c r="T2178" s="418">
        <f>R2178=S2178</f>
        <v/>
      </c>
      <c r="U2178" s="418">
        <f>AND(MONTH(F2178)=MONTH(Y2178), YEAR(F2178)=YEAR(Y2178))</f>
        <v/>
      </c>
      <c r="V2178" s="418">
        <f>AND(AC2178&lt;&gt;"", 'Company information'!D$4&lt;&gt;"", RIGHT(SUBSTITUTE(AC2178,"-",""),9)=RIGHT(SUBSTITUTE('Company information'!D$4,"-",""),9))</f>
        <v/>
      </c>
      <c r="W2178" s="418">
        <f>AI2178-I2178</f>
        <v/>
      </c>
      <c r="X2178" s="455" t="n"/>
      <c r="Y2178" s="417" t="n"/>
      <c r="Z2178" s="418" t="n"/>
      <c r="AA2178" s="418" t="n"/>
      <c r="AB2178" s="418" t="n"/>
      <c r="AC2178" s="418" t="n"/>
      <c r="AD2178" s="418" t="n"/>
      <c r="AE2178" s="455" t="n"/>
      <c r="AF2178" s="455" t="n"/>
      <c r="AG2178" s="455" t="n"/>
      <c r="AH2178" s="455" t="n"/>
      <c r="AI2178" s="455" t="n"/>
      <c r="AJ2178" s="455" t="n"/>
      <c r="AK2178" s="455" t="n"/>
      <c r="AL2178" s="455" t="n"/>
      <c r="AM2178" s="455" t="n"/>
      <c r="AN2178" s="455" t="n"/>
      <c r="AO2178" s="455" t="n"/>
      <c r="AP2178" s="455" t="n"/>
      <c r="AQ2178" s="455" t="n"/>
      <c r="AR2178" s="418" t="n"/>
      <c r="AS2178" s="418" t="n"/>
      <c r="AT2178" s="418" t="n"/>
    </row>
    <row r="2179">
      <c r="A2179" s="417" t="n">
        <v>2170</v>
      </c>
      <c r="B2179" s="418" t="inlineStr">
        <is>
          <t>Service Fee</t>
        </is>
      </c>
      <c r="C2179" s="418" t="inlineStr">
        <is>
          <t>ប្យួរ៉ូ វេរីតាស (ខេមបូឌា) លីមីធីត</t>
        </is>
      </c>
      <c r="D2179" s="418" t="inlineStr">
        <is>
          <t>L001-107024462</t>
        </is>
      </c>
      <c r="E2179" s="418" t="inlineStr">
        <is>
          <t>59010188</t>
        </is>
      </c>
      <c r="F2179" s="419" t="n">
        <v>44343</v>
      </c>
      <c r="G2179" s="420" t="n">
        <v>165386</v>
      </c>
      <c r="H2179" s="418" t="n"/>
      <c r="I2179" s="455" t="n">
        <v>165386</v>
      </c>
      <c r="J2179" s="418">
        <f>IF(L2179&lt;&gt;"",L2179,K2179)</f>
        <v/>
      </c>
      <c r="K2179" s="418">
        <f>IF(AND(T2179=TRUE, U2179=TRUE, V2179=TRUE), IF(W2179&lt;-0.05, "អនុញ្ញាត (អ្នកផ្គត់ផ្គង់ប្រកាសខ្វះ)", "បានប្រកាស (អនុញ្ញាត)"), IF(AND(T2179=FALSE, U2179=FALSE, V2179=FALSE), "ព្យួរទុក (មិនមានទិន្នន័យ)", "ប្រកាសខុស (ព្យួរទុក)"))</f>
        <v/>
      </c>
      <c r="L2179" s="418" t="inlineStr"/>
      <c r="M2179" s="418" t="inlineStr"/>
      <c r="N2179" s="455" t="n"/>
      <c r="O2179" s="455">
        <f>IF(W2179&lt;0,AI2179,I2179)</f>
        <v/>
      </c>
      <c r="P2179" s="455">
        <f>I2179-O2179</f>
        <v/>
      </c>
      <c r="Q2179" s="418" t="n"/>
      <c r="R2179" s="418" t="inlineStr">
        <is>
          <t>59010188</t>
        </is>
      </c>
      <c r="S2179" s="418" t="inlineStr"/>
      <c r="T2179" s="418">
        <f>R2179=S2179</f>
        <v/>
      </c>
      <c r="U2179" s="418">
        <f>AND(MONTH(F2179)=MONTH(Y2179), YEAR(F2179)=YEAR(Y2179))</f>
        <v/>
      </c>
      <c r="V2179" s="418">
        <f>AND(AC2179&lt;&gt;"", 'Company information'!D$4&lt;&gt;"", RIGHT(SUBSTITUTE(AC2179,"-",""),9)=RIGHT(SUBSTITUTE('Company information'!D$4,"-",""),9))</f>
        <v/>
      </c>
      <c r="W2179" s="418">
        <f>AI2179-I2179</f>
        <v/>
      </c>
      <c r="X2179" s="455" t="n"/>
      <c r="Y2179" s="417" t="n"/>
      <c r="Z2179" s="418" t="n"/>
      <c r="AA2179" s="418" t="n"/>
      <c r="AB2179" s="418" t="n"/>
      <c r="AC2179" s="418" t="n"/>
      <c r="AD2179" s="418" t="n"/>
      <c r="AE2179" s="455" t="n"/>
      <c r="AF2179" s="455" t="n"/>
      <c r="AG2179" s="455" t="n"/>
      <c r="AH2179" s="455" t="n"/>
      <c r="AI2179" s="455" t="n"/>
      <c r="AJ2179" s="455" t="n"/>
      <c r="AK2179" s="455" t="n"/>
      <c r="AL2179" s="455" t="n"/>
      <c r="AM2179" s="455" t="n"/>
      <c r="AN2179" s="455" t="n"/>
      <c r="AO2179" s="455" t="n"/>
      <c r="AP2179" s="455" t="n"/>
      <c r="AQ2179" s="455" t="n"/>
      <c r="AR2179" s="418" t="n"/>
      <c r="AS2179" s="418" t="n"/>
      <c r="AT2179" s="418" t="n"/>
    </row>
    <row r="2180">
      <c r="A2180" s="417" t="n">
        <v>2171</v>
      </c>
      <c r="B2180" s="418" t="inlineStr">
        <is>
          <t>Service Fee</t>
        </is>
      </c>
      <c r="C2180" s="418" t="inlineStr">
        <is>
          <t>ប្យួរ៉ូ វេរីតាស (ខេមបូឌា) លីមីធីត</t>
        </is>
      </c>
      <c r="D2180" s="418" t="inlineStr">
        <is>
          <t>L001-107024462</t>
        </is>
      </c>
      <c r="E2180" s="418" t="inlineStr">
        <is>
          <t>59010175</t>
        </is>
      </c>
      <c r="F2180" s="419" t="n">
        <v>44341</v>
      </c>
      <c r="G2180" s="420" t="n">
        <v>191798</v>
      </c>
      <c r="H2180" s="418" t="n"/>
      <c r="I2180" s="455" t="n">
        <v>191798</v>
      </c>
      <c r="J2180" s="418">
        <f>IF(L2180&lt;&gt;"",L2180,K2180)</f>
        <v/>
      </c>
      <c r="K2180" s="418">
        <f>IF(AND(T2180=TRUE, U2180=TRUE, V2180=TRUE), IF(W2180&lt;-0.05, "អនុញ្ញាត (អ្នកផ្គត់ផ្គង់ប្រកាសខ្វះ)", "បានប្រកាស (អនុញ្ញាត)"), IF(AND(T2180=FALSE, U2180=FALSE, V2180=FALSE), "ព្យួរទុក (មិនមានទិន្នន័យ)", "ប្រកាសខុស (ព្យួរទុក)"))</f>
        <v/>
      </c>
      <c r="L2180" s="418" t="inlineStr"/>
      <c r="M2180" s="418" t="inlineStr"/>
      <c r="N2180" s="455" t="n"/>
      <c r="O2180" s="455">
        <f>IF(W2180&lt;0,AI2180,I2180)</f>
        <v/>
      </c>
      <c r="P2180" s="455">
        <f>I2180-O2180</f>
        <v/>
      </c>
      <c r="Q2180" s="418" t="n"/>
      <c r="R2180" s="418" t="inlineStr">
        <is>
          <t>59010175</t>
        </is>
      </c>
      <c r="S2180" s="418" t="inlineStr"/>
      <c r="T2180" s="418">
        <f>R2180=S2180</f>
        <v/>
      </c>
      <c r="U2180" s="418">
        <f>AND(MONTH(F2180)=MONTH(Y2180), YEAR(F2180)=YEAR(Y2180))</f>
        <v/>
      </c>
      <c r="V2180" s="418">
        <f>AND(AC2180&lt;&gt;"", 'Company information'!D$4&lt;&gt;"", RIGHT(SUBSTITUTE(AC2180,"-",""),9)=RIGHT(SUBSTITUTE('Company information'!D$4,"-",""),9))</f>
        <v/>
      </c>
      <c r="W2180" s="418">
        <f>AI2180-I2180</f>
        <v/>
      </c>
      <c r="X2180" s="455" t="n"/>
      <c r="Y2180" s="417" t="n"/>
      <c r="Z2180" s="418" t="n"/>
      <c r="AA2180" s="418" t="n"/>
      <c r="AB2180" s="418" t="n"/>
      <c r="AC2180" s="418" t="n"/>
      <c r="AD2180" s="418" t="n"/>
      <c r="AE2180" s="455" t="n"/>
      <c r="AF2180" s="455" t="n"/>
      <c r="AG2180" s="455" t="n"/>
      <c r="AH2180" s="455" t="n"/>
      <c r="AI2180" s="455" t="n"/>
      <c r="AJ2180" s="455" t="n"/>
      <c r="AK2180" s="455" t="n"/>
      <c r="AL2180" s="455" t="n"/>
      <c r="AM2180" s="455" t="n"/>
      <c r="AN2180" s="455" t="n"/>
      <c r="AO2180" s="455" t="n"/>
      <c r="AP2180" s="455" t="n"/>
      <c r="AQ2180" s="455" t="n"/>
      <c r="AR2180" s="418" t="n"/>
      <c r="AS2180" s="418" t="n"/>
      <c r="AT2180" s="418" t="n"/>
    </row>
    <row r="2181">
      <c r="A2181" s="417" t="n">
        <v>2172</v>
      </c>
      <c r="B2181" s="418" t="inlineStr">
        <is>
          <t>Service Fee</t>
        </is>
      </c>
      <c r="C2181" s="418" t="inlineStr">
        <is>
          <t>ប្យួរ៉ូ វេរីតាស (ខេមបូឌា) លីមីធីត</t>
        </is>
      </c>
      <c r="D2181" s="418" t="inlineStr">
        <is>
          <t>L001-107024462</t>
        </is>
      </c>
      <c r="E2181" s="418" t="inlineStr">
        <is>
          <t>59010171</t>
        </is>
      </c>
      <c r="F2181" s="419" t="n">
        <v>44340</v>
      </c>
      <c r="G2181" s="420" t="n">
        <v>165508</v>
      </c>
      <c r="H2181" s="418" t="n"/>
      <c r="I2181" s="455" t="n">
        <v>165508</v>
      </c>
      <c r="J2181" s="418">
        <f>IF(L2181&lt;&gt;"",L2181,K2181)</f>
        <v/>
      </c>
      <c r="K2181" s="418">
        <f>IF(AND(T2181=TRUE, U2181=TRUE, V2181=TRUE), IF(W2181&lt;-0.05, "អនុញ្ញាត (អ្នកផ្គត់ផ្គង់ប្រកាសខ្វះ)", "បានប្រកាស (អនុញ្ញាត)"), IF(AND(T2181=FALSE, U2181=FALSE, V2181=FALSE), "ព្យួរទុក (មិនមានទិន្នន័យ)", "ប្រកាសខុស (ព្យួរទុក)"))</f>
        <v/>
      </c>
      <c r="L2181" s="418" t="inlineStr"/>
      <c r="M2181" s="418" t="inlineStr"/>
      <c r="N2181" s="455" t="n"/>
      <c r="O2181" s="455">
        <f>IF(W2181&lt;0,AI2181,I2181)</f>
        <v/>
      </c>
      <c r="P2181" s="455">
        <f>I2181-O2181</f>
        <v/>
      </c>
      <c r="Q2181" s="418" t="n"/>
      <c r="R2181" s="418" t="inlineStr">
        <is>
          <t>59010171</t>
        </is>
      </c>
      <c r="S2181" s="418" t="inlineStr"/>
      <c r="T2181" s="418">
        <f>R2181=S2181</f>
        <v/>
      </c>
      <c r="U2181" s="418">
        <f>AND(MONTH(F2181)=MONTH(Y2181), YEAR(F2181)=YEAR(Y2181))</f>
        <v/>
      </c>
      <c r="V2181" s="418">
        <f>AND(AC2181&lt;&gt;"", 'Company information'!D$4&lt;&gt;"", RIGHT(SUBSTITUTE(AC2181,"-",""),9)=RIGHT(SUBSTITUTE('Company information'!D$4,"-",""),9))</f>
        <v/>
      </c>
      <c r="W2181" s="418">
        <f>AI2181-I2181</f>
        <v/>
      </c>
      <c r="X2181" s="455" t="n"/>
      <c r="Y2181" s="417" t="n"/>
      <c r="Z2181" s="418" t="n"/>
      <c r="AA2181" s="418" t="n"/>
      <c r="AB2181" s="418" t="n"/>
      <c r="AC2181" s="418" t="n"/>
      <c r="AD2181" s="418" t="n"/>
      <c r="AE2181" s="455" t="n"/>
      <c r="AF2181" s="455" t="n"/>
      <c r="AG2181" s="455" t="n"/>
      <c r="AH2181" s="455" t="n"/>
      <c r="AI2181" s="455" t="n"/>
      <c r="AJ2181" s="455" t="n"/>
      <c r="AK2181" s="455" t="n"/>
      <c r="AL2181" s="455" t="n"/>
      <c r="AM2181" s="455" t="n"/>
      <c r="AN2181" s="455" t="n"/>
      <c r="AO2181" s="455" t="n"/>
      <c r="AP2181" s="455" t="n"/>
      <c r="AQ2181" s="455" t="n"/>
      <c r="AR2181" s="418" t="n"/>
      <c r="AS2181" s="418" t="n"/>
      <c r="AT2181" s="418" t="n"/>
    </row>
    <row r="2182">
      <c r="A2182" s="417" t="n">
        <v>2173</v>
      </c>
      <c r="B2182" s="418" t="inlineStr">
        <is>
          <t>Service Fee</t>
        </is>
      </c>
      <c r="C2182" s="418" t="inlineStr">
        <is>
          <t>ប្យួរ៉ូ វេរីតាស (ខេមបូឌា) លីមីធីត</t>
        </is>
      </c>
      <c r="D2182" s="418" t="inlineStr">
        <is>
          <t>L001-107024462</t>
        </is>
      </c>
      <c r="E2182" s="418" t="inlineStr">
        <is>
          <t>59010168</t>
        </is>
      </c>
      <c r="F2182" s="419" t="n">
        <v>44340</v>
      </c>
      <c r="G2182" s="420" t="n">
        <v>55171</v>
      </c>
      <c r="H2182" s="418" t="n"/>
      <c r="I2182" s="455" t="n">
        <v>55171</v>
      </c>
      <c r="J2182" s="418">
        <f>IF(L2182&lt;&gt;"",L2182,K2182)</f>
        <v/>
      </c>
      <c r="K2182" s="418">
        <f>IF(AND(T2182=TRUE, U2182=TRUE, V2182=TRUE), IF(W2182&lt;-0.05, "អនុញ្ញាត (អ្នកផ្គត់ផ្គង់ប្រកាសខ្វះ)", "បានប្រកាស (អនុញ្ញាត)"), IF(AND(T2182=FALSE, U2182=FALSE, V2182=FALSE), "ព្យួរទុក (មិនមានទិន្នន័យ)", "ប្រកាសខុស (ព្យួរទុក)"))</f>
        <v/>
      </c>
      <c r="L2182" s="418" t="inlineStr"/>
      <c r="M2182" s="418" t="inlineStr"/>
      <c r="N2182" s="455" t="n"/>
      <c r="O2182" s="455">
        <f>IF(W2182&lt;0,AI2182,I2182)</f>
        <v/>
      </c>
      <c r="P2182" s="455">
        <f>I2182-O2182</f>
        <v/>
      </c>
      <c r="Q2182" s="418" t="n"/>
      <c r="R2182" s="418" t="inlineStr">
        <is>
          <t>59010168</t>
        </is>
      </c>
      <c r="S2182" s="418" t="inlineStr"/>
      <c r="T2182" s="418">
        <f>R2182=S2182</f>
        <v/>
      </c>
      <c r="U2182" s="418">
        <f>AND(MONTH(F2182)=MONTH(Y2182), YEAR(F2182)=YEAR(Y2182))</f>
        <v/>
      </c>
      <c r="V2182" s="418">
        <f>AND(AC2182&lt;&gt;"", 'Company information'!D$4&lt;&gt;"", RIGHT(SUBSTITUTE(AC2182,"-",""),9)=RIGHT(SUBSTITUTE('Company information'!D$4,"-",""),9))</f>
        <v/>
      </c>
      <c r="W2182" s="418">
        <f>AI2182-I2182</f>
        <v/>
      </c>
      <c r="X2182" s="455" t="n"/>
      <c r="Y2182" s="417" t="n"/>
      <c r="Z2182" s="418" t="n"/>
      <c r="AA2182" s="418" t="n"/>
      <c r="AB2182" s="418" t="n"/>
      <c r="AC2182" s="418" t="n"/>
      <c r="AD2182" s="418" t="n"/>
      <c r="AE2182" s="455" t="n"/>
      <c r="AF2182" s="455" t="n"/>
      <c r="AG2182" s="455" t="n"/>
      <c r="AH2182" s="455" t="n"/>
      <c r="AI2182" s="455" t="n"/>
      <c r="AJ2182" s="455" t="n"/>
      <c r="AK2182" s="455" t="n"/>
      <c r="AL2182" s="455" t="n"/>
      <c r="AM2182" s="455" t="n"/>
      <c r="AN2182" s="455" t="n"/>
      <c r="AO2182" s="455" t="n"/>
      <c r="AP2182" s="455" t="n"/>
      <c r="AQ2182" s="455" t="n"/>
      <c r="AR2182" s="418" t="n"/>
      <c r="AS2182" s="418" t="n"/>
      <c r="AT2182" s="418" t="n"/>
    </row>
    <row r="2183">
      <c r="A2183" s="417" t="n">
        <v>2174</v>
      </c>
      <c r="B2183" s="418" t="inlineStr">
        <is>
          <t>Service Fee</t>
        </is>
      </c>
      <c r="C2183" s="418" t="inlineStr">
        <is>
          <t>ប្យួរ៉ូ វេរីតាស (ខេមបូឌា) លីមីធីត</t>
        </is>
      </c>
      <c r="D2183" s="418" t="inlineStr">
        <is>
          <t>L001-107024462</t>
        </is>
      </c>
      <c r="E2183" s="418" t="inlineStr">
        <is>
          <t>59010161</t>
        </is>
      </c>
      <c r="F2183" s="419" t="n">
        <v>44337</v>
      </c>
      <c r="G2183" s="420" t="n">
        <v>55198</v>
      </c>
      <c r="H2183" s="418" t="n"/>
      <c r="I2183" s="455" t="n">
        <v>55198</v>
      </c>
      <c r="J2183" s="418">
        <f>IF(L2183&lt;&gt;"",L2183,K2183)</f>
        <v/>
      </c>
      <c r="K2183" s="418">
        <f>IF(AND(T2183=TRUE, U2183=TRUE, V2183=TRUE), IF(W2183&lt;-0.05, "អនុញ្ញាត (អ្នកផ្គត់ផ្គង់ប្រកាសខ្វះ)", "បានប្រកាស (អនុញ្ញាត)"), IF(AND(T2183=FALSE, U2183=FALSE, V2183=FALSE), "ព្យួរទុក (មិនមានទិន្នន័យ)", "ប្រកាសខុស (ព្យួរទុក)"))</f>
        <v/>
      </c>
      <c r="L2183" s="418" t="inlineStr"/>
      <c r="M2183" s="418" t="inlineStr"/>
      <c r="N2183" s="455" t="n"/>
      <c r="O2183" s="455">
        <f>IF(W2183&lt;0,AI2183,I2183)</f>
        <v/>
      </c>
      <c r="P2183" s="455">
        <f>I2183-O2183</f>
        <v/>
      </c>
      <c r="Q2183" s="418" t="n"/>
      <c r="R2183" s="418" t="inlineStr">
        <is>
          <t>59010161</t>
        </is>
      </c>
      <c r="S2183" s="418" t="inlineStr"/>
      <c r="T2183" s="418">
        <f>R2183=S2183</f>
        <v/>
      </c>
      <c r="U2183" s="418">
        <f>AND(MONTH(F2183)=MONTH(Y2183), YEAR(F2183)=YEAR(Y2183))</f>
        <v/>
      </c>
      <c r="V2183" s="418">
        <f>AND(AC2183&lt;&gt;"", 'Company information'!D$4&lt;&gt;"", RIGHT(SUBSTITUTE(AC2183,"-",""),9)=RIGHT(SUBSTITUTE('Company information'!D$4,"-",""),9))</f>
        <v/>
      </c>
      <c r="W2183" s="418">
        <f>AI2183-I2183</f>
        <v/>
      </c>
      <c r="X2183" s="455" t="n"/>
      <c r="Y2183" s="417" t="n"/>
      <c r="Z2183" s="418" t="n"/>
      <c r="AA2183" s="418" t="n"/>
      <c r="AB2183" s="418" t="n"/>
      <c r="AC2183" s="418" t="n"/>
      <c r="AD2183" s="418" t="n"/>
      <c r="AE2183" s="455" t="n"/>
      <c r="AF2183" s="455" t="n"/>
      <c r="AG2183" s="455" t="n"/>
      <c r="AH2183" s="455" t="n"/>
      <c r="AI2183" s="455" t="n"/>
      <c r="AJ2183" s="455" t="n"/>
      <c r="AK2183" s="455" t="n"/>
      <c r="AL2183" s="455" t="n"/>
      <c r="AM2183" s="455" t="n"/>
      <c r="AN2183" s="455" t="n"/>
      <c r="AO2183" s="455" t="n"/>
      <c r="AP2183" s="455" t="n"/>
      <c r="AQ2183" s="455" t="n"/>
      <c r="AR2183" s="418" t="n"/>
      <c r="AS2183" s="418" t="n"/>
      <c r="AT2183" s="418" t="n"/>
    </row>
    <row r="2184">
      <c r="A2184" s="417" t="n">
        <v>2175</v>
      </c>
      <c r="B2184" s="418" t="inlineStr">
        <is>
          <t>Service Fee</t>
        </is>
      </c>
      <c r="C2184" s="418" t="inlineStr">
        <is>
          <t>ប្យួរ៉ូ វេរីតាស (ខេមបូឌា) លីមីធីត</t>
        </is>
      </c>
      <c r="D2184" s="418" t="inlineStr">
        <is>
          <t>L001-107024462</t>
        </is>
      </c>
      <c r="E2184" s="418" t="inlineStr">
        <is>
          <t>59010159</t>
        </is>
      </c>
      <c r="F2184" s="419" t="n">
        <v>44336</v>
      </c>
      <c r="G2184" s="420" t="n">
        <v>186635</v>
      </c>
      <c r="H2184" s="418" t="n"/>
      <c r="I2184" s="455" t="n">
        <v>186635</v>
      </c>
      <c r="J2184" s="418">
        <f>IF(L2184&lt;&gt;"",L2184,K2184)</f>
        <v/>
      </c>
      <c r="K2184" s="418">
        <f>IF(AND(T2184=TRUE, U2184=TRUE, V2184=TRUE), IF(W2184&lt;-0.05, "អនុញ្ញាត (អ្នកផ្គត់ផ្គង់ប្រកាសខ្វះ)", "បានប្រកាស (អនុញ្ញាត)"), IF(AND(T2184=FALSE, U2184=FALSE, V2184=FALSE), "ព្យួរទុក (មិនមានទិន្នន័យ)", "ប្រកាសខុស (ព្យួរទុក)"))</f>
        <v/>
      </c>
      <c r="L2184" s="418" t="inlineStr"/>
      <c r="M2184" s="418" t="inlineStr"/>
      <c r="N2184" s="455" t="n"/>
      <c r="O2184" s="455">
        <f>IF(W2184&lt;0,AI2184,I2184)</f>
        <v/>
      </c>
      <c r="P2184" s="455">
        <f>I2184-O2184</f>
        <v/>
      </c>
      <c r="Q2184" s="418" t="n"/>
      <c r="R2184" s="418" t="inlineStr">
        <is>
          <t>59010159</t>
        </is>
      </c>
      <c r="S2184" s="418" t="inlineStr"/>
      <c r="T2184" s="418">
        <f>R2184=S2184</f>
        <v/>
      </c>
      <c r="U2184" s="418">
        <f>AND(MONTH(F2184)=MONTH(Y2184), YEAR(F2184)=YEAR(Y2184))</f>
        <v/>
      </c>
      <c r="V2184" s="418">
        <f>AND(AC2184&lt;&gt;"", 'Company information'!D$4&lt;&gt;"", RIGHT(SUBSTITUTE(AC2184,"-",""),9)=RIGHT(SUBSTITUTE('Company information'!D$4,"-",""),9))</f>
        <v/>
      </c>
      <c r="W2184" s="418">
        <f>AI2184-I2184</f>
        <v/>
      </c>
      <c r="X2184" s="455" t="n"/>
      <c r="Y2184" s="417" t="n"/>
      <c r="Z2184" s="418" t="n"/>
      <c r="AA2184" s="418" t="n"/>
      <c r="AB2184" s="418" t="n"/>
      <c r="AC2184" s="418" t="n"/>
      <c r="AD2184" s="418" t="n"/>
      <c r="AE2184" s="455" t="n"/>
      <c r="AF2184" s="455" t="n"/>
      <c r="AG2184" s="455" t="n"/>
      <c r="AH2184" s="455" t="n"/>
      <c r="AI2184" s="455" t="n"/>
      <c r="AJ2184" s="455" t="n"/>
      <c r="AK2184" s="455" t="n"/>
      <c r="AL2184" s="455" t="n"/>
      <c r="AM2184" s="455" t="n"/>
      <c r="AN2184" s="455" t="n"/>
      <c r="AO2184" s="455" t="n"/>
      <c r="AP2184" s="455" t="n"/>
      <c r="AQ2184" s="455" t="n"/>
      <c r="AR2184" s="418" t="n"/>
      <c r="AS2184" s="418" t="n"/>
      <c r="AT2184" s="418" t="n"/>
    </row>
    <row r="2185">
      <c r="A2185" s="417" t="n">
        <v>2176</v>
      </c>
      <c r="B2185" s="418" t="inlineStr">
        <is>
          <t>Service Fee</t>
        </is>
      </c>
      <c r="C2185" s="418" t="inlineStr">
        <is>
          <t>ប្យួរ៉ូ វេរីតាស (ខេមបូឌា) លីមីធីត</t>
        </is>
      </c>
      <c r="D2185" s="418" t="inlineStr">
        <is>
          <t>L001-107024462</t>
        </is>
      </c>
      <c r="E2185" s="418" t="inlineStr">
        <is>
          <t>59010157</t>
        </is>
      </c>
      <c r="F2185" s="419" t="n">
        <v>44336</v>
      </c>
      <c r="G2185" s="420" t="n">
        <v>165589</v>
      </c>
      <c r="H2185" s="418" t="n"/>
      <c r="I2185" s="455" t="n">
        <v>165589</v>
      </c>
      <c r="J2185" s="418">
        <f>IF(L2185&lt;&gt;"",L2185,K2185)</f>
        <v/>
      </c>
      <c r="K2185" s="418">
        <f>IF(AND(T2185=TRUE, U2185=TRUE, V2185=TRUE), IF(W2185&lt;-0.05, "អនុញ្ញាត (អ្នកផ្គត់ផ្គង់ប្រកាសខ្វះ)", "បានប្រកាស (អនុញ្ញាត)"), IF(AND(T2185=FALSE, U2185=FALSE, V2185=FALSE), "ព្យួរទុក (មិនមានទិន្នន័យ)", "ប្រកាសខុស (ព្យួរទុក)"))</f>
        <v/>
      </c>
      <c r="L2185" s="418" t="inlineStr"/>
      <c r="M2185" s="418" t="inlineStr"/>
      <c r="N2185" s="455" t="n"/>
      <c r="O2185" s="455">
        <f>IF(W2185&lt;0,AI2185,I2185)</f>
        <v/>
      </c>
      <c r="P2185" s="455">
        <f>I2185-O2185</f>
        <v/>
      </c>
      <c r="Q2185" s="418" t="n"/>
      <c r="R2185" s="418" t="inlineStr">
        <is>
          <t>59010157</t>
        </is>
      </c>
      <c r="S2185" s="418" t="inlineStr"/>
      <c r="T2185" s="418">
        <f>R2185=S2185</f>
        <v/>
      </c>
      <c r="U2185" s="418">
        <f>AND(MONTH(F2185)=MONTH(Y2185), YEAR(F2185)=YEAR(Y2185))</f>
        <v/>
      </c>
      <c r="V2185" s="418">
        <f>AND(AC2185&lt;&gt;"", 'Company information'!D$4&lt;&gt;"", RIGHT(SUBSTITUTE(AC2185,"-",""),9)=RIGHT(SUBSTITUTE('Company information'!D$4,"-",""),9))</f>
        <v/>
      </c>
      <c r="W2185" s="418">
        <f>AI2185-I2185</f>
        <v/>
      </c>
      <c r="X2185" s="455" t="n"/>
      <c r="Y2185" s="417" t="n"/>
      <c r="Z2185" s="418" t="n"/>
      <c r="AA2185" s="418" t="n"/>
      <c r="AB2185" s="418" t="n"/>
      <c r="AC2185" s="418" t="n"/>
      <c r="AD2185" s="418" t="n"/>
      <c r="AE2185" s="455" t="n"/>
      <c r="AF2185" s="455" t="n"/>
      <c r="AG2185" s="455" t="n"/>
      <c r="AH2185" s="455" t="n"/>
      <c r="AI2185" s="455" t="n"/>
      <c r="AJ2185" s="455" t="n"/>
      <c r="AK2185" s="455" t="n"/>
      <c r="AL2185" s="455" t="n"/>
      <c r="AM2185" s="455" t="n"/>
      <c r="AN2185" s="455" t="n"/>
      <c r="AO2185" s="455" t="n"/>
      <c r="AP2185" s="455" t="n"/>
      <c r="AQ2185" s="455" t="n"/>
      <c r="AR2185" s="418" t="n"/>
      <c r="AS2185" s="418" t="n"/>
      <c r="AT2185" s="418" t="n"/>
    </row>
    <row r="2186">
      <c r="A2186" s="417" t="n">
        <v>2177</v>
      </c>
      <c r="B2186" s="418" t="inlineStr">
        <is>
          <t>Service Fee</t>
        </is>
      </c>
      <c r="C2186" s="418" t="inlineStr">
        <is>
          <t>ប្យួរ៉ូ វេរីតាស (ខេមបូឌា) លីមីធីត</t>
        </is>
      </c>
      <c r="D2186" s="418" t="inlineStr">
        <is>
          <t>L001-107024462</t>
        </is>
      </c>
      <c r="E2186" s="418" t="inlineStr">
        <is>
          <t>59010135</t>
        </is>
      </c>
      <c r="F2186" s="419" t="n">
        <v>44330</v>
      </c>
      <c r="G2186" s="420" t="n">
        <v>110121</v>
      </c>
      <c r="H2186" s="418" t="n"/>
      <c r="I2186" s="455" t="n">
        <v>110121</v>
      </c>
      <c r="J2186" s="418">
        <f>IF(L2186&lt;&gt;"",L2186,K2186)</f>
        <v/>
      </c>
      <c r="K2186" s="418">
        <f>IF(AND(T2186=TRUE, U2186=TRUE, V2186=TRUE), IF(W2186&lt;-0.05, "អនុញ្ញាត (អ្នកផ្គត់ផ្គង់ប្រកាសខ្វះ)", "បានប្រកាស (អនុញ្ញាត)"), IF(AND(T2186=FALSE, U2186=FALSE, V2186=FALSE), "ព្យួរទុក (មិនមានទិន្នន័យ)", "ប្រកាសខុស (ព្យួរទុក)"))</f>
        <v/>
      </c>
      <c r="L2186" s="418" t="inlineStr"/>
      <c r="M2186" s="418" t="inlineStr"/>
      <c r="N2186" s="455" t="n"/>
      <c r="O2186" s="455">
        <f>IF(W2186&lt;0,AI2186,I2186)</f>
        <v/>
      </c>
      <c r="P2186" s="455">
        <f>I2186-O2186</f>
        <v/>
      </c>
      <c r="Q2186" s="418" t="n"/>
      <c r="R2186" s="418" t="inlineStr">
        <is>
          <t>59010135</t>
        </is>
      </c>
      <c r="S2186" s="418" t="inlineStr"/>
      <c r="T2186" s="418">
        <f>R2186=S2186</f>
        <v/>
      </c>
      <c r="U2186" s="418">
        <f>AND(MONTH(F2186)=MONTH(Y2186), YEAR(F2186)=YEAR(Y2186))</f>
        <v/>
      </c>
      <c r="V2186" s="418">
        <f>AND(AC2186&lt;&gt;"", 'Company information'!D$4&lt;&gt;"", RIGHT(SUBSTITUTE(AC2186,"-",""),9)=RIGHT(SUBSTITUTE('Company information'!D$4,"-",""),9))</f>
        <v/>
      </c>
      <c r="W2186" s="418">
        <f>AI2186-I2186</f>
        <v/>
      </c>
      <c r="X2186" s="455" t="n"/>
      <c r="Y2186" s="417" t="n"/>
      <c r="Z2186" s="418" t="n"/>
      <c r="AA2186" s="418" t="n"/>
      <c r="AB2186" s="418" t="n"/>
      <c r="AC2186" s="418" t="n"/>
      <c r="AD2186" s="418" t="n"/>
      <c r="AE2186" s="455" t="n"/>
      <c r="AF2186" s="455" t="n"/>
      <c r="AG2186" s="455" t="n"/>
      <c r="AH2186" s="455" t="n"/>
      <c r="AI2186" s="455" t="n"/>
      <c r="AJ2186" s="455" t="n"/>
      <c r="AK2186" s="455" t="n"/>
      <c r="AL2186" s="455" t="n"/>
      <c r="AM2186" s="455" t="n"/>
      <c r="AN2186" s="455" t="n"/>
      <c r="AO2186" s="455" t="n"/>
      <c r="AP2186" s="455" t="n"/>
      <c r="AQ2186" s="455" t="n"/>
      <c r="AR2186" s="418" t="n"/>
      <c r="AS2186" s="418" t="n"/>
      <c r="AT2186" s="418" t="n"/>
    </row>
    <row r="2187">
      <c r="A2187" s="417" t="n">
        <v>2178</v>
      </c>
      <c r="B2187" s="418" t="inlineStr">
        <is>
          <t>Service Fee</t>
        </is>
      </c>
      <c r="C2187" s="418" t="inlineStr">
        <is>
          <t>ប្យួរ៉ូ វេរីតាស (ខេមបូឌា) លីមីធីត</t>
        </is>
      </c>
      <c r="D2187" s="418" t="inlineStr">
        <is>
          <t>L001-107024462</t>
        </is>
      </c>
      <c r="E2187" s="418" t="inlineStr">
        <is>
          <t>59010130</t>
        </is>
      </c>
      <c r="F2187" s="419" t="n">
        <v>44329</v>
      </c>
      <c r="G2187" s="420" t="n">
        <v>55062</v>
      </c>
      <c r="H2187" s="418" t="n"/>
      <c r="I2187" s="455" t="n">
        <v>55062</v>
      </c>
      <c r="J2187" s="418">
        <f>IF(L2187&lt;&gt;"",L2187,K2187)</f>
        <v/>
      </c>
      <c r="K2187" s="418">
        <f>IF(AND(T2187=TRUE, U2187=TRUE, V2187=TRUE), IF(W2187&lt;-0.05, "អនុញ្ញាត (អ្នកផ្គត់ផ្គង់ប្រកាសខ្វះ)", "បានប្រកាស (អនុញ្ញាត)"), IF(AND(T2187=FALSE, U2187=FALSE, V2187=FALSE), "ព្យួរទុក (មិនមានទិន្នន័យ)", "ប្រកាសខុស (ព្យួរទុក)"))</f>
        <v/>
      </c>
      <c r="L2187" s="418" t="inlineStr"/>
      <c r="M2187" s="418" t="inlineStr"/>
      <c r="N2187" s="455" t="n"/>
      <c r="O2187" s="455">
        <f>IF(W2187&lt;0,AI2187,I2187)</f>
        <v/>
      </c>
      <c r="P2187" s="455">
        <f>I2187-O2187</f>
        <v/>
      </c>
      <c r="Q2187" s="418" t="n"/>
      <c r="R2187" s="418" t="inlineStr">
        <is>
          <t>59010130</t>
        </is>
      </c>
      <c r="S2187" s="418" t="inlineStr"/>
      <c r="T2187" s="418">
        <f>R2187=S2187</f>
        <v/>
      </c>
      <c r="U2187" s="418">
        <f>AND(MONTH(F2187)=MONTH(Y2187), YEAR(F2187)=YEAR(Y2187))</f>
        <v/>
      </c>
      <c r="V2187" s="418">
        <f>AND(AC2187&lt;&gt;"", 'Company information'!D$4&lt;&gt;"", RIGHT(SUBSTITUTE(AC2187,"-",""),9)=RIGHT(SUBSTITUTE('Company information'!D$4,"-",""),9))</f>
        <v/>
      </c>
      <c r="W2187" s="418">
        <f>AI2187-I2187</f>
        <v/>
      </c>
      <c r="X2187" s="455" t="n"/>
      <c r="Y2187" s="417" t="n"/>
      <c r="Z2187" s="418" t="n"/>
      <c r="AA2187" s="418" t="n"/>
      <c r="AB2187" s="418" t="n"/>
      <c r="AC2187" s="418" t="n"/>
      <c r="AD2187" s="418" t="n"/>
      <c r="AE2187" s="455" t="n"/>
      <c r="AF2187" s="455" t="n"/>
      <c r="AG2187" s="455" t="n"/>
      <c r="AH2187" s="455" t="n"/>
      <c r="AI2187" s="455" t="n"/>
      <c r="AJ2187" s="455" t="n"/>
      <c r="AK2187" s="455" t="n"/>
      <c r="AL2187" s="455" t="n"/>
      <c r="AM2187" s="455" t="n"/>
      <c r="AN2187" s="455" t="n"/>
      <c r="AO2187" s="455" t="n"/>
      <c r="AP2187" s="455" t="n"/>
      <c r="AQ2187" s="455" t="n"/>
      <c r="AR2187" s="418" t="n"/>
      <c r="AS2187" s="418" t="n"/>
      <c r="AT2187" s="418" t="n"/>
    </row>
    <row r="2188">
      <c r="A2188" s="417" t="n">
        <v>2179</v>
      </c>
      <c r="B2188" s="418" t="inlineStr">
        <is>
          <t>Service Fee</t>
        </is>
      </c>
      <c r="C2188" s="418" t="inlineStr">
        <is>
          <t>ប្យួរ៉ូ វេរីតាស (ខេមបូឌា) លីមីធីត</t>
        </is>
      </c>
      <c r="D2188" s="418" t="inlineStr">
        <is>
          <t>L001-107024462</t>
        </is>
      </c>
      <c r="E2188" s="418" t="inlineStr">
        <is>
          <t>59010116</t>
        </is>
      </c>
      <c r="F2188" s="419" t="n">
        <v>44382</v>
      </c>
      <c r="G2188" s="420" t="n">
        <v>109877</v>
      </c>
      <c r="H2188" s="418" t="n"/>
      <c r="I2188" s="455" t="n">
        <v>109877</v>
      </c>
      <c r="J2188" s="418">
        <f>IF(L2188&lt;&gt;"",L2188,K2188)</f>
        <v/>
      </c>
      <c r="K2188" s="418">
        <f>IF(AND(T2188=TRUE, U2188=TRUE, V2188=TRUE), IF(W2188&lt;-0.05, "អនុញ្ញាត (អ្នកផ្គត់ផ្គង់ប្រកាសខ្វះ)", "បានប្រកាស (អនុញ្ញាត)"), IF(AND(T2188=FALSE, U2188=FALSE, V2188=FALSE), "ព្យួរទុក (មិនមានទិន្នន័យ)", "ប្រកាសខុស (ព្យួរទុក)"))</f>
        <v/>
      </c>
      <c r="L2188" s="418" t="inlineStr"/>
      <c r="M2188" s="418" t="inlineStr"/>
      <c r="N2188" s="455" t="n"/>
      <c r="O2188" s="455">
        <f>IF(W2188&lt;0,AI2188,I2188)</f>
        <v/>
      </c>
      <c r="P2188" s="455">
        <f>I2188-O2188</f>
        <v/>
      </c>
      <c r="Q2188" s="418" t="n"/>
      <c r="R2188" s="418" t="inlineStr">
        <is>
          <t>59010116</t>
        </is>
      </c>
      <c r="S2188" s="418" t="inlineStr"/>
      <c r="T2188" s="418">
        <f>R2188=S2188</f>
        <v/>
      </c>
      <c r="U2188" s="418">
        <f>AND(MONTH(F2188)=MONTH(Y2188), YEAR(F2188)=YEAR(Y2188))</f>
        <v/>
      </c>
      <c r="V2188" s="418">
        <f>AND(AC2188&lt;&gt;"", 'Company information'!D$4&lt;&gt;"", RIGHT(SUBSTITUTE(AC2188,"-",""),9)=RIGHT(SUBSTITUTE('Company information'!D$4,"-",""),9))</f>
        <v/>
      </c>
      <c r="W2188" s="418">
        <f>AI2188-I2188</f>
        <v/>
      </c>
      <c r="X2188" s="455" t="n"/>
      <c r="Y2188" s="417" t="n"/>
      <c r="Z2188" s="418" t="n"/>
      <c r="AA2188" s="418" t="n"/>
      <c r="AB2188" s="418" t="n"/>
      <c r="AC2188" s="418" t="n"/>
      <c r="AD2188" s="418" t="n"/>
      <c r="AE2188" s="455" t="n"/>
      <c r="AF2188" s="455" t="n"/>
      <c r="AG2188" s="455" t="n"/>
      <c r="AH2188" s="455" t="n"/>
      <c r="AI2188" s="455" t="n"/>
      <c r="AJ2188" s="455" t="n"/>
      <c r="AK2188" s="455" t="n"/>
      <c r="AL2188" s="455" t="n"/>
      <c r="AM2188" s="455" t="n"/>
      <c r="AN2188" s="455" t="n"/>
      <c r="AO2188" s="455" t="n"/>
      <c r="AP2188" s="455" t="n"/>
      <c r="AQ2188" s="455" t="n"/>
      <c r="AR2188" s="418" t="n"/>
      <c r="AS2188" s="418" t="n"/>
      <c r="AT2188" s="418" t="n"/>
    </row>
    <row r="2189">
      <c r="A2189" s="417" t="n">
        <v>2180</v>
      </c>
      <c r="B2189" s="418" t="inlineStr">
        <is>
          <t>Lift-On &amp; Lift-Off</t>
        </is>
      </c>
      <c r="C2189" s="418" t="inlineStr">
        <is>
          <t>កំពង់ផែស្វយ័តភ្នំពេញ "ក.ស.ភ"</t>
        </is>
      </c>
      <c r="D2189" s="418" t="inlineStr">
        <is>
          <t>L001-100044999</t>
        </is>
      </c>
      <c r="E2189" s="418" t="inlineStr">
        <is>
          <t>INV20220538049</t>
        </is>
      </c>
      <c r="F2189" s="419" t="n">
        <v>44704</v>
      </c>
      <c r="G2189" s="420" t="n">
        <v>29246</v>
      </c>
      <c r="H2189" s="418" t="n"/>
      <c r="I2189" s="455" t="n">
        <v>29246</v>
      </c>
      <c r="J2189" s="418">
        <f>IF(L2189&lt;&gt;"",L2189,K2189)</f>
        <v/>
      </c>
      <c r="K2189" s="418">
        <f>IF(AND(T2189=TRUE, U2189=TRUE, V2189=TRUE), IF(W2189&lt;-0.05, "អនុញ្ញាត (អ្នកផ្គត់ផ្គង់ប្រកាសខ្វះ)", "បានប្រកាស (អនុញ្ញាត)"), IF(AND(T2189=FALSE, U2189=FALSE, V2189=FALSE), "ព្យួរទុក (មិនមានទិន្នន័យ)", "ប្រកាសខុស (ព្យួរទុក)"))</f>
        <v/>
      </c>
      <c r="L2189" s="418" t="inlineStr"/>
      <c r="M2189" s="418" t="inlineStr"/>
      <c r="N2189" s="455" t="n"/>
      <c r="O2189" s="455">
        <f>IF(W2189&lt;0,AI2189,I2189)</f>
        <v/>
      </c>
      <c r="P2189" s="455">
        <f>I2189-O2189</f>
        <v/>
      </c>
      <c r="Q2189" s="418" t="n"/>
      <c r="R2189" s="418" t="inlineStr">
        <is>
          <t>INV20220538049</t>
        </is>
      </c>
      <c r="S2189" s="418" t="inlineStr"/>
      <c r="T2189" s="418">
        <f>R2189=S2189</f>
        <v/>
      </c>
      <c r="U2189" s="418">
        <f>AND(MONTH(F2189)=MONTH(Y2189), YEAR(F2189)=YEAR(Y2189))</f>
        <v/>
      </c>
      <c r="V2189" s="418">
        <f>AND(AC2189&lt;&gt;"", 'Company information'!D$4&lt;&gt;"", RIGHT(SUBSTITUTE(AC2189,"-",""),9)=RIGHT(SUBSTITUTE('Company information'!D$4,"-",""),9))</f>
        <v/>
      </c>
      <c r="W2189" s="418">
        <f>AI2189-I2189</f>
        <v/>
      </c>
      <c r="X2189" s="455" t="n"/>
      <c r="Y2189" s="417" t="n"/>
      <c r="Z2189" s="418" t="n"/>
      <c r="AA2189" s="418" t="n"/>
      <c r="AB2189" s="418" t="n"/>
      <c r="AC2189" s="418" t="n"/>
      <c r="AD2189" s="418" t="n"/>
      <c r="AE2189" s="455" t="n"/>
      <c r="AF2189" s="455" t="n"/>
      <c r="AG2189" s="455" t="n"/>
      <c r="AH2189" s="455" t="n"/>
      <c r="AI2189" s="455" t="n"/>
      <c r="AJ2189" s="455" t="n"/>
      <c r="AK2189" s="455" t="n"/>
      <c r="AL2189" s="455" t="n"/>
      <c r="AM2189" s="455" t="n"/>
      <c r="AN2189" s="455" t="n"/>
      <c r="AO2189" s="455" t="n"/>
      <c r="AP2189" s="455" t="n"/>
      <c r="AQ2189" s="455" t="n"/>
      <c r="AR2189" s="418" t="n"/>
      <c r="AS2189" s="418" t="n"/>
      <c r="AT2189" s="418" t="n"/>
    </row>
    <row r="2190">
      <c r="A2190" s="417" t="n">
        <v>2181</v>
      </c>
      <c r="B2190" s="418" t="inlineStr">
        <is>
          <t>Paper Label</t>
        </is>
      </c>
      <c r="C2190" s="418" t="inlineStr">
        <is>
          <t>ស៊ីន ហ្វី យ៉ាង ព្រីនធីង &amp; អិកសេសសឺរី ឯ.ក</t>
        </is>
      </c>
      <c r="D2190" s="418" t="inlineStr">
        <is>
          <t>K010-901906822</t>
        </is>
      </c>
      <c r="E2190" s="418" t="inlineStr">
        <is>
          <t>XYF-YD20220084</t>
        </is>
      </c>
      <c r="F2190" s="419" t="n">
        <v>44712</v>
      </c>
      <c r="G2190" s="420" t="n">
        <v>961577</v>
      </c>
      <c r="H2190" s="418" t="n"/>
      <c r="I2190" s="455" t="n">
        <v>961577</v>
      </c>
      <c r="J2190" s="418">
        <f>IF(L2190&lt;&gt;"",L2190,K2190)</f>
        <v/>
      </c>
      <c r="K2190" s="418">
        <f>IF(AND(T2190=TRUE, U2190=TRUE, V2190=TRUE), IF(W2190&lt;-0.05, "អនុញ្ញាត (អ្នកផ្គត់ផ្គង់ប្រកាសខ្វះ)", "បានប្រកាស (អនុញ្ញាត)"), IF(AND(T2190=FALSE, U2190=FALSE, V2190=FALSE), "ព្យួរទុក (មិនមានទិន្នន័យ)", "ប្រកាសខុស (ព្យួរទុក)"))</f>
        <v/>
      </c>
      <c r="L2190" s="418" t="inlineStr"/>
      <c r="M2190" s="418" t="inlineStr"/>
      <c r="N2190" s="455" t="n"/>
      <c r="O2190" s="455">
        <f>IF(W2190&lt;0,AI2190,I2190)</f>
        <v/>
      </c>
      <c r="P2190" s="455">
        <f>I2190-O2190</f>
        <v/>
      </c>
      <c r="Q2190" s="418" t="n"/>
      <c r="R2190" s="418" t="inlineStr">
        <is>
          <t>XYF-YD20220084</t>
        </is>
      </c>
      <c r="S2190" s="418" t="inlineStr"/>
      <c r="T2190" s="418">
        <f>R2190=S2190</f>
        <v/>
      </c>
      <c r="U2190" s="418">
        <f>AND(MONTH(F2190)=MONTH(Y2190), YEAR(F2190)=YEAR(Y2190))</f>
        <v/>
      </c>
      <c r="V2190" s="418">
        <f>AND(AC2190&lt;&gt;"", 'Company information'!D$4&lt;&gt;"", RIGHT(SUBSTITUTE(AC2190,"-",""),9)=RIGHT(SUBSTITUTE('Company information'!D$4,"-",""),9))</f>
        <v/>
      </c>
      <c r="W2190" s="418">
        <f>AI2190-I2190</f>
        <v/>
      </c>
      <c r="X2190" s="455" t="n"/>
      <c r="Y2190" s="417" t="n"/>
      <c r="Z2190" s="418" t="n"/>
      <c r="AA2190" s="418" t="n"/>
      <c r="AB2190" s="418" t="n"/>
      <c r="AC2190" s="418" t="n"/>
      <c r="AD2190" s="418" t="n"/>
      <c r="AE2190" s="455" t="n"/>
      <c r="AF2190" s="455" t="n"/>
      <c r="AG2190" s="455" t="n"/>
      <c r="AH2190" s="455" t="n"/>
      <c r="AI2190" s="455" t="n"/>
      <c r="AJ2190" s="455" t="n"/>
      <c r="AK2190" s="455" t="n"/>
      <c r="AL2190" s="455" t="n"/>
      <c r="AM2190" s="455" t="n"/>
      <c r="AN2190" s="455" t="n"/>
      <c r="AO2190" s="455" t="n"/>
      <c r="AP2190" s="455" t="n"/>
      <c r="AQ2190" s="455" t="n"/>
      <c r="AR2190" s="418" t="n"/>
      <c r="AS2190" s="418" t="n"/>
      <c r="AT2190" s="418" t="n"/>
    </row>
    <row r="2191">
      <c r="A2191" s="417" t="n">
        <v>2182</v>
      </c>
      <c r="B2191" s="418" t="inlineStr">
        <is>
          <t>Color Box and PDQ</t>
        </is>
      </c>
      <c r="C2191" s="418" t="inlineStr">
        <is>
          <t>វីង ចេង ភែកឃីជីង ឯ.ក</t>
        </is>
      </c>
      <c r="D2191" s="418" t="inlineStr">
        <is>
          <t>L001-902102915</t>
        </is>
      </c>
      <c r="E2191" s="418" t="inlineStr">
        <is>
          <t>TI0220</t>
        </is>
      </c>
      <c r="F2191" s="419" t="n">
        <v>44712</v>
      </c>
      <c r="G2191" s="420" t="n">
        <v>11925561</v>
      </c>
      <c r="H2191" s="418" t="n"/>
      <c r="I2191" s="455" t="n">
        <v>11925561</v>
      </c>
      <c r="J2191" s="418">
        <f>IF(L2191&lt;&gt;"",L2191,K2191)</f>
        <v/>
      </c>
      <c r="K2191" s="418">
        <f>IF(AND(T2191=TRUE, U2191=TRUE, V2191=TRUE), IF(W2191&lt;-0.05, "អនុញ្ញាត (អ្នកផ្គត់ផ្គង់ប្រកាសខ្វះ)", "បានប្រកាស (អនុញ្ញាត)"), IF(AND(T2191=FALSE, U2191=FALSE, V2191=FALSE), "ព្យួរទុក (មិនមានទិន្នន័យ)", "ប្រកាសខុស (ព្យួរទុក)"))</f>
        <v/>
      </c>
      <c r="L2191" s="418" t="inlineStr"/>
      <c r="M2191" s="418" t="inlineStr"/>
      <c r="N2191" s="455" t="n"/>
      <c r="O2191" s="455">
        <f>IF(W2191&lt;0,AI2191,I2191)</f>
        <v/>
      </c>
      <c r="P2191" s="455">
        <f>I2191-O2191</f>
        <v/>
      </c>
      <c r="Q2191" s="418" t="n"/>
      <c r="R2191" s="418" t="inlineStr">
        <is>
          <t>TI0220</t>
        </is>
      </c>
      <c r="S2191" s="418" t="inlineStr"/>
      <c r="T2191" s="418">
        <f>R2191=S2191</f>
        <v/>
      </c>
      <c r="U2191" s="418">
        <f>AND(MONTH(F2191)=MONTH(Y2191), YEAR(F2191)=YEAR(Y2191))</f>
        <v/>
      </c>
      <c r="V2191" s="418">
        <f>AND(AC2191&lt;&gt;"", 'Company information'!D$4&lt;&gt;"", RIGHT(SUBSTITUTE(AC2191,"-",""),9)=RIGHT(SUBSTITUTE('Company information'!D$4,"-",""),9))</f>
        <v/>
      </c>
      <c r="W2191" s="418">
        <f>AI2191-I2191</f>
        <v/>
      </c>
      <c r="X2191" s="455" t="n"/>
      <c r="Y2191" s="417" t="n"/>
      <c r="Z2191" s="418" t="n"/>
      <c r="AA2191" s="418" t="n"/>
      <c r="AB2191" s="418" t="n"/>
      <c r="AC2191" s="418" t="n"/>
      <c r="AD2191" s="418" t="n"/>
      <c r="AE2191" s="455" t="n"/>
      <c r="AF2191" s="455" t="n"/>
      <c r="AG2191" s="455" t="n"/>
      <c r="AH2191" s="455" t="n"/>
      <c r="AI2191" s="455" t="n"/>
      <c r="AJ2191" s="455" t="n"/>
      <c r="AK2191" s="455" t="n"/>
      <c r="AL2191" s="455" t="n"/>
      <c r="AM2191" s="455" t="n"/>
      <c r="AN2191" s="455" t="n"/>
      <c r="AO2191" s="455" t="n"/>
      <c r="AP2191" s="455" t="n"/>
      <c r="AQ2191" s="455" t="n"/>
      <c r="AR2191" s="418" t="n"/>
      <c r="AS2191" s="418" t="n"/>
      <c r="AT2191" s="418" t="n"/>
    </row>
    <row r="2192">
      <c r="A2192" s="417" t="n">
        <v>2183</v>
      </c>
      <c r="B2192" s="418" t="inlineStr">
        <is>
          <t>Plastic Box</t>
        </is>
      </c>
      <c r="C2192" s="418" t="inlineStr">
        <is>
          <t>ដុងគ័ន ស៊ីធី ហ្វាញស្តារ ព្រីនធីង (ខេមបូឌា)</t>
        </is>
      </c>
      <c r="D2192" s="418" t="inlineStr">
        <is>
          <t>L001-100193021</t>
        </is>
      </c>
      <c r="E2192" s="418" t="inlineStr">
        <is>
          <t>00155</t>
        </is>
      </c>
      <c r="F2192" s="419" t="n">
        <v>44708</v>
      </c>
      <c r="G2192" s="420" t="n">
        <v>3756489</v>
      </c>
      <c r="H2192" s="418" t="n"/>
      <c r="I2192" s="455" t="n">
        <v>3756489</v>
      </c>
      <c r="J2192" s="418">
        <f>IF(L2192&lt;&gt;"",L2192,K2192)</f>
        <v/>
      </c>
      <c r="K2192" s="418">
        <f>IF(AND(T2192=TRUE, U2192=TRUE, V2192=TRUE), IF(W2192&lt;-0.05, "អនុញ្ញាត (អ្នកផ្គត់ផ្គង់ប្រកាសខ្វះ)", "បានប្រកាស (អនុញ្ញាត)"), IF(AND(T2192=FALSE, U2192=FALSE, V2192=FALSE), "ព្យួរទុក (មិនមានទិន្នន័យ)", "ប្រកាសខុស (ព្យួរទុក)"))</f>
        <v/>
      </c>
      <c r="L2192" s="418" t="inlineStr"/>
      <c r="M2192" s="418" t="inlineStr"/>
      <c r="N2192" s="455" t="n"/>
      <c r="O2192" s="455">
        <f>IF(W2192&lt;0,AI2192,I2192)</f>
        <v/>
      </c>
      <c r="P2192" s="455">
        <f>I2192-O2192</f>
        <v/>
      </c>
      <c r="Q2192" s="418" t="n"/>
      <c r="R2192" s="418" t="inlineStr">
        <is>
          <t>00155</t>
        </is>
      </c>
      <c r="S2192" s="418" t="inlineStr"/>
      <c r="T2192" s="418">
        <f>R2192=S2192</f>
        <v/>
      </c>
      <c r="U2192" s="418">
        <f>AND(MONTH(F2192)=MONTH(Y2192), YEAR(F2192)=YEAR(Y2192))</f>
        <v/>
      </c>
      <c r="V2192" s="418">
        <f>AND(AC2192&lt;&gt;"", 'Company information'!D$4&lt;&gt;"", RIGHT(SUBSTITUTE(AC2192,"-",""),9)=RIGHT(SUBSTITUTE('Company information'!D$4,"-",""),9))</f>
        <v/>
      </c>
      <c r="W2192" s="418">
        <f>AI2192-I2192</f>
        <v/>
      </c>
      <c r="X2192" s="455" t="n"/>
      <c r="Y2192" s="417" t="n"/>
      <c r="Z2192" s="418" t="n"/>
      <c r="AA2192" s="418" t="n"/>
      <c r="AB2192" s="418" t="n"/>
      <c r="AC2192" s="418" t="n"/>
      <c r="AD2192" s="418" t="n"/>
      <c r="AE2192" s="455" t="n"/>
      <c r="AF2192" s="455" t="n"/>
      <c r="AG2192" s="455" t="n"/>
      <c r="AH2192" s="455" t="n"/>
      <c r="AI2192" s="455" t="n"/>
      <c r="AJ2192" s="455" t="n"/>
      <c r="AK2192" s="455" t="n"/>
      <c r="AL2192" s="455" t="n"/>
      <c r="AM2192" s="455" t="n"/>
      <c r="AN2192" s="455" t="n"/>
      <c r="AO2192" s="455" t="n"/>
      <c r="AP2192" s="455" t="n"/>
      <c r="AQ2192" s="455" t="n"/>
      <c r="AR2192" s="418" t="n"/>
      <c r="AS2192" s="418" t="n"/>
      <c r="AT2192" s="418" t="n"/>
    </row>
    <row r="2193">
      <c r="A2193" s="417" t="n">
        <v>2184</v>
      </c>
      <c r="B2193" s="418" t="inlineStr">
        <is>
          <t>Plastic</t>
        </is>
      </c>
      <c r="C2193" s="418" t="inlineStr">
        <is>
          <t>ឌើ សឹង ហ្វា ភែកឃីជីង អ៊ិនដាសស្រ្ទៀល ឯ.ក</t>
        </is>
      </c>
      <c r="D2193" s="418" t="inlineStr">
        <is>
          <t>L001-901638065</t>
        </is>
      </c>
      <c r="E2193" s="418" t="inlineStr">
        <is>
          <t>DSF202200153</t>
        </is>
      </c>
      <c r="F2193" s="419" t="n">
        <v>44706</v>
      </c>
      <c r="G2193" s="420" t="n">
        <v>599941</v>
      </c>
      <c r="H2193" s="418" t="n"/>
      <c r="I2193" s="455" t="n">
        <v>599941</v>
      </c>
      <c r="J2193" s="418">
        <f>IF(L2193&lt;&gt;"",L2193,K2193)</f>
        <v/>
      </c>
      <c r="K2193" s="418">
        <f>IF(AND(T2193=TRUE, U2193=TRUE, V2193=TRUE), IF(W2193&lt;-0.05, "អនុញ្ញាត (អ្នកផ្គត់ផ្គង់ប្រកាសខ្វះ)", "បានប្រកាស (អនុញ្ញាត)"), IF(AND(T2193=FALSE, U2193=FALSE, V2193=FALSE), "ព្យួរទុក (មិនមានទិន្នន័យ)", "ប្រកាសខុស (ព្យួរទុក)"))</f>
        <v/>
      </c>
      <c r="L2193" s="418" t="inlineStr"/>
      <c r="M2193" s="418" t="inlineStr"/>
      <c r="N2193" s="455" t="n"/>
      <c r="O2193" s="455">
        <f>IF(W2193&lt;0,AI2193,I2193)</f>
        <v/>
      </c>
      <c r="P2193" s="455">
        <f>I2193-O2193</f>
        <v/>
      </c>
      <c r="Q2193" s="418" t="n"/>
      <c r="R2193" s="418" t="inlineStr">
        <is>
          <t>DSF202200153</t>
        </is>
      </c>
      <c r="S2193" s="418" t="inlineStr"/>
      <c r="T2193" s="418">
        <f>R2193=S2193</f>
        <v/>
      </c>
      <c r="U2193" s="418">
        <f>AND(MONTH(F2193)=MONTH(Y2193), YEAR(F2193)=YEAR(Y2193))</f>
        <v/>
      </c>
      <c r="V2193" s="418">
        <f>AND(AC2193&lt;&gt;"", 'Company information'!D$4&lt;&gt;"", RIGHT(SUBSTITUTE(AC2193,"-",""),9)=RIGHT(SUBSTITUTE('Company information'!D$4,"-",""),9))</f>
        <v/>
      </c>
      <c r="W2193" s="418">
        <f>AI2193-I2193</f>
        <v/>
      </c>
      <c r="X2193" s="455" t="n"/>
      <c r="Y2193" s="417" t="n"/>
      <c r="Z2193" s="418" t="n"/>
      <c r="AA2193" s="418" t="n"/>
      <c r="AB2193" s="418" t="n"/>
      <c r="AC2193" s="418" t="n"/>
      <c r="AD2193" s="418" t="n"/>
      <c r="AE2193" s="455" t="n"/>
      <c r="AF2193" s="455" t="n"/>
      <c r="AG2193" s="455" t="n"/>
      <c r="AH2193" s="455" t="n"/>
      <c r="AI2193" s="455" t="n"/>
      <c r="AJ2193" s="455" t="n"/>
      <c r="AK2193" s="455" t="n"/>
      <c r="AL2193" s="455" t="n"/>
      <c r="AM2193" s="455" t="n"/>
      <c r="AN2193" s="455" t="n"/>
      <c r="AO2193" s="455" t="n"/>
      <c r="AP2193" s="455" t="n"/>
      <c r="AQ2193" s="455" t="n"/>
      <c r="AR2193" s="418" t="n"/>
      <c r="AS2193" s="418" t="n"/>
      <c r="AT2193" s="418" t="n"/>
    </row>
    <row r="2194">
      <c r="A2194" s="417" t="n">
        <v>2185</v>
      </c>
      <c r="B2194" s="418" t="inlineStr">
        <is>
          <t>Carton Paper</t>
        </is>
      </c>
      <c r="C2194" s="418" t="inlineStr">
        <is>
          <t>យី មីង ភែកឃីជីង ឯ.ក</t>
        </is>
      </c>
      <c r="D2194" s="418" t="inlineStr">
        <is>
          <t>B108-902101335</t>
        </is>
      </c>
      <c r="E2194" s="418" t="inlineStr">
        <is>
          <t>YM-0017</t>
        </is>
      </c>
      <c r="F2194" s="419" t="n">
        <v>44711</v>
      </c>
      <c r="G2194" s="420" t="n">
        <v>1938305</v>
      </c>
      <c r="H2194" s="418" t="n"/>
      <c r="I2194" s="455" t="n">
        <v>1938305</v>
      </c>
      <c r="J2194" s="418">
        <f>IF(L2194&lt;&gt;"",L2194,K2194)</f>
        <v/>
      </c>
      <c r="K2194" s="418">
        <f>IF(AND(T2194=TRUE, U2194=TRUE, V2194=TRUE), IF(W2194&lt;-0.05, "អនុញ្ញាត (អ្នកផ្គត់ផ្គង់ប្រកាសខ្វះ)", "បានប្រកាស (អនុញ្ញាត)"), IF(AND(T2194=FALSE, U2194=FALSE, V2194=FALSE), "ព្យួរទុក (មិនមានទិន្នន័យ)", "ប្រកាសខុស (ព្យួរទុក)"))</f>
        <v/>
      </c>
      <c r="L2194" s="418" t="inlineStr"/>
      <c r="M2194" s="418" t="inlineStr"/>
      <c r="N2194" s="455" t="n"/>
      <c r="O2194" s="455">
        <f>IF(W2194&lt;0,AI2194,I2194)</f>
        <v/>
      </c>
      <c r="P2194" s="455">
        <f>I2194-O2194</f>
        <v/>
      </c>
      <c r="Q2194" s="418" t="n"/>
      <c r="R2194" s="418" t="inlineStr">
        <is>
          <t>YM-0017</t>
        </is>
      </c>
      <c r="S2194" s="418" t="inlineStr"/>
      <c r="T2194" s="418">
        <f>R2194=S2194</f>
        <v/>
      </c>
      <c r="U2194" s="418">
        <f>AND(MONTH(F2194)=MONTH(Y2194), YEAR(F2194)=YEAR(Y2194))</f>
        <v/>
      </c>
      <c r="V2194" s="418">
        <f>AND(AC2194&lt;&gt;"", 'Company information'!D$4&lt;&gt;"", RIGHT(SUBSTITUTE(AC2194,"-",""),9)=RIGHT(SUBSTITUTE('Company information'!D$4,"-",""),9))</f>
        <v/>
      </c>
      <c r="W2194" s="418">
        <f>AI2194-I2194</f>
        <v/>
      </c>
      <c r="X2194" s="455" t="n"/>
      <c r="Y2194" s="417" t="n"/>
      <c r="Z2194" s="418" t="n"/>
      <c r="AA2194" s="418" t="n"/>
      <c r="AB2194" s="418" t="n"/>
      <c r="AC2194" s="418" t="n"/>
      <c r="AD2194" s="418" t="n"/>
      <c r="AE2194" s="455" t="n"/>
      <c r="AF2194" s="455" t="n"/>
      <c r="AG2194" s="455" t="n"/>
      <c r="AH2194" s="455" t="n"/>
      <c r="AI2194" s="455" t="n"/>
      <c r="AJ2194" s="455" t="n"/>
      <c r="AK2194" s="455" t="n"/>
      <c r="AL2194" s="455" t="n"/>
      <c r="AM2194" s="455" t="n"/>
      <c r="AN2194" s="455" t="n"/>
      <c r="AO2194" s="455" t="n"/>
      <c r="AP2194" s="455" t="n"/>
      <c r="AQ2194" s="455" t="n"/>
      <c r="AR2194" s="418" t="n"/>
      <c r="AS2194" s="418" t="n"/>
      <c r="AT2194" s="418" t="n"/>
    </row>
    <row r="2195">
      <c r="A2195" s="417" t="n">
        <v>2186</v>
      </c>
      <c r="B2195" s="418" t="inlineStr">
        <is>
          <t>CLEARNCE &amp; TRUCKING FEE</t>
        </is>
      </c>
      <c r="C2195" s="418" t="inlineStr">
        <is>
          <t>56ប៊ី-លីង សឹបផ្លាយ ឆេន មេនេចម៉ិន ឯ.ក</t>
        </is>
      </c>
      <c r="D2195" s="418" t="inlineStr">
        <is>
          <t>K004-902004795</t>
        </is>
      </c>
      <c r="E2195" s="418" t="inlineStr">
        <is>
          <t>TI2022-0427</t>
        </is>
      </c>
      <c r="F2195" s="419" t="n">
        <v>44711</v>
      </c>
      <c r="G2195" s="420" t="n">
        <v>270123</v>
      </c>
      <c r="H2195" s="418" t="n"/>
      <c r="I2195" s="455" t="n">
        <v>270123</v>
      </c>
      <c r="J2195" s="418">
        <f>IF(L2195&lt;&gt;"",L2195,K2195)</f>
        <v/>
      </c>
      <c r="K2195" s="418">
        <f>IF(AND(T2195=TRUE, U2195=TRUE, V2195=TRUE), IF(W2195&lt;-0.05, "អនុញ្ញាត (អ្នកផ្គត់ផ្គង់ប្រកាសខ្វះ)", "បានប្រកាស (អនុញ្ញាត)"), IF(AND(T2195=FALSE, U2195=FALSE, V2195=FALSE), "ព្យួរទុក (មិនមានទិន្នន័យ)", "ប្រកាសខុស (ព្យួរទុក)"))</f>
        <v/>
      </c>
      <c r="L2195" s="418" t="inlineStr"/>
      <c r="M2195" s="418" t="inlineStr"/>
      <c r="N2195" s="455" t="n"/>
      <c r="O2195" s="455">
        <f>IF(W2195&lt;0,AI2195,I2195)</f>
        <v/>
      </c>
      <c r="P2195" s="455">
        <f>I2195-O2195</f>
        <v/>
      </c>
      <c r="Q2195" s="418" t="n"/>
      <c r="R2195" s="418" t="inlineStr">
        <is>
          <t>TI2022-0427</t>
        </is>
      </c>
      <c r="S2195" s="418" t="inlineStr"/>
      <c r="T2195" s="418">
        <f>R2195=S2195</f>
        <v/>
      </c>
      <c r="U2195" s="418">
        <f>AND(MONTH(F2195)=MONTH(Y2195), YEAR(F2195)=YEAR(Y2195))</f>
        <v/>
      </c>
      <c r="V2195" s="418">
        <f>AND(AC2195&lt;&gt;"", 'Company information'!D$4&lt;&gt;"", RIGHT(SUBSTITUTE(AC2195,"-",""),9)=RIGHT(SUBSTITUTE('Company information'!D$4,"-",""),9))</f>
        <v/>
      </c>
      <c r="W2195" s="418">
        <f>AI2195-I2195</f>
        <v/>
      </c>
      <c r="X2195" s="455" t="n"/>
      <c r="Y2195" s="417" t="n"/>
      <c r="Z2195" s="418" t="n"/>
      <c r="AA2195" s="418" t="n"/>
      <c r="AB2195" s="418" t="n"/>
      <c r="AC2195" s="418" t="n"/>
      <c r="AD2195" s="418" t="n"/>
      <c r="AE2195" s="455" t="n"/>
      <c r="AF2195" s="455" t="n"/>
      <c r="AG2195" s="455" t="n"/>
      <c r="AH2195" s="455" t="n"/>
      <c r="AI2195" s="455" t="n"/>
      <c r="AJ2195" s="455" t="n"/>
      <c r="AK2195" s="455" t="n"/>
      <c r="AL2195" s="455" t="n"/>
      <c r="AM2195" s="455" t="n"/>
      <c r="AN2195" s="455" t="n"/>
      <c r="AO2195" s="455" t="n"/>
      <c r="AP2195" s="455" t="n"/>
      <c r="AQ2195" s="455" t="n"/>
      <c r="AR2195" s="418" t="n"/>
      <c r="AS2195" s="418" t="n"/>
      <c r="AT2195" s="418" t="n"/>
    </row>
    <row r="2196">
      <c r="A2196" s="417" t="n">
        <v>2187</v>
      </c>
      <c r="B2196" s="418" t="inlineStr">
        <is>
          <t>Rental Machine Canon IR-2525</t>
        </is>
      </c>
      <c r="C2196" s="418" t="inlineStr">
        <is>
          <t>អិនធីអិល តិចណូឡូជី</t>
        </is>
      </c>
      <c r="D2196" s="418" t="inlineStr">
        <is>
          <t>K005-901900283</t>
        </is>
      </c>
      <c r="E2196" s="418" t="inlineStr">
        <is>
          <t>22001405</t>
        </is>
      </c>
      <c r="F2196" s="419" t="n">
        <v>44566</v>
      </c>
      <c r="G2196" s="420" t="n">
        <v>25962</v>
      </c>
      <c r="H2196" s="418" t="n"/>
      <c r="I2196" s="455" t="n">
        <v>25962</v>
      </c>
      <c r="J2196" s="418">
        <f>IF(L2196&lt;&gt;"",L2196,K2196)</f>
        <v/>
      </c>
      <c r="K2196" s="418">
        <f>IF(AND(T2196=TRUE, U2196=TRUE, V2196=TRUE), IF(W2196&lt;-0.05, "អនុញ្ញាត (អ្នកផ្គត់ផ្គង់ប្រកាសខ្វះ)", "បានប្រកាស (អនុញ្ញាត)"), IF(AND(T2196=FALSE, U2196=FALSE, V2196=FALSE), "ព្យួរទុក (មិនមានទិន្នន័យ)", "ប្រកាសខុស (ព្យួរទុក)"))</f>
        <v/>
      </c>
      <c r="L2196" s="418" t="inlineStr"/>
      <c r="M2196" s="418" t="inlineStr"/>
      <c r="N2196" s="455" t="n"/>
      <c r="O2196" s="455">
        <f>IF(W2196&lt;0,AI2196,I2196)</f>
        <v/>
      </c>
      <c r="P2196" s="455">
        <f>I2196-O2196</f>
        <v/>
      </c>
      <c r="Q2196" s="418" t="n"/>
      <c r="R2196" s="418" t="inlineStr">
        <is>
          <t>22001405</t>
        </is>
      </c>
      <c r="S2196" s="418" t="inlineStr"/>
      <c r="T2196" s="418">
        <f>R2196=S2196</f>
        <v/>
      </c>
      <c r="U2196" s="418">
        <f>AND(MONTH(F2196)=MONTH(Y2196), YEAR(F2196)=YEAR(Y2196))</f>
        <v/>
      </c>
      <c r="V2196" s="418">
        <f>AND(AC2196&lt;&gt;"", 'Company information'!D$4&lt;&gt;"", RIGHT(SUBSTITUTE(AC2196,"-",""),9)=RIGHT(SUBSTITUTE('Company information'!D$4,"-",""),9))</f>
        <v/>
      </c>
      <c r="W2196" s="418">
        <f>AI2196-I2196</f>
        <v/>
      </c>
      <c r="X2196" s="455" t="n"/>
      <c r="Y2196" s="417" t="n"/>
      <c r="Z2196" s="418" t="n"/>
      <c r="AA2196" s="418" t="n"/>
      <c r="AB2196" s="418" t="n"/>
      <c r="AC2196" s="418" t="n"/>
      <c r="AD2196" s="418" t="n"/>
      <c r="AE2196" s="455" t="n"/>
      <c r="AF2196" s="455" t="n"/>
      <c r="AG2196" s="455" t="n"/>
      <c r="AH2196" s="455" t="n"/>
      <c r="AI2196" s="455" t="n"/>
      <c r="AJ2196" s="455" t="n"/>
      <c r="AK2196" s="455" t="n"/>
      <c r="AL2196" s="455" t="n"/>
      <c r="AM2196" s="455" t="n"/>
      <c r="AN2196" s="455" t="n"/>
      <c r="AO2196" s="455" t="n"/>
      <c r="AP2196" s="455" t="n"/>
      <c r="AQ2196" s="455" t="n"/>
      <c r="AR2196" s="418" t="n"/>
      <c r="AS2196" s="418" t="n"/>
      <c r="AT2196" s="418" t="n"/>
    </row>
    <row r="2197">
      <c r="A2197" s="417" t="n">
        <v>2188</v>
      </c>
      <c r="B2197" s="418" t="inlineStr">
        <is>
          <t>Express Fee</t>
        </is>
      </c>
      <c r="C2197" s="418" t="inlineStr">
        <is>
          <t>ឌី អេច អិល អិចប្រេស (ខេមបូឌា)</t>
        </is>
      </c>
      <c r="D2197" s="418" t="inlineStr">
        <is>
          <t>L001-100045197</t>
        </is>
      </c>
      <c r="E2197" s="418" t="inlineStr">
        <is>
          <t>PNHR000423860</t>
        </is>
      </c>
      <c r="F2197" s="419" t="n">
        <v>44712</v>
      </c>
      <c r="G2197" s="420" t="n">
        <v>33012</v>
      </c>
      <c r="H2197" s="418" t="n"/>
      <c r="I2197" s="455" t="n">
        <v>33012</v>
      </c>
      <c r="J2197" s="418">
        <f>IF(L2197&lt;&gt;"",L2197,K2197)</f>
        <v/>
      </c>
      <c r="K2197" s="418">
        <f>IF(AND(T2197=TRUE, U2197=TRUE, V2197=TRUE), IF(W2197&lt;-0.05, "អនុញ្ញាត (អ្នកផ្គត់ផ្គង់ប្រកាសខ្វះ)", "បានប្រកាស (អនុញ្ញាត)"), IF(AND(T2197=FALSE, U2197=FALSE, V2197=FALSE), "ព្យួរទុក (មិនមានទិន្នន័យ)", "ប្រកាសខុស (ព្យួរទុក)"))</f>
        <v/>
      </c>
      <c r="L2197" s="418" t="inlineStr"/>
      <c r="M2197" s="418" t="inlineStr"/>
      <c r="N2197" s="455" t="n"/>
      <c r="O2197" s="455">
        <f>IF(W2197&lt;0,AI2197,I2197)</f>
        <v/>
      </c>
      <c r="P2197" s="455">
        <f>I2197-O2197</f>
        <v/>
      </c>
      <c r="Q2197" s="418" t="n"/>
      <c r="R2197" s="418" t="inlineStr">
        <is>
          <t>PNHR000423860</t>
        </is>
      </c>
      <c r="S2197" s="418" t="inlineStr"/>
      <c r="T2197" s="418">
        <f>R2197=S2197</f>
        <v/>
      </c>
      <c r="U2197" s="418">
        <f>AND(MONTH(F2197)=MONTH(Y2197), YEAR(F2197)=YEAR(Y2197))</f>
        <v/>
      </c>
      <c r="V2197" s="418">
        <f>AND(AC2197&lt;&gt;"", 'Company information'!D$4&lt;&gt;"", RIGHT(SUBSTITUTE(AC2197,"-",""),9)=RIGHT(SUBSTITUTE('Company information'!D$4,"-",""),9))</f>
        <v/>
      </c>
      <c r="W2197" s="418">
        <f>AI2197-I2197</f>
        <v/>
      </c>
      <c r="X2197" s="455" t="n"/>
      <c r="Y2197" s="417" t="n"/>
      <c r="Z2197" s="418" t="n"/>
      <c r="AA2197" s="418" t="n"/>
      <c r="AB2197" s="418" t="n"/>
      <c r="AC2197" s="418" t="n"/>
      <c r="AD2197" s="418" t="n"/>
      <c r="AE2197" s="455" t="n"/>
      <c r="AF2197" s="455" t="n"/>
      <c r="AG2197" s="455" t="n"/>
      <c r="AH2197" s="455" t="n"/>
      <c r="AI2197" s="455" t="n"/>
      <c r="AJ2197" s="455" t="n"/>
      <c r="AK2197" s="455" t="n"/>
      <c r="AL2197" s="455" t="n"/>
      <c r="AM2197" s="455" t="n"/>
      <c r="AN2197" s="455" t="n"/>
      <c r="AO2197" s="455" t="n"/>
      <c r="AP2197" s="455" t="n"/>
      <c r="AQ2197" s="455" t="n"/>
      <c r="AR2197" s="418" t="n"/>
      <c r="AS2197" s="418" t="n"/>
      <c r="AT2197" s="418" t="n"/>
    </row>
    <row r="2198">
      <c r="A2198" s="417" t="n">
        <v>2189</v>
      </c>
      <c r="B2198" s="418" t="inlineStr">
        <is>
          <t>Express Fee</t>
        </is>
      </c>
      <c r="C2198" s="418" t="inlineStr">
        <is>
          <t>ឌី អេច អិល អិចប្រេស (ខេមបូឌា)</t>
        </is>
      </c>
      <c r="D2198" s="418" t="inlineStr">
        <is>
          <t>L001-100045197</t>
        </is>
      </c>
      <c r="E2198" s="418" t="inlineStr">
        <is>
          <t>PNHR000423196</t>
        </is>
      </c>
      <c r="F2198" s="419" t="n">
        <v>44707</v>
      </c>
      <c r="G2198" s="420" t="n">
        <v>20693</v>
      </c>
      <c r="H2198" s="418" t="n"/>
      <c r="I2198" s="455" t="n">
        <v>20693</v>
      </c>
      <c r="J2198" s="418">
        <f>IF(L2198&lt;&gt;"",L2198,K2198)</f>
        <v/>
      </c>
      <c r="K2198" s="418">
        <f>IF(AND(T2198=TRUE, U2198=TRUE, V2198=TRUE), IF(W2198&lt;-0.05, "អនុញ្ញាត (អ្នកផ្គត់ផ្គង់ប្រកាសខ្វះ)", "បានប្រកាស (អនុញ្ញាត)"), IF(AND(T2198=FALSE, U2198=FALSE, V2198=FALSE), "ព្យួរទុក (មិនមានទិន្នន័យ)", "ប្រកាសខុស (ព្យួរទុក)"))</f>
        <v/>
      </c>
      <c r="L2198" s="418" t="inlineStr"/>
      <c r="M2198" s="418" t="inlineStr"/>
      <c r="N2198" s="455" t="n"/>
      <c r="O2198" s="455">
        <f>IF(W2198&lt;0,AI2198,I2198)</f>
        <v/>
      </c>
      <c r="P2198" s="455">
        <f>I2198-O2198</f>
        <v/>
      </c>
      <c r="Q2198" s="418" t="n"/>
      <c r="R2198" s="418" t="inlineStr">
        <is>
          <t>PNHR000423196</t>
        </is>
      </c>
      <c r="S2198" s="418" t="inlineStr"/>
      <c r="T2198" s="418">
        <f>R2198=S2198</f>
        <v/>
      </c>
      <c r="U2198" s="418">
        <f>AND(MONTH(F2198)=MONTH(Y2198), YEAR(F2198)=YEAR(Y2198))</f>
        <v/>
      </c>
      <c r="V2198" s="418">
        <f>AND(AC2198&lt;&gt;"", 'Company information'!D$4&lt;&gt;"", RIGHT(SUBSTITUTE(AC2198,"-",""),9)=RIGHT(SUBSTITUTE('Company information'!D$4,"-",""),9))</f>
        <v/>
      </c>
      <c r="W2198" s="418">
        <f>AI2198-I2198</f>
        <v/>
      </c>
      <c r="X2198" s="455" t="n"/>
      <c r="Y2198" s="417" t="n"/>
      <c r="Z2198" s="418" t="n"/>
      <c r="AA2198" s="418" t="n"/>
      <c r="AB2198" s="418" t="n"/>
      <c r="AC2198" s="418" t="n"/>
      <c r="AD2198" s="418" t="n"/>
      <c r="AE2198" s="455" t="n"/>
      <c r="AF2198" s="455" t="n"/>
      <c r="AG2198" s="455" t="n"/>
      <c r="AH2198" s="455" t="n"/>
      <c r="AI2198" s="455" t="n"/>
      <c r="AJ2198" s="455" t="n"/>
      <c r="AK2198" s="455" t="n"/>
      <c r="AL2198" s="455" t="n"/>
      <c r="AM2198" s="455" t="n"/>
      <c r="AN2198" s="455" t="n"/>
      <c r="AO2198" s="455" t="n"/>
      <c r="AP2198" s="455" t="n"/>
      <c r="AQ2198" s="455" t="n"/>
      <c r="AR2198" s="418" t="n"/>
      <c r="AS2198" s="418" t="n"/>
      <c r="AT2198" s="418" t="n"/>
    </row>
    <row r="2199">
      <c r="A2199" s="417" t="n">
        <v>2190</v>
      </c>
      <c r="B2199" s="418" t="inlineStr">
        <is>
          <t>Express Fee</t>
        </is>
      </c>
      <c r="C2199" s="418" t="inlineStr">
        <is>
          <t>ឌី អេច អិល អិចប្រេស (ខេមបូឌា)</t>
        </is>
      </c>
      <c r="D2199" s="418" t="inlineStr">
        <is>
          <t>L001-100045197</t>
        </is>
      </c>
      <c r="E2199" s="418" t="inlineStr">
        <is>
          <t>PNHR000421629</t>
        </is>
      </c>
      <c r="F2199" s="419" t="n">
        <v>44900</v>
      </c>
      <c r="G2199" s="420" t="n">
        <v>4864</v>
      </c>
      <c r="H2199" s="418" t="n"/>
      <c r="I2199" s="455" t="n">
        <v>4864</v>
      </c>
      <c r="J2199" s="418">
        <f>IF(L2199&lt;&gt;"",L2199,K2199)</f>
        <v/>
      </c>
      <c r="K2199" s="418">
        <f>IF(AND(T2199=TRUE, U2199=TRUE, V2199=TRUE), IF(W2199&lt;-0.05, "អនុញ្ញាត (អ្នកផ្គត់ផ្គង់ប្រកាសខ្វះ)", "បានប្រកាស (អនុញ្ញាត)"), IF(AND(T2199=FALSE, U2199=FALSE, V2199=FALSE), "ព្យួរទុក (មិនមានទិន្នន័យ)", "ប្រកាសខុស (ព្យួរទុក)"))</f>
        <v/>
      </c>
      <c r="L2199" s="418" t="inlineStr"/>
      <c r="M2199" s="418" t="inlineStr"/>
      <c r="N2199" s="455" t="n"/>
      <c r="O2199" s="455">
        <f>IF(W2199&lt;0,AI2199,I2199)</f>
        <v/>
      </c>
      <c r="P2199" s="455">
        <f>I2199-O2199</f>
        <v/>
      </c>
      <c r="Q2199" s="418" t="n"/>
      <c r="R2199" s="418" t="inlineStr">
        <is>
          <t>PNHR000421629</t>
        </is>
      </c>
      <c r="S2199" s="418" t="inlineStr"/>
      <c r="T2199" s="418">
        <f>R2199=S2199</f>
        <v/>
      </c>
      <c r="U2199" s="418">
        <f>AND(MONTH(F2199)=MONTH(Y2199), YEAR(F2199)=YEAR(Y2199))</f>
        <v/>
      </c>
      <c r="V2199" s="418">
        <f>AND(AC2199&lt;&gt;"", 'Company information'!D$4&lt;&gt;"", RIGHT(SUBSTITUTE(AC2199,"-",""),9)=RIGHT(SUBSTITUTE('Company information'!D$4,"-",""),9))</f>
        <v/>
      </c>
      <c r="W2199" s="418">
        <f>AI2199-I2199</f>
        <v/>
      </c>
      <c r="X2199" s="455" t="n"/>
      <c r="Y2199" s="417" t="n"/>
      <c r="Z2199" s="418" t="n"/>
      <c r="AA2199" s="418" t="n"/>
      <c r="AB2199" s="418" t="n"/>
      <c r="AC2199" s="418" t="n"/>
      <c r="AD2199" s="418" t="n"/>
      <c r="AE2199" s="455" t="n"/>
      <c r="AF2199" s="455" t="n"/>
      <c r="AG2199" s="455" t="n"/>
      <c r="AH2199" s="455" t="n"/>
      <c r="AI2199" s="455" t="n"/>
      <c r="AJ2199" s="455" t="n"/>
      <c r="AK2199" s="455" t="n"/>
      <c r="AL2199" s="455" t="n"/>
      <c r="AM2199" s="455" t="n"/>
      <c r="AN2199" s="455" t="n"/>
      <c r="AO2199" s="455" t="n"/>
      <c r="AP2199" s="455" t="n"/>
      <c r="AQ2199" s="455" t="n"/>
      <c r="AR2199" s="418" t="n"/>
      <c r="AS2199" s="418" t="n"/>
      <c r="AT2199" s="418" t="n"/>
    </row>
    <row r="2200">
      <c r="A2200" s="417" t="n">
        <v>2191</v>
      </c>
      <c r="B2200" s="418" t="inlineStr">
        <is>
          <t>Building Rental Charge and Management Fee for May 2022</t>
        </is>
      </c>
      <c r="C2200" s="418" t="inlineStr">
        <is>
          <t>មេហ្គា លេបឹល &amp; ស្ទីកឃើរ (ខេមបូឌា)</t>
        </is>
      </c>
      <c r="D2200" s="418" t="inlineStr">
        <is>
          <t>L001-100185983</t>
        </is>
      </c>
      <c r="E2200" s="418" t="inlineStr">
        <is>
          <t>INV20220502</t>
        </is>
      </c>
      <c r="F2200" s="419" t="n">
        <v>44597</v>
      </c>
      <c r="G2200" s="420" t="n">
        <v>4518304</v>
      </c>
      <c r="H2200" s="418" t="n"/>
      <c r="I2200" s="455" t="n">
        <v>4518304</v>
      </c>
      <c r="J2200" s="418">
        <f>IF(L2200&lt;&gt;"",L2200,K2200)</f>
        <v/>
      </c>
      <c r="K2200" s="418">
        <f>IF(AND(T2200=TRUE, U2200=TRUE, V2200=TRUE), IF(W2200&lt;-0.05, "អនុញ្ញាត (អ្នកផ្គត់ផ្គង់ប្រកាសខ្វះ)", "បានប្រកាស (អនុញ្ញាត)"), IF(AND(T2200=FALSE, U2200=FALSE, V2200=FALSE), "ព្យួរទុក (មិនមានទិន្នន័យ)", "ប្រកាសខុស (ព្យួរទុក)"))</f>
        <v/>
      </c>
      <c r="L2200" s="418" t="inlineStr"/>
      <c r="M2200" s="418" t="inlineStr"/>
      <c r="N2200" s="455" t="n"/>
      <c r="O2200" s="455">
        <f>IF(W2200&lt;0,AI2200,I2200)</f>
        <v/>
      </c>
      <c r="P2200" s="455">
        <f>I2200-O2200</f>
        <v/>
      </c>
      <c r="Q2200" s="418" t="n"/>
      <c r="R2200" s="418" t="inlineStr">
        <is>
          <t>INV20220502</t>
        </is>
      </c>
      <c r="S2200" s="418" t="inlineStr"/>
      <c r="T2200" s="418">
        <f>R2200=S2200</f>
        <v/>
      </c>
      <c r="U2200" s="418">
        <f>AND(MONTH(F2200)=MONTH(Y2200), YEAR(F2200)=YEAR(Y2200))</f>
        <v/>
      </c>
      <c r="V2200" s="418">
        <f>AND(AC2200&lt;&gt;"", 'Company information'!D$4&lt;&gt;"", RIGHT(SUBSTITUTE(AC2200,"-",""),9)=RIGHT(SUBSTITUTE('Company information'!D$4,"-",""),9))</f>
        <v/>
      </c>
      <c r="W2200" s="418">
        <f>AI2200-I2200</f>
        <v/>
      </c>
      <c r="X2200" s="455" t="n"/>
      <c r="Y2200" s="417" t="n"/>
      <c r="Z2200" s="418" t="n"/>
      <c r="AA2200" s="418" t="n"/>
      <c r="AB2200" s="418" t="n"/>
      <c r="AC2200" s="418" t="n"/>
      <c r="AD2200" s="418" t="n"/>
      <c r="AE2200" s="455" t="n"/>
      <c r="AF2200" s="455" t="n"/>
      <c r="AG2200" s="455" t="n"/>
      <c r="AH2200" s="455" t="n"/>
      <c r="AI2200" s="455" t="n"/>
      <c r="AJ2200" s="455" t="n"/>
      <c r="AK2200" s="455" t="n"/>
      <c r="AL2200" s="455" t="n"/>
      <c r="AM2200" s="455" t="n"/>
      <c r="AN2200" s="455" t="n"/>
      <c r="AO2200" s="455" t="n"/>
      <c r="AP2200" s="455" t="n"/>
      <c r="AQ2200" s="455" t="n"/>
      <c r="AR2200" s="418" t="n"/>
      <c r="AS2200" s="418" t="n"/>
      <c r="AT2200" s="418" t="n"/>
    </row>
    <row r="2201">
      <c r="A2201" s="417" t="n">
        <v>2192</v>
      </c>
      <c r="B2201" s="418" t="inlineStr">
        <is>
          <t>Security Guard  for May 2022</t>
        </is>
      </c>
      <c r="C2201" s="418" t="inlineStr">
        <is>
          <t>ជីអេសអេស គ្លូប៊ល ស៊ីឃ្យួរឹធី សឹលូសិន</t>
        </is>
      </c>
      <c r="D2201" s="418" t="inlineStr">
        <is>
          <t>L001-105008486</t>
        </is>
      </c>
      <c r="E2201" s="418" t="inlineStr">
        <is>
          <t>20220876</t>
        </is>
      </c>
      <c r="F2201" s="419" t="n">
        <v>44705</v>
      </c>
      <c r="G2201" s="420" t="n">
        <v>227472</v>
      </c>
      <c r="H2201" s="418" t="n"/>
      <c r="I2201" s="455" t="n">
        <v>227472</v>
      </c>
      <c r="J2201" s="418">
        <f>IF(L2201&lt;&gt;"",L2201,K2201)</f>
        <v/>
      </c>
      <c r="K2201" s="418">
        <f>IF(AND(T2201=TRUE, U2201=TRUE, V2201=TRUE), IF(W2201&lt;-0.05, "អនុញ្ញាត (អ្នកផ្គត់ផ្គង់ប្រកាសខ្វះ)", "បានប្រកាស (អនុញ្ញាត)"), IF(AND(T2201=FALSE, U2201=FALSE, V2201=FALSE), "ព្យួរទុក (មិនមានទិន្នន័យ)", "ប្រកាសខុស (ព្យួរទុក)"))</f>
        <v/>
      </c>
      <c r="L2201" s="418" t="inlineStr"/>
      <c r="M2201" s="418" t="inlineStr"/>
      <c r="N2201" s="455" t="n"/>
      <c r="O2201" s="455">
        <f>IF(W2201&lt;0,AI2201,I2201)</f>
        <v/>
      </c>
      <c r="P2201" s="455">
        <f>I2201-O2201</f>
        <v/>
      </c>
      <c r="Q2201" s="418" t="n"/>
      <c r="R2201" s="418" t="inlineStr">
        <is>
          <t>20220876</t>
        </is>
      </c>
      <c r="S2201" s="418" t="inlineStr">
        <is>
          <t>2022/0876</t>
        </is>
      </c>
      <c r="T2201" s="418">
        <f>R2201=S2201</f>
        <v/>
      </c>
      <c r="U2201" s="418">
        <f>AND(MONTH(F2201)=MONTH(Y2201), YEAR(F2201)=YEAR(Y2201))</f>
        <v/>
      </c>
      <c r="V2201" s="418">
        <f>AND(AC2201&lt;&gt;"", 'Company information'!D$4&lt;&gt;"", RIGHT(SUBSTITUTE(AC2201,"-",""),9)=RIGHT(SUBSTITUTE('Company information'!D$4,"-",""),9))</f>
        <v/>
      </c>
      <c r="W2201" s="418">
        <f>AI2201-I2201</f>
        <v/>
      </c>
      <c r="X2201" s="455" t="n"/>
      <c r="Y2201" s="419" t="n">
        <v>44714</v>
      </c>
      <c r="Z2201" s="418" t="inlineStr">
        <is>
          <t>2022/0876</t>
        </is>
      </c>
      <c r="AA2201" s="418" t="inlineStr"/>
      <c r="AB2201" s="418" t="inlineStr">
        <is>
          <t>បុគ្គលជាប់អាករ</t>
        </is>
      </c>
      <c r="AC2201" s="418" t="inlineStr">
        <is>
          <t>K002-902102825</t>
        </is>
      </c>
      <c r="AD2201" s="418" t="inlineStr">
        <is>
          <t>ហ្វឺមើស ថេក ឯ.ក</t>
        </is>
      </c>
      <c r="AE2201" s="455" t="n">
        <v>225390</v>
      </c>
      <c r="AF2201" s="455" t="n">
        <v>204900</v>
      </c>
      <c r="AG2201" s="455" t="n">
        <v>0</v>
      </c>
      <c r="AH2201" s="455" t="n">
        <v>0</v>
      </c>
      <c r="AI2201" s="455" t="n">
        <v>20490</v>
      </c>
      <c r="AJ2201" s="455" t="n">
        <v>0</v>
      </c>
      <c r="AK2201" s="455" t="n">
        <v>0</v>
      </c>
      <c r="AL2201" s="455" t="n">
        <v>0</v>
      </c>
      <c r="AM2201" s="455" t="n">
        <v>0</v>
      </c>
      <c r="AN2201" s="455" t="n">
        <v>0</v>
      </c>
      <c r="AO2201" s="455" t="n">
        <v>0</v>
      </c>
      <c r="AP2201" s="455" t="n">
        <v>0</v>
      </c>
      <c r="AQ2201" s="455" t="n">
        <v>0</v>
      </c>
      <c r="AR2201" s="418" t="inlineStr"/>
      <c r="AS2201" s="418" t="inlineStr">
        <is>
          <t>Being Professional Fee for Monthly Tax Filing Services and E-Filing Services for June 2022</t>
        </is>
      </c>
      <c r="AT2201" s="418" t="inlineStr">
        <is>
          <t>បានប្រកាសពន្ធ</t>
        </is>
      </c>
    </row>
    <row r="2202">
      <c r="A2202" s="417" t="n">
        <v>2193</v>
      </c>
      <c r="B2202" s="418" t="inlineStr">
        <is>
          <t>Instrasture Maintenance Fee for Mar 2022</t>
        </is>
      </c>
      <c r="C2202" s="418" t="inlineStr">
        <is>
          <t>ភ្នំពេញ អេសអ៊ីហ្សិត ភីអិលស៊ី</t>
        </is>
      </c>
      <c r="D2202" s="418" t="inlineStr">
        <is>
          <t>L001-100046592</t>
        </is>
      </c>
      <c r="E2202" s="418" t="inlineStr">
        <is>
          <t>202202346</t>
        </is>
      </c>
      <c r="F2202" s="419" t="n">
        <v>44699</v>
      </c>
      <c r="G2202" s="420" t="n">
        <v>164423</v>
      </c>
      <c r="H2202" s="418" t="n"/>
      <c r="I2202" s="455" t="n">
        <v>164423</v>
      </c>
      <c r="J2202" s="418">
        <f>IF(L2202&lt;&gt;"",L2202,K2202)</f>
        <v/>
      </c>
      <c r="K2202" s="418">
        <f>IF(AND(T2202=TRUE, U2202=TRUE, V2202=TRUE), IF(W2202&lt;-0.05, "អនុញ្ញាត (អ្នកផ្គត់ផ្គង់ប្រកាសខ្វះ)", "បានប្រកាស (អនុញ្ញាត)"), IF(AND(T2202=FALSE, U2202=FALSE, V2202=FALSE), "ព្យួរទុក (មិនមានទិន្នន័យ)", "ប្រកាសខុស (ព្យួរទុក)"))</f>
        <v/>
      </c>
      <c r="L2202" s="418" t="inlineStr"/>
      <c r="M2202" s="418" t="inlineStr"/>
      <c r="N2202" s="455" t="n"/>
      <c r="O2202" s="455">
        <f>IF(W2202&lt;0,AI2202,I2202)</f>
        <v/>
      </c>
      <c r="P2202" s="455">
        <f>I2202-O2202</f>
        <v/>
      </c>
      <c r="Q2202" s="418" t="n"/>
      <c r="R2202" s="418" t="inlineStr">
        <is>
          <t>202202346</t>
        </is>
      </c>
      <c r="S2202" s="418" t="inlineStr"/>
      <c r="T2202" s="418">
        <f>R2202=S2202</f>
        <v/>
      </c>
      <c r="U2202" s="418">
        <f>AND(MONTH(F2202)=MONTH(Y2202), YEAR(F2202)=YEAR(Y2202))</f>
        <v/>
      </c>
      <c r="V2202" s="418">
        <f>AND(AC2202&lt;&gt;"", 'Company information'!D$4&lt;&gt;"", RIGHT(SUBSTITUTE(AC2202,"-",""),9)=RIGHT(SUBSTITUTE('Company information'!D$4,"-",""),9))</f>
        <v/>
      </c>
      <c r="W2202" s="418">
        <f>AI2202-I2202</f>
        <v/>
      </c>
      <c r="X2202" s="455" t="n"/>
      <c r="Y2202" s="417" t="n"/>
      <c r="Z2202" s="418" t="n"/>
      <c r="AA2202" s="418" t="n"/>
      <c r="AB2202" s="418" t="n"/>
      <c r="AC2202" s="418" t="n"/>
      <c r="AD2202" s="418" t="n"/>
      <c r="AE2202" s="455" t="n"/>
      <c r="AF2202" s="455" t="n"/>
      <c r="AG2202" s="455" t="n"/>
      <c r="AH2202" s="455" t="n"/>
      <c r="AI2202" s="455" t="n"/>
      <c r="AJ2202" s="455" t="n"/>
      <c r="AK2202" s="455" t="n"/>
      <c r="AL2202" s="455" t="n"/>
      <c r="AM2202" s="455" t="n"/>
      <c r="AN2202" s="455" t="n"/>
      <c r="AO2202" s="455" t="n"/>
      <c r="AP2202" s="455" t="n"/>
      <c r="AQ2202" s="455" t="n"/>
      <c r="AR2202" s="418" t="n"/>
      <c r="AS2202" s="418" t="n"/>
      <c r="AT2202" s="418" t="n"/>
    </row>
    <row r="2203">
      <c r="A2203" s="417" t="n">
        <v>2194</v>
      </c>
      <c r="B2203" s="418" t="inlineStr">
        <is>
          <t>Waster Water Charge</t>
        </is>
      </c>
      <c r="C2203" s="418" t="inlineStr">
        <is>
          <t>ភ្នំពេញ អេសអ៊ីហ្សិត ភីអិលស៊ី</t>
        </is>
      </c>
      <c r="D2203" s="418" t="inlineStr">
        <is>
          <t>L001-100046592</t>
        </is>
      </c>
      <c r="E2203" s="418" t="inlineStr">
        <is>
          <t>202202337</t>
        </is>
      </c>
      <c r="F2203" s="419" t="n">
        <v>44699</v>
      </c>
      <c r="G2203" s="420" t="n">
        <v>200193</v>
      </c>
      <c r="H2203" s="418" t="n"/>
      <c r="I2203" s="455" t="n">
        <v>200193</v>
      </c>
      <c r="J2203" s="418">
        <f>IF(L2203&lt;&gt;"",L2203,K2203)</f>
        <v/>
      </c>
      <c r="K2203" s="418">
        <f>IF(AND(T2203=TRUE, U2203=TRUE, V2203=TRUE), IF(W2203&lt;-0.05, "អនុញ្ញាត (អ្នកផ្គត់ផ្គង់ប្រកាសខ្វះ)", "បានប្រកាស (អនុញ្ញាត)"), IF(AND(T2203=FALSE, U2203=FALSE, V2203=FALSE), "ព្យួរទុក (មិនមានទិន្នន័យ)", "ប្រកាសខុស (ព្យួរទុក)"))</f>
        <v/>
      </c>
      <c r="L2203" s="418" t="inlineStr"/>
      <c r="M2203" s="418" t="inlineStr"/>
      <c r="N2203" s="455" t="n"/>
      <c r="O2203" s="455">
        <f>IF(W2203&lt;0,AI2203,I2203)</f>
        <v/>
      </c>
      <c r="P2203" s="455">
        <f>I2203-O2203</f>
        <v/>
      </c>
      <c r="Q2203" s="418" t="n"/>
      <c r="R2203" s="418" t="inlineStr">
        <is>
          <t>202202337</t>
        </is>
      </c>
      <c r="S2203" s="418" t="inlineStr"/>
      <c r="T2203" s="418">
        <f>R2203=S2203</f>
        <v/>
      </c>
      <c r="U2203" s="418">
        <f>AND(MONTH(F2203)=MONTH(Y2203), YEAR(F2203)=YEAR(Y2203))</f>
        <v/>
      </c>
      <c r="V2203" s="418">
        <f>AND(AC2203&lt;&gt;"", 'Company information'!D$4&lt;&gt;"", RIGHT(SUBSTITUTE(AC2203,"-",""),9)=RIGHT(SUBSTITUTE('Company information'!D$4,"-",""),9))</f>
        <v/>
      </c>
      <c r="W2203" s="418">
        <f>AI2203-I2203</f>
        <v/>
      </c>
      <c r="X2203" s="455" t="n"/>
      <c r="Y2203" s="417" t="n"/>
      <c r="Z2203" s="418" t="n"/>
      <c r="AA2203" s="418" t="n"/>
      <c r="AB2203" s="418" t="n"/>
      <c r="AC2203" s="418" t="n"/>
      <c r="AD2203" s="418" t="n"/>
      <c r="AE2203" s="455" t="n"/>
      <c r="AF2203" s="455" t="n"/>
      <c r="AG2203" s="455" t="n"/>
      <c r="AH2203" s="455" t="n"/>
      <c r="AI2203" s="455" t="n"/>
      <c r="AJ2203" s="455" t="n"/>
      <c r="AK2203" s="455" t="n"/>
      <c r="AL2203" s="455" t="n"/>
      <c r="AM2203" s="455" t="n"/>
      <c r="AN2203" s="455" t="n"/>
      <c r="AO2203" s="455" t="n"/>
      <c r="AP2203" s="455" t="n"/>
      <c r="AQ2203" s="455" t="n"/>
      <c r="AR2203" s="418" t="n"/>
      <c r="AS2203" s="418" t="n"/>
      <c r="AT2203" s="418" t="n"/>
    </row>
    <row r="2204">
      <c r="A2204" s="417" t="n">
        <v>2195</v>
      </c>
      <c r="B2204" s="418" t="inlineStr">
        <is>
          <t>Inspection Service Fee</t>
        </is>
      </c>
      <c r="C2204" s="418" t="inlineStr">
        <is>
          <t>ប្យួរ៉ូ វេរីតាស (ខេមបូឌា) លីមីធីត</t>
        </is>
      </c>
      <c r="D2204" s="418" t="inlineStr">
        <is>
          <t>L001-107024462</t>
        </is>
      </c>
      <c r="E2204" s="418" t="inlineStr">
        <is>
          <t>59012380</t>
        </is>
      </c>
      <c r="F2204" s="419" t="n">
        <v>44702</v>
      </c>
      <c r="G2204" s="420" t="n">
        <v>55008</v>
      </c>
      <c r="H2204" s="418" t="n"/>
      <c r="I2204" s="455" t="n">
        <v>55008</v>
      </c>
      <c r="J2204" s="418">
        <f>IF(L2204&lt;&gt;"",L2204,K2204)</f>
        <v/>
      </c>
      <c r="K2204" s="418">
        <f>IF(AND(T2204=TRUE, U2204=TRUE, V2204=TRUE), IF(W2204&lt;-0.05, "អនុញ្ញាត (អ្នកផ្គត់ផ្គង់ប្រកាសខ្វះ)", "បានប្រកាស (អនុញ្ញាត)"), IF(AND(T2204=FALSE, U2204=FALSE, V2204=FALSE), "ព្យួរទុក (មិនមានទិន្នន័យ)", "ប្រកាសខុស (ព្យួរទុក)"))</f>
        <v/>
      </c>
      <c r="L2204" s="418" t="inlineStr"/>
      <c r="M2204" s="418" t="inlineStr"/>
      <c r="N2204" s="455" t="n"/>
      <c r="O2204" s="455">
        <f>IF(W2204&lt;0,AI2204,I2204)</f>
        <v/>
      </c>
      <c r="P2204" s="455">
        <f>I2204-O2204</f>
        <v/>
      </c>
      <c r="Q2204" s="418" t="n"/>
      <c r="R2204" s="418" t="inlineStr">
        <is>
          <t>59012380</t>
        </is>
      </c>
      <c r="S2204" s="418" t="inlineStr"/>
      <c r="T2204" s="418">
        <f>R2204=S2204</f>
        <v/>
      </c>
      <c r="U2204" s="418">
        <f>AND(MONTH(F2204)=MONTH(Y2204), YEAR(F2204)=YEAR(Y2204))</f>
        <v/>
      </c>
      <c r="V2204" s="418">
        <f>AND(AC2204&lt;&gt;"", 'Company information'!D$4&lt;&gt;"", RIGHT(SUBSTITUTE(AC2204,"-",""),9)=RIGHT(SUBSTITUTE('Company information'!D$4,"-",""),9))</f>
        <v/>
      </c>
      <c r="W2204" s="418">
        <f>AI2204-I2204</f>
        <v/>
      </c>
      <c r="X2204" s="455" t="n"/>
      <c r="Y2204" s="417" t="n"/>
      <c r="Z2204" s="418" t="n"/>
      <c r="AA2204" s="418" t="n"/>
      <c r="AB2204" s="418" t="n"/>
      <c r="AC2204" s="418" t="n"/>
      <c r="AD2204" s="418" t="n"/>
      <c r="AE2204" s="455" t="n"/>
      <c r="AF2204" s="455" t="n"/>
      <c r="AG2204" s="455" t="n"/>
      <c r="AH2204" s="455" t="n"/>
      <c r="AI2204" s="455" t="n"/>
      <c r="AJ2204" s="455" t="n"/>
      <c r="AK2204" s="455" t="n"/>
      <c r="AL2204" s="455" t="n"/>
      <c r="AM2204" s="455" t="n"/>
      <c r="AN2204" s="455" t="n"/>
      <c r="AO2204" s="455" t="n"/>
      <c r="AP2204" s="455" t="n"/>
      <c r="AQ2204" s="455" t="n"/>
      <c r="AR2204" s="418" t="n"/>
      <c r="AS2204" s="418" t="n"/>
      <c r="AT2204" s="418" t="n"/>
    </row>
    <row r="2205">
      <c r="A2205" s="417" t="n">
        <v>2196</v>
      </c>
      <c r="B2205" s="418" t="inlineStr">
        <is>
          <t>Inspection Service Fee</t>
        </is>
      </c>
      <c r="C2205" s="418" t="inlineStr">
        <is>
          <t>ប្យួរ៉ូ វេរីតាស (ខេមបូឌា) លីមីធីត</t>
        </is>
      </c>
      <c r="D2205" s="418" t="inlineStr">
        <is>
          <t>L001-107024462</t>
        </is>
      </c>
      <c r="E2205" s="418" t="inlineStr">
        <is>
          <t>59012289</t>
        </is>
      </c>
      <c r="F2205" s="419" t="n">
        <v>44717</v>
      </c>
      <c r="G2205" s="420" t="n">
        <v>109850</v>
      </c>
      <c r="H2205" s="418" t="n"/>
      <c r="I2205" s="455" t="n">
        <v>109850</v>
      </c>
      <c r="J2205" s="418">
        <f>IF(L2205&lt;&gt;"",L2205,K2205)</f>
        <v/>
      </c>
      <c r="K2205" s="418">
        <f>IF(AND(T2205=TRUE, U2205=TRUE, V2205=TRUE), IF(W2205&lt;-0.05, "អនុញ្ញាត (អ្នកផ្គត់ផ្គង់ប្រកាសខ្វះ)", "បានប្រកាស (អនុញ្ញាត)"), IF(AND(T2205=FALSE, U2205=FALSE, V2205=FALSE), "ព្យួរទុក (មិនមានទិន្នន័យ)", "ប្រកាសខុស (ព្យួរទុក)"))</f>
        <v/>
      </c>
      <c r="L2205" s="418" t="inlineStr"/>
      <c r="M2205" s="418" t="inlineStr"/>
      <c r="N2205" s="455" t="n"/>
      <c r="O2205" s="455">
        <f>IF(W2205&lt;0,AI2205,I2205)</f>
        <v/>
      </c>
      <c r="P2205" s="455">
        <f>I2205-O2205</f>
        <v/>
      </c>
      <c r="Q2205" s="418" t="n"/>
      <c r="R2205" s="418" t="inlineStr">
        <is>
          <t>59012289</t>
        </is>
      </c>
      <c r="S2205" s="418" t="inlineStr"/>
      <c r="T2205" s="418">
        <f>R2205=S2205</f>
        <v/>
      </c>
      <c r="U2205" s="418">
        <f>AND(MONTH(F2205)=MONTH(Y2205), YEAR(F2205)=YEAR(Y2205))</f>
        <v/>
      </c>
      <c r="V2205" s="418">
        <f>AND(AC2205&lt;&gt;"", 'Company information'!D$4&lt;&gt;"", RIGHT(SUBSTITUTE(AC2205,"-",""),9)=RIGHT(SUBSTITUTE('Company information'!D$4,"-",""),9))</f>
        <v/>
      </c>
      <c r="W2205" s="418">
        <f>AI2205-I2205</f>
        <v/>
      </c>
      <c r="X2205" s="455" t="n"/>
      <c r="Y2205" s="417" t="n"/>
      <c r="Z2205" s="418" t="n"/>
      <c r="AA2205" s="418" t="n"/>
      <c r="AB2205" s="418" t="n"/>
      <c r="AC2205" s="418" t="n"/>
      <c r="AD2205" s="418" t="n"/>
      <c r="AE2205" s="455" t="n"/>
      <c r="AF2205" s="455" t="n"/>
      <c r="AG2205" s="455" t="n"/>
      <c r="AH2205" s="455" t="n"/>
      <c r="AI2205" s="455" t="n"/>
      <c r="AJ2205" s="455" t="n"/>
      <c r="AK2205" s="455" t="n"/>
      <c r="AL2205" s="455" t="n"/>
      <c r="AM2205" s="455" t="n"/>
      <c r="AN2205" s="455" t="n"/>
      <c r="AO2205" s="455" t="n"/>
      <c r="AP2205" s="455" t="n"/>
      <c r="AQ2205" s="455" t="n"/>
      <c r="AR2205" s="418" t="n"/>
      <c r="AS2205" s="418" t="n"/>
      <c r="AT2205" s="418" t="n"/>
    </row>
    <row r="2206">
      <c r="A2206" s="417" t="n">
        <v>2197</v>
      </c>
      <c r="B2206" s="418" t="inlineStr">
        <is>
          <t>Inspection Service Fee</t>
        </is>
      </c>
      <c r="C2206" s="418" t="inlineStr">
        <is>
          <t>ប្យួរ៉ូ វេរីតាស (ខេមបូឌា) លីមីធីត</t>
        </is>
      </c>
      <c r="D2206" s="418" t="inlineStr">
        <is>
          <t>L001-107024462</t>
        </is>
      </c>
      <c r="E2206" s="418" t="inlineStr">
        <is>
          <t>59012262</t>
        </is>
      </c>
      <c r="F2206" s="419" t="n">
        <v>44686</v>
      </c>
      <c r="G2206" s="420" t="n">
        <v>54886</v>
      </c>
      <c r="H2206" s="418" t="n"/>
      <c r="I2206" s="455" t="n">
        <v>54886</v>
      </c>
      <c r="J2206" s="418">
        <f>IF(L2206&lt;&gt;"",L2206,K2206)</f>
        <v/>
      </c>
      <c r="K2206" s="418">
        <f>IF(AND(T2206=TRUE, U2206=TRUE, V2206=TRUE), IF(W2206&lt;-0.05, "អនុញ្ញាត (អ្នកផ្គត់ផ្គង់ប្រកាសខ្វះ)", "បានប្រកាស (អនុញ្ញាត)"), IF(AND(T2206=FALSE, U2206=FALSE, V2206=FALSE), "ព្យួរទុក (មិនមានទិន្នន័យ)", "ប្រកាសខុស (ព្យួរទុក)"))</f>
        <v/>
      </c>
      <c r="L2206" s="418" t="inlineStr"/>
      <c r="M2206" s="418" t="inlineStr"/>
      <c r="N2206" s="455" t="n"/>
      <c r="O2206" s="455">
        <f>IF(W2206&lt;0,AI2206,I2206)</f>
        <v/>
      </c>
      <c r="P2206" s="455">
        <f>I2206-O2206</f>
        <v/>
      </c>
      <c r="Q2206" s="418" t="n"/>
      <c r="R2206" s="418" t="inlineStr">
        <is>
          <t>59012262</t>
        </is>
      </c>
      <c r="S2206" s="418" t="inlineStr"/>
      <c r="T2206" s="418">
        <f>R2206=S2206</f>
        <v/>
      </c>
      <c r="U2206" s="418">
        <f>AND(MONTH(F2206)=MONTH(Y2206), YEAR(F2206)=YEAR(Y2206))</f>
        <v/>
      </c>
      <c r="V2206" s="418">
        <f>AND(AC2206&lt;&gt;"", 'Company information'!D$4&lt;&gt;"", RIGHT(SUBSTITUTE(AC2206,"-",""),9)=RIGHT(SUBSTITUTE('Company information'!D$4,"-",""),9))</f>
        <v/>
      </c>
      <c r="W2206" s="418">
        <f>AI2206-I2206</f>
        <v/>
      </c>
      <c r="X2206" s="455" t="n"/>
      <c r="Y2206" s="417" t="n"/>
      <c r="Z2206" s="418" t="n"/>
      <c r="AA2206" s="418" t="n"/>
      <c r="AB2206" s="418" t="n"/>
      <c r="AC2206" s="418" t="n"/>
      <c r="AD2206" s="418" t="n"/>
      <c r="AE2206" s="455" t="n"/>
      <c r="AF2206" s="455" t="n"/>
      <c r="AG2206" s="455" t="n"/>
      <c r="AH2206" s="455" t="n"/>
      <c r="AI2206" s="455" t="n"/>
      <c r="AJ2206" s="455" t="n"/>
      <c r="AK2206" s="455" t="n"/>
      <c r="AL2206" s="455" t="n"/>
      <c r="AM2206" s="455" t="n"/>
      <c r="AN2206" s="455" t="n"/>
      <c r="AO2206" s="455" t="n"/>
      <c r="AP2206" s="455" t="n"/>
      <c r="AQ2206" s="455" t="n"/>
      <c r="AR2206" s="418" t="n"/>
      <c r="AS2206" s="418" t="n"/>
      <c r="AT2206" s="418" t="n"/>
    </row>
    <row r="2207">
      <c r="A2207" s="417" t="n">
        <v>2198</v>
      </c>
      <c r="B2207" s="418" t="inlineStr">
        <is>
          <t>EMF</t>
        </is>
      </c>
      <c r="C2207" s="418" t="inlineStr">
        <is>
          <t>អេសអាយធីស៊ី ខិនថេនើរ ឡាញ (ខេមបូឌា)</t>
        </is>
      </c>
      <c r="D2207" s="418" t="inlineStr">
        <is>
          <t>L001-107035863</t>
        </is>
      </c>
      <c r="E2207" s="418" t="inlineStr">
        <is>
          <t>SITC2022-008833</t>
        </is>
      </c>
      <c r="F2207" s="419" t="n">
        <v>44566</v>
      </c>
      <c r="G2207" s="420" t="n">
        <v>139553</v>
      </c>
      <c r="H2207" s="418" t="n"/>
      <c r="I2207" s="455" t="n">
        <v>139553</v>
      </c>
      <c r="J2207" s="418">
        <f>IF(L2207&lt;&gt;"",L2207,K2207)</f>
        <v/>
      </c>
      <c r="K2207" s="418">
        <f>IF(AND(T2207=TRUE, U2207=TRUE, V2207=TRUE), IF(W2207&lt;-0.05, "អនុញ្ញាត (អ្នកផ្គត់ផ្គង់ប្រកាសខ្វះ)", "បានប្រកាស (អនុញ្ញាត)"), IF(AND(T2207=FALSE, U2207=FALSE, V2207=FALSE), "ព្យួរទុក (មិនមានទិន្នន័យ)", "ប្រកាសខុស (ព្យួរទុក)"))</f>
        <v/>
      </c>
      <c r="L2207" s="418" t="inlineStr"/>
      <c r="M2207" s="418" t="inlineStr"/>
      <c r="N2207" s="455" t="n"/>
      <c r="O2207" s="455">
        <f>IF(W2207&lt;0,AI2207,I2207)</f>
        <v/>
      </c>
      <c r="P2207" s="455">
        <f>I2207-O2207</f>
        <v/>
      </c>
      <c r="Q2207" s="418" t="n"/>
      <c r="R2207" s="418" t="inlineStr">
        <is>
          <t>SITC2022-008833</t>
        </is>
      </c>
      <c r="S2207" s="418" t="inlineStr"/>
      <c r="T2207" s="418">
        <f>R2207=S2207</f>
        <v/>
      </c>
      <c r="U2207" s="418">
        <f>AND(MONTH(F2207)=MONTH(Y2207), YEAR(F2207)=YEAR(Y2207))</f>
        <v/>
      </c>
      <c r="V2207" s="418">
        <f>AND(AC2207&lt;&gt;"", 'Company information'!D$4&lt;&gt;"", RIGHT(SUBSTITUTE(AC2207,"-",""),9)=RIGHT(SUBSTITUTE('Company information'!D$4,"-",""),9))</f>
        <v/>
      </c>
      <c r="W2207" s="418">
        <f>AI2207-I2207</f>
        <v/>
      </c>
      <c r="X2207" s="455" t="n"/>
      <c r="Y2207" s="417" t="n"/>
      <c r="Z2207" s="418" t="n"/>
      <c r="AA2207" s="418" t="n"/>
      <c r="AB2207" s="418" t="n"/>
      <c r="AC2207" s="418" t="n"/>
      <c r="AD2207" s="418" t="n"/>
      <c r="AE2207" s="455" t="n"/>
      <c r="AF2207" s="455" t="n"/>
      <c r="AG2207" s="455" t="n"/>
      <c r="AH2207" s="455" t="n"/>
      <c r="AI2207" s="455" t="n"/>
      <c r="AJ2207" s="455" t="n"/>
      <c r="AK2207" s="455" t="n"/>
      <c r="AL2207" s="455" t="n"/>
      <c r="AM2207" s="455" t="n"/>
      <c r="AN2207" s="455" t="n"/>
      <c r="AO2207" s="455" t="n"/>
      <c r="AP2207" s="455" t="n"/>
      <c r="AQ2207" s="455" t="n"/>
      <c r="AR2207" s="418" t="n"/>
      <c r="AS2207" s="418" t="n"/>
      <c r="AT2207" s="418" t="n"/>
    </row>
    <row r="2208">
      <c r="A2208" s="417" t="n">
        <v>2199</v>
      </c>
      <c r="B2208" s="418" t="inlineStr">
        <is>
          <t>Lift-On &amp; Lift-Off</t>
        </is>
      </c>
      <c r="C2208" s="418" t="inlineStr">
        <is>
          <t>កំពង់ផែស្វយ័តក្រុងព្រះសីហនុ</t>
        </is>
      </c>
      <c r="D2208" s="418" t="inlineStr">
        <is>
          <t>L001-100044638</t>
        </is>
      </c>
      <c r="E2208" s="418" t="inlineStr">
        <is>
          <t>071191</t>
        </is>
      </c>
      <c r="F2208" s="419" t="n">
        <v>44566</v>
      </c>
      <c r="G2208" s="420" t="n">
        <v>23045</v>
      </c>
      <c r="H2208" s="418" t="n"/>
      <c r="I2208" s="455" t="n">
        <v>23045</v>
      </c>
      <c r="J2208" s="418">
        <f>IF(L2208&lt;&gt;"",L2208,K2208)</f>
        <v/>
      </c>
      <c r="K2208" s="418">
        <f>IF(AND(T2208=TRUE, U2208=TRUE, V2208=TRUE), IF(W2208&lt;-0.05, "អនុញ្ញាត (អ្នកផ្គត់ផ្គង់ប្រកាសខ្វះ)", "បានប្រកាស (អនុញ្ញាត)"), IF(AND(T2208=FALSE, U2208=FALSE, V2208=FALSE), "ព្យួរទុក (មិនមានទិន្នន័យ)", "ប្រកាសខុស (ព្យួរទុក)"))</f>
        <v/>
      </c>
      <c r="L2208" s="418" t="inlineStr"/>
      <c r="M2208" s="418" t="inlineStr"/>
      <c r="N2208" s="455" t="n"/>
      <c r="O2208" s="455">
        <f>IF(W2208&lt;0,AI2208,I2208)</f>
        <v/>
      </c>
      <c r="P2208" s="455">
        <f>I2208-O2208</f>
        <v/>
      </c>
      <c r="Q2208" s="418" t="n"/>
      <c r="R2208" s="418" t="inlineStr">
        <is>
          <t>071191</t>
        </is>
      </c>
      <c r="S2208" s="418" t="inlineStr"/>
      <c r="T2208" s="418">
        <f>R2208=S2208</f>
        <v/>
      </c>
      <c r="U2208" s="418">
        <f>AND(MONTH(F2208)=MONTH(Y2208), YEAR(F2208)=YEAR(Y2208))</f>
        <v/>
      </c>
      <c r="V2208" s="418">
        <f>AND(AC2208&lt;&gt;"", 'Company information'!D$4&lt;&gt;"", RIGHT(SUBSTITUTE(AC2208,"-",""),9)=RIGHT(SUBSTITUTE('Company information'!D$4,"-",""),9))</f>
        <v/>
      </c>
      <c r="W2208" s="418">
        <f>AI2208-I2208</f>
        <v/>
      </c>
      <c r="X2208" s="455" t="n"/>
      <c r="Y2208" s="417" t="n"/>
      <c r="Z2208" s="418" t="n"/>
      <c r="AA2208" s="418" t="n"/>
      <c r="AB2208" s="418" t="n"/>
      <c r="AC2208" s="418" t="n"/>
      <c r="AD2208" s="418" t="n"/>
      <c r="AE2208" s="455" t="n"/>
      <c r="AF2208" s="455" t="n"/>
      <c r="AG2208" s="455" t="n"/>
      <c r="AH2208" s="455" t="n"/>
      <c r="AI2208" s="455" t="n"/>
      <c r="AJ2208" s="455" t="n"/>
      <c r="AK2208" s="455" t="n"/>
      <c r="AL2208" s="455" t="n"/>
      <c r="AM2208" s="455" t="n"/>
      <c r="AN2208" s="455" t="n"/>
      <c r="AO2208" s="455" t="n"/>
      <c r="AP2208" s="455" t="n"/>
      <c r="AQ2208" s="455" t="n"/>
      <c r="AR2208" s="418" t="n"/>
      <c r="AS2208" s="418" t="n"/>
      <c r="AT2208" s="418" t="n"/>
    </row>
    <row r="2209">
      <c r="A2209" s="417" t="n">
        <v>2200</v>
      </c>
      <c r="B2209" s="418" t="inlineStr">
        <is>
          <t>Clearance Import&amp; Trucking Import &amp; Handling Fee</t>
        </is>
      </c>
      <c r="C2209" s="418" t="inlineStr">
        <is>
          <t>ហុង តុង អ៊ិនធើណេសិនណល ឡូជីស្ទីក ឯ.ក</t>
        </is>
      </c>
      <c r="D2209" s="418" t="inlineStr">
        <is>
          <t>K003-902006166</t>
        </is>
      </c>
      <c r="E2209" s="418" t="inlineStr">
        <is>
          <t>HT220070</t>
        </is>
      </c>
      <c r="F2209" s="419" t="n">
        <v>44712</v>
      </c>
      <c r="G2209" s="420" t="n">
        <v>239658</v>
      </c>
      <c r="H2209" s="418" t="n"/>
      <c r="I2209" s="455" t="n">
        <v>239658</v>
      </c>
      <c r="J2209" s="418">
        <f>IF(L2209&lt;&gt;"",L2209,K2209)</f>
        <v/>
      </c>
      <c r="K2209" s="418">
        <f>IF(AND(T2209=TRUE, U2209=TRUE, V2209=TRUE), IF(W2209&lt;-0.05, "អនុញ្ញាត (អ្នកផ្គត់ផ្គង់ប្រកាសខ្វះ)", "បានប្រកាស (អនុញ្ញាត)"), IF(AND(T2209=FALSE, U2209=FALSE, V2209=FALSE), "ព្យួរទុក (មិនមានទិន្នន័យ)", "ប្រកាសខុស (ព្យួរទុក)"))</f>
        <v/>
      </c>
      <c r="L2209" s="418" t="inlineStr"/>
      <c r="M2209" s="418" t="inlineStr"/>
      <c r="N2209" s="455" t="n"/>
      <c r="O2209" s="455">
        <f>IF(W2209&lt;0,AI2209,I2209)</f>
        <v/>
      </c>
      <c r="P2209" s="455">
        <f>I2209-O2209</f>
        <v/>
      </c>
      <c r="Q2209" s="418" t="n"/>
      <c r="R2209" s="418" t="inlineStr">
        <is>
          <t>HT220070</t>
        </is>
      </c>
      <c r="S2209" s="418" t="inlineStr"/>
      <c r="T2209" s="418">
        <f>R2209=S2209</f>
        <v/>
      </c>
      <c r="U2209" s="418">
        <f>AND(MONTH(F2209)=MONTH(Y2209), YEAR(F2209)=YEAR(Y2209))</f>
        <v/>
      </c>
      <c r="V2209" s="418">
        <f>AND(AC2209&lt;&gt;"", 'Company information'!D$4&lt;&gt;"", RIGHT(SUBSTITUTE(AC2209,"-",""),9)=RIGHT(SUBSTITUTE('Company information'!D$4,"-",""),9))</f>
        <v/>
      </c>
      <c r="W2209" s="418">
        <f>AI2209-I2209</f>
        <v/>
      </c>
      <c r="X2209" s="455" t="n"/>
      <c r="Y2209" s="417" t="n"/>
      <c r="Z2209" s="418" t="n"/>
      <c r="AA2209" s="418" t="n"/>
      <c r="AB2209" s="418" t="n"/>
      <c r="AC2209" s="418" t="n"/>
      <c r="AD2209" s="418" t="n"/>
      <c r="AE2209" s="455" t="n"/>
      <c r="AF2209" s="455" t="n"/>
      <c r="AG2209" s="455" t="n"/>
      <c r="AH2209" s="455" t="n"/>
      <c r="AI2209" s="455" t="n"/>
      <c r="AJ2209" s="455" t="n"/>
      <c r="AK2209" s="455" t="n"/>
      <c r="AL2209" s="455" t="n"/>
      <c r="AM2209" s="455" t="n"/>
      <c r="AN2209" s="455" t="n"/>
      <c r="AO2209" s="455" t="n"/>
      <c r="AP2209" s="455" t="n"/>
      <c r="AQ2209" s="455" t="n"/>
      <c r="AR2209" s="418" t="n"/>
      <c r="AS2209" s="418" t="n"/>
      <c r="AT2209" s="418" t="n"/>
    </row>
    <row r="2210">
      <c r="A2210" s="417" t="n">
        <v>2201</v>
      </c>
      <c r="B2210" s="418" t="inlineStr">
        <is>
          <t>Terminal Handling Charge</t>
        </is>
      </c>
      <c r="C2210" s="418" t="inlineStr">
        <is>
          <t>អេវើរហ្គ្រីន ស៊ីបភីង សឺវីស (ខេមបូឌា) ឯ.ក</t>
        </is>
      </c>
      <c r="D2210" s="418" t="inlineStr">
        <is>
          <t>L001-901705421</t>
        </is>
      </c>
      <c r="E2210" s="418" t="inlineStr">
        <is>
          <t>IY22004528</t>
        </is>
      </c>
      <c r="F2210" s="419" t="n">
        <v>44566</v>
      </c>
      <c r="G2210" s="420" t="n">
        <v>119328</v>
      </c>
      <c r="H2210" s="418" t="n"/>
      <c r="I2210" s="455" t="n">
        <v>119328</v>
      </c>
      <c r="J2210" s="418">
        <f>IF(L2210&lt;&gt;"",L2210,K2210)</f>
        <v/>
      </c>
      <c r="K2210" s="418">
        <f>IF(AND(T2210=TRUE, U2210=TRUE, V2210=TRUE), IF(W2210&lt;-0.05, "អនុញ្ញាត (អ្នកផ្គត់ផ្គង់ប្រកាសខ្វះ)", "បានប្រកាស (អនុញ្ញាត)"), IF(AND(T2210=FALSE, U2210=FALSE, V2210=FALSE), "ព្យួរទុក (មិនមានទិន្នន័យ)", "ប្រកាសខុស (ព្យួរទុក)"))</f>
        <v/>
      </c>
      <c r="L2210" s="418" t="inlineStr"/>
      <c r="M2210" s="418" t="inlineStr"/>
      <c r="N2210" s="455" t="n"/>
      <c r="O2210" s="455">
        <f>IF(W2210&lt;0,AI2210,I2210)</f>
        <v/>
      </c>
      <c r="P2210" s="455">
        <f>I2210-O2210</f>
        <v/>
      </c>
      <c r="Q2210" s="418" t="n"/>
      <c r="R2210" s="418" t="inlineStr">
        <is>
          <t>IY22004528</t>
        </is>
      </c>
      <c r="S2210" s="418" t="inlineStr"/>
      <c r="T2210" s="418">
        <f>R2210=S2210</f>
        <v/>
      </c>
      <c r="U2210" s="418">
        <f>AND(MONTH(F2210)=MONTH(Y2210), YEAR(F2210)=YEAR(Y2210))</f>
        <v/>
      </c>
      <c r="V2210" s="418">
        <f>AND(AC2210&lt;&gt;"", 'Company information'!D$4&lt;&gt;"", RIGHT(SUBSTITUTE(AC2210,"-",""),9)=RIGHT(SUBSTITUTE('Company information'!D$4,"-",""),9))</f>
        <v/>
      </c>
      <c r="W2210" s="418">
        <f>AI2210-I2210</f>
        <v/>
      </c>
      <c r="X2210" s="455" t="n"/>
      <c r="Y2210" s="417" t="n"/>
      <c r="Z2210" s="418" t="n"/>
      <c r="AA2210" s="418" t="n"/>
      <c r="AB2210" s="418" t="n"/>
      <c r="AC2210" s="418" t="n"/>
      <c r="AD2210" s="418" t="n"/>
      <c r="AE2210" s="455" t="n"/>
      <c r="AF2210" s="455" t="n"/>
      <c r="AG2210" s="455" t="n"/>
      <c r="AH2210" s="455" t="n"/>
      <c r="AI2210" s="455" t="n"/>
      <c r="AJ2210" s="455" t="n"/>
      <c r="AK2210" s="455" t="n"/>
      <c r="AL2210" s="455" t="n"/>
      <c r="AM2210" s="455" t="n"/>
      <c r="AN2210" s="455" t="n"/>
      <c r="AO2210" s="455" t="n"/>
      <c r="AP2210" s="455" t="n"/>
      <c r="AQ2210" s="455" t="n"/>
      <c r="AR2210" s="418" t="n"/>
      <c r="AS2210" s="418" t="n"/>
      <c r="AT2210" s="418" t="n"/>
    </row>
    <row r="2211">
      <c r="A2211" s="417" t="n">
        <v>2202</v>
      </c>
      <c r="B2211" s="418" t="inlineStr">
        <is>
          <t>Lift-On &amp; Lift-Off</t>
        </is>
      </c>
      <c r="C2211" s="418" t="inlineStr">
        <is>
          <t>កំពង់ផែស្វយ័តក្រុងព្រះសីហនុ</t>
        </is>
      </c>
      <c r="D2211" s="418" t="inlineStr">
        <is>
          <t>L001-100044638</t>
        </is>
      </c>
      <c r="E2211" s="418" t="inlineStr">
        <is>
          <t>076442</t>
        </is>
      </c>
      <c r="F2211" s="419" t="n">
        <v>44566</v>
      </c>
      <c r="G2211" s="420" t="n">
        <v>54594</v>
      </c>
      <c r="H2211" s="418" t="n"/>
      <c r="I2211" s="455" t="n">
        <v>54594</v>
      </c>
      <c r="J2211" s="418">
        <f>IF(L2211&lt;&gt;"",L2211,K2211)</f>
        <v/>
      </c>
      <c r="K2211" s="418">
        <f>IF(AND(T2211=TRUE, U2211=TRUE, V2211=TRUE), IF(W2211&lt;-0.05, "អនុញ្ញាត (អ្នកផ្គត់ផ្គង់ប្រកាសខ្វះ)", "បានប្រកាស (អនុញ្ញាត)"), IF(AND(T2211=FALSE, U2211=FALSE, V2211=FALSE), "ព្យួរទុក (មិនមានទិន្នន័យ)", "ប្រកាសខុស (ព្យួរទុក)"))</f>
        <v/>
      </c>
      <c r="L2211" s="418" t="inlineStr"/>
      <c r="M2211" s="418" t="inlineStr"/>
      <c r="N2211" s="455" t="n"/>
      <c r="O2211" s="455">
        <f>IF(W2211&lt;0,AI2211,I2211)</f>
        <v/>
      </c>
      <c r="P2211" s="455">
        <f>I2211-O2211</f>
        <v/>
      </c>
      <c r="Q2211" s="418" t="n"/>
      <c r="R2211" s="418" t="inlineStr">
        <is>
          <t>076442</t>
        </is>
      </c>
      <c r="S2211" s="418" t="inlineStr"/>
      <c r="T2211" s="418">
        <f>R2211=S2211</f>
        <v/>
      </c>
      <c r="U2211" s="418">
        <f>AND(MONTH(F2211)=MONTH(Y2211), YEAR(F2211)=YEAR(Y2211))</f>
        <v/>
      </c>
      <c r="V2211" s="418">
        <f>AND(AC2211&lt;&gt;"", 'Company information'!D$4&lt;&gt;"", RIGHT(SUBSTITUTE(AC2211,"-",""),9)=RIGHT(SUBSTITUTE('Company information'!D$4,"-",""),9))</f>
        <v/>
      </c>
      <c r="W2211" s="418">
        <f>AI2211-I2211</f>
        <v/>
      </c>
      <c r="X2211" s="455" t="n"/>
      <c r="Y2211" s="417" t="n"/>
      <c r="Z2211" s="418" t="n"/>
      <c r="AA2211" s="418" t="n"/>
      <c r="AB2211" s="418" t="n"/>
      <c r="AC2211" s="418" t="n"/>
      <c r="AD2211" s="418" t="n"/>
      <c r="AE2211" s="455" t="n"/>
      <c r="AF2211" s="455" t="n"/>
      <c r="AG2211" s="455" t="n"/>
      <c r="AH2211" s="455" t="n"/>
      <c r="AI2211" s="455" t="n"/>
      <c r="AJ2211" s="455" t="n"/>
      <c r="AK2211" s="455" t="n"/>
      <c r="AL2211" s="455" t="n"/>
      <c r="AM2211" s="455" t="n"/>
      <c r="AN2211" s="455" t="n"/>
      <c r="AO2211" s="455" t="n"/>
      <c r="AP2211" s="455" t="n"/>
      <c r="AQ2211" s="455" t="n"/>
      <c r="AR2211" s="418" t="n"/>
      <c r="AS2211" s="418" t="n"/>
      <c r="AT2211" s="418" t="n"/>
    </row>
    <row r="2212">
      <c r="A2212" s="417" t="n">
        <v>2203</v>
      </c>
      <c r="B2212" s="418" t="inlineStr">
        <is>
          <t>Lift-On &amp; Lift-Off</t>
        </is>
      </c>
      <c r="C2212" s="418" t="inlineStr">
        <is>
          <t>កំពង់ផែស្វយ័តក្រុងព្រះសីហនុ</t>
        </is>
      </c>
      <c r="D2212" s="418" t="inlineStr">
        <is>
          <t>L001-100044638</t>
        </is>
      </c>
      <c r="E2212" s="418" t="inlineStr">
        <is>
          <t>076902</t>
        </is>
      </c>
      <c r="F2212" s="419" t="n">
        <v>44566</v>
      </c>
      <c r="G2212" s="420" t="n">
        <v>2428</v>
      </c>
      <c r="H2212" s="418" t="n"/>
      <c r="I2212" s="455" t="n">
        <v>2428</v>
      </c>
      <c r="J2212" s="418">
        <f>IF(L2212&lt;&gt;"",L2212,K2212)</f>
        <v/>
      </c>
      <c r="K2212" s="418">
        <f>IF(AND(T2212=TRUE, U2212=TRUE, V2212=TRUE), IF(W2212&lt;-0.05, "អនុញ្ញាត (អ្នកផ្គត់ផ្គង់ប្រកាសខ្វះ)", "បានប្រកាស (អនុញ្ញាត)"), IF(AND(T2212=FALSE, U2212=FALSE, V2212=FALSE), "ព្យួរទុក (មិនមានទិន្នន័យ)", "ប្រកាសខុស (ព្យួរទុក)"))</f>
        <v/>
      </c>
      <c r="L2212" s="418" t="inlineStr"/>
      <c r="M2212" s="418" t="inlineStr"/>
      <c r="N2212" s="455" t="n"/>
      <c r="O2212" s="455">
        <f>IF(W2212&lt;0,AI2212,I2212)</f>
        <v/>
      </c>
      <c r="P2212" s="455">
        <f>I2212-O2212</f>
        <v/>
      </c>
      <c r="Q2212" s="418" t="n"/>
      <c r="R2212" s="418" t="inlineStr">
        <is>
          <t>076902</t>
        </is>
      </c>
      <c r="S2212" s="418" t="inlineStr"/>
      <c r="T2212" s="418">
        <f>R2212=S2212</f>
        <v/>
      </c>
      <c r="U2212" s="418">
        <f>AND(MONTH(F2212)=MONTH(Y2212), YEAR(F2212)=YEAR(Y2212))</f>
        <v/>
      </c>
      <c r="V2212" s="418">
        <f>AND(AC2212&lt;&gt;"", 'Company information'!D$4&lt;&gt;"", RIGHT(SUBSTITUTE(AC2212,"-",""),9)=RIGHT(SUBSTITUTE('Company information'!D$4,"-",""),9))</f>
        <v/>
      </c>
      <c r="W2212" s="418">
        <f>AI2212-I2212</f>
        <v/>
      </c>
      <c r="X2212" s="455" t="n"/>
      <c r="Y2212" s="417" t="n"/>
      <c r="Z2212" s="418" t="n"/>
      <c r="AA2212" s="418" t="n"/>
      <c r="AB2212" s="418" t="n"/>
      <c r="AC2212" s="418" t="n"/>
      <c r="AD2212" s="418" t="n"/>
      <c r="AE2212" s="455" t="n"/>
      <c r="AF2212" s="455" t="n"/>
      <c r="AG2212" s="455" t="n"/>
      <c r="AH2212" s="455" t="n"/>
      <c r="AI2212" s="455" t="n"/>
      <c r="AJ2212" s="455" t="n"/>
      <c r="AK2212" s="455" t="n"/>
      <c r="AL2212" s="455" t="n"/>
      <c r="AM2212" s="455" t="n"/>
      <c r="AN2212" s="455" t="n"/>
      <c r="AO2212" s="455" t="n"/>
      <c r="AP2212" s="455" t="n"/>
      <c r="AQ2212" s="455" t="n"/>
      <c r="AR2212" s="418" t="n"/>
      <c r="AS2212" s="418" t="n"/>
      <c r="AT2212" s="418" t="n"/>
    </row>
    <row r="2213">
      <c r="A2213" s="417" t="n">
        <v>2204</v>
      </c>
      <c r="B2213" s="418" t="inlineStr">
        <is>
          <t>Clearance Import&amp; Trucking Import &amp; Handling Fee</t>
        </is>
      </c>
      <c r="C2213" s="418" t="inlineStr">
        <is>
          <t>ហុង តុង អ៊ិនធើណេសិនណល ឡូជីស្ទីក ឯ.ក</t>
        </is>
      </c>
      <c r="D2213" s="418" t="inlineStr">
        <is>
          <t>K003-902006166</t>
        </is>
      </c>
      <c r="E2213" s="418" t="inlineStr">
        <is>
          <t>HT220069</t>
        </is>
      </c>
      <c r="F2213" s="419" t="n">
        <v>44705</v>
      </c>
      <c r="G2213" s="420" t="n">
        <v>247782</v>
      </c>
      <c r="H2213" s="418" t="n"/>
      <c r="I2213" s="455" t="n">
        <v>247782</v>
      </c>
      <c r="J2213" s="418">
        <f>IF(L2213&lt;&gt;"",L2213,K2213)</f>
        <v/>
      </c>
      <c r="K2213" s="418">
        <f>IF(AND(T2213=TRUE, U2213=TRUE, V2213=TRUE), IF(W2213&lt;-0.05, "អនុញ្ញាត (អ្នកផ្គត់ផ្គង់ប្រកាសខ្វះ)", "បានប្រកាស (អនុញ្ញាត)"), IF(AND(T2213=FALSE, U2213=FALSE, V2213=FALSE), "ព្យួរទុក (មិនមានទិន្នន័យ)", "ប្រកាសខុស (ព្យួរទុក)"))</f>
        <v/>
      </c>
      <c r="L2213" s="418" t="inlineStr"/>
      <c r="M2213" s="418" t="inlineStr"/>
      <c r="N2213" s="455" t="n"/>
      <c r="O2213" s="455">
        <f>IF(W2213&lt;0,AI2213,I2213)</f>
        <v/>
      </c>
      <c r="P2213" s="455">
        <f>I2213-O2213</f>
        <v/>
      </c>
      <c r="Q2213" s="418" t="n"/>
      <c r="R2213" s="418" t="inlineStr">
        <is>
          <t>HT220069</t>
        </is>
      </c>
      <c r="S2213" s="418" t="inlineStr"/>
      <c r="T2213" s="418">
        <f>R2213=S2213</f>
        <v/>
      </c>
      <c r="U2213" s="418">
        <f>AND(MONTH(F2213)=MONTH(Y2213), YEAR(F2213)=YEAR(Y2213))</f>
        <v/>
      </c>
      <c r="V2213" s="418">
        <f>AND(AC2213&lt;&gt;"", 'Company information'!D$4&lt;&gt;"", RIGHT(SUBSTITUTE(AC2213,"-",""),9)=RIGHT(SUBSTITUTE('Company information'!D$4,"-",""),9))</f>
        <v/>
      </c>
      <c r="W2213" s="418">
        <f>AI2213-I2213</f>
        <v/>
      </c>
      <c r="X2213" s="455" t="n"/>
      <c r="Y2213" s="417" t="n"/>
      <c r="Z2213" s="418" t="n"/>
      <c r="AA2213" s="418" t="n"/>
      <c r="AB2213" s="418" t="n"/>
      <c r="AC2213" s="418" t="n"/>
      <c r="AD2213" s="418" t="n"/>
      <c r="AE2213" s="455" t="n"/>
      <c r="AF2213" s="455" t="n"/>
      <c r="AG2213" s="455" t="n"/>
      <c r="AH2213" s="455" t="n"/>
      <c r="AI2213" s="455" t="n"/>
      <c r="AJ2213" s="455" t="n"/>
      <c r="AK2213" s="455" t="n"/>
      <c r="AL2213" s="455" t="n"/>
      <c r="AM2213" s="455" t="n"/>
      <c r="AN2213" s="455" t="n"/>
      <c r="AO2213" s="455" t="n"/>
      <c r="AP2213" s="455" t="n"/>
      <c r="AQ2213" s="455" t="n"/>
      <c r="AR2213" s="418" t="n"/>
      <c r="AS2213" s="418" t="n"/>
      <c r="AT2213" s="418" t="n"/>
    </row>
    <row r="2214">
      <c r="A2214" s="417" t="n">
        <v>2205</v>
      </c>
      <c r="B2214" s="418" t="inlineStr">
        <is>
          <t>Document Fee ( Logistic )</t>
        </is>
      </c>
      <c r="C2214" s="418" t="inlineStr">
        <is>
          <t>ស្ត្រេតស៍ អ៊ិនធើណេសិនណល ភីធីអ៊ី អិលធីឌី</t>
        </is>
      </c>
      <c r="D2214" s="418" t="inlineStr">
        <is>
          <t>L001-100045162</t>
        </is>
      </c>
      <c r="E2214" s="418" t="inlineStr">
        <is>
          <t>2206822</t>
        </is>
      </c>
      <c r="F2214" s="419" t="n">
        <v>44566</v>
      </c>
      <c r="G2214" s="420" t="n">
        <v>82923</v>
      </c>
      <c r="H2214" s="418" t="n"/>
      <c r="I2214" s="455" t="n">
        <v>82923</v>
      </c>
      <c r="J2214" s="418">
        <f>IF(L2214&lt;&gt;"",L2214,K2214)</f>
        <v/>
      </c>
      <c r="K2214" s="418">
        <f>IF(AND(T2214=TRUE, U2214=TRUE, V2214=TRUE), IF(W2214&lt;-0.05, "អនុញ្ញាត (អ្នកផ្គត់ផ្គង់ប្រកាសខ្វះ)", "បានប្រកាស (អនុញ្ញាត)"), IF(AND(T2214=FALSE, U2214=FALSE, V2214=FALSE), "ព្យួរទុក (មិនមានទិន្នន័យ)", "ប្រកាសខុស (ព្យួរទុក)"))</f>
        <v/>
      </c>
      <c r="L2214" s="418" t="inlineStr"/>
      <c r="M2214" s="418" t="inlineStr"/>
      <c r="N2214" s="455" t="n"/>
      <c r="O2214" s="455">
        <f>IF(W2214&lt;0,AI2214,I2214)</f>
        <v/>
      </c>
      <c r="P2214" s="455">
        <f>I2214-O2214</f>
        <v/>
      </c>
      <c r="Q2214" s="418" t="n"/>
      <c r="R2214" s="418" t="inlineStr">
        <is>
          <t>2206822</t>
        </is>
      </c>
      <c r="S2214" s="418" t="inlineStr"/>
      <c r="T2214" s="418">
        <f>R2214=S2214</f>
        <v/>
      </c>
      <c r="U2214" s="418">
        <f>AND(MONTH(F2214)=MONTH(Y2214), YEAR(F2214)=YEAR(Y2214))</f>
        <v/>
      </c>
      <c r="V2214" s="418">
        <f>AND(AC2214&lt;&gt;"", 'Company information'!D$4&lt;&gt;"", RIGHT(SUBSTITUTE(AC2214,"-",""),9)=RIGHT(SUBSTITUTE('Company information'!D$4,"-",""),9))</f>
        <v/>
      </c>
      <c r="W2214" s="418">
        <f>AI2214-I2214</f>
        <v/>
      </c>
      <c r="X2214" s="455" t="n"/>
      <c r="Y2214" s="417" t="n"/>
      <c r="Z2214" s="418" t="n"/>
      <c r="AA2214" s="418" t="n"/>
      <c r="AB2214" s="418" t="n"/>
      <c r="AC2214" s="418" t="n"/>
      <c r="AD2214" s="418" t="n"/>
      <c r="AE2214" s="455" t="n"/>
      <c r="AF2214" s="455" t="n"/>
      <c r="AG2214" s="455" t="n"/>
      <c r="AH2214" s="455" t="n"/>
      <c r="AI2214" s="455" t="n"/>
      <c r="AJ2214" s="455" t="n"/>
      <c r="AK2214" s="455" t="n"/>
      <c r="AL2214" s="455" t="n"/>
      <c r="AM2214" s="455" t="n"/>
      <c r="AN2214" s="455" t="n"/>
      <c r="AO2214" s="455" t="n"/>
      <c r="AP2214" s="455" t="n"/>
      <c r="AQ2214" s="455" t="n"/>
      <c r="AR2214" s="418" t="n"/>
      <c r="AS2214" s="418" t="n"/>
      <c r="AT2214" s="418" t="n"/>
    </row>
    <row r="2215">
      <c r="A2215" s="417" t="n">
        <v>2206</v>
      </c>
      <c r="B2215" s="418" t="inlineStr">
        <is>
          <t>Lift-On &amp; Lift-Off</t>
        </is>
      </c>
      <c r="C2215" s="418" t="inlineStr">
        <is>
          <t>កំពង់ផែស្វយ័តក្រុងព្រះសីហនុ</t>
        </is>
      </c>
      <c r="D2215" s="418" t="inlineStr">
        <is>
          <t>L001-100044638</t>
        </is>
      </c>
      <c r="E2215" s="418" t="inlineStr">
        <is>
          <t>071193</t>
        </is>
      </c>
      <c r="F2215" s="419" t="n">
        <v>44566</v>
      </c>
      <c r="G2215" s="420" t="n">
        <v>30323</v>
      </c>
      <c r="H2215" s="418" t="n"/>
      <c r="I2215" s="455" t="n">
        <v>30323</v>
      </c>
      <c r="J2215" s="418">
        <f>IF(L2215&lt;&gt;"",L2215,K2215)</f>
        <v/>
      </c>
      <c r="K2215" s="418">
        <f>IF(AND(T2215=TRUE, U2215=TRUE, V2215=TRUE), IF(W2215&lt;-0.05, "អនុញ្ញាត (អ្នកផ្គត់ផ្គង់ប្រកាសខ្វះ)", "បានប្រកាស (អនុញ្ញាត)"), IF(AND(T2215=FALSE, U2215=FALSE, V2215=FALSE), "ព្យួរទុក (មិនមានទិន្នន័យ)", "ប្រកាសខុស (ព្យួរទុក)"))</f>
        <v/>
      </c>
      <c r="L2215" s="418" t="inlineStr"/>
      <c r="M2215" s="418" t="inlineStr"/>
      <c r="N2215" s="455" t="n"/>
      <c r="O2215" s="455">
        <f>IF(W2215&lt;0,AI2215,I2215)</f>
        <v/>
      </c>
      <c r="P2215" s="455">
        <f>I2215-O2215</f>
        <v/>
      </c>
      <c r="Q2215" s="418" t="n"/>
      <c r="R2215" s="418" t="inlineStr">
        <is>
          <t>071193</t>
        </is>
      </c>
      <c r="S2215" s="418" t="inlineStr"/>
      <c r="T2215" s="418">
        <f>R2215=S2215</f>
        <v/>
      </c>
      <c r="U2215" s="418">
        <f>AND(MONTH(F2215)=MONTH(Y2215), YEAR(F2215)=YEAR(Y2215))</f>
        <v/>
      </c>
      <c r="V2215" s="418">
        <f>AND(AC2215&lt;&gt;"", 'Company information'!D$4&lt;&gt;"", RIGHT(SUBSTITUTE(AC2215,"-",""),9)=RIGHT(SUBSTITUTE('Company information'!D$4,"-",""),9))</f>
        <v/>
      </c>
      <c r="W2215" s="418">
        <f>AI2215-I2215</f>
        <v/>
      </c>
      <c r="X2215" s="455" t="n"/>
      <c r="Y2215" s="417" t="n"/>
      <c r="Z2215" s="418" t="n"/>
      <c r="AA2215" s="418" t="n"/>
      <c r="AB2215" s="418" t="n"/>
      <c r="AC2215" s="418" t="n"/>
      <c r="AD2215" s="418" t="n"/>
      <c r="AE2215" s="455" t="n"/>
      <c r="AF2215" s="455" t="n"/>
      <c r="AG2215" s="455" t="n"/>
      <c r="AH2215" s="455" t="n"/>
      <c r="AI2215" s="455" t="n"/>
      <c r="AJ2215" s="455" t="n"/>
      <c r="AK2215" s="455" t="n"/>
      <c r="AL2215" s="455" t="n"/>
      <c r="AM2215" s="455" t="n"/>
      <c r="AN2215" s="455" t="n"/>
      <c r="AO2215" s="455" t="n"/>
      <c r="AP2215" s="455" t="n"/>
      <c r="AQ2215" s="455" t="n"/>
      <c r="AR2215" s="418" t="n"/>
      <c r="AS2215" s="418" t="n"/>
      <c r="AT2215" s="418" t="n"/>
    </row>
    <row r="2216">
      <c r="A2216" s="417" t="n">
        <v>2207</v>
      </c>
      <c r="B2216" s="418" t="inlineStr">
        <is>
          <t>Lift-On &amp; Lift-Off</t>
        </is>
      </c>
      <c r="C2216" s="418" t="inlineStr">
        <is>
          <t>កំពង់ផែស្វយ័តក្រុងព្រះសីហនុ</t>
        </is>
      </c>
      <c r="D2216" s="418" t="inlineStr">
        <is>
          <t>L001-100044638</t>
        </is>
      </c>
      <c r="E2216" s="418" t="inlineStr">
        <is>
          <t>071835</t>
        </is>
      </c>
      <c r="F2216" s="419" t="n">
        <v>44566</v>
      </c>
      <c r="G2216" s="420" t="n">
        <v>1212</v>
      </c>
      <c r="H2216" s="418" t="n"/>
      <c r="I2216" s="455" t="n">
        <v>1212</v>
      </c>
      <c r="J2216" s="418">
        <f>IF(L2216&lt;&gt;"",L2216,K2216)</f>
        <v/>
      </c>
      <c r="K2216" s="418">
        <f>IF(AND(T2216=TRUE, U2216=TRUE, V2216=TRUE), IF(W2216&lt;-0.05, "អនុញ្ញាត (អ្នកផ្គត់ផ្គង់ប្រកាសខ្វះ)", "បានប្រកាស (អនុញ្ញាត)"), IF(AND(T2216=FALSE, U2216=FALSE, V2216=FALSE), "ព្យួរទុក (មិនមានទិន្នន័យ)", "ប្រកាសខុស (ព្យួរទុក)"))</f>
        <v/>
      </c>
      <c r="L2216" s="418" t="inlineStr"/>
      <c r="M2216" s="418" t="inlineStr"/>
      <c r="N2216" s="455" t="n"/>
      <c r="O2216" s="455">
        <f>IF(W2216&lt;0,AI2216,I2216)</f>
        <v/>
      </c>
      <c r="P2216" s="455">
        <f>I2216-O2216</f>
        <v/>
      </c>
      <c r="Q2216" s="418" t="n"/>
      <c r="R2216" s="418" t="inlineStr">
        <is>
          <t>071835</t>
        </is>
      </c>
      <c r="S2216" s="418" t="inlineStr"/>
      <c r="T2216" s="418">
        <f>R2216=S2216</f>
        <v/>
      </c>
      <c r="U2216" s="418">
        <f>AND(MONTH(F2216)=MONTH(Y2216), YEAR(F2216)=YEAR(Y2216))</f>
        <v/>
      </c>
      <c r="V2216" s="418">
        <f>AND(AC2216&lt;&gt;"", 'Company information'!D$4&lt;&gt;"", RIGHT(SUBSTITUTE(AC2216,"-",""),9)=RIGHT(SUBSTITUTE('Company information'!D$4,"-",""),9))</f>
        <v/>
      </c>
      <c r="W2216" s="418">
        <f>AI2216-I2216</f>
        <v/>
      </c>
      <c r="X2216" s="455" t="n"/>
      <c r="Y2216" s="417" t="n"/>
      <c r="Z2216" s="418" t="n"/>
      <c r="AA2216" s="418" t="n"/>
      <c r="AB2216" s="418" t="n"/>
      <c r="AC2216" s="418" t="n"/>
      <c r="AD2216" s="418" t="n"/>
      <c r="AE2216" s="455" t="n"/>
      <c r="AF2216" s="455" t="n"/>
      <c r="AG2216" s="455" t="n"/>
      <c r="AH2216" s="455" t="n"/>
      <c r="AI2216" s="455" t="n"/>
      <c r="AJ2216" s="455" t="n"/>
      <c r="AK2216" s="455" t="n"/>
      <c r="AL2216" s="455" t="n"/>
      <c r="AM2216" s="455" t="n"/>
      <c r="AN2216" s="455" t="n"/>
      <c r="AO2216" s="455" t="n"/>
      <c r="AP2216" s="455" t="n"/>
      <c r="AQ2216" s="455" t="n"/>
      <c r="AR2216" s="418" t="n"/>
      <c r="AS2216" s="418" t="n"/>
      <c r="AT2216" s="418" t="n"/>
    </row>
    <row r="2217">
      <c r="A2217" s="417" t="n">
        <v>2208</v>
      </c>
      <c r="B2217" s="418" t="inlineStr">
        <is>
          <t>Clearance Import&amp; Trucking Import &amp; Handling Fee</t>
        </is>
      </c>
      <c r="C2217" s="418" t="inlineStr">
        <is>
          <t>ហុង តុង អ៊ិនធើណេសិនណល ឡូជីស្ទីក ឯ.ក</t>
        </is>
      </c>
      <c r="D2217" s="418" t="inlineStr">
        <is>
          <t>K003-902006166</t>
        </is>
      </c>
      <c r="E2217" s="418" t="inlineStr">
        <is>
          <t>HT220068</t>
        </is>
      </c>
      <c r="F2217" s="419" t="n">
        <v>44705</v>
      </c>
      <c r="G2217" s="420" t="n">
        <v>239658</v>
      </c>
      <c r="H2217" s="418" t="n"/>
      <c r="I2217" s="455" t="n">
        <v>239658</v>
      </c>
      <c r="J2217" s="418">
        <f>IF(L2217&lt;&gt;"",L2217,K2217)</f>
        <v/>
      </c>
      <c r="K2217" s="418">
        <f>IF(AND(T2217=TRUE, U2217=TRUE, V2217=TRUE), IF(W2217&lt;-0.05, "អនុញ្ញាត (អ្នកផ្គត់ផ្គង់ប្រកាសខ្វះ)", "បានប្រកាស (អនុញ្ញាត)"), IF(AND(T2217=FALSE, U2217=FALSE, V2217=FALSE), "ព្យួរទុក (មិនមានទិន្នន័យ)", "ប្រកាសខុស (ព្យួរទុក)"))</f>
        <v/>
      </c>
      <c r="L2217" s="418" t="inlineStr"/>
      <c r="M2217" s="418" t="inlineStr"/>
      <c r="N2217" s="455" t="n"/>
      <c r="O2217" s="455">
        <f>IF(W2217&lt;0,AI2217,I2217)</f>
        <v/>
      </c>
      <c r="P2217" s="455">
        <f>I2217-O2217</f>
        <v/>
      </c>
      <c r="Q2217" s="418" t="n"/>
      <c r="R2217" s="418" t="inlineStr">
        <is>
          <t>HT220068</t>
        </is>
      </c>
      <c r="S2217" s="418" t="inlineStr"/>
      <c r="T2217" s="418">
        <f>R2217=S2217</f>
        <v/>
      </c>
      <c r="U2217" s="418">
        <f>AND(MONTH(F2217)=MONTH(Y2217), YEAR(F2217)=YEAR(Y2217))</f>
        <v/>
      </c>
      <c r="V2217" s="418">
        <f>AND(AC2217&lt;&gt;"", 'Company information'!D$4&lt;&gt;"", RIGHT(SUBSTITUTE(AC2217,"-",""),9)=RIGHT(SUBSTITUTE('Company information'!D$4,"-",""),9))</f>
        <v/>
      </c>
      <c r="W2217" s="418">
        <f>AI2217-I2217</f>
        <v/>
      </c>
      <c r="X2217" s="455" t="n"/>
      <c r="Y2217" s="417" t="n"/>
      <c r="Z2217" s="418" t="n"/>
      <c r="AA2217" s="418" t="n"/>
      <c r="AB2217" s="418" t="n"/>
      <c r="AC2217" s="418" t="n"/>
      <c r="AD2217" s="418" t="n"/>
      <c r="AE2217" s="455" t="n"/>
      <c r="AF2217" s="455" t="n"/>
      <c r="AG2217" s="455" t="n"/>
      <c r="AH2217" s="455" t="n"/>
      <c r="AI2217" s="455" t="n"/>
      <c r="AJ2217" s="455" t="n"/>
      <c r="AK2217" s="455" t="n"/>
      <c r="AL2217" s="455" t="n"/>
      <c r="AM2217" s="455" t="n"/>
      <c r="AN2217" s="455" t="n"/>
      <c r="AO2217" s="455" t="n"/>
      <c r="AP2217" s="455" t="n"/>
      <c r="AQ2217" s="455" t="n"/>
      <c r="AR2217" s="418" t="n"/>
      <c r="AS2217" s="418" t="n"/>
      <c r="AT2217" s="418" t="n"/>
    </row>
    <row r="2218">
      <c r="A2218" s="417" t="n">
        <v>2209</v>
      </c>
      <c r="B2218" s="418" t="inlineStr">
        <is>
          <t>Trucking</t>
        </is>
      </c>
      <c r="C2218" s="418" t="inlineStr">
        <is>
          <t>អ៊ែរ៉ូ ស៊ីបភីង អេជេនស៊ី</t>
        </is>
      </c>
      <c r="D2218" s="418" t="inlineStr">
        <is>
          <t>K004-901635903</t>
        </is>
      </c>
      <c r="E2218" s="418" t="inlineStr">
        <is>
          <t>IKPSA2022511056</t>
        </is>
      </c>
      <c r="F2218" s="419" t="n">
        <v>44566</v>
      </c>
      <c r="G2218" s="420" t="n">
        <v>113120</v>
      </c>
      <c r="H2218" s="418" t="n"/>
      <c r="I2218" s="455" t="n">
        <v>113120</v>
      </c>
      <c r="J2218" s="418">
        <f>IF(L2218&lt;&gt;"",L2218,K2218)</f>
        <v/>
      </c>
      <c r="K2218" s="418">
        <f>IF(AND(T2218=TRUE, U2218=TRUE, V2218=TRUE), IF(W2218&lt;-0.05, "អនុញ្ញាត (អ្នកផ្គត់ផ្គង់ប្រកាសខ្វះ)", "បានប្រកាស (អនុញ្ញាត)"), IF(AND(T2218=FALSE, U2218=FALSE, V2218=FALSE), "ព្យួរទុក (មិនមានទិន្នន័យ)", "ប្រកាសខុស (ព្យួរទុក)"))</f>
        <v/>
      </c>
      <c r="L2218" s="418" t="inlineStr"/>
      <c r="M2218" s="418" t="inlineStr"/>
      <c r="N2218" s="455" t="n"/>
      <c r="O2218" s="455">
        <f>IF(W2218&lt;0,AI2218,I2218)</f>
        <v/>
      </c>
      <c r="P2218" s="455">
        <f>I2218-O2218</f>
        <v/>
      </c>
      <c r="Q2218" s="418" t="n"/>
      <c r="R2218" s="418" t="inlineStr">
        <is>
          <t>IKPSA2022511056</t>
        </is>
      </c>
      <c r="S2218" s="418" t="inlineStr"/>
      <c r="T2218" s="418">
        <f>R2218=S2218</f>
        <v/>
      </c>
      <c r="U2218" s="418">
        <f>AND(MONTH(F2218)=MONTH(Y2218), YEAR(F2218)=YEAR(Y2218))</f>
        <v/>
      </c>
      <c r="V2218" s="418">
        <f>AND(AC2218&lt;&gt;"", 'Company information'!D$4&lt;&gt;"", RIGHT(SUBSTITUTE(AC2218,"-",""),9)=RIGHT(SUBSTITUTE('Company information'!D$4,"-",""),9))</f>
        <v/>
      </c>
      <c r="W2218" s="418">
        <f>AI2218-I2218</f>
        <v/>
      </c>
      <c r="X2218" s="455" t="n"/>
      <c r="Y2218" s="417" t="n"/>
      <c r="Z2218" s="418" t="n"/>
      <c r="AA2218" s="418" t="n"/>
      <c r="AB2218" s="418" t="n"/>
      <c r="AC2218" s="418" t="n"/>
      <c r="AD2218" s="418" t="n"/>
      <c r="AE2218" s="455" t="n"/>
      <c r="AF2218" s="455" t="n"/>
      <c r="AG2218" s="455" t="n"/>
      <c r="AH2218" s="455" t="n"/>
      <c r="AI2218" s="455" t="n"/>
      <c r="AJ2218" s="455" t="n"/>
      <c r="AK2218" s="455" t="n"/>
      <c r="AL2218" s="455" t="n"/>
      <c r="AM2218" s="455" t="n"/>
      <c r="AN2218" s="455" t="n"/>
      <c r="AO2218" s="455" t="n"/>
      <c r="AP2218" s="455" t="n"/>
      <c r="AQ2218" s="455" t="n"/>
      <c r="AR2218" s="418" t="n"/>
      <c r="AS2218" s="418" t="n"/>
      <c r="AT2218" s="418" t="n"/>
    </row>
    <row r="2219">
      <c r="A2219" s="417" t="n">
        <v>2210</v>
      </c>
      <c r="B2219" s="418" t="inlineStr">
        <is>
          <t>Trucking</t>
        </is>
      </c>
      <c r="C2219" s="418" t="inlineStr">
        <is>
          <t>អ៊ែរ៉ូ ស៊ីបភីង អេជេនស៊ី</t>
        </is>
      </c>
      <c r="D2219" s="418" t="inlineStr">
        <is>
          <t>K004-901635903</t>
        </is>
      </c>
      <c r="E2219" s="418" t="inlineStr">
        <is>
          <t>IKPSA2022511055</t>
        </is>
      </c>
      <c r="F2219" s="419" t="n">
        <v>44566</v>
      </c>
      <c r="G2219" s="420" t="n">
        <v>96960</v>
      </c>
      <c r="H2219" s="418" t="n"/>
      <c r="I2219" s="455" t="n">
        <v>96960</v>
      </c>
      <c r="J2219" s="418">
        <f>IF(L2219&lt;&gt;"",L2219,K2219)</f>
        <v/>
      </c>
      <c r="K2219" s="418">
        <f>IF(AND(T2219=TRUE, U2219=TRUE, V2219=TRUE), IF(W2219&lt;-0.05, "អនុញ្ញាត (អ្នកផ្គត់ផ្គង់ប្រកាសខ្វះ)", "បានប្រកាស (អនុញ្ញាត)"), IF(AND(T2219=FALSE, U2219=FALSE, V2219=FALSE), "ព្យួរទុក (មិនមានទិន្នន័យ)", "ប្រកាសខុស (ព្យួរទុក)"))</f>
        <v/>
      </c>
      <c r="L2219" s="418" t="inlineStr"/>
      <c r="M2219" s="418" t="inlineStr"/>
      <c r="N2219" s="455" t="n"/>
      <c r="O2219" s="455">
        <f>IF(W2219&lt;0,AI2219,I2219)</f>
        <v/>
      </c>
      <c r="P2219" s="455">
        <f>I2219-O2219</f>
        <v/>
      </c>
      <c r="Q2219" s="418" t="n"/>
      <c r="R2219" s="418" t="inlineStr">
        <is>
          <t>IKPSA2022511055</t>
        </is>
      </c>
      <c r="S2219" s="418" t="inlineStr"/>
      <c r="T2219" s="418">
        <f>R2219=S2219</f>
        <v/>
      </c>
      <c r="U2219" s="418">
        <f>AND(MONTH(F2219)=MONTH(Y2219), YEAR(F2219)=YEAR(Y2219))</f>
        <v/>
      </c>
      <c r="V2219" s="418">
        <f>AND(AC2219&lt;&gt;"", 'Company information'!D$4&lt;&gt;"", RIGHT(SUBSTITUTE(AC2219,"-",""),9)=RIGHT(SUBSTITUTE('Company information'!D$4,"-",""),9))</f>
        <v/>
      </c>
      <c r="W2219" s="418">
        <f>AI2219-I2219</f>
        <v/>
      </c>
      <c r="X2219" s="455" t="n"/>
      <c r="Y2219" s="417" t="n"/>
      <c r="Z2219" s="418" t="n"/>
      <c r="AA2219" s="418" t="n"/>
      <c r="AB2219" s="418" t="n"/>
      <c r="AC2219" s="418" t="n"/>
      <c r="AD2219" s="418" t="n"/>
      <c r="AE2219" s="455" t="n"/>
      <c r="AF2219" s="455" t="n"/>
      <c r="AG2219" s="455" t="n"/>
      <c r="AH2219" s="455" t="n"/>
      <c r="AI2219" s="455" t="n"/>
      <c r="AJ2219" s="455" t="n"/>
      <c r="AK2219" s="455" t="n"/>
      <c r="AL2219" s="455" t="n"/>
      <c r="AM2219" s="455" t="n"/>
      <c r="AN2219" s="455" t="n"/>
      <c r="AO2219" s="455" t="n"/>
      <c r="AP2219" s="455" t="n"/>
      <c r="AQ2219" s="455" t="n"/>
      <c r="AR2219" s="418" t="n"/>
      <c r="AS2219" s="418" t="n"/>
      <c r="AT2219" s="418" t="n"/>
    </row>
    <row r="2220">
      <c r="A2220" s="417" t="n">
        <v>2211</v>
      </c>
      <c r="B2220" s="418" t="inlineStr">
        <is>
          <t>Trucking</t>
        </is>
      </c>
      <c r="C2220" s="418" t="inlineStr">
        <is>
          <t>អ៊ែរ៉ូ ស៊ីបភីង អេជេនស៊ី</t>
        </is>
      </c>
      <c r="D2220" s="418" t="inlineStr">
        <is>
          <t>K004-901635903</t>
        </is>
      </c>
      <c r="E2220" s="418" t="inlineStr">
        <is>
          <t>IKPSA2022511053</t>
        </is>
      </c>
      <c r="F2220" s="419" t="n">
        <v>44566</v>
      </c>
      <c r="G2220" s="420" t="n">
        <v>1836</v>
      </c>
      <c r="H2220" s="418" t="n"/>
      <c r="I2220" s="455" t="n">
        <v>1836</v>
      </c>
      <c r="J2220" s="418">
        <f>IF(L2220&lt;&gt;"",L2220,K2220)</f>
        <v/>
      </c>
      <c r="K2220" s="418">
        <f>IF(AND(T2220=TRUE, U2220=TRUE, V2220=TRUE), IF(W2220&lt;-0.05, "អនុញ្ញាត (អ្នកផ្គត់ផ្គង់ប្រកាសខ្វះ)", "បានប្រកាស (អនុញ្ញាត)"), IF(AND(T2220=FALSE, U2220=FALSE, V2220=FALSE), "ព្យួរទុក (មិនមានទិន្នន័យ)", "ប្រកាសខុស (ព្យួរទុក)"))</f>
        <v/>
      </c>
      <c r="L2220" s="418" t="inlineStr"/>
      <c r="M2220" s="418" t="inlineStr"/>
      <c r="N2220" s="455" t="n"/>
      <c r="O2220" s="455">
        <f>IF(W2220&lt;0,AI2220,I2220)</f>
        <v/>
      </c>
      <c r="P2220" s="455">
        <f>I2220-O2220</f>
        <v/>
      </c>
      <c r="Q2220" s="418" t="n"/>
      <c r="R2220" s="418" t="inlineStr">
        <is>
          <t>IKPSA2022511053</t>
        </is>
      </c>
      <c r="S2220" s="418" t="inlineStr"/>
      <c r="T2220" s="418">
        <f>R2220=S2220</f>
        <v/>
      </c>
      <c r="U2220" s="418">
        <f>AND(MONTH(F2220)=MONTH(Y2220), YEAR(F2220)=YEAR(Y2220))</f>
        <v/>
      </c>
      <c r="V2220" s="418">
        <f>AND(AC2220&lt;&gt;"", 'Company information'!D$4&lt;&gt;"", RIGHT(SUBSTITUTE(AC2220,"-",""),9)=RIGHT(SUBSTITUTE('Company information'!D$4,"-",""),9))</f>
        <v/>
      </c>
      <c r="W2220" s="418">
        <f>AI2220-I2220</f>
        <v/>
      </c>
      <c r="X2220" s="455" t="n"/>
      <c r="Y2220" s="417" t="n"/>
      <c r="Z2220" s="418" t="n"/>
      <c r="AA2220" s="418" t="n"/>
      <c r="AB2220" s="418" t="n"/>
      <c r="AC2220" s="418" t="n"/>
      <c r="AD2220" s="418" t="n"/>
      <c r="AE2220" s="455" t="n"/>
      <c r="AF2220" s="455" t="n"/>
      <c r="AG2220" s="455" t="n"/>
      <c r="AH2220" s="455" t="n"/>
      <c r="AI2220" s="455" t="n"/>
      <c r="AJ2220" s="455" t="n"/>
      <c r="AK2220" s="455" t="n"/>
      <c r="AL2220" s="455" t="n"/>
      <c r="AM2220" s="455" t="n"/>
      <c r="AN2220" s="455" t="n"/>
      <c r="AO2220" s="455" t="n"/>
      <c r="AP2220" s="455" t="n"/>
      <c r="AQ2220" s="455" t="n"/>
      <c r="AR2220" s="418" t="n"/>
      <c r="AS2220" s="418" t="n"/>
      <c r="AT2220" s="418" t="n"/>
    </row>
    <row r="2221">
      <c r="A2221" s="417" t="n">
        <v>2212</v>
      </c>
      <c r="B2221" s="418" t="inlineStr">
        <is>
          <t>Lift-On &amp; Lift-Off</t>
        </is>
      </c>
      <c r="C2221" s="418" t="inlineStr">
        <is>
          <t>កំពង់ផែស្វយ័តក្រុងព្រះសីហនុ</t>
        </is>
      </c>
      <c r="D2221" s="418" t="inlineStr">
        <is>
          <t>L001-100044638</t>
        </is>
      </c>
      <c r="E2221" s="418" t="inlineStr">
        <is>
          <t>053322</t>
        </is>
      </c>
      <c r="F2221" s="419" t="n">
        <v>44566</v>
      </c>
      <c r="G2221" s="420" t="n">
        <v>35235</v>
      </c>
      <c r="H2221" s="418" t="n"/>
      <c r="I2221" s="455" t="n">
        <v>35235</v>
      </c>
      <c r="J2221" s="418">
        <f>IF(L2221&lt;&gt;"",L2221,K2221)</f>
        <v/>
      </c>
      <c r="K2221" s="418">
        <f>IF(AND(T2221=TRUE, U2221=TRUE, V2221=TRUE), IF(W2221&lt;-0.05, "អនុញ្ញាត (អ្នកផ្គត់ផ្គង់ប្រកាសខ្វះ)", "បានប្រកាស (អនុញ្ញាត)"), IF(AND(T2221=FALSE, U2221=FALSE, V2221=FALSE), "ព្យួរទុក (មិនមានទិន្នន័យ)", "ប្រកាសខុស (ព្យួរទុក)"))</f>
        <v/>
      </c>
      <c r="L2221" s="418" t="inlineStr"/>
      <c r="M2221" s="418" t="inlineStr"/>
      <c r="N2221" s="455" t="n"/>
      <c r="O2221" s="455">
        <f>IF(W2221&lt;0,AI2221,I2221)</f>
        <v/>
      </c>
      <c r="P2221" s="455">
        <f>I2221-O2221</f>
        <v/>
      </c>
      <c r="Q2221" s="418" t="n"/>
      <c r="R2221" s="418" t="inlineStr">
        <is>
          <t>053322</t>
        </is>
      </c>
      <c r="S2221" s="418" t="inlineStr"/>
      <c r="T2221" s="418">
        <f>R2221=S2221</f>
        <v/>
      </c>
      <c r="U2221" s="418">
        <f>AND(MONTH(F2221)=MONTH(Y2221), YEAR(F2221)=YEAR(Y2221))</f>
        <v/>
      </c>
      <c r="V2221" s="418">
        <f>AND(AC2221&lt;&gt;"", 'Company information'!D$4&lt;&gt;"", RIGHT(SUBSTITUTE(AC2221,"-",""),9)=RIGHT(SUBSTITUTE('Company information'!D$4,"-",""),9))</f>
        <v/>
      </c>
      <c r="W2221" s="418">
        <f>AI2221-I2221</f>
        <v/>
      </c>
      <c r="X2221" s="455" t="n"/>
      <c r="Y2221" s="417" t="n"/>
      <c r="Z2221" s="418" t="n"/>
      <c r="AA2221" s="418" t="n"/>
      <c r="AB2221" s="418" t="n"/>
      <c r="AC2221" s="418" t="n"/>
      <c r="AD2221" s="418" t="n"/>
      <c r="AE2221" s="455" t="n"/>
      <c r="AF2221" s="455" t="n"/>
      <c r="AG2221" s="455" t="n"/>
      <c r="AH2221" s="455" t="n"/>
      <c r="AI2221" s="455" t="n"/>
      <c r="AJ2221" s="455" t="n"/>
      <c r="AK2221" s="455" t="n"/>
      <c r="AL2221" s="455" t="n"/>
      <c r="AM2221" s="455" t="n"/>
      <c r="AN2221" s="455" t="n"/>
      <c r="AO2221" s="455" t="n"/>
      <c r="AP2221" s="455" t="n"/>
      <c r="AQ2221" s="455" t="n"/>
      <c r="AR2221" s="418" t="n"/>
      <c r="AS2221" s="418" t="n"/>
      <c r="AT2221" s="418" t="n"/>
    </row>
    <row r="2222">
      <c r="A2222" s="417" t="n">
        <v>2213</v>
      </c>
      <c r="B2222" s="418" t="inlineStr">
        <is>
          <t>Clearance Import&amp; Trucking Import &amp; Handling Fee</t>
        </is>
      </c>
      <c r="C2222" s="418" t="inlineStr">
        <is>
          <t>ហុង តុង អ៊ិនធើណេសិនណល ឡូជីស្ទីក ឯ.ក</t>
        </is>
      </c>
      <c r="D2222" s="418" t="inlineStr">
        <is>
          <t>K003-902006166</t>
        </is>
      </c>
      <c r="E2222" s="418" t="inlineStr">
        <is>
          <t>HT220061</t>
        </is>
      </c>
      <c r="F2222" s="419" t="n">
        <v>44701</v>
      </c>
      <c r="G2222" s="420" t="n">
        <v>247721</v>
      </c>
      <c r="H2222" s="418" t="n"/>
      <c r="I2222" s="455" t="n">
        <v>247721</v>
      </c>
      <c r="J2222" s="418">
        <f>IF(L2222&lt;&gt;"",L2222,K2222)</f>
        <v/>
      </c>
      <c r="K2222" s="418">
        <f>IF(AND(T2222=TRUE, U2222=TRUE, V2222=TRUE), IF(W2222&lt;-0.05, "អនុញ្ញាត (អ្នកផ្គត់ផ្គង់ប្រកាសខ្វះ)", "បានប្រកាស (អនុញ្ញាត)"), IF(AND(T2222=FALSE, U2222=FALSE, V2222=FALSE), "ព្យួរទុក (មិនមានទិន្នន័យ)", "ប្រកាសខុស (ព្យួរទុក)"))</f>
        <v/>
      </c>
      <c r="L2222" s="418" t="inlineStr"/>
      <c r="M2222" s="418" t="inlineStr"/>
      <c r="N2222" s="455" t="n"/>
      <c r="O2222" s="455">
        <f>IF(W2222&lt;0,AI2222,I2222)</f>
        <v/>
      </c>
      <c r="P2222" s="455">
        <f>I2222-O2222</f>
        <v/>
      </c>
      <c r="Q2222" s="418" t="n"/>
      <c r="R2222" s="418" t="inlineStr">
        <is>
          <t>HT220061</t>
        </is>
      </c>
      <c r="S2222" s="418" t="inlineStr"/>
      <c r="T2222" s="418">
        <f>R2222=S2222</f>
        <v/>
      </c>
      <c r="U2222" s="418">
        <f>AND(MONTH(F2222)=MONTH(Y2222), YEAR(F2222)=YEAR(Y2222))</f>
        <v/>
      </c>
      <c r="V2222" s="418">
        <f>AND(AC2222&lt;&gt;"", 'Company information'!D$4&lt;&gt;"", RIGHT(SUBSTITUTE(AC2222,"-",""),9)=RIGHT(SUBSTITUTE('Company information'!D$4,"-",""),9))</f>
        <v/>
      </c>
      <c r="W2222" s="418">
        <f>AI2222-I2222</f>
        <v/>
      </c>
      <c r="X2222" s="455" t="n"/>
      <c r="Y2222" s="417" t="n"/>
      <c r="Z2222" s="418" t="n"/>
      <c r="AA2222" s="418" t="n"/>
      <c r="AB2222" s="418" t="n"/>
      <c r="AC2222" s="418" t="n"/>
      <c r="AD2222" s="418" t="n"/>
      <c r="AE2222" s="455" t="n"/>
      <c r="AF2222" s="455" t="n"/>
      <c r="AG2222" s="455" t="n"/>
      <c r="AH2222" s="455" t="n"/>
      <c r="AI2222" s="455" t="n"/>
      <c r="AJ2222" s="455" t="n"/>
      <c r="AK2222" s="455" t="n"/>
      <c r="AL2222" s="455" t="n"/>
      <c r="AM2222" s="455" t="n"/>
      <c r="AN2222" s="455" t="n"/>
      <c r="AO2222" s="455" t="n"/>
      <c r="AP2222" s="455" t="n"/>
      <c r="AQ2222" s="455" t="n"/>
      <c r="AR2222" s="418" t="n"/>
      <c r="AS2222" s="418" t="n"/>
      <c r="AT2222" s="418" t="n"/>
    </row>
    <row r="2223">
      <c r="A2223" s="417" t="n">
        <v>2214</v>
      </c>
      <c r="B2223" s="418" t="inlineStr">
        <is>
          <t>Cy Management Fee, Thc Charges, Bl Fee,FCR Fee, VGM Processing Fee</t>
        </is>
      </c>
      <c r="C2223" s="418" t="inlineStr">
        <is>
          <t>អ៊ិចស្ពែឌីធ័រ ខេមបូឌា អិលធីឌី</t>
        </is>
      </c>
      <c r="D2223" s="418" t="inlineStr">
        <is>
          <t>L001-100045898</t>
        </is>
      </c>
      <c r="E2223" s="418" t="inlineStr">
        <is>
          <t>TI-0228799</t>
        </is>
      </c>
      <c r="F2223" s="419" t="n">
        <v>44712</v>
      </c>
      <c r="G2223" s="420" t="n">
        <v>280278</v>
      </c>
      <c r="H2223" s="418" t="n"/>
      <c r="I2223" s="455" t="n">
        <v>280278</v>
      </c>
      <c r="J2223" s="418">
        <f>IF(L2223&lt;&gt;"",L2223,K2223)</f>
        <v/>
      </c>
      <c r="K2223" s="418">
        <f>IF(AND(T2223=TRUE, U2223=TRUE, V2223=TRUE), IF(W2223&lt;-0.05, "អនុញ្ញាត (អ្នកផ្គត់ផ្គង់ប្រកាសខ្វះ)", "បានប្រកាស (អនុញ្ញាត)"), IF(AND(T2223=FALSE, U2223=FALSE, V2223=FALSE), "ព្យួរទុក (មិនមានទិន្នន័យ)", "ប្រកាសខុស (ព្យួរទុក)"))</f>
        <v/>
      </c>
      <c r="L2223" s="418" t="inlineStr"/>
      <c r="M2223" s="418" t="inlineStr"/>
      <c r="N2223" s="455" t="n"/>
      <c r="O2223" s="455">
        <f>IF(W2223&lt;0,AI2223,I2223)</f>
        <v/>
      </c>
      <c r="P2223" s="455">
        <f>I2223-O2223</f>
        <v/>
      </c>
      <c r="Q2223" s="418" t="n"/>
      <c r="R2223" s="418" t="inlineStr">
        <is>
          <t>TI-0228799</t>
        </is>
      </c>
      <c r="S2223" s="418" t="inlineStr"/>
      <c r="T2223" s="418">
        <f>R2223=S2223</f>
        <v/>
      </c>
      <c r="U2223" s="418">
        <f>AND(MONTH(F2223)=MONTH(Y2223), YEAR(F2223)=YEAR(Y2223))</f>
        <v/>
      </c>
      <c r="V2223" s="418">
        <f>AND(AC2223&lt;&gt;"", 'Company information'!D$4&lt;&gt;"", RIGHT(SUBSTITUTE(AC2223,"-",""),9)=RIGHT(SUBSTITUTE('Company information'!D$4,"-",""),9))</f>
        <v/>
      </c>
      <c r="W2223" s="418">
        <f>AI2223-I2223</f>
        <v/>
      </c>
      <c r="X2223" s="455" t="n"/>
      <c r="Y2223" s="417" t="n"/>
      <c r="Z2223" s="418" t="n"/>
      <c r="AA2223" s="418" t="n"/>
      <c r="AB2223" s="418" t="n"/>
      <c r="AC2223" s="418" t="n"/>
      <c r="AD2223" s="418" t="n"/>
      <c r="AE2223" s="455" t="n"/>
      <c r="AF2223" s="455" t="n"/>
      <c r="AG2223" s="455" t="n"/>
      <c r="AH2223" s="455" t="n"/>
      <c r="AI2223" s="455" t="n"/>
      <c r="AJ2223" s="455" t="n"/>
      <c r="AK2223" s="455" t="n"/>
      <c r="AL2223" s="455" t="n"/>
      <c r="AM2223" s="455" t="n"/>
      <c r="AN2223" s="455" t="n"/>
      <c r="AO2223" s="455" t="n"/>
      <c r="AP2223" s="455" t="n"/>
      <c r="AQ2223" s="455" t="n"/>
      <c r="AR2223" s="418" t="n"/>
      <c r="AS2223" s="418" t="n"/>
      <c r="AT2223" s="418" t="n"/>
    </row>
    <row r="2224">
      <c r="A2224" s="417" t="n">
        <v>2215</v>
      </c>
      <c r="B2224" s="418" t="inlineStr">
        <is>
          <t>Cy Management Fee, Thc Charges, Bl Fee,FCR Fee, VGM Processing Fee</t>
        </is>
      </c>
      <c r="C2224" s="418" t="inlineStr">
        <is>
          <t>អ៊ិចស្ពែឌីធ័រ ខេមបូឌា អិលធីឌី</t>
        </is>
      </c>
      <c r="D2224" s="418" t="inlineStr">
        <is>
          <t>L001-100045898</t>
        </is>
      </c>
      <c r="E2224" s="418" t="inlineStr">
        <is>
          <t>TI-0228789</t>
        </is>
      </c>
      <c r="F2224" s="419" t="n">
        <v>44712</v>
      </c>
      <c r="G2224" s="420" t="n">
        <v>191726</v>
      </c>
      <c r="H2224" s="418" t="n"/>
      <c r="I2224" s="455" t="n">
        <v>191726</v>
      </c>
      <c r="J2224" s="418">
        <f>IF(L2224&lt;&gt;"",L2224,K2224)</f>
        <v/>
      </c>
      <c r="K2224" s="418">
        <f>IF(AND(T2224=TRUE, U2224=TRUE, V2224=TRUE), IF(W2224&lt;-0.05, "អនុញ្ញាត (អ្នកផ្គត់ផ្គង់ប្រកាសខ្វះ)", "បានប្រកាស (អនុញ្ញាត)"), IF(AND(T2224=FALSE, U2224=FALSE, V2224=FALSE), "ព្យួរទុក (មិនមានទិន្នន័យ)", "ប្រកាសខុស (ព្យួរទុក)"))</f>
        <v/>
      </c>
      <c r="L2224" s="418" t="inlineStr"/>
      <c r="M2224" s="418" t="inlineStr"/>
      <c r="N2224" s="455" t="n"/>
      <c r="O2224" s="455">
        <f>IF(W2224&lt;0,AI2224,I2224)</f>
        <v/>
      </c>
      <c r="P2224" s="455">
        <f>I2224-O2224</f>
        <v/>
      </c>
      <c r="Q2224" s="418" t="n"/>
      <c r="R2224" s="418" t="inlineStr">
        <is>
          <t>TI-0228789</t>
        </is>
      </c>
      <c r="S2224" s="418" t="inlineStr"/>
      <c r="T2224" s="418">
        <f>R2224=S2224</f>
        <v/>
      </c>
      <c r="U2224" s="418">
        <f>AND(MONTH(F2224)=MONTH(Y2224), YEAR(F2224)=YEAR(Y2224))</f>
        <v/>
      </c>
      <c r="V2224" s="418">
        <f>AND(AC2224&lt;&gt;"", 'Company information'!D$4&lt;&gt;"", RIGHT(SUBSTITUTE(AC2224,"-",""),9)=RIGHT(SUBSTITUTE('Company information'!D$4,"-",""),9))</f>
        <v/>
      </c>
      <c r="W2224" s="418">
        <f>AI2224-I2224</f>
        <v/>
      </c>
      <c r="X2224" s="455" t="n"/>
      <c r="Y2224" s="417" t="n"/>
      <c r="Z2224" s="418" t="n"/>
      <c r="AA2224" s="418" t="n"/>
      <c r="AB2224" s="418" t="n"/>
      <c r="AC2224" s="418" t="n"/>
      <c r="AD2224" s="418" t="n"/>
      <c r="AE2224" s="455" t="n"/>
      <c r="AF2224" s="455" t="n"/>
      <c r="AG2224" s="455" t="n"/>
      <c r="AH2224" s="455" t="n"/>
      <c r="AI2224" s="455" t="n"/>
      <c r="AJ2224" s="455" t="n"/>
      <c r="AK2224" s="455" t="n"/>
      <c r="AL2224" s="455" t="n"/>
      <c r="AM2224" s="455" t="n"/>
      <c r="AN2224" s="455" t="n"/>
      <c r="AO2224" s="455" t="n"/>
      <c r="AP2224" s="455" t="n"/>
      <c r="AQ2224" s="455" t="n"/>
      <c r="AR2224" s="418" t="n"/>
      <c r="AS2224" s="418" t="n"/>
      <c r="AT2224" s="418" t="n"/>
    </row>
    <row r="2225">
      <c r="A2225" s="417" t="n">
        <v>2216</v>
      </c>
      <c r="B2225" s="418" t="inlineStr">
        <is>
          <t>Cy Management Fee, Thc Charges, Bl Fee,FCR Fee, VGM Processing Fee</t>
        </is>
      </c>
      <c r="C2225" s="418" t="inlineStr">
        <is>
          <t>អ៊ិចស្ពែឌីធ័រ ខេមបូឌា អិលធីឌី</t>
        </is>
      </c>
      <c r="D2225" s="418" t="inlineStr">
        <is>
          <t>L001-100045898</t>
        </is>
      </c>
      <c r="E2225" s="418" t="inlineStr">
        <is>
          <t>TI-0228359</t>
        </is>
      </c>
      <c r="F2225" s="419" t="n">
        <v>44708</v>
      </c>
      <c r="G2225" s="420" t="n">
        <v>215948</v>
      </c>
      <c r="H2225" s="418" t="n"/>
      <c r="I2225" s="455" t="n">
        <v>215948</v>
      </c>
      <c r="J2225" s="418">
        <f>IF(L2225&lt;&gt;"",L2225,K2225)</f>
        <v/>
      </c>
      <c r="K2225" s="418">
        <f>IF(AND(T2225=TRUE, U2225=TRUE, V2225=TRUE), IF(W2225&lt;-0.05, "អនុញ្ញាត (អ្នកផ្គត់ផ្គង់ប្រកាសខ្វះ)", "បានប្រកាស (អនុញ្ញាត)"), IF(AND(T2225=FALSE, U2225=FALSE, V2225=FALSE), "ព្យួរទុក (មិនមានទិន្នន័យ)", "ប្រកាសខុស (ព្យួរទុក)"))</f>
        <v/>
      </c>
      <c r="L2225" s="418" t="inlineStr"/>
      <c r="M2225" s="418" t="inlineStr"/>
      <c r="N2225" s="455" t="n"/>
      <c r="O2225" s="455">
        <f>IF(W2225&lt;0,AI2225,I2225)</f>
        <v/>
      </c>
      <c r="P2225" s="455">
        <f>I2225-O2225</f>
        <v/>
      </c>
      <c r="Q2225" s="418" t="n"/>
      <c r="R2225" s="418" t="inlineStr">
        <is>
          <t>TI-0228359</t>
        </is>
      </c>
      <c r="S2225" s="418" t="inlineStr"/>
      <c r="T2225" s="418">
        <f>R2225=S2225</f>
        <v/>
      </c>
      <c r="U2225" s="418">
        <f>AND(MONTH(F2225)=MONTH(Y2225), YEAR(F2225)=YEAR(Y2225))</f>
        <v/>
      </c>
      <c r="V2225" s="418">
        <f>AND(AC2225&lt;&gt;"", 'Company information'!D$4&lt;&gt;"", RIGHT(SUBSTITUTE(AC2225,"-",""),9)=RIGHT(SUBSTITUTE('Company information'!D$4,"-",""),9))</f>
        <v/>
      </c>
      <c r="W2225" s="418">
        <f>AI2225-I2225</f>
        <v/>
      </c>
      <c r="X2225" s="455" t="n"/>
      <c r="Y2225" s="417" t="n"/>
      <c r="Z2225" s="418" t="n"/>
      <c r="AA2225" s="418" t="n"/>
      <c r="AB2225" s="418" t="n"/>
      <c r="AC2225" s="418" t="n"/>
      <c r="AD2225" s="418" t="n"/>
      <c r="AE2225" s="455" t="n"/>
      <c r="AF2225" s="455" t="n"/>
      <c r="AG2225" s="455" t="n"/>
      <c r="AH2225" s="455" t="n"/>
      <c r="AI2225" s="455" t="n"/>
      <c r="AJ2225" s="455" t="n"/>
      <c r="AK2225" s="455" t="n"/>
      <c r="AL2225" s="455" t="n"/>
      <c r="AM2225" s="455" t="n"/>
      <c r="AN2225" s="455" t="n"/>
      <c r="AO2225" s="455" t="n"/>
      <c r="AP2225" s="455" t="n"/>
      <c r="AQ2225" s="455" t="n"/>
      <c r="AR2225" s="418" t="n"/>
      <c r="AS2225" s="418" t="n"/>
      <c r="AT2225" s="418" t="n"/>
    </row>
    <row r="2226">
      <c r="A2226" s="417" t="n">
        <v>2217</v>
      </c>
      <c r="B2226" s="418" t="inlineStr">
        <is>
          <t>Cy Management Fee, Thc Charges, Bl Fee,FCR Fee, VGM Processing Fee</t>
        </is>
      </c>
      <c r="C2226" s="418" t="inlineStr">
        <is>
          <t>អ៊ិចស្ពែឌីធ័រ ខេមបូឌា អិលធីឌី</t>
        </is>
      </c>
      <c r="D2226" s="418" t="inlineStr">
        <is>
          <t>L001-100045898</t>
        </is>
      </c>
      <c r="E2226" s="418" t="inlineStr">
        <is>
          <t>TI-0228136</t>
        </is>
      </c>
      <c r="F2226" s="419" t="n">
        <v>44706</v>
      </c>
      <c r="G2226" s="420" t="n">
        <v>216152</v>
      </c>
      <c r="H2226" s="418" t="n"/>
      <c r="I2226" s="455" t="n">
        <v>216152</v>
      </c>
      <c r="J2226" s="418">
        <f>IF(L2226&lt;&gt;"",L2226,K2226)</f>
        <v/>
      </c>
      <c r="K2226" s="418">
        <f>IF(AND(T2226=TRUE, U2226=TRUE, V2226=TRUE), IF(W2226&lt;-0.05, "អនុញ្ញាត (អ្នកផ្គត់ផ្គង់ប្រកាសខ្វះ)", "បានប្រកាស (អនុញ្ញាត)"), IF(AND(T2226=FALSE, U2226=FALSE, V2226=FALSE), "ព្យួរទុក (មិនមានទិន្នន័យ)", "ប្រកាសខុស (ព្យួរទុក)"))</f>
        <v/>
      </c>
      <c r="L2226" s="418" t="inlineStr"/>
      <c r="M2226" s="418" t="inlineStr"/>
      <c r="N2226" s="455" t="n"/>
      <c r="O2226" s="455">
        <f>IF(W2226&lt;0,AI2226,I2226)</f>
        <v/>
      </c>
      <c r="P2226" s="455">
        <f>I2226-O2226</f>
        <v/>
      </c>
      <c r="Q2226" s="418" t="n"/>
      <c r="R2226" s="418" t="inlineStr">
        <is>
          <t>TI-0228136</t>
        </is>
      </c>
      <c r="S2226" s="418" t="inlineStr"/>
      <c r="T2226" s="418">
        <f>R2226=S2226</f>
        <v/>
      </c>
      <c r="U2226" s="418">
        <f>AND(MONTH(F2226)=MONTH(Y2226), YEAR(F2226)=YEAR(Y2226))</f>
        <v/>
      </c>
      <c r="V2226" s="418">
        <f>AND(AC2226&lt;&gt;"", 'Company information'!D$4&lt;&gt;"", RIGHT(SUBSTITUTE(AC2226,"-",""),9)=RIGHT(SUBSTITUTE('Company information'!D$4,"-",""),9))</f>
        <v/>
      </c>
      <c r="W2226" s="418">
        <f>AI2226-I2226</f>
        <v/>
      </c>
      <c r="X2226" s="455" t="n"/>
      <c r="Y2226" s="417" t="n"/>
      <c r="Z2226" s="418" t="n"/>
      <c r="AA2226" s="418" t="n"/>
      <c r="AB2226" s="418" t="n"/>
      <c r="AC2226" s="418" t="n"/>
      <c r="AD2226" s="418" t="n"/>
      <c r="AE2226" s="455" t="n"/>
      <c r="AF2226" s="455" t="n"/>
      <c r="AG2226" s="455" t="n"/>
      <c r="AH2226" s="455" t="n"/>
      <c r="AI2226" s="455" t="n"/>
      <c r="AJ2226" s="455" t="n"/>
      <c r="AK2226" s="455" t="n"/>
      <c r="AL2226" s="455" t="n"/>
      <c r="AM2226" s="455" t="n"/>
      <c r="AN2226" s="455" t="n"/>
      <c r="AO2226" s="455" t="n"/>
      <c r="AP2226" s="455" t="n"/>
      <c r="AQ2226" s="455" t="n"/>
      <c r="AR2226" s="418" t="n"/>
      <c r="AS2226" s="418" t="n"/>
      <c r="AT2226" s="418" t="n"/>
    </row>
    <row r="2227">
      <c r="A2227" s="417" t="n">
        <v>2218</v>
      </c>
      <c r="B2227" s="418" t="inlineStr">
        <is>
          <t>Cy Management Fee, Thc Charges, Bl Fee,FCR Fee, VGM Processing Fee</t>
        </is>
      </c>
      <c r="C2227" s="418" t="inlineStr">
        <is>
          <t>អ៊ិចស្ពែឌីធ័រ ខេមបូឌា អិលធីឌី</t>
        </is>
      </c>
      <c r="D2227" s="418" t="inlineStr">
        <is>
          <t>L001-100045898</t>
        </is>
      </c>
      <c r="E2227" s="418" t="inlineStr">
        <is>
          <t>TI-0227752</t>
        </is>
      </c>
      <c r="F2227" s="419" t="n">
        <v>44699</v>
      </c>
      <c r="G2227" s="420" t="n">
        <v>186909</v>
      </c>
      <c r="H2227" s="418" t="n"/>
      <c r="I2227" s="455" t="n">
        <v>186909</v>
      </c>
      <c r="J2227" s="418">
        <f>IF(L2227&lt;&gt;"",L2227,K2227)</f>
        <v/>
      </c>
      <c r="K2227" s="418">
        <f>IF(AND(T2227=TRUE, U2227=TRUE, V2227=TRUE), IF(W2227&lt;-0.05, "អនុញ្ញាត (អ្នកផ្គត់ផ្គង់ប្រកាសខ្វះ)", "បានប្រកាស (អនុញ្ញាត)"), IF(AND(T2227=FALSE, U2227=FALSE, V2227=FALSE), "ព្យួរទុក (មិនមានទិន្នន័យ)", "ប្រកាសខុស (ព្យួរទុក)"))</f>
        <v/>
      </c>
      <c r="L2227" s="418" t="inlineStr"/>
      <c r="M2227" s="418" t="inlineStr"/>
      <c r="N2227" s="455" t="n"/>
      <c r="O2227" s="455">
        <f>IF(W2227&lt;0,AI2227,I2227)</f>
        <v/>
      </c>
      <c r="P2227" s="455">
        <f>I2227-O2227</f>
        <v/>
      </c>
      <c r="Q2227" s="418" t="n"/>
      <c r="R2227" s="418" t="inlineStr">
        <is>
          <t>TI-0227752</t>
        </is>
      </c>
      <c r="S2227" s="418" t="inlineStr"/>
      <c r="T2227" s="418">
        <f>R2227=S2227</f>
        <v/>
      </c>
      <c r="U2227" s="418">
        <f>AND(MONTH(F2227)=MONTH(Y2227), YEAR(F2227)=YEAR(Y2227))</f>
        <v/>
      </c>
      <c r="V2227" s="418">
        <f>AND(AC2227&lt;&gt;"", 'Company information'!D$4&lt;&gt;"", RIGHT(SUBSTITUTE(AC2227,"-",""),9)=RIGHT(SUBSTITUTE('Company information'!D$4,"-",""),9))</f>
        <v/>
      </c>
      <c r="W2227" s="418">
        <f>AI2227-I2227</f>
        <v/>
      </c>
      <c r="X2227" s="455" t="n"/>
      <c r="Y2227" s="417" t="n"/>
      <c r="Z2227" s="418" t="n"/>
      <c r="AA2227" s="418" t="n"/>
      <c r="AB2227" s="418" t="n"/>
      <c r="AC2227" s="418" t="n"/>
      <c r="AD2227" s="418" t="n"/>
      <c r="AE2227" s="455" t="n"/>
      <c r="AF2227" s="455" t="n"/>
      <c r="AG2227" s="455" t="n"/>
      <c r="AH2227" s="455" t="n"/>
      <c r="AI2227" s="455" t="n"/>
      <c r="AJ2227" s="455" t="n"/>
      <c r="AK2227" s="455" t="n"/>
      <c r="AL2227" s="455" t="n"/>
      <c r="AM2227" s="455" t="n"/>
      <c r="AN2227" s="455" t="n"/>
      <c r="AO2227" s="455" t="n"/>
      <c r="AP2227" s="455" t="n"/>
      <c r="AQ2227" s="455" t="n"/>
      <c r="AR2227" s="418" t="n"/>
      <c r="AS2227" s="418" t="n"/>
      <c r="AT2227" s="418" t="n"/>
    </row>
    <row r="2228">
      <c r="A2228" s="417" t="n">
        <v>2219</v>
      </c>
      <c r="B2228" s="418" t="inlineStr">
        <is>
          <t>Cy Management Fee, Thc Charges, Bl Fee,FCR Fee, VGM Processing Fee</t>
        </is>
      </c>
      <c r="C2228" s="418" t="inlineStr">
        <is>
          <t>អ៊ិចស្ពែឌីធ័រ ខេមបូឌា អិលធីឌី</t>
        </is>
      </c>
      <c r="D2228" s="418" t="inlineStr">
        <is>
          <t>L001-100045898</t>
        </is>
      </c>
      <c r="E2228" s="418" t="inlineStr">
        <is>
          <t>TI-0227176</t>
        </is>
      </c>
      <c r="F2228" s="419" t="n">
        <v>44870</v>
      </c>
      <c r="G2228" s="420" t="n">
        <v>189602</v>
      </c>
      <c r="H2228" s="418" t="n"/>
      <c r="I2228" s="455" t="n">
        <v>189602</v>
      </c>
      <c r="J2228" s="418">
        <f>IF(L2228&lt;&gt;"",L2228,K2228)</f>
        <v/>
      </c>
      <c r="K2228" s="418">
        <f>IF(AND(T2228=TRUE, U2228=TRUE, V2228=TRUE), IF(W2228&lt;-0.05, "អនុញ្ញាត (អ្នកផ្គត់ផ្គង់ប្រកាសខ្វះ)", "បានប្រកាស (អនុញ្ញាត)"), IF(AND(T2228=FALSE, U2228=FALSE, V2228=FALSE), "ព្យួរទុក (មិនមានទិន្នន័យ)", "ប្រកាសខុស (ព្យួរទុក)"))</f>
        <v/>
      </c>
      <c r="L2228" s="418" t="inlineStr"/>
      <c r="M2228" s="418" t="inlineStr"/>
      <c r="N2228" s="455" t="n"/>
      <c r="O2228" s="455">
        <f>IF(W2228&lt;0,AI2228,I2228)</f>
        <v/>
      </c>
      <c r="P2228" s="455">
        <f>I2228-O2228</f>
        <v/>
      </c>
      <c r="Q2228" s="418" t="n"/>
      <c r="R2228" s="418" t="inlineStr">
        <is>
          <t>TI-0227176</t>
        </is>
      </c>
      <c r="S2228" s="418" t="inlineStr"/>
      <c r="T2228" s="418">
        <f>R2228=S2228</f>
        <v/>
      </c>
      <c r="U2228" s="418">
        <f>AND(MONTH(F2228)=MONTH(Y2228), YEAR(F2228)=YEAR(Y2228))</f>
        <v/>
      </c>
      <c r="V2228" s="418">
        <f>AND(AC2228&lt;&gt;"", 'Company information'!D$4&lt;&gt;"", RIGHT(SUBSTITUTE(AC2228,"-",""),9)=RIGHT(SUBSTITUTE('Company information'!D$4,"-",""),9))</f>
        <v/>
      </c>
      <c r="W2228" s="418">
        <f>AI2228-I2228</f>
        <v/>
      </c>
      <c r="X2228" s="455" t="n"/>
      <c r="Y2228" s="417" t="n"/>
      <c r="Z2228" s="418" t="n"/>
      <c r="AA2228" s="418" t="n"/>
      <c r="AB2228" s="418" t="n"/>
      <c r="AC2228" s="418" t="n"/>
      <c r="AD2228" s="418" t="n"/>
      <c r="AE2228" s="455" t="n"/>
      <c r="AF2228" s="455" t="n"/>
      <c r="AG2228" s="455" t="n"/>
      <c r="AH2228" s="455" t="n"/>
      <c r="AI2228" s="455" t="n"/>
      <c r="AJ2228" s="455" t="n"/>
      <c r="AK2228" s="455" t="n"/>
      <c r="AL2228" s="455" t="n"/>
      <c r="AM2228" s="455" t="n"/>
      <c r="AN2228" s="455" t="n"/>
      <c r="AO2228" s="455" t="n"/>
      <c r="AP2228" s="455" t="n"/>
      <c r="AQ2228" s="455" t="n"/>
      <c r="AR2228" s="418" t="n"/>
      <c r="AS2228" s="418" t="n"/>
      <c r="AT2228" s="418" t="n"/>
    </row>
    <row r="2229">
      <c r="A2229" s="417" t="n">
        <v>2220</v>
      </c>
      <c r="B2229" s="418" t="inlineStr">
        <is>
          <t>Service Charge</t>
        </is>
      </c>
      <c r="C2229" s="418" t="inlineStr">
        <is>
          <t>ឆាយ ដា ឡូយីស្ទីក</t>
        </is>
      </c>
      <c r="D2229" s="418" t="inlineStr">
        <is>
          <t>L001-100063098</t>
        </is>
      </c>
      <c r="E2229" s="418" t="inlineStr">
        <is>
          <t>2205005437</t>
        </is>
      </c>
      <c r="F2229" s="419" t="n">
        <v>44704</v>
      </c>
      <c r="G2229" s="420" t="n">
        <v>88958</v>
      </c>
      <c r="H2229" s="418" t="n"/>
      <c r="I2229" s="455" t="n">
        <v>88958</v>
      </c>
      <c r="J2229" s="418">
        <f>IF(L2229&lt;&gt;"",L2229,K2229)</f>
        <v/>
      </c>
      <c r="K2229" s="418">
        <f>IF(AND(T2229=TRUE, U2229=TRUE, V2229=TRUE), IF(W2229&lt;-0.05, "អនុញ្ញាត (អ្នកផ្គត់ផ្គង់ប្រកាសខ្វះ)", "បានប្រកាស (អនុញ្ញាត)"), IF(AND(T2229=FALSE, U2229=FALSE, V2229=FALSE), "ព្យួរទុក (មិនមានទិន្នន័យ)", "ប្រកាសខុស (ព្យួរទុក)"))</f>
        <v/>
      </c>
      <c r="L2229" s="418" t="inlineStr"/>
      <c r="M2229" s="418" t="inlineStr"/>
      <c r="N2229" s="455" t="n"/>
      <c r="O2229" s="455">
        <f>IF(W2229&lt;0,AI2229,I2229)</f>
        <v/>
      </c>
      <c r="P2229" s="455">
        <f>I2229-O2229</f>
        <v/>
      </c>
      <c r="Q2229" s="418" t="n"/>
      <c r="R2229" s="418" t="inlineStr">
        <is>
          <t>2205005437</t>
        </is>
      </c>
      <c r="S2229" s="418" t="inlineStr"/>
      <c r="T2229" s="418">
        <f>R2229=S2229</f>
        <v/>
      </c>
      <c r="U2229" s="418">
        <f>AND(MONTH(F2229)=MONTH(Y2229), YEAR(F2229)=YEAR(Y2229))</f>
        <v/>
      </c>
      <c r="V2229" s="418">
        <f>AND(AC2229&lt;&gt;"", 'Company information'!D$4&lt;&gt;"", RIGHT(SUBSTITUTE(AC2229,"-",""),9)=RIGHT(SUBSTITUTE('Company information'!D$4,"-",""),9))</f>
        <v/>
      </c>
      <c r="W2229" s="418">
        <f>AI2229-I2229</f>
        <v/>
      </c>
      <c r="X2229" s="455" t="n"/>
      <c r="Y2229" s="417" t="n"/>
      <c r="Z2229" s="418" t="n"/>
      <c r="AA2229" s="418" t="n"/>
      <c r="AB2229" s="418" t="n"/>
      <c r="AC2229" s="418" t="n"/>
      <c r="AD2229" s="418" t="n"/>
      <c r="AE2229" s="455" t="n"/>
      <c r="AF2229" s="455" t="n"/>
      <c r="AG2229" s="455" t="n"/>
      <c r="AH2229" s="455" t="n"/>
      <c r="AI2229" s="455" t="n"/>
      <c r="AJ2229" s="455" t="n"/>
      <c r="AK2229" s="455" t="n"/>
      <c r="AL2229" s="455" t="n"/>
      <c r="AM2229" s="455" t="n"/>
      <c r="AN2229" s="455" t="n"/>
      <c r="AO2229" s="455" t="n"/>
      <c r="AP2229" s="455" t="n"/>
      <c r="AQ2229" s="455" t="n"/>
      <c r="AR2229" s="418" t="n"/>
      <c r="AS2229" s="418" t="n"/>
      <c r="AT2229" s="418" t="n"/>
    </row>
    <row r="2230">
      <c r="A2230" s="417" t="n">
        <v>2221</v>
      </c>
      <c r="B2230" s="418" t="inlineStr">
        <is>
          <t>Service Charge</t>
        </is>
      </c>
      <c r="C2230" s="418" t="inlineStr">
        <is>
          <t>ឆាយ ដា ឡូយីស្ទីក</t>
        </is>
      </c>
      <c r="D2230" s="418" t="inlineStr">
        <is>
          <t>L001-100063098</t>
        </is>
      </c>
      <c r="E2230" s="418" t="inlineStr">
        <is>
          <t>2205005183</t>
        </is>
      </c>
      <c r="F2230" s="419" t="n">
        <v>44697</v>
      </c>
      <c r="G2230" s="420" t="n">
        <v>88936</v>
      </c>
      <c r="H2230" s="418" t="n"/>
      <c r="I2230" s="455" t="n">
        <v>88936</v>
      </c>
      <c r="J2230" s="418">
        <f>IF(L2230&lt;&gt;"",L2230,K2230)</f>
        <v/>
      </c>
      <c r="K2230" s="418">
        <f>IF(AND(T2230=TRUE, U2230=TRUE, V2230=TRUE), IF(W2230&lt;-0.05, "អនុញ្ញាត (អ្នកផ្គត់ផ្គង់ប្រកាសខ្វះ)", "បានប្រកាស (អនុញ្ញាត)"), IF(AND(T2230=FALSE, U2230=FALSE, V2230=FALSE), "ព្យួរទុក (មិនមានទិន្នន័យ)", "ប្រកាសខុស (ព្យួរទុក)"))</f>
        <v/>
      </c>
      <c r="L2230" s="418" t="inlineStr"/>
      <c r="M2230" s="418" t="inlineStr"/>
      <c r="N2230" s="455" t="n"/>
      <c r="O2230" s="455">
        <f>IF(W2230&lt;0,AI2230,I2230)</f>
        <v/>
      </c>
      <c r="P2230" s="455">
        <f>I2230-O2230</f>
        <v/>
      </c>
      <c r="Q2230" s="418" t="n"/>
      <c r="R2230" s="418" t="inlineStr">
        <is>
          <t>2205005183</t>
        </is>
      </c>
      <c r="S2230" s="418" t="inlineStr"/>
      <c r="T2230" s="418">
        <f>R2230=S2230</f>
        <v/>
      </c>
      <c r="U2230" s="418">
        <f>AND(MONTH(F2230)=MONTH(Y2230), YEAR(F2230)=YEAR(Y2230))</f>
        <v/>
      </c>
      <c r="V2230" s="418">
        <f>AND(AC2230&lt;&gt;"", 'Company information'!D$4&lt;&gt;"", RIGHT(SUBSTITUTE(AC2230,"-",""),9)=RIGHT(SUBSTITUTE('Company information'!D$4,"-",""),9))</f>
        <v/>
      </c>
      <c r="W2230" s="418">
        <f>AI2230-I2230</f>
        <v/>
      </c>
      <c r="X2230" s="455" t="n"/>
      <c r="Y2230" s="417" t="n"/>
      <c r="Z2230" s="418" t="n"/>
      <c r="AA2230" s="418" t="n"/>
      <c r="AB2230" s="418" t="n"/>
      <c r="AC2230" s="418" t="n"/>
      <c r="AD2230" s="418" t="n"/>
      <c r="AE2230" s="455" t="n"/>
      <c r="AF2230" s="455" t="n"/>
      <c r="AG2230" s="455" t="n"/>
      <c r="AH2230" s="455" t="n"/>
      <c r="AI2230" s="455" t="n"/>
      <c r="AJ2230" s="455" t="n"/>
      <c r="AK2230" s="455" t="n"/>
      <c r="AL2230" s="455" t="n"/>
      <c r="AM2230" s="455" t="n"/>
      <c r="AN2230" s="455" t="n"/>
      <c r="AO2230" s="455" t="n"/>
      <c r="AP2230" s="455" t="n"/>
      <c r="AQ2230" s="455" t="n"/>
      <c r="AR2230" s="418" t="n"/>
      <c r="AS2230" s="418" t="n"/>
      <c r="AT2230" s="418" t="n"/>
    </row>
    <row r="2231">
      <c r="A2231" s="417" t="n">
        <v>2222</v>
      </c>
      <c r="B2231" s="418" t="inlineStr">
        <is>
          <t>CLEARNCE &amp; TRUCKING FEE</t>
        </is>
      </c>
      <c r="C2231" s="418" t="inlineStr">
        <is>
          <t>56ប៊ី-លីង សឹបផ្លាយ ឆេន មេនេចម៉ិន ឯ.ក</t>
        </is>
      </c>
      <c r="D2231" s="418" t="inlineStr">
        <is>
          <t>K004-902004795</t>
        </is>
      </c>
      <c r="E2231" s="418" t="inlineStr">
        <is>
          <t>TI2022-0426</t>
        </is>
      </c>
      <c r="F2231" s="419" t="n">
        <v>44711</v>
      </c>
      <c r="G2231" s="420" t="n">
        <v>257937</v>
      </c>
      <c r="H2231" s="418" t="n"/>
      <c r="I2231" s="455" t="n">
        <v>257937</v>
      </c>
      <c r="J2231" s="418">
        <f>IF(L2231&lt;&gt;"",L2231,K2231)</f>
        <v/>
      </c>
      <c r="K2231" s="418">
        <f>IF(AND(T2231=TRUE, U2231=TRUE, V2231=TRUE), IF(W2231&lt;-0.05, "អនុញ្ញាត (អ្នកផ្គត់ផ្គង់ប្រកាសខ្វះ)", "បានប្រកាស (អនុញ្ញាត)"), IF(AND(T2231=FALSE, U2231=FALSE, V2231=FALSE), "ព្យួរទុក (មិនមានទិន្នន័យ)", "ប្រកាសខុស (ព្យួរទុក)"))</f>
        <v/>
      </c>
      <c r="L2231" s="418" t="inlineStr"/>
      <c r="M2231" s="418" t="inlineStr"/>
      <c r="N2231" s="455" t="n"/>
      <c r="O2231" s="455">
        <f>IF(W2231&lt;0,AI2231,I2231)</f>
        <v/>
      </c>
      <c r="P2231" s="455">
        <f>I2231-O2231</f>
        <v/>
      </c>
      <c r="Q2231" s="418" t="n"/>
      <c r="R2231" s="418" t="inlineStr">
        <is>
          <t>TI2022-0426</t>
        </is>
      </c>
      <c r="S2231" s="418" t="inlineStr"/>
      <c r="T2231" s="418">
        <f>R2231=S2231</f>
        <v/>
      </c>
      <c r="U2231" s="418">
        <f>AND(MONTH(F2231)=MONTH(Y2231), YEAR(F2231)=YEAR(Y2231))</f>
        <v/>
      </c>
      <c r="V2231" s="418">
        <f>AND(AC2231&lt;&gt;"", 'Company information'!D$4&lt;&gt;"", RIGHT(SUBSTITUTE(AC2231,"-",""),9)=RIGHT(SUBSTITUTE('Company information'!D$4,"-",""),9))</f>
        <v/>
      </c>
      <c r="W2231" s="418">
        <f>AI2231-I2231</f>
        <v/>
      </c>
      <c r="X2231" s="455" t="n"/>
      <c r="Y2231" s="417" t="n"/>
      <c r="Z2231" s="418" t="n"/>
      <c r="AA2231" s="418" t="n"/>
      <c r="AB2231" s="418" t="n"/>
      <c r="AC2231" s="418" t="n"/>
      <c r="AD2231" s="418" t="n"/>
      <c r="AE2231" s="455" t="n"/>
      <c r="AF2231" s="455" t="n"/>
      <c r="AG2231" s="455" t="n"/>
      <c r="AH2231" s="455" t="n"/>
      <c r="AI2231" s="455" t="n"/>
      <c r="AJ2231" s="455" t="n"/>
      <c r="AK2231" s="455" t="n"/>
      <c r="AL2231" s="455" t="n"/>
      <c r="AM2231" s="455" t="n"/>
      <c r="AN2231" s="455" t="n"/>
      <c r="AO2231" s="455" t="n"/>
      <c r="AP2231" s="455" t="n"/>
      <c r="AQ2231" s="455" t="n"/>
      <c r="AR2231" s="418" t="n"/>
      <c r="AS2231" s="418" t="n"/>
      <c r="AT2231" s="418" t="n"/>
    </row>
    <row r="2232">
      <c r="A2232" s="417" t="n">
        <v>2223</v>
      </c>
      <c r="B2232" s="418" t="inlineStr">
        <is>
          <t>CLEARNCE &amp; TRUCKING FEE</t>
        </is>
      </c>
      <c r="C2232" s="418" t="inlineStr">
        <is>
          <t>56ប៊ី-លីង សឹបផ្លាយ ឆេន មេនេចម៉ិន ឯ.ក</t>
        </is>
      </c>
      <c r="D2232" s="418" t="inlineStr">
        <is>
          <t>K004-902004795</t>
        </is>
      </c>
      <c r="E2232" s="418" t="inlineStr">
        <is>
          <t>TI2022-0405</t>
        </is>
      </c>
      <c r="F2232" s="419" t="n">
        <v>44704</v>
      </c>
      <c r="G2232" s="420" t="n">
        <v>270123</v>
      </c>
      <c r="H2232" s="418" t="n"/>
      <c r="I2232" s="455" t="n">
        <v>270123</v>
      </c>
      <c r="J2232" s="418">
        <f>IF(L2232&lt;&gt;"",L2232,K2232)</f>
        <v/>
      </c>
      <c r="K2232" s="418">
        <f>IF(AND(T2232=TRUE, U2232=TRUE, V2232=TRUE), IF(W2232&lt;-0.05, "អនុញ្ញាត (អ្នកផ្គត់ផ្គង់ប្រកាសខ្វះ)", "បានប្រកាស (អនុញ្ញាត)"), IF(AND(T2232=FALSE, U2232=FALSE, V2232=FALSE), "ព្យួរទុក (មិនមានទិន្នន័យ)", "ប្រកាសខុស (ព្យួរទុក)"))</f>
        <v/>
      </c>
      <c r="L2232" s="418" t="inlineStr"/>
      <c r="M2232" s="418" t="inlineStr"/>
      <c r="N2232" s="455" t="n"/>
      <c r="O2232" s="455">
        <f>IF(W2232&lt;0,AI2232,I2232)</f>
        <v/>
      </c>
      <c r="P2232" s="455">
        <f>I2232-O2232</f>
        <v/>
      </c>
      <c r="Q2232" s="418" t="n"/>
      <c r="R2232" s="418" t="inlineStr">
        <is>
          <t>TI2022-0405</t>
        </is>
      </c>
      <c r="S2232" s="418" t="inlineStr"/>
      <c r="T2232" s="418">
        <f>R2232=S2232</f>
        <v/>
      </c>
      <c r="U2232" s="418">
        <f>AND(MONTH(F2232)=MONTH(Y2232), YEAR(F2232)=YEAR(Y2232))</f>
        <v/>
      </c>
      <c r="V2232" s="418">
        <f>AND(AC2232&lt;&gt;"", 'Company information'!D$4&lt;&gt;"", RIGHT(SUBSTITUTE(AC2232,"-",""),9)=RIGHT(SUBSTITUTE('Company information'!D$4,"-",""),9))</f>
        <v/>
      </c>
      <c r="W2232" s="418">
        <f>AI2232-I2232</f>
        <v/>
      </c>
      <c r="X2232" s="455" t="n"/>
      <c r="Y2232" s="417" t="n"/>
      <c r="Z2232" s="418" t="n"/>
      <c r="AA2232" s="418" t="n"/>
      <c r="AB2232" s="418" t="n"/>
      <c r="AC2232" s="418" t="n"/>
      <c r="AD2232" s="418" t="n"/>
      <c r="AE2232" s="455" t="n"/>
      <c r="AF2232" s="455" t="n"/>
      <c r="AG2232" s="455" t="n"/>
      <c r="AH2232" s="455" t="n"/>
      <c r="AI2232" s="455" t="n"/>
      <c r="AJ2232" s="455" t="n"/>
      <c r="AK2232" s="455" t="n"/>
      <c r="AL2232" s="455" t="n"/>
      <c r="AM2232" s="455" t="n"/>
      <c r="AN2232" s="455" t="n"/>
      <c r="AO2232" s="455" t="n"/>
      <c r="AP2232" s="455" t="n"/>
      <c r="AQ2232" s="455" t="n"/>
      <c r="AR2232" s="418" t="n"/>
      <c r="AS2232" s="418" t="n"/>
      <c r="AT2232" s="418" t="n"/>
    </row>
    <row r="2233">
      <c r="A2233" s="417" t="n">
        <v>2224</v>
      </c>
      <c r="B2233" s="418" t="inlineStr">
        <is>
          <t>CLEARNCE &amp; TRUCKING FEE</t>
        </is>
      </c>
      <c r="C2233" s="418" t="inlineStr">
        <is>
          <t>56ប៊ី-លីង សឹបផ្លាយ ឆេន មេនេចម៉ិន ឯ.ក</t>
        </is>
      </c>
      <c r="D2233" s="418" t="inlineStr">
        <is>
          <t>K004-902004795</t>
        </is>
      </c>
      <c r="E2233" s="418" t="inlineStr">
        <is>
          <t>TI2022-0404</t>
        </is>
      </c>
      <c r="F2233" s="419" t="n">
        <v>44704</v>
      </c>
      <c r="G2233" s="420" t="n">
        <v>209193</v>
      </c>
      <c r="H2233" s="418" t="n"/>
      <c r="I2233" s="455" t="n">
        <v>209193</v>
      </c>
      <c r="J2233" s="418">
        <f>IF(L2233&lt;&gt;"",L2233,K2233)</f>
        <v/>
      </c>
      <c r="K2233" s="418">
        <f>IF(AND(T2233=TRUE, U2233=TRUE, V2233=TRUE), IF(W2233&lt;-0.05, "អនុញ្ញាត (អ្នកផ្គត់ផ្គង់ប្រកាសខ្វះ)", "បានប្រកាស (អនុញ្ញាត)"), IF(AND(T2233=FALSE, U2233=FALSE, V2233=FALSE), "ព្យួរទុក (មិនមានទិន្នន័យ)", "ប្រកាសខុស (ព្យួរទុក)"))</f>
        <v/>
      </c>
      <c r="L2233" s="418" t="inlineStr"/>
      <c r="M2233" s="418" t="inlineStr"/>
      <c r="N2233" s="455" t="n"/>
      <c r="O2233" s="455">
        <f>IF(W2233&lt;0,AI2233,I2233)</f>
        <v/>
      </c>
      <c r="P2233" s="455">
        <f>I2233-O2233</f>
        <v/>
      </c>
      <c r="Q2233" s="418" t="n"/>
      <c r="R2233" s="418" t="inlineStr">
        <is>
          <t>TI2022-0404</t>
        </is>
      </c>
      <c r="S2233" s="418" t="inlineStr"/>
      <c r="T2233" s="418">
        <f>R2233=S2233</f>
        <v/>
      </c>
      <c r="U2233" s="418">
        <f>AND(MONTH(F2233)=MONTH(Y2233), YEAR(F2233)=YEAR(Y2233))</f>
        <v/>
      </c>
      <c r="V2233" s="418">
        <f>AND(AC2233&lt;&gt;"", 'Company information'!D$4&lt;&gt;"", RIGHT(SUBSTITUTE(AC2233,"-",""),9)=RIGHT(SUBSTITUTE('Company information'!D$4,"-",""),9))</f>
        <v/>
      </c>
      <c r="W2233" s="418">
        <f>AI2233-I2233</f>
        <v/>
      </c>
      <c r="X2233" s="455" t="n"/>
      <c r="Y2233" s="417" t="n"/>
      <c r="Z2233" s="418" t="n"/>
      <c r="AA2233" s="418" t="n"/>
      <c r="AB2233" s="418" t="n"/>
      <c r="AC2233" s="418" t="n"/>
      <c r="AD2233" s="418" t="n"/>
      <c r="AE2233" s="455" t="n"/>
      <c r="AF2233" s="455" t="n"/>
      <c r="AG2233" s="455" t="n"/>
      <c r="AH2233" s="455" t="n"/>
      <c r="AI2233" s="455" t="n"/>
      <c r="AJ2233" s="455" t="n"/>
      <c r="AK2233" s="455" t="n"/>
      <c r="AL2233" s="455" t="n"/>
      <c r="AM2233" s="455" t="n"/>
      <c r="AN2233" s="455" t="n"/>
      <c r="AO2233" s="455" t="n"/>
      <c r="AP2233" s="455" t="n"/>
      <c r="AQ2233" s="455" t="n"/>
      <c r="AR2233" s="418" t="n"/>
      <c r="AS2233" s="418" t="n"/>
      <c r="AT2233" s="418" t="n"/>
    </row>
    <row r="2234">
      <c r="A2234" s="417" t="n">
        <v>2225</v>
      </c>
      <c r="B2234" s="418" t="inlineStr">
        <is>
          <t>CLEARNCE &amp; TRUCKING FEE</t>
        </is>
      </c>
      <c r="C2234" s="418" t="inlineStr">
        <is>
          <t>56ប៊ី-លីង សឹបផ្លាយ ឆេន មេនេចម៉ិន ឯ.ក</t>
        </is>
      </c>
      <c r="D2234" s="418" t="inlineStr">
        <is>
          <t>K004-902004795</t>
        </is>
      </c>
      <c r="E2234" s="418" t="inlineStr">
        <is>
          <t>TI2022-0403</t>
        </is>
      </c>
      <c r="F2234" s="419" t="n">
        <v>44704</v>
      </c>
      <c r="G2234" s="420" t="n">
        <v>209193</v>
      </c>
      <c r="H2234" s="418" t="n"/>
      <c r="I2234" s="455" t="n">
        <v>209193</v>
      </c>
      <c r="J2234" s="418">
        <f>IF(L2234&lt;&gt;"",L2234,K2234)</f>
        <v/>
      </c>
      <c r="K2234" s="418">
        <f>IF(AND(T2234=TRUE, U2234=TRUE, V2234=TRUE), IF(W2234&lt;-0.05, "អនុញ្ញាត (អ្នកផ្គត់ផ្គង់ប្រកាសខ្វះ)", "បានប្រកាស (អនុញ្ញាត)"), IF(AND(T2234=FALSE, U2234=FALSE, V2234=FALSE), "ព្យួរទុក (មិនមានទិន្នន័យ)", "ប្រកាសខុស (ព្យួរទុក)"))</f>
        <v/>
      </c>
      <c r="L2234" s="418" t="inlineStr"/>
      <c r="M2234" s="418" t="inlineStr"/>
      <c r="N2234" s="455" t="n"/>
      <c r="O2234" s="455">
        <f>IF(W2234&lt;0,AI2234,I2234)</f>
        <v/>
      </c>
      <c r="P2234" s="455">
        <f>I2234-O2234</f>
        <v/>
      </c>
      <c r="Q2234" s="418" t="n"/>
      <c r="R2234" s="418" t="inlineStr">
        <is>
          <t>TI2022-0403</t>
        </is>
      </c>
      <c r="S2234" s="418" t="inlineStr"/>
      <c r="T2234" s="418">
        <f>R2234=S2234</f>
        <v/>
      </c>
      <c r="U2234" s="418">
        <f>AND(MONTH(F2234)=MONTH(Y2234), YEAR(F2234)=YEAR(Y2234))</f>
        <v/>
      </c>
      <c r="V2234" s="418">
        <f>AND(AC2234&lt;&gt;"", 'Company information'!D$4&lt;&gt;"", RIGHT(SUBSTITUTE(AC2234,"-",""),9)=RIGHT(SUBSTITUTE('Company information'!D$4,"-",""),9))</f>
        <v/>
      </c>
      <c r="W2234" s="418">
        <f>AI2234-I2234</f>
        <v/>
      </c>
      <c r="X2234" s="455" t="n"/>
      <c r="Y2234" s="417" t="n"/>
      <c r="Z2234" s="418" t="n"/>
      <c r="AA2234" s="418" t="n"/>
      <c r="AB2234" s="418" t="n"/>
      <c r="AC2234" s="418" t="n"/>
      <c r="AD2234" s="418" t="n"/>
      <c r="AE2234" s="455" t="n"/>
      <c r="AF2234" s="455" t="n"/>
      <c r="AG2234" s="455" t="n"/>
      <c r="AH2234" s="455" t="n"/>
      <c r="AI2234" s="455" t="n"/>
      <c r="AJ2234" s="455" t="n"/>
      <c r="AK2234" s="455" t="n"/>
      <c r="AL2234" s="455" t="n"/>
      <c r="AM2234" s="455" t="n"/>
      <c r="AN2234" s="455" t="n"/>
      <c r="AO2234" s="455" t="n"/>
      <c r="AP2234" s="455" t="n"/>
      <c r="AQ2234" s="455" t="n"/>
      <c r="AR2234" s="418" t="n"/>
      <c r="AS2234" s="418" t="n"/>
      <c r="AT2234" s="418" t="n"/>
    </row>
    <row r="2235">
      <c r="A2235" s="417" t="n">
        <v>2226</v>
      </c>
      <c r="B2235" s="418" t="inlineStr">
        <is>
          <t>LIFE -OFF,GATE FEE CHARGE</t>
        </is>
      </c>
      <c r="C2235" s="418" t="inlineStr">
        <is>
          <t>កំពង់ផែស្វយ័តភ្នំពេញ "ក.ស.ភ"</t>
        </is>
      </c>
      <c r="D2235" s="418" t="inlineStr">
        <is>
          <t>L001-100044999</t>
        </is>
      </c>
      <c r="E2235" s="418" t="inlineStr">
        <is>
          <t>INV20220535358</t>
        </is>
      </c>
      <c r="F2235" s="419" t="n">
        <v>44870</v>
      </c>
      <c r="G2235" s="420" t="n">
        <v>19488</v>
      </c>
      <c r="H2235" s="418" t="n"/>
      <c r="I2235" s="455" t="n">
        <v>19488</v>
      </c>
      <c r="J2235" s="418">
        <f>IF(L2235&lt;&gt;"",L2235,K2235)</f>
        <v/>
      </c>
      <c r="K2235" s="418">
        <f>IF(AND(T2235=TRUE, U2235=TRUE, V2235=TRUE), IF(W2235&lt;-0.05, "អនុញ្ញាត (អ្នកផ្គត់ផ្គង់ប្រកាសខ្វះ)", "បានប្រកាស (អនុញ្ញាត)"), IF(AND(T2235=FALSE, U2235=FALSE, V2235=FALSE), "ព្យួរទុក (មិនមានទិន្នន័យ)", "ប្រកាសខុស (ព្យួរទុក)"))</f>
        <v/>
      </c>
      <c r="L2235" s="418" t="inlineStr"/>
      <c r="M2235" s="418" t="inlineStr"/>
      <c r="N2235" s="455" t="n"/>
      <c r="O2235" s="455">
        <f>IF(W2235&lt;0,AI2235,I2235)</f>
        <v/>
      </c>
      <c r="P2235" s="455">
        <f>I2235-O2235</f>
        <v/>
      </c>
      <c r="Q2235" s="418" t="n"/>
      <c r="R2235" s="418" t="inlineStr">
        <is>
          <t>INV20220535358</t>
        </is>
      </c>
      <c r="S2235" s="418" t="inlineStr"/>
      <c r="T2235" s="418">
        <f>R2235=S2235</f>
        <v/>
      </c>
      <c r="U2235" s="418">
        <f>AND(MONTH(F2235)=MONTH(Y2235), YEAR(F2235)=YEAR(Y2235))</f>
        <v/>
      </c>
      <c r="V2235" s="418">
        <f>AND(AC2235&lt;&gt;"", 'Company information'!D$4&lt;&gt;"", RIGHT(SUBSTITUTE(AC2235,"-",""),9)=RIGHT(SUBSTITUTE('Company information'!D$4,"-",""),9))</f>
        <v/>
      </c>
      <c r="W2235" s="418">
        <f>AI2235-I2235</f>
        <v/>
      </c>
      <c r="X2235" s="455" t="n"/>
      <c r="Y2235" s="417" t="n"/>
      <c r="Z2235" s="418" t="n"/>
      <c r="AA2235" s="418" t="n"/>
      <c r="AB2235" s="418" t="n"/>
      <c r="AC2235" s="418" t="n"/>
      <c r="AD2235" s="418" t="n"/>
      <c r="AE2235" s="455" t="n"/>
      <c r="AF2235" s="455" t="n"/>
      <c r="AG2235" s="455" t="n"/>
      <c r="AH2235" s="455" t="n"/>
      <c r="AI2235" s="455" t="n"/>
      <c r="AJ2235" s="455" t="n"/>
      <c r="AK2235" s="455" t="n"/>
      <c r="AL2235" s="455" t="n"/>
      <c r="AM2235" s="455" t="n"/>
      <c r="AN2235" s="455" t="n"/>
      <c r="AO2235" s="455" t="n"/>
      <c r="AP2235" s="455" t="n"/>
      <c r="AQ2235" s="455" t="n"/>
      <c r="AR2235" s="418" t="n"/>
      <c r="AS2235" s="418" t="n"/>
      <c r="AT2235" s="418" t="n"/>
    </row>
    <row r="2236">
      <c r="A2236" s="417" t="n">
        <v>2227</v>
      </c>
      <c r="B2236" s="418" t="inlineStr">
        <is>
          <t>CLEARNCE &amp; TRUCKING FEE</t>
        </is>
      </c>
      <c r="C2236" s="418" t="inlineStr">
        <is>
          <t>56ប៊ី-លីង សឹបផ្លាយ ឆេន មេនេចម៉ិន ឯ.ក</t>
        </is>
      </c>
      <c r="D2236" s="418" t="inlineStr">
        <is>
          <t>K004-902004795</t>
        </is>
      </c>
      <c r="E2236" s="418" t="inlineStr">
        <is>
          <t>TI2022-0382</t>
        </is>
      </c>
      <c r="F2236" s="419" t="n">
        <v>44809</v>
      </c>
      <c r="G2236" s="420" t="n">
        <v>257620</v>
      </c>
      <c r="H2236" s="418" t="n"/>
      <c r="I2236" s="455" t="n">
        <v>257620</v>
      </c>
      <c r="J2236" s="418">
        <f>IF(L2236&lt;&gt;"",L2236,K2236)</f>
        <v/>
      </c>
      <c r="K2236" s="418">
        <f>IF(AND(T2236=TRUE, U2236=TRUE, V2236=TRUE), IF(W2236&lt;-0.05, "អនុញ្ញាត (អ្នកផ្គត់ផ្គង់ប្រកាសខ្វះ)", "បានប្រកាស (អនុញ្ញាត)"), IF(AND(T2236=FALSE, U2236=FALSE, V2236=FALSE), "ព្យួរទុក (មិនមានទិន្នន័យ)", "ប្រកាសខុស (ព្យួរទុក)"))</f>
        <v/>
      </c>
      <c r="L2236" s="418" t="inlineStr"/>
      <c r="M2236" s="418" t="inlineStr"/>
      <c r="N2236" s="455" t="n"/>
      <c r="O2236" s="455">
        <f>IF(W2236&lt;0,AI2236,I2236)</f>
        <v/>
      </c>
      <c r="P2236" s="455">
        <f>I2236-O2236</f>
        <v/>
      </c>
      <c r="Q2236" s="418" t="n"/>
      <c r="R2236" s="418" t="inlineStr">
        <is>
          <t>TI2022-0382</t>
        </is>
      </c>
      <c r="S2236" s="418" t="inlineStr"/>
      <c r="T2236" s="418">
        <f>R2236=S2236</f>
        <v/>
      </c>
      <c r="U2236" s="418">
        <f>AND(MONTH(F2236)=MONTH(Y2236), YEAR(F2236)=YEAR(Y2236))</f>
        <v/>
      </c>
      <c r="V2236" s="418">
        <f>AND(AC2236&lt;&gt;"", 'Company information'!D$4&lt;&gt;"", RIGHT(SUBSTITUTE(AC2236,"-",""),9)=RIGHT(SUBSTITUTE('Company information'!D$4,"-",""),9))</f>
        <v/>
      </c>
      <c r="W2236" s="418">
        <f>AI2236-I2236</f>
        <v/>
      </c>
      <c r="X2236" s="455" t="n"/>
      <c r="Y2236" s="417" t="n"/>
      <c r="Z2236" s="418" t="n"/>
      <c r="AA2236" s="418" t="n"/>
      <c r="AB2236" s="418" t="n"/>
      <c r="AC2236" s="418" t="n"/>
      <c r="AD2236" s="418" t="n"/>
      <c r="AE2236" s="455" t="n"/>
      <c r="AF2236" s="455" t="n"/>
      <c r="AG2236" s="455" t="n"/>
      <c r="AH2236" s="455" t="n"/>
      <c r="AI2236" s="455" t="n"/>
      <c r="AJ2236" s="455" t="n"/>
      <c r="AK2236" s="455" t="n"/>
      <c r="AL2236" s="455" t="n"/>
      <c r="AM2236" s="455" t="n"/>
      <c r="AN2236" s="455" t="n"/>
      <c r="AO2236" s="455" t="n"/>
      <c r="AP2236" s="455" t="n"/>
      <c r="AQ2236" s="455" t="n"/>
      <c r="AR2236" s="418" t="n"/>
      <c r="AS2236" s="418" t="n"/>
      <c r="AT2236" s="418" t="n"/>
    </row>
    <row r="2237">
      <c r="A2237" s="417" t="n">
        <v>2228</v>
      </c>
      <c r="B2237" s="418" t="inlineStr">
        <is>
          <t>Consulting Monthly Tax service</t>
        </is>
      </c>
      <c r="C2237" s="418" t="inlineStr">
        <is>
          <t>យីងកឺ ខេម ថេក អ៊ែតវ៉ាយហ្សឺរី ឯ.ក</t>
        </is>
      </c>
      <c r="D2237" s="418" t="inlineStr">
        <is>
          <t>K003-902005313</t>
        </is>
      </c>
      <c r="E2237" s="418" t="inlineStr">
        <is>
          <t>YKT22-117</t>
        </is>
      </c>
      <c r="F2237" s="419" t="n">
        <v>44686</v>
      </c>
      <c r="G2237" s="420" t="n">
        <v>239436</v>
      </c>
      <c r="H2237" s="418" t="n"/>
      <c r="I2237" s="455" t="n">
        <v>239436</v>
      </c>
      <c r="J2237" s="418">
        <f>IF(L2237&lt;&gt;"",L2237,K2237)</f>
        <v/>
      </c>
      <c r="K2237" s="418">
        <f>IF(AND(T2237=TRUE, U2237=TRUE, V2237=TRUE), IF(W2237&lt;-0.05, "អនុញ្ញាត (អ្នកផ្គត់ផ្គង់ប្រកាសខ្វះ)", "បានប្រកាស (អនុញ្ញាត)"), IF(AND(T2237=FALSE, U2237=FALSE, V2237=FALSE), "ព្យួរទុក (មិនមានទិន្នន័យ)", "ប្រកាសខុស (ព្យួរទុក)"))</f>
        <v/>
      </c>
      <c r="L2237" s="418" t="inlineStr"/>
      <c r="M2237" s="418" t="inlineStr"/>
      <c r="N2237" s="455" t="n"/>
      <c r="O2237" s="455">
        <f>IF(W2237&lt;0,AI2237,I2237)</f>
        <v/>
      </c>
      <c r="P2237" s="455">
        <f>I2237-O2237</f>
        <v/>
      </c>
      <c r="Q2237" s="418" t="n"/>
      <c r="R2237" s="418" t="inlineStr">
        <is>
          <t>YKT22-117</t>
        </is>
      </c>
      <c r="S2237" s="418" t="inlineStr"/>
      <c r="T2237" s="418">
        <f>R2237=S2237</f>
        <v/>
      </c>
      <c r="U2237" s="418">
        <f>AND(MONTH(F2237)=MONTH(Y2237), YEAR(F2237)=YEAR(Y2237))</f>
        <v/>
      </c>
      <c r="V2237" s="418">
        <f>AND(AC2237&lt;&gt;"", 'Company information'!D$4&lt;&gt;"", RIGHT(SUBSTITUTE(AC2237,"-",""),9)=RIGHT(SUBSTITUTE('Company information'!D$4,"-",""),9))</f>
        <v/>
      </c>
      <c r="W2237" s="418">
        <f>AI2237-I2237</f>
        <v/>
      </c>
      <c r="X2237" s="455" t="n"/>
      <c r="Y2237" s="417" t="n"/>
      <c r="Z2237" s="418" t="n"/>
      <c r="AA2237" s="418" t="n"/>
      <c r="AB2237" s="418" t="n"/>
      <c r="AC2237" s="418" t="n"/>
      <c r="AD2237" s="418" t="n"/>
      <c r="AE2237" s="455" t="n"/>
      <c r="AF2237" s="455" t="n"/>
      <c r="AG2237" s="455" t="n"/>
      <c r="AH2237" s="455" t="n"/>
      <c r="AI2237" s="455" t="n"/>
      <c r="AJ2237" s="455" t="n"/>
      <c r="AK2237" s="455" t="n"/>
      <c r="AL2237" s="455" t="n"/>
      <c r="AM2237" s="455" t="n"/>
      <c r="AN2237" s="455" t="n"/>
      <c r="AO2237" s="455" t="n"/>
      <c r="AP2237" s="455" t="n"/>
      <c r="AQ2237" s="455" t="n"/>
      <c r="AR2237" s="418" t="n"/>
      <c r="AS2237" s="418" t="n"/>
      <c r="AT2237" s="418" t="n"/>
    </row>
    <row r="2238">
      <c r="A2238" s="417" t="n">
        <v>2229</v>
      </c>
      <c r="B2238" s="418" t="inlineStr">
        <is>
          <t>Monthly Tax Declcaration for May 2022</t>
        </is>
      </c>
      <c r="C2238" s="418" t="inlineStr">
        <is>
          <t>យីងកឺ ខេម ថេក អ៊ែតវ៉ាយហ្សឺរី ឯ.ក</t>
        </is>
      </c>
      <c r="D2238" s="418" t="inlineStr">
        <is>
          <t>K003-902005313</t>
        </is>
      </c>
      <c r="E2238" s="418" t="inlineStr">
        <is>
          <t>YKT22-106</t>
        </is>
      </c>
      <c r="F2238" s="419" t="n">
        <v>44686</v>
      </c>
      <c r="G2238" s="420" t="n">
        <v>567280</v>
      </c>
      <c r="H2238" s="418" t="n"/>
      <c r="I2238" s="455" t="n">
        <v>567280</v>
      </c>
      <c r="J2238" s="418">
        <f>IF(L2238&lt;&gt;"",L2238,K2238)</f>
        <v/>
      </c>
      <c r="K2238" s="418">
        <f>IF(AND(T2238=TRUE, U2238=TRUE, V2238=TRUE), IF(W2238&lt;-0.05, "អនុញ្ញាត (អ្នកផ្គត់ផ្គង់ប្រកាសខ្វះ)", "បានប្រកាស (អនុញ្ញាត)"), IF(AND(T2238=FALSE, U2238=FALSE, V2238=FALSE), "ព្យួរទុក (មិនមានទិន្នន័យ)", "ប្រកាសខុស (ព្យួរទុក)"))</f>
        <v/>
      </c>
      <c r="L2238" s="418" t="inlineStr"/>
      <c r="M2238" s="418" t="inlineStr"/>
      <c r="N2238" s="455" t="n"/>
      <c r="O2238" s="455">
        <f>IF(W2238&lt;0,AI2238,I2238)</f>
        <v/>
      </c>
      <c r="P2238" s="455">
        <f>I2238-O2238</f>
        <v/>
      </c>
      <c r="Q2238" s="418" t="n"/>
      <c r="R2238" s="418" t="inlineStr">
        <is>
          <t>YKT22-106</t>
        </is>
      </c>
      <c r="S2238" s="418" t="inlineStr"/>
      <c r="T2238" s="418">
        <f>R2238=S2238</f>
        <v/>
      </c>
      <c r="U2238" s="418">
        <f>AND(MONTH(F2238)=MONTH(Y2238), YEAR(F2238)=YEAR(Y2238))</f>
        <v/>
      </c>
      <c r="V2238" s="418">
        <f>AND(AC2238&lt;&gt;"", 'Company information'!D$4&lt;&gt;"", RIGHT(SUBSTITUTE(AC2238,"-",""),9)=RIGHT(SUBSTITUTE('Company information'!D$4,"-",""),9))</f>
        <v/>
      </c>
      <c r="W2238" s="418">
        <f>AI2238-I2238</f>
        <v/>
      </c>
      <c r="X2238" s="455" t="n"/>
      <c r="Y2238" s="417" t="n"/>
      <c r="Z2238" s="418" t="n"/>
      <c r="AA2238" s="418" t="n"/>
      <c r="AB2238" s="418" t="n"/>
      <c r="AC2238" s="418" t="n"/>
      <c r="AD2238" s="418" t="n"/>
      <c r="AE2238" s="455" t="n"/>
      <c r="AF2238" s="455" t="n"/>
      <c r="AG2238" s="455" t="n"/>
      <c r="AH2238" s="455" t="n"/>
      <c r="AI2238" s="455" t="n"/>
      <c r="AJ2238" s="455" t="n"/>
      <c r="AK2238" s="455" t="n"/>
      <c r="AL2238" s="455" t="n"/>
      <c r="AM2238" s="455" t="n"/>
      <c r="AN2238" s="455" t="n"/>
      <c r="AO2238" s="455" t="n"/>
      <c r="AP2238" s="455" t="n"/>
      <c r="AQ2238" s="455" t="n"/>
      <c r="AR2238" s="418" t="n"/>
      <c r="AS2238" s="418" t="n"/>
      <c r="AT2238" s="418" t="n"/>
    </row>
    <row r="2239">
      <c r="A2239" s="417" t="n">
        <v>2230</v>
      </c>
      <c r="B2239" s="418" t="inlineStr">
        <is>
          <t>Export Charge</t>
        </is>
      </c>
      <c r="C2239" s="418" t="inlineStr">
        <is>
          <t>ឆាយ ដា ឡូយីស្ទីក</t>
        </is>
      </c>
      <c r="D2239" s="418" t="inlineStr">
        <is>
          <t>L001-100063098</t>
        </is>
      </c>
      <c r="E2239" s="418" t="inlineStr">
        <is>
          <t>2305004658</t>
        </is>
      </c>
      <c r="F2239" s="419" t="n">
        <v>45174</v>
      </c>
      <c r="G2239" s="420" t="n">
        <v>78019</v>
      </c>
      <c r="H2239" s="418" t="n"/>
      <c r="I2239" s="455" t="n">
        <v>78019</v>
      </c>
      <c r="J2239" s="418">
        <f>IF(L2239&lt;&gt;"",L2239,K2239)</f>
        <v/>
      </c>
      <c r="K2239" s="418">
        <f>IF(AND(T2239=TRUE, U2239=TRUE, V2239=TRUE), IF(W2239&lt;-0.05, "អនុញ្ញាត (អ្នកផ្គត់ផ្គង់ប្រកាសខ្វះ)", "បានប្រកាស (អនុញ្ញាត)"), IF(AND(T2239=FALSE, U2239=FALSE, V2239=FALSE), "ព្យួរទុក (មិនមានទិន្នន័យ)", "ប្រកាសខុស (ព្យួរទុក)"))</f>
        <v/>
      </c>
      <c r="L2239" s="418" t="inlineStr"/>
      <c r="M2239" s="418" t="inlineStr"/>
      <c r="N2239" s="455" t="n"/>
      <c r="O2239" s="455">
        <f>IF(W2239&lt;0,AI2239,I2239)</f>
        <v/>
      </c>
      <c r="P2239" s="455">
        <f>I2239-O2239</f>
        <v/>
      </c>
      <c r="Q2239" s="418" t="n"/>
      <c r="R2239" s="418" t="inlineStr">
        <is>
          <t>2305004658</t>
        </is>
      </c>
      <c r="S2239" s="418" t="inlineStr"/>
      <c r="T2239" s="418">
        <f>R2239=S2239</f>
        <v/>
      </c>
      <c r="U2239" s="418">
        <f>AND(MONTH(F2239)=MONTH(Y2239), YEAR(F2239)=YEAR(Y2239))</f>
        <v/>
      </c>
      <c r="V2239" s="418">
        <f>AND(AC2239&lt;&gt;"", 'Company information'!D$4&lt;&gt;"", RIGHT(SUBSTITUTE(AC2239,"-",""),9)=RIGHT(SUBSTITUTE('Company information'!D$4,"-",""),9))</f>
        <v/>
      </c>
      <c r="W2239" s="418">
        <f>AI2239-I2239</f>
        <v/>
      </c>
      <c r="X2239" s="455" t="n"/>
      <c r="Y2239" s="417" t="n"/>
      <c r="Z2239" s="418" t="n"/>
      <c r="AA2239" s="418" t="n"/>
      <c r="AB2239" s="418" t="n"/>
      <c r="AC2239" s="418" t="n"/>
      <c r="AD2239" s="418" t="n"/>
      <c r="AE2239" s="455" t="n"/>
      <c r="AF2239" s="455" t="n"/>
      <c r="AG2239" s="455" t="n"/>
      <c r="AH2239" s="455" t="n"/>
      <c r="AI2239" s="455" t="n"/>
      <c r="AJ2239" s="455" t="n"/>
      <c r="AK2239" s="455" t="n"/>
      <c r="AL2239" s="455" t="n"/>
      <c r="AM2239" s="455" t="n"/>
      <c r="AN2239" s="455" t="n"/>
      <c r="AO2239" s="455" t="n"/>
      <c r="AP2239" s="455" t="n"/>
      <c r="AQ2239" s="455" t="n"/>
      <c r="AR2239" s="418" t="n"/>
      <c r="AS2239" s="418" t="n"/>
      <c r="AT2239" s="418" t="n"/>
    </row>
    <row r="2240">
      <c r="A2240" s="417" t="n">
        <v>2231</v>
      </c>
      <c r="B2240" s="418" t="inlineStr">
        <is>
          <t>Export Charge</t>
        </is>
      </c>
      <c r="C2240" s="418" t="inlineStr">
        <is>
          <t>ឆាយ ដា ឡូយីស្ទីក</t>
        </is>
      </c>
      <c r="D2240" s="418" t="inlineStr">
        <is>
          <t>L001-100063098</t>
        </is>
      </c>
      <c r="E2240" s="418" t="inlineStr">
        <is>
          <t>2305004676</t>
        </is>
      </c>
      <c r="F2240" s="419" t="n">
        <v>45174</v>
      </c>
      <c r="G2240" s="420" t="n">
        <v>78019</v>
      </c>
      <c r="H2240" s="418" t="n"/>
      <c r="I2240" s="455" t="n">
        <v>78019</v>
      </c>
      <c r="J2240" s="418">
        <f>IF(L2240&lt;&gt;"",L2240,K2240)</f>
        <v/>
      </c>
      <c r="K2240" s="418">
        <f>IF(AND(T2240=TRUE, U2240=TRUE, V2240=TRUE), IF(W2240&lt;-0.05, "អនុញ្ញាត (អ្នកផ្គត់ផ្គង់ប្រកាសខ្វះ)", "បានប្រកាស (អនុញ្ញាត)"), IF(AND(T2240=FALSE, U2240=FALSE, V2240=FALSE), "ព្យួរទុក (មិនមានទិន្នន័យ)", "ប្រកាសខុស (ព្យួរទុក)"))</f>
        <v/>
      </c>
      <c r="L2240" s="418" t="inlineStr"/>
      <c r="M2240" s="418" t="inlineStr"/>
      <c r="N2240" s="455" t="n"/>
      <c r="O2240" s="455">
        <f>IF(W2240&lt;0,AI2240,I2240)</f>
        <v/>
      </c>
      <c r="P2240" s="455">
        <f>I2240-O2240</f>
        <v/>
      </c>
      <c r="Q2240" s="418" t="n"/>
      <c r="R2240" s="418" t="inlineStr">
        <is>
          <t>2305004676</t>
        </is>
      </c>
      <c r="S2240" s="418" t="inlineStr"/>
      <c r="T2240" s="418">
        <f>R2240=S2240</f>
        <v/>
      </c>
      <c r="U2240" s="418">
        <f>AND(MONTH(F2240)=MONTH(Y2240), YEAR(F2240)=YEAR(Y2240))</f>
        <v/>
      </c>
      <c r="V2240" s="418">
        <f>AND(AC2240&lt;&gt;"", 'Company information'!D$4&lt;&gt;"", RIGHT(SUBSTITUTE(AC2240,"-",""),9)=RIGHT(SUBSTITUTE('Company information'!D$4,"-",""),9))</f>
        <v/>
      </c>
      <c r="W2240" s="418">
        <f>AI2240-I2240</f>
        <v/>
      </c>
      <c r="X2240" s="455" t="n"/>
      <c r="Y2240" s="417" t="n"/>
      <c r="Z2240" s="418" t="n"/>
      <c r="AA2240" s="418" t="n"/>
      <c r="AB2240" s="418" t="n"/>
      <c r="AC2240" s="418" t="n"/>
      <c r="AD2240" s="418" t="n"/>
      <c r="AE2240" s="455" t="n"/>
      <c r="AF2240" s="455" t="n"/>
      <c r="AG2240" s="455" t="n"/>
      <c r="AH2240" s="455" t="n"/>
      <c r="AI2240" s="455" t="n"/>
      <c r="AJ2240" s="455" t="n"/>
      <c r="AK2240" s="455" t="n"/>
      <c r="AL2240" s="455" t="n"/>
      <c r="AM2240" s="455" t="n"/>
      <c r="AN2240" s="455" t="n"/>
      <c r="AO2240" s="455" t="n"/>
      <c r="AP2240" s="455" t="n"/>
      <c r="AQ2240" s="455" t="n"/>
      <c r="AR2240" s="418" t="n"/>
      <c r="AS2240" s="418" t="n"/>
      <c r="AT2240" s="418" t="n"/>
    </row>
    <row r="2241">
      <c r="A2241" s="417" t="n">
        <v>2232</v>
      </c>
      <c r="B2241" s="418" t="inlineStr">
        <is>
          <t>HANDLING AND TRUCKING FEE</t>
        </is>
      </c>
      <c r="C2241" s="418" t="inlineStr">
        <is>
          <t>អ៊ិចស្ពែឌីធ័រ ខេមបូឌា អិលធីឌី</t>
        </is>
      </c>
      <c r="D2241" s="418" t="inlineStr">
        <is>
          <t>L001-100045898</t>
        </is>
      </c>
      <c r="E2241" s="418" t="inlineStr">
        <is>
          <t>TI-0248676</t>
        </is>
      </c>
      <c r="F2241" s="419" t="n">
        <v>45061</v>
      </c>
      <c r="G2241" s="420" t="n">
        <v>55380</v>
      </c>
      <c r="H2241" s="418" t="n"/>
      <c r="I2241" s="455" t="n">
        <v>55380</v>
      </c>
      <c r="J2241" s="418">
        <f>IF(L2241&lt;&gt;"",L2241,K2241)</f>
        <v/>
      </c>
      <c r="K2241" s="418">
        <f>IF(AND(T2241=TRUE, U2241=TRUE, V2241=TRUE), IF(W2241&lt;-0.05, "អនុញ្ញាត (អ្នកផ្គត់ផ្គង់ប្រកាសខ្វះ)", "បានប្រកាស (អនុញ្ញាត)"), IF(AND(T2241=FALSE, U2241=FALSE, V2241=FALSE), "ព្យួរទុក (មិនមានទិន្នន័យ)", "ប្រកាសខុស (ព្យួរទុក)"))</f>
        <v/>
      </c>
      <c r="L2241" s="418" t="inlineStr"/>
      <c r="M2241" s="418" t="inlineStr"/>
      <c r="N2241" s="455" t="n"/>
      <c r="O2241" s="455">
        <f>IF(W2241&lt;0,AI2241,I2241)</f>
        <v/>
      </c>
      <c r="P2241" s="455">
        <f>I2241-O2241</f>
        <v/>
      </c>
      <c r="Q2241" s="418" t="n"/>
      <c r="R2241" s="418" t="inlineStr">
        <is>
          <t>TI-0248676</t>
        </is>
      </c>
      <c r="S2241" s="418" t="inlineStr"/>
      <c r="T2241" s="418">
        <f>R2241=S2241</f>
        <v/>
      </c>
      <c r="U2241" s="418">
        <f>AND(MONTH(F2241)=MONTH(Y2241), YEAR(F2241)=YEAR(Y2241))</f>
        <v/>
      </c>
      <c r="V2241" s="418">
        <f>AND(AC2241&lt;&gt;"", 'Company information'!D$4&lt;&gt;"", RIGHT(SUBSTITUTE(AC2241,"-",""),9)=RIGHT(SUBSTITUTE('Company information'!D$4,"-",""),9))</f>
        <v/>
      </c>
      <c r="W2241" s="418">
        <f>AI2241-I2241</f>
        <v/>
      </c>
      <c r="X2241" s="455" t="n"/>
      <c r="Y2241" s="417" t="n"/>
      <c r="Z2241" s="418" t="n"/>
      <c r="AA2241" s="418" t="n"/>
      <c r="AB2241" s="418" t="n"/>
      <c r="AC2241" s="418" t="n"/>
      <c r="AD2241" s="418" t="n"/>
      <c r="AE2241" s="455" t="n"/>
      <c r="AF2241" s="455" t="n"/>
      <c r="AG2241" s="455" t="n"/>
      <c r="AH2241" s="455" t="n"/>
      <c r="AI2241" s="455" t="n"/>
      <c r="AJ2241" s="455" t="n"/>
      <c r="AK2241" s="455" t="n"/>
      <c r="AL2241" s="455" t="n"/>
      <c r="AM2241" s="455" t="n"/>
      <c r="AN2241" s="455" t="n"/>
      <c r="AO2241" s="455" t="n"/>
      <c r="AP2241" s="455" t="n"/>
      <c r="AQ2241" s="455" t="n"/>
      <c r="AR2241" s="418" t="n"/>
      <c r="AS2241" s="418" t="n"/>
      <c r="AT2241" s="418" t="n"/>
    </row>
    <row r="2242">
      <c r="A2242" s="417" t="n">
        <v>2233</v>
      </c>
      <c r="B2242" s="418" t="inlineStr">
        <is>
          <t>CLERANCE FEE</t>
        </is>
      </c>
      <c r="C2242" s="418" t="inlineStr">
        <is>
          <t>56ប៊ី-លីង សឹបផ្លាយ ឆេន មេនេចម៉ិន ឯ.ក</t>
        </is>
      </c>
      <c r="D2242" s="418" t="inlineStr">
        <is>
          <t>K004-902004795</t>
        </is>
      </c>
      <c r="E2242" s="418" t="inlineStr">
        <is>
          <t>TI2023-0658</t>
        </is>
      </c>
      <c r="F2242" s="419" t="n">
        <v>45075</v>
      </c>
      <c r="G2242" s="420" t="n">
        <v>172746</v>
      </c>
      <c r="H2242" s="418" t="n"/>
      <c r="I2242" s="455" t="n">
        <v>172746</v>
      </c>
      <c r="J2242" s="418">
        <f>IF(L2242&lt;&gt;"",L2242,K2242)</f>
        <v/>
      </c>
      <c r="K2242" s="418">
        <f>IF(AND(T2242=TRUE, U2242=TRUE, V2242=TRUE), IF(W2242&lt;-0.05, "អនុញ្ញាត (អ្នកផ្គត់ផ្គង់ប្រកាសខ្វះ)", "បានប្រកាស (អនុញ្ញាត)"), IF(AND(T2242=FALSE, U2242=FALSE, V2242=FALSE), "ព្យួរទុក (មិនមានទិន្នន័យ)", "ប្រកាសខុស (ព្យួរទុក)"))</f>
        <v/>
      </c>
      <c r="L2242" s="418" t="inlineStr"/>
      <c r="M2242" s="418" t="inlineStr"/>
      <c r="N2242" s="455" t="n"/>
      <c r="O2242" s="455">
        <f>IF(W2242&lt;0,AI2242,I2242)</f>
        <v/>
      </c>
      <c r="P2242" s="455">
        <f>I2242-O2242</f>
        <v/>
      </c>
      <c r="Q2242" s="418" t="n"/>
      <c r="R2242" s="418" t="inlineStr">
        <is>
          <t>TI2023-0658</t>
        </is>
      </c>
      <c r="S2242" s="418" t="inlineStr"/>
      <c r="T2242" s="418">
        <f>R2242=S2242</f>
        <v/>
      </c>
      <c r="U2242" s="418">
        <f>AND(MONTH(F2242)=MONTH(Y2242), YEAR(F2242)=YEAR(Y2242))</f>
        <v/>
      </c>
      <c r="V2242" s="418">
        <f>AND(AC2242&lt;&gt;"", 'Company information'!D$4&lt;&gt;"", RIGHT(SUBSTITUTE(AC2242,"-",""),9)=RIGHT(SUBSTITUTE('Company information'!D$4,"-",""),9))</f>
        <v/>
      </c>
      <c r="W2242" s="418">
        <f>AI2242-I2242</f>
        <v/>
      </c>
      <c r="X2242" s="455" t="n"/>
      <c r="Y2242" s="417" t="n"/>
      <c r="Z2242" s="418" t="n"/>
      <c r="AA2242" s="418" t="n"/>
      <c r="AB2242" s="418" t="n"/>
      <c r="AC2242" s="418" t="n"/>
      <c r="AD2242" s="418" t="n"/>
      <c r="AE2242" s="455" t="n"/>
      <c r="AF2242" s="455" t="n"/>
      <c r="AG2242" s="455" t="n"/>
      <c r="AH2242" s="455" t="n"/>
      <c r="AI2242" s="455" t="n"/>
      <c r="AJ2242" s="455" t="n"/>
      <c r="AK2242" s="455" t="n"/>
      <c r="AL2242" s="455" t="n"/>
      <c r="AM2242" s="455" t="n"/>
      <c r="AN2242" s="455" t="n"/>
      <c r="AO2242" s="455" t="n"/>
      <c r="AP2242" s="455" t="n"/>
      <c r="AQ2242" s="455" t="n"/>
      <c r="AR2242" s="418" t="n"/>
      <c r="AS2242" s="418" t="n"/>
      <c r="AT2242" s="418" t="n"/>
    </row>
    <row r="2243">
      <c r="A2243" s="417" t="n">
        <v>2234</v>
      </c>
      <c r="B2243" s="418" t="inlineStr">
        <is>
          <t>Export Charge</t>
        </is>
      </c>
      <c r="C2243" s="418" t="inlineStr">
        <is>
          <t>ឆាយ ដា ឡូយីស្ទីក</t>
        </is>
      </c>
      <c r="D2243" s="418" t="inlineStr">
        <is>
          <t>L001-100063098</t>
        </is>
      </c>
      <c r="E2243" s="418" t="inlineStr">
        <is>
          <t>2305004669</t>
        </is>
      </c>
      <c r="F2243" s="419" t="n">
        <v>45174</v>
      </c>
      <c r="G2243" s="420" t="n">
        <v>90403</v>
      </c>
      <c r="H2243" s="418" t="n"/>
      <c r="I2243" s="455" t="n">
        <v>90403</v>
      </c>
      <c r="J2243" s="418">
        <f>IF(L2243&lt;&gt;"",L2243,K2243)</f>
        <v/>
      </c>
      <c r="K2243" s="418">
        <f>IF(AND(T2243=TRUE, U2243=TRUE, V2243=TRUE), IF(W2243&lt;-0.05, "អនុញ្ញាត (អ្នកផ្គត់ផ្គង់ប្រកាសខ្វះ)", "បានប្រកាស (អនុញ្ញាត)"), IF(AND(T2243=FALSE, U2243=FALSE, V2243=FALSE), "ព្យួរទុក (មិនមានទិន្នន័យ)", "ប្រកាសខុស (ព្យួរទុក)"))</f>
        <v/>
      </c>
      <c r="L2243" s="418" t="inlineStr"/>
      <c r="M2243" s="418" t="inlineStr"/>
      <c r="N2243" s="455" t="n"/>
      <c r="O2243" s="455">
        <f>IF(W2243&lt;0,AI2243,I2243)</f>
        <v/>
      </c>
      <c r="P2243" s="455">
        <f>I2243-O2243</f>
        <v/>
      </c>
      <c r="Q2243" s="418" t="n"/>
      <c r="R2243" s="418" t="inlineStr">
        <is>
          <t>2305004669</t>
        </is>
      </c>
      <c r="S2243" s="418" t="inlineStr"/>
      <c r="T2243" s="418">
        <f>R2243=S2243</f>
        <v/>
      </c>
      <c r="U2243" s="418">
        <f>AND(MONTH(F2243)=MONTH(Y2243), YEAR(F2243)=YEAR(Y2243))</f>
        <v/>
      </c>
      <c r="V2243" s="418">
        <f>AND(AC2243&lt;&gt;"", 'Company information'!D$4&lt;&gt;"", RIGHT(SUBSTITUTE(AC2243,"-",""),9)=RIGHT(SUBSTITUTE('Company information'!D$4,"-",""),9))</f>
        <v/>
      </c>
      <c r="W2243" s="418">
        <f>AI2243-I2243</f>
        <v/>
      </c>
      <c r="X2243" s="455" t="n"/>
      <c r="Y2243" s="417" t="n"/>
      <c r="Z2243" s="418" t="n"/>
      <c r="AA2243" s="418" t="n"/>
      <c r="AB2243" s="418" t="n"/>
      <c r="AC2243" s="418" t="n"/>
      <c r="AD2243" s="418" t="n"/>
      <c r="AE2243" s="455" t="n"/>
      <c r="AF2243" s="455" t="n"/>
      <c r="AG2243" s="455" t="n"/>
      <c r="AH2243" s="455" t="n"/>
      <c r="AI2243" s="455" t="n"/>
      <c r="AJ2243" s="455" t="n"/>
      <c r="AK2243" s="455" t="n"/>
      <c r="AL2243" s="455" t="n"/>
      <c r="AM2243" s="455" t="n"/>
      <c r="AN2243" s="455" t="n"/>
      <c r="AO2243" s="455" t="n"/>
      <c r="AP2243" s="455" t="n"/>
      <c r="AQ2243" s="455" t="n"/>
      <c r="AR2243" s="418" t="n"/>
      <c r="AS2243" s="418" t="n"/>
      <c r="AT2243" s="418" t="n"/>
    </row>
    <row r="2244">
      <c r="A2244" s="417" t="n">
        <v>2235</v>
      </c>
      <c r="B2244" s="418" t="inlineStr">
        <is>
          <t>HANDLING AND TRUCKING FEE</t>
        </is>
      </c>
      <c r="C2244" s="418" t="inlineStr">
        <is>
          <t>អ៊ិចស្ពែឌីធ័រ ខេមបូឌា អិលធីឌី</t>
        </is>
      </c>
      <c r="D2244" s="418" t="inlineStr">
        <is>
          <t>L001-100045898</t>
        </is>
      </c>
      <c r="E2244" s="418" t="inlineStr">
        <is>
          <t>TI-0248682</t>
        </is>
      </c>
      <c r="F2244" s="419" t="n">
        <v>45061</v>
      </c>
      <c r="G2244" s="420" t="n">
        <v>188834</v>
      </c>
      <c r="H2244" s="418" t="n"/>
      <c r="I2244" s="455" t="n">
        <v>188834</v>
      </c>
      <c r="J2244" s="418">
        <f>IF(L2244&lt;&gt;"",L2244,K2244)</f>
        <v/>
      </c>
      <c r="K2244" s="418">
        <f>IF(AND(T2244=TRUE, U2244=TRUE, V2244=TRUE), IF(W2244&lt;-0.05, "អនុញ្ញាត (អ្នកផ្គត់ផ្គង់ប្រកាសខ្វះ)", "បានប្រកាស (អនុញ្ញាត)"), IF(AND(T2244=FALSE, U2244=FALSE, V2244=FALSE), "ព្យួរទុក (មិនមានទិន្នន័យ)", "ប្រកាសខុស (ព្យួរទុក)"))</f>
        <v/>
      </c>
      <c r="L2244" s="418" t="inlineStr"/>
      <c r="M2244" s="418" t="inlineStr"/>
      <c r="N2244" s="455" t="n"/>
      <c r="O2244" s="455">
        <f>IF(W2244&lt;0,AI2244,I2244)</f>
        <v/>
      </c>
      <c r="P2244" s="455">
        <f>I2244-O2244</f>
        <v/>
      </c>
      <c r="Q2244" s="418" t="n"/>
      <c r="R2244" s="418" t="inlineStr">
        <is>
          <t>TI-0248682</t>
        </is>
      </c>
      <c r="S2244" s="418" t="inlineStr"/>
      <c r="T2244" s="418">
        <f>R2244=S2244</f>
        <v/>
      </c>
      <c r="U2244" s="418">
        <f>AND(MONTH(F2244)=MONTH(Y2244), YEAR(F2244)=YEAR(Y2244))</f>
        <v/>
      </c>
      <c r="V2244" s="418">
        <f>AND(AC2244&lt;&gt;"", 'Company information'!D$4&lt;&gt;"", RIGHT(SUBSTITUTE(AC2244,"-",""),9)=RIGHT(SUBSTITUTE('Company information'!D$4,"-",""),9))</f>
        <v/>
      </c>
      <c r="W2244" s="418">
        <f>AI2244-I2244</f>
        <v/>
      </c>
      <c r="X2244" s="455" t="n"/>
      <c r="Y2244" s="417" t="n"/>
      <c r="Z2244" s="418" t="n"/>
      <c r="AA2244" s="418" t="n"/>
      <c r="AB2244" s="418" t="n"/>
      <c r="AC2244" s="418" t="n"/>
      <c r="AD2244" s="418" t="n"/>
      <c r="AE2244" s="455" t="n"/>
      <c r="AF2244" s="455" t="n"/>
      <c r="AG2244" s="455" t="n"/>
      <c r="AH2244" s="455" t="n"/>
      <c r="AI2244" s="455" t="n"/>
      <c r="AJ2244" s="455" t="n"/>
      <c r="AK2244" s="455" t="n"/>
      <c r="AL2244" s="455" t="n"/>
      <c r="AM2244" s="455" t="n"/>
      <c r="AN2244" s="455" t="n"/>
      <c r="AO2244" s="455" t="n"/>
      <c r="AP2244" s="455" t="n"/>
      <c r="AQ2244" s="455" t="n"/>
      <c r="AR2244" s="418" t="n"/>
      <c r="AS2244" s="418" t="n"/>
      <c r="AT2244" s="418" t="n"/>
    </row>
    <row r="2245">
      <c r="A2245" s="417" t="n">
        <v>2236</v>
      </c>
      <c r="B2245" s="418" t="inlineStr">
        <is>
          <t>CLEARANCE AND TRUCKING FEE</t>
        </is>
      </c>
      <c r="C2245" s="418" t="inlineStr">
        <is>
          <t>56ប៊ី-លីង សឹបផ្លាយ ឆេន មេនេចម៉ិន ឯ.ក</t>
        </is>
      </c>
      <c r="D2245" s="418" t="inlineStr">
        <is>
          <t>K004-902004795</t>
        </is>
      </c>
      <c r="E2245" s="418" t="inlineStr">
        <is>
          <t>TI2023-0657</t>
        </is>
      </c>
      <c r="F2245" s="419" t="n">
        <v>45075</v>
      </c>
      <c r="G2245" s="420" t="n">
        <v>211820</v>
      </c>
      <c r="H2245" s="418" t="n"/>
      <c r="I2245" s="455" t="n">
        <v>211820</v>
      </c>
      <c r="J2245" s="418">
        <f>IF(L2245&lt;&gt;"",L2245,K2245)</f>
        <v/>
      </c>
      <c r="K2245" s="418">
        <f>IF(AND(T2245=TRUE, U2245=TRUE, V2245=TRUE), IF(W2245&lt;-0.05, "អនុញ្ញាត (អ្នកផ្គត់ផ្គង់ប្រកាសខ្វះ)", "បានប្រកាស (អនុញ្ញាត)"), IF(AND(T2245=FALSE, U2245=FALSE, V2245=FALSE), "ព្យួរទុក (មិនមានទិន្នន័យ)", "ប្រកាសខុស (ព្យួរទុក)"))</f>
        <v/>
      </c>
      <c r="L2245" s="418" t="inlineStr"/>
      <c r="M2245" s="418" t="inlineStr"/>
      <c r="N2245" s="455" t="n"/>
      <c r="O2245" s="455">
        <f>IF(W2245&lt;0,AI2245,I2245)</f>
        <v/>
      </c>
      <c r="P2245" s="455">
        <f>I2245-O2245</f>
        <v/>
      </c>
      <c r="Q2245" s="418" t="n"/>
      <c r="R2245" s="418" t="inlineStr">
        <is>
          <t>TI2023-0657</t>
        </is>
      </c>
      <c r="S2245" s="418" t="inlineStr"/>
      <c r="T2245" s="418">
        <f>R2245=S2245</f>
        <v/>
      </c>
      <c r="U2245" s="418">
        <f>AND(MONTH(F2245)=MONTH(Y2245), YEAR(F2245)=YEAR(Y2245))</f>
        <v/>
      </c>
      <c r="V2245" s="418">
        <f>AND(AC2245&lt;&gt;"", 'Company information'!D$4&lt;&gt;"", RIGHT(SUBSTITUTE(AC2245,"-",""),9)=RIGHT(SUBSTITUTE('Company information'!D$4,"-",""),9))</f>
        <v/>
      </c>
      <c r="W2245" s="418">
        <f>AI2245-I2245</f>
        <v/>
      </c>
      <c r="X2245" s="455" t="n"/>
      <c r="Y2245" s="417" t="n"/>
      <c r="Z2245" s="418" t="n"/>
      <c r="AA2245" s="418" t="n"/>
      <c r="AB2245" s="418" t="n"/>
      <c r="AC2245" s="418" t="n"/>
      <c r="AD2245" s="418" t="n"/>
      <c r="AE2245" s="455" t="n"/>
      <c r="AF2245" s="455" t="n"/>
      <c r="AG2245" s="455" t="n"/>
      <c r="AH2245" s="455" t="n"/>
      <c r="AI2245" s="455" t="n"/>
      <c r="AJ2245" s="455" t="n"/>
      <c r="AK2245" s="455" t="n"/>
      <c r="AL2245" s="455" t="n"/>
      <c r="AM2245" s="455" t="n"/>
      <c r="AN2245" s="455" t="n"/>
      <c r="AO2245" s="455" t="n"/>
      <c r="AP2245" s="455" t="n"/>
      <c r="AQ2245" s="455" t="n"/>
      <c r="AR2245" s="418" t="n"/>
      <c r="AS2245" s="418" t="n"/>
      <c r="AT2245" s="418" t="n"/>
    </row>
    <row r="2246">
      <c r="A2246" s="417" t="n">
        <v>2237</v>
      </c>
      <c r="B2246" s="418" t="inlineStr">
        <is>
          <t>HANDLING AND TRUCKING FEE</t>
        </is>
      </c>
      <c r="C2246" s="418" t="inlineStr">
        <is>
          <t>អ៊ិចស្ពែឌីធ័រ ខេមបូឌា អិលធីឌី</t>
        </is>
      </c>
      <c r="D2246" s="418" t="inlineStr">
        <is>
          <t>L001-100045898</t>
        </is>
      </c>
      <c r="E2246" s="418" t="inlineStr">
        <is>
          <t>TI-0248684</t>
        </is>
      </c>
      <c r="F2246" s="419" t="n">
        <v>45061</v>
      </c>
      <c r="G2246" s="420" t="n">
        <v>147942</v>
      </c>
      <c r="H2246" s="418" t="n"/>
      <c r="I2246" s="455" t="n">
        <v>147942</v>
      </c>
      <c r="J2246" s="418">
        <f>IF(L2246&lt;&gt;"",L2246,K2246)</f>
        <v/>
      </c>
      <c r="K2246" s="418">
        <f>IF(AND(T2246=TRUE, U2246=TRUE, V2246=TRUE), IF(W2246&lt;-0.05, "អនុញ្ញាត (អ្នកផ្គត់ផ្គង់ប្រកាសខ្វះ)", "បានប្រកាស (អនុញ្ញាត)"), IF(AND(T2246=FALSE, U2246=FALSE, V2246=FALSE), "ព្យួរទុក (មិនមានទិន្នន័យ)", "ប្រកាសខុស (ព្យួរទុក)"))</f>
        <v/>
      </c>
      <c r="L2246" s="418" t="inlineStr"/>
      <c r="M2246" s="418" t="inlineStr"/>
      <c r="N2246" s="455" t="n"/>
      <c r="O2246" s="455">
        <f>IF(W2246&lt;0,AI2246,I2246)</f>
        <v/>
      </c>
      <c r="P2246" s="455">
        <f>I2246-O2246</f>
        <v/>
      </c>
      <c r="Q2246" s="418" t="n"/>
      <c r="R2246" s="418" t="inlineStr">
        <is>
          <t>TI-0248684</t>
        </is>
      </c>
      <c r="S2246" s="418" t="inlineStr"/>
      <c r="T2246" s="418">
        <f>R2246=S2246</f>
        <v/>
      </c>
      <c r="U2246" s="418">
        <f>AND(MONTH(F2246)=MONTH(Y2246), YEAR(F2246)=YEAR(Y2246))</f>
        <v/>
      </c>
      <c r="V2246" s="418">
        <f>AND(AC2246&lt;&gt;"", 'Company information'!D$4&lt;&gt;"", RIGHT(SUBSTITUTE(AC2246,"-",""),9)=RIGHT(SUBSTITUTE('Company information'!D$4,"-",""),9))</f>
        <v/>
      </c>
      <c r="W2246" s="418">
        <f>AI2246-I2246</f>
        <v/>
      </c>
      <c r="X2246" s="455" t="n"/>
      <c r="Y2246" s="417" t="n"/>
      <c r="Z2246" s="418" t="n"/>
      <c r="AA2246" s="418" t="n"/>
      <c r="AB2246" s="418" t="n"/>
      <c r="AC2246" s="418" t="n"/>
      <c r="AD2246" s="418" t="n"/>
      <c r="AE2246" s="455" t="n"/>
      <c r="AF2246" s="455" t="n"/>
      <c r="AG2246" s="455" t="n"/>
      <c r="AH2246" s="455" t="n"/>
      <c r="AI2246" s="455" t="n"/>
      <c r="AJ2246" s="455" t="n"/>
      <c r="AK2246" s="455" t="n"/>
      <c r="AL2246" s="455" t="n"/>
      <c r="AM2246" s="455" t="n"/>
      <c r="AN2246" s="455" t="n"/>
      <c r="AO2246" s="455" t="n"/>
      <c r="AP2246" s="455" t="n"/>
      <c r="AQ2246" s="455" t="n"/>
      <c r="AR2246" s="418" t="n"/>
      <c r="AS2246" s="418" t="n"/>
      <c r="AT2246" s="418" t="n"/>
    </row>
    <row r="2247">
      <c r="A2247" s="417" t="n">
        <v>2238</v>
      </c>
      <c r="B2247" s="418" t="inlineStr">
        <is>
          <t>CLERANCE FEE</t>
        </is>
      </c>
      <c r="C2247" s="418" t="inlineStr">
        <is>
          <t>56ប៊ី-លីង សឹបផ្លាយ ឆេន មេនេចម៉ិន ឯ.ក</t>
        </is>
      </c>
      <c r="D2247" s="418" t="inlineStr">
        <is>
          <t>K004-902004795</t>
        </is>
      </c>
      <c r="E2247" s="418" t="inlineStr">
        <is>
          <t>TI2023-0628</t>
        </is>
      </c>
      <c r="F2247" s="419" t="n">
        <v>45069</v>
      </c>
      <c r="G2247" s="420" t="n">
        <v>172704</v>
      </c>
      <c r="H2247" s="418" t="n"/>
      <c r="I2247" s="455" t="n">
        <v>172704</v>
      </c>
      <c r="J2247" s="418">
        <f>IF(L2247&lt;&gt;"",L2247,K2247)</f>
        <v/>
      </c>
      <c r="K2247" s="418">
        <f>IF(AND(T2247=TRUE, U2247=TRUE, V2247=TRUE), IF(W2247&lt;-0.05, "អនុញ្ញាត (អ្នកផ្គត់ផ្គង់ប្រកាសខ្វះ)", "បានប្រកាស (អនុញ្ញាត)"), IF(AND(T2247=FALSE, U2247=FALSE, V2247=FALSE), "ព្យួរទុក (មិនមានទិន្នន័យ)", "ប្រកាសខុស (ព្យួរទុក)"))</f>
        <v/>
      </c>
      <c r="L2247" s="418" t="inlineStr"/>
      <c r="M2247" s="418" t="inlineStr"/>
      <c r="N2247" s="455" t="n"/>
      <c r="O2247" s="455">
        <f>IF(W2247&lt;0,AI2247,I2247)</f>
        <v/>
      </c>
      <c r="P2247" s="455">
        <f>I2247-O2247</f>
        <v/>
      </c>
      <c r="Q2247" s="418" t="n"/>
      <c r="R2247" s="418" t="inlineStr">
        <is>
          <t>TI2023-0628</t>
        </is>
      </c>
      <c r="S2247" s="418" t="inlineStr"/>
      <c r="T2247" s="418">
        <f>R2247=S2247</f>
        <v/>
      </c>
      <c r="U2247" s="418">
        <f>AND(MONTH(F2247)=MONTH(Y2247), YEAR(F2247)=YEAR(Y2247))</f>
        <v/>
      </c>
      <c r="V2247" s="418">
        <f>AND(AC2247&lt;&gt;"", 'Company information'!D$4&lt;&gt;"", RIGHT(SUBSTITUTE(AC2247,"-",""),9)=RIGHT(SUBSTITUTE('Company information'!D$4,"-",""),9))</f>
        <v/>
      </c>
      <c r="W2247" s="418">
        <f>AI2247-I2247</f>
        <v/>
      </c>
      <c r="X2247" s="455" t="n"/>
      <c r="Y2247" s="417" t="n"/>
      <c r="Z2247" s="418" t="n"/>
      <c r="AA2247" s="418" t="n"/>
      <c r="AB2247" s="418" t="n"/>
      <c r="AC2247" s="418" t="n"/>
      <c r="AD2247" s="418" t="n"/>
      <c r="AE2247" s="455" t="n"/>
      <c r="AF2247" s="455" t="n"/>
      <c r="AG2247" s="455" t="n"/>
      <c r="AH2247" s="455" t="n"/>
      <c r="AI2247" s="455" t="n"/>
      <c r="AJ2247" s="455" t="n"/>
      <c r="AK2247" s="455" t="n"/>
      <c r="AL2247" s="455" t="n"/>
      <c r="AM2247" s="455" t="n"/>
      <c r="AN2247" s="455" t="n"/>
      <c r="AO2247" s="455" t="n"/>
      <c r="AP2247" s="455" t="n"/>
      <c r="AQ2247" s="455" t="n"/>
      <c r="AR2247" s="418" t="n"/>
      <c r="AS2247" s="418" t="n"/>
      <c r="AT2247" s="418" t="n"/>
    </row>
    <row r="2248">
      <c r="A2248" s="417" t="n">
        <v>2239</v>
      </c>
      <c r="B2248" s="418" t="inlineStr">
        <is>
          <t>Worker fee</t>
        </is>
      </c>
      <c r="C2248" s="418" t="inlineStr">
        <is>
          <t>ឆាយ ដា ឡូយីស្ទីក</t>
        </is>
      </c>
      <c r="D2248" s="418" t="inlineStr">
        <is>
          <t>L001-100063098</t>
        </is>
      </c>
      <c r="E2248" s="418" t="inlineStr">
        <is>
          <t>2305004500</t>
        </is>
      </c>
      <c r="F2248" s="419" t="n">
        <v>44990</v>
      </c>
      <c r="G2248" s="420" t="n">
        <v>18540</v>
      </c>
      <c r="H2248" s="418" t="n"/>
      <c r="I2248" s="455" t="n">
        <v>18540</v>
      </c>
      <c r="J2248" s="418">
        <f>IF(L2248&lt;&gt;"",L2248,K2248)</f>
        <v/>
      </c>
      <c r="K2248" s="418">
        <f>IF(AND(T2248=TRUE, U2248=TRUE, V2248=TRUE), IF(W2248&lt;-0.05, "អនុញ្ញាត (អ្នកផ្គត់ផ្គង់ប្រកាសខ្វះ)", "បានប្រកាស (អនុញ្ញាត)"), IF(AND(T2248=FALSE, U2248=FALSE, V2248=FALSE), "ព្យួរទុក (មិនមានទិន្នន័យ)", "ប្រកាសខុស (ព្យួរទុក)"))</f>
        <v/>
      </c>
      <c r="L2248" s="418" t="inlineStr"/>
      <c r="M2248" s="418" t="inlineStr"/>
      <c r="N2248" s="455" t="n"/>
      <c r="O2248" s="455">
        <f>IF(W2248&lt;0,AI2248,I2248)</f>
        <v/>
      </c>
      <c r="P2248" s="455">
        <f>I2248-O2248</f>
        <v/>
      </c>
      <c r="Q2248" s="418" t="n"/>
      <c r="R2248" s="418" t="inlineStr">
        <is>
          <t>2305004500</t>
        </is>
      </c>
      <c r="S2248" s="418" t="inlineStr"/>
      <c r="T2248" s="418">
        <f>R2248=S2248</f>
        <v/>
      </c>
      <c r="U2248" s="418">
        <f>AND(MONTH(F2248)=MONTH(Y2248), YEAR(F2248)=YEAR(Y2248))</f>
        <v/>
      </c>
      <c r="V2248" s="418">
        <f>AND(AC2248&lt;&gt;"", 'Company information'!D$4&lt;&gt;"", RIGHT(SUBSTITUTE(AC2248,"-",""),9)=RIGHT(SUBSTITUTE('Company information'!D$4,"-",""),9))</f>
        <v/>
      </c>
      <c r="W2248" s="418">
        <f>AI2248-I2248</f>
        <v/>
      </c>
      <c r="X2248" s="455" t="n"/>
      <c r="Y2248" s="417" t="n"/>
      <c r="Z2248" s="418" t="n"/>
      <c r="AA2248" s="418" t="n"/>
      <c r="AB2248" s="418" t="n"/>
      <c r="AC2248" s="418" t="n"/>
      <c r="AD2248" s="418" t="n"/>
      <c r="AE2248" s="455" t="n"/>
      <c r="AF2248" s="455" t="n"/>
      <c r="AG2248" s="455" t="n"/>
      <c r="AH2248" s="455" t="n"/>
      <c r="AI2248" s="455" t="n"/>
      <c r="AJ2248" s="455" t="n"/>
      <c r="AK2248" s="455" t="n"/>
      <c r="AL2248" s="455" t="n"/>
      <c r="AM2248" s="455" t="n"/>
      <c r="AN2248" s="455" t="n"/>
      <c r="AO2248" s="455" t="n"/>
      <c r="AP2248" s="455" t="n"/>
      <c r="AQ2248" s="455" t="n"/>
      <c r="AR2248" s="418" t="n"/>
      <c r="AS2248" s="418" t="n"/>
      <c r="AT2248" s="418" t="n"/>
    </row>
    <row r="2249">
      <c r="A2249" s="417" t="n">
        <v>2240</v>
      </c>
      <c r="B2249" s="418" t="inlineStr">
        <is>
          <t>Export Charge</t>
        </is>
      </c>
      <c r="C2249" s="418" t="inlineStr">
        <is>
          <t>ឆាយ ដា ឡូយីស្ទីក</t>
        </is>
      </c>
      <c r="D2249" s="418" t="inlineStr">
        <is>
          <t>L001-100063098</t>
        </is>
      </c>
      <c r="E2249" s="418" t="inlineStr">
        <is>
          <t>2305004660</t>
        </is>
      </c>
      <c r="F2249" s="419" t="n">
        <v>45174</v>
      </c>
      <c r="G2249" s="420" t="n">
        <v>78019</v>
      </c>
      <c r="H2249" s="418" t="n"/>
      <c r="I2249" s="455" t="n">
        <v>78019</v>
      </c>
      <c r="J2249" s="418">
        <f>IF(L2249&lt;&gt;"",L2249,K2249)</f>
        <v/>
      </c>
      <c r="K2249" s="418">
        <f>IF(AND(T2249=TRUE, U2249=TRUE, V2249=TRUE), IF(W2249&lt;-0.05, "អនុញ្ញាត (អ្នកផ្គត់ផ្គង់ប្រកាសខ្វះ)", "បានប្រកាស (អនុញ្ញាត)"), IF(AND(T2249=FALSE, U2249=FALSE, V2249=FALSE), "ព្យួរទុក (មិនមានទិន្នន័យ)", "ប្រកាសខុស (ព្យួរទុក)"))</f>
        <v/>
      </c>
      <c r="L2249" s="418" t="inlineStr"/>
      <c r="M2249" s="418" t="inlineStr"/>
      <c r="N2249" s="455" t="n"/>
      <c r="O2249" s="455">
        <f>IF(W2249&lt;0,AI2249,I2249)</f>
        <v/>
      </c>
      <c r="P2249" s="455">
        <f>I2249-O2249</f>
        <v/>
      </c>
      <c r="Q2249" s="418" t="n"/>
      <c r="R2249" s="418" t="inlineStr">
        <is>
          <t>2305004660</t>
        </is>
      </c>
      <c r="S2249" s="418" t="inlineStr"/>
      <c r="T2249" s="418">
        <f>R2249=S2249</f>
        <v/>
      </c>
      <c r="U2249" s="418">
        <f>AND(MONTH(F2249)=MONTH(Y2249), YEAR(F2249)=YEAR(Y2249))</f>
        <v/>
      </c>
      <c r="V2249" s="418">
        <f>AND(AC2249&lt;&gt;"", 'Company information'!D$4&lt;&gt;"", RIGHT(SUBSTITUTE(AC2249,"-",""),9)=RIGHT(SUBSTITUTE('Company information'!D$4,"-",""),9))</f>
        <v/>
      </c>
      <c r="W2249" s="418">
        <f>AI2249-I2249</f>
        <v/>
      </c>
      <c r="X2249" s="455" t="n"/>
      <c r="Y2249" s="417" t="n"/>
      <c r="Z2249" s="418" t="n"/>
      <c r="AA2249" s="418" t="n"/>
      <c r="AB2249" s="418" t="n"/>
      <c r="AC2249" s="418" t="n"/>
      <c r="AD2249" s="418" t="n"/>
      <c r="AE2249" s="455" t="n"/>
      <c r="AF2249" s="455" t="n"/>
      <c r="AG2249" s="455" t="n"/>
      <c r="AH2249" s="455" t="n"/>
      <c r="AI2249" s="455" t="n"/>
      <c r="AJ2249" s="455" t="n"/>
      <c r="AK2249" s="455" t="n"/>
      <c r="AL2249" s="455" t="n"/>
      <c r="AM2249" s="455" t="n"/>
      <c r="AN2249" s="455" t="n"/>
      <c r="AO2249" s="455" t="n"/>
      <c r="AP2249" s="455" t="n"/>
      <c r="AQ2249" s="455" t="n"/>
      <c r="AR2249" s="418" t="n"/>
      <c r="AS2249" s="418" t="n"/>
      <c r="AT2249" s="418" t="n"/>
    </row>
    <row r="2250">
      <c r="A2250" s="417" t="n">
        <v>2241</v>
      </c>
      <c r="B2250" s="418" t="inlineStr">
        <is>
          <t>HANDLING AND TRUCKING FEE</t>
        </is>
      </c>
      <c r="C2250" s="418" t="inlineStr">
        <is>
          <t>អ៊ិចស្ពែឌីធ័រ ខេមបូឌា អិលធីឌី</t>
        </is>
      </c>
      <c r="D2250" s="418" t="inlineStr">
        <is>
          <t>L001-100045898</t>
        </is>
      </c>
      <c r="E2250" s="418" t="inlineStr">
        <is>
          <t>TI-0249068</t>
        </is>
      </c>
      <c r="F2250" s="419" t="n">
        <v>45068</v>
      </c>
      <c r="G2250" s="420" t="n">
        <v>57397</v>
      </c>
      <c r="H2250" s="418" t="n"/>
      <c r="I2250" s="455" t="n">
        <v>57397</v>
      </c>
      <c r="J2250" s="418">
        <f>IF(L2250&lt;&gt;"",L2250,K2250)</f>
        <v/>
      </c>
      <c r="K2250" s="418">
        <f>IF(AND(T2250=TRUE, U2250=TRUE, V2250=TRUE), IF(W2250&lt;-0.05, "អនុញ្ញាត (អ្នកផ្គត់ផ្គង់ប្រកាសខ្វះ)", "បានប្រកាស (អនុញ្ញាត)"), IF(AND(T2250=FALSE, U2250=FALSE, V2250=FALSE), "ព្យួរទុក (មិនមានទិន្នន័យ)", "ប្រកាសខុស (ព្យួរទុក)"))</f>
        <v/>
      </c>
      <c r="L2250" s="418" t="inlineStr"/>
      <c r="M2250" s="418" t="inlineStr"/>
      <c r="N2250" s="455" t="n"/>
      <c r="O2250" s="455">
        <f>IF(W2250&lt;0,AI2250,I2250)</f>
        <v/>
      </c>
      <c r="P2250" s="455">
        <f>I2250-O2250</f>
        <v/>
      </c>
      <c r="Q2250" s="418" t="n"/>
      <c r="R2250" s="418" t="inlineStr">
        <is>
          <t>TI-0249068</t>
        </is>
      </c>
      <c r="S2250" s="418" t="inlineStr"/>
      <c r="T2250" s="418">
        <f>R2250=S2250</f>
        <v/>
      </c>
      <c r="U2250" s="418">
        <f>AND(MONTH(F2250)=MONTH(Y2250), YEAR(F2250)=YEAR(Y2250))</f>
        <v/>
      </c>
      <c r="V2250" s="418">
        <f>AND(AC2250&lt;&gt;"", 'Company information'!D$4&lt;&gt;"", RIGHT(SUBSTITUTE(AC2250,"-",""),9)=RIGHT(SUBSTITUTE('Company information'!D$4,"-",""),9))</f>
        <v/>
      </c>
      <c r="W2250" s="418">
        <f>AI2250-I2250</f>
        <v/>
      </c>
      <c r="X2250" s="455" t="n"/>
      <c r="Y2250" s="417" t="n"/>
      <c r="Z2250" s="418" t="n"/>
      <c r="AA2250" s="418" t="n"/>
      <c r="AB2250" s="418" t="n"/>
      <c r="AC2250" s="418" t="n"/>
      <c r="AD2250" s="418" t="n"/>
      <c r="AE2250" s="455" t="n"/>
      <c r="AF2250" s="455" t="n"/>
      <c r="AG2250" s="455" t="n"/>
      <c r="AH2250" s="455" t="n"/>
      <c r="AI2250" s="455" t="n"/>
      <c r="AJ2250" s="455" t="n"/>
      <c r="AK2250" s="455" t="n"/>
      <c r="AL2250" s="455" t="n"/>
      <c r="AM2250" s="455" t="n"/>
      <c r="AN2250" s="455" t="n"/>
      <c r="AO2250" s="455" t="n"/>
      <c r="AP2250" s="455" t="n"/>
      <c r="AQ2250" s="455" t="n"/>
      <c r="AR2250" s="418" t="n"/>
      <c r="AS2250" s="418" t="n"/>
      <c r="AT2250" s="418" t="n"/>
    </row>
    <row r="2251">
      <c r="A2251" s="417" t="n">
        <v>2242</v>
      </c>
      <c r="B2251" s="418" t="inlineStr">
        <is>
          <t>CLERANCE FEE</t>
        </is>
      </c>
      <c r="C2251" s="418" t="inlineStr">
        <is>
          <t>56ប៊ី-លីង សឹបផ្លាយ ឆេន មេនេចម៉ិន ឯ.ក</t>
        </is>
      </c>
      <c r="D2251" s="418" t="inlineStr">
        <is>
          <t>K004-902004795</t>
        </is>
      </c>
      <c r="E2251" s="418" t="inlineStr">
        <is>
          <t>TI2023-0627</t>
        </is>
      </c>
      <c r="F2251" s="419" t="n">
        <v>45069</v>
      </c>
      <c r="G2251" s="420" t="n">
        <v>172704</v>
      </c>
      <c r="H2251" s="418" t="n"/>
      <c r="I2251" s="455" t="n">
        <v>172704</v>
      </c>
      <c r="J2251" s="418">
        <f>IF(L2251&lt;&gt;"",L2251,K2251)</f>
        <v/>
      </c>
      <c r="K2251" s="418">
        <f>IF(AND(T2251=TRUE, U2251=TRUE, V2251=TRUE), IF(W2251&lt;-0.05, "អនុញ្ញាត (អ្នកផ្គត់ផ្គង់ប្រកាសខ្វះ)", "បានប្រកាស (អនុញ្ញាត)"), IF(AND(T2251=FALSE, U2251=FALSE, V2251=FALSE), "ព្យួរទុក (មិនមានទិន្នន័យ)", "ប្រកាសខុស (ព្យួរទុក)"))</f>
        <v/>
      </c>
      <c r="L2251" s="418" t="inlineStr"/>
      <c r="M2251" s="418" t="inlineStr"/>
      <c r="N2251" s="455" t="n"/>
      <c r="O2251" s="455">
        <f>IF(W2251&lt;0,AI2251,I2251)</f>
        <v/>
      </c>
      <c r="P2251" s="455">
        <f>I2251-O2251</f>
        <v/>
      </c>
      <c r="Q2251" s="418" t="n"/>
      <c r="R2251" s="418" t="inlineStr">
        <is>
          <t>TI2023-0627</t>
        </is>
      </c>
      <c r="S2251" s="418" t="inlineStr"/>
      <c r="T2251" s="418">
        <f>R2251=S2251</f>
        <v/>
      </c>
      <c r="U2251" s="418">
        <f>AND(MONTH(F2251)=MONTH(Y2251), YEAR(F2251)=YEAR(Y2251))</f>
        <v/>
      </c>
      <c r="V2251" s="418">
        <f>AND(AC2251&lt;&gt;"", 'Company information'!D$4&lt;&gt;"", RIGHT(SUBSTITUTE(AC2251,"-",""),9)=RIGHT(SUBSTITUTE('Company information'!D$4,"-",""),9))</f>
        <v/>
      </c>
      <c r="W2251" s="418">
        <f>AI2251-I2251</f>
        <v/>
      </c>
      <c r="X2251" s="455" t="n"/>
      <c r="Y2251" s="417" t="n"/>
      <c r="Z2251" s="418" t="n"/>
      <c r="AA2251" s="418" t="n"/>
      <c r="AB2251" s="418" t="n"/>
      <c r="AC2251" s="418" t="n"/>
      <c r="AD2251" s="418" t="n"/>
      <c r="AE2251" s="455" t="n"/>
      <c r="AF2251" s="455" t="n"/>
      <c r="AG2251" s="455" t="n"/>
      <c r="AH2251" s="455" t="n"/>
      <c r="AI2251" s="455" t="n"/>
      <c r="AJ2251" s="455" t="n"/>
      <c r="AK2251" s="455" t="n"/>
      <c r="AL2251" s="455" t="n"/>
      <c r="AM2251" s="455" t="n"/>
      <c r="AN2251" s="455" t="n"/>
      <c r="AO2251" s="455" t="n"/>
      <c r="AP2251" s="455" t="n"/>
      <c r="AQ2251" s="455" t="n"/>
      <c r="AR2251" s="418" t="n"/>
      <c r="AS2251" s="418" t="n"/>
      <c r="AT2251" s="418" t="n"/>
    </row>
    <row r="2252">
      <c r="A2252" s="417" t="n">
        <v>2243</v>
      </c>
      <c r="B2252" s="418" t="inlineStr">
        <is>
          <t>HANDLING AND TRUCKING FEE</t>
        </is>
      </c>
      <c r="C2252" s="418" t="inlineStr">
        <is>
          <t>អ៊ិចស្ពែឌីធ័រ ខេមបូឌា អិលធីឌី</t>
        </is>
      </c>
      <c r="D2252" s="418" t="inlineStr">
        <is>
          <t>L001-100045898</t>
        </is>
      </c>
      <c r="E2252" s="418" t="inlineStr">
        <is>
          <t>TI-0249089</t>
        </is>
      </c>
      <c r="F2252" s="419" t="n">
        <v>45068</v>
      </c>
      <c r="G2252" s="420" t="n">
        <v>175854</v>
      </c>
      <c r="H2252" s="418" t="n"/>
      <c r="I2252" s="455" t="n">
        <v>175854</v>
      </c>
      <c r="J2252" s="418">
        <f>IF(L2252&lt;&gt;"",L2252,K2252)</f>
        <v/>
      </c>
      <c r="K2252" s="418">
        <f>IF(AND(T2252=TRUE, U2252=TRUE, V2252=TRUE), IF(W2252&lt;-0.05, "អនុញ្ញាត (អ្នកផ្គត់ផ្គង់ប្រកាសខ្វះ)", "បានប្រកាស (អនុញ្ញាត)"), IF(AND(T2252=FALSE, U2252=FALSE, V2252=FALSE), "ព្យួរទុក (មិនមានទិន្នន័យ)", "ប្រកាសខុស (ព្យួរទុក)"))</f>
        <v/>
      </c>
      <c r="L2252" s="418" t="inlineStr"/>
      <c r="M2252" s="418" t="inlineStr"/>
      <c r="N2252" s="455" t="n"/>
      <c r="O2252" s="455">
        <f>IF(W2252&lt;0,AI2252,I2252)</f>
        <v/>
      </c>
      <c r="P2252" s="455">
        <f>I2252-O2252</f>
        <v/>
      </c>
      <c r="Q2252" s="418" t="n"/>
      <c r="R2252" s="418" t="inlineStr">
        <is>
          <t>TI-0249089</t>
        </is>
      </c>
      <c r="S2252" s="418" t="inlineStr"/>
      <c r="T2252" s="418">
        <f>R2252=S2252</f>
        <v/>
      </c>
      <c r="U2252" s="418">
        <f>AND(MONTH(F2252)=MONTH(Y2252), YEAR(F2252)=YEAR(Y2252))</f>
        <v/>
      </c>
      <c r="V2252" s="418">
        <f>AND(AC2252&lt;&gt;"", 'Company information'!D$4&lt;&gt;"", RIGHT(SUBSTITUTE(AC2252,"-",""),9)=RIGHT(SUBSTITUTE('Company information'!D$4,"-",""),9))</f>
        <v/>
      </c>
      <c r="W2252" s="418">
        <f>AI2252-I2252</f>
        <v/>
      </c>
      <c r="X2252" s="455" t="n"/>
      <c r="Y2252" s="417" t="n"/>
      <c r="Z2252" s="418" t="n"/>
      <c r="AA2252" s="418" t="n"/>
      <c r="AB2252" s="418" t="n"/>
      <c r="AC2252" s="418" t="n"/>
      <c r="AD2252" s="418" t="n"/>
      <c r="AE2252" s="455" t="n"/>
      <c r="AF2252" s="455" t="n"/>
      <c r="AG2252" s="455" t="n"/>
      <c r="AH2252" s="455" t="n"/>
      <c r="AI2252" s="455" t="n"/>
      <c r="AJ2252" s="455" t="n"/>
      <c r="AK2252" s="455" t="n"/>
      <c r="AL2252" s="455" t="n"/>
      <c r="AM2252" s="455" t="n"/>
      <c r="AN2252" s="455" t="n"/>
      <c r="AO2252" s="455" t="n"/>
      <c r="AP2252" s="455" t="n"/>
      <c r="AQ2252" s="455" t="n"/>
      <c r="AR2252" s="418" t="n"/>
      <c r="AS2252" s="418" t="n"/>
      <c r="AT2252" s="418" t="n"/>
    </row>
    <row r="2253">
      <c r="A2253" s="417" t="n">
        <v>2244</v>
      </c>
      <c r="B2253" s="418" t="inlineStr">
        <is>
          <t>Export Charge</t>
        </is>
      </c>
      <c r="C2253" s="418" t="inlineStr">
        <is>
          <t>ឆាយ ដា ឡូយីស្ទីក</t>
        </is>
      </c>
      <c r="D2253" s="418" t="inlineStr">
        <is>
          <t>L001-100063098</t>
        </is>
      </c>
      <c r="E2253" s="418" t="inlineStr">
        <is>
          <t>2305004463</t>
        </is>
      </c>
      <c r="F2253" s="419" t="n">
        <v>44962</v>
      </c>
      <c r="G2253" s="420" t="n">
        <v>77849</v>
      </c>
      <c r="H2253" s="418" t="n"/>
      <c r="I2253" s="455" t="n">
        <v>77849</v>
      </c>
      <c r="J2253" s="418">
        <f>IF(L2253&lt;&gt;"",L2253,K2253)</f>
        <v/>
      </c>
      <c r="K2253" s="418">
        <f>IF(AND(T2253=TRUE, U2253=TRUE, V2253=TRUE), IF(W2253&lt;-0.05, "អនុញ្ញាត (អ្នកផ្គត់ផ្គង់ប្រកាសខ្វះ)", "បានប្រកាស (អនុញ្ញាត)"), IF(AND(T2253=FALSE, U2253=FALSE, V2253=FALSE), "ព្យួរទុក (មិនមានទិន្នន័យ)", "ប្រកាសខុស (ព្យួរទុក)"))</f>
        <v/>
      </c>
      <c r="L2253" s="418" t="inlineStr"/>
      <c r="M2253" s="418" t="inlineStr"/>
      <c r="N2253" s="455" t="n"/>
      <c r="O2253" s="455">
        <f>IF(W2253&lt;0,AI2253,I2253)</f>
        <v/>
      </c>
      <c r="P2253" s="455">
        <f>I2253-O2253</f>
        <v/>
      </c>
      <c r="Q2253" s="418" t="n"/>
      <c r="R2253" s="418" t="inlineStr">
        <is>
          <t>2305004463</t>
        </is>
      </c>
      <c r="S2253" s="418" t="inlineStr"/>
      <c r="T2253" s="418">
        <f>R2253=S2253</f>
        <v/>
      </c>
      <c r="U2253" s="418">
        <f>AND(MONTH(F2253)=MONTH(Y2253), YEAR(F2253)=YEAR(Y2253))</f>
        <v/>
      </c>
      <c r="V2253" s="418">
        <f>AND(AC2253&lt;&gt;"", 'Company information'!D$4&lt;&gt;"", RIGHT(SUBSTITUTE(AC2253,"-",""),9)=RIGHT(SUBSTITUTE('Company information'!D$4,"-",""),9))</f>
        <v/>
      </c>
      <c r="W2253" s="418">
        <f>AI2253-I2253</f>
        <v/>
      </c>
      <c r="X2253" s="455" t="n"/>
      <c r="Y2253" s="417" t="n"/>
      <c r="Z2253" s="418" t="n"/>
      <c r="AA2253" s="418" t="n"/>
      <c r="AB2253" s="418" t="n"/>
      <c r="AC2253" s="418" t="n"/>
      <c r="AD2253" s="418" t="n"/>
      <c r="AE2253" s="455" t="n"/>
      <c r="AF2253" s="455" t="n"/>
      <c r="AG2253" s="455" t="n"/>
      <c r="AH2253" s="455" t="n"/>
      <c r="AI2253" s="455" t="n"/>
      <c r="AJ2253" s="455" t="n"/>
      <c r="AK2253" s="455" t="n"/>
      <c r="AL2253" s="455" t="n"/>
      <c r="AM2253" s="455" t="n"/>
      <c r="AN2253" s="455" t="n"/>
      <c r="AO2253" s="455" t="n"/>
      <c r="AP2253" s="455" t="n"/>
      <c r="AQ2253" s="455" t="n"/>
      <c r="AR2253" s="418" t="n"/>
      <c r="AS2253" s="418" t="n"/>
      <c r="AT2253" s="418" t="n"/>
    </row>
    <row r="2254">
      <c r="A2254" s="417" t="n">
        <v>2245</v>
      </c>
      <c r="B2254" s="418" t="inlineStr">
        <is>
          <t>CLERANCE FEE</t>
        </is>
      </c>
      <c r="C2254" s="418" t="inlineStr">
        <is>
          <t>56ប៊ី-លីង សឹបផ្លាយ ឆេន មេនេចម៉ិន ឯ.ក</t>
        </is>
      </c>
      <c r="D2254" s="418" t="inlineStr">
        <is>
          <t>K004-902004795</t>
        </is>
      </c>
      <c r="E2254" s="418" t="inlineStr">
        <is>
          <t>TI2023-0626</t>
        </is>
      </c>
      <c r="F2254" s="419" t="n">
        <v>45069</v>
      </c>
      <c r="G2254" s="420" t="n">
        <v>172704</v>
      </c>
      <c r="H2254" s="418" t="n"/>
      <c r="I2254" s="455" t="n">
        <v>172704</v>
      </c>
      <c r="J2254" s="418">
        <f>IF(L2254&lt;&gt;"",L2254,K2254)</f>
        <v/>
      </c>
      <c r="K2254" s="418">
        <f>IF(AND(T2254=TRUE, U2254=TRUE, V2254=TRUE), IF(W2254&lt;-0.05, "អនុញ្ញាត (អ្នកផ្គត់ផ្គង់ប្រកាសខ្វះ)", "បានប្រកាស (អនុញ្ញាត)"), IF(AND(T2254=FALSE, U2254=FALSE, V2254=FALSE), "ព្យួរទុក (មិនមានទិន្នន័យ)", "ប្រកាសខុស (ព្យួរទុក)"))</f>
        <v/>
      </c>
      <c r="L2254" s="418" t="inlineStr"/>
      <c r="M2254" s="418" t="inlineStr"/>
      <c r="N2254" s="455" t="n"/>
      <c r="O2254" s="455">
        <f>IF(W2254&lt;0,AI2254,I2254)</f>
        <v/>
      </c>
      <c r="P2254" s="455">
        <f>I2254-O2254</f>
        <v/>
      </c>
      <c r="Q2254" s="418" t="n"/>
      <c r="R2254" s="418" t="inlineStr">
        <is>
          <t>TI2023-0626</t>
        </is>
      </c>
      <c r="S2254" s="418" t="inlineStr"/>
      <c r="T2254" s="418">
        <f>R2254=S2254</f>
        <v/>
      </c>
      <c r="U2254" s="418">
        <f>AND(MONTH(F2254)=MONTH(Y2254), YEAR(F2254)=YEAR(Y2254))</f>
        <v/>
      </c>
      <c r="V2254" s="418">
        <f>AND(AC2254&lt;&gt;"", 'Company information'!D$4&lt;&gt;"", RIGHT(SUBSTITUTE(AC2254,"-",""),9)=RIGHT(SUBSTITUTE('Company information'!D$4,"-",""),9))</f>
        <v/>
      </c>
      <c r="W2254" s="418">
        <f>AI2254-I2254</f>
        <v/>
      </c>
      <c r="X2254" s="455" t="n"/>
      <c r="Y2254" s="417" t="n"/>
      <c r="Z2254" s="418" t="n"/>
      <c r="AA2254" s="418" t="n"/>
      <c r="AB2254" s="418" t="n"/>
      <c r="AC2254" s="418" t="n"/>
      <c r="AD2254" s="418" t="n"/>
      <c r="AE2254" s="455" t="n"/>
      <c r="AF2254" s="455" t="n"/>
      <c r="AG2254" s="455" t="n"/>
      <c r="AH2254" s="455" t="n"/>
      <c r="AI2254" s="455" t="n"/>
      <c r="AJ2254" s="455" t="n"/>
      <c r="AK2254" s="455" t="n"/>
      <c r="AL2254" s="455" t="n"/>
      <c r="AM2254" s="455" t="n"/>
      <c r="AN2254" s="455" t="n"/>
      <c r="AO2254" s="455" t="n"/>
      <c r="AP2254" s="455" t="n"/>
      <c r="AQ2254" s="455" t="n"/>
      <c r="AR2254" s="418" t="n"/>
      <c r="AS2254" s="418" t="n"/>
      <c r="AT2254" s="418" t="n"/>
    </row>
    <row r="2255">
      <c r="A2255" s="417" t="n">
        <v>2246</v>
      </c>
      <c r="B2255" s="418" t="inlineStr">
        <is>
          <t>Export Charge</t>
        </is>
      </c>
      <c r="C2255" s="418" t="inlineStr">
        <is>
          <t>ឆាយ ដា ឡូយីស្ទីក</t>
        </is>
      </c>
      <c r="D2255" s="418" t="inlineStr">
        <is>
          <t>L001-100063098</t>
        </is>
      </c>
      <c r="E2255" s="418" t="inlineStr">
        <is>
          <t>2305004472</t>
        </is>
      </c>
      <c r="F2255" s="419" t="n">
        <v>44962</v>
      </c>
      <c r="G2255" s="420" t="n">
        <v>90206</v>
      </c>
      <c r="H2255" s="418" t="n"/>
      <c r="I2255" s="455" t="n">
        <v>90206</v>
      </c>
      <c r="J2255" s="418">
        <f>IF(L2255&lt;&gt;"",L2255,K2255)</f>
        <v/>
      </c>
      <c r="K2255" s="418">
        <f>IF(AND(T2255=TRUE, U2255=TRUE, V2255=TRUE), IF(W2255&lt;-0.05, "អនុញ្ញាត (អ្នកផ្គត់ផ្គង់ប្រកាសខ្វះ)", "បានប្រកាស (អនុញ្ញាត)"), IF(AND(T2255=FALSE, U2255=FALSE, V2255=FALSE), "ព្យួរទុក (មិនមានទិន្នន័យ)", "ប្រកាសខុស (ព្យួរទុក)"))</f>
        <v/>
      </c>
      <c r="L2255" s="418" t="inlineStr"/>
      <c r="M2255" s="418" t="inlineStr"/>
      <c r="N2255" s="455" t="n"/>
      <c r="O2255" s="455">
        <f>IF(W2255&lt;0,AI2255,I2255)</f>
        <v/>
      </c>
      <c r="P2255" s="455">
        <f>I2255-O2255</f>
        <v/>
      </c>
      <c r="Q2255" s="418" t="n"/>
      <c r="R2255" s="418" t="inlineStr">
        <is>
          <t>2305004472</t>
        </is>
      </c>
      <c r="S2255" s="418" t="inlineStr"/>
      <c r="T2255" s="418">
        <f>R2255=S2255</f>
        <v/>
      </c>
      <c r="U2255" s="418">
        <f>AND(MONTH(F2255)=MONTH(Y2255), YEAR(F2255)=YEAR(Y2255))</f>
        <v/>
      </c>
      <c r="V2255" s="418">
        <f>AND(AC2255&lt;&gt;"", 'Company information'!D$4&lt;&gt;"", RIGHT(SUBSTITUTE(AC2255,"-",""),9)=RIGHT(SUBSTITUTE('Company information'!D$4,"-",""),9))</f>
        <v/>
      </c>
      <c r="W2255" s="418">
        <f>AI2255-I2255</f>
        <v/>
      </c>
      <c r="X2255" s="455" t="n"/>
      <c r="Y2255" s="417" t="n"/>
      <c r="Z2255" s="418" t="n"/>
      <c r="AA2255" s="418" t="n"/>
      <c r="AB2255" s="418" t="n"/>
      <c r="AC2255" s="418" t="n"/>
      <c r="AD2255" s="418" t="n"/>
      <c r="AE2255" s="455" t="n"/>
      <c r="AF2255" s="455" t="n"/>
      <c r="AG2255" s="455" t="n"/>
      <c r="AH2255" s="455" t="n"/>
      <c r="AI2255" s="455" t="n"/>
      <c r="AJ2255" s="455" t="n"/>
      <c r="AK2255" s="455" t="n"/>
      <c r="AL2255" s="455" t="n"/>
      <c r="AM2255" s="455" t="n"/>
      <c r="AN2255" s="455" t="n"/>
      <c r="AO2255" s="455" t="n"/>
      <c r="AP2255" s="455" t="n"/>
      <c r="AQ2255" s="455" t="n"/>
      <c r="AR2255" s="418" t="n"/>
      <c r="AS2255" s="418" t="n"/>
      <c r="AT2255" s="418" t="n"/>
    </row>
    <row r="2256">
      <c r="A2256" s="417" t="n">
        <v>2247</v>
      </c>
      <c r="B2256" s="418" t="inlineStr">
        <is>
          <t>HANDLING AND TRUCKING FEE</t>
        </is>
      </c>
      <c r="C2256" s="418" t="inlineStr">
        <is>
          <t>អ៊ិចស្ពែឌីធ័រ ខេមបូឌា អិលធីឌី</t>
        </is>
      </c>
      <c r="D2256" s="418" t="inlineStr">
        <is>
          <t>L001-100045898</t>
        </is>
      </c>
      <c r="E2256" s="418" t="inlineStr">
        <is>
          <t>TI-0249129</t>
        </is>
      </c>
      <c r="F2256" s="419" t="n">
        <v>45068</v>
      </c>
      <c r="G2256" s="420" t="n">
        <v>58137</v>
      </c>
      <c r="H2256" s="418" t="n"/>
      <c r="I2256" s="455" t="n">
        <v>58137</v>
      </c>
      <c r="J2256" s="418">
        <f>IF(L2256&lt;&gt;"",L2256,K2256)</f>
        <v/>
      </c>
      <c r="K2256" s="418">
        <f>IF(AND(T2256=TRUE, U2256=TRUE, V2256=TRUE), IF(W2256&lt;-0.05, "អនុញ្ញាត (អ្នកផ្គត់ផ្គង់ប្រកាសខ្វះ)", "បានប្រកាស (អនុញ្ញាត)"), IF(AND(T2256=FALSE, U2256=FALSE, V2256=FALSE), "ព្យួរទុក (មិនមានទិន្នន័យ)", "ប្រកាសខុស (ព្យួរទុក)"))</f>
        <v/>
      </c>
      <c r="L2256" s="418" t="inlineStr"/>
      <c r="M2256" s="418" t="inlineStr"/>
      <c r="N2256" s="455" t="n"/>
      <c r="O2256" s="455">
        <f>IF(W2256&lt;0,AI2256,I2256)</f>
        <v/>
      </c>
      <c r="P2256" s="455">
        <f>I2256-O2256</f>
        <v/>
      </c>
      <c r="Q2256" s="418" t="n"/>
      <c r="R2256" s="418" t="inlineStr">
        <is>
          <t>TI-0249129</t>
        </is>
      </c>
      <c r="S2256" s="418" t="inlineStr"/>
      <c r="T2256" s="418">
        <f>R2256=S2256</f>
        <v/>
      </c>
      <c r="U2256" s="418">
        <f>AND(MONTH(F2256)=MONTH(Y2256), YEAR(F2256)=YEAR(Y2256))</f>
        <v/>
      </c>
      <c r="V2256" s="418">
        <f>AND(AC2256&lt;&gt;"", 'Company information'!D$4&lt;&gt;"", RIGHT(SUBSTITUTE(AC2256,"-",""),9)=RIGHT(SUBSTITUTE('Company information'!D$4,"-",""),9))</f>
        <v/>
      </c>
      <c r="W2256" s="418">
        <f>AI2256-I2256</f>
        <v/>
      </c>
      <c r="X2256" s="455" t="n"/>
      <c r="Y2256" s="417" t="n"/>
      <c r="Z2256" s="418" t="n"/>
      <c r="AA2256" s="418" t="n"/>
      <c r="AB2256" s="418" t="n"/>
      <c r="AC2256" s="418" t="n"/>
      <c r="AD2256" s="418" t="n"/>
      <c r="AE2256" s="455" t="n"/>
      <c r="AF2256" s="455" t="n"/>
      <c r="AG2256" s="455" t="n"/>
      <c r="AH2256" s="455" t="n"/>
      <c r="AI2256" s="455" t="n"/>
      <c r="AJ2256" s="455" t="n"/>
      <c r="AK2256" s="455" t="n"/>
      <c r="AL2256" s="455" t="n"/>
      <c r="AM2256" s="455" t="n"/>
      <c r="AN2256" s="455" t="n"/>
      <c r="AO2256" s="455" t="n"/>
      <c r="AP2256" s="455" t="n"/>
      <c r="AQ2256" s="455" t="n"/>
      <c r="AR2256" s="418" t="n"/>
      <c r="AS2256" s="418" t="n"/>
      <c r="AT2256" s="418" t="n"/>
    </row>
    <row r="2257">
      <c r="A2257" s="417" t="n">
        <v>2248</v>
      </c>
      <c r="B2257" s="418" t="inlineStr">
        <is>
          <t>CLEARANCE AND TRUCKING FEE</t>
        </is>
      </c>
      <c r="C2257" s="418" t="inlineStr">
        <is>
          <t>56ប៊ី-លីង សឹបផ្លាយ ឆេន មេនេចម៉ិន ឯ.ក</t>
        </is>
      </c>
      <c r="D2257" s="418" t="inlineStr">
        <is>
          <t>K004-902004795</t>
        </is>
      </c>
      <c r="E2257" s="418" t="inlineStr">
        <is>
          <t>TI2023-0625</t>
        </is>
      </c>
      <c r="F2257" s="419" t="n">
        <v>45069</v>
      </c>
      <c r="G2257" s="420" t="n">
        <v>211768</v>
      </c>
      <c r="H2257" s="418" t="n"/>
      <c r="I2257" s="455" t="n">
        <v>211768</v>
      </c>
      <c r="J2257" s="418">
        <f>IF(L2257&lt;&gt;"",L2257,K2257)</f>
        <v/>
      </c>
      <c r="K2257" s="418">
        <f>IF(AND(T2257=TRUE, U2257=TRUE, V2257=TRUE), IF(W2257&lt;-0.05, "អនុញ្ញាត (អ្នកផ្គត់ផ្គង់ប្រកាសខ្វះ)", "បានប្រកាស (អនុញ្ញាត)"), IF(AND(T2257=FALSE, U2257=FALSE, V2257=FALSE), "ព្យួរទុក (មិនមានទិន្នន័យ)", "ប្រកាសខុស (ព្យួរទុក)"))</f>
        <v/>
      </c>
      <c r="L2257" s="418" t="inlineStr"/>
      <c r="M2257" s="418" t="inlineStr"/>
      <c r="N2257" s="455" t="n"/>
      <c r="O2257" s="455">
        <f>IF(W2257&lt;0,AI2257,I2257)</f>
        <v/>
      </c>
      <c r="P2257" s="455">
        <f>I2257-O2257</f>
        <v/>
      </c>
      <c r="Q2257" s="418" t="n"/>
      <c r="R2257" s="418" t="inlineStr">
        <is>
          <t>TI2023-0625</t>
        </is>
      </c>
      <c r="S2257" s="418" t="inlineStr"/>
      <c r="T2257" s="418">
        <f>R2257=S2257</f>
        <v/>
      </c>
      <c r="U2257" s="418">
        <f>AND(MONTH(F2257)=MONTH(Y2257), YEAR(F2257)=YEAR(Y2257))</f>
        <v/>
      </c>
      <c r="V2257" s="418">
        <f>AND(AC2257&lt;&gt;"", 'Company information'!D$4&lt;&gt;"", RIGHT(SUBSTITUTE(AC2257,"-",""),9)=RIGHT(SUBSTITUTE('Company information'!D$4,"-",""),9))</f>
        <v/>
      </c>
      <c r="W2257" s="418">
        <f>AI2257-I2257</f>
        <v/>
      </c>
      <c r="X2257" s="455" t="n"/>
      <c r="Y2257" s="417" t="n"/>
      <c r="Z2257" s="418" t="n"/>
      <c r="AA2257" s="418" t="n"/>
      <c r="AB2257" s="418" t="n"/>
      <c r="AC2257" s="418" t="n"/>
      <c r="AD2257" s="418" t="n"/>
      <c r="AE2257" s="455" t="n"/>
      <c r="AF2257" s="455" t="n"/>
      <c r="AG2257" s="455" t="n"/>
      <c r="AH2257" s="455" t="n"/>
      <c r="AI2257" s="455" t="n"/>
      <c r="AJ2257" s="455" t="n"/>
      <c r="AK2257" s="455" t="n"/>
      <c r="AL2257" s="455" t="n"/>
      <c r="AM2257" s="455" t="n"/>
      <c r="AN2257" s="455" t="n"/>
      <c r="AO2257" s="455" t="n"/>
      <c r="AP2257" s="455" t="n"/>
      <c r="AQ2257" s="455" t="n"/>
      <c r="AR2257" s="418" t="n"/>
      <c r="AS2257" s="418" t="n"/>
      <c r="AT2257" s="418" t="n"/>
    </row>
    <row r="2258">
      <c r="A2258" s="417" t="n">
        <v>2249</v>
      </c>
      <c r="B2258" s="418" t="inlineStr">
        <is>
          <t>Export Charge</t>
        </is>
      </c>
      <c r="C2258" s="418" t="inlineStr">
        <is>
          <t>ឆាយ ដា ឡូយីស្ទីក</t>
        </is>
      </c>
      <c r="D2258" s="418" t="inlineStr">
        <is>
          <t>L001-100063098</t>
        </is>
      </c>
      <c r="E2258" s="418" t="inlineStr">
        <is>
          <t>2305004471</t>
        </is>
      </c>
      <c r="F2258" s="419" t="n">
        <v>44962</v>
      </c>
      <c r="G2258" s="420" t="n">
        <v>77849</v>
      </c>
      <c r="H2258" s="418" t="n"/>
      <c r="I2258" s="455" t="n">
        <v>77849</v>
      </c>
      <c r="J2258" s="418">
        <f>IF(L2258&lt;&gt;"",L2258,K2258)</f>
        <v/>
      </c>
      <c r="K2258" s="418">
        <f>IF(AND(T2258=TRUE, U2258=TRUE, V2258=TRUE), IF(W2258&lt;-0.05, "អនុញ្ញាត (អ្នកផ្គត់ផ្គង់ប្រកាសខ្វះ)", "បានប្រកាស (អនុញ្ញាត)"), IF(AND(T2258=FALSE, U2258=FALSE, V2258=FALSE), "ព្យួរទុក (មិនមានទិន្នន័យ)", "ប្រកាសខុស (ព្យួរទុក)"))</f>
        <v/>
      </c>
      <c r="L2258" s="418" t="inlineStr"/>
      <c r="M2258" s="418" t="inlineStr"/>
      <c r="N2258" s="455" t="n"/>
      <c r="O2258" s="455">
        <f>IF(W2258&lt;0,AI2258,I2258)</f>
        <v/>
      </c>
      <c r="P2258" s="455">
        <f>I2258-O2258</f>
        <v/>
      </c>
      <c r="Q2258" s="418" t="n"/>
      <c r="R2258" s="418" t="inlineStr">
        <is>
          <t>2305004471</t>
        </is>
      </c>
      <c r="S2258" s="418" t="inlineStr"/>
      <c r="T2258" s="418">
        <f>R2258=S2258</f>
        <v/>
      </c>
      <c r="U2258" s="418">
        <f>AND(MONTH(F2258)=MONTH(Y2258), YEAR(F2258)=YEAR(Y2258))</f>
        <v/>
      </c>
      <c r="V2258" s="418">
        <f>AND(AC2258&lt;&gt;"", 'Company information'!D$4&lt;&gt;"", RIGHT(SUBSTITUTE(AC2258,"-",""),9)=RIGHT(SUBSTITUTE('Company information'!D$4,"-",""),9))</f>
        <v/>
      </c>
      <c r="W2258" s="418">
        <f>AI2258-I2258</f>
        <v/>
      </c>
      <c r="X2258" s="455" t="n"/>
      <c r="Y2258" s="417" t="n"/>
      <c r="Z2258" s="418" t="n"/>
      <c r="AA2258" s="418" t="n"/>
      <c r="AB2258" s="418" t="n"/>
      <c r="AC2258" s="418" t="n"/>
      <c r="AD2258" s="418" t="n"/>
      <c r="AE2258" s="455" t="n"/>
      <c r="AF2258" s="455" t="n"/>
      <c r="AG2258" s="455" t="n"/>
      <c r="AH2258" s="455" t="n"/>
      <c r="AI2258" s="455" t="n"/>
      <c r="AJ2258" s="455" t="n"/>
      <c r="AK2258" s="455" t="n"/>
      <c r="AL2258" s="455" t="n"/>
      <c r="AM2258" s="455" t="n"/>
      <c r="AN2258" s="455" t="n"/>
      <c r="AO2258" s="455" t="n"/>
      <c r="AP2258" s="455" t="n"/>
      <c r="AQ2258" s="455" t="n"/>
      <c r="AR2258" s="418" t="n"/>
      <c r="AS2258" s="418" t="n"/>
      <c r="AT2258" s="418" t="n"/>
    </row>
    <row r="2259">
      <c r="A2259" s="417" t="n">
        <v>2250</v>
      </c>
      <c r="B2259" s="418" t="inlineStr">
        <is>
          <t>HANDLING AND TRUCKING FEE</t>
        </is>
      </c>
      <c r="C2259" s="418" t="inlineStr">
        <is>
          <t>អ៊ិចស្ពែឌីធ័រ ខេមបូឌា អិលធីឌី</t>
        </is>
      </c>
      <c r="D2259" s="418" t="inlineStr">
        <is>
          <t>L001-100045898</t>
        </is>
      </c>
      <c r="E2259" s="418" t="inlineStr">
        <is>
          <t>TI-0249136</t>
        </is>
      </c>
      <c r="F2259" s="419" t="n">
        <v>45068</v>
      </c>
      <c r="G2259" s="420" t="n">
        <v>57266</v>
      </c>
      <c r="H2259" s="418" t="n"/>
      <c r="I2259" s="455" t="n">
        <v>57266</v>
      </c>
      <c r="J2259" s="418">
        <f>IF(L2259&lt;&gt;"",L2259,K2259)</f>
        <v/>
      </c>
      <c r="K2259" s="418">
        <f>IF(AND(T2259=TRUE, U2259=TRUE, V2259=TRUE), IF(W2259&lt;-0.05, "អនុញ្ញាត (អ្នកផ្គត់ផ្គង់ប្រកាសខ្វះ)", "បានប្រកាស (អនុញ្ញាត)"), IF(AND(T2259=FALSE, U2259=FALSE, V2259=FALSE), "ព្យួរទុក (មិនមានទិន្នន័យ)", "ប្រកាសខុស (ព្យួរទុក)"))</f>
        <v/>
      </c>
      <c r="L2259" s="418" t="inlineStr"/>
      <c r="M2259" s="418" t="inlineStr"/>
      <c r="N2259" s="455" t="n"/>
      <c r="O2259" s="455">
        <f>IF(W2259&lt;0,AI2259,I2259)</f>
        <v/>
      </c>
      <c r="P2259" s="455">
        <f>I2259-O2259</f>
        <v/>
      </c>
      <c r="Q2259" s="418" t="n"/>
      <c r="R2259" s="418" t="inlineStr">
        <is>
          <t>TI-0249136</t>
        </is>
      </c>
      <c r="S2259" s="418" t="inlineStr"/>
      <c r="T2259" s="418">
        <f>R2259=S2259</f>
        <v/>
      </c>
      <c r="U2259" s="418">
        <f>AND(MONTH(F2259)=MONTH(Y2259), YEAR(F2259)=YEAR(Y2259))</f>
        <v/>
      </c>
      <c r="V2259" s="418">
        <f>AND(AC2259&lt;&gt;"", 'Company information'!D$4&lt;&gt;"", RIGHT(SUBSTITUTE(AC2259,"-",""),9)=RIGHT(SUBSTITUTE('Company information'!D$4,"-",""),9))</f>
        <v/>
      </c>
      <c r="W2259" s="418">
        <f>AI2259-I2259</f>
        <v/>
      </c>
      <c r="X2259" s="455" t="n"/>
      <c r="Y2259" s="417" t="n"/>
      <c r="Z2259" s="418" t="n"/>
      <c r="AA2259" s="418" t="n"/>
      <c r="AB2259" s="418" t="n"/>
      <c r="AC2259" s="418" t="n"/>
      <c r="AD2259" s="418" t="n"/>
      <c r="AE2259" s="455" t="n"/>
      <c r="AF2259" s="455" t="n"/>
      <c r="AG2259" s="455" t="n"/>
      <c r="AH2259" s="455" t="n"/>
      <c r="AI2259" s="455" t="n"/>
      <c r="AJ2259" s="455" t="n"/>
      <c r="AK2259" s="455" t="n"/>
      <c r="AL2259" s="455" t="n"/>
      <c r="AM2259" s="455" t="n"/>
      <c r="AN2259" s="455" t="n"/>
      <c r="AO2259" s="455" t="n"/>
      <c r="AP2259" s="455" t="n"/>
      <c r="AQ2259" s="455" t="n"/>
      <c r="AR2259" s="418" t="n"/>
      <c r="AS2259" s="418" t="n"/>
      <c r="AT2259" s="418" t="n"/>
    </row>
    <row r="2260">
      <c r="A2260" s="417" t="n">
        <v>2251</v>
      </c>
      <c r="B2260" s="418" t="inlineStr">
        <is>
          <t>CLERANCE FEE</t>
        </is>
      </c>
      <c r="C2260" s="418" t="inlineStr">
        <is>
          <t>56ប៊ី-លីង សឹបផ្លាយ ឆេន មេនេចម៉ិន ឯ.ក</t>
        </is>
      </c>
      <c r="D2260" s="418" t="inlineStr">
        <is>
          <t>K004-902004795</t>
        </is>
      </c>
      <c r="E2260" s="418" t="inlineStr">
        <is>
          <t>TI2023-0577</t>
        </is>
      </c>
      <c r="F2260" s="419" t="n">
        <v>45143</v>
      </c>
      <c r="G2260" s="420" t="n">
        <v>173124</v>
      </c>
      <c r="H2260" s="418" t="n"/>
      <c r="I2260" s="455" t="n">
        <v>173124</v>
      </c>
      <c r="J2260" s="418">
        <f>IF(L2260&lt;&gt;"",L2260,K2260)</f>
        <v/>
      </c>
      <c r="K2260" s="418">
        <f>IF(AND(T2260=TRUE, U2260=TRUE, V2260=TRUE), IF(W2260&lt;-0.05, "អនុញ្ញាត (អ្នកផ្គត់ផ្គង់ប្រកាសខ្វះ)", "បានប្រកាស (អនុញ្ញាត)"), IF(AND(T2260=FALSE, U2260=FALSE, V2260=FALSE), "ព្យួរទុក (មិនមានទិន្នន័យ)", "ប្រកាសខុស (ព្យួរទុក)"))</f>
        <v/>
      </c>
      <c r="L2260" s="418" t="inlineStr"/>
      <c r="M2260" s="418" t="inlineStr"/>
      <c r="N2260" s="455" t="n"/>
      <c r="O2260" s="455">
        <f>IF(W2260&lt;0,AI2260,I2260)</f>
        <v/>
      </c>
      <c r="P2260" s="455">
        <f>I2260-O2260</f>
        <v/>
      </c>
      <c r="Q2260" s="418" t="n"/>
      <c r="R2260" s="418" t="inlineStr">
        <is>
          <t>TI2023-0577</t>
        </is>
      </c>
      <c r="S2260" s="418" t="inlineStr"/>
      <c r="T2260" s="418">
        <f>R2260=S2260</f>
        <v/>
      </c>
      <c r="U2260" s="418">
        <f>AND(MONTH(F2260)=MONTH(Y2260), YEAR(F2260)=YEAR(Y2260))</f>
        <v/>
      </c>
      <c r="V2260" s="418">
        <f>AND(AC2260&lt;&gt;"", 'Company information'!D$4&lt;&gt;"", RIGHT(SUBSTITUTE(AC2260,"-",""),9)=RIGHT(SUBSTITUTE('Company information'!D$4,"-",""),9))</f>
        <v/>
      </c>
      <c r="W2260" s="418">
        <f>AI2260-I2260</f>
        <v/>
      </c>
      <c r="X2260" s="455" t="n"/>
      <c r="Y2260" s="417" t="n"/>
      <c r="Z2260" s="418" t="n"/>
      <c r="AA2260" s="418" t="n"/>
      <c r="AB2260" s="418" t="n"/>
      <c r="AC2260" s="418" t="n"/>
      <c r="AD2260" s="418" t="n"/>
      <c r="AE2260" s="455" t="n"/>
      <c r="AF2260" s="455" t="n"/>
      <c r="AG2260" s="455" t="n"/>
      <c r="AH2260" s="455" t="n"/>
      <c r="AI2260" s="455" t="n"/>
      <c r="AJ2260" s="455" t="n"/>
      <c r="AK2260" s="455" t="n"/>
      <c r="AL2260" s="455" t="n"/>
      <c r="AM2260" s="455" t="n"/>
      <c r="AN2260" s="455" t="n"/>
      <c r="AO2260" s="455" t="n"/>
      <c r="AP2260" s="455" t="n"/>
      <c r="AQ2260" s="455" t="n"/>
      <c r="AR2260" s="418" t="n"/>
      <c r="AS2260" s="418" t="n"/>
      <c r="AT2260" s="418" t="n"/>
    </row>
    <row r="2261">
      <c r="A2261" s="417" t="n">
        <v>2252</v>
      </c>
      <c r="B2261" s="418" t="inlineStr">
        <is>
          <t>Export Charge</t>
        </is>
      </c>
      <c r="C2261" s="418" t="inlineStr">
        <is>
          <t>ឆាយ ដា ឡូយីស្ទីក</t>
        </is>
      </c>
      <c r="D2261" s="418" t="inlineStr">
        <is>
          <t>L001-100063098</t>
        </is>
      </c>
      <c r="E2261" s="418" t="inlineStr">
        <is>
          <t>2305004467</t>
        </is>
      </c>
      <c r="F2261" s="419" t="n">
        <v>44962</v>
      </c>
      <c r="G2261" s="420" t="n">
        <v>77849</v>
      </c>
      <c r="H2261" s="418" t="n"/>
      <c r="I2261" s="455" t="n">
        <v>77849</v>
      </c>
      <c r="J2261" s="418">
        <f>IF(L2261&lt;&gt;"",L2261,K2261)</f>
        <v/>
      </c>
      <c r="K2261" s="418">
        <f>IF(AND(T2261=TRUE, U2261=TRUE, V2261=TRUE), IF(W2261&lt;-0.05, "អនុញ្ញាត (អ្នកផ្គត់ផ្គង់ប្រកាសខ្វះ)", "បានប្រកាស (អនុញ្ញាត)"), IF(AND(T2261=FALSE, U2261=FALSE, V2261=FALSE), "ព្យួរទុក (មិនមានទិន្នន័យ)", "ប្រកាសខុស (ព្យួរទុក)"))</f>
        <v/>
      </c>
      <c r="L2261" s="418" t="inlineStr"/>
      <c r="M2261" s="418" t="inlineStr"/>
      <c r="N2261" s="455" t="n"/>
      <c r="O2261" s="455">
        <f>IF(W2261&lt;0,AI2261,I2261)</f>
        <v/>
      </c>
      <c r="P2261" s="455">
        <f>I2261-O2261</f>
        <v/>
      </c>
      <c r="Q2261" s="418" t="n"/>
      <c r="R2261" s="418" t="inlineStr">
        <is>
          <t>2305004467</t>
        </is>
      </c>
      <c r="S2261" s="418" t="inlineStr"/>
      <c r="T2261" s="418">
        <f>R2261=S2261</f>
        <v/>
      </c>
      <c r="U2261" s="418">
        <f>AND(MONTH(F2261)=MONTH(Y2261), YEAR(F2261)=YEAR(Y2261))</f>
        <v/>
      </c>
      <c r="V2261" s="418">
        <f>AND(AC2261&lt;&gt;"", 'Company information'!D$4&lt;&gt;"", RIGHT(SUBSTITUTE(AC2261,"-",""),9)=RIGHT(SUBSTITUTE('Company information'!D$4,"-",""),9))</f>
        <v/>
      </c>
      <c r="W2261" s="418">
        <f>AI2261-I2261</f>
        <v/>
      </c>
      <c r="X2261" s="455" t="n"/>
      <c r="Y2261" s="417" t="n"/>
      <c r="Z2261" s="418" t="n"/>
      <c r="AA2261" s="418" t="n"/>
      <c r="AB2261" s="418" t="n"/>
      <c r="AC2261" s="418" t="n"/>
      <c r="AD2261" s="418" t="n"/>
      <c r="AE2261" s="455" t="n"/>
      <c r="AF2261" s="455" t="n"/>
      <c r="AG2261" s="455" t="n"/>
      <c r="AH2261" s="455" t="n"/>
      <c r="AI2261" s="455" t="n"/>
      <c r="AJ2261" s="455" t="n"/>
      <c r="AK2261" s="455" t="n"/>
      <c r="AL2261" s="455" t="n"/>
      <c r="AM2261" s="455" t="n"/>
      <c r="AN2261" s="455" t="n"/>
      <c r="AO2261" s="455" t="n"/>
      <c r="AP2261" s="455" t="n"/>
      <c r="AQ2261" s="455" t="n"/>
      <c r="AR2261" s="418" t="n"/>
      <c r="AS2261" s="418" t="n"/>
      <c r="AT2261" s="418" t="n"/>
    </row>
    <row r="2262">
      <c r="A2262" s="417" t="n">
        <v>2253</v>
      </c>
      <c r="B2262" s="418" t="inlineStr">
        <is>
          <t>HANDLING AND TRUCKING FEE</t>
        </is>
      </c>
      <c r="C2262" s="418" t="inlineStr">
        <is>
          <t>អ៊ិចស្ពែឌីធ័រ ខេមបូឌា អិលធីឌី</t>
        </is>
      </c>
      <c r="D2262" s="418" t="inlineStr">
        <is>
          <t>L001-100045898</t>
        </is>
      </c>
      <c r="E2262" s="418" t="inlineStr">
        <is>
          <t>TI-0249595</t>
        </is>
      </c>
      <c r="F2262" s="419" t="n">
        <v>45075</v>
      </c>
      <c r="G2262" s="420" t="n">
        <v>205643</v>
      </c>
      <c r="H2262" s="418" t="n"/>
      <c r="I2262" s="455" t="n">
        <v>205643</v>
      </c>
      <c r="J2262" s="418">
        <f>IF(L2262&lt;&gt;"",L2262,K2262)</f>
        <v/>
      </c>
      <c r="K2262" s="418">
        <f>IF(AND(T2262=TRUE, U2262=TRUE, V2262=TRUE), IF(W2262&lt;-0.05, "អនុញ្ញាត (អ្នកផ្គត់ផ្គង់ប្រកាសខ្វះ)", "បានប្រកាស (អនុញ្ញាត)"), IF(AND(T2262=FALSE, U2262=FALSE, V2262=FALSE), "ព្យួរទុក (មិនមានទិន្នន័យ)", "ប្រកាសខុស (ព្យួរទុក)"))</f>
        <v/>
      </c>
      <c r="L2262" s="418" t="inlineStr"/>
      <c r="M2262" s="418" t="inlineStr"/>
      <c r="N2262" s="455" t="n"/>
      <c r="O2262" s="455">
        <f>IF(W2262&lt;0,AI2262,I2262)</f>
        <v/>
      </c>
      <c r="P2262" s="455">
        <f>I2262-O2262</f>
        <v/>
      </c>
      <c r="Q2262" s="418" t="n"/>
      <c r="R2262" s="418" t="inlineStr">
        <is>
          <t>TI-0249595</t>
        </is>
      </c>
      <c r="S2262" s="418" t="inlineStr"/>
      <c r="T2262" s="418">
        <f>R2262=S2262</f>
        <v/>
      </c>
      <c r="U2262" s="418">
        <f>AND(MONTH(F2262)=MONTH(Y2262), YEAR(F2262)=YEAR(Y2262))</f>
        <v/>
      </c>
      <c r="V2262" s="418">
        <f>AND(AC2262&lt;&gt;"", 'Company information'!D$4&lt;&gt;"", RIGHT(SUBSTITUTE(AC2262,"-",""),9)=RIGHT(SUBSTITUTE('Company information'!D$4,"-",""),9))</f>
        <v/>
      </c>
      <c r="W2262" s="418">
        <f>AI2262-I2262</f>
        <v/>
      </c>
      <c r="X2262" s="455" t="n"/>
      <c r="Y2262" s="417" t="n"/>
      <c r="Z2262" s="418" t="n"/>
      <c r="AA2262" s="418" t="n"/>
      <c r="AB2262" s="418" t="n"/>
      <c r="AC2262" s="418" t="n"/>
      <c r="AD2262" s="418" t="n"/>
      <c r="AE2262" s="455" t="n"/>
      <c r="AF2262" s="455" t="n"/>
      <c r="AG2262" s="455" t="n"/>
      <c r="AH2262" s="455" t="n"/>
      <c r="AI2262" s="455" t="n"/>
      <c r="AJ2262" s="455" t="n"/>
      <c r="AK2262" s="455" t="n"/>
      <c r="AL2262" s="455" t="n"/>
      <c r="AM2262" s="455" t="n"/>
      <c r="AN2262" s="455" t="n"/>
      <c r="AO2262" s="455" t="n"/>
      <c r="AP2262" s="455" t="n"/>
      <c r="AQ2262" s="455" t="n"/>
      <c r="AR2262" s="418" t="n"/>
      <c r="AS2262" s="418" t="n"/>
      <c r="AT2262" s="418" t="n"/>
    </row>
    <row r="2263">
      <c r="A2263" s="417" t="n">
        <v>2254</v>
      </c>
      <c r="B2263" s="418" t="inlineStr">
        <is>
          <t>CLERANCE FEE</t>
        </is>
      </c>
      <c r="C2263" s="418" t="inlineStr">
        <is>
          <t>56ប៊ី-លីង សឹបផ្លាយ ឆេន មេនេចម៉ិន ឯ.ក</t>
        </is>
      </c>
      <c r="D2263" s="418" t="inlineStr">
        <is>
          <t>K004-902004795</t>
        </is>
      </c>
      <c r="E2263" s="418" t="inlineStr">
        <is>
          <t>TI2023-0576</t>
        </is>
      </c>
      <c r="F2263" s="419" t="n">
        <v>45143</v>
      </c>
      <c r="G2263" s="420" t="n">
        <v>173124</v>
      </c>
      <c r="H2263" s="418" t="n"/>
      <c r="I2263" s="455" t="n">
        <v>173124</v>
      </c>
      <c r="J2263" s="418">
        <f>IF(L2263&lt;&gt;"",L2263,K2263)</f>
        <v/>
      </c>
      <c r="K2263" s="418">
        <f>IF(AND(T2263=TRUE, U2263=TRUE, V2263=TRUE), IF(W2263&lt;-0.05, "អនុញ្ញាត (អ្នកផ្គត់ផ្គង់ប្រកាសខ្វះ)", "បានប្រកាស (អនុញ្ញាត)"), IF(AND(T2263=FALSE, U2263=FALSE, V2263=FALSE), "ព្យួរទុក (មិនមានទិន្នន័យ)", "ប្រកាសខុស (ព្យួរទុក)"))</f>
        <v/>
      </c>
      <c r="L2263" s="418" t="inlineStr"/>
      <c r="M2263" s="418" t="inlineStr"/>
      <c r="N2263" s="455" t="n"/>
      <c r="O2263" s="455">
        <f>IF(W2263&lt;0,AI2263,I2263)</f>
        <v/>
      </c>
      <c r="P2263" s="455">
        <f>I2263-O2263</f>
        <v/>
      </c>
      <c r="Q2263" s="418" t="n"/>
      <c r="R2263" s="418" t="inlineStr">
        <is>
          <t>TI2023-0576</t>
        </is>
      </c>
      <c r="S2263" s="418" t="inlineStr"/>
      <c r="T2263" s="418">
        <f>R2263=S2263</f>
        <v/>
      </c>
      <c r="U2263" s="418">
        <f>AND(MONTH(F2263)=MONTH(Y2263), YEAR(F2263)=YEAR(Y2263))</f>
        <v/>
      </c>
      <c r="V2263" s="418">
        <f>AND(AC2263&lt;&gt;"", 'Company information'!D$4&lt;&gt;"", RIGHT(SUBSTITUTE(AC2263,"-",""),9)=RIGHT(SUBSTITUTE('Company information'!D$4,"-",""),9))</f>
        <v/>
      </c>
      <c r="W2263" s="418">
        <f>AI2263-I2263</f>
        <v/>
      </c>
      <c r="X2263" s="455" t="n"/>
      <c r="Y2263" s="417" t="n"/>
      <c r="Z2263" s="418" t="n"/>
      <c r="AA2263" s="418" t="n"/>
      <c r="AB2263" s="418" t="n"/>
      <c r="AC2263" s="418" t="n"/>
      <c r="AD2263" s="418" t="n"/>
      <c r="AE2263" s="455" t="n"/>
      <c r="AF2263" s="455" t="n"/>
      <c r="AG2263" s="455" t="n"/>
      <c r="AH2263" s="455" t="n"/>
      <c r="AI2263" s="455" t="n"/>
      <c r="AJ2263" s="455" t="n"/>
      <c r="AK2263" s="455" t="n"/>
      <c r="AL2263" s="455" t="n"/>
      <c r="AM2263" s="455" t="n"/>
      <c r="AN2263" s="455" t="n"/>
      <c r="AO2263" s="455" t="n"/>
      <c r="AP2263" s="455" t="n"/>
      <c r="AQ2263" s="455" t="n"/>
      <c r="AR2263" s="418" t="n"/>
      <c r="AS2263" s="418" t="n"/>
      <c r="AT2263" s="418" t="n"/>
    </row>
    <row r="2264">
      <c r="A2264" s="417" t="n">
        <v>2255</v>
      </c>
      <c r="B2264" s="418" t="inlineStr">
        <is>
          <t>HANDLING AND TRUCKING FEE</t>
        </is>
      </c>
      <c r="C2264" s="418" t="inlineStr">
        <is>
          <t>អ៊ិចស្ពែឌីធ័រ ខេមបូឌា អិលធីឌី</t>
        </is>
      </c>
      <c r="D2264" s="418" t="inlineStr">
        <is>
          <t>L001-100045898</t>
        </is>
      </c>
      <c r="E2264" s="418" t="inlineStr">
        <is>
          <t>TI-0249606</t>
        </is>
      </c>
      <c r="F2264" s="419" t="n">
        <v>45075</v>
      </c>
      <c r="G2264" s="420" t="n">
        <v>57331</v>
      </c>
      <c r="H2264" s="418" t="n"/>
      <c r="I2264" s="455" t="n">
        <v>57331</v>
      </c>
      <c r="J2264" s="418">
        <f>IF(L2264&lt;&gt;"",L2264,K2264)</f>
        <v/>
      </c>
      <c r="K2264" s="418">
        <f>IF(AND(T2264=TRUE, U2264=TRUE, V2264=TRUE), IF(W2264&lt;-0.05, "អនុញ្ញាត (អ្នកផ្គត់ផ្គង់ប្រកាសខ្វះ)", "បានប្រកាស (អនុញ្ញាត)"), IF(AND(T2264=FALSE, U2264=FALSE, V2264=FALSE), "ព្យួរទុក (មិនមានទិន្នន័យ)", "ប្រកាសខុស (ព្យួរទុក)"))</f>
        <v/>
      </c>
      <c r="L2264" s="418" t="inlineStr"/>
      <c r="M2264" s="418" t="inlineStr"/>
      <c r="N2264" s="455" t="n"/>
      <c r="O2264" s="455">
        <f>IF(W2264&lt;0,AI2264,I2264)</f>
        <v/>
      </c>
      <c r="P2264" s="455">
        <f>I2264-O2264</f>
        <v/>
      </c>
      <c r="Q2264" s="418" t="n"/>
      <c r="R2264" s="418" t="inlineStr">
        <is>
          <t>TI-0249606</t>
        </is>
      </c>
      <c r="S2264" s="418" t="inlineStr"/>
      <c r="T2264" s="418">
        <f>R2264=S2264</f>
        <v/>
      </c>
      <c r="U2264" s="418">
        <f>AND(MONTH(F2264)=MONTH(Y2264), YEAR(F2264)=YEAR(Y2264))</f>
        <v/>
      </c>
      <c r="V2264" s="418">
        <f>AND(AC2264&lt;&gt;"", 'Company information'!D$4&lt;&gt;"", RIGHT(SUBSTITUTE(AC2264,"-",""),9)=RIGHT(SUBSTITUTE('Company information'!D$4,"-",""),9))</f>
        <v/>
      </c>
      <c r="W2264" s="418">
        <f>AI2264-I2264</f>
        <v/>
      </c>
      <c r="X2264" s="455" t="n"/>
      <c r="Y2264" s="417" t="n"/>
      <c r="Z2264" s="418" t="n"/>
      <c r="AA2264" s="418" t="n"/>
      <c r="AB2264" s="418" t="n"/>
      <c r="AC2264" s="418" t="n"/>
      <c r="AD2264" s="418" t="n"/>
      <c r="AE2264" s="455" t="n"/>
      <c r="AF2264" s="455" t="n"/>
      <c r="AG2264" s="455" t="n"/>
      <c r="AH2264" s="455" t="n"/>
      <c r="AI2264" s="455" t="n"/>
      <c r="AJ2264" s="455" t="n"/>
      <c r="AK2264" s="455" t="n"/>
      <c r="AL2264" s="455" t="n"/>
      <c r="AM2264" s="455" t="n"/>
      <c r="AN2264" s="455" t="n"/>
      <c r="AO2264" s="455" t="n"/>
      <c r="AP2264" s="455" t="n"/>
      <c r="AQ2264" s="455" t="n"/>
      <c r="AR2264" s="418" t="n"/>
      <c r="AS2264" s="418" t="n"/>
      <c r="AT2264" s="418" t="n"/>
    </row>
    <row r="2265">
      <c r="A2265" s="417" t="n">
        <v>2256</v>
      </c>
      <c r="B2265" s="418" t="inlineStr">
        <is>
          <t>Worker fee</t>
        </is>
      </c>
      <c r="C2265" s="418" t="inlineStr">
        <is>
          <t>ឆាយ ដា ឡូយីស្ទីក</t>
        </is>
      </c>
      <c r="D2265" s="418" t="inlineStr">
        <is>
          <t>L001-100063098</t>
        </is>
      </c>
      <c r="E2265" s="418" t="inlineStr">
        <is>
          <t>2305005732</t>
        </is>
      </c>
      <c r="F2265" s="419" t="n">
        <v>45076</v>
      </c>
      <c r="G2265" s="420" t="n">
        <v>12345</v>
      </c>
      <c r="H2265" s="418" t="n"/>
      <c r="I2265" s="455" t="n">
        <v>12345</v>
      </c>
      <c r="J2265" s="418">
        <f>IF(L2265&lt;&gt;"",L2265,K2265)</f>
        <v/>
      </c>
      <c r="K2265" s="418">
        <f>IF(AND(T2265=TRUE, U2265=TRUE, V2265=TRUE), IF(W2265&lt;-0.05, "អនុញ្ញាត (អ្នកផ្គត់ផ្គង់ប្រកាសខ្វះ)", "បានប្រកាស (អនុញ្ញាត)"), IF(AND(T2265=FALSE, U2265=FALSE, V2265=FALSE), "ព្យួរទុក (មិនមានទិន្នន័យ)", "ប្រកាសខុស (ព្យួរទុក)"))</f>
        <v/>
      </c>
      <c r="L2265" s="418" t="inlineStr"/>
      <c r="M2265" s="418" t="inlineStr"/>
      <c r="N2265" s="455" t="n"/>
      <c r="O2265" s="455">
        <f>IF(W2265&lt;0,AI2265,I2265)</f>
        <v/>
      </c>
      <c r="P2265" s="455">
        <f>I2265-O2265</f>
        <v/>
      </c>
      <c r="Q2265" s="418" t="n"/>
      <c r="R2265" s="418" t="inlineStr">
        <is>
          <t>2305005732</t>
        </is>
      </c>
      <c r="S2265" s="418" t="inlineStr"/>
      <c r="T2265" s="418">
        <f>R2265=S2265</f>
        <v/>
      </c>
      <c r="U2265" s="418">
        <f>AND(MONTH(F2265)=MONTH(Y2265), YEAR(F2265)=YEAR(Y2265))</f>
        <v/>
      </c>
      <c r="V2265" s="418">
        <f>AND(AC2265&lt;&gt;"", 'Company information'!D$4&lt;&gt;"", RIGHT(SUBSTITUTE(AC2265,"-",""),9)=RIGHT(SUBSTITUTE('Company information'!D$4,"-",""),9))</f>
        <v/>
      </c>
      <c r="W2265" s="418">
        <f>AI2265-I2265</f>
        <v/>
      </c>
      <c r="X2265" s="455" t="n"/>
      <c r="Y2265" s="417" t="n"/>
      <c r="Z2265" s="418" t="n"/>
      <c r="AA2265" s="418" t="n"/>
      <c r="AB2265" s="418" t="n"/>
      <c r="AC2265" s="418" t="n"/>
      <c r="AD2265" s="418" t="n"/>
      <c r="AE2265" s="455" t="n"/>
      <c r="AF2265" s="455" t="n"/>
      <c r="AG2265" s="455" t="n"/>
      <c r="AH2265" s="455" t="n"/>
      <c r="AI2265" s="455" t="n"/>
      <c r="AJ2265" s="455" t="n"/>
      <c r="AK2265" s="455" t="n"/>
      <c r="AL2265" s="455" t="n"/>
      <c r="AM2265" s="455" t="n"/>
      <c r="AN2265" s="455" t="n"/>
      <c r="AO2265" s="455" t="n"/>
      <c r="AP2265" s="455" t="n"/>
      <c r="AQ2265" s="455" t="n"/>
      <c r="AR2265" s="418" t="n"/>
      <c r="AS2265" s="418" t="n"/>
      <c r="AT2265" s="418" t="n"/>
    </row>
    <row r="2266">
      <c r="A2266" s="417" t="n">
        <v>2257</v>
      </c>
      <c r="B2266" s="418" t="inlineStr">
        <is>
          <t>CLERANCE FEE</t>
        </is>
      </c>
      <c r="C2266" s="418" t="inlineStr">
        <is>
          <t>56ប៊ី-លីង សឹបផ្លាយ ឆេន មេនេចម៉ិន ឯ.ក</t>
        </is>
      </c>
      <c r="D2266" s="418" t="inlineStr">
        <is>
          <t>K004-902004795</t>
        </is>
      </c>
      <c r="E2266" s="418" t="inlineStr">
        <is>
          <t>TI2023-0659</t>
        </is>
      </c>
      <c r="F2266" s="419" t="n">
        <v>45075</v>
      </c>
      <c r="G2266" s="420" t="n">
        <v>172746</v>
      </c>
      <c r="H2266" s="418" t="n"/>
      <c r="I2266" s="455" t="n">
        <v>172746</v>
      </c>
      <c r="J2266" s="418">
        <f>IF(L2266&lt;&gt;"",L2266,K2266)</f>
        <v/>
      </c>
      <c r="K2266" s="418">
        <f>IF(AND(T2266=TRUE, U2266=TRUE, V2266=TRUE), IF(W2266&lt;-0.05, "អនុញ្ញាត (អ្នកផ្គត់ផ្គង់ប្រកាសខ្វះ)", "បានប្រកាស (អនុញ្ញាត)"), IF(AND(T2266=FALSE, U2266=FALSE, V2266=FALSE), "ព្យួរទុក (មិនមានទិន្នន័យ)", "ប្រកាសខុស (ព្យួរទុក)"))</f>
        <v/>
      </c>
      <c r="L2266" s="418" t="inlineStr"/>
      <c r="M2266" s="418" t="inlineStr"/>
      <c r="N2266" s="455" t="n"/>
      <c r="O2266" s="455">
        <f>IF(W2266&lt;0,AI2266,I2266)</f>
        <v/>
      </c>
      <c r="P2266" s="455">
        <f>I2266-O2266</f>
        <v/>
      </c>
      <c r="Q2266" s="418" t="n"/>
      <c r="R2266" s="418" t="inlineStr">
        <is>
          <t>TI2023-0659</t>
        </is>
      </c>
      <c r="S2266" s="418" t="inlineStr"/>
      <c r="T2266" s="418">
        <f>R2266=S2266</f>
        <v/>
      </c>
      <c r="U2266" s="418">
        <f>AND(MONTH(F2266)=MONTH(Y2266), YEAR(F2266)=YEAR(Y2266))</f>
        <v/>
      </c>
      <c r="V2266" s="418">
        <f>AND(AC2266&lt;&gt;"", 'Company information'!D$4&lt;&gt;"", RIGHT(SUBSTITUTE(AC2266,"-",""),9)=RIGHT(SUBSTITUTE('Company information'!D$4,"-",""),9))</f>
        <v/>
      </c>
      <c r="W2266" s="418">
        <f>AI2266-I2266</f>
        <v/>
      </c>
      <c r="X2266" s="455" t="n"/>
      <c r="Y2266" s="417" t="n"/>
      <c r="Z2266" s="418" t="n"/>
      <c r="AA2266" s="418" t="n"/>
      <c r="AB2266" s="418" t="n"/>
      <c r="AC2266" s="418" t="n"/>
      <c r="AD2266" s="418" t="n"/>
      <c r="AE2266" s="455" t="n"/>
      <c r="AF2266" s="455" t="n"/>
      <c r="AG2266" s="455" t="n"/>
      <c r="AH2266" s="455" t="n"/>
      <c r="AI2266" s="455" t="n"/>
      <c r="AJ2266" s="455" t="n"/>
      <c r="AK2266" s="455" t="n"/>
      <c r="AL2266" s="455" t="n"/>
      <c r="AM2266" s="455" t="n"/>
      <c r="AN2266" s="455" t="n"/>
      <c r="AO2266" s="455" t="n"/>
      <c r="AP2266" s="455" t="n"/>
      <c r="AQ2266" s="455" t="n"/>
      <c r="AR2266" s="418" t="n"/>
      <c r="AS2266" s="418" t="n"/>
      <c r="AT2266" s="418" t="n"/>
    </row>
    <row r="2267">
      <c r="A2267" s="417" t="n">
        <v>2258</v>
      </c>
      <c r="B2267" s="418" t="inlineStr">
        <is>
          <t>HANDLING AND TRUCKING FEE</t>
        </is>
      </c>
      <c r="C2267" s="418" t="inlineStr">
        <is>
          <t>អ៊ិចស្ពែឌីធ័រ ខេមបូឌា អិលធីឌី</t>
        </is>
      </c>
      <c r="D2267" s="418" t="inlineStr">
        <is>
          <t>L001-100045898</t>
        </is>
      </c>
      <c r="E2267" s="418" t="inlineStr">
        <is>
          <t>TI-0248667</t>
        </is>
      </c>
      <c r="F2267" s="419" t="n">
        <v>45061</v>
      </c>
      <c r="G2267" s="420" t="n">
        <v>57303</v>
      </c>
      <c r="H2267" s="418" t="n"/>
      <c r="I2267" s="455" t="n">
        <v>57303</v>
      </c>
      <c r="J2267" s="418">
        <f>IF(L2267&lt;&gt;"",L2267,K2267)</f>
        <v/>
      </c>
      <c r="K2267" s="418">
        <f>IF(AND(T2267=TRUE, U2267=TRUE, V2267=TRUE), IF(W2267&lt;-0.05, "អនុញ្ញាត (អ្នកផ្គត់ផ្គង់ប្រកាសខ្វះ)", "បានប្រកាស (អនុញ្ញាត)"), IF(AND(T2267=FALSE, U2267=FALSE, V2267=FALSE), "ព្យួរទុក (មិនមានទិន្នន័យ)", "ប្រកាសខុស (ព្យួរទុក)"))</f>
        <v/>
      </c>
      <c r="L2267" s="418" t="inlineStr"/>
      <c r="M2267" s="418" t="inlineStr"/>
      <c r="N2267" s="455" t="n"/>
      <c r="O2267" s="455">
        <f>IF(W2267&lt;0,AI2267,I2267)</f>
        <v/>
      </c>
      <c r="P2267" s="455">
        <f>I2267-O2267</f>
        <v/>
      </c>
      <c r="Q2267" s="418" t="n"/>
      <c r="R2267" s="418" t="inlineStr">
        <is>
          <t>TI-0248667</t>
        </is>
      </c>
      <c r="S2267" s="418" t="inlineStr"/>
      <c r="T2267" s="418">
        <f>R2267=S2267</f>
        <v/>
      </c>
      <c r="U2267" s="418">
        <f>AND(MONTH(F2267)=MONTH(Y2267), YEAR(F2267)=YEAR(Y2267))</f>
        <v/>
      </c>
      <c r="V2267" s="418">
        <f>AND(AC2267&lt;&gt;"", 'Company information'!D$4&lt;&gt;"", RIGHT(SUBSTITUTE(AC2267,"-",""),9)=RIGHT(SUBSTITUTE('Company information'!D$4,"-",""),9))</f>
        <v/>
      </c>
      <c r="W2267" s="418">
        <f>AI2267-I2267</f>
        <v/>
      </c>
      <c r="X2267" s="455" t="n"/>
      <c r="Y2267" s="417" t="n"/>
      <c r="Z2267" s="418" t="n"/>
      <c r="AA2267" s="418" t="n"/>
      <c r="AB2267" s="418" t="n"/>
      <c r="AC2267" s="418" t="n"/>
      <c r="AD2267" s="418" t="n"/>
      <c r="AE2267" s="455" t="n"/>
      <c r="AF2267" s="455" t="n"/>
      <c r="AG2267" s="455" t="n"/>
      <c r="AH2267" s="455" t="n"/>
      <c r="AI2267" s="455" t="n"/>
      <c r="AJ2267" s="455" t="n"/>
      <c r="AK2267" s="455" t="n"/>
      <c r="AL2267" s="455" t="n"/>
      <c r="AM2267" s="455" t="n"/>
      <c r="AN2267" s="455" t="n"/>
      <c r="AO2267" s="455" t="n"/>
      <c r="AP2267" s="455" t="n"/>
      <c r="AQ2267" s="455" t="n"/>
      <c r="AR2267" s="418" t="n"/>
      <c r="AS2267" s="418" t="n"/>
      <c r="AT2267" s="418" t="n"/>
    </row>
    <row r="2268">
      <c r="A2268" s="417" t="n">
        <v>2259</v>
      </c>
      <c r="B2268" s="418" t="inlineStr">
        <is>
          <t>CLEARANCE AND TRUCKING FEE</t>
        </is>
      </c>
      <c r="C2268" s="418" t="inlineStr">
        <is>
          <t>56ប៊ី-លីង សឹបផ្លាយ ឆេន មេនេចម៉ិន ឯ.ក</t>
        </is>
      </c>
      <c r="D2268" s="418" t="inlineStr">
        <is>
          <t>K004-902004795</t>
        </is>
      </c>
      <c r="E2268" s="418" t="inlineStr">
        <is>
          <t>TI2023-0660</t>
        </is>
      </c>
      <c r="F2268" s="419" t="n">
        <v>45075</v>
      </c>
      <c r="G2268" s="420" t="n">
        <v>211820</v>
      </c>
      <c r="H2268" s="418" t="n"/>
      <c r="I2268" s="455" t="n">
        <v>211820</v>
      </c>
      <c r="J2268" s="418">
        <f>IF(L2268&lt;&gt;"",L2268,K2268)</f>
        <v/>
      </c>
      <c r="K2268" s="418">
        <f>IF(AND(T2268=TRUE, U2268=TRUE, V2268=TRUE), IF(W2268&lt;-0.05, "អនុញ្ញាត (អ្នកផ្គត់ផ្គង់ប្រកាសខ្វះ)", "បានប្រកាស (អនុញ្ញាត)"), IF(AND(T2268=FALSE, U2268=FALSE, V2268=FALSE), "ព្យួរទុក (មិនមានទិន្នន័យ)", "ប្រកាសខុស (ព្យួរទុក)"))</f>
        <v/>
      </c>
      <c r="L2268" s="418" t="inlineStr"/>
      <c r="M2268" s="418" t="inlineStr"/>
      <c r="N2268" s="455" t="n"/>
      <c r="O2268" s="455">
        <f>IF(W2268&lt;0,AI2268,I2268)</f>
        <v/>
      </c>
      <c r="P2268" s="455">
        <f>I2268-O2268</f>
        <v/>
      </c>
      <c r="Q2268" s="418" t="n"/>
      <c r="R2268" s="418" t="inlineStr">
        <is>
          <t>TI2023-0660</t>
        </is>
      </c>
      <c r="S2268" s="418" t="inlineStr"/>
      <c r="T2268" s="418">
        <f>R2268=S2268</f>
        <v/>
      </c>
      <c r="U2268" s="418">
        <f>AND(MONTH(F2268)=MONTH(Y2268), YEAR(F2268)=YEAR(Y2268))</f>
        <v/>
      </c>
      <c r="V2268" s="418">
        <f>AND(AC2268&lt;&gt;"", 'Company information'!D$4&lt;&gt;"", RIGHT(SUBSTITUTE(AC2268,"-",""),9)=RIGHT(SUBSTITUTE('Company information'!D$4,"-",""),9))</f>
        <v/>
      </c>
      <c r="W2268" s="418">
        <f>AI2268-I2268</f>
        <v/>
      </c>
      <c r="X2268" s="455" t="n"/>
      <c r="Y2268" s="417" t="n"/>
      <c r="Z2268" s="418" t="n"/>
      <c r="AA2268" s="418" t="n"/>
      <c r="AB2268" s="418" t="n"/>
      <c r="AC2268" s="418" t="n"/>
      <c r="AD2268" s="418" t="n"/>
      <c r="AE2268" s="455" t="n"/>
      <c r="AF2268" s="455" t="n"/>
      <c r="AG2268" s="455" t="n"/>
      <c r="AH2268" s="455" t="n"/>
      <c r="AI2268" s="455" t="n"/>
      <c r="AJ2268" s="455" t="n"/>
      <c r="AK2268" s="455" t="n"/>
      <c r="AL2268" s="455" t="n"/>
      <c r="AM2268" s="455" t="n"/>
      <c r="AN2268" s="455" t="n"/>
      <c r="AO2268" s="455" t="n"/>
      <c r="AP2268" s="455" t="n"/>
      <c r="AQ2268" s="455" t="n"/>
      <c r="AR2268" s="418" t="n"/>
      <c r="AS2268" s="418" t="n"/>
      <c r="AT2268" s="418" t="n"/>
    </row>
    <row r="2269">
      <c r="A2269" s="417" t="n">
        <v>2260</v>
      </c>
      <c r="B2269" s="418" t="inlineStr">
        <is>
          <t>HANDLING AND TRUCKING FEE</t>
        </is>
      </c>
      <c r="C2269" s="418" t="inlineStr">
        <is>
          <t>អ៊ិចស្ពែឌីធ័រ ខេមបូឌា អិលធីឌី</t>
        </is>
      </c>
      <c r="D2269" s="418" t="inlineStr">
        <is>
          <t>L001-100045898</t>
        </is>
      </c>
      <c r="E2269" s="418" t="inlineStr">
        <is>
          <t>TI-0248661</t>
        </is>
      </c>
      <c r="F2269" s="419" t="n">
        <v>45061</v>
      </c>
      <c r="G2269" s="420" t="n">
        <v>57483</v>
      </c>
      <c r="H2269" s="418" t="n"/>
      <c r="I2269" s="455" t="n">
        <v>57483</v>
      </c>
      <c r="J2269" s="418">
        <f>IF(L2269&lt;&gt;"",L2269,K2269)</f>
        <v/>
      </c>
      <c r="K2269" s="418">
        <f>IF(AND(T2269=TRUE, U2269=TRUE, V2269=TRUE), IF(W2269&lt;-0.05, "អនុញ្ញាត (អ្នកផ្គត់ផ្គង់ប្រកាសខ្វះ)", "បានប្រកាស (អនុញ្ញាត)"), IF(AND(T2269=FALSE, U2269=FALSE, V2269=FALSE), "ព្យួរទុក (មិនមានទិន្នន័យ)", "ប្រកាសខុស (ព្យួរទុក)"))</f>
        <v/>
      </c>
      <c r="L2269" s="418" t="inlineStr"/>
      <c r="M2269" s="418" t="inlineStr"/>
      <c r="N2269" s="455" t="n"/>
      <c r="O2269" s="455">
        <f>IF(W2269&lt;0,AI2269,I2269)</f>
        <v/>
      </c>
      <c r="P2269" s="455">
        <f>I2269-O2269</f>
        <v/>
      </c>
      <c r="Q2269" s="418" t="n"/>
      <c r="R2269" s="418" t="inlineStr">
        <is>
          <t>TI-0248661</t>
        </is>
      </c>
      <c r="S2269" s="418" t="inlineStr"/>
      <c r="T2269" s="418">
        <f>R2269=S2269</f>
        <v/>
      </c>
      <c r="U2269" s="418">
        <f>AND(MONTH(F2269)=MONTH(Y2269), YEAR(F2269)=YEAR(Y2269))</f>
        <v/>
      </c>
      <c r="V2269" s="418">
        <f>AND(AC2269&lt;&gt;"", 'Company information'!D$4&lt;&gt;"", RIGHT(SUBSTITUTE(AC2269,"-",""),9)=RIGHT(SUBSTITUTE('Company information'!D$4,"-",""),9))</f>
        <v/>
      </c>
      <c r="W2269" s="418">
        <f>AI2269-I2269</f>
        <v/>
      </c>
      <c r="X2269" s="455" t="n"/>
      <c r="Y2269" s="417" t="n"/>
      <c r="Z2269" s="418" t="n"/>
      <c r="AA2269" s="418" t="n"/>
      <c r="AB2269" s="418" t="n"/>
      <c r="AC2269" s="418" t="n"/>
      <c r="AD2269" s="418" t="n"/>
      <c r="AE2269" s="455" t="n"/>
      <c r="AF2269" s="455" t="n"/>
      <c r="AG2269" s="455" t="n"/>
      <c r="AH2269" s="455" t="n"/>
      <c r="AI2269" s="455" t="n"/>
      <c r="AJ2269" s="455" t="n"/>
      <c r="AK2269" s="455" t="n"/>
      <c r="AL2269" s="455" t="n"/>
      <c r="AM2269" s="455" t="n"/>
      <c r="AN2269" s="455" t="n"/>
      <c r="AO2269" s="455" t="n"/>
      <c r="AP2269" s="455" t="n"/>
      <c r="AQ2269" s="455" t="n"/>
      <c r="AR2269" s="418" t="n"/>
      <c r="AS2269" s="418" t="n"/>
      <c r="AT2269" s="418" t="n"/>
    </row>
    <row r="2270">
      <c r="A2270" s="417" t="n">
        <v>2261</v>
      </c>
      <c r="B2270" s="418" t="inlineStr">
        <is>
          <t>Export Charge</t>
        </is>
      </c>
      <c r="C2270" s="418" t="inlineStr">
        <is>
          <t>ឆាយ ដា ឡូយីស្ទីក</t>
        </is>
      </c>
      <c r="D2270" s="418" t="inlineStr">
        <is>
          <t>L001-100063098</t>
        </is>
      </c>
      <c r="E2270" s="418" t="inlineStr">
        <is>
          <t>2305005349</t>
        </is>
      </c>
      <c r="F2270" s="419" t="n">
        <v>45068</v>
      </c>
      <c r="G2270" s="420" t="n">
        <v>77698</v>
      </c>
      <c r="H2270" s="418" t="n"/>
      <c r="I2270" s="455" t="n">
        <v>77698</v>
      </c>
      <c r="J2270" s="418">
        <f>IF(L2270&lt;&gt;"",L2270,K2270)</f>
        <v/>
      </c>
      <c r="K2270" s="418">
        <f>IF(AND(T2270=TRUE, U2270=TRUE, V2270=TRUE), IF(W2270&lt;-0.05, "អនុញ្ញាត (អ្នកផ្គត់ផ្គង់ប្រកាសខ្វះ)", "បានប្រកាស (អនុញ្ញាត)"), IF(AND(T2270=FALSE, U2270=FALSE, V2270=FALSE), "ព្យួរទុក (មិនមានទិន្នន័យ)", "ប្រកាសខុស (ព្យួរទុក)"))</f>
        <v/>
      </c>
      <c r="L2270" s="418" t="inlineStr"/>
      <c r="M2270" s="418" t="inlineStr"/>
      <c r="N2270" s="455" t="n"/>
      <c r="O2270" s="455">
        <f>IF(W2270&lt;0,AI2270,I2270)</f>
        <v/>
      </c>
      <c r="P2270" s="455">
        <f>I2270-O2270</f>
        <v/>
      </c>
      <c r="Q2270" s="418" t="n"/>
      <c r="R2270" s="418" t="inlineStr">
        <is>
          <t>2305005349</t>
        </is>
      </c>
      <c r="S2270" s="418" t="inlineStr"/>
      <c r="T2270" s="418">
        <f>R2270=S2270</f>
        <v/>
      </c>
      <c r="U2270" s="418">
        <f>AND(MONTH(F2270)=MONTH(Y2270), YEAR(F2270)=YEAR(Y2270))</f>
        <v/>
      </c>
      <c r="V2270" s="418">
        <f>AND(AC2270&lt;&gt;"", 'Company information'!D$4&lt;&gt;"", RIGHT(SUBSTITUTE(AC2270,"-",""),9)=RIGHT(SUBSTITUTE('Company information'!D$4,"-",""),9))</f>
        <v/>
      </c>
      <c r="W2270" s="418">
        <f>AI2270-I2270</f>
        <v/>
      </c>
      <c r="X2270" s="455" t="n"/>
      <c r="Y2270" s="417" t="n"/>
      <c r="Z2270" s="418" t="n"/>
      <c r="AA2270" s="418" t="n"/>
      <c r="AB2270" s="418" t="n"/>
      <c r="AC2270" s="418" t="n"/>
      <c r="AD2270" s="418" t="n"/>
      <c r="AE2270" s="455" t="n"/>
      <c r="AF2270" s="455" t="n"/>
      <c r="AG2270" s="455" t="n"/>
      <c r="AH2270" s="455" t="n"/>
      <c r="AI2270" s="455" t="n"/>
      <c r="AJ2270" s="455" t="n"/>
      <c r="AK2270" s="455" t="n"/>
      <c r="AL2270" s="455" t="n"/>
      <c r="AM2270" s="455" t="n"/>
      <c r="AN2270" s="455" t="n"/>
      <c r="AO2270" s="455" t="n"/>
      <c r="AP2270" s="455" t="n"/>
      <c r="AQ2270" s="455" t="n"/>
      <c r="AR2270" s="418" t="n"/>
      <c r="AS2270" s="418" t="n"/>
      <c r="AT2270" s="418" t="n"/>
    </row>
    <row r="2271">
      <c r="A2271" s="417" t="n">
        <v>2262</v>
      </c>
      <c r="B2271" s="418" t="inlineStr">
        <is>
          <t>Export Charge</t>
        </is>
      </c>
      <c r="C2271" s="418" t="inlineStr">
        <is>
          <t>ឆាយ ដា ឡូយីស្ទីក</t>
        </is>
      </c>
      <c r="D2271" s="418" t="inlineStr">
        <is>
          <t>L001-100063098</t>
        </is>
      </c>
      <c r="E2271" s="418" t="inlineStr">
        <is>
          <t>2305005344</t>
        </is>
      </c>
      <c r="F2271" s="419" t="n">
        <v>45068</v>
      </c>
      <c r="G2271" s="420" t="n">
        <v>77698</v>
      </c>
      <c r="H2271" s="418" t="n"/>
      <c r="I2271" s="455" t="n">
        <v>77698</v>
      </c>
      <c r="J2271" s="418">
        <f>IF(L2271&lt;&gt;"",L2271,K2271)</f>
        <v/>
      </c>
      <c r="K2271" s="418">
        <f>IF(AND(T2271=TRUE, U2271=TRUE, V2271=TRUE), IF(W2271&lt;-0.05, "អនុញ្ញាត (អ្នកផ្គត់ផ្គង់ប្រកាសខ្វះ)", "បានប្រកាស (អនុញ្ញាត)"), IF(AND(T2271=FALSE, U2271=FALSE, V2271=FALSE), "ព្យួរទុក (មិនមានទិន្នន័យ)", "ប្រកាសខុស (ព្យួរទុក)"))</f>
        <v/>
      </c>
      <c r="L2271" s="418" t="inlineStr"/>
      <c r="M2271" s="418" t="inlineStr"/>
      <c r="N2271" s="455" t="n"/>
      <c r="O2271" s="455">
        <f>IF(W2271&lt;0,AI2271,I2271)</f>
        <v/>
      </c>
      <c r="P2271" s="455">
        <f>I2271-O2271</f>
        <v/>
      </c>
      <c r="Q2271" s="418" t="n"/>
      <c r="R2271" s="418" t="inlineStr">
        <is>
          <t>2305005344</t>
        </is>
      </c>
      <c r="S2271" s="418" t="inlineStr"/>
      <c r="T2271" s="418">
        <f>R2271=S2271</f>
        <v/>
      </c>
      <c r="U2271" s="418">
        <f>AND(MONTH(F2271)=MONTH(Y2271), YEAR(F2271)=YEAR(Y2271))</f>
        <v/>
      </c>
      <c r="V2271" s="418">
        <f>AND(AC2271&lt;&gt;"", 'Company information'!D$4&lt;&gt;"", RIGHT(SUBSTITUTE(AC2271,"-",""),9)=RIGHT(SUBSTITUTE('Company information'!D$4,"-",""),9))</f>
        <v/>
      </c>
      <c r="W2271" s="418">
        <f>AI2271-I2271</f>
        <v/>
      </c>
      <c r="X2271" s="455" t="n"/>
      <c r="Y2271" s="417" t="n"/>
      <c r="Z2271" s="418" t="n"/>
      <c r="AA2271" s="418" t="n"/>
      <c r="AB2271" s="418" t="n"/>
      <c r="AC2271" s="418" t="n"/>
      <c r="AD2271" s="418" t="n"/>
      <c r="AE2271" s="455" t="n"/>
      <c r="AF2271" s="455" t="n"/>
      <c r="AG2271" s="455" t="n"/>
      <c r="AH2271" s="455" t="n"/>
      <c r="AI2271" s="455" t="n"/>
      <c r="AJ2271" s="455" t="n"/>
      <c r="AK2271" s="455" t="n"/>
      <c r="AL2271" s="455" t="n"/>
      <c r="AM2271" s="455" t="n"/>
      <c r="AN2271" s="455" t="n"/>
      <c r="AO2271" s="455" t="n"/>
      <c r="AP2271" s="455" t="n"/>
      <c r="AQ2271" s="455" t="n"/>
      <c r="AR2271" s="418" t="n"/>
      <c r="AS2271" s="418" t="n"/>
      <c r="AT2271" s="418" t="n"/>
    </row>
    <row r="2272">
      <c r="A2272" s="417" t="n">
        <v>2263</v>
      </c>
      <c r="B2272" s="418" t="inlineStr">
        <is>
          <t>Export Charge</t>
        </is>
      </c>
      <c r="C2272" s="418" t="inlineStr">
        <is>
          <t>ឆាយ ដា ឡូយីស្ទីក</t>
        </is>
      </c>
      <c r="D2272" s="418" t="inlineStr">
        <is>
          <t>L001-100063098</t>
        </is>
      </c>
      <c r="E2272" s="418" t="inlineStr">
        <is>
          <t>2305005342</t>
        </is>
      </c>
      <c r="F2272" s="419" t="n">
        <v>45068</v>
      </c>
      <c r="G2272" s="420" t="n">
        <v>90031</v>
      </c>
      <c r="H2272" s="418" t="n"/>
      <c r="I2272" s="455" t="n">
        <v>90031</v>
      </c>
      <c r="J2272" s="418">
        <f>IF(L2272&lt;&gt;"",L2272,K2272)</f>
        <v/>
      </c>
      <c r="K2272" s="418">
        <f>IF(AND(T2272=TRUE, U2272=TRUE, V2272=TRUE), IF(W2272&lt;-0.05, "អនុញ្ញាត (អ្នកផ្គត់ផ្គង់ប្រកាសខ្វះ)", "បានប្រកាស (អនុញ្ញាត)"), IF(AND(T2272=FALSE, U2272=FALSE, V2272=FALSE), "ព្យួរទុក (មិនមានទិន្នន័យ)", "ប្រកាសខុស (ព្យួរទុក)"))</f>
        <v/>
      </c>
      <c r="L2272" s="418" t="inlineStr"/>
      <c r="M2272" s="418" t="inlineStr"/>
      <c r="N2272" s="455" t="n"/>
      <c r="O2272" s="455">
        <f>IF(W2272&lt;0,AI2272,I2272)</f>
        <v/>
      </c>
      <c r="P2272" s="455">
        <f>I2272-O2272</f>
        <v/>
      </c>
      <c r="Q2272" s="418" t="n"/>
      <c r="R2272" s="418" t="inlineStr">
        <is>
          <t>2305005342</t>
        </is>
      </c>
      <c r="S2272" s="418" t="inlineStr"/>
      <c r="T2272" s="418">
        <f>R2272=S2272</f>
        <v/>
      </c>
      <c r="U2272" s="418">
        <f>AND(MONTH(F2272)=MONTH(Y2272), YEAR(F2272)=YEAR(Y2272))</f>
        <v/>
      </c>
      <c r="V2272" s="418">
        <f>AND(AC2272&lt;&gt;"", 'Company information'!D$4&lt;&gt;"", RIGHT(SUBSTITUTE(AC2272,"-",""),9)=RIGHT(SUBSTITUTE('Company information'!D$4,"-",""),9))</f>
        <v/>
      </c>
      <c r="W2272" s="418">
        <f>AI2272-I2272</f>
        <v/>
      </c>
      <c r="X2272" s="455" t="n"/>
      <c r="Y2272" s="417" t="n"/>
      <c r="Z2272" s="418" t="n"/>
      <c r="AA2272" s="418" t="n"/>
      <c r="AB2272" s="418" t="n"/>
      <c r="AC2272" s="418" t="n"/>
      <c r="AD2272" s="418" t="n"/>
      <c r="AE2272" s="455" t="n"/>
      <c r="AF2272" s="455" t="n"/>
      <c r="AG2272" s="455" t="n"/>
      <c r="AH2272" s="455" t="n"/>
      <c r="AI2272" s="455" t="n"/>
      <c r="AJ2272" s="455" t="n"/>
      <c r="AK2272" s="455" t="n"/>
      <c r="AL2272" s="455" t="n"/>
      <c r="AM2272" s="455" t="n"/>
      <c r="AN2272" s="455" t="n"/>
      <c r="AO2272" s="455" t="n"/>
      <c r="AP2272" s="455" t="n"/>
      <c r="AQ2272" s="455" t="n"/>
      <c r="AR2272" s="418" t="n"/>
      <c r="AS2272" s="418" t="n"/>
      <c r="AT2272" s="418" t="n"/>
    </row>
    <row r="2273">
      <c r="A2273" s="417" t="n">
        <v>2264</v>
      </c>
      <c r="B2273" s="418" t="inlineStr">
        <is>
          <t>HANDLING AND TRUCKING FEE</t>
        </is>
      </c>
      <c r="C2273" s="418" t="inlineStr">
        <is>
          <t>អ៊ិចស្ពែឌីធ័រ ខេមបូឌា អិលធីឌី</t>
        </is>
      </c>
      <c r="D2273" s="418" t="inlineStr">
        <is>
          <t>L001-100045898</t>
        </is>
      </c>
      <c r="E2273" s="418" t="inlineStr">
        <is>
          <t>TI-0247919</t>
        </is>
      </c>
      <c r="F2273" s="419" t="n">
        <v>44962</v>
      </c>
      <c r="G2273" s="420" t="n">
        <v>377169</v>
      </c>
      <c r="H2273" s="418" t="n"/>
      <c r="I2273" s="455" t="n">
        <v>377169</v>
      </c>
      <c r="J2273" s="418">
        <f>IF(L2273&lt;&gt;"",L2273,K2273)</f>
        <v/>
      </c>
      <c r="K2273" s="418">
        <f>IF(AND(T2273=TRUE, U2273=TRUE, V2273=TRUE), IF(W2273&lt;-0.05, "អនុញ្ញាត (អ្នកផ្គត់ផ្គង់ប្រកាសខ្វះ)", "បានប្រកាស (អនុញ្ញាត)"), IF(AND(T2273=FALSE, U2273=FALSE, V2273=FALSE), "ព្យួរទុក (មិនមានទិន្នន័យ)", "ប្រកាសខុស (ព្យួរទុក)"))</f>
        <v/>
      </c>
      <c r="L2273" s="418" t="inlineStr"/>
      <c r="M2273" s="418" t="inlineStr"/>
      <c r="N2273" s="455" t="n"/>
      <c r="O2273" s="455">
        <f>IF(W2273&lt;0,AI2273,I2273)</f>
        <v/>
      </c>
      <c r="P2273" s="455">
        <f>I2273-O2273</f>
        <v/>
      </c>
      <c r="Q2273" s="418" t="n"/>
      <c r="R2273" s="418" t="inlineStr">
        <is>
          <t>TI-0247919</t>
        </is>
      </c>
      <c r="S2273" s="418" t="inlineStr"/>
      <c r="T2273" s="418">
        <f>R2273=S2273</f>
        <v/>
      </c>
      <c r="U2273" s="418">
        <f>AND(MONTH(F2273)=MONTH(Y2273), YEAR(F2273)=YEAR(Y2273))</f>
        <v/>
      </c>
      <c r="V2273" s="418">
        <f>AND(AC2273&lt;&gt;"", 'Company information'!D$4&lt;&gt;"", RIGHT(SUBSTITUTE(AC2273,"-",""),9)=RIGHT(SUBSTITUTE('Company information'!D$4,"-",""),9))</f>
        <v/>
      </c>
      <c r="W2273" s="418">
        <f>AI2273-I2273</f>
        <v/>
      </c>
      <c r="X2273" s="455" t="n"/>
      <c r="Y2273" s="417" t="n"/>
      <c r="Z2273" s="418" t="n"/>
      <c r="AA2273" s="418" t="n"/>
      <c r="AB2273" s="418" t="n"/>
      <c r="AC2273" s="418" t="n"/>
      <c r="AD2273" s="418" t="n"/>
      <c r="AE2273" s="455" t="n"/>
      <c r="AF2273" s="455" t="n"/>
      <c r="AG2273" s="455" t="n"/>
      <c r="AH2273" s="455" t="n"/>
      <c r="AI2273" s="455" t="n"/>
      <c r="AJ2273" s="455" t="n"/>
      <c r="AK2273" s="455" t="n"/>
      <c r="AL2273" s="455" t="n"/>
      <c r="AM2273" s="455" t="n"/>
      <c r="AN2273" s="455" t="n"/>
      <c r="AO2273" s="455" t="n"/>
      <c r="AP2273" s="455" t="n"/>
      <c r="AQ2273" s="455" t="n"/>
      <c r="AR2273" s="418" t="n"/>
      <c r="AS2273" s="418" t="n"/>
      <c r="AT2273" s="418" t="n"/>
    </row>
    <row r="2274">
      <c r="A2274" s="417" t="n">
        <v>2265</v>
      </c>
      <c r="B2274" s="418" t="inlineStr">
        <is>
          <t>Export Charge</t>
        </is>
      </c>
      <c r="C2274" s="418" t="inlineStr">
        <is>
          <t>ឆាយ ដា ឡូយីស្ទីក</t>
        </is>
      </c>
      <c r="D2274" s="418" t="inlineStr">
        <is>
          <t>L001-100063098</t>
        </is>
      </c>
      <c r="E2274" s="418" t="inlineStr">
        <is>
          <t>2305005305</t>
        </is>
      </c>
      <c r="F2274" s="419" t="n">
        <v>45068</v>
      </c>
      <c r="G2274" s="420" t="n">
        <v>77698</v>
      </c>
      <c r="H2274" s="418" t="n"/>
      <c r="I2274" s="455" t="n">
        <v>77698</v>
      </c>
      <c r="J2274" s="418">
        <f>IF(L2274&lt;&gt;"",L2274,K2274)</f>
        <v/>
      </c>
      <c r="K2274" s="418">
        <f>IF(AND(T2274=TRUE, U2274=TRUE, V2274=TRUE), IF(W2274&lt;-0.05, "អនុញ្ញាត (អ្នកផ្គត់ផ្គង់ប្រកាសខ្វះ)", "បានប្រកាស (អនុញ្ញាត)"), IF(AND(T2274=FALSE, U2274=FALSE, V2274=FALSE), "ព្យួរទុក (មិនមានទិន្នន័យ)", "ប្រកាសខុស (ព្យួរទុក)"))</f>
        <v/>
      </c>
      <c r="L2274" s="418" t="inlineStr"/>
      <c r="M2274" s="418" t="inlineStr"/>
      <c r="N2274" s="455" t="n"/>
      <c r="O2274" s="455">
        <f>IF(W2274&lt;0,AI2274,I2274)</f>
        <v/>
      </c>
      <c r="P2274" s="455">
        <f>I2274-O2274</f>
        <v/>
      </c>
      <c r="Q2274" s="418" t="n"/>
      <c r="R2274" s="418" t="inlineStr">
        <is>
          <t>2305005305</t>
        </is>
      </c>
      <c r="S2274" s="418" t="inlineStr"/>
      <c r="T2274" s="418">
        <f>R2274=S2274</f>
        <v/>
      </c>
      <c r="U2274" s="418">
        <f>AND(MONTH(F2274)=MONTH(Y2274), YEAR(F2274)=YEAR(Y2274))</f>
        <v/>
      </c>
      <c r="V2274" s="418">
        <f>AND(AC2274&lt;&gt;"", 'Company information'!D$4&lt;&gt;"", RIGHT(SUBSTITUTE(AC2274,"-",""),9)=RIGHT(SUBSTITUTE('Company information'!D$4,"-",""),9))</f>
        <v/>
      </c>
      <c r="W2274" s="418">
        <f>AI2274-I2274</f>
        <v/>
      </c>
      <c r="X2274" s="455" t="n"/>
      <c r="Y2274" s="417" t="n"/>
      <c r="Z2274" s="418" t="n"/>
      <c r="AA2274" s="418" t="n"/>
      <c r="AB2274" s="418" t="n"/>
      <c r="AC2274" s="418" t="n"/>
      <c r="AD2274" s="418" t="n"/>
      <c r="AE2274" s="455" t="n"/>
      <c r="AF2274" s="455" t="n"/>
      <c r="AG2274" s="455" t="n"/>
      <c r="AH2274" s="455" t="n"/>
      <c r="AI2274" s="455" t="n"/>
      <c r="AJ2274" s="455" t="n"/>
      <c r="AK2274" s="455" t="n"/>
      <c r="AL2274" s="455" t="n"/>
      <c r="AM2274" s="455" t="n"/>
      <c r="AN2274" s="455" t="n"/>
      <c r="AO2274" s="455" t="n"/>
      <c r="AP2274" s="455" t="n"/>
      <c r="AQ2274" s="455" t="n"/>
      <c r="AR2274" s="418" t="n"/>
      <c r="AS2274" s="418" t="n"/>
      <c r="AT2274" s="418" t="n"/>
    </row>
    <row r="2275">
      <c r="A2275" s="417" t="n">
        <v>2266</v>
      </c>
      <c r="B2275" s="418" t="inlineStr">
        <is>
          <t>HANDLING AND TRUCKING FEE</t>
        </is>
      </c>
      <c r="C2275" s="418" t="inlineStr">
        <is>
          <t>អ៊ិចស្ពែឌីធ័រ ខេមបូឌា អិលធីឌី</t>
        </is>
      </c>
      <c r="D2275" s="418" t="inlineStr">
        <is>
          <t>L001-100045898</t>
        </is>
      </c>
      <c r="E2275" s="418" t="inlineStr">
        <is>
          <t>TI-0247875</t>
        </is>
      </c>
      <c r="F2275" s="419" t="n">
        <v>44962</v>
      </c>
      <c r="G2275" s="420" t="n">
        <v>219090</v>
      </c>
      <c r="H2275" s="418" t="n"/>
      <c r="I2275" s="455" t="n">
        <v>219090</v>
      </c>
      <c r="J2275" s="418">
        <f>IF(L2275&lt;&gt;"",L2275,K2275)</f>
        <v/>
      </c>
      <c r="K2275" s="418">
        <f>IF(AND(T2275=TRUE, U2275=TRUE, V2275=TRUE), IF(W2275&lt;-0.05, "អនុញ្ញាត (អ្នកផ្គត់ផ្គង់ប្រកាសខ្វះ)", "បានប្រកាស (អនុញ្ញាត)"), IF(AND(T2275=FALSE, U2275=FALSE, V2275=FALSE), "ព្យួរទុក (មិនមានទិន្នន័យ)", "ប្រកាសខុស (ព្យួរទុក)"))</f>
        <v/>
      </c>
      <c r="L2275" s="418" t="inlineStr"/>
      <c r="M2275" s="418" t="inlineStr"/>
      <c r="N2275" s="455" t="n"/>
      <c r="O2275" s="455">
        <f>IF(W2275&lt;0,AI2275,I2275)</f>
        <v/>
      </c>
      <c r="P2275" s="455">
        <f>I2275-O2275</f>
        <v/>
      </c>
      <c r="Q2275" s="418" t="n"/>
      <c r="R2275" s="418" t="inlineStr">
        <is>
          <t>TI-0247875</t>
        </is>
      </c>
      <c r="S2275" s="418" t="inlineStr"/>
      <c r="T2275" s="418">
        <f>R2275=S2275</f>
        <v/>
      </c>
      <c r="U2275" s="418">
        <f>AND(MONTH(F2275)=MONTH(Y2275), YEAR(F2275)=YEAR(Y2275))</f>
        <v/>
      </c>
      <c r="V2275" s="418">
        <f>AND(AC2275&lt;&gt;"", 'Company information'!D$4&lt;&gt;"", RIGHT(SUBSTITUTE(AC2275,"-",""),9)=RIGHT(SUBSTITUTE('Company information'!D$4,"-",""),9))</f>
        <v/>
      </c>
      <c r="W2275" s="418">
        <f>AI2275-I2275</f>
        <v/>
      </c>
      <c r="X2275" s="455" t="n"/>
      <c r="Y2275" s="417" t="n"/>
      <c r="Z2275" s="418" t="n"/>
      <c r="AA2275" s="418" t="n"/>
      <c r="AB2275" s="418" t="n"/>
      <c r="AC2275" s="418" t="n"/>
      <c r="AD2275" s="418" t="n"/>
      <c r="AE2275" s="455" t="n"/>
      <c r="AF2275" s="455" t="n"/>
      <c r="AG2275" s="455" t="n"/>
      <c r="AH2275" s="455" t="n"/>
      <c r="AI2275" s="455" t="n"/>
      <c r="AJ2275" s="455" t="n"/>
      <c r="AK2275" s="455" t="n"/>
      <c r="AL2275" s="455" t="n"/>
      <c r="AM2275" s="455" t="n"/>
      <c r="AN2275" s="455" t="n"/>
      <c r="AO2275" s="455" t="n"/>
      <c r="AP2275" s="455" t="n"/>
      <c r="AQ2275" s="455" t="n"/>
      <c r="AR2275" s="418" t="n"/>
      <c r="AS2275" s="418" t="n"/>
      <c r="AT2275" s="418" t="n"/>
    </row>
    <row r="2276">
      <c r="A2276" s="417" t="n">
        <v>2267</v>
      </c>
      <c r="B2276" s="418" t="inlineStr">
        <is>
          <t>Export Charge</t>
        </is>
      </c>
      <c r="C2276" s="418" t="inlineStr">
        <is>
          <t>ឆាយ ដា ឡូយីស្ទីក</t>
        </is>
      </c>
      <c r="D2276" s="418" t="inlineStr">
        <is>
          <t>L001-100063098</t>
        </is>
      </c>
      <c r="E2276" s="418" t="inlineStr">
        <is>
          <t>2305004966</t>
        </is>
      </c>
      <c r="F2276" s="419" t="n">
        <v>45061</v>
      </c>
      <c r="G2276" s="420" t="n">
        <v>90119</v>
      </c>
      <c r="H2276" s="418" t="n"/>
      <c r="I2276" s="455" t="n">
        <v>90119</v>
      </c>
      <c r="J2276" s="418">
        <f>IF(L2276&lt;&gt;"",L2276,K2276)</f>
        <v/>
      </c>
      <c r="K2276" s="418">
        <f>IF(AND(T2276=TRUE, U2276=TRUE, V2276=TRUE), IF(W2276&lt;-0.05, "អនុញ្ញាត (អ្នកផ្គត់ផ្គង់ប្រកាសខ្វះ)", "បានប្រកាស (អនុញ្ញាត)"), IF(AND(T2276=FALSE, U2276=FALSE, V2276=FALSE), "ព្យួរទុក (មិនមានទិន្នន័យ)", "ប្រកាសខុស (ព្យួរទុក)"))</f>
        <v/>
      </c>
      <c r="L2276" s="418" t="inlineStr"/>
      <c r="M2276" s="418" t="inlineStr"/>
      <c r="N2276" s="455" t="n"/>
      <c r="O2276" s="455">
        <f>IF(W2276&lt;0,AI2276,I2276)</f>
        <v/>
      </c>
      <c r="P2276" s="455">
        <f>I2276-O2276</f>
        <v/>
      </c>
      <c r="Q2276" s="418" t="n"/>
      <c r="R2276" s="418" t="inlineStr">
        <is>
          <t>2305004966</t>
        </is>
      </c>
      <c r="S2276" s="418" t="inlineStr"/>
      <c r="T2276" s="418">
        <f>R2276=S2276</f>
        <v/>
      </c>
      <c r="U2276" s="418">
        <f>AND(MONTH(F2276)=MONTH(Y2276), YEAR(F2276)=YEAR(Y2276))</f>
        <v/>
      </c>
      <c r="V2276" s="418">
        <f>AND(AC2276&lt;&gt;"", 'Company information'!D$4&lt;&gt;"", RIGHT(SUBSTITUTE(AC2276,"-",""),9)=RIGHT(SUBSTITUTE('Company information'!D$4,"-",""),9))</f>
        <v/>
      </c>
      <c r="W2276" s="418">
        <f>AI2276-I2276</f>
        <v/>
      </c>
      <c r="X2276" s="455" t="n"/>
      <c r="Y2276" s="417" t="n"/>
      <c r="Z2276" s="418" t="n"/>
      <c r="AA2276" s="418" t="n"/>
      <c r="AB2276" s="418" t="n"/>
      <c r="AC2276" s="418" t="n"/>
      <c r="AD2276" s="418" t="n"/>
      <c r="AE2276" s="455" t="n"/>
      <c r="AF2276" s="455" t="n"/>
      <c r="AG2276" s="455" t="n"/>
      <c r="AH2276" s="455" t="n"/>
      <c r="AI2276" s="455" t="n"/>
      <c r="AJ2276" s="455" t="n"/>
      <c r="AK2276" s="455" t="n"/>
      <c r="AL2276" s="455" t="n"/>
      <c r="AM2276" s="455" t="n"/>
      <c r="AN2276" s="455" t="n"/>
      <c r="AO2276" s="455" t="n"/>
      <c r="AP2276" s="455" t="n"/>
      <c r="AQ2276" s="455" t="n"/>
      <c r="AR2276" s="418" t="n"/>
      <c r="AS2276" s="418" t="n"/>
      <c r="AT2276" s="418" t="n"/>
    </row>
    <row r="2277">
      <c r="A2277" s="417" t="n">
        <v>2268</v>
      </c>
      <c r="B2277" s="418" t="inlineStr">
        <is>
          <t>HANDLING AND TRUCKING FEE</t>
        </is>
      </c>
      <c r="C2277" s="418" t="inlineStr">
        <is>
          <t>អ៊ិចស្ពែឌីធ័រ ខេមបូឌា អិលធីឌី</t>
        </is>
      </c>
      <c r="D2277" s="418" t="inlineStr">
        <is>
          <t>L001-100045898</t>
        </is>
      </c>
      <c r="E2277" s="418" t="inlineStr">
        <is>
          <t>TI-0248191</t>
        </is>
      </c>
      <c r="F2277" s="419" t="n">
        <v>45112</v>
      </c>
      <c r="G2277" s="420" t="n">
        <v>97534</v>
      </c>
      <c r="H2277" s="418" t="n"/>
      <c r="I2277" s="455" t="n">
        <v>97534</v>
      </c>
      <c r="J2277" s="418">
        <f>IF(L2277&lt;&gt;"",L2277,K2277)</f>
        <v/>
      </c>
      <c r="K2277" s="418">
        <f>IF(AND(T2277=TRUE, U2277=TRUE, V2277=TRUE), IF(W2277&lt;-0.05, "អនុញ្ញាត (អ្នកផ្គត់ផ្គង់ប្រកាសខ្វះ)", "បានប្រកាស (អនុញ្ញាត)"), IF(AND(T2277=FALSE, U2277=FALSE, V2277=FALSE), "ព្យួរទុក (មិនមានទិន្នន័យ)", "ប្រកាសខុស (ព្យួរទុក)"))</f>
        <v/>
      </c>
      <c r="L2277" s="418" t="inlineStr"/>
      <c r="M2277" s="418" t="inlineStr"/>
      <c r="N2277" s="455" t="n"/>
      <c r="O2277" s="455">
        <f>IF(W2277&lt;0,AI2277,I2277)</f>
        <v/>
      </c>
      <c r="P2277" s="455">
        <f>I2277-O2277</f>
        <v/>
      </c>
      <c r="Q2277" s="418" t="n"/>
      <c r="R2277" s="418" t="inlineStr">
        <is>
          <t>TI-0248191</t>
        </is>
      </c>
      <c r="S2277" s="418" t="inlineStr"/>
      <c r="T2277" s="418">
        <f>R2277=S2277</f>
        <v/>
      </c>
      <c r="U2277" s="418">
        <f>AND(MONTH(F2277)=MONTH(Y2277), YEAR(F2277)=YEAR(Y2277))</f>
        <v/>
      </c>
      <c r="V2277" s="418">
        <f>AND(AC2277&lt;&gt;"", 'Company information'!D$4&lt;&gt;"", RIGHT(SUBSTITUTE(AC2277,"-",""),9)=RIGHT(SUBSTITUTE('Company information'!D$4,"-",""),9))</f>
        <v/>
      </c>
      <c r="W2277" s="418">
        <f>AI2277-I2277</f>
        <v/>
      </c>
      <c r="X2277" s="455" t="n"/>
      <c r="Y2277" s="417" t="n"/>
      <c r="Z2277" s="418" t="n"/>
      <c r="AA2277" s="418" t="n"/>
      <c r="AB2277" s="418" t="n"/>
      <c r="AC2277" s="418" t="n"/>
      <c r="AD2277" s="418" t="n"/>
      <c r="AE2277" s="455" t="n"/>
      <c r="AF2277" s="455" t="n"/>
      <c r="AG2277" s="455" t="n"/>
      <c r="AH2277" s="455" t="n"/>
      <c r="AI2277" s="455" t="n"/>
      <c r="AJ2277" s="455" t="n"/>
      <c r="AK2277" s="455" t="n"/>
      <c r="AL2277" s="455" t="n"/>
      <c r="AM2277" s="455" t="n"/>
      <c r="AN2277" s="455" t="n"/>
      <c r="AO2277" s="455" t="n"/>
      <c r="AP2277" s="455" t="n"/>
      <c r="AQ2277" s="455" t="n"/>
      <c r="AR2277" s="418" t="n"/>
      <c r="AS2277" s="418" t="n"/>
      <c r="AT2277" s="418" t="n"/>
    </row>
    <row r="2278">
      <c r="A2278" s="417" t="n">
        <v>2269</v>
      </c>
      <c r="B2278" s="418" t="inlineStr">
        <is>
          <t>Export Charge</t>
        </is>
      </c>
      <c r="C2278" s="418" t="inlineStr">
        <is>
          <t>ឆាយ ដា ឡូយីស្ទីក</t>
        </is>
      </c>
      <c r="D2278" s="418" t="inlineStr">
        <is>
          <t>L001-100063098</t>
        </is>
      </c>
      <c r="E2278" s="418" t="inlineStr">
        <is>
          <t>2305004963</t>
        </is>
      </c>
      <c r="F2278" s="419" t="n">
        <v>45061</v>
      </c>
      <c r="G2278" s="420" t="n">
        <v>77773</v>
      </c>
      <c r="H2278" s="418" t="n"/>
      <c r="I2278" s="455" t="n">
        <v>77773</v>
      </c>
      <c r="J2278" s="418">
        <f>IF(L2278&lt;&gt;"",L2278,K2278)</f>
        <v/>
      </c>
      <c r="K2278" s="418">
        <f>IF(AND(T2278=TRUE, U2278=TRUE, V2278=TRUE), IF(W2278&lt;-0.05, "អនុញ្ញាត (អ្នកផ្គត់ផ្គង់ប្រកាសខ្វះ)", "បានប្រកាស (អនុញ្ញាត)"), IF(AND(T2278=FALSE, U2278=FALSE, V2278=FALSE), "ព្យួរទុក (មិនមានទិន្នន័យ)", "ប្រកាសខុស (ព្យួរទុក)"))</f>
        <v/>
      </c>
      <c r="L2278" s="418" t="inlineStr"/>
      <c r="M2278" s="418" t="inlineStr"/>
      <c r="N2278" s="455" t="n"/>
      <c r="O2278" s="455">
        <f>IF(W2278&lt;0,AI2278,I2278)</f>
        <v/>
      </c>
      <c r="P2278" s="455">
        <f>I2278-O2278</f>
        <v/>
      </c>
      <c r="Q2278" s="418" t="n"/>
      <c r="R2278" s="418" t="inlineStr">
        <is>
          <t>2305004963</t>
        </is>
      </c>
      <c r="S2278" s="418" t="inlineStr"/>
      <c r="T2278" s="418">
        <f>R2278=S2278</f>
        <v/>
      </c>
      <c r="U2278" s="418">
        <f>AND(MONTH(F2278)=MONTH(Y2278), YEAR(F2278)=YEAR(Y2278))</f>
        <v/>
      </c>
      <c r="V2278" s="418">
        <f>AND(AC2278&lt;&gt;"", 'Company information'!D$4&lt;&gt;"", RIGHT(SUBSTITUTE(AC2278,"-",""),9)=RIGHT(SUBSTITUTE('Company information'!D$4,"-",""),9))</f>
        <v/>
      </c>
      <c r="W2278" s="418">
        <f>AI2278-I2278</f>
        <v/>
      </c>
      <c r="X2278" s="455" t="n"/>
      <c r="Y2278" s="417" t="n"/>
      <c r="Z2278" s="418" t="n"/>
      <c r="AA2278" s="418" t="n"/>
      <c r="AB2278" s="418" t="n"/>
      <c r="AC2278" s="418" t="n"/>
      <c r="AD2278" s="418" t="n"/>
      <c r="AE2278" s="455" t="n"/>
      <c r="AF2278" s="455" t="n"/>
      <c r="AG2278" s="455" t="n"/>
      <c r="AH2278" s="455" t="n"/>
      <c r="AI2278" s="455" t="n"/>
      <c r="AJ2278" s="455" t="n"/>
      <c r="AK2278" s="455" t="n"/>
      <c r="AL2278" s="455" t="n"/>
      <c r="AM2278" s="455" t="n"/>
      <c r="AN2278" s="455" t="n"/>
      <c r="AO2278" s="455" t="n"/>
      <c r="AP2278" s="455" t="n"/>
      <c r="AQ2278" s="455" t="n"/>
      <c r="AR2278" s="418" t="n"/>
      <c r="AS2278" s="418" t="n"/>
      <c r="AT2278" s="418" t="n"/>
    </row>
    <row r="2279">
      <c r="A2279" s="417" t="n">
        <v>2270</v>
      </c>
      <c r="B2279" s="418" t="inlineStr">
        <is>
          <t>HANDLING AND TRUCKING FEE</t>
        </is>
      </c>
      <c r="C2279" s="418" t="inlineStr">
        <is>
          <t>អ៊ិចស្ពែឌីធ័រ ខេមបូឌា អិលធីឌី</t>
        </is>
      </c>
      <c r="D2279" s="418" t="inlineStr">
        <is>
          <t>L001-100045898</t>
        </is>
      </c>
      <c r="E2279" s="418" t="inlineStr">
        <is>
          <t>TI-0248224</t>
        </is>
      </c>
      <c r="F2279" s="419" t="n">
        <v>45112</v>
      </c>
      <c r="G2279" s="420" t="n">
        <v>57404</v>
      </c>
      <c r="H2279" s="418" t="n"/>
      <c r="I2279" s="455" t="n">
        <v>57404</v>
      </c>
      <c r="J2279" s="418">
        <f>IF(L2279&lt;&gt;"",L2279,K2279)</f>
        <v/>
      </c>
      <c r="K2279" s="418">
        <f>IF(AND(T2279=TRUE, U2279=TRUE, V2279=TRUE), IF(W2279&lt;-0.05, "អនុញ្ញាត (អ្នកផ្គត់ផ្គង់ប្រកាសខ្វះ)", "បានប្រកាស (អនុញ្ញាត)"), IF(AND(T2279=FALSE, U2279=FALSE, V2279=FALSE), "ព្យួរទុក (មិនមានទិន្នន័យ)", "ប្រកាសខុស (ព្យួរទុក)"))</f>
        <v/>
      </c>
      <c r="L2279" s="418" t="inlineStr"/>
      <c r="M2279" s="418" t="inlineStr"/>
      <c r="N2279" s="455" t="n"/>
      <c r="O2279" s="455">
        <f>IF(W2279&lt;0,AI2279,I2279)</f>
        <v/>
      </c>
      <c r="P2279" s="455">
        <f>I2279-O2279</f>
        <v/>
      </c>
      <c r="Q2279" s="418" t="n"/>
      <c r="R2279" s="418" t="inlineStr">
        <is>
          <t>TI-0248224</t>
        </is>
      </c>
      <c r="S2279" s="418" t="inlineStr"/>
      <c r="T2279" s="418">
        <f>R2279=S2279</f>
        <v/>
      </c>
      <c r="U2279" s="418">
        <f>AND(MONTH(F2279)=MONTH(Y2279), YEAR(F2279)=YEAR(Y2279))</f>
        <v/>
      </c>
      <c r="V2279" s="418">
        <f>AND(AC2279&lt;&gt;"", 'Company information'!D$4&lt;&gt;"", RIGHT(SUBSTITUTE(AC2279,"-",""),9)=RIGHT(SUBSTITUTE('Company information'!D$4,"-",""),9))</f>
        <v/>
      </c>
      <c r="W2279" s="418">
        <f>AI2279-I2279</f>
        <v/>
      </c>
      <c r="X2279" s="455" t="n"/>
      <c r="Y2279" s="417" t="n"/>
      <c r="Z2279" s="418" t="n"/>
      <c r="AA2279" s="418" t="n"/>
      <c r="AB2279" s="418" t="n"/>
      <c r="AC2279" s="418" t="n"/>
      <c r="AD2279" s="418" t="n"/>
      <c r="AE2279" s="455" t="n"/>
      <c r="AF2279" s="455" t="n"/>
      <c r="AG2279" s="455" t="n"/>
      <c r="AH2279" s="455" t="n"/>
      <c r="AI2279" s="455" t="n"/>
      <c r="AJ2279" s="455" t="n"/>
      <c r="AK2279" s="455" t="n"/>
      <c r="AL2279" s="455" t="n"/>
      <c r="AM2279" s="455" t="n"/>
      <c r="AN2279" s="455" t="n"/>
      <c r="AO2279" s="455" t="n"/>
      <c r="AP2279" s="455" t="n"/>
      <c r="AQ2279" s="455" t="n"/>
      <c r="AR2279" s="418" t="n"/>
      <c r="AS2279" s="418" t="n"/>
      <c r="AT2279" s="418" t="n"/>
    </row>
    <row r="2280">
      <c r="A2280" s="417" t="n">
        <v>2271</v>
      </c>
      <c r="B2280" s="418" t="inlineStr">
        <is>
          <t>Export Charge</t>
        </is>
      </c>
      <c r="C2280" s="418" t="inlineStr">
        <is>
          <t>ឆាយ ដា ឡូយីស្ទីក</t>
        </is>
      </c>
      <c r="D2280" s="418" t="inlineStr">
        <is>
          <t>L001-100063098</t>
        </is>
      </c>
      <c r="E2280" s="418" t="inlineStr">
        <is>
          <t>2305004950</t>
        </is>
      </c>
      <c r="F2280" s="419" t="n">
        <v>45061</v>
      </c>
      <c r="G2280" s="420" t="n">
        <v>77773</v>
      </c>
      <c r="H2280" s="418" t="n"/>
      <c r="I2280" s="455" t="n">
        <v>77773</v>
      </c>
      <c r="J2280" s="418">
        <f>IF(L2280&lt;&gt;"",L2280,K2280)</f>
        <v/>
      </c>
      <c r="K2280" s="418">
        <f>IF(AND(T2280=TRUE, U2280=TRUE, V2280=TRUE), IF(W2280&lt;-0.05, "អនុញ្ញាត (អ្នកផ្គត់ផ្គង់ប្រកាសខ្វះ)", "បានប្រកាស (អនុញ្ញាត)"), IF(AND(T2280=FALSE, U2280=FALSE, V2280=FALSE), "ព្យួរទុក (មិនមានទិន្នន័យ)", "ប្រកាសខុស (ព្យួរទុក)"))</f>
        <v/>
      </c>
      <c r="L2280" s="418" t="inlineStr"/>
      <c r="M2280" s="418" t="inlineStr"/>
      <c r="N2280" s="455" t="n"/>
      <c r="O2280" s="455">
        <f>IF(W2280&lt;0,AI2280,I2280)</f>
        <v/>
      </c>
      <c r="P2280" s="455">
        <f>I2280-O2280</f>
        <v/>
      </c>
      <c r="Q2280" s="418" t="n"/>
      <c r="R2280" s="418" t="inlineStr">
        <is>
          <t>2305004950</t>
        </is>
      </c>
      <c r="S2280" s="418" t="inlineStr"/>
      <c r="T2280" s="418">
        <f>R2280=S2280</f>
        <v/>
      </c>
      <c r="U2280" s="418">
        <f>AND(MONTH(F2280)=MONTH(Y2280), YEAR(F2280)=YEAR(Y2280))</f>
        <v/>
      </c>
      <c r="V2280" s="418">
        <f>AND(AC2280&lt;&gt;"", 'Company information'!D$4&lt;&gt;"", RIGHT(SUBSTITUTE(AC2280,"-",""),9)=RIGHT(SUBSTITUTE('Company information'!D$4,"-",""),9))</f>
        <v/>
      </c>
      <c r="W2280" s="418">
        <f>AI2280-I2280</f>
        <v/>
      </c>
      <c r="X2280" s="455" t="n"/>
      <c r="Y2280" s="417" t="n"/>
      <c r="Z2280" s="418" t="n"/>
      <c r="AA2280" s="418" t="n"/>
      <c r="AB2280" s="418" t="n"/>
      <c r="AC2280" s="418" t="n"/>
      <c r="AD2280" s="418" t="n"/>
      <c r="AE2280" s="455" t="n"/>
      <c r="AF2280" s="455" t="n"/>
      <c r="AG2280" s="455" t="n"/>
      <c r="AH2280" s="455" t="n"/>
      <c r="AI2280" s="455" t="n"/>
      <c r="AJ2280" s="455" t="n"/>
      <c r="AK2280" s="455" t="n"/>
      <c r="AL2280" s="455" t="n"/>
      <c r="AM2280" s="455" t="n"/>
      <c r="AN2280" s="455" t="n"/>
      <c r="AO2280" s="455" t="n"/>
      <c r="AP2280" s="455" t="n"/>
      <c r="AQ2280" s="455" t="n"/>
      <c r="AR2280" s="418" t="n"/>
      <c r="AS2280" s="418" t="n"/>
      <c r="AT2280" s="418" t="n"/>
    </row>
    <row r="2281">
      <c r="A2281" s="417" t="n">
        <v>2272</v>
      </c>
      <c r="B2281" s="418" t="inlineStr">
        <is>
          <t>HANDLING AND TRUCKING FEE</t>
        </is>
      </c>
      <c r="C2281" s="418" t="inlineStr">
        <is>
          <t>អ៊ិចស្ពែឌីធ័រ ខេមបូឌា អិលធីឌី</t>
        </is>
      </c>
      <c r="D2281" s="418" t="inlineStr">
        <is>
          <t>L001-100045898</t>
        </is>
      </c>
      <c r="E2281" s="418" t="inlineStr">
        <is>
          <t>TI-0247862</t>
        </is>
      </c>
      <c r="F2281" s="419" t="n">
        <v>44962</v>
      </c>
      <c r="G2281" s="420" t="n">
        <v>112988</v>
      </c>
      <c r="H2281" s="418" t="n"/>
      <c r="I2281" s="455" t="n">
        <v>112988</v>
      </c>
      <c r="J2281" s="418">
        <f>IF(L2281&lt;&gt;"",L2281,K2281)</f>
        <v/>
      </c>
      <c r="K2281" s="418">
        <f>IF(AND(T2281=TRUE, U2281=TRUE, V2281=TRUE), IF(W2281&lt;-0.05, "អនុញ្ញាត (អ្នកផ្គត់ផ្គង់ប្រកាសខ្វះ)", "បានប្រកាស (អនុញ្ញាត)"), IF(AND(T2281=FALSE, U2281=FALSE, V2281=FALSE), "ព្យួរទុក (មិនមានទិន្នន័យ)", "ប្រកាសខុស (ព្យួរទុក)"))</f>
        <v/>
      </c>
      <c r="L2281" s="418" t="inlineStr"/>
      <c r="M2281" s="418" t="inlineStr"/>
      <c r="N2281" s="455" t="n"/>
      <c r="O2281" s="455">
        <f>IF(W2281&lt;0,AI2281,I2281)</f>
        <v/>
      </c>
      <c r="P2281" s="455">
        <f>I2281-O2281</f>
        <v/>
      </c>
      <c r="Q2281" s="418" t="n"/>
      <c r="R2281" s="418" t="inlineStr">
        <is>
          <t>TI-0247862</t>
        </is>
      </c>
      <c r="S2281" s="418" t="inlineStr"/>
      <c r="T2281" s="418">
        <f>R2281=S2281</f>
        <v/>
      </c>
      <c r="U2281" s="418">
        <f>AND(MONTH(F2281)=MONTH(Y2281), YEAR(F2281)=YEAR(Y2281))</f>
        <v/>
      </c>
      <c r="V2281" s="418">
        <f>AND(AC2281&lt;&gt;"", 'Company information'!D$4&lt;&gt;"", RIGHT(SUBSTITUTE(AC2281,"-",""),9)=RIGHT(SUBSTITUTE('Company information'!D$4,"-",""),9))</f>
        <v/>
      </c>
      <c r="W2281" s="418">
        <f>AI2281-I2281</f>
        <v/>
      </c>
      <c r="X2281" s="455" t="n"/>
      <c r="Y2281" s="417" t="n"/>
      <c r="Z2281" s="418" t="n"/>
      <c r="AA2281" s="418" t="n"/>
      <c r="AB2281" s="418" t="n"/>
      <c r="AC2281" s="418" t="n"/>
      <c r="AD2281" s="418" t="n"/>
      <c r="AE2281" s="455" t="n"/>
      <c r="AF2281" s="455" t="n"/>
      <c r="AG2281" s="455" t="n"/>
      <c r="AH2281" s="455" t="n"/>
      <c r="AI2281" s="455" t="n"/>
      <c r="AJ2281" s="455" t="n"/>
      <c r="AK2281" s="455" t="n"/>
      <c r="AL2281" s="455" t="n"/>
      <c r="AM2281" s="455" t="n"/>
      <c r="AN2281" s="455" t="n"/>
      <c r="AO2281" s="455" t="n"/>
      <c r="AP2281" s="455" t="n"/>
      <c r="AQ2281" s="455" t="n"/>
      <c r="AR2281" s="418" t="n"/>
      <c r="AS2281" s="418" t="n"/>
      <c r="AT2281" s="418" t="n"/>
    </row>
    <row r="2282">
      <c r="A2282" s="417" t="n">
        <v>2273</v>
      </c>
      <c r="B2282" s="418" t="inlineStr">
        <is>
          <t>Export Charge</t>
        </is>
      </c>
      <c r="C2282" s="418" t="inlineStr">
        <is>
          <t>ឆាយ ដា ឡូយីស្ទីក</t>
        </is>
      </c>
      <c r="D2282" s="418" t="inlineStr">
        <is>
          <t>L001-100063098</t>
        </is>
      </c>
      <c r="E2282" s="418" t="inlineStr">
        <is>
          <t>2305004940</t>
        </is>
      </c>
      <c r="F2282" s="419" t="n">
        <v>45061</v>
      </c>
      <c r="G2282" s="420" t="n">
        <v>77773</v>
      </c>
      <c r="H2282" s="418" t="n"/>
      <c r="I2282" s="455" t="n">
        <v>77773</v>
      </c>
      <c r="J2282" s="418">
        <f>IF(L2282&lt;&gt;"",L2282,K2282)</f>
        <v/>
      </c>
      <c r="K2282" s="418">
        <f>IF(AND(T2282=TRUE, U2282=TRUE, V2282=TRUE), IF(W2282&lt;-0.05, "អនុញ្ញាត (អ្នកផ្គត់ផ្គង់ប្រកាសខ្វះ)", "បានប្រកាស (អនុញ្ញាត)"), IF(AND(T2282=FALSE, U2282=FALSE, V2282=FALSE), "ព្យួរទុក (មិនមានទិន្នន័យ)", "ប្រកាសខុស (ព្យួរទុក)"))</f>
        <v/>
      </c>
      <c r="L2282" s="418" t="inlineStr"/>
      <c r="M2282" s="418" t="inlineStr"/>
      <c r="N2282" s="455" t="n"/>
      <c r="O2282" s="455">
        <f>IF(W2282&lt;0,AI2282,I2282)</f>
        <v/>
      </c>
      <c r="P2282" s="455">
        <f>I2282-O2282</f>
        <v/>
      </c>
      <c r="Q2282" s="418" t="n"/>
      <c r="R2282" s="418" t="inlineStr">
        <is>
          <t>2305004940</t>
        </is>
      </c>
      <c r="S2282" s="418" t="inlineStr"/>
      <c r="T2282" s="418">
        <f>R2282=S2282</f>
        <v/>
      </c>
      <c r="U2282" s="418">
        <f>AND(MONTH(F2282)=MONTH(Y2282), YEAR(F2282)=YEAR(Y2282))</f>
        <v/>
      </c>
      <c r="V2282" s="418">
        <f>AND(AC2282&lt;&gt;"", 'Company information'!D$4&lt;&gt;"", RIGHT(SUBSTITUTE(AC2282,"-",""),9)=RIGHT(SUBSTITUTE('Company information'!D$4,"-",""),9))</f>
        <v/>
      </c>
      <c r="W2282" s="418">
        <f>AI2282-I2282</f>
        <v/>
      </c>
      <c r="X2282" s="455" t="n"/>
      <c r="Y2282" s="417" t="n"/>
      <c r="Z2282" s="418" t="n"/>
      <c r="AA2282" s="418" t="n"/>
      <c r="AB2282" s="418" t="n"/>
      <c r="AC2282" s="418" t="n"/>
      <c r="AD2282" s="418" t="n"/>
      <c r="AE2282" s="455" t="n"/>
      <c r="AF2282" s="455" t="n"/>
      <c r="AG2282" s="455" t="n"/>
      <c r="AH2282" s="455" t="n"/>
      <c r="AI2282" s="455" t="n"/>
      <c r="AJ2282" s="455" t="n"/>
      <c r="AK2282" s="455" t="n"/>
      <c r="AL2282" s="455" t="n"/>
      <c r="AM2282" s="455" t="n"/>
      <c r="AN2282" s="455" t="n"/>
      <c r="AO2282" s="455" t="n"/>
      <c r="AP2282" s="455" t="n"/>
      <c r="AQ2282" s="455" t="n"/>
      <c r="AR2282" s="418" t="n"/>
      <c r="AS2282" s="418" t="n"/>
      <c r="AT2282" s="418" t="n"/>
    </row>
    <row r="2283">
      <c r="A2283" s="417" t="n">
        <v>2274</v>
      </c>
      <c r="B2283" s="418" t="inlineStr">
        <is>
          <t>HANDLING AND TRUCKING FEE</t>
        </is>
      </c>
      <c r="C2283" s="418" t="inlineStr">
        <is>
          <t>អ៊ិចស្ពែឌីធ័រ ខេមបូឌា អិលធីឌី</t>
        </is>
      </c>
      <c r="D2283" s="418" t="inlineStr">
        <is>
          <t>L001-100045898</t>
        </is>
      </c>
      <c r="E2283" s="418" t="inlineStr">
        <is>
          <t>TI-0247925</t>
        </is>
      </c>
      <c r="F2283" s="419" t="n">
        <v>44962</v>
      </c>
      <c r="G2283" s="420" t="n">
        <v>156327</v>
      </c>
      <c r="H2283" s="418" t="n"/>
      <c r="I2283" s="455" t="n">
        <v>156327</v>
      </c>
      <c r="J2283" s="418">
        <f>IF(L2283&lt;&gt;"",L2283,K2283)</f>
        <v/>
      </c>
      <c r="K2283" s="418">
        <f>IF(AND(T2283=TRUE, U2283=TRUE, V2283=TRUE), IF(W2283&lt;-0.05, "អនុញ្ញាត (អ្នកផ្គត់ផ្គង់ប្រកាសខ្វះ)", "បានប្រកាស (អនុញ្ញាត)"), IF(AND(T2283=FALSE, U2283=FALSE, V2283=FALSE), "ព្យួរទុក (មិនមានទិន្នន័យ)", "ប្រកាសខុស (ព្យួរទុក)"))</f>
        <v/>
      </c>
      <c r="L2283" s="418" t="inlineStr"/>
      <c r="M2283" s="418" t="inlineStr"/>
      <c r="N2283" s="455" t="n"/>
      <c r="O2283" s="455">
        <f>IF(W2283&lt;0,AI2283,I2283)</f>
        <v/>
      </c>
      <c r="P2283" s="455">
        <f>I2283-O2283</f>
        <v/>
      </c>
      <c r="Q2283" s="418" t="n"/>
      <c r="R2283" s="418" t="inlineStr">
        <is>
          <t>TI-0247925</t>
        </is>
      </c>
      <c r="S2283" s="418" t="inlineStr"/>
      <c r="T2283" s="418">
        <f>R2283=S2283</f>
        <v/>
      </c>
      <c r="U2283" s="418">
        <f>AND(MONTH(F2283)=MONTH(Y2283), YEAR(F2283)=YEAR(Y2283))</f>
        <v/>
      </c>
      <c r="V2283" s="418">
        <f>AND(AC2283&lt;&gt;"", 'Company information'!D$4&lt;&gt;"", RIGHT(SUBSTITUTE(AC2283,"-",""),9)=RIGHT(SUBSTITUTE('Company information'!D$4,"-",""),9))</f>
        <v/>
      </c>
      <c r="W2283" s="418">
        <f>AI2283-I2283</f>
        <v/>
      </c>
      <c r="X2283" s="455" t="n"/>
      <c r="Y2283" s="417" t="n"/>
      <c r="Z2283" s="418" t="n"/>
      <c r="AA2283" s="418" t="n"/>
      <c r="AB2283" s="418" t="n"/>
      <c r="AC2283" s="418" t="n"/>
      <c r="AD2283" s="418" t="n"/>
      <c r="AE2283" s="455" t="n"/>
      <c r="AF2283" s="455" t="n"/>
      <c r="AG2283" s="455" t="n"/>
      <c r="AH2283" s="455" t="n"/>
      <c r="AI2283" s="455" t="n"/>
      <c r="AJ2283" s="455" t="n"/>
      <c r="AK2283" s="455" t="n"/>
      <c r="AL2283" s="455" t="n"/>
      <c r="AM2283" s="455" t="n"/>
      <c r="AN2283" s="455" t="n"/>
      <c r="AO2283" s="455" t="n"/>
      <c r="AP2283" s="455" t="n"/>
      <c r="AQ2283" s="455" t="n"/>
      <c r="AR2283" s="418" t="n"/>
      <c r="AS2283" s="418" t="n"/>
      <c r="AT2283" s="418" t="n"/>
    </row>
    <row r="2284">
      <c r="A2284" s="417" t="n">
        <v>2275</v>
      </c>
      <c r="B2284" s="418" t="inlineStr">
        <is>
          <t>HANDLING AND TRUCKING FEE</t>
        </is>
      </c>
      <c r="C2284" s="418" t="inlineStr">
        <is>
          <t>អ៊ិចស្ពែឌីធ័រ ខេមបូឌា អិលធីឌី</t>
        </is>
      </c>
      <c r="D2284" s="418" t="inlineStr">
        <is>
          <t>L001-100045898</t>
        </is>
      </c>
      <c r="E2284" s="418" t="inlineStr">
        <is>
          <t>TI-0247890</t>
        </is>
      </c>
      <c r="F2284" s="419" t="n">
        <v>44962</v>
      </c>
      <c r="G2284" s="420" t="n">
        <v>58160</v>
      </c>
      <c r="H2284" s="418" t="n"/>
      <c r="I2284" s="455" t="n">
        <v>58160</v>
      </c>
      <c r="J2284" s="418">
        <f>IF(L2284&lt;&gt;"",L2284,K2284)</f>
        <v/>
      </c>
      <c r="K2284" s="418">
        <f>IF(AND(T2284=TRUE, U2284=TRUE, V2284=TRUE), IF(W2284&lt;-0.05, "អនុញ្ញាត (អ្នកផ្គត់ផ្គង់ប្រកាសខ្វះ)", "បានប្រកាស (អនុញ្ញាត)"), IF(AND(T2284=FALSE, U2284=FALSE, V2284=FALSE), "ព្យួរទុក (មិនមានទិន្នន័យ)", "ប្រកាសខុស (ព្យួរទុក)"))</f>
        <v/>
      </c>
      <c r="L2284" s="418" t="inlineStr"/>
      <c r="M2284" s="418" t="inlineStr"/>
      <c r="N2284" s="455" t="n"/>
      <c r="O2284" s="455">
        <f>IF(W2284&lt;0,AI2284,I2284)</f>
        <v/>
      </c>
      <c r="P2284" s="455">
        <f>I2284-O2284</f>
        <v/>
      </c>
      <c r="Q2284" s="418" t="n"/>
      <c r="R2284" s="418" t="inlineStr">
        <is>
          <t>TI-0247890</t>
        </is>
      </c>
      <c r="S2284" s="418" t="inlineStr"/>
      <c r="T2284" s="418">
        <f>R2284=S2284</f>
        <v/>
      </c>
      <c r="U2284" s="418">
        <f>AND(MONTH(F2284)=MONTH(Y2284), YEAR(F2284)=YEAR(Y2284))</f>
        <v/>
      </c>
      <c r="V2284" s="418">
        <f>AND(AC2284&lt;&gt;"", 'Company information'!D$4&lt;&gt;"", RIGHT(SUBSTITUTE(AC2284,"-",""),9)=RIGHT(SUBSTITUTE('Company information'!D$4,"-",""),9))</f>
        <v/>
      </c>
      <c r="W2284" s="418">
        <f>AI2284-I2284</f>
        <v/>
      </c>
      <c r="X2284" s="455" t="n"/>
      <c r="Y2284" s="417" t="n"/>
      <c r="Z2284" s="418" t="n"/>
      <c r="AA2284" s="418" t="n"/>
      <c r="AB2284" s="418" t="n"/>
      <c r="AC2284" s="418" t="n"/>
      <c r="AD2284" s="418" t="n"/>
      <c r="AE2284" s="455" t="n"/>
      <c r="AF2284" s="455" t="n"/>
      <c r="AG2284" s="455" t="n"/>
      <c r="AH2284" s="455" t="n"/>
      <c r="AI2284" s="455" t="n"/>
      <c r="AJ2284" s="455" t="n"/>
      <c r="AK2284" s="455" t="n"/>
      <c r="AL2284" s="455" t="n"/>
      <c r="AM2284" s="455" t="n"/>
      <c r="AN2284" s="455" t="n"/>
      <c r="AO2284" s="455" t="n"/>
      <c r="AP2284" s="455" t="n"/>
      <c r="AQ2284" s="455" t="n"/>
      <c r="AR2284" s="418" t="n"/>
      <c r="AS2284" s="418" t="n"/>
      <c r="AT2284" s="418" t="n"/>
    </row>
    <row r="2285">
      <c r="A2285" s="417" t="n">
        <v>2276</v>
      </c>
      <c r="B2285" s="418" t="inlineStr">
        <is>
          <t>HANDLING AND TRUCKING FEE</t>
        </is>
      </c>
      <c r="C2285" s="418" t="inlineStr">
        <is>
          <t>អ៊ិចស្ពែឌីធ័រ ខេមបូឌា អិលធីឌី</t>
        </is>
      </c>
      <c r="D2285" s="418" t="inlineStr">
        <is>
          <t>L001-100045898</t>
        </is>
      </c>
      <c r="E2285" s="418" t="inlineStr">
        <is>
          <t>TI-0248214</t>
        </is>
      </c>
      <c r="F2285" s="419" t="n">
        <v>45112</v>
      </c>
      <c r="G2285" s="420" t="n">
        <v>209019</v>
      </c>
      <c r="H2285" s="418" t="n"/>
      <c r="I2285" s="455" t="n">
        <v>209019</v>
      </c>
      <c r="J2285" s="418">
        <f>IF(L2285&lt;&gt;"",L2285,K2285)</f>
        <v/>
      </c>
      <c r="K2285" s="418">
        <f>IF(AND(T2285=TRUE, U2285=TRUE, V2285=TRUE), IF(W2285&lt;-0.05, "អនុញ្ញាត (អ្នកផ្គត់ផ្គង់ប្រកាសខ្វះ)", "បានប្រកាស (អនុញ្ញាត)"), IF(AND(T2285=FALSE, U2285=FALSE, V2285=FALSE), "ព្យួរទុក (មិនមានទិន្នន័យ)", "ប្រកាសខុស (ព្យួរទុក)"))</f>
        <v/>
      </c>
      <c r="L2285" s="418" t="inlineStr"/>
      <c r="M2285" s="418" t="inlineStr"/>
      <c r="N2285" s="455" t="n"/>
      <c r="O2285" s="455">
        <f>IF(W2285&lt;0,AI2285,I2285)</f>
        <v/>
      </c>
      <c r="P2285" s="455">
        <f>I2285-O2285</f>
        <v/>
      </c>
      <c r="Q2285" s="418" t="n"/>
      <c r="R2285" s="418" t="inlineStr">
        <is>
          <t>TI-0248214</t>
        </is>
      </c>
      <c r="S2285" s="418" t="inlineStr"/>
      <c r="T2285" s="418">
        <f>R2285=S2285</f>
        <v/>
      </c>
      <c r="U2285" s="418">
        <f>AND(MONTH(F2285)=MONTH(Y2285), YEAR(F2285)=YEAR(Y2285))</f>
        <v/>
      </c>
      <c r="V2285" s="418">
        <f>AND(AC2285&lt;&gt;"", 'Company information'!D$4&lt;&gt;"", RIGHT(SUBSTITUTE(AC2285,"-",""),9)=RIGHT(SUBSTITUTE('Company information'!D$4,"-",""),9))</f>
        <v/>
      </c>
      <c r="W2285" s="418">
        <f>AI2285-I2285</f>
        <v/>
      </c>
      <c r="X2285" s="455" t="n"/>
      <c r="Y2285" s="417" t="n"/>
      <c r="Z2285" s="418" t="n"/>
      <c r="AA2285" s="418" t="n"/>
      <c r="AB2285" s="418" t="n"/>
      <c r="AC2285" s="418" t="n"/>
      <c r="AD2285" s="418" t="n"/>
      <c r="AE2285" s="455" t="n"/>
      <c r="AF2285" s="455" t="n"/>
      <c r="AG2285" s="455" t="n"/>
      <c r="AH2285" s="455" t="n"/>
      <c r="AI2285" s="455" t="n"/>
      <c r="AJ2285" s="455" t="n"/>
      <c r="AK2285" s="455" t="n"/>
      <c r="AL2285" s="455" t="n"/>
      <c r="AM2285" s="455" t="n"/>
      <c r="AN2285" s="455" t="n"/>
      <c r="AO2285" s="455" t="n"/>
      <c r="AP2285" s="455" t="n"/>
      <c r="AQ2285" s="455" t="n"/>
      <c r="AR2285" s="418" t="n"/>
      <c r="AS2285" s="418" t="n"/>
      <c r="AT2285" s="418" t="n"/>
    </row>
    <row r="2286">
      <c r="A2286" s="417" t="n">
        <v>2277</v>
      </c>
      <c r="B2286" s="418" t="inlineStr">
        <is>
          <t>Export Charge</t>
        </is>
      </c>
      <c r="C2286" s="418" t="inlineStr">
        <is>
          <t>ឆាយ ដា ឡូយីស្ទីក</t>
        </is>
      </c>
      <c r="D2286" s="418" t="inlineStr">
        <is>
          <t>L001-100063098</t>
        </is>
      </c>
      <c r="E2286" s="418" t="inlineStr">
        <is>
          <t>2305004935</t>
        </is>
      </c>
      <c r="F2286" s="419" t="n">
        <v>45061</v>
      </c>
      <c r="G2286" s="420" t="n">
        <v>77773</v>
      </c>
      <c r="H2286" s="418" t="n"/>
      <c r="I2286" s="455" t="n">
        <v>77773</v>
      </c>
      <c r="J2286" s="418">
        <f>IF(L2286&lt;&gt;"",L2286,K2286)</f>
        <v/>
      </c>
      <c r="K2286" s="418">
        <f>IF(AND(T2286=TRUE, U2286=TRUE, V2286=TRUE), IF(W2286&lt;-0.05, "អនុញ្ញាត (អ្នកផ្គត់ផ្គង់ប្រកាសខ្វះ)", "បានប្រកាស (អនុញ្ញាត)"), IF(AND(T2286=FALSE, U2286=FALSE, V2286=FALSE), "ព្យួរទុក (មិនមានទិន្នន័យ)", "ប្រកាសខុស (ព្យួរទុក)"))</f>
        <v/>
      </c>
      <c r="L2286" s="418" t="inlineStr"/>
      <c r="M2286" s="418" t="inlineStr"/>
      <c r="N2286" s="455" t="n"/>
      <c r="O2286" s="455">
        <f>IF(W2286&lt;0,AI2286,I2286)</f>
        <v/>
      </c>
      <c r="P2286" s="455">
        <f>I2286-O2286</f>
        <v/>
      </c>
      <c r="Q2286" s="418" t="n"/>
      <c r="R2286" s="418" t="inlineStr">
        <is>
          <t>2305004935</t>
        </is>
      </c>
      <c r="S2286" s="418" t="inlineStr"/>
      <c r="T2286" s="418">
        <f>R2286=S2286</f>
        <v/>
      </c>
      <c r="U2286" s="418">
        <f>AND(MONTH(F2286)=MONTH(Y2286), YEAR(F2286)=YEAR(Y2286))</f>
        <v/>
      </c>
      <c r="V2286" s="418">
        <f>AND(AC2286&lt;&gt;"", 'Company information'!D$4&lt;&gt;"", RIGHT(SUBSTITUTE(AC2286,"-",""),9)=RIGHT(SUBSTITUTE('Company information'!D$4,"-",""),9))</f>
        <v/>
      </c>
      <c r="W2286" s="418">
        <f>AI2286-I2286</f>
        <v/>
      </c>
      <c r="X2286" s="455" t="n"/>
      <c r="Y2286" s="417" t="n"/>
      <c r="Z2286" s="418" t="n"/>
      <c r="AA2286" s="418" t="n"/>
      <c r="AB2286" s="418" t="n"/>
      <c r="AC2286" s="418" t="n"/>
      <c r="AD2286" s="418" t="n"/>
      <c r="AE2286" s="455" t="n"/>
      <c r="AF2286" s="455" t="n"/>
      <c r="AG2286" s="455" t="n"/>
      <c r="AH2286" s="455" t="n"/>
      <c r="AI2286" s="455" t="n"/>
      <c r="AJ2286" s="455" t="n"/>
      <c r="AK2286" s="455" t="n"/>
      <c r="AL2286" s="455" t="n"/>
      <c r="AM2286" s="455" t="n"/>
      <c r="AN2286" s="455" t="n"/>
      <c r="AO2286" s="455" t="n"/>
      <c r="AP2286" s="455" t="n"/>
      <c r="AQ2286" s="455" t="n"/>
      <c r="AR2286" s="418" t="n"/>
      <c r="AS2286" s="418" t="n"/>
      <c r="AT2286" s="418" t="n"/>
    </row>
    <row r="2287">
      <c r="A2287" s="417" t="n">
        <v>2278</v>
      </c>
      <c r="B2287" s="418" t="inlineStr">
        <is>
          <t>Worker fee</t>
        </is>
      </c>
      <c r="C2287" s="418" t="inlineStr">
        <is>
          <t>ឆាយ ដា ឡូយីស្ទីក</t>
        </is>
      </c>
      <c r="D2287" s="418" t="inlineStr">
        <is>
          <t>L001-100063098</t>
        </is>
      </c>
      <c r="E2287" s="418" t="inlineStr">
        <is>
          <t>2305004999</t>
        </is>
      </c>
      <c r="F2287" s="419" t="n">
        <v>45062</v>
      </c>
      <c r="G2287" s="420" t="n">
        <v>6167</v>
      </c>
      <c r="H2287" s="418" t="n"/>
      <c r="I2287" s="455" t="n">
        <v>6167</v>
      </c>
      <c r="J2287" s="418">
        <f>IF(L2287&lt;&gt;"",L2287,K2287)</f>
        <v/>
      </c>
      <c r="K2287" s="418">
        <f>IF(AND(T2287=TRUE, U2287=TRUE, V2287=TRUE), IF(W2287&lt;-0.05, "អនុញ្ញាត (អ្នកផ្គត់ផ្គង់ប្រកាសខ្វះ)", "បានប្រកាស (អនុញ្ញាត)"), IF(AND(T2287=FALSE, U2287=FALSE, V2287=FALSE), "ព្យួរទុក (មិនមានទិន្នន័យ)", "ប្រកាសខុស (ព្យួរទុក)"))</f>
        <v/>
      </c>
      <c r="L2287" s="418" t="inlineStr"/>
      <c r="M2287" s="418" t="inlineStr"/>
      <c r="N2287" s="455" t="n"/>
      <c r="O2287" s="455">
        <f>IF(W2287&lt;0,AI2287,I2287)</f>
        <v/>
      </c>
      <c r="P2287" s="455">
        <f>I2287-O2287</f>
        <v/>
      </c>
      <c r="Q2287" s="418" t="n"/>
      <c r="R2287" s="418" t="inlineStr">
        <is>
          <t>2305004999</t>
        </is>
      </c>
      <c r="S2287" s="418" t="inlineStr"/>
      <c r="T2287" s="418">
        <f>R2287=S2287</f>
        <v/>
      </c>
      <c r="U2287" s="418">
        <f>AND(MONTH(F2287)=MONTH(Y2287), YEAR(F2287)=YEAR(Y2287))</f>
        <v/>
      </c>
      <c r="V2287" s="418">
        <f>AND(AC2287&lt;&gt;"", 'Company information'!D$4&lt;&gt;"", RIGHT(SUBSTITUTE(AC2287,"-",""),9)=RIGHT(SUBSTITUTE('Company information'!D$4,"-",""),9))</f>
        <v/>
      </c>
      <c r="W2287" s="418">
        <f>AI2287-I2287</f>
        <v/>
      </c>
      <c r="X2287" s="455" t="n"/>
      <c r="Y2287" s="417" t="n"/>
      <c r="Z2287" s="418" t="n"/>
      <c r="AA2287" s="418" t="n"/>
      <c r="AB2287" s="418" t="n"/>
      <c r="AC2287" s="418" t="n"/>
      <c r="AD2287" s="418" t="n"/>
      <c r="AE2287" s="455" t="n"/>
      <c r="AF2287" s="455" t="n"/>
      <c r="AG2287" s="455" t="n"/>
      <c r="AH2287" s="455" t="n"/>
      <c r="AI2287" s="455" t="n"/>
      <c r="AJ2287" s="455" t="n"/>
      <c r="AK2287" s="455" t="n"/>
      <c r="AL2287" s="455" t="n"/>
      <c r="AM2287" s="455" t="n"/>
      <c r="AN2287" s="455" t="n"/>
      <c r="AO2287" s="455" t="n"/>
      <c r="AP2287" s="455" t="n"/>
      <c r="AQ2287" s="455" t="n"/>
      <c r="AR2287" s="418" t="n"/>
      <c r="AS2287" s="418" t="n"/>
      <c r="AT2287" s="418" t="n"/>
    </row>
    <row r="2288">
      <c r="A2288" s="417" t="n">
        <v>2279</v>
      </c>
      <c r="B2288" s="418" t="inlineStr">
        <is>
          <t>Export Charge</t>
        </is>
      </c>
      <c r="C2288" s="418" t="inlineStr">
        <is>
          <t>ឆាយ ដា ឡូយីស្ទីក</t>
        </is>
      </c>
      <c r="D2288" s="418" t="inlineStr">
        <is>
          <t>L001-100063098</t>
        </is>
      </c>
      <c r="E2288" s="418" t="inlineStr">
        <is>
          <t>2305004932</t>
        </is>
      </c>
      <c r="F2288" s="419" t="n">
        <v>45061</v>
      </c>
      <c r="G2288" s="420" t="n">
        <v>77773</v>
      </c>
      <c r="H2288" s="418" t="n"/>
      <c r="I2288" s="455" t="n">
        <v>77773</v>
      </c>
      <c r="J2288" s="418">
        <f>IF(L2288&lt;&gt;"",L2288,K2288)</f>
        <v/>
      </c>
      <c r="K2288" s="418">
        <f>IF(AND(T2288=TRUE, U2288=TRUE, V2288=TRUE), IF(W2288&lt;-0.05, "អនុញ្ញាត (អ្នកផ្គត់ផ្គង់ប្រកាសខ្វះ)", "បានប្រកាស (អនុញ្ញាត)"), IF(AND(T2288=FALSE, U2288=FALSE, V2288=FALSE), "ព្យួរទុក (មិនមានទិន្នន័យ)", "ប្រកាសខុស (ព្យួរទុក)"))</f>
        <v/>
      </c>
      <c r="L2288" s="418" t="inlineStr"/>
      <c r="M2288" s="418" t="inlineStr"/>
      <c r="N2288" s="455" t="n"/>
      <c r="O2288" s="455">
        <f>IF(W2288&lt;0,AI2288,I2288)</f>
        <v/>
      </c>
      <c r="P2288" s="455">
        <f>I2288-O2288</f>
        <v/>
      </c>
      <c r="Q2288" s="418" t="n"/>
      <c r="R2288" s="418" t="inlineStr">
        <is>
          <t>2305004932</t>
        </is>
      </c>
      <c r="S2288" s="418" t="inlineStr"/>
      <c r="T2288" s="418">
        <f>R2288=S2288</f>
        <v/>
      </c>
      <c r="U2288" s="418">
        <f>AND(MONTH(F2288)=MONTH(Y2288), YEAR(F2288)=YEAR(Y2288))</f>
        <v/>
      </c>
      <c r="V2288" s="418">
        <f>AND(AC2288&lt;&gt;"", 'Company information'!D$4&lt;&gt;"", RIGHT(SUBSTITUTE(AC2288,"-",""),9)=RIGHT(SUBSTITUTE('Company information'!D$4,"-",""),9))</f>
        <v/>
      </c>
      <c r="W2288" s="418">
        <f>AI2288-I2288</f>
        <v/>
      </c>
      <c r="X2288" s="455" t="n"/>
      <c r="Y2288" s="417" t="n"/>
      <c r="Z2288" s="418" t="n"/>
      <c r="AA2288" s="418" t="n"/>
      <c r="AB2288" s="418" t="n"/>
      <c r="AC2288" s="418" t="n"/>
      <c r="AD2288" s="418" t="n"/>
      <c r="AE2288" s="455" t="n"/>
      <c r="AF2288" s="455" t="n"/>
      <c r="AG2288" s="455" t="n"/>
      <c r="AH2288" s="455" t="n"/>
      <c r="AI2288" s="455" t="n"/>
      <c r="AJ2288" s="455" t="n"/>
      <c r="AK2288" s="455" t="n"/>
      <c r="AL2288" s="455" t="n"/>
      <c r="AM2288" s="455" t="n"/>
      <c r="AN2288" s="455" t="n"/>
      <c r="AO2288" s="455" t="n"/>
      <c r="AP2288" s="455" t="n"/>
      <c r="AQ2288" s="455" t="n"/>
      <c r="AR2288" s="418" t="n"/>
      <c r="AS2288" s="418" t="n"/>
      <c r="AT2288" s="418" t="n"/>
    </row>
    <row r="2289">
      <c r="A2289" s="417" t="n">
        <v>2280</v>
      </c>
      <c r="B2289" s="418" t="inlineStr">
        <is>
          <t>HANDLING AND TRUCKING FEE</t>
        </is>
      </c>
      <c r="C2289" s="418" t="inlineStr">
        <is>
          <t>អ៊ិចស្ពែឌីធ័រ ខេមបូឌា អិលធីឌី</t>
        </is>
      </c>
      <c r="D2289" s="418" t="inlineStr">
        <is>
          <t>L001-100045898</t>
        </is>
      </c>
      <c r="E2289" s="418" t="inlineStr">
        <is>
          <t>TI-0249096</t>
        </is>
      </c>
      <c r="F2289" s="419" t="n">
        <v>45068</v>
      </c>
      <c r="G2289" s="420" t="n">
        <v>55192</v>
      </c>
      <c r="H2289" s="418" t="n"/>
      <c r="I2289" s="455" t="n">
        <v>55192</v>
      </c>
      <c r="J2289" s="418">
        <f>IF(L2289&lt;&gt;"",L2289,K2289)</f>
        <v/>
      </c>
      <c r="K2289" s="418">
        <f>IF(AND(T2289=TRUE, U2289=TRUE, V2289=TRUE), IF(W2289&lt;-0.05, "អនុញ្ញាត (អ្នកផ្គត់ផ្គង់ប្រកាសខ្វះ)", "បានប្រកាស (អនុញ្ញាត)"), IF(AND(T2289=FALSE, U2289=FALSE, V2289=FALSE), "ព្យួរទុក (មិនមានទិន្នន័យ)", "ប្រកាសខុស (ព្យួរទុក)"))</f>
        <v/>
      </c>
      <c r="L2289" s="418" t="inlineStr"/>
      <c r="M2289" s="418" t="inlineStr"/>
      <c r="N2289" s="455" t="n"/>
      <c r="O2289" s="455">
        <f>IF(W2289&lt;0,AI2289,I2289)</f>
        <v/>
      </c>
      <c r="P2289" s="455">
        <f>I2289-O2289</f>
        <v/>
      </c>
      <c r="Q2289" s="418" t="n"/>
      <c r="R2289" s="418" t="inlineStr">
        <is>
          <t>TI-0249096</t>
        </is>
      </c>
      <c r="S2289" s="418" t="inlineStr"/>
      <c r="T2289" s="418">
        <f>R2289=S2289</f>
        <v/>
      </c>
      <c r="U2289" s="418">
        <f>AND(MONTH(F2289)=MONTH(Y2289), YEAR(F2289)=YEAR(Y2289))</f>
        <v/>
      </c>
      <c r="V2289" s="418">
        <f>AND(AC2289&lt;&gt;"", 'Company information'!D$4&lt;&gt;"", RIGHT(SUBSTITUTE(AC2289,"-",""),9)=RIGHT(SUBSTITUTE('Company information'!D$4,"-",""),9))</f>
        <v/>
      </c>
      <c r="W2289" s="418">
        <f>AI2289-I2289</f>
        <v/>
      </c>
      <c r="X2289" s="455" t="n"/>
      <c r="Y2289" s="417" t="n"/>
      <c r="Z2289" s="418" t="n"/>
      <c r="AA2289" s="418" t="n"/>
      <c r="AB2289" s="418" t="n"/>
      <c r="AC2289" s="418" t="n"/>
      <c r="AD2289" s="418" t="n"/>
      <c r="AE2289" s="455" t="n"/>
      <c r="AF2289" s="455" t="n"/>
      <c r="AG2289" s="455" t="n"/>
      <c r="AH2289" s="455" t="n"/>
      <c r="AI2289" s="455" t="n"/>
      <c r="AJ2289" s="455" t="n"/>
      <c r="AK2289" s="455" t="n"/>
      <c r="AL2289" s="455" t="n"/>
      <c r="AM2289" s="455" t="n"/>
      <c r="AN2289" s="455" t="n"/>
      <c r="AO2289" s="455" t="n"/>
      <c r="AP2289" s="455" t="n"/>
      <c r="AQ2289" s="455" t="n"/>
      <c r="AR2289" s="418" t="n"/>
      <c r="AS2289" s="418" t="n"/>
      <c r="AT2289" s="418" t="n"/>
    </row>
    <row r="2290">
      <c r="A2290" s="417" t="n">
        <v>2281</v>
      </c>
      <c r="B2290" s="418" t="inlineStr">
        <is>
          <t>HANDLING AND TRUCKING FEE</t>
        </is>
      </c>
      <c r="C2290" s="418" t="inlineStr">
        <is>
          <t>អ៊ិចស្ពែឌីធ័រ ខេមបូឌា អិលធីឌី</t>
        </is>
      </c>
      <c r="D2290" s="418" t="inlineStr">
        <is>
          <t>L001-100045898</t>
        </is>
      </c>
      <c r="E2290" s="418" t="inlineStr">
        <is>
          <t>TI-0248647</t>
        </is>
      </c>
      <c r="F2290" s="419" t="n">
        <v>45061</v>
      </c>
      <c r="G2290" s="420" t="n">
        <v>91469</v>
      </c>
      <c r="H2290" s="418" t="n"/>
      <c r="I2290" s="455" t="n">
        <v>91469</v>
      </c>
      <c r="J2290" s="418">
        <f>IF(L2290&lt;&gt;"",L2290,K2290)</f>
        <v/>
      </c>
      <c r="K2290" s="418">
        <f>IF(AND(T2290=TRUE, U2290=TRUE, V2290=TRUE), IF(W2290&lt;-0.05, "អនុញ្ញាត (អ្នកផ្គត់ផ្គង់ប្រកាសខ្វះ)", "បានប្រកាស (អនុញ្ញាត)"), IF(AND(T2290=FALSE, U2290=FALSE, V2290=FALSE), "ព្យួរទុក (មិនមានទិន្នន័យ)", "ប្រកាសខុស (ព្យួរទុក)"))</f>
        <v/>
      </c>
      <c r="L2290" s="418" t="inlineStr"/>
      <c r="M2290" s="418" t="inlineStr"/>
      <c r="N2290" s="455" t="n"/>
      <c r="O2290" s="455">
        <f>IF(W2290&lt;0,AI2290,I2290)</f>
        <v/>
      </c>
      <c r="P2290" s="455">
        <f>I2290-O2290</f>
        <v/>
      </c>
      <c r="Q2290" s="418" t="n"/>
      <c r="R2290" s="418" t="inlineStr">
        <is>
          <t>TI-0248647</t>
        </is>
      </c>
      <c r="S2290" s="418" t="inlineStr"/>
      <c r="T2290" s="418">
        <f>R2290=S2290</f>
        <v/>
      </c>
      <c r="U2290" s="418">
        <f>AND(MONTH(F2290)=MONTH(Y2290), YEAR(F2290)=YEAR(Y2290))</f>
        <v/>
      </c>
      <c r="V2290" s="418">
        <f>AND(AC2290&lt;&gt;"", 'Company information'!D$4&lt;&gt;"", RIGHT(SUBSTITUTE(AC2290,"-",""),9)=RIGHT(SUBSTITUTE('Company information'!D$4,"-",""),9))</f>
        <v/>
      </c>
      <c r="W2290" s="418">
        <f>AI2290-I2290</f>
        <v/>
      </c>
      <c r="X2290" s="455" t="n"/>
      <c r="Y2290" s="417" t="n"/>
      <c r="Z2290" s="418" t="n"/>
      <c r="AA2290" s="418" t="n"/>
      <c r="AB2290" s="418" t="n"/>
      <c r="AC2290" s="418" t="n"/>
      <c r="AD2290" s="418" t="n"/>
      <c r="AE2290" s="455" t="n"/>
      <c r="AF2290" s="455" t="n"/>
      <c r="AG2290" s="455" t="n"/>
      <c r="AH2290" s="455" t="n"/>
      <c r="AI2290" s="455" t="n"/>
      <c r="AJ2290" s="455" t="n"/>
      <c r="AK2290" s="455" t="n"/>
      <c r="AL2290" s="455" t="n"/>
      <c r="AM2290" s="455" t="n"/>
      <c r="AN2290" s="455" t="n"/>
      <c r="AO2290" s="455" t="n"/>
      <c r="AP2290" s="455" t="n"/>
      <c r="AQ2290" s="455" t="n"/>
      <c r="AR2290" s="418" t="n"/>
      <c r="AS2290" s="418" t="n"/>
      <c r="AT2290" s="418" t="n"/>
    </row>
    <row r="2291">
      <c r="A2291" s="417" t="n">
        <v>2282</v>
      </c>
      <c r="B2291" s="418" t="inlineStr">
        <is>
          <t>CLEARANCE FEE</t>
        </is>
      </c>
      <c r="C2291" s="418" t="inlineStr">
        <is>
          <t>56ប៊ី-លីង សឹបផ្លាយ ឆេន មេនេចម៉ិន ឯ.ក</t>
        </is>
      </c>
      <c r="D2291" s="418" t="inlineStr">
        <is>
          <t>K004-902004795</t>
        </is>
      </c>
      <c r="E2291" s="418" t="inlineStr">
        <is>
          <t>TI2023-0662</t>
        </is>
      </c>
      <c r="F2291" s="419" t="n">
        <v>45075</v>
      </c>
      <c r="G2291" s="420" t="n">
        <v>172746</v>
      </c>
      <c r="H2291" s="418" t="n"/>
      <c r="I2291" s="455" t="n">
        <v>172746</v>
      </c>
      <c r="J2291" s="418">
        <f>IF(L2291&lt;&gt;"",L2291,K2291)</f>
        <v/>
      </c>
      <c r="K2291" s="418">
        <f>IF(AND(T2291=TRUE, U2291=TRUE, V2291=TRUE), IF(W2291&lt;-0.05, "អនុញ្ញាត (អ្នកផ្គត់ផ្គង់ប្រកាសខ្វះ)", "បានប្រកាស (អនុញ្ញាត)"), IF(AND(T2291=FALSE, U2291=FALSE, V2291=FALSE), "ព្យួរទុក (មិនមានទិន្នន័យ)", "ប្រកាសខុស (ព្យួរទុក)"))</f>
        <v/>
      </c>
      <c r="L2291" s="418" t="inlineStr"/>
      <c r="M2291" s="418" t="inlineStr"/>
      <c r="N2291" s="455" t="n"/>
      <c r="O2291" s="455">
        <f>IF(W2291&lt;0,AI2291,I2291)</f>
        <v/>
      </c>
      <c r="P2291" s="455">
        <f>I2291-O2291</f>
        <v/>
      </c>
      <c r="Q2291" s="418" t="n"/>
      <c r="R2291" s="418" t="inlineStr">
        <is>
          <t>TI2023-0662</t>
        </is>
      </c>
      <c r="S2291" s="418" t="inlineStr"/>
      <c r="T2291" s="418">
        <f>R2291=S2291</f>
        <v/>
      </c>
      <c r="U2291" s="418">
        <f>AND(MONTH(F2291)=MONTH(Y2291), YEAR(F2291)=YEAR(Y2291))</f>
        <v/>
      </c>
      <c r="V2291" s="418">
        <f>AND(AC2291&lt;&gt;"", 'Company information'!D$4&lt;&gt;"", RIGHT(SUBSTITUTE(AC2291,"-",""),9)=RIGHT(SUBSTITUTE('Company information'!D$4,"-",""),9))</f>
        <v/>
      </c>
      <c r="W2291" s="418">
        <f>AI2291-I2291</f>
        <v/>
      </c>
      <c r="X2291" s="455" t="n"/>
      <c r="Y2291" s="417" t="n"/>
      <c r="Z2291" s="418" t="n"/>
      <c r="AA2291" s="418" t="n"/>
      <c r="AB2291" s="418" t="n"/>
      <c r="AC2291" s="418" t="n"/>
      <c r="AD2291" s="418" t="n"/>
      <c r="AE2291" s="455" t="n"/>
      <c r="AF2291" s="455" t="n"/>
      <c r="AG2291" s="455" t="n"/>
      <c r="AH2291" s="455" t="n"/>
      <c r="AI2291" s="455" t="n"/>
      <c r="AJ2291" s="455" t="n"/>
      <c r="AK2291" s="455" t="n"/>
      <c r="AL2291" s="455" t="n"/>
      <c r="AM2291" s="455" t="n"/>
      <c r="AN2291" s="455" t="n"/>
      <c r="AO2291" s="455" t="n"/>
      <c r="AP2291" s="455" t="n"/>
      <c r="AQ2291" s="455" t="n"/>
      <c r="AR2291" s="418" t="n"/>
      <c r="AS2291" s="418" t="n"/>
      <c r="AT2291" s="418" t="n"/>
    </row>
    <row r="2292">
      <c r="A2292" s="417" t="n">
        <v>2283</v>
      </c>
      <c r="B2292" s="418" t="inlineStr">
        <is>
          <t>Export Charge</t>
        </is>
      </c>
      <c r="C2292" s="418" t="inlineStr">
        <is>
          <t>ឆាយ ដា ឡូយីស្ទីក</t>
        </is>
      </c>
      <c r="D2292" s="418" t="inlineStr">
        <is>
          <t>L001-100063098</t>
        </is>
      </c>
      <c r="E2292" s="418" t="inlineStr">
        <is>
          <t>2305004931</t>
        </is>
      </c>
      <c r="F2292" s="419" t="n">
        <v>45061</v>
      </c>
      <c r="G2292" s="420" t="n">
        <v>77773</v>
      </c>
      <c r="H2292" s="418" t="n"/>
      <c r="I2292" s="455" t="n">
        <v>77773</v>
      </c>
      <c r="J2292" s="418">
        <f>IF(L2292&lt;&gt;"",L2292,K2292)</f>
        <v/>
      </c>
      <c r="K2292" s="418">
        <f>IF(AND(T2292=TRUE, U2292=TRUE, V2292=TRUE), IF(W2292&lt;-0.05, "អនុញ្ញាត (អ្នកផ្គត់ផ្គង់ប្រកាសខ្វះ)", "បានប្រកាស (អនុញ្ញាត)"), IF(AND(T2292=FALSE, U2292=FALSE, V2292=FALSE), "ព្យួរទុក (មិនមានទិន្នន័យ)", "ប្រកាសខុស (ព្យួរទុក)"))</f>
        <v/>
      </c>
      <c r="L2292" s="418" t="inlineStr"/>
      <c r="M2292" s="418" t="inlineStr"/>
      <c r="N2292" s="455" t="n"/>
      <c r="O2292" s="455">
        <f>IF(W2292&lt;0,AI2292,I2292)</f>
        <v/>
      </c>
      <c r="P2292" s="455">
        <f>I2292-O2292</f>
        <v/>
      </c>
      <c r="Q2292" s="418" t="n"/>
      <c r="R2292" s="418" t="inlineStr">
        <is>
          <t>2305004931</t>
        </is>
      </c>
      <c r="S2292" s="418" t="inlineStr"/>
      <c r="T2292" s="418">
        <f>R2292=S2292</f>
        <v/>
      </c>
      <c r="U2292" s="418">
        <f>AND(MONTH(F2292)=MONTH(Y2292), YEAR(F2292)=YEAR(Y2292))</f>
        <v/>
      </c>
      <c r="V2292" s="418">
        <f>AND(AC2292&lt;&gt;"", 'Company information'!D$4&lt;&gt;"", RIGHT(SUBSTITUTE(AC2292,"-",""),9)=RIGHT(SUBSTITUTE('Company information'!D$4,"-",""),9))</f>
        <v/>
      </c>
      <c r="W2292" s="418">
        <f>AI2292-I2292</f>
        <v/>
      </c>
      <c r="X2292" s="455" t="n"/>
      <c r="Y2292" s="417" t="n"/>
      <c r="Z2292" s="418" t="n"/>
      <c r="AA2292" s="418" t="n"/>
      <c r="AB2292" s="418" t="n"/>
      <c r="AC2292" s="418" t="n"/>
      <c r="AD2292" s="418" t="n"/>
      <c r="AE2292" s="455" t="n"/>
      <c r="AF2292" s="455" t="n"/>
      <c r="AG2292" s="455" t="n"/>
      <c r="AH2292" s="455" t="n"/>
      <c r="AI2292" s="455" t="n"/>
      <c r="AJ2292" s="455" t="n"/>
      <c r="AK2292" s="455" t="n"/>
      <c r="AL2292" s="455" t="n"/>
      <c r="AM2292" s="455" t="n"/>
      <c r="AN2292" s="455" t="n"/>
      <c r="AO2292" s="455" t="n"/>
      <c r="AP2292" s="455" t="n"/>
      <c r="AQ2292" s="455" t="n"/>
      <c r="AR2292" s="418" t="n"/>
      <c r="AS2292" s="418" t="n"/>
      <c r="AT2292" s="418" t="n"/>
    </row>
    <row r="2293">
      <c r="A2293" s="417" t="n">
        <v>2284</v>
      </c>
      <c r="B2293" s="418" t="inlineStr">
        <is>
          <t>HANDLING AND TRUCKING FEE</t>
        </is>
      </c>
      <c r="C2293" s="418" t="inlineStr">
        <is>
          <t>អ៊ិចស្ពែឌីធ័រ ខេមបូឌា អិលធីឌី</t>
        </is>
      </c>
      <c r="D2293" s="418" t="inlineStr">
        <is>
          <t>L001-100045898</t>
        </is>
      </c>
      <c r="E2293" s="418" t="inlineStr">
        <is>
          <t>TI-0248652</t>
        </is>
      </c>
      <c r="F2293" s="419" t="n">
        <v>45061</v>
      </c>
      <c r="G2293" s="420" t="n">
        <v>57573</v>
      </c>
      <c r="H2293" s="418" t="n"/>
      <c r="I2293" s="455" t="n">
        <v>57573</v>
      </c>
      <c r="J2293" s="418">
        <f>IF(L2293&lt;&gt;"",L2293,K2293)</f>
        <v/>
      </c>
      <c r="K2293" s="418">
        <f>IF(AND(T2293=TRUE, U2293=TRUE, V2293=TRUE), IF(W2293&lt;-0.05, "អនុញ្ញាត (អ្នកផ្គត់ផ្គង់ប្រកាសខ្វះ)", "បានប្រកាស (អនុញ្ញាត)"), IF(AND(T2293=FALSE, U2293=FALSE, V2293=FALSE), "ព្យួរទុក (មិនមានទិន្នន័យ)", "ប្រកាសខុស (ព្យួរទុក)"))</f>
        <v/>
      </c>
      <c r="L2293" s="418" t="inlineStr"/>
      <c r="M2293" s="418" t="inlineStr"/>
      <c r="N2293" s="455" t="n"/>
      <c r="O2293" s="455">
        <f>IF(W2293&lt;0,AI2293,I2293)</f>
        <v/>
      </c>
      <c r="P2293" s="455">
        <f>I2293-O2293</f>
        <v/>
      </c>
      <c r="Q2293" s="418" t="n"/>
      <c r="R2293" s="418" t="inlineStr">
        <is>
          <t>TI-0248652</t>
        </is>
      </c>
      <c r="S2293" s="418" t="inlineStr"/>
      <c r="T2293" s="418">
        <f>R2293=S2293</f>
        <v/>
      </c>
      <c r="U2293" s="418">
        <f>AND(MONTH(F2293)=MONTH(Y2293), YEAR(F2293)=YEAR(Y2293))</f>
        <v/>
      </c>
      <c r="V2293" s="418">
        <f>AND(AC2293&lt;&gt;"", 'Company information'!D$4&lt;&gt;"", RIGHT(SUBSTITUTE(AC2293,"-",""),9)=RIGHT(SUBSTITUTE('Company information'!D$4,"-",""),9))</f>
        <v/>
      </c>
      <c r="W2293" s="418">
        <f>AI2293-I2293</f>
        <v/>
      </c>
      <c r="X2293" s="455" t="n"/>
      <c r="Y2293" s="417" t="n"/>
      <c r="Z2293" s="418" t="n"/>
      <c r="AA2293" s="418" t="n"/>
      <c r="AB2293" s="418" t="n"/>
      <c r="AC2293" s="418" t="n"/>
      <c r="AD2293" s="418" t="n"/>
      <c r="AE2293" s="455" t="n"/>
      <c r="AF2293" s="455" t="n"/>
      <c r="AG2293" s="455" t="n"/>
      <c r="AH2293" s="455" t="n"/>
      <c r="AI2293" s="455" t="n"/>
      <c r="AJ2293" s="455" t="n"/>
      <c r="AK2293" s="455" t="n"/>
      <c r="AL2293" s="455" t="n"/>
      <c r="AM2293" s="455" t="n"/>
      <c r="AN2293" s="455" t="n"/>
      <c r="AO2293" s="455" t="n"/>
      <c r="AP2293" s="455" t="n"/>
      <c r="AQ2293" s="455" t="n"/>
      <c r="AR2293" s="418" t="n"/>
      <c r="AS2293" s="418" t="n"/>
      <c r="AT2293" s="418" t="n"/>
    </row>
    <row r="2294">
      <c r="A2294" s="417" t="n">
        <v>2285</v>
      </c>
      <c r="B2294" s="418" t="inlineStr">
        <is>
          <t>CLEARANCE FEE</t>
        </is>
      </c>
      <c r="C2294" s="418" t="inlineStr">
        <is>
          <t>56ប៊ី-លីង សឹបផ្លាយ ឆេន មេនេចម៉ិន ឯ.ក</t>
        </is>
      </c>
      <c r="D2294" s="418" t="inlineStr">
        <is>
          <t>K004-902004795</t>
        </is>
      </c>
      <c r="E2294" s="418" t="inlineStr">
        <is>
          <t>TI2023-0661</t>
        </is>
      </c>
      <c r="F2294" s="419" t="n">
        <v>45075</v>
      </c>
      <c r="G2294" s="420" t="n">
        <v>172746</v>
      </c>
      <c r="H2294" s="418" t="n"/>
      <c r="I2294" s="455" t="n">
        <v>172746</v>
      </c>
      <c r="J2294" s="418">
        <f>IF(L2294&lt;&gt;"",L2294,K2294)</f>
        <v/>
      </c>
      <c r="K2294" s="418">
        <f>IF(AND(T2294=TRUE, U2294=TRUE, V2294=TRUE), IF(W2294&lt;-0.05, "អនុញ្ញាត (អ្នកផ្គត់ផ្គង់ប្រកាសខ្វះ)", "បានប្រកាស (អនុញ្ញាត)"), IF(AND(T2294=FALSE, U2294=FALSE, V2294=FALSE), "ព្យួរទុក (មិនមានទិន្នន័យ)", "ប្រកាសខុស (ព្យួរទុក)"))</f>
        <v/>
      </c>
      <c r="L2294" s="418" t="inlineStr"/>
      <c r="M2294" s="418" t="inlineStr"/>
      <c r="N2294" s="455" t="n"/>
      <c r="O2294" s="455">
        <f>IF(W2294&lt;0,AI2294,I2294)</f>
        <v/>
      </c>
      <c r="P2294" s="455">
        <f>I2294-O2294</f>
        <v/>
      </c>
      <c r="Q2294" s="418" t="n"/>
      <c r="R2294" s="418" t="inlineStr">
        <is>
          <t>TI2023-0661</t>
        </is>
      </c>
      <c r="S2294" s="418" t="inlineStr"/>
      <c r="T2294" s="418">
        <f>R2294=S2294</f>
        <v/>
      </c>
      <c r="U2294" s="418">
        <f>AND(MONTH(F2294)=MONTH(Y2294), YEAR(F2294)=YEAR(Y2294))</f>
        <v/>
      </c>
      <c r="V2294" s="418">
        <f>AND(AC2294&lt;&gt;"", 'Company information'!D$4&lt;&gt;"", RIGHT(SUBSTITUTE(AC2294,"-",""),9)=RIGHT(SUBSTITUTE('Company information'!D$4,"-",""),9))</f>
        <v/>
      </c>
      <c r="W2294" s="418">
        <f>AI2294-I2294</f>
        <v/>
      </c>
      <c r="X2294" s="455" t="n"/>
      <c r="Y2294" s="417" t="n"/>
      <c r="Z2294" s="418" t="n"/>
      <c r="AA2294" s="418" t="n"/>
      <c r="AB2294" s="418" t="n"/>
      <c r="AC2294" s="418" t="n"/>
      <c r="AD2294" s="418" t="n"/>
      <c r="AE2294" s="455" t="n"/>
      <c r="AF2294" s="455" t="n"/>
      <c r="AG2294" s="455" t="n"/>
      <c r="AH2294" s="455" t="n"/>
      <c r="AI2294" s="455" t="n"/>
      <c r="AJ2294" s="455" t="n"/>
      <c r="AK2294" s="455" t="n"/>
      <c r="AL2294" s="455" t="n"/>
      <c r="AM2294" s="455" t="n"/>
      <c r="AN2294" s="455" t="n"/>
      <c r="AO2294" s="455" t="n"/>
      <c r="AP2294" s="455" t="n"/>
      <c r="AQ2294" s="455" t="n"/>
      <c r="AR2294" s="418" t="n"/>
      <c r="AS2294" s="418" t="n"/>
      <c r="AT2294" s="418" t="n"/>
    </row>
    <row r="2295">
      <c r="A2295" s="417" t="n">
        <v>2286</v>
      </c>
      <c r="B2295" s="418" t="inlineStr">
        <is>
          <t>Worker fee</t>
        </is>
      </c>
      <c r="C2295" s="418" t="inlineStr">
        <is>
          <t>ឆាយ ដា ឡូយីស្ទីក</t>
        </is>
      </c>
      <c r="D2295" s="418" t="inlineStr">
        <is>
          <t>L001-100063098</t>
        </is>
      </c>
      <c r="E2295" s="418" t="inlineStr">
        <is>
          <t>2305004696</t>
        </is>
      </c>
      <c r="F2295" s="419" t="n">
        <v>45204</v>
      </c>
      <c r="G2295" s="420" t="n">
        <v>6185</v>
      </c>
      <c r="H2295" s="418" t="n"/>
      <c r="I2295" s="455" t="n">
        <v>6185</v>
      </c>
      <c r="J2295" s="418">
        <f>IF(L2295&lt;&gt;"",L2295,K2295)</f>
        <v/>
      </c>
      <c r="K2295" s="418">
        <f>IF(AND(T2295=TRUE, U2295=TRUE, V2295=TRUE), IF(W2295&lt;-0.05, "អនុញ្ញាត (អ្នកផ្គត់ផ្គង់ប្រកាសខ្វះ)", "បានប្រកាស (អនុញ្ញាត)"), IF(AND(T2295=FALSE, U2295=FALSE, V2295=FALSE), "ព្យួរទុក (មិនមានទិន្នន័យ)", "ប្រកាសខុស (ព្យួរទុក)"))</f>
        <v/>
      </c>
      <c r="L2295" s="418" t="inlineStr"/>
      <c r="M2295" s="418" t="inlineStr"/>
      <c r="N2295" s="455" t="n"/>
      <c r="O2295" s="455">
        <f>IF(W2295&lt;0,AI2295,I2295)</f>
        <v/>
      </c>
      <c r="P2295" s="455">
        <f>I2295-O2295</f>
        <v/>
      </c>
      <c r="Q2295" s="418" t="n"/>
      <c r="R2295" s="418" t="inlineStr">
        <is>
          <t>2305004696</t>
        </is>
      </c>
      <c r="S2295" s="418" t="inlineStr"/>
      <c r="T2295" s="418">
        <f>R2295=S2295</f>
        <v/>
      </c>
      <c r="U2295" s="418">
        <f>AND(MONTH(F2295)=MONTH(Y2295), YEAR(F2295)=YEAR(Y2295))</f>
        <v/>
      </c>
      <c r="V2295" s="418">
        <f>AND(AC2295&lt;&gt;"", 'Company information'!D$4&lt;&gt;"", RIGHT(SUBSTITUTE(AC2295,"-",""),9)=RIGHT(SUBSTITUTE('Company information'!D$4,"-",""),9))</f>
        <v/>
      </c>
      <c r="W2295" s="418">
        <f>AI2295-I2295</f>
        <v/>
      </c>
      <c r="X2295" s="455" t="n"/>
      <c r="Y2295" s="417" t="n"/>
      <c r="Z2295" s="418" t="n"/>
      <c r="AA2295" s="418" t="n"/>
      <c r="AB2295" s="418" t="n"/>
      <c r="AC2295" s="418" t="n"/>
      <c r="AD2295" s="418" t="n"/>
      <c r="AE2295" s="455" t="n"/>
      <c r="AF2295" s="455" t="n"/>
      <c r="AG2295" s="455" t="n"/>
      <c r="AH2295" s="455" t="n"/>
      <c r="AI2295" s="455" t="n"/>
      <c r="AJ2295" s="455" t="n"/>
      <c r="AK2295" s="455" t="n"/>
      <c r="AL2295" s="455" t="n"/>
      <c r="AM2295" s="455" t="n"/>
      <c r="AN2295" s="455" t="n"/>
      <c r="AO2295" s="455" t="n"/>
      <c r="AP2295" s="455" t="n"/>
      <c r="AQ2295" s="455" t="n"/>
      <c r="AR2295" s="418" t="n"/>
      <c r="AS2295" s="418" t="n"/>
      <c r="AT2295" s="418" t="n"/>
    </row>
    <row r="2296">
      <c r="A2296" s="417" t="n">
        <v>2287</v>
      </c>
      <c r="B2296" s="418" t="inlineStr">
        <is>
          <t>Export Charge</t>
        </is>
      </c>
      <c r="C2296" s="418" t="inlineStr">
        <is>
          <t>ឆាយ ដា ឡូយីស្ទីក</t>
        </is>
      </c>
      <c r="D2296" s="418" t="inlineStr">
        <is>
          <t>L001-100063098</t>
        </is>
      </c>
      <c r="E2296" s="418" t="inlineStr">
        <is>
          <t>2305004465</t>
        </is>
      </c>
      <c r="F2296" s="419" t="n">
        <v>44962</v>
      </c>
      <c r="G2296" s="420" t="n">
        <v>77849</v>
      </c>
      <c r="H2296" s="418" t="n"/>
      <c r="I2296" s="455" t="n">
        <v>77849</v>
      </c>
      <c r="J2296" s="418">
        <f>IF(L2296&lt;&gt;"",L2296,K2296)</f>
        <v/>
      </c>
      <c r="K2296" s="418">
        <f>IF(AND(T2296=TRUE, U2296=TRUE, V2296=TRUE), IF(W2296&lt;-0.05, "អនុញ្ញាត (អ្នកផ្គត់ផ្គង់ប្រកាសខ្វះ)", "បានប្រកាស (អនុញ្ញាត)"), IF(AND(T2296=FALSE, U2296=FALSE, V2296=FALSE), "ព្យួរទុក (មិនមានទិន្នន័យ)", "ប្រកាសខុស (ព្យួរទុក)"))</f>
        <v/>
      </c>
      <c r="L2296" s="418" t="inlineStr"/>
      <c r="M2296" s="418" t="inlineStr"/>
      <c r="N2296" s="455" t="n"/>
      <c r="O2296" s="455">
        <f>IF(W2296&lt;0,AI2296,I2296)</f>
        <v/>
      </c>
      <c r="P2296" s="455">
        <f>I2296-O2296</f>
        <v/>
      </c>
      <c r="Q2296" s="418" t="n"/>
      <c r="R2296" s="418" t="inlineStr">
        <is>
          <t>2305004465</t>
        </is>
      </c>
      <c r="S2296" s="418" t="inlineStr"/>
      <c r="T2296" s="418">
        <f>R2296=S2296</f>
        <v/>
      </c>
      <c r="U2296" s="418">
        <f>AND(MONTH(F2296)=MONTH(Y2296), YEAR(F2296)=YEAR(Y2296))</f>
        <v/>
      </c>
      <c r="V2296" s="418">
        <f>AND(AC2296&lt;&gt;"", 'Company information'!D$4&lt;&gt;"", RIGHT(SUBSTITUTE(AC2296,"-",""),9)=RIGHT(SUBSTITUTE('Company information'!D$4,"-",""),9))</f>
        <v/>
      </c>
      <c r="W2296" s="418">
        <f>AI2296-I2296</f>
        <v/>
      </c>
      <c r="X2296" s="455" t="n"/>
      <c r="Y2296" s="417" t="n"/>
      <c r="Z2296" s="418" t="n"/>
      <c r="AA2296" s="418" t="n"/>
      <c r="AB2296" s="418" t="n"/>
      <c r="AC2296" s="418" t="n"/>
      <c r="AD2296" s="418" t="n"/>
      <c r="AE2296" s="455" t="n"/>
      <c r="AF2296" s="455" t="n"/>
      <c r="AG2296" s="455" t="n"/>
      <c r="AH2296" s="455" t="n"/>
      <c r="AI2296" s="455" t="n"/>
      <c r="AJ2296" s="455" t="n"/>
      <c r="AK2296" s="455" t="n"/>
      <c r="AL2296" s="455" t="n"/>
      <c r="AM2296" s="455" t="n"/>
      <c r="AN2296" s="455" t="n"/>
      <c r="AO2296" s="455" t="n"/>
      <c r="AP2296" s="455" t="n"/>
      <c r="AQ2296" s="455" t="n"/>
      <c r="AR2296" s="418" t="n"/>
      <c r="AS2296" s="418" t="n"/>
      <c r="AT2296" s="418" t="n"/>
    </row>
    <row r="2297">
      <c r="A2297" s="417" t="n">
        <v>2288</v>
      </c>
      <c r="B2297" s="418" t="inlineStr">
        <is>
          <t>CLEARANCE AND TRUCKING FEE</t>
        </is>
      </c>
      <c r="C2297" s="418" t="inlineStr">
        <is>
          <t>56ប៊ី-លីង សឹបផ្លាយ ឆេន មេនេចម៉ិន ឯ.ក</t>
        </is>
      </c>
      <c r="D2297" s="418" t="inlineStr">
        <is>
          <t>K004-902004795</t>
        </is>
      </c>
      <c r="E2297" s="418" t="inlineStr">
        <is>
          <t>TI2023-0575</t>
        </is>
      </c>
      <c r="F2297" s="419" t="n">
        <v>45143</v>
      </c>
      <c r="G2297" s="420" t="n">
        <v>212283</v>
      </c>
      <c r="H2297" s="418" t="n"/>
      <c r="I2297" s="455" t="n">
        <v>212283</v>
      </c>
      <c r="J2297" s="418">
        <f>IF(L2297&lt;&gt;"",L2297,K2297)</f>
        <v/>
      </c>
      <c r="K2297" s="418">
        <f>IF(AND(T2297=TRUE, U2297=TRUE, V2297=TRUE), IF(W2297&lt;-0.05, "អនុញ្ញាត (អ្នកផ្គត់ផ្គង់ប្រកាសខ្វះ)", "បានប្រកាស (អនុញ្ញាត)"), IF(AND(T2297=FALSE, U2297=FALSE, V2297=FALSE), "ព្យួរទុក (មិនមានទិន្នន័យ)", "ប្រកាសខុស (ព្យួរទុក)"))</f>
        <v/>
      </c>
      <c r="L2297" s="418" t="inlineStr"/>
      <c r="M2297" s="418" t="inlineStr"/>
      <c r="N2297" s="455" t="n"/>
      <c r="O2297" s="455">
        <f>IF(W2297&lt;0,AI2297,I2297)</f>
        <v/>
      </c>
      <c r="P2297" s="455">
        <f>I2297-O2297</f>
        <v/>
      </c>
      <c r="Q2297" s="418" t="n"/>
      <c r="R2297" s="418" t="inlineStr">
        <is>
          <t>TI2023-0575</t>
        </is>
      </c>
      <c r="S2297" s="418" t="inlineStr"/>
      <c r="T2297" s="418">
        <f>R2297=S2297</f>
        <v/>
      </c>
      <c r="U2297" s="418">
        <f>AND(MONTH(F2297)=MONTH(Y2297), YEAR(F2297)=YEAR(Y2297))</f>
        <v/>
      </c>
      <c r="V2297" s="418">
        <f>AND(AC2297&lt;&gt;"", 'Company information'!D$4&lt;&gt;"", RIGHT(SUBSTITUTE(AC2297,"-",""),9)=RIGHT(SUBSTITUTE('Company information'!D$4,"-",""),9))</f>
        <v/>
      </c>
      <c r="W2297" s="418">
        <f>AI2297-I2297</f>
        <v/>
      </c>
      <c r="X2297" s="455" t="n"/>
      <c r="Y2297" s="417" t="n"/>
      <c r="Z2297" s="418" t="n"/>
      <c r="AA2297" s="418" t="n"/>
      <c r="AB2297" s="418" t="n"/>
      <c r="AC2297" s="418" t="n"/>
      <c r="AD2297" s="418" t="n"/>
      <c r="AE2297" s="455" t="n"/>
      <c r="AF2297" s="455" t="n"/>
      <c r="AG2297" s="455" t="n"/>
      <c r="AH2297" s="455" t="n"/>
      <c r="AI2297" s="455" t="n"/>
      <c r="AJ2297" s="455" t="n"/>
      <c r="AK2297" s="455" t="n"/>
      <c r="AL2297" s="455" t="n"/>
      <c r="AM2297" s="455" t="n"/>
      <c r="AN2297" s="455" t="n"/>
      <c r="AO2297" s="455" t="n"/>
      <c r="AP2297" s="455" t="n"/>
      <c r="AQ2297" s="455" t="n"/>
      <c r="AR2297" s="418" t="n"/>
      <c r="AS2297" s="418" t="n"/>
      <c r="AT2297" s="418" t="n"/>
    </row>
    <row r="2298">
      <c r="A2298" s="417" t="n">
        <v>2289</v>
      </c>
      <c r="B2298" s="418" t="inlineStr">
        <is>
          <t>Clearance Import</t>
        </is>
      </c>
      <c r="C2298" s="418" t="inlineStr">
        <is>
          <t>ហាវតាយ អ៊ិនធើណេសិនណល ឡូជីស្ទីក ឯ.ក</t>
        </is>
      </c>
      <c r="D2298" s="418" t="inlineStr">
        <is>
          <t>K007-902202863</t>
        </is>
      </c>
      <c r="E2298" s="418" t="inlineStr">
        <is>
          <t>HT230069</t>
        </is>
      </c>
      <c r="F2298" s="419" t="n">
        <v>45077</v>
      </c>
      <c r="G2298" s="420" t="n">
        <v>493920</v>
      </c>
      <c r="H2298" s="418" t="n"/>
      <c r="I2298" s="455" t="n">
        <v>493920</v>
      </c>
      <c r="J2298" s="418">
        <f>IF(L2298&lt;&gt;"",L2298,K2298)</f>
        <v/>
      </c>
      <c r="K2298" s="418">
        <f>IF(AND(T2298=TRUE, U2298=TRUE, V2298=TRUE), IF(W2298&lt;-0.05, "អនុញ្ញាត (អ្នកផ្គត់ផ្គង់ប្រកាសខ្វះ)", "បានប្រកាស (អនុញ្ញាត)"), IF(AND(T2298=FALSE, U2298=FALSE, V2298=FALSE), "ព្យួរទុក (មិនមានទិន្នន័យ)", "ប្រកាសខុស (ព្យួរទុក)"))</f>
        <v/>
      </c>
      <c r="L2298" s="418" t="inlineStr"/>
      <c r="M2298" s="418" t="inlineStr"/>
      <c r="N2298" s="455" t="n"/>
      <c r="O2298" s="455">
        <f>IF(W2298&lt;0,AI2298,I2298)</f>
        <v/>
      </c>
      <c r="P2298" s="455">
        <f>I2298-O2298</f>
        <v/>
      </c>
      <c r="Q2298" s="418" t="n"/>
      <c r="R2298" s="418" t="inlineStr">
        <is>
          <t>HT230069</t>
        </is>
      </c>
      <c r="S2298" s="418" t="inlineStr"/>
      <c r="T2298" s="418">
        <f>R2298=S2298</f>
        <v/>
      </c>
      <c r="U2298" s="418">
        <f>AND(MONTH(F2298)=MONTH(Y2298), YEAR(F2298)=YEAR(Y2298))</f>
        <v/>
      </c>
      <c r="V2298" s="418">
        <f>AND(AC2298&lt;&gt;"", 'Company information'!D$4&lt;&gt;"", RIGHT(SUBSTITUTE(AC2298,"-",""),9)=RIGHT(SUBSTITUTE('Company information'!D$4,"-",""),9))</f>
        <v/>
      </c>
      <c r="W2298" s="418">
        <f>AI2298-I2298</f>
        <v/>
      </c>
      <c r="X2298" s="455" t="n"/>
      <c r="Y2298" s="417" t="n"/>
      <c r="Z2298" s="418" t="n"/>
      <c r="AA2298" s="418" t="n"/>
      <c r="AB2298" s="418" t="n"/>
      <c r="AC2298" s="418" t="n"/>
      <c r="AD2298" s="418" t="n"/>
      <c r="AE2298" s="455" t="n"/>
      <c r="AF2298" s="455" t="n"/>
      <c r="AG2298" s="455" t="n"/>
      <c r="AH2298" s="455" t="n"/>
      <c r="AI2298" s="455" t="n"/>
      <c r="AJ2298" s="455" t="n"/>
      <c r="AK2298" s="455" t="n"/>
      <c r="AL2298" s="455" t="n"/>
      <c r="AM2298" s="455" t="n"/>
      <c r="AN2298" s="455" t="n"/>
      <c r="AO2298" s="455" t="n"/>
      <c r="AP2298" s="455" t="n"/>
      <c r="AQ2298" s="455" t="n"/>
      <c r="AR2298" s="418" t="n"/>
      <c r="AS2298" s="418" t="n"/>
      <c r="AT2298" s="418" t="n"/>
    </row>
    <row r="2299">
      <c r="A2299" s="417" t="n">
        <v>2290</v>
      </c>
      <c r="B2299" s="418" t="inlineStr">
        <is>
          <t>Clearance Import</t>
        </is>
      </c>
      <c r="C2299" s="418" t="inlineStr">
        <is>
          <t>ហាវតាយ អ៊ិនធើណេសិនណល ឡូជីស្ទីក ឯ.ក</t>
        </is>
      </c>
      <c r="D2299" s="418" t="inlineStr">
        <is>
          <t>K007-902202863</t>
        </is>
      </c>
      <c r="E2299" s="418" t="inlineStr">
        <is>
          <t>HT230071</t>
        </is>
      </c>
      <c r="F2299" s="419" t="n">
        <v>45077</v>
      </c>
      <c r="G2299" s="420" t="n">
        <v>242844</v>
      </c>
      <c r="H2299" s="418" t="n"/>
      <c r="I2299" s="455" t="n">
        <v>242844</v>
      </c>
      <c r="J2299" s="418">
        <f>IF(L2299&lt;&gt;"",L2299,K2299)</f>
        <v/>
      </c>
      <c r="K2299" s="418">
        <f>IF(AND(T2299=TRUE, U2299=TRUE, V2299=TRUE), IF(W2299&lt;-0.05, "អនុញ្ញាត (អ្នកផ្គត់ផ្គង់ប្រកាសខ្វះ)", "បានប្រកាស (អនុញ្ញាត)"), IF(AND(T2299=FALSE, U2299=FALSE, V2299=FALSE), "ព្យួរទុក (មិនមានទិន្នន័យ)", "ប្រកាសខុស (ព្យួរទុក)"))</f>
        <v/>
      </c>
      <c r="L2299" s="418" t="inlineStr"/>
      <c r="M2299" s="418" t="inlineStr"/>
      <c r="N2299" s="455" t="n"/>
      <c r="O2299" s="455">
        <f>IF(W2299&lt;0,AI2299,I2299)</f>
        <v/>
      </c>
      <c r="P2299" s="455">
        <f>I2299-O2299</f>
        <v/>
      </c>
      <c r="Q2299" s="418" t="n"/>
      <c r="R2299" s="418" t="inlineStr">
        <is>
          <t>HT230071</t>
        </is>
      </c>
      <c r="S2299" s="418" t="inlineStr"/>
      <c r="T2299" s="418">
        <f>R2299=S2299</f>
        <v/>
      </c>
      <c r="U2299" s="418">
        <f>AND(MONTH(F2299)=MONTH(Y2299), YEAR(F2299)=YEAR(Y2299))</f>
        <v/>
      </c>
      <c r="V2299" s="418">
        <f>AND(AC2299&lt;&gt;"", 'Company information'!D$4&lt;&gt;"", RIGHT(SUBSTITUTE(AC2299,"-",""),9)=RIGHT(SUBSTITUTE('Company information'!D$4,"-",""),9))</f>
        <v/>
      </c>
      <c r="W2299" s="418">
        <f>AI2299-I2299</f>
        <v/>
      </c>
      <c r="X2299" s="455" t="n"/>
      <c r="Y2299" s="417" t="n"/>
      <c r="Z2299" s="418" t="n"/>
      <c r="AA2299" s="418" t="n"/>
      <c r="AB2299" s="418" t="n"/>
      <c r="AC2299" s="418" t="n"/>
      <c r="AD2299" s="418" t="n"/>
      <c r="AE2299" s="455" t="n"/>
      <c r="AF2299" s="455" t="n"/>
      <c r="AG2299" s="455" t="n"/>
      <c r="AH2299" s="455" t="n"/>
      <c r="AI2299" s="455" t="n"/>
      <c r="AJ2299" s="455" t="n"/>
      <c r="AK2299" s="455" t="n"/>
      <c r="AL2299" s="455" t="n"/>
      <c r="AM2299" s="455" t="n"/>
      <c r="AN2299" s="455" t="n"/>
      <c r="AO2299" s="455" t="n"/>
      <c r="AP2299" s="455" t="n"/>
      <c r="AQ2299" s="455" t="n"/>
      <c r="AR2299" s="418" t="n"/>
      <c r="AS2299" s="418" t="n"/>
      <c r="AT2299" s="418" t="n"/>
    </row>
    <row r="2300">
      <c r="A2300" s="417" t="n">
        <v>2291</v>
      </c>
      <c r="B2300" s="418" t="inlineStr">
        <is>
          <t>Document Charge</t>
        </is>
      </c>
      <c r="C2300" s="418" t="inlineStr">
        <is>
          <t>អេសអាយធីស៊ី ខិនថេនើរ ឡាញ (ខេមបូឌា)</t>
        </is>
      </c>
      <c r="D2300" s="418" t="inlineStr">
        <is>
          <t>L001-107035863</t>
        </is>
      </c>
      <c r="E2300" s="418" t="inlineStr">
        <is>
          <t>SITC2023-011094</t>
        </is>
      </c>
      <c r="F2300" s="419" t="n">
        <v>45235</v>
      </c>
      <c r="G2300" s="420" t="n">
        <v>228660</v>
      </c>
      <c r="H2300" s="418" t="n"/>
      <c r="I2300" s="455" t="n">
        <v>228660</v>
      </c>
      <c r="J2300" s="418">
        <f>IF(L2300&lt;&gt;"",L2300,K2300)</f>
        <v/>
      </c>
      <c r="K2300" s="418">
        <f>IF(AND(T2300=TRUE, U2300=TRUE, V2300=TRUE), IF(W2300&lt;-0.05, "អនុញ្ញាត (អ្នកផ្គត់ផ្គង់ប្រកាសខ្វះ)", "បានប្រកាស (អនុញ្ញាត)"), IF(AND(T2300=FALSE, U2300=FALSE, V2300=FALSE), "ព្យួរទុក (មិនមានទិន្នន័យ)", "ប្រកាសខុស (ព្យួរទុក)"))</f>
        <v/>
      </c>
      <c r="L2300" s="418" t="inlineStr"/>
      <c r="M2300" s="418" t="inlineStr"/>
      <c r="N2300" s="455" t="n"/>
      <c r="O2300" s="455">
        <f>IF(W2300&lt;0,AI2300,I2300)</f>
        <v/>
      </c>
      <c r="P2300" s="455">
        <f>I2300-O2300</f>
        <v/>
      </c>
      <c r="Q2300" s="418" t="n"/>
      <c r="R2300" s="418" t="inlineStr">
        <is>
          <t>SITC2023-011094</t>
        </is>
      </c>
      <c r="S2300" s="418" t="inlineStr"/>
      <c r="T2300" s="418">
        <f>R2300=S2300</f>
        <v/>
      </c>
      <c r="U2300" s="418">
        <f>AND(MONTH(F2300)=MONTH(Y2300), YEAR(F2300)=YEAR(Y2300))</f>
        <v/>
      </c>
      <c r="V2300" s="418">
        <f>AND(AC2300&lt;&gt;"", 'Company information'!D$4&lt;&gt;"", RIGHT(SUBSTITUTE(AC2300,"-",""),9)=RIGHT(SUBSTITUTE('Company information'!D$4,"-",""),9))</f>
        <v/>
      </c>
      <c r="W2300" s="418">
        <f>AI2300-I2300</f>
        <v/>
      </c>
      <c r="X2300" s="455" t="n"/>
      <c r="Y2300" s="417" t="n"/>
      <c r="Z2300" s="418" t="n"/>
      <c r="AA2300" s="418" t="n"/>
      <c r="AB2300" s="418" t="n"/>
      <c r="AC2300" s="418" t="n"/>
      <c r="AD2300" s="418" t="n"/>
      <c r="AE2300" s="455" t="n"/>
      <c r="AF2300" s="455" t="n"/>
      <c r="AG2300" s="455" t="n"/>
      <c r="AH2300" s="455" t="n"/>
      <c r="AI2300" s="455" t="n"/>
      <c r="AJ2300" s="455" t="n"/>
      <c r="AK2300" s="455" t="n"/>
      <c r="AL2300" s="455" t="n"/>
      <c r="AM2300" s="455" t="n"/>
      <c r="AN2300" s="455" t="n"/>
      <c r="AO2300" s="455" t="n"/>
      <c r="AP2300" s="455" t="n"/>
      <c r="AQ2300" s="455" t="n"/>
      <c r="AR2300" s="418" t="n"/>
      <c r="AS2300" s="418" t="n"/>
      <c r="AT2300" s="418" t="n"/>
    </row>
    <row r="2301">
      <c r="A2301" s="417" t="n">
        <v>2292</v>
      </c>
      <c r="B2301" s="418" t="inlineStr">
        <is>
          <t>LIFT ON AND LIFT OFF</t>
        </is>
      </c>
      <c r="C2301" s="418" t="inlineStr">
        <is>
          <t>កំពង់ផែស្វយ័តក្រុងព្រះសីហនុ</t>
        </is>
      </c>
      <c r="D2301" s="418" t="inlineStr">
        <is>
          <t>L001-100044638</t>
        </is>
      </c>
      <c r="E2301" s="418" t="inlineStr">
        <is>
          <t>074339</t>
        </is>
      </c>
      <c r="F2301" s="419" t="n">
        <v>45061</v>
      </c>
      <c r="G2301" s="420" t="n">
        <v>35801</v>
      </c>
      <c r="H2301" s="418" t="n"/>
      <c r="I2301" s="455" t="n">
        <v>35801</v>
      </c>
      <c r="J2301" s="418">
        <f>IF(L2301&lt;&gt;"",L2301,K2301)</f>
        <v/>
      </c>
      <c r="K2301" s="418">
        <f>IF(AND(T2301=TRUE, U2301=TRUE, V2301=TRUE), IF(W2301&lt;-0.05, "អនុញ្ញាត (អ្នកផ្គត់ផ្គង់ប្រកាសខ្វះ)", "បានប្រកាស (អនុញ្ញាត)"), IF(AND(T2301=FALSE, U2301=FALSE, V2301=FALSE), "ព្យួរទុក (មិនមានទិន្នន័យ)", "ប្រកាសខុស (ព្យួរទុក)"))</f>
        <v/>
      </c>
      <c r="L2301" s="418" t="inlineStr"/>
      <c r="M2301" s="418" t="inlineStr"/>
      <c r="N2301" s="455" t="n"/>
      <c r="O2301" s="455">
        <f>IF(W2301&lt;0,AI2301,I2301)</f>
        <v/>
      </c>
      <c r="P2301" s="455">
        <f>I2301-O2301</f>
        <v/>
      </c>
      <c r="Q2301" s="418" t="n"/>
      <c r="R2301" s="418" t="inlineStr">
        <is>
          <t>074339</t>
        </is>
      </c>
      <c r="S2301" s="418" t="inlineStr"/>
      <c r="T2301" s="418">
        <f>R2301=S2301</f>
        <v/>
      </c>
      <c r="U2301" s="418">
        <f>AND(MONTH(F2301)=MONTH(Y2301), YEAR(F2301)=YEAR(Y2301))</f>
        <v/>
      </c>
      <c r="V2301" s="418">
        <f>AND(AC2301&lt;&gt;"", 'Company information'!D$4&lt;&gt;"", RIGHT(SUBSTITUTE(AC2301,"-",""),9)=RIGHT(SUBSTITUTE('Company information'!D$4,"-",""),9))</f>
        <v/>
      </c>
      <c r="W2301" s="418">
        <f>AI2301-I2301</f>
        <v/>
      </c>
      <c r="X2301" s="455" t="n"/>
      <c r="Y2301" s="417" t="n"/>
      <c r="Z2301" s="418" t="n"/>
      <c r="AA2301" s="418" t="n"/>
      <c r="AB2301" s="418" t="n"/>
      <c r="AC2301" s="418" t="n"/>
      <c r="AD2301" s="418" t="n"/>
      <c r="AE2301" s="455" t="n"/>
      <c r="AF2301" s="455" t="n"/>
      <c r="AG2301" s="455" t="n"/>
      <c r="AH2301" s="455" t="n"/>
      <c r="AI2301" s="455" t="n"/>
      <c r="AJ2301" s="455" t="n"/>
      <c r="AK2301" s="455" t="n"/>
      <c r="AL2301" s="455" t="n"/>
      <c r="AM2301" s="455" t="n"/>
      <c r="AN2301" s="455" t="n"/>
      <c r="AO2301" s="455" t="n"/>
      <c r="AP2301" s="455" t="n"/>
      <c r="AQ2301" s="455" t="n"/>
      <c r="AR2301" s="418" t="n"/>
      <c r="AS2301" s="418" t="n"/>
      <c r="AT2301" s="418" t="n"/>
    </row>
    <row r="2302">
      <c r="A2302" s="417" t="n">
        <v>2293</v>
      </c>
      <c r="B2302" s="418" t="inlineStr">
        <is>
          <t>Clearance Import</t>
        </is>
      </c>
      <c r="C2302" s="418" t="inlineStr">
        <is>
          <t>ហាវតាយ អ៊ិនធើណេសិនណល ឡូជីស្ទីក ឯ.ក</t>
        </is>
      </c>
      <c r="D2302" s="418" t="inlineStr">
        <is>
          <t>K007-902202863</t>
        </is>
      </c>
      <c r="E2302" s="418" t="inlineStr">
        <is>
          <t>HT230070</t>
        </is>
      </c>
      <c r="F2302" s="419" t="n">
        <v>45077</v>
      </c>
      <c r="G2302" s="420" t="n">
        <v>251076</v>
      </c>
      <c r="H2302" s="418" t="n"/>
      <c r="I2302" s="455" t="n">
        <v>251076</v>
      </c>
      <c r="J2302" s="418">
        <f>IF(L2302&lt;&gt;"",L2302,K2302)</f>
        <v/>
      </c>
      <c r="K2302" s="418">
        <f>IF(AND(T2302=TRUE, U2302=TRUE, V2302=TRUE), IF(W2302&lt;-0.05, "អនុញ្ញាត (អ្នកផ្គត់ផ្គង់ប្រកាសខ្វះ)", "បានប្រកាស (អនុញ្ញាត)"), IF(AND(T2302=FALSE, U2302=FALSE, V2302=FALSE), "ព្យួរទុក (មិនមានទិន្នន័យ)", "ប្រកាសខុស (ព្យួរទុក)"))</f>
        <v/>
      </c>
      <c r="L2302" s="418" t="inlineStr"/>
      <c r="M2302" s="418" t="inlineStr"/>
      <c r="N2302" s="455" t="n"/>
      <c r="O2302" s="455">
        <f>IF(W2302&lt;0,AI2302,I2302)</f>
        <v/>
      </c>
      <c r="P2302" s="455">
        <f>I2302-O2302</f>
        <v/>
      </c>
      <c r="Q2302" s="418" t="n"/>
      <c r="R2302" s="418" t="inlineStr">
        <is>
          <t>HT230070</t>
        </is>
      </c>
      <c r="S2302" s="418" t="inlineStr"/>
      <c r="T2302" s="418">
        <f>R2302=S2302</f>
        <v/>
      </c>
      <c r="U2302" s="418">
        <f>AND(MONTH(F2302)=MONTH(Y2302), YEAR(F2302)=YEAR(Y2302))</f>
        <v/>
      </c>
      <c r="V2302" s="418">
        <f>AND(AC2302&lt;&gt;"", 'Company information'!D$4&lt;&gt;"", RIGHT(SUBSTITUTE(AC2302,"-",""),9)=RIGHT(SUBSTITUTE('Company information'!D$4,"-",""),9))</f>
        <v/>
      </c>
      <c r="W2302" s="418">
        <f>AI2302-I2302</f>
        <v/>
      </c>
      <c r="X2302" s="455" t="n"/>
      <c r="Y2302" s="417" t="n"/>
      <c r="Z2302" s="418" t="n"/>
      <c r="AA2302" s="418" t="n"/>
      <c r="AB2302" s="418" t="n"/>
      <c r="AC2302" s="418" t="n"/>
      <c r="AD2302" s="418" t="n"/>
      <c r="AE2302" s="455" t="n"/>
      <c r="AF2302" s="455" t="n"/>
      <c r="AG2302" s="455" t="n"/>
      <c r="AH2302" s="455" t="n"/>
      <c r="AI2302" s="455" t="n"/>
      <c r="AJ2302" s="455" t="n"/>
      <c r="AK2302" s="455" t="n"/>
      <c r="AL2302" s="455" t="n"/>
      <c r="AM2302" s="455" t="n"/>
      <c r="AN2302" s="455" t="n"/>
      <c r="AO2302" s="455" t="n"/>
      <c r="AP2302" s="455" t="n"/>
      <c r="AQ2302" s="455" t="n"/>
      <c r="AR2302" s="418" t="n"/>
      <c r="AS2302" s="418" t="n"/>
      <c r="AT2302" s="418" t="n"/>
    </row>
    <row r="2303">
      <c r="A2303" s="417" t="n">
        <v>2294</v>
      </c>
      <c r="B2303" s="418" t="inlineStr">
        <is>
          <t>Document Charge</t>
        </is>
      </c>
      <c r="C2303" s="418" t="inlineStr">
        <is>
          <t>អេសអាយធីស៊ី ខិនថេនើរ ឡាញ (ខេមបូឌា)</t>
        </is>
      </c>
      <c r="D2303" s="418" t="inlineStr">
        <is>
          <t>L001-107035863</t>
        </is>
      </c>
      <c r="E2303" s="418" t="inlineStr">
        <is>
          <t>SITC2023-010583</t>
        </is>
      </c>
      <c r="F2303" s="419" t="n">
        <v>45051</v>
      </c>
      <c r="G2303" s="420" t="n">
        <v>348309</v>
      </c>
      <c r="H2303" s="418" t="n"/>
      <c r="I2303" s="455" t="n">
        <v>348309</v>
      </c>
      <c r="J2303" s="418">
        <f>IF(L2303&lt;&gt;"",L2303,K2303)</f>
        <v/>
      </c>
      <c r="K2303" s="418">
        <f>IF(AND(T2303=TRUE, U2303=TRUE, V2303=TRUE), IF(W2303&lt;-0.05, "អនុញ្ញាត (អ្នកផ្គត់ផ្គង់ប្រកាសខ្វះ)", "បានប្រកាស (អនុញ្ញាត)"), IF(AND(T2303=FALSE, U2303=FALSE, V2303=FALSE), "ព្យួរទុក (មិនមានទិន្នន័យ)", "ប្រកាសខុស (ព្យួរទុក)"))</f>
        <v/>
      </c>
      <c r="L2303" s="418" t="inlineStr"/>
      <c r="M2303" s="418" t="inlineStr"/>
      <c r="N2303" s="455" t="n"/>
      <c r="O2303" s="455">
        <f>IF(W2303&lt;0,AI2303,I2303)</f>
        <v/>
      </c>
      <c r="P2303" s="455">
        <f>I2303-O2303</f>
        <v/>
      </c>
      <c r="Q2303" s="418" t="n"/>
      <c r="R2303" s="418" t="inlineStr">
        <is>
          <t>SITC2023-010583</t>
        </is>
      </c>
      <c r="S2303" s="418" t="inlineStr"/>
      <c r="T2303" s="418">
        <f>R2303=S2303</f>
        <v/>
      </c>
      <c r="U2303" s="418">
        <f>AND(MONTH(F2303)=MONTH(Y2303), YEAR(F2303)=YEAR(Y2303))</f>
        <v/>
      </c>
      <c r="V2303" s="418">
        <f>AND(AC2303&lt;&gt;"", 'Company information'!D$4&lt;&gt;"", RIGHT(SUBSTITUTE(AC2303,"-",""),9)=RIGHT(SUBSTITUTE('Company information'!D$4,"-",""),9))</f>
        <v/>
      </c>
      <c r="W2303" s="418">
        <f>AI2303-I2303</f>
        <v/>
      </c>
      <c r="X2303" s="455" t="n"/>
      <c r="Y2303" s="417" t="n"/>
      <c r="Z2303" s="418" t="n"/>
      <c r="AA2303" s="418" t="n"/>
      <c r="AB2303" s="418" t="n"/>
      <c r="AC2303" s="418" t="n"/>
      <c r="AD2303" s="418" t="n"/>
      <c r="AE2303" s="455" t="n"/>
      <c r="AF2303" s="455" t="n"/>
      <c r="AG2303" s="455" t="n"/>
      <c r="AH2303" s="455" t="n"/>
      <c r="AI2303" s="455" t="n"/>
      <c r="AJ2303" s="455" t="n"/>
      <c r="AK2303" s="455" t="n"/>
      <c r="AL2303" s="455" t="n"/>
      <c r="AM2303" s="455" t="n"/>
      <c r="AN2303" s="455" t="n"/>
      <c r="AO2303" s="455" t="n"/>
      <c r="AP2303" s="455" t="n"/>
      <c r="AQ2303" s="455" t="n"/>
      <c r="AR2303" s="418" t="n"/>
      <c r="AS2303" s="418" t="n"/>
      <c r="AT2303" s="418" t="n"/>
    </row>
    <row r="2304">
      <c r="A2304" s="417" t="n">
        <v>2295</v>
      </c>
      <c r="B2304" s="418" t="inlineStr">
        <is>
          <t>LIFT ON AND LIFT OFF</t>
        </is>
      </c>
      <c r="C2304" s="418" t="inlineStr">
        <is>
          <t>កំពង់ផែស្វយ័តក្រុងព្រះសីហនុ</t>
        </is>
      </c>
      <c r="D2304" s="418" t="inlineStr">
        <is>
          <t>L001-100044638</t>
        </is>
      </c>
      <c r="E2304" s="418" t="inlineStr">
        <is>
          <t>072967</t>
        </is>
      </c>
      <c r="F2304" s="419" t="n">
        <v>45265</v>
      </c>
      <c r="G2304" s="420" t="n">
        <v>59285</v>
      </c>
      <c r="H2304" s="418" t="n"/>
      <c r="I2304" s="455" t="n">
        <v>59285</v>
      </c>
      <c r="J2304" s="418">
        <f>IF(L2304&lt;&gt;"",L2304,K2304)</f>
        <v/>
      </c>
      <c r="K2304" s="418">
        <f>IF(AND(T2304=TRUE, U2304=TRUE, V2304=TRUE), IF(W2304&lt;-0.05, "អនុញ្ញាត (អ្នកផ្គត់ផ្គង់ប្រកាសខ្វះ)", "បានប្រកាស (អនុញ្ញាត)"), IF(AND(T2304=FALSE, U2304=FALSE, V2304=FALSE), "ព្យួរទុក (មិនមានទិន្នន័យ)", "ប្រកាសខុស (ព្យួរទុក)"))</f>
        <v/>
      </c>
      <c r="L2304" s="418" t="inlineStr"/>
      <c r="M2304" s="418" t="inlineStr"/>
      <c r="N2304" s="455" t="n"/>
      <c r="O2304" s="455">
        <f>IF(W2304&lt;0,AI2304,I2304)</f>
        <v/>
      </c>
      <c r="P2304" s="455">
        <f>I2304-O2304</f>
        <v/>
      </c>
      <c r="Q2304" s="418" t="n"/>
      <c r="R2304" s="418" t="inlineStr">
        <is>
          <t>072967</t>
        </is>
      </c>
      <c r="S2304" s="418" t="inlineStr"/>
      <c r="T2304" s="418">
        <f>R2304=S2304</f>
        <v/>
      </c>
      <c r="U2304" s="418">
        <f>AND(MONTH(F2304)=MONTH(Y2304), YEAR(F2304)=YEAR(Y2304))</f>
        <v/>
      </c>
      <c r="V2304" s="418">
        <f>AND(AC2304&lt;&gt;"", 'Company information'!D$4&lt;&gt;"", RIGHT(SUBSTITUTE(AC2304,"-",""),9)=RIGHT(SUBSTITUTE('Company information'!D$4,"-",""),9))</f>
        <v/>
      </c>
      <c r="W2304" s="418">
        <f>AI2304-I2304</f>
        <v/>
      </c>
      <c r="X2304" s="455" t="n"/>
      <c r="Y2304" s="417" t="n"/>
      <c r="Z2304" s="418" t="n"/>
      <c r="AA2304" s="418" t="n"/>
      <c r="AB2304" s="418" t="n"/>
      <c r="AC2304" s="418" t="n"/>
      <c r="AD2304" s="418" t="n"/>
      <c r="AE2304" s="455" t="n"/>
      <c r="AF2304" s="455" t="n"/>
      <c r="AG2304" s="455" t="n"/>
      <c r="AH2304" s="455" t="n"/>
      <c r="AI2304" s="455" t="n"/>
      <c r="AJ2304" s="455" t="n"/>
      <c r="AK2304" s="455" t="n"/>
      <c r="AL2304" s="455" t="n"/>
      <c r="AM2304" s="455" t="n"/>
      <c r="AN2304" s="455" t="n"/>
      <c r="AO2304" s="455" t="n"/>
      <c r="AP2304" s="455" t="n"/>
      <c r="AQ2304" s="455" t="n"/>
      <c r="AR2304" s="418" t="n"/>
      <c r="AS2304" s="418" t="n"/>
      <c r="AT2304" s="418" t="n"/>
    </row>
    <row r="2305">
      <c r="A2305" s="417" t="n">
        <v>2296</v>
      </c>
      <c r="B2305" s="418" t="inlineStr">
        <is>
          <t>HANDLING AND TRUCKING FEE</t>
        </is>
      </c>
      <c r="C2305" s="418" t="inlineStr">
        <is>
          <t>អ៊ិចស្ពែឌីធ័រ ខេមបូឌា អិលធីឌី</t>
        </is>
      </c>
      <c r="D2305" s="418" t="inlineStr">
        <is>
          <t>L001-100045898</t>
        </is>
      </c>
      <c r="E2305" s="418" t="inlineStr">
        <is>
          <t>TI-0249613</t>
        </is>
      </c>
      <c r="F2305" s="419" t="n">
        <v>45075</v>
      </c>
      <c r="G2305" s="420" t="n">
        <v>198613</v>
      </c>
      <c r="H2305" s="418" t="n"/>
      <c r="I2305" s="455" t="n">
        <v>198613</v>
      </c>
      <c r="J2305" s="418">
        <f>IF(L2305&lt;&gt;"",L2305,K2305)</f>
        <v/>
      </c>
      <c r="K2305" s="418">
        <f>IF(AND(T2305=TRUE, U2305=TRUE, V2305=TRUE), IF(W2305&lt;-0.05, "អនុញ្ញាត (អ្នកផ្គត់ផ្គង់ប្រកាសខ្វះ)", "បានប្រកាស (អនុញ្ញាត)"), IF(AND(T2305=FALSE, U2305=FALSE, V2305=FALSE), "ព្យួរទុក (មិនមានទិន្នន័យ)", "ប្រកាសខុស (ព្យួរទុក)"))</f>
        <v/>
      </c>
      <c r="L2305" s="418" t="inlineStr"/>
      <c r="M2305" s="418" t="inlineStr"/>
      <c r="N2305" s="455" t="n"/>
      <c r="O2305" s="455">
        <f>IF(W2305&lt;0,AI2305,I2305)</f>
        <v/>
      </c>
      <c r="P2305" s="455">
        <f>I2305-O2305</f>
        <v/>
      </c>
      <c r="Q2305" s="418" t="n"/>
      <c r="R2305" s="418" t="inlineStr">
        <is>
          <t>TI-0249613</t>
        </is>
      </c>
      <c r="S2305" s="418" t="inlineStr"/>
      <c r="T2305" s="418">
        <f>R2305=S2305</f>
        <v/>
      </c>
      <c r="U2305" s="418">
        <f>AND(MONTH(F2305)=MONTH(Y2305), YEAR(F2305)=YEAR(Y2305))</f>
        <v/>
      </c>
      <c r="V2305" s="418">
        <f>AND(AC2305&lt;&gt;"", 'Company information'!D$4&lt;&gt;"", RIGHT(SUBSTITUTE(AC2305,"-",""),9)=RIGHT(SUBSTITUTE('Company information'!D$4,"-",""),9))</f>
        <v/>
      </c>
      <c r="W2305" s="418">
        <f>AI2305-I2305</f>
        <v/>
      </c>
      <c r="X2305" s="455" t="n"/>
      <c r="Y2305" s="417" t="n"/>
      <c r="Z2305" s="418" t="n"/>
      <c r="AA2305" s="418" t="n"/>
      <c r="AB2305" s="418" t="n"/>
      <c r="AC2305" s="418" t="n"/>
      <c r="AD2305" s="418" t="n"/>
      <c r="AE2305" s="455" t="n"/>
      <c r="AF2305" s="455" t="n"/>
      <c r="AG2305" s="455" t="n"/>
      <c r="AH2305" s="455" t="n"/>
      <c r="AI2305" s="455" t="n"/>
      <c r="AJ2305" s="455" t="n"/>
      <c r="AK2305" s="455" t="n"/>
      <c r="AL2305" s="455" t="n"/>
      <c r="AM2305" s="455" t="n"/>
      <c r="AN2305" s="455" t="n"/>
      <c r="AO2305" s="455" t="n"/>
      <c r="AP2305" s="455" t="n"/>
      <c r="AQ2305" s="455" t="n"/>
      <c r="AR2305" s="418" t="n"/>
      <c r="AS2305" s="418" t="n"/>
      <c r="AT2305" s="418" t="n"/>
    </row>
    <row r="2306">
      <c r="A2306" s="417" t="n">
        <v>2297</v>
      </c>
      <c r="B2306" s="418" t="inlineStr">
        <is>
          <t>Clearance Import</t>
        </is>
      </c>
      <c r="C2306" s="418" t="inlineStr">
        <is>
          <t>ហាវតាយ អ៊ិនធើណេសិនណល ឡូជីស្ទីក ឯ.ក</t>
        </is>
      </c>
      <c r="D2306" s="418" t="inlineStr">
        <is>
          <t>K007-902202863</t>
        </is>
      </c>
      <c r="E2306" s="418" t="inlineStr">
        <is>
          <t>HT230072</t>
        </is>
      </c>
      <c r="F2306" s="419" t="n">
        <v>45077</v>
      </c>
      <c r="G2306" s="420" t="n">
        <v>251076</v>
      </c>
      <c r="H2306" s="418" t="n"/>
      <c r="I2306" s="455" t="n">
        <v>251076</v>
      </c>
      <c r="J2306" s="418">
        <f>IF(L2306&lt;&gt;"",L2306,K2306)</f>
        <v/>
      </c>
      <c r="K2306" s="418">
        <f>IF(AND(T2306=TRUE, U2306=TRUE, V2306=TRUE), IF(W2306&lt;-0.05, "អនុញ្ញាត (អ្នកផ្គត់ផ្គង់ប្រកាសខ្វះ)", "បានប្រកាស (អនុញ្ញាត)"), IF(AND(T2306=FALSE, U2306=FALSE, V2306=FALSE), "ព្យួរទុក (មិនមានទិន្នន័យ)", "ប្រកាសខុស (ព្យួរទុក)"))</f>
        <v/>
      </c>
      <c r="L2306" s="418" t="inlineStr"/>
      <c r="M2306" s="418" t="inlineStr"/>
      <c r="N2306" s="455" t="n"/>
      <c r="O2306" s="455">
        <f>IF(W2306&lt;0,AI2306,I2306)</f>
        <v/>
      </c>
      <c r="P2306" s="455">
        <f>I2306-O2306</f>
        <v/>
      </c>
      <c r="Q2306" s="418" t="n"/>
      <c r="R2306" s="418" t="inlineStr">
        <is>
          <t>HT230072</t>
        </is>
      </c>
      <c r="S2306" s="418" t="inlineStr"/>
      <c r="T2306" s="418">
        <f>R2306=S2306</f>
        <v/>
      </c>
      <c r="U2306" s="418">
        <f>AND(MONTH(F2306)=MONTH(Y2306), YEAR(F2306)=YEAR(Y2306))</f>
        <v/>
      </c>
      <c r="V2306" s="418">
        <f>AND(AC2306&lt;&gt;"", 'Company information'!D$4&lt;&gt;"", RIGHT(SUBSTITUTE(AC2306,"-",""),9)=RIGHT(SUBSTITUTE('Company information'!D$4,"-",""),9))</f>
        <v/>
      </c>
      <c r="W2306" s="418">
        <f>AI2306-I2306</f>
        <v/>
      </c>
      <c r="X2306" s="455" t="n"/>
      <c r="Y2306" s="417" t="n"/>
      <c r="Z2306" s="418" t="n"/>
      <c r="AA2306" s="418" t="n"/>
      <c r="AB2306" s="418" t="n"/>
      <c r="AC2306" s="418" t="n"/>
      <c r="AD2306" s="418" t="n"/>
      <c r="AE2306" s="455" t="n"/>
      <c r="AF2306" s="455" t="n"/>
      <c r="AG2306" s="455" t="n"/>
      <c r="AH2306" s="455" t="n"/>
      <c r="AI2306" s="455" t="n"/>
      <c r="AJ2306" s="455" t="n"/>
      <c r="AK2306" s="455" t="n"/>
      <c r="AL2306" s="455" t="n"/>
      <c r="AM2306" s="455" t="n"/>
      <c r="AN2306" s="455" t="n"/>
      <c r="AO2306" s="455" t="n"/>
      <c r="AP2306" s="455" t="n"/>
      <c r="AQ2306" s="455" t="n"/>
      <c r="AR2306" s="418" t="n"/>
      <c r="AS2306" s="418" t="n"/>
      <c r="AT2306" s="418" t="n"/>
    </row>
    <row r="2307">
      <c r="A2307" s="417" t="n">
        <v>2298</v>
      </c>
      <c r="B2307" s="418" t="inlineStr">
        <is>
          <t>CLERANCE FEE</t>
        </is>
      </c>
      <c r="C2307" s="418" t="inlineStr">
        <is>
          <t>56ប៊ី-លីង សឹបផ្លាយ ឆេន មេនេចម៉ិន ឯ.ក</t>
        </is>
      </c>
      <c r="D2307" s="418" t="inlineStr">
        <is>
          <t>K004-902004795</t>
        </is>
      </c>
      <c r="E2307" s="418" t="inlineStr">
        <is>
          <t>TI2023-0570</t>
        </is>
      </c>
      <c r="F2307" s="419" t="n">
        <v>45143</v>
      </c>
      <c r="G2307" s="420" t="n">
        <v>173124</v>
      </c>
      <c r="H2307" s="418" t="n"/>
      <c r="I2307" s="455" t="n">
        <v>173124</v>
      </c>
      <c r="J2307" s="418">
        <f>IF(L2307&lt;&gt;"",L2307,K2307)</f>
        <v/>
      </c>
      <c r="K2307" s="418">
        <f>IF(AND(T2307=TRUE, U2307=TRUE, V2307=TRUE), IF(W2307&lt;-0.05, "អនុញ្ញាត (អ្នកផ្គត់ផ្គង់ប្រកាសខ្វះ)", "បានប្រកាស (អនុញ្ញាត)"), IF(AND(T2307=FALSE, U2307=FALSE, V2307=FALSE), "ព្យួរទុក (មិនមានទិន្នន័យ)", "ប្រកាសខុស (ព្យួរទុក)"))</f>
        <v/>
      </c>
      <c r="L2307" s="418" t="inlineStr"/>
      <c r="M2307" s="418" t="inlineStr"/>
      <c r="N2307" s="455" t="n"/>
      <c r="O2307" s="455">
        <f>IF(W2307&lt;0,AI2307,I2307)</f>
        <v/>
      </c>
      <c r="P2307" s="455">
        <f>I2307-O2307</f>
        <v/>
      </c>
      <c r="Q2307" s="418" t="n"/>
      <c r="R2307" s="418" t="inlineStr">
        <is>
          <t>TI2023-0570</t>
        </is>
      </c>
      <c r="S2307" s="418" t="inlineStr"/>
      <c r="T2307" s="418">
        <f>R2307=S2307</f>
        <v/>
      </c>
      <c r="U2307" s="418">
        <f>AND(MONTH(F2307)=MONTH(Y2307), YEAR(F2307)=YEAR(Y2307))</f>
        <v/>
      </c>
      <c r="V2307" s="418">
        <f>AND(AC2307&lt;&gt;"", 'Company information'!D$4&lt;&gt;"", RIGHT(SUBSTITUTE(AC2307,"-",""),9)=RIGHT(SUBSTITUTE('Company information'!D$4,"-",""),9))</f>
        <v/>
      </c>
      <c r="W2307" s="418">
        <f>AI2307-I2307</f>
        <v/>
      </c>
      <c r="X2307" s="455" t="n"/>
      <c r="Y2307" s="417" t="n"/>
      <c r="Z2307" s="418" t="n"/>
      <c r="AA2307" s="418" t="n"/>
      <c r="AB2307" s="418" t="n"/>
      <c r="AC2307" s="418" t="n"/>
      <c r="AD2307" s="418" t="n"/>
      <c r="AE2307" s="455" t="n"/>
      <c r="AF2307" s="455" t="n"/>
      <c r="AG2307" s="455" t="n"/>
      <c r="AH2307" s="455" t="n"/>
      <c r="AI2307" s="455" t="n"/>
      <c r="AJ2307" s="455" t="n"/>
      <c r="AK2307" s="455" t="n"/>
      <c r="AL2307" s="455" t="n"/>
      <c r="AM2307" s="455" t="n"/>
      <c r="AN2307" s="455" t="n"/>
      <c r="AO2307" s="455" t="n"/>
      <c r="AP2307" s="455" t="n"/>
      <c r="AQ2307" s="455" t="n"/>
      <c r="AR2307" s="418" t="n"/>
      <c r="AS2307" s="418" t="n"/>
      <c r="AT2307" s="418" t="n"/>
    </row>
    <row r="2308">
      <c r="A2308" s="417" t="n">
        <v>2299</v>
      </c>
      <c r="B2308" s="418" t="inlineStr">
        <is>
          <t>CLERANCE FEE</t>
        </is>
      </c>
      <c r="C2308" s="418" t="inlineStr">
        <is>
          <t>56ប៊ី-លីង សឹបផ្លាយ ឆេន មេនេចម៉ិន ឯ.ក</t>
        </is>
      </c>
      <c r="D2308" s="418" t="inlineStr">
        <is>
          <t>K004-902004795</t>
        </is>
      </c>
      <c r="E2308" s="418" t="inlineStr">
        <is>
          <t>TI2023-0536</t>
        </is>
      </c>
      <c r="F2308" s="419" t="n">
        <v>44990</v>
      </c>
      <c r="G2308" s="420" t="n">
        <v>173040</v>
      </c>
      <c r="H2308" s="418" t="n"/>
      <c r="I2308" s="455" t="n">
        <v>173040</v>
      </c>
      <c r="J2308" s="418">
        <f>IF(L2308&lt;&gt;"",L2308,K2308)</f>
        <v/>
      </c>
      <c r="K2308" s="418">
        <f>IF(AND(T2308=TRUE, U2308=TRUE, V2308=TRUE), IF(W2308&lt;-0.05, "អនុញ្ញាត (អ្នកផ្គត់ផ្គង់ប្រកាសខ្វះ)", "បានប្រកាស (អនុញ្ញាត)"), IF(AND(T2308=FALSE, U2308=FALSE, V2308=FALSE), "ព្យួរទុក (មិនមានទិន្នន័យ)", "ប្រកាសខុស (ព្យួរទុក)"))</f>
        <v/>
      </c>
      <c r="L2308" s="418" t="inlineStr"/>
      <c r="M2308" s="418" t="inlineStr"/>
      <c r="N2308" s="455" t="n"/>
      <c r="O2308" s="455">
        <f>IF(W2308&lt;0,AI2308,I2308)</f>
        <v/>
      </c>
      <c r="P2308" s="455">
        <f>I2308-O2308</f>
        <v/>
      </c>
      <c r="Q2308" s="418" t="n"/>
      <c r="R2308" s="418" t="inlineStr">
        <is>
          <t>TI2023-0536</t>
        </is>
      </c>
      <c r="S2308" s="418" t="inlineStr"/>
      <c r="T2308" s="418">
        <f>R2308=S2308</f>
        <v/>
      </c>
      <c r="U2308" s="418">
        <f>AND(MONTH(F2308)=MONTH(Y2308), YEAR(F2308)=YEAR(Y2308))</f>
        <v/>
      </c>
      <c r="V2308" s="418">
        <f>AND(AC2308&lt;&gt;"", 'Company information'!D$4&lt;&gt;"", RIGHT(SUBSTITUTE(AC2308,"-",""),9)=RIGHT(SUBSTITUTE('Company information'!D$4,"-",""),9))</f>
        <v/>
      </c>
      <c r="W2308" s="418">
        <f>AI2308-I2308</f>
        <v/>
      </c>
      <c r="X2308" s="455" t="n"/>
      <c r="Y2308" s="417" t="n"/>
      <c r="Z2308" s="418" t="n"/>
      <c r="AA2308" s="418" t="n"/>
      <c r="AB2308" s="418" t="n"/>
      <c r="AC2308" s="418" t="n"/>
      <c r="AD2308" s="418" t="n"/>
      <c r="AE2308" s="455" t="n"/>
      <c r="AF2308" s="455" t="n"/>
      <c r="AG2308" s="455" t="n"/>
      <c r="AH2308" s="455" t="n"/>
      <c r="AI2308" s="455" t="n"/>
      <c r="AJ2308" s="455" t="n"/>
      <c r="AK2308" s="455" t="n"/>
      <c r="AL2308" s="455" t="n"/>
      <c r="AM2308" s="455" t="n"/>
      <c r="AN2308" s="455" t="n"/>
      <c r="AO2308" s="455" t="n"/>
      <c r="AP2308" s="455" t="n"/>
      <c r="AQ2308" s="455" t="n"/>
      <c r="AR2308" s="418" t="n"/>
      <c r="AS2308" s="418" t="n"/>
      <c r="AT2308" s="418" t="n"/>
    </row>
    <row r="2309">
      <c r="A2309" s="417" t="n">
        <v>2300</v>
      </c>
      <c r="B2309" s="418" t="inlineStr">
        <is>
          <t>CLEARANCE AND TRUCKING FEE</t>
        </is>
      </c>
      <c r="C2309" s="418" t="inlineStr">
        <is>
          <t>56ប៊ី-លីង សឹបផ្លាយ ឆេន មេនេចម៉ិន ឯ.ក</t>
        </is>
      </c>
      <c r="D2309" s="418" t="inlineStr">
        <is>
          <t>K004-902004795</t>
        </is>
      </c>
      <c r="E2309" s="418" t="inlineStr">
        <is>
          <t>TI2023-0535</t>
        </is>
      </c>
      <c r="F2309" s="419" t="n">
        <v>44990</v>
      </c>
      <c r="G2309" s="420" t="n">
        <v>212180</v>
      </c>
      <c r="H2309" s="418" t="n"/>
      <c r="I2309" s="455" t="n">
        <v>212180</v>
      </c>
      <c r="J2309" s="418">
        <f>IF(L2309&lt;&gt;"",L2309,K2309)</f>
        <v/>
      </c>
      <c r="K2309" s="418">
        <f>IF(AND(T2309=TRUE, U2309=TRUE, V2309=TRUE), IF(W2309&lt;-0.05, "អនុញ្ញាត (អ្នកផ្គត់ផ្គង់ប្រកាសខ្វះ)", "បានប្រកាស (អនុញ្ញាត)"), IF(AND(T2309=FALSE, U2309=FALSE, V2309=FALSE), "ព្យួរទុក (មិនមានទិន្នន័យ)", "ប្រកាសខុស (ព្យួរទុក)"))</f>
        <v/>
      </c>
      <c r="L2309" s="418" t="inlineStr"/>
      <c r="M2309" s="418" t="inlineStr"/>
      <c r="N2309" s="455" t="n"/>
      <c r="O2309" s="455">
        <f>IF(W2309&lt;0,AI2309,I2309)</f>
        <v/>
      </c>
      <c r="P2309" s="455">
        <f>I2309-O2309</f>
        <v/>
      </c>
      <c r="Q2309" s="418" t="n"/>
      <c r="R2309" s="418" t="inlineStr">
        <is>
          <t>TI2023-0535</t>
        </is>
      </c>
      <c r="S2309" s="418" t="inlineStr"/>
      <c r="T2309" s="418">
        <f>R2309=S2309</f>
        <v/>
      </c>
      <c r="U2309" s="418">
        <f>AND(MONTH(F2309)=MONTH(Y2309), YEAR(F2309)=YEAR(Y2309))</f>
        <v/>
      </c>
      <c r="V2309" s="418">
        <f>AND(AC2309&lt;&gt;"", 'Company information'!D$4&lt;&gt;"", RIGHT(SUBSTITUTE(AC2309,"-",""),9)=RIGHT(SUBSTITUTE('Company information'!D$4,"-",""),9))</f>
        <v/>
      </c>
      <c r="W2309" s="418">
        <f>AI2309-I2309</f>
        <v/>
      </c>
      <c r="X2309" s="455" t="n"/>
      <c r="Y2309" s="417" t="n"/>
      <c r="Z2309" s="418" t="n"/>
      <c r="AA2309" s="418" t="n"/>
      <c r="AB2309" s="418" t="n"/>
      <c r="AC2309" s="418" t="n"/>
      <c r="AD2309" s="418" t="n"/>
      <c r="AE2309" s="455" t="n"/>
      <c r="AF2309" s="455" t="n"/>
      <c r="AG2309" s="455" t="n"/>
      <c r="AH2309" s="455" t="n"/>
      <c r="AI2309" s="455" t="n"/>
      <c r="AJ2309" s="455" t="n"/>
      <c r="AK2309" s="455" t="n"/>
      <c r="AL2309" s="455" t="n"/>
      <c r="AM2309" s="455" t="n"/>
      <c r="AN2309" s="455" t="n"/>
      <c r="AO2309" s="455" t="n"/>
      <c r="AP2309" s="455" t="n"/>
      <c r="AQ2309" s="455" t="n"/>
      <c r="AR2309" s="418" t="n"/>
      <c r="AS2309" s="418" t="n"/>
      <c r="AT2309" s="418" t="n"/>
    </row>
    <row r="2310">
      <c r="A2310" s="417" t="n">
        <v>2301</v>
      </c>
      <c r="B2310" s="418" t="inlineStr">
        <is>
          <t>CLERANCE FEE</t>
        </is>
      </c>
      <c r="C2310" s="418" t="inlineStr">
        <is>
          <t>56ប៊ី-លីង សឹបផ្លាយ ឆេន មេនេចម៉ិន ឯ.ក</t>
        </is>
      </c>
      <c r="D2310" s="418" t="inlineStr">
        <is>
          <t>K004-902004795</t>
        </is>
      </c>
      <c r="E2310" s="418" t="inlineStr">
        <is>
          <t>TI2023-0534</t>
        </is>
      </c>
      <c r="F2310" s="419" t="n">
        <v>44990</v>
      </c>
      <c r="G2310" s="420" t="n">
        <v>173040</v>
      </c>
      <c r="H2310" s="418" t="n"/>
      <c r="I2310" s="455" t="n">
        <v>173040</v>
      </c>
      <c r="J2310" s="418">
        <f>IF(L2310&lt;&gt;"",L2310,K2310)</f>
        <v/>
      </c>
      <c r="K2310" s="418">
        <f>IF(AND(T2310=TRUE, U2310=TRUE, V2310=TRUE), IF(W2310&lt;-0.05, "អនុញ្ញាត (អ្នកផ្គត់ផ្គង់ប្រកាសខ្វះ)", "បានប្រកាស (អនុញ្ញាត)"), IF(AND(T2310=FALSE, U2310=FALSE, V2310=FALSE), "ព្យួរទុក (មិនមានទិន្នន័យ)", "ប្រកាសខុស (ព្យួរទុក)"))</f>
        <v/>
      </c>
      <c r="L2310" s="418" t="inlineStr"/>
      <c r="M2310" s="418" t="inlineStr"/>
      <c r="N2310" s="455" t="n"/>
      <c r="O2310" s="455">
        <f>IF(W2310&lt;0,AI2310,I2310)</f>
        <v/>
      </c>
      <c r="P2310" s="455">
        <f>I2310-O2310</f>
        <v/>
      </c>
      <c r="Q2310" s="418" t="n"/>
      <c r="R2310" s="418" t="inlineStr">
        <is>
          <t>TI2023-0534</t>
        </is>
      </c>
      <c r="S2310" s="418" t="inlineStr"/>
      <c r="T2310" s="418">
        <f>R2310=S2310</f>
        <v/>
      </c>
      <c r="U2310" s="418">
        <f>AND(MONTH(F2310)=MONTH(Y2310), YEAR(F2310)=YEAR(Y2310))</f>
        <v/>
      </c>
      <c r="V2310" s="418">
        <f>AND(AC2310&lt;&gt;"", 'Company information'!D$4&lt;&gt;"", RIGHT(SUBSTITUTE(AC2310,"-",""),9)=RIGHT(SUBSTITUTE('Company information'!D$4,"-",""),9))</f>
        <v/>
      </c>
      <c r="W2310" s="418">
        <f>AI2310-I2310</f>
        <v/>
      </c>
      <c r="X2310" s="455" t="n"/>
      <c r="Y2310" s="417" t="n"/>
      <c r="Z2310" s="418" t="n"/>
      <c r="AA2310" s="418" t="n"/>
      <c r="AB2310" s="418" t="n"/>
      <c r="AC2310" s="418" t="n"/>
      <c r="AD2310" s="418" t="n"/>
      <c r="AE2310" s="455" t="n"/>
      <c r="AF2310" s="455" t="n"/>
      <c r="AG2310" s="455" t="n"/>
      <c r="AH2310" s="455" t="n"/>
      <c r="AI2310" s="455" t="n"/>
      <c r="AJ2310" s="455" t="n"/>
      <c r="AK2310" s="455" t="n"/>
      <c r="AL2310" s="455" t="n"/>
      <c r="AM2310" s="455" t="n"/>
      <c r="AN2310" s="455" t="n"/>
      <c r="AO2310" s="455" t="n"/>
      <c r="AP2310" s="455" t="n"/>
      <c r="AQ2310" s="455" t="n"/>
      <c r="AR2310" s="418" t="n"/>
      <c r="AS2310" s="418" t="n"/>
      <c r="AT2310" s="418" t="n"/>
    </row>
    <row r="2311">
      <c r="A2311" s="417" t="n">
        <v>2302</v>
      </c>
      <c r="B2311" s="418" t="inlineStr">
        <is>
          <t>Document Charge</t>
        </is>
      </c>
      <c r="C2311" s="418" t="inlineStr">
        <is>
          <t>ហេកធ័រ ត្រេនស្ព័រថេសិន (ខេមបូឌា) ឯ.ក</t>
        </is>
      </c>
      <c r="D2311" s="418" t="inlineStr">
        <is>
          <t>K002-901900264</t>
        </is>
      </c>
      <c r="E2311" s="418" t="inlineStr">
        <is>
          <t>23000839</t>
        </is>
      </c>
      <c r="F2311" s="419" t="n">
        <v>45174</v>
      </c>
      <c r="G2311" s="420" t="n">
        <v>189888</v>
      </c>
      <c r="H2311" s="418" t="n"/>
      <c r="I2311" s="455" t="n">
        <v>189888</v>
      </c>
      <c r="J2311" s="418">
        <f>IF(L2311&lt;&gt;"",L2311,K2311)</f>
        <v/>
      </c>
      <c r="K2311" s="418">
        <f>IF(AND(T2311=TRUE, U2311=TRUE, V2311=TRUE), IF(W2311&lt;-0.05, "អនុញ្ញាត (អ្នកផ្គត់ផ្គង់ប្រកាសខ្វះ)", "បានប្រកាស (អនុញ្ញាត)"), IF(AND(T2311=FALSE, U2311=FALSE, V2311=FALSE), "ព្យួរទុក (មិនមានទិន្នន័យ)", "ប្រកាសខុស (ព្យួរទុក)"))</f>
        <v/>
      </c>
      <c r="L2311" s="418" t="inlineStr"/>
      <c r="M2311" s="418" t="inlineStr"/>
      <c r="N2311" s="455" t="n"/>
      <c r="O2311" s="455">
        <f>IF(W2311&lt;0,AI2311,I2311)</f>
        <v/>
      </c>
      <c r="P2311" s="455">
        <f>I2311-O2311</f>
        <v/>
      </c>
      <c r="Q2311" s="418" t="n"/>
      <c r="R2311" s="418" t="inlineStr">
        <is>
          <t>23000839</t>
        </is>
      </c>
      <c r="S2311" s="418" t="inlineStr"/>
      <c r="T2311" s="418">
        <f>R2311=S2311</f>
        <v/>
      </c>
      <c r="U2311" s="418">
        <f>AND(MONTH(F2311)=MONTH(Y2311), YEAR(F2311)=YEAR(Y2311))</f>
        <v/>
      </c>
      <c r="V2311" s="418">
        <f>AND(AC2311&lt;&gt;"", 'Company information'!D$4&lt;&gt;"", RIGHT(SUBSTITUTE(AC2311,"-",""),9)=RIGHT(SUBSTITUTE('Company information'!D$4,"-",""),9))</f>
        <v/>
      </c>
      <c r="W2311" s="418">
        <f>AI2311-I2311</f>
        <v/>
      </c>
      <c r="X2311" s="455" t="n"/>
      <c r="Y2311" s="417" t="n"/>
      <c r="Z2311" s="418" t="n"/>
      <c r="AA2311" s="418" t="n"/>
      <c r="AB2311" s="418" t="n"/>
      <c r="AC2311" s="418" t="n"/>
      <c r="AD2311" s="418" t="n"/>
      <c r="AE2311" s="455" t="n"/>
      <c r="AF2311" s="455" t="n"/>
      <c r="AG2311" s="455" t="n"/>
      <c r="AH2311" s="455" t="n"/>
      <c r="AI2311" s="455" t="n"/>
      <c r="AJ2311" s="455" t="n"/>
      <c r="AK2311" s="455" t="n"/>
      <c r="AL2311" s="455" t="n"/>
      <c r="AM2311" s="455" t="n"/>
      <c r="AN2311" s="455" t="n"/>
      <c r="AO2311" s="455" t="n"/>
      <c r="AP2311" s="455" t="n"/>
      <c r="AQ2311" s="455" t="n"/>
      <c r="AR2311" s="418" t="n"/>
      <c r="AS2311" s="418" t="n"/>
      <c r="AT2311" s="418" t="n"/>
    </row>
    <row r="2312">
      <c r="A2312" s="417" t="n">
        <v>2303</v>
      </c>
      <c r="B2312" s="418" t="inlineStr">
        <is>
          <t>CLERANCE FEE</t>
        </is>
      </c>
      <c r="C2312" s="418" t="inlineStr">
        <is>
          <t>56ប៊ី-លីង សឹបផ្លាយ ឆេន មេនេចម៉ិន ឯ.ក</t>
        </is>
      </c>
      <c r="D2312" s="418" t="inlineStr">
        <is>
          <t>K004-902004795</t>
        </is>
      </c>
      <c r="E2312" s="418" t="inlineStr">
        <is>
          <t>TI2023-0533</t>
        </is>
      </c>
      <c r="F2312" s="419" t="n">
        <v>44990</v>
      </c>
      <c r="G2312" s="420" t="n">
        <v>173040</v>
      </c>
      <c r="H2312" s="418" t="n"/>
      <c r="I2312" s="455" t="n">
        <v>173040</v>
      </c>
      <c r="J2312" s="418">
        <f>IF(L2312&lt;&gt;"",L2312,K2312)</f>
        <v/>
      </c>
      <c r="K2312" s="418">
        <f>IF(AND(T2312=TRUE, U2312=TRUE, V2312=TRUE), IF(W2312&lt;-0.05, "អនុញ្ញាត (អ្នកផ្គត់ផ្គង់ប្រកាសខ្វះ)", "បានប្រកាស (អនុញ្ញាត)"), IF(AND(T2312=FALSE, U2312=FALSE, V2312=FALSE), "ព្យួរទុក (មិនមានទិន្នន័យ)", "ប្រកាសខុស (ព្យួរទុក)"))</f>
        <v/>
      </c>
      <c r="L2312" s="418" t="inlineStr"/>
      <c r="M2312" s="418" t="inlineStr"/>
      <c r="N2312" s="455" t="n"/>
      <c r="O2312" s="455">
        <f>IF(W2312&lt;0,AI2312,I2312)</f>
        <v/>
      </c>
      <c r="P2312" s="455">
        <f>I2312-O2312</f>
        <v/>
      </c>
      <c r="Q2312" s="418" t="n"/>
      <c r="R2312" s="418" t="inlineStr">
        <is>
          <t>TI2023-0533</t>
        </is>
      </c>
      <c r="S2312" s="418" t="inlineStr"/>
      <c r="T2312" s="418">
        <f>R2312=S2312</f>
        <v/>
      </c>
      <c r="U2312" s="418">
        <f>AND(MONTH(F2312)=MONTH(Y2312), YEAR(F2312)=YEAR(Y2312))</f>
        <v/>
      </c>
      <c r="V2312" s="418">
        <f>AND(AC2312&lt;&gt;"", 'Company information'!D$4&lt;&gt;"", RIGHT(SUBSTITUTE(AC2312,"-",""),9)=RIGHT(SUBSTITUTE('Company information'!D$4,"-",""),9))</f>
        <v/>
      </c>
      <c r="W2312" s="418">
        <f>AI2312-I2312</f>
        <v/>
      </c>
      <c r="X2312" s="455" t="n"/>
      <c r="Y2312" s="417" t="n"/>
      <c r="Z2312" s="418" t="n"/>
      <c r="AA2312" s="418" t="n"/>
      <c r="AB2312" s="418" t="n"/>
      <c r="AC2312" s="418" t="n"/>
      <c r="AD2312" s="418" t="n"/>
      <c r="AE2312" s="455" t="n"/>
      <c r="AF2312" s="455" t="n"/>
      <c r="AG2312" s="455" t="n"/>
      <c r="AH2312" s="455" t="n"/>
      <c r="AI2312" s="455" t="n"/>
      <c r="AJ2312" s="455" t="n"/>
      <c r="AK2312" s="455" t="n"/>
      <c r="AL2312" s="455" t="n"/>
      <c r="AM2312" s="455" t="n"/>
      <c r="AN2312" s="455" t="n"/>
      <c r="AO2312" s="455" t="n"/>
      <c r="AP2312" s="455" t="n"/>
      <c r="AQ2312" s="455" t="n"/>
      <c r="AR2312" s="418" t="n"/>
      <c r="AS2312" s="418" t="n"/>
      <c r="AT2312" s="418" t="n"/>
    </row>
    <row r="2313">
      <c r="A2313" s="417" t="n">
        <v>2304</v>
      </c>
      <c r="B2313" s="418" t="inlineStr">
        <is>
          <t>LIFT OFF</t>
        </is>
      </c>
      <c r="C2313" s="418" t="inlineStr">
        <is>
          <t>កំពង់ផែស្វយ័តភ្នំពេញ "ក.ស.ភ"</t>
        </is>
      </c>
      <c r="D2313" s="418" t="inlineStr">
        <is>
          <t>L001-100044999</t>
        </is>
      </c>
      <c r="E2313" s="418" t="inlineStr">
        <is>
          <t>INV20230522514</t>
        </is>
      </c>
      <c r="F2313" s="419" t="n">
        <v>44990</v>
      </c>
      <c r="G2313" s="420" t="n">
        <v>29664</v>
      </c>
      <c r="H2313" s="418" t="n"/>
      <c r="I2313" s="455" t="n">
        <v>29664</v>
      </c>
      <c r="J2313" s="418">
        <f>IF(L2313&lt;&gt;"",L2313,K2313)</f>
        <v/>
      </c>
      <c r="K2313" s="418">
        <f>IF(AND(T2313=TRUE, U2313=TRUE, V2313=TRUE), IF(W2313&lt;-0.05, "អនុញ្ញាត (អ្នកផ្គត់ផ្គង់ប្រកាសខ្វះ)", "បានប្រកាស (អនុញ្ញាត)"), IF(AND(T2313=FALSE, U2313=FALSE, V2313=FALSE), "ព្យួរទុក (មិនមានទិន្នន័យ)", "ប្រកាសខុស (ព្យួរទុក)"))</f>
        <v/>
      </c>
      <c r="L2313" s="418" t="inlineStr"/>
      <c r="M2313" s="418" t="inlineStr"/>
      <c r="N2313" s="455" t="n"/>
      <c r="O2313" s="455">
        <f>IF(W2313&lt;0,AI2313,I2313)</f>
        <v/>
      </c>
      <c r="P2313" s="455">
        <f>I2313-O2313</f>
        <v/>
      </c>
      <c r="Q2313" s="418" t="n"/>
      <c r="R2313" s="418" t="inlineStr">
        <is>
          <t>INV20230522514</t>
        </is>
      </c>
      <c r="S2313" s="418" t="inlineStr"/>
      <c r="T2313" s="418">
        <f>R2313=S2313</f>
        <v/>
      </c>
      <c r="U2313" s="418">
        <f>AND(MONTH(F2313)=MONTH(Y2313), YEAR(F2313)=YEAR(Y2313))</f>
        <v/>
      </c>
      <c r="V2313" s="418">
        <f>AND(AC2313&lt;&gt;"", 'Company information'!D$4&lt;&gt;"", RIGHT(SUBSTITUTE(AC2313,"-",""),9)=RIGHT(SUBSTITUTE('Company information'!D$4,"-",""),9))</f>
        <v/>
      </c>
      <c r="W2313" s="418">
        <f>AI2313-I2313</f>
        <v/>
      </c>
      <c r="X2313" s="455" t="n"/>
      <c r="Y2313" s="417" t="n"/>
      <c r="Z2313" s="418" t="n"/>
      <c r="AA2313" s="418" t="n"/>
      <c r="AB2313" s="418" t="n"/>
      <c r="AC2313" s="418" t="n"/>
      <c r="AD2313" s="418" t="n"/>
      <c r="AE2313" s="455" t="n"/>
      <c r="AF2313" s="455" t="n"/>
      <c r="AG2313" s="455" t="n"/>
      <c r="AH2313" s="455" t="n"/>
      <c r="AI2313" s="455" t="n"/>
      <c r="AJ2313" s="455" t="n"/>
      <c r="AK2313" s="455" t="n"/>
      <c r="AL2313" s="455" t="n"/>
      <c r="AM2313" s="455" t="n"/>
      <c r="AN2313" s="455" t="n"/>
      <c r="AO2313" s="455" t="n"/>
      <c r="AP2313" s="455" t="n"/>
      <c r="AQ2313" s="455" t="n"/>
      <c r="AR2313" s="418" t="n"/>
      <c r="AS2313" s="418" t="n"/>
      <c r="AT2313" s="418" t="n"/>
    </row>
    <row r="2314">
      <c r="A2314" s="417" t="n">
        <v>2305</v>
      </c>
      <c r="B2314" s="418" t="inlineStr">
        <is>
          <t>LIFT ON AND LIFT OFF</t>
        </is>
      </c>
      <c r="C2314" s="418" t="inlineStr">
        <is>
          <t>កំពង់ផែស្វយ័តក្រុងព្រះសីហនុ</t>
        </is>
      </c>
      <c r="D2314" s="418" t="inlineStr">
        <is>
          <t>L001-100044638</t>
        </is>
      </c>
      <c r="E2314" s="418" t="inlineStr">
        <is>
          <t>079061</t>
        </is>
      </c>
      <c r="F2314" s="419" t="n">
        <v>45068</v>
      </c>
      <c r="G2314" s="420" t="n">
        <v>23433</v>
      </c>
      <c r="H2314" s="418" t="n"/>
      <c r="I2314" s="455" t="n">
        <v>23433</v>
      </c>
      <c r="J2314" s="418">
        <f>IF(L2314&lt;&gt;"",L2314,K2314)</f>
        <v/>
      </c>
      <c r="K2314" s="418">
        <f>IF(AND(T2314=TRUE, U2314=TRUE, V2314=TRUE), IF(W2314&lt;-0.05, "អនុញ្ញាត (អ្នកផ្គត់ផ្គង់ប្រកាសខ្វះ)", "បានប្រកាស (អនុញ្ញាត)"), IF(AND(T2314=FALSE, U2314=FALSE, V2314=FALSE), "ព្យួរទុក (មិនមានទិន្នន័យ)", "ប្រកាសខុស (ព្យួរទុក)"))</f>
        <v/>
      </c>
      <c r="L2314" s="418" t="inlineStr"/>
      <c r="M2314" s="418" t="inlineStr"/>
      <c r="N2314" s="455" t="n"/>
      <c r="O2314" s="455">
        <f>IF(W2314&lt;0,AI2314,I2314)</f>
        <v/>
      </c>
      <c r="P2314" s="455">
        <f>I2314-O2314</f>
        <v/>
      </c>
      <c r="Q2314" s="418" t="n"/>
      <c r="R2314" s="418" t="inlineStr">
        <is>
          <t>079061</t>
        </is>
      </c>
      <c r="S2314" s="418" t="inlineStr"/>
      <c r="T2314" s="418">
        <f>R2314=S2314</f>
        <v/>
      </c>
      <c r="U2314" s="418">
        <f>AND(MONTH(F2314)=MONTH(Y2314), YEAR(F2314)=YEAR(Y2314))</f>
        <v/>
      </c>
      <c r="V2314" s="418">
        <f>AND(AC2314&lt;&gt;"", 'Company information'!D$4&lt;&gt;"", RIGHT(SUBSTITUTE(AC2314,"-",""),9)=RIGHT(SUBSTITUTE('Company information'!D$4,"-",""),9))</f>
        <v/>
      </c>
      <c r="W2314" s="418">
        <f>AI2314-I2314</f>
        <v/>
      </c>
      <c r="X2314" s="455" t="n"/>
      <c r="Y2314" s="417" t="n"/>
      <c r="Z2314" s="418" t="n"/>
      <c r="AA2314" s="418" t="n"/>
      <c r="AB2314" s="418" t="n"/>
      <c r="AC2314" s="418" t="n"/>
      <c r="AD2314" s="418" t="n"/>
      <c r="AE2314" s="455" t="n"/>
      <c r="AF2314" s="455" t="n"/>
      <c r="AG2314" s="455" t="n"/>
      <c r="AH2314" s="455" t="n"/>
      <c r="AI2314" s="455" t="n"/>
      <c r="AJ2314" s="455" t="n"/>
      <c r="AK2314" s="455" t="n"/>
      <c r="AL2314" s="455" t="n"/>
      <c r="AM2314" s="455" t="n"/>
      <c r="AN2314" s="455" t="n"/>
      <c r="AO2314" s="455" t="n"/>
      <c r="AP2314" s="455" t="n"/>
      <c r="AQ2314" s="455" t="n"/>
      <c r="AR2314" s="418" t="n"/>
      <c r="AS2314" s="418" t="n"/>
      <c r="AT2314" s="418" t="n"/>
    </row>
    <row r="2315">
      <c r="A2315" s="417" t="n">
        <v>2306</v>
      </c>
      <c r="B2315" s="418" t="inlineStr">
        <is>
          <t>Document Charge</t>
        </is>
      </c>
      <c r="C2315" s="418" t="inlineStr">
        <is>
          <t>អេសអាយធីស៊ី ខិនថេនើរ ឡាញ (ខេមបូឌា)</t>
        </is>
      </c>
      <c r="D2315" s="418" t="inlineStr">
        <is>
          <t>L001-107035863</t>
        </is>
      </c>
      <c r="E2315" s="418" t="inlineStr">
        <is>
          <t>SITC2023-011550</t>
        </is>
      </c>
      <c r="F2315" s="419" t="n">
        <v>45063</v>
      </c>
      <c r="G2315" s="420" t="n">
        <v>141864</v>
      </c>
      <c r="H2315" s="418" t="n"/>
      <c r="I2315" s="455" t="n">
        <v>141864</v>
      </c>
      <c r="J2315" s="418">
        <f>IF(L2315&lt;&gt;"",L2315,K2315)</f>
        <v/>
      </c>
      <c r="K2315" s="418">
        <f>IF(AND(T2315=TRUE, U2315=TRUE, V2315=TRUE), IF(W2315&lt;-0.05, "អនុញ្ញាត (អ្នកផ្គត់ផ្គង់ប្រកាសខ្វះ)", "បានប្រកាស (អនុញ្ញាត)"), IF(AND(T2315=FALSE, U2315=FALSE, V2315=FALSE), "ព្យួរទុក (មិនមានទិន្នន័យ)", "ប្រកាសខុស (ព្យួរទុក)"))</f>
        <v/>
      </c>
      <c r="L2315" s="418" t="inlineStr"/>
      <c r="M2315" s="418" t="inlineStr"/>
      <c r="N2315" s="455" t="n"/>
      <c r="O2315" s="455">
        <f>IF(W2315&lt;0,AI2315,I2315)</f>
        <v/>
      </c>
      <c r="P2315" s="455">
        <f>I2315-O2315</f>
        <v/>
      </c>
      <c r="Q2315" s="418" t="n"/>
      <c r="R2315" s="418" t="inlineStr">
        <is>
          <t>SITC2023-011550</t>
        </is>
      </c>
      <c r="S2315" s="418" t="inlineStr"/>
      <c r="T2315" s="418">
        <f>R2315=S2315</f>
        <v/>
      </c>
      <c r="U2315" s="418">
        <f>AND(MONTH(F2315)=MONTH(Y2315), YEAR(F2315)=YEAR(Y2315))</f>
        <v/>
      </c>
      <c r="V2315" s="418">
        <f>AND(AC2315&lt;&gt;"", 'Company information'!D$4&lt;&gt;"", RIGHT(SUBSTITUTE(AC2315,"-",""),9)=RIGHT(SUBSTITUTE('Company information'!D$4,"-",""),9))</f>
        <v/>
      </c>
      <c r="W2315" s="418">
        <f>AI2315-I2315</f>
        <v/>
      </c>
      <c r="X2315" s="455" t="n"/>
      <c r="Y2315" s="417" t="n"/>
      <c r="Z2315" s="418" t="n"/>
      <c r="AA2315" s="418" t="n"/>
      <c r="AB2315" s="418" t="n"/>
      <c r="AC2315" s="418" t="n"/>
      <c r="AD2315" s="418" t="n"/>
      <c r="AE2315" s="455" t="n"/>
      <c r="AF2315" s="455" t="n"/>
      <c r="AG2315" s="455" t="n"/>
      <c r="AH2315" s="455" t="n"/>
      <c r="AI2315" s="455" t="n"/>
      <c r="AJ2315" s="455" t="n"/>
      <c r="AK2315" s="455" t="n"/>
      <c r="AL2315" s="455" t="n"/>
      <c r="AM2315" s="455" t="n"/>
      <c r="AN2315" s="455" t="n"/>
      <c r="AO2315" s="455" t="n"/>
      <c r="AP2315" s="455" t="n"/>
      <c r="AQ2315" s="455" t="n"/>
      <c r="AR2315" s="418" t="n"/>
      <c r="AS2315" s="418" t="n"/>
      <c r="AT2315" s="418" t="n"/>
    </row>
    <row r="2316">
      <c r="A2316" s="417" t="n">
        <v>2307</v>
      </c>
      <c r="B2316" s="418" t="inlineStr">
        <is>
          <t>Export Charge</t>
        </is>
      </c>
      <c r="C2316" s="418" t="inlineStr">
        <is>
          <t>ឆាយ ដា ឡូយីស្ទីក</t>
        </is>
      </c>
      <c r="D2316" s="418" t="inlineStr">
        <is>
          <t>L001-100063098</t>
        </is>
      </c>
      <c r="E2316" s="418" t="inlineStr">
        <is>
          <t>2305004459</t>
        </is>
      </c>
      <c r="F2316" s="419" t="n">
        <v>44962</v>
      </c>
      <c r="G2316" s="420" t="n">
        <v>90206</v>
      </c>
      <c r="H2316" s="418" t="n"/>
      <c r="I2316" s="455" t="n">
        <v>90206</v>
      </c>
      <c r="J2316" s="418">
        <f>IF(L2316&lt;&gt;"",L2316,K2316)</f>
        <v/>
      </c>
      <c r="K2316" s="418">
        <f>IF(AND(T2316=TRUE, U2316=TRUE, V2316=TRUE), IF(W2316&lt;-0.05, "អនុញ្ញាត (អ្នកផ្គត់ផ្គង់ប្រកាសខ្វះ)", "បានប្រកាស (អនុញ្ញាត)"), IF(AND(T2316=FALSE, U2316=FALSE, V2316=FALSE), "ព្យួរទុក (មិនមានទិន្នន័យ)", "ប្រកាសខុស (ព្យួរទុក)"))</f>
        <v/>
      </c>
      <c r="L2316" s="418" t="inlineStr"/>
      <c r="M2316" s="418" t="inlineStr"/>
      <c r="N2316" s="455" t="n"/>
      <c r="O2316" s="455">
        <f>IF(W2316&lt;0,AI2316,I2316)</f>
        <v/>
      </c>
      <c r="P2316" s="455">
        <f>I2316-O2316</f>
        <v/>
      </c>
      <c r="Q2316" s="418" t="n"/>
      <c r="R2316" s="418" t="inlineStr">
        <is>
          <t>2305004459</t>
        </is>
      </c>
      <c r="S2316" s="418" t="inlineStr"/>
      <c r="T2316" s="418">
        <f>R2316=S2316</f>
        <v/>
      </c>
      <c r="U2316" s="418">
        <f>AND(MONTH(F2316)=MONTH(Y2316), YEAR(F2316)=YEAR(Y2316))</f>
        <v/>
      </c>
      <c r="V2316" s="418">
        <f>AND(AC2316&lt;&gt;"", 'Company information'!D$4&lt;&gt;"", RIGHT(SUBSTITUTE(AC2316,"-",""),9)=RIGHT(SUBSTITUTE('Company information'!D$4,"-",""),9))</f>
        <v/>
      </c>
      <c r="W2316" s="418">
        <f>AI2316-I2316</f>
        <v/>
      </c>
      <c r="X2316" s="455" t="n"/>
      <c r="Y2316" s="417" t="n"/>
      <c r="Z2316" s="418" t="n"/>
      <c r="AA2316" s="418" t="n"/>
      <c r="AB2316" s="418" t="n"/>
      <c r="AC2316" s="418" t="n"/>
      <c r="AD2316" s="418" t="n"/>
      <c r="AE2316" s="455" t="n"/>
      <c r="AF2316" s="455" t="n"/>
      <c r="AG2316" s="455" t="n"/>
      <c r="AH2316" s="455" t="n"/>
      <c r="AI2316" s="455" t="n"/>
      <c r="AJ2316" s="455" t="n"/>
      <c r="AK2316" s="455" t="n"/>
      <c r="AL2316" s="455" t="n"/>
      <c r="AM2316" s="455" t="n"/>
      <c r="AN2316" s="455" t="n"/>
      <c r="AO2316" s="455" t="n"/>
      <c r="AP2316" s="455" t="n"/>
      <c r="AQ2316" s="455" t="n"/>
      <c r="AR2316" s="418" t="n"/>
      <c r="AS2316" s="418" t="n"/>
      <c r="AT2316" s="418" t="n"/>
    </row>
    <row r="2317">
      <c r="A2317" s="417" t="n">
        <v>2308</v>
      </c>
      <c r="B2317" s="418" t="inlineStr">
        <is>
          <t>CLERANCE FEE</t>
        </is>
      </c>
      <c r="C2317" s="418" t="inlineStr">
        <is>
          <t>56ប៊ី-លីង សឹបផ្លាយ ឆេន មេនេចម៉ិន ឯ.ក</t>
        </is>
      </c>
      <c r="D2317" s="418" t="inlineStr">
        <is>
          <t>K004-902004795</t>
        </is>
      </c>
      <c r="E2317" s="418" t="inlineStr">
        <is>
          <t>TI2023-0574</t>
        </is>
      </c>
      <c r="F2317" s="419" t="n">
        <v>45143</v>
      </c>
      <c r="G2317" s="420" t="n">
        <v>173124</v>
      </c>
      <c r="H2317" s="418" t="n"/>
      <c r="I2317" s="455" t="n">
        <v>173124</v>
      </c>
      <c r="J2317" s="418">
        <f>IF(L2317&lt;&gt;"",L2317,K2317)</f>
        <v/>
      </c>
      <c r="K2317" s="418">
        <f>IF(AND(T2317=TRUE, U2317=TRUE, V2317=TRUE), IF(W2317&lt;-0.05, "អនុញ្ញាត (អ្នកផ្គត់ផ្គង់ប្រកាសខ្វះ)", "បានប្រកាស (អនុញ្ញាត)"), IF(AND(T2317=FALSE, U2317=FALSE, V2317=FALSE), "ព្យួរទុក (មិនមានទិន្នន័យ)", "ប្រកាសខុស (ព្យួរទុក)"))</f>
        <v/>
      </c>
      <c r="L2317" s="418" t="inlineStr"/>
      <c r="M2317" s="418" t="inlineStr"/>
      <c r="N2317" s="455" t="n"/>
      <c r="O2317" s="455">
        <f>IF(W2317&lt;0,AI2317,I2317)</f>
        <v/>
      </c>
      <c r="P2317" s="455">
        <f>I2317-O2317</f>
        <v/>
      </c>
      <c r="Q2317" s="418" t="n"/>
      <c r="R2317" s="418" t="inlineStr">
        <is>
          <t>TI2023-0574</t>
        </is>
      </c>
      <c r="S2317" s="418" t="inlineStr"/>
      <c r="T2317" s="418">
        <f>R2317=S2317</f>
        <v/>
      </c>
      <c r="U2317" s="418">
        <f>AND(MONTH(F2317)=MONTH(Y2317), YEAR(F2317)=YEAR(Y2317))</f>
        <v/>
      </c>
      <c r="V2317" s="418">
        <f>AND(AC2317&lt;&gt;"", 'Company information'!D$4&lt;&gt;"", RIGHT(SUBSTITUTE(AC2317,"-",""),9)=RIGHT(SUBSTITUTE('Company information'!D$4,"-",""),9))</f>
        <v/>
      </c>
      <c r="W2317" s="418">
        <f>AI2317-I2317</f>
        <v/>
      </c>
      <c r="X2317" s="455" t="n"/>
      <c r="Y2317" s="417" t="n"/>
      <c r="Z2317" s="418" t="n"/>
      <c r="AA2317" s="418" t="n"/>
      <c r="AB2317" s="418" t="n"/>
      <c r="AC2317" s="418" t="n"/>
      <c r="AD2317" s="418" t="n"/>
      <c r="AE2317" s="455" t="n"/>
      <c r="AF2317" s="455" t="n"/>
      <c r="AG2317" s="455" t="n"/>
      <c r="AH2317" s="455" t="n"/>
      <c r="AI2317" s="455" t="n"/>
      <c r="AJ2317" s="455" t="n"/>
      <c r="AK2317" s="455" t="n"/>
      <c r="AL2317" s="455" t="n"/>
      <c r="AM2317" s="455" t="n"/>
      <c r="AN2317" s="455" t="n"/>
      <c r="AO2317" s="455" t="n"/>
      <c r="AP2317" s="455" t="n"/>
      <c r="AQ2317" s="455" t="n"/>
      <c r="AR2317" s="418" t="n"/>
      <c r="AS2317" s="418" t="n"/>
      <c r="AT2317" s="418" t="n"/>
    </row>
    <row r="2318">
      <c r="A2318" s="417" t="n">
        <v>2309</v>
      </c>
      <c r="B2318" s="418" t="inlineStr">
        <is>
          <t>HANDLING AND TRUCKING FEE</t>
        </is>
      </c>
      <c r="C2318" s="418" t="inlineStr">
        <is>
          <t>អ៊ិចស្ពែឌីធ័រ ខេមបូឌា អិលធីឌី</t>
        </is>
      </c>
      <c r="D2318" s="418" t="inlineStr">
        <is>
          <t>L001-100045898</t>
        </is>
      </c>
      <c r="E2318" s="418" t="inlineStr">
        <is>
          <t>TI-0249622</t>
        </is>
      </c>
      <c r="F2318" s="419" t="n">
        <v>45075</v>
      </c>
      <c r="G2318" s="420" t="n">
        <v>76633</v>
      </c>
      <c r="H2318" s="418" t="n"/>
      <c r="I2318" s="455" t="n">
        <v>76633</v>
      </c>
      <c r="J2318" s="418">
        <f>IF(L2318&lt;&gt;"",L2318,K2318)</f>
        <v/>
      </c>
      <c r="K2318" s="418">
        <f>IF(AND(T2318=TRUE, U2318=TRUE, V2318=TRUE), IF(W2318&lt;-0.05, "អនុញ្ញាត (អ្នកផ្គត់ផ្គង់ប្រកាសខ្វះ)", "បានប្រកាស (អនុញ្ញាត)"), IF(AND(T2318=FALSE, U2318=FALSE, V2318=FALSE), "ព្យួរទុក (មិនមានទិន្នន័យ)", "ប្រកាសខុស (ព្យួរទុក)"))</f>
        <v/>
      </c>
      <c r="L2318" s="418" t="inlineStr"/>
      <c r="M2318" s="418" t="inlineStr"/>
      <c r="N2318" s="455" t="n"/>
      <c r="O2318" s="455">
        <f>IF(W2318&lt;0,AI2318,I2318)</f>
        <v/>
      </c>
      <c r="P2318" s="455">
        <f>I2318-O2318</f>
        <v/>
      </c>
      <c r="Q2318" s="418" t="n"/>
      <c r="R2318" s="418" t="inlineStr">
        <is>
          <t>TI-0249622</t>
        </is>
      </c>
      <c r="S2318" s="418" t="inlineStr"/>
      <c r="T2318" s="418">
        <f>R2318=S2318</f>
        <v/>
      </c>
      <c r="U2318" s="418">
        <f>AND(MONTH(F2318)=MONTH(Y2318), YEAR(F2318)=YEAR(Y2318))</f>
        <v/>
      </c>
      <c r="V2318" s="418">
        <f>AND(AC2318&lt;&gt;"", 'Company information'!D$4&lt;&gt;"", RIGHT(SUBSTITUTE(AC2318,"-",""),9)=RIGHT(SUBSTITUTE('Company information'!D$4,"-",""),9))</f>
        <v/>
      </c>
      <c r="W2318" s="418">
        <f>AI2318-I2318</f>
        <v/>
      </c>
      <c r="X2318" s="455" t="n"/>
      <c r="Y2318" s="417" t="n"/>
      <c r="Z2318" s="418" t="n"/>
      <c r="AA2318" s="418" t="n"/>
      <c r="AB2318" s="418" t="n"/>
      <c r="AC2318" s="418" t="n"/>
      <c r="AD2318" s="418" t="n"/>
      <c r="AE2318" s="455" t="n"/>
      <c r="AF2318" s="455" t="n"/>
      <c r="AG2318" s="455" t="n"/>
      <c r="AH2318" s="455" t="n"/>
      <c r="AI2318" s="455" t="n"/>
      <c r="AJ2318" s="455" t="n"/>
      <c r="AK2318" s="455" t="n"/>
      <c r="AL2318" s="455" t="n"/>
      <c r="AM2318" s="455" t="n"/>
      <c r="AN2318" s="455" t="n"/>
      <c r="AO2318" s="455" t="n"/>
      <c r="AP2318" s="455" t="n"/>
      <c r="AQ2318" s="455" t="n"/>
      <c r="AR2318" s="418" t="n"/>
      <c r="AS2318" s="418" t="n"/>
      <c r="AT2318" s="418" t="n"/>
    </row>
    <row r="2319">
      <c r="A2319" s="417" t="n">
        <v>2310</v>
      </c>
      <c r="B2319" s="418" t="inlineStr">
        <is>
          <t>CLERANCE FEE</t>
        </is>
      </c>
      <c r="C2319" s="418" t="inlineStr">
        <is>
          <t>56ប៊ី-លីង សឹបផ្លាយ ឆេន មេនេចម៉ិន ឯ.ក</t>
        </is>
      </c>
      <c r="D2319" s="418" t="inlineStr">
        <is>
          <t>K004-902004795</t>
        </is>
      </c>
      <c r="E2319" s="418" t="inlineStr">
        <is>
          <t>TI2023-0573</t>
        </is>
      </c>
      <c r="F2319" s="419" t="n">
        <v>45143</v>
      </c>
      <c r="G2319" s="420" t="n">
        <v>173124</v>
      </c>
      <c r="H2319" s="418" t="n"/>
      <c r="I2319" s="455" t="n">
        <v>173124</v>
      </c>
      <c r="J2319" s="418">
        <f>IF(L2319&lt;&gt;"",L2319,K2319)</f>
        <v/>
      </c>
      <c r="K2319" s="418">
        <f>IF(AND(T2319=TRUE, U2319=TRUE, V2319=TRUE), IF(W2319&lt;-0.05, "អនុញ្ញាត (អ្នកផ្គត់ផ្គង់ប្រកាសខ្វះ)", "បានប្រកាស (អនុញ្ញាត)"), IF(AND(T2319=FALSE, U2319=FALSE, V2319=FALSE), "ព្យួរទុក (មិនមានទិន្នន័យ)", "ប្រកាសខុស (ព្យួរទុក)"))</f>
        <v/>
      </c>
      <c r="L2319" s="418" t="inlineStr"/>
      <c r="M2319" s="418" t="inlineStr"/>
      <c r="N2319" s="455" t="n"/>
      <c r="O2319" s="455">
        <f>IF(W2319&lt;0,AI2319,I2319)</f>
        <v/>
      </c>
      <c r="P2319" s="455">
        <f>I2319-O2319</f>
        <v/>
      </c>
      <c r="Q2319" s="418" t="n"/>
      <c r="R2319" s="418" t="inlineStr">
        <is>
          <t>TI2023-0573</t>
        </is>
      </c>
      <c r="S2319" s="418" t="inlineStr"/>
      <c r="T2319" s="418">
        <f>R2319=S2319</f>
        <v/>
      </c>
      <c r="U2319" s="418">
        <f>AND(MONTH(F2319)=MONTH(Y2319), YEAR(F2319)=YEAR(Y2319))</f>
        <v/>
      </c>
      <c r="V2319" s="418">
        <f>AND(AC2319&lt;&gt;"", 'Company information'!D$4&lt;&gt;"", RIGHT(SUBSTITUTE(AC2319,"-",""),9)=RIGHT(SUBSTITUTE('Company information'!D$4,"-",""),9))</f>
        <v/>
      </c>
      <c r="W2319" s="418">
        <f>AI2319-I2319</f>
        <v/>
      </c>
      <c r="X2319" s="455" t="n"/>
      <c r="Y2319" s="417" t="n"/>
      <c r="Z2319" s="418" t="n"/>
      <c r="AA2319" s="418" t="n"/>
      <c r="AB2319" s="418" t="n"/>
      <c r="AC2319" s="418" t="n"/>
      <c r="AD2319" s="418" t="n"/>
      <c r="AE2319" s="455" t="n"/>
      <c r="AF2319" s="455" t="n"/>
      <c r="AG2319" s="455" t="n"/>
      <c r="AH2319" s="455" t="n"/>
      <c r="AI2319" s="455" t="n"/>
      <c r="AJ2319" s="455" t="n"/>
      <c r="AK2319" s="455" t="n"/>
      <c r="AL2319" s="455" t="n"/>
      <c r="AM2319" s="455" t="n"/>
      <c r="AN2319" s="455" t="n"/>
      <c r="AO2319" s="455" t="n"/>
      <c r="AP2319" s="455" t="n"/>
      <c r="AQ2319" s="455" t="n"/>
      <c r="AR2319" s="418" t="n"/>
      <c r="AS2319" s="418" t="n"/>
      <c r="AT2319" s="418" t="n"/>
    </row>
    <row r="2320">
      <c r="A2320" s="417" t="n">
        <v>2311</v>
      </c>
      <c r="B2320" s="418" t="inlineStr">
        <is>
          <t>HANDLING AND TRUCKING FEE</t>
        </is>
      </c>
      <c r="C2320" s="418" t="inlineStr">
        <is>
          <t>អ៊ិចស្ពែឌីធ័រ ខេមបូឌា អិលធីឌី</t>
        </is>
      </c>
      <c r="D2320" s="418" t="inlineStr">
        <is>
          <t>L001-100045898</t>
        </is>
      </c>
      <c r="E2320" s="418" t="inlineStr">
        <is>
          <t>TI-0249631</t>
        </is>
      </c>
      <c r="F2320" s="419" t="n">
        <v>45075</v>
      </c>
      <c r="G2320" s="420" t="n">
        <v>57627</v>
      </c>
      <c r="H2320" s="418" t="n"/>
      <c r="I2320" s="455" t="n">
        <v>57627</v>
      </c>
      <c r="J2320" s="418">
        <f>IF(L2320&lt;&gt;"",L2320,K2320)</f>
        <v/>
      </c>
      <c r="K2320" s="418">
        <f>IF(AND(T2320=TRUE, U2320=TRUE, V2320=TRUE), IF(W2320&lt;-0.05, "អនុញ្ញាត (អ្នកផ្គត់ផ្គង់ប្រកាសខ្វះ)", "បានប្រកាស (អនុញ្ញាត)"), IF(AND(T2320=FALSE, U2320=FALSE, V2320=FALSE), "ព្យួរទុក (មិនមានទិន្នន័យ)", "ប្រកាសខុស (ព្យួរទុក)"))</f>
        <v/>
      </c>
      <c r="L2320" s="418" t="inlineStr"/>
      <c r="M2320" s="418" t="inlineStr"/>
      <c r="N2320" s="455" t="n"/>
      <c r="O2320" s="455">
        <f>IF(W2320&lt;0,AI2320,I2320)</f>
        <v/>
      </c>
      <c r="P2320" s="455">
        <f>I2320-O2320</f>
        <v/>
      </c>
      <c r="Q2320" s="418" t="n"/>
      <c r="R2320" s="418" t="inlineStr">
        <is>
          <t>TI-0249631</t>
        </is>
      </c>
      <c r="S2320" s="418" t="inlineStr"/>
      <c r="T2320" s="418">
        <f>R2320=S2320</f>
        <v/>
      </c>
      <c r="U2320" s="418">
        <f>AND(MONTH(F2320)=MONTH(Y2320), YEAR(F2320)=YEAR(Y2320))</f>
        <v/>
      </c>
      <c r="V2320" s="418">
        <f>AND(AC2320&lt;&gt;"", 'Company information'!D$4&lt;&gt;"", RIGHT(SUBSTITUTE(AC2320,"-",""),9)=RIGHT(SUBSTITUTE('Company information'!D$4,"-",""),9))</f>
        <v/>
      </c>
      <c r="W2320" s="418">
        <f>AI2320-I2320</f>
        <v/>
      </c>
      <c r="X2320" s="455" t="n"/>
      <c r="Y2320" s="417" t="n"/>
      <c r="Z2320" s="418" t="n"/>
      <c r="AA2320" s="418" t="n"/>
      <c r="AB2320" s="418" t="n"/>
      <c r="AC2320" s="418" t="n"/>
      <c r="AD2320" s="418" t="n"/>
      <c r="AE2320" s="455" t="n"/>
      <c r="AF2320" s="455" t="n"/>
      <c r="AG2320" s="455" t="n"/>
      <c r="AH2320" s="455" t="n"/>
      <c r="AI2320" s="455" t="n"/>
      <c r="AJ2320" s="455" t="n"/>
      <c r="AK2320" s="455" t="n"/>
      <c r="AL2320" s="455" t="n"/>
      <c r="AM2320" s="455" t="n"/>
      <c r="AN2320" s="455" t="n"/>
      <c r="AO2320" s="455" t="n"/>
      <c r="AP2320" s="455" t="n"/>
      <c r="AQ2320" s="455" t="n"/>
      <c r="AR2320" s="418" t="n"/>
      <c r="AS2320" s="418" t="n"/>
      <c r="AT2320" s="418" t="n"/>
    </row>
    <row r="2321">
      <c r="A2321" s="417" t="n">
        <v>2312</v>
      </c>
      <c r="B2321" s="418" t="inlineStr">
        <is>
          <t>Export Charge</t>
        </is>
      </c>
      <c r="C2321" s="418" t="inlineStr">
        <is>
          <t>ឆាយ ដា ឡូយីស្ទីក</t>
        </is>
      </c>
      <c r="D2321" s="418" t="inlineStr">
        <is>
          <t>L001-100063098</t>
        </is>
      </c>
      <c r="E2321" s="418" t="inlineStr">
        <is>
          <t>2305004457</t>
        </is>
      </c>
      <c r="F2321" s="419" t="n">
        <v>44962</v>
      </c>
      <c r="G2321" s="420" t="n">
        <v>90206</v>
      </c>
      <c r="H2321" s="418" t="n"/>
      <c r="I2321" s="455" t="n">
        <v>90206</v>
      </c>
      <c r="J2321" s="418">
        <f>IF(L2321&lt;&gt;"",L2321,K2321)</f>
        <v/>
      </c>
      <c r="K2321" s="418">
        <f>IF(AND(T2321=TRUE, U2321=TRUE, V2321=TRUE), IF(W2321&lt;-0.05, "អនុញ្ញាត (អ្នកផ្គត់ផ្គង់ប្រកាសខ្វះ)", "បានប្រកាស (អនុញ្ញាត)"), IF(AND(T2321=FALSE, U2321=FALSE, V2321=FALSE), "ព្យួរទុក (មិនមានទិន្នន័យ)", "ប្រកាសខុស (ព្យួរទុក)"))</f>
        <v/>
      </c>
      <c r="L2321" s="418" t="inlineStr"/>
      <c r="M2321" s="418" t="inlineStr"/>
      <c r="N2321" s="455" t="n"/>
      <c r="O2321" s="455">
        <f>IF(W2321&lt;0,AI2321,I2321)</f>
        <v/>
      </c>
      <c r="P2321" s="455">
        <f>I2321-O2321</f>
        <v/>
      </c>
      <c r="Q2321" s="418" t="n"/>
      <c r="R2321" s="418" t="inlineStr">
        <is>
          <t>2305004457</t>
        </is>
      </c>
      <c r="S2321" s="418" t="inlineStr"/>
      <c r="T2321" s="418">
        <f>R2321=S2321</f>
        <v/>
      </c>
      <c r="U2321" s="418">
        <f>AND(MONTH(F2321)=MONTH(Y2321), YEAR(F2321)=YEAR(Y2321))</f>
        <v/>
      </c>
      <c r="V2321" s="418">
        <f>AND(AC2321&lt;&gt;"", 'Company information'!D$4&lt;&gt;"", RIGHT(SUBSTITUTE(AC2321,"-",""),9)=RIGHT(SUBSTITUTE('Company information'!D$4,"-",""),9))</f>
        <v/>
      </c>
      <c r="W2321" s="418">
        <f>AI2321-I2321</f>
        <v/>
      </c>
      <c r="X2321" s="455" t="n"/>
      <c r="Y2321" s="417" t="n"/>
      <c r="Z2321" s="418" t="n"/>
      <c r="AA2321" s="418" t="n"/>
      <c r="AB2321" s="418" t="n"/>
      <c r="AC2321" s="418" t="n"/>
      <c r="AD2321" s="418" t="n"/>
      <c r="AE2321" s="455" t="n"/>
      <c r="AF2321" s="455" t="n"/>
      <c r="AG2321" s="455" t="n"/>
      <c r="AH2321" s="455" t="n"/>
      <c r="AI2321" s="455" t="n"/>
      <c r="AJ2321" s="455" t="n"/>
      <c r="AK2321" s="455" t="n"/>
      <c r="AL2321" s="455" t="n"/>
      <c r="AM2321" s="455" t="n"/>
      <c r="AN2321" s="455" t="n"/>
      <c r="AO2321" s="455" t="n"/>
      <c r="AP2321" s="455" t="n"/>
      <c r="AQ2321" s="455" t="n"/>
      <c r="AR2321" s="418" t="n"/>
      <c r="AS2321" s="418" t="n"/>
      <c r="AT2321" s="418" t="n"/>
    </row>
    <row r="2322">
      <c r="A2322" s="417" t="n">
        <v>2313</v>
      </c>
      <c r="B2322" s="418" t="inlineStr">
        <is>
          <t>CLERANCE FEE</t>
        </is>
      </c>
      <c r="C2322" s="418" t="inlineStr">
        <is>
          <t>56ប៊ី-លីង សឹបផ្លាយ ឆេន មេនេចម៉ិន ឯ.ក</t>
        </is>
      </c>
      <c r="D2322" s="418" t="inlineStr">
        <is>
          <t>K004-902004795</t>
        </is>
      </c>
      <c r="E2322" s="418" t="inlineStr">
        <is>
          <t>TI2023-0572</t>
        </is>
      </c>
      <c r="F2322" s="419" t="n">
        <v>45143</v>
      </c>
      <c r="G2322" s="420" t="n">
        <v>173124</v>
      </c>
      <c r="H2322" s="418" t="n"/>
      <c r="I2322" s="455" t="n">
        <v>173124</v>
      </c>
      <c r="J2322" s="418">
        <f>IF(L2322&lt;&gt;"",L2322,K2322)</f>
        <v/>
      </c>
      <c r="K2322" s="418">
        <f>IF(AND(T2322=TRUE, U2322=TRUE, V2322=TRUE), IF(W2322&lt;-0.05, "អនុញ្ញាត (អ្នកផ្គត់ផ្គង់ប្រកាសខ្វះ)", "បានប្រកាស (អនុញ្ញាត)"), IF(AND(T2322=FALSE, U2322=FALSE, V2322=FALSE), "ព្យួរទុក (មិនមានទិន្នន័យ)", "ប្រកាសខុស (ព្យួរទុក)"))</f>
        <v/>
      </c>
      <c r="L2322" s="418" t="inlineStr"/>
      <c r="M2322" s="418" t="inlineStr"/>
      <c r="N2322" s="455" t="n"/>
      <c r="O2322" s="455">
        <f>IF(W2322&lt;0,AI2322,I2322)</f>
        <v/>
      </c>
      <c r="P2322" s="455">
        <f>I2322-O2322</f>
        <v/>
      </c>
      <c r="Q2322" s="418" t="n"/>
      <c r="R2322" s="418" t="inlineStr">
        <is>
          <t>TI2023-0572</t>
        </is>
      </c>
      <c r="S2322" s="418" t="inlineStr"/>
      <c r="T2322" s="418">
        <f>R2322=S2322</f>
        <v/>
      </c>
      <c r="U2322" s="418">
        <f>AND(MONTH(F2322)=MONTH(Y2322), YEAR(F2322)=YEAR(Y2322))</f>
        <v/>
      </c>
      <c r="V2322" s="418">
        <f>AND(AC2322&lt;&gt;"", 'Company information'!D$4&lt;&gt;"", RIGHT(SUBSTITUTE(AC2322,"-",""),9)=RIGHT(SUBSTITUTE('Company information'!D$4,"-",""),9))</f>
        <v/>
      </c>
      <c r="W2322" s="418">
        <f>AI2322-I2322</f>
        <v/>
      </c>
      <c r="X2322" s="455" t="n"/>
      <c r="Y2322" s="417" t="n"/>
      <c r="Z2322" s="418" t="n"/>
      <c r="AA2322" s="418" t="n"/>
      <c r="AB2322" s="418" t="n"/>
      <c r="AC2322" s="418" t="n"/>
      <c r="AD2322" s="418" t="n"/>
      <c r="AE2322" s="455" t="n"/>
      <c r="AF2322" s="455" t="n"/>
      <c r="AG2322" s="455" t="n"/>
      <c r="AH2322" s="455" t="n"/>
      <c r="AI2322" s="455" t="n"/>
      <c r="AJ2322" s="455" t="n"/>
      <c r="AK2322" s="455" t="n"/>
      <c r="AL2322" s="455" t="n"/>
      <c r="AM2322" s="455" t="n"/>
      <c r="AN2322" s="455" t="n"/>
      <c r="AO2322" s="455" t="n"/>
      <c r="AP2322" s="455" t="n"/>
      <c r="AQ2322" s="455" t="n"/>
      <c r="AR2322" s="418" t="n"/>
      <c r="AS2322" s="418" t="n"/>
      <c r="AT2322" s="418" t="n"/>
    </row>
    <row r="2323">
      <c r="A2323" s="417" t="n">
        <v>2314</v>
      </c>
      <c r="B2323" s="418" t="inlineStr">
        <is>
          <t>HANDLING AND TRUCKING FEE</t>
        </is>
      </c>
      <c r="C2323" s="418" t="inlineStr">
        <is>
          <t>អ៊ិចស្ពែឌីធ័រ ខេមបូឌា អិលធីឌី</t>
        </is>
      </c>
      <c r="D2323" s="418" t="inlineStr">
        <is>
          <t>L001-100045898</t>
        </is>
      </c>
      <c r="E2323" s="418" t="inlineStr">
        <is>
          <t>TI-0249653</t>
        </is>
      </c>
      <c r="F2323" s="419" t="n">
        <v>45075</v>
      </c>
      <c r="G2323" s="420" t="n">
        <v>191546</v>
      </c>
      <c r="H2323" s="418" t="n"/>
      <c r="I2323" s="455" t="n">
        <v>191546</v>
      </c>
      <c r="J2323" s="418">
        <f>IF(L2323&lt;&gt;"",L2323,K2323)</f>
        <v/>
      </c>
      <c r="K2323" s="418">
        <f>IF(AND(T2323=TRUE, U2323=TRUE, V2323=TRUE), IF(W2323&lt;-0.05, "អនុញ្ញាត (អ្នកផ្គត់ផ្គង់ប្រកាសខ្វះ)", "បានប្រកាស (អនុញ្ញាត)"), IF(AND(T2323=FALSE, U2323=FALSE, V2323=FALSE), "ព្យួរទុក (មិនមានទិន្នន័យ)", "ប្រកាសខុស (ព្យួរទុក)"))</f>
        <v/>
      </c>
      <c r="L2323" s="418" t="inlineStr"/>
      <c r="M2323" s="418" t="inlineStr"/>
      <c r="N2323" s="455" t="n"/>
      <c r="O2323" s="455">
        <f>IF(W2323&lt;0,AI2323,I2323)</f>
        <v/>
      </c>
      <c r="P2323" s="455">
        <f>I2323-O2323</f>
        <v/>
      </c>
      <c r="Q2323" s="418" t="n"/>
      <c r="R2323" s="418" t="inlineStr">
        <is>
          <t>TI-0249653</t>
        </is>
      </c>
      <c r="S2323" s="418" t="inlineStr"/>
      <c r="T2323" s="418">
        <f>R2323=S2323</f>
        <v/>
      </c>
      <c r="U2323" s="418">
        <f>AND(MONTH(F2323)=MONTH(Y2323), YEAR(F2323)=YEAR(Y2323))</f>
        <v/>
      </c>
      <c r="V2323" s="418">
        <f>AND(AC2323&lt;&gt;"", 'Company information'!D$4&lt;&gt;"", RIGHT(SUBSTITUTE(AC2323,"-",""),9)=RIGHT(SUBSTITUTE('Company information'!D$4,"-",""),9))</f>
        <v/>
      </c>
      <c r="W2323" s="418">
        <f>AI2323-I2323</f>
        <v/>
      </c>
      <c r="X2323" s="455" t="n"/>
      <c r="Y2323" s="417" t="n"/>
      <c r="Z2323" s="418" t="n"/>
      <c r="AA2323" s="418" t="n"/>
      <c r="AB2323" s="418" t="n"/>
      <c r="AC2323" s="418" t="n"/>
      <c r="AD2323" s="418" t="n"/>
      <c r="AE2323" s="455" t="n"/>
      <c r="AF2323" s="455" t="n"/>
      <c r="AG2323" s="455" t="n"/>
      <c r="AH2323" s="455" t="n"/>
      <c r="AI2323" s="455" t="n"/>
      <c r="AJ2323" s="455" t="n"/>
      <c r="AK2323" s="455" t="n"/>
      <c r="AL2323" s="455" t="n"/>
      <c r="AM2323" s="455" t="n"/>
      <c r="AN2323" s="455" t="n"/>
      <c r="AO2323" s="455" t="n"/>
      <c r="AP2323" s="455" t="n"/>
      <c r="AQ2323" s="455" t="n"/>
      <c r="AR2323" s="418" t="n"/>
      <c r="AS2323" s="418" t="n"/>
      <c r="AT2323" s="418" t="n"/>
    </row>
    <row r="2324">
      <c r="A2324" s="417" t="n">
        <v>2315</v>
      </c>
      <c r="B2324" s="418" t="inlineStr">
        <is>
          <t>Export Charge</t>
        </is>
      </c>
      <c r="C2324" s="418" t="inlineStr">
        <is>
          <t>ឆាយ ដា ឡូយីស្ទីក</t>
        </is>
      </c>
      <c r="D2324" s="418" t="inlineStr">
        <is>
          <t>L001-100063098</t>
        </is>
      </c>
      <c r="E2324" s="418" t="inlineStr">
        <is>
          <t>2305004455</t>
        </is>
      </c>
      <c r="F2324" s="419" t="n">
        <v>44962</v>
      </c>
      <c r="G2324" s="420" t="n">
        <v>77849</v>
      </c>
      <c r="H2324" s="418" t="n"/>
      <c r="I2324" s="455" t="n">
        <v>77849</v>
      </c>
      <c r="J2324" s="418">
        <f>IF(L2324&lt;&gt;"",L2324,K2324)</f>
        <v/>
      </c>
      <c r="K2324" s="418">
        <f>IF(AND(T2324=TRUE, U2324=TRUE, V2324=TRUE), IF(W2324&lt;-0.05, "អនុញ្ញាត (អ្នកផ្គត់ផ្គង់ប្រកាសខ្វះ)", "បានប្រកាស (អនុញ្ញាត)"), IF(AND(T2324=FALSE, U2324=FALSE, V2324=FALSE), "ព្យួរទុក (មិនមានទិន្នន័យ)", "ប្រកាសខុស (ព្យួរទុក)"))</f>
        <v/>
      </c>
      <c r="L2324" s="418" t="inlineStr"/>
      <c r="M2324" s="418" t="inlineStr"/>
      <c r="N2324" s="455" t="n"/>
      <c r="O2324" s="455">
        <f>IF(W2324&lt;0,AI2324,I2324)</f>
        <v/>
      </c>
      <c r="P2324" s="455">
        <f>I2324-O2324</f>
        <v/>
      </c>
      <c r="Q2324" s="418" t="n"/>
      <c r="R2324" s="418" t="inlineStr">
        <is>
          <t>2305004455</t>
        </is>
      </c>
      <c r="S2324" s="418" t="inlineStr"/>
      <c r="T2324" s="418">
        <f>R2324=S2324</f>
        <v/>
      </c>
      <c r="U2324" s="418">
        <f>AND(MONTH(F2324)=MONTH(Y2324), YEAR(F2324)=YEAR(Y2324))</f>
        <v/>
      </c>
      <c r="V2324" s="418">
        <f>AND(AC2324&lt;&gt;"", 'Company information'!D$4&lt;&gt;"", RIGHT(SUBSTITUTE(AC2324,"-",""),9)=RIGHT(SUBSTITUTE('Company information'!D$4,"-",""),9))</f>
        <v/>
      </c>
      <c r="W2324" s="418">
        <f>AI2324-I2324</f>
        <v/>
      </c>
      <c r="X2324" s="455" t="n"/>
      <c r="Y2324" s="417" t="n"/>
      <c r="Z2324" s="418" t="n"/>
      <c r="AA2324" s="418" t="n"/>
      <c r="AB2324" s="418" t="n"/>
      <c r="AC2324" s="418" t="n"/>
      <c r="AD2324" s="418" t="n"/>
      <c r="AE2324" s="455" t="n"/>
      <c r="AF2324" s="455" t="n"/>
      <c r="AG2324" s="455" t="n"/>
      <c r="AH2324" s="455" t="n"/>
      <c r="AI2324" s="455" t="n"/>
      <c r="AJ2324" s="455" t="n"/>
      <c r="AK2324" s="455" t="n"/>
      <c r="AL2324" s="455" t="n"/>
      <c r="AM2324" s="455" t="n"/>
      <c r="AN2324" s="455" t="n"/>
      <c r="AO2324" s="455" t="n"/>
      <c r="AP2324" s="455" t="n"/>
      <c r="AQ2324" s="455" t="n"/>
      <c r="AR2324" s="418" t="n"/>
      <c r="AS2324" s="418" t="n"/>
      <c r="AT2324" s="418" t="n"/>
    </row>
    <row r="2325">
      <c r="A2325" s="417" t="n">
        <v>2316</v>
      </c>
      <c r="B2325" s="418" t="inlineStr">
        <is>
          <t>CLERANCE FEE</t>
        </is>
      </c>
      <c r="C2325" s="418" t="inlineStr">
        <is>
          <t>56ប៊ី-លីង សឹបផ្លាយ ឆេន មេនេចម៉ិន ឯ.ក</t>
        </is>
      </c>
      <c r="D2325" s="418" t="inlineStr">
        <is>
          <t>K004-902004795</t>
        </is>
      </c>
      <c r="E2325" s="418" t="inlineStr">
        <is>
          <t>TI2023-0571</t>
        </is>
      </c>
      <c r="F2325" s="419" t="n">
        <v>45143</v>
      </c>
      <c r="G2325" s="420" t="n">
        <v>173124</v>
      </c>
      <c r="H2325" s="418" t="n"/>
      <c r="I2325" s="455" t="n">
        <v>173124</v>
      </c>
      <c r="J2325" s="418">
        <f>IF(L2325&lt;&gt;"",L2325,K2325)</f>
        <v/>
      </c>
      <c r="K2325" s="418">
        <f>IF(AND(T2325=TRUE, U2325=TRUE, V2325=TRUE), IF(W2325&lt;-0.05, "អនុញ្ញាត (អ្នកផ្គត់ផ្គង់ប្រកាសខ្វះ)", "បានប្រកាស (អនុញ្ញាត)"), IF(AND(T2325=FALSE, U2325=FALSE, V2325=FALSE), "ព្យួរទុក (មិនមានទិន្នន័យ)", "ប្រកាសខុស (ព្យួរទុក)"))</f>
        <v/>
      </c>
      <c r="L2325" s="418" t="inlineStr"/>
      <c r="M2325" s="418" t="inlineStr"/>
      <c r="N2325" s="455" t="n"/>
      <c r="O2325" s="455">
        <f>IF(W2325&lt;0,AI2325,I2325)</f>
        <v/>
      </c>
      <c r="P2325" s="455">
        <f>I2325-O2325</f>
        <v/>
      </c>
      <c r="Q2325" s="418" t="n"/>
      <c r="R2325" s="418" t="inlineStr">
        <is>
          <t>TI2023-0571</t>
        </is>
      </c>
      <c r="S2325" s="418" t="inlineStr"/>
      <c r="T2325" s="418">
        <f>R2325=S2325</f>
        <v/>
      </c>
      <c r="U2325" s="418">
        <f>AND(MONTH(F2325)=MONTH(Y2325), YEAR(F2325)=YEAR(Y2325))</f>
        <v/>
      </c>
      <c r="V2325" s="418">
        <f>AND(AC2325&lt;&gt;"", 'Company information'!D$4&lt;&gt;"", RIGHT(SUBSTITUTE(AC2325,"-",""),9)=RIGHT(SUBSTITUTE('Company information'!D$4,"-",""),9))</f>
        <v/>
      </c>
      <c r="W2325" s="418">
        <f>AI2325-I2325</f>
        <v/>
      </c>
      <c r="X2325" s="455" t="n"/>
      <c r="Y2325" s="417" t="n"/>
      <c r="Z2325" s="418" t="n"/>
      <c r="AA2325" s="418" t="n"/>
      <c r="AB2325" s="418" t="n"/>
      <c r="AC2325" s="418" t="n"/>
      <c r="AD2325" s="418" t="n"/>
      <c r="AE2325" s="455" t="n"/>
      <c r="AF2325" s="455" t="n"/>
      <c r="AG2325" s="455" t="n"/>
      <c r="AH2325" s="455" t="n"/>
      <c r="AI2325" s="455" t="n"/>
      <c r="AJ2325" s="455" t="n"/>
      <c r="AK2325" s="455" t="n"/>
      <c r="AL2325" s="455" t="n"/>
      <c r="AM2325" s="455" t="n"/>
      <c r="AN2325" s="455" t="n"/>
      <c r="AO2325" s="455" t="n"/>
      <c r="AP2325" s="455" t="n"/>
      <c r="AQ2325" s="455" t="n"/>
      <c r="AR2325" s="418" t="n"/>
      <c r="AS2325" s="418" t="n"/>
      <c r="AT2325" s="418" t="n"/>
    </row>
    <row r="2326">
      <c r="A2326" s="417" t="n">
        <v>2317</v>
      </c>
      <c r="B2326" s="418" t="inlineStr">
        <is>
          <t>Service Fee</t>
        </is>
      </c>
      <c r="C2326" s="418" t="inlineStr">
        <is>
          <t>ប្យួរ៉ូ វេរីតាស (ខេមបូឌា) លីមីធីត</t>
        </is>
      </c>
      <c r="D2326" s="418" t="inlineStr">
        <is>
          <t>L001-107024462</t>
        </is>
      </c>
      <c r="E2326" s="418" t="inlineStr">
        <is>
          <t>59014856</t>
        </is>
      </c>
      <c r="F2326" s="419" t="n">
        <v>45064</v>
      </c>
      <c r="G2326" s="420" t="n">
        <v>111340</v>
      </c>
      <c r="H2326" s="418" t="n"/>
      <c r="I2326" s="455" t="n">
        <v>111340</v>
      </c>
      <c r="J2326" s="418">
        <f>IF(L2326&lt;&gt;"",L2326,K2326)</f>
        <v/>
      </c>
      <c r="K2326" s="418">
        <f>IF(AND(T2326=TRUE, U2326=TRUE, V2326=TRUE), IF(W2326&lt;-0.05, "អនុញ្ញាត (អ្នកផ្គត់ផ្គង់ប្រកាសខ្វះ)", "បានប្រកាស (អនុញ្ញាត)"), IF(AND(T2326=FALSE, U2326=FALSE, V2326=FALSE), "ព្យួរទុក (មិនមានទិន្នន័យ)", "ប្រកាសខុស (ព្យួរទុក)"))</f>
        <v/>
      </c>
      <c r="L2326" s="418" t="inlineStr"/>
      <c r="M2326" s="418" t="inlineStr"/>
      <c r="N2326" s="455" t="n"/>
      <c r="O2326" s="455">
        <f>IF(W2326&lt;0,AI2326,I2326)</f>
        <v/>
      </c>
      <c r="P2326" s="455">
        <f>I2326-O2326</f>
        <v/>
      </c>
      <c r="Q2326" s="418" t="n"/>
      <c r="R2326" s="418" t="inlineStr">
        <is>
          <t>59014856</t>
        </is>
      </c>
      <c r="S2326" s="418" t="inlineStr"/>
      <c r="T2326" s="418">
        <f>R2326=S2326</f>
        <v/>
      </c>
      <c r="U2326" s="418">
        <f>AND(MONTH(F2326)=MONTH(Y2326), YEAR(F2326)=YEAR(Y2326))</f>
        <v/>
      </c>
      <c r="V2326" s="418">
        <f>AND(AC2326&lt;&gt;"", 'Company information'!D$4&lt;&gt;"", RIGHT(SUBSTITUTE(AC2326,"-",""),9)=RIGHT(SUBSTITUTE('Company information'!D$4,"-",""),9))</f>
        <v/>
      </c>
      <c r="W2326" s="418">
        <f>AI2326-I2326</f>
        <v/>
      </c>
      <c r="X2326" s="455" t="n"/>
      <c r="Y2326" s="417" t="n"/>
      <c r="Z2326" s="418" t="n"/>
      <c r="AA2326" s="418" t="n"/>
      <c r="AB2326" s="418" t="n"/>
      <c r="AC2326" s="418" t="n"/>
      <c r="AD2326" s="418" t="n"/>
      <c r="AE2326" s="455" t="n"/>
      <c r="AF2326" s="455" t="n"/>
      <c r="AG2326" s="455" t="n"/>
      <c r="AH2326" s="455" t="n"/>
      <c r="AI2326" s="455" t="n"/>
      <c r="AJ2326" s="455" t="n"/>
      <c r="AK2326" s="455" t="n"/>
      <c r="AL2326" s="455" t="n"/>
      <c r="AM2326" s="455" t="n"/>
      <c r="AN2326" s="455" t="n"/>
      <c r="AO2326" s="455" t="n"/>
      <c r="AP2326" s="455" t="n"/>
      <c r="AQ2326" s="455" t="n"/>
      <c r="AR2326" s="418" t="n"/>
      <c r="AS2326" s="418" t="n"/>
      <c r="AT2326" s="418" t="n"/>
    </row>
    <row r="2327">
      <c r="A2327" s="417" t="n">
        <v>2318</v>
      </c>
      <c r="B2327" s="418" t="inlineStr">
        <is>
          <t>Service Fee</t>
        </is>
      </c>
      <c r="C2327" s="418" t="inlineStr">
        <is>
          <t>ប្យួរ៉ូ វេរីតាស (ខេមបូឌា) លីមីធីត</t>
        </is>
      </c>
      <c r="D2327" s="418" t="inlineStr">
        <is>
          <t>L001-107024462</t>
        </is>
      </c>
      <c r="E2327" s="418" t="inlineStr">
        <is>
          <t>59014912</t>
        </is>
      </c>
      <c r="F2327" s="419" t="n">
        <v>45071</v>
      </c>
      <c r="G2327" s="420" t="n">
        <v>55672</v>
      </c>
      <c r="H2327" s="418" t="n"/>
      <c r="I2327" s="455" t="n">
        <v>55672</v>
      </c>
      <c r="J2327" s="418">
        <f>IF(L2327&lt;&gt;"",L2327,K2327)</f>
        <v/>
      </c>
      <c r="K2327" s="418">
        <f>IF(AND(T2327=TRUE, U2327=TRUE, V2327=TRUE), IF(W2327&lt;-0.05, "អនុញ្ញាត (អ្នកផ្គត់ផ្គង់ប្រកាសខ្វះ)", "បានប្រកាស (អនុញ្ញាត)"), IF(AND(T2327=FALSE, U2327=FALSE, V2327=FALSE), "ព្យួរទុក (មិនមានទិន្នន័យ)", "ប្រកាសខុស (ព្យួរទុក)"))</f>
        <v/>
      </c>
      <c r="L2327" s="418" t="inlineStr"/>
      <c r="M2327" s="418" t="inlineStr"/>
      <c r="N2327" s="455" t="n"/>
      <c r="O2327" s="455">
        <f>IF(W2327&lt;0,AI2327,I2327)</f>
        <v/>
      </c>
      <c r="P2327" s="455">
        <f>I2327-O2327</f>
        <v/>
      </c>
      <c r="Q2327" s="418" t="n"/>
      <c r="R2327" s="418" t="inlineStr">
        <is>
          <t>59014912</t>
        </is>
      </c>
      <c r="S2327" s="418" t="inlineStr"/>
      <c r="T2327" s="418">
        <f>R2327=S2327</f>
        <v/>
      </c>
      <c r="U2327" s="418">
        <f>AND(MONTH(F2327)=MONTH(Y2327), YEAR(F2327)=YEAR(Y2327))</f>
        <v/>
      </c>
      <c r="V2327" s="418">
        <f>AND(AC2327&lt;&gt;"", 'Company information'!D$4&lt;&gt;"", RIGHT(SUBSTITUTE(AC2327,"-",""),9)=RIGHT(SUBSTITUTE('Company information'!D$4,"-",""),9))</f>
        <v/>
      </c>
      <c r="W2327" s="418">
        <f>AI2327-I2327</f>
        <v/>
      </c>
      <c r="X2327" s="455" t="n"/>
      <c r="Y2327" s="417" t="n"/>
      <c r="Z2327" s="418" t="n"/>
      <c r="AA2327" s="418" t="n"/>
      <c r="AB2327" s="418" t="n"/>
      <c r="AC2327" s="418" t="n"/>
      <c r="AD2327" s="418" t="n"/>
      <c r="AE2327" s="455" t="n"/>
      <c r="AF2327" s="455" t="n"/>
      <c r="AG2327" s="455" t="n"/>
      <c r="AH2327" s="455" t="n"/>
      <c r="AI2327" s="455" t="n"/>
      <c r="AJ2327" s="455" t="n"/>
      <c r="AK2327" s="455" t="n"/>
      <c r="AL2327" s="455" t="n"/>
      <c r="AM2327" s="455" t="n"/>
      <c r="AN2327" s="455" t="n"/>
      <c r="AO2327" s="455" t="n"/>
      <c r="AP2327" s="455" t="n"/>
      <c r="AQ2327" s="455" t="n"/>
      <c r="AR2327" s="418" t="n"/>
      <c r="AS2327" s="418" t="n"/>
      <c r="AT2327" s="418" t="n"/>
    </row>
    <row r="2328">
      <c r="A2328" s="417" t="n">
        <v>2319</v>
      </c>
      <c r="B2328" s="418" t="inlineStr">
        <is>
          <t>Service Fee</t>
        </is>
      </c>
      <c r="C2328" s="418" t="inlineStr">
        <is>
          <t>ប្យួរ៉ូ វេរីតាស (ខេមបូឌា) លីមីធីត</t>
        </is>
      </c>
      <c r="D2328" s="418" t="inlineStr">
        <is>
          <t>L001-107024462</t>
        </is>
      </c>
      <c r="E2328" s="418" t="inlineStr">
        <is>
          <t>59014776</t>
        </is>
      </c>
      <c r="F2328" s="419" t="n">
        <v>45174</v>
      </c>
      <c r="G2328" s="420" t="n">
        <v>55916</v>
      </c>
      <c r="H2328" s="418" t="n"/>
      <c r="I2328" s="455" t="n">
        <v>55916</v>
      </c>
      <c r="J2328" s="418">
        <f>IF(L2328&lt;&gt;"",L2328,K2328)</f>
        <v/>
      </c>
      <c r="K2328" s="418">
        <f>IF(AND(T2328=TRUE, U2328=TRUE, V2328=TRUE), IF(W2328&lt;-0.05, "អនុញ្ញាត (អ្នកផ្គត់ផ្គង់ប្រកាសខ្វះ)", "បានប្រកាស (អនុញ្ញាត)"), IF(AND(T2328=FALSE, U2328=FALSE, V2328=FALSE), "ព្យួរទុក (មិនមានទិន្នន័យ)", "ប្រកាសខុស (ព្យួរទុក)"))</f>
        <v/>
      </c>
      <c r="L2328" s="418" t="inlineStr"/>
      <c r="M2328" s="418" t="inlineStr"/>
      <c r="N2328" s="455" t="n"/>
      <c r="O2328" s="455">
        <f>IF(W2328&lt;0,AI2328,I2328)</f>
        <v/>
      </c>
      <c r="P2328" s="455">
        <f>I2328-O2328</f>
        <v/>
      </c>
      <c r="Q2328" s="418" t="n"/>
      <c r="R2328" s="418" t="inlineStr">
        <is>
          <t>59014776</t>
        </is>
      </c>
      <c r="S2328" s="418" t="inlineStr"/>
      <c r="T2328" s="418">
        <f>R2328=S2328</f>
        <v/>
      </c>
      <c r="U2328" s="418">
        <f>AND(MONTH(F2328)=MONTH(Y2328), YEAR(F2328)=YEAR(Y2328))</f>
        <v/>
      </c>
      <c r="V2328" s="418">
        <f>AND(AC2328&lt;&gt;"", 'Company information'!D$4&lt;&gt;"", RIGHT(SUBSTITUTE(AC2328,"-",""),9)=RIGHT(SUBSTITUTE('Company information'!D$4,"-",""),9))</f>
        <v/>
      </c>
      <c r="W2328" s="418">
        <f>AI2328-I2328</f>
        <v/>
      </c>
      <c r="X2328" s="455" t="n"/>
      <c r="Y2328" s="417" t="n"/>
      <c r="Z2328" s="418" t="n"/>
      <c r="AA2328" s="418" t="n"/>
      <c r="AB2328" s="418" t="n"/>
      <c r="AC2328" s="418" t="n"/>
      <c r="AD2328" s="418" t="n"/>
      <c r="AE2328" s="455" t="n"/>
      <c r="AF2328" s="455" t="n"/>
      <c r="AG2328" s="455" t="n"/>
      <c r="AH2328" s="455" t="n"/>
      <c r="AI2328" s="455" t="n"/>
      <c r="AJ2328" s="455" t="n"/>
      <c r="AK2328" s="455" t="n"/>
      <c r="AL2328" s="455" t="n"/>
      <c r="AM2328" s="455" t="n"/>
      <c r="AN2328" s="455" t="n"/>
      <c r="AO2328" s="455" t="n"/>
      <c r="AP2328" s="455" t="n"/>
      <c r="AQ2328" s="455" t="n"/>
      <c r="AR2328" s="418" t="n"/>
      <c r="AS2328" s="418" t="n"/>
      <c r="AT2328" s="418" t="n"/>
    </row>
    <row r="2329">
      <c r="A2329" s="417" t="n">
        <v>2320</v>
      </c>
      <c r="B2329" s="418" t="inlineStr">
        <is>
          <t>Service Fee</t>
        </is>
      </c>
      <c r="C2329" s="418" t="inlineStr">
        <is>
          <t>ប្យួរ៉ូ វេរីតាស (ខេមបូឌា) លីមីធីត</t>
        </is>
      </c>
      <c r="D2329" s="418" t="inlineStr">
        <is>
          <t>L001-107024462</t>
        </is>
      </c>
      <c r="E2329" s="418" t="inlineStr">
        <is>
          <t>59014973</t>
        </is>
      </c>
      <c r="F2329" s="419" t="n">
        <v>45077</v>
      </c>
      <c r="G2329" s="420" t="n">
        <v>474163</v>
      </c>
      <c r="H2329" s="418" t="n"/>
      <c r="I2329" s="455" t="n">
        <v>474163</v>
      </c>
      <c r="J2329" s="418">
        <f>IF(L2329&lt;&gt;"",L2329,K2329)</f>
        <v/>
      </c>
      <c r="K2329" s="418">
        <f>IF(AND(T2329=TRUE, U2329=TRUE, V2329=TRUE), IF(W2329&lt;-0.05, "អនុញ្ញាត (អ្នកផ្គត់ផ្គង់ប្រកាសខ្វះ)", "បានប្រកាស (អនុញ្ញាត)"), IF(AND(T2329=FALSE, U2329=FALSE, V2329=FALSE), "ព្យួរទុក (មិនមានទិន្នន័យ)", "ប្រកាសខុស (ព្យួរទុក)"))</f>
        <v/>
      </c>
      <c r="L2329" s="418" t="inlineStr"/>
      <c r="M2329" s="418" t="inlineStr"/>
      <c r="N2329" s="455" t="n"/>
      <c r="O2329" s="455">
        <f>IF(W2329&lt;0,AI2329,I2329)</f>
        <v/>
      </c>
      <c r="P2329" s="455">
        <f>I2329-O2329</f>
        <v/>
      </c>
      <c r="Q2329" s="418" t="n"/>
      <c r="R2329" s="418" t="inlineStr">
        <is>
          <t>59014973</t>
        </is>
      </c>
      <c r="S2329" s="418" t="inlineStr"/>
      <c r="T2329" s="418">
        <f>R2329=S2329</f>
        <v/>
      </c>
      <c r="U2329" s="418">
        <f>AND(MONTH(F2329)=MONTH(Y2329), YEAR(F2329)=YEAR(Y2329))</f>
        <v/>
      </c>
      <c r="V2329" s="418">
        <f>AND(AC2329&lt;&gt;"", 'Company information'!D$4&lt;&gt;"", RIGHT(SUBSTITUTE(AC2329,"-",""),9)=RIGHT(SUBSTITUTE('Company information'!D$4,"-",""),9))</f>
        <v/>
      </c>
      <c r="W2329" s="418">
        <f>AI2329-I2329</f>
        <v/>
      </c>
      <c r="X2329" s="455" t="n"/>
      <c r="Y2329" s="417" t="n"/>
      <c r="Z2329" s="418" t="n"/>
      <c r="AA2329" s="418" t="n"/>
      <c r="AB2329" s="418" t="n"/>
      <c r="AC2329" s="418" t="n"/>
      <c r="AD2329" s="418" t="n"/>
      <c r="AE2329" s="455" t="n"/>
      <c r="AF2329" s="455" t="n"/>
      <c r="AG2329" s="455" t="n"/>
      <c r="AH2329" s="455" t="n"/>
      <c r="AI2329" s="455" t="n"/>
      <c r="AJ2329" s="455" t="n"/>
      <c r="AK2329" s="455" t="n"/>
      <c r="AL2329" s="455" t="n"/>
      <c r="AM2329" s="455" t="n"/>
      <c r="AN2329" s="455" t="n"/>
      <c r="AO2329" s="455" t="n"/>
      <c r="AP2329" s="455" t="n"/>
      <c r="AQ2329" s="455" t="n"/>
      <c r="AR2329" s="418" t="n"/>
      <c r="AS2329" s="418" t="n"/>
      <c r="AT2329" s="418" t="n"/>
    </row>
    <row r="2330">
      <c r="A2330" s="417" t="n">
        <v>2321</v>
      </c>
      <c r="B2330" s="418" t="inlineStr">
        <is>
          <t>Service Fee</t>
        </is>
      </c>
      <c r="C2330" s="418" t="inlineStr">
        <is>
          <t>ប្យួរ៉ូ វេរីតាស (ខេមបូឌា) លីមីធីត</t>
        </is>
      </c>
      <c r="D2330" s="418" t="inlineStr">
        <is>
          <t>L001-107024462</t>
        </is>
      </c>
      <c r="E2330" s="418" t="inlineStr">
        <is>
          <t>59014968</t>
        </is>
      </c>
      <c r="F2330" s="419" t="n">
        <v>45077</v>
      </c>
      <c r="G2330" s="420" t="n">
        <v>474163</v>
      </c>
      <c r="H2330" s="418" t="n"/>
      <c r="I2330" s="455" t="n">
        <v>474163</v>
      </c>
      <c r="J2330" s="418">
        <f>IF(L2330&lt;&gt;"",L2330,K2330)</f>
        <v/>
      </c>
      <c r="K2330" s="418">
        <f>IF(AND(T2330=TRUE, U2330=TRUE, V2330=TRUE), IF(W2330&lt;-0.05, "អនុញ្ញាត (អ្នកផ្គត់ផ្គង់ប្រកាសខ្វះ)", "បានប្រកាស (អនុញ្ញាត)"), IF(AND(T2330=FALSE, U2330=FALSE, V2330=FALSE), "ព្យួរទុក (មិនមានទិន្នន័យ)", "ប្រកាសខុស (ព្យួរទុក)"))</f>
        <v/>
      </c>
      <c r="L2330" s="418" t="inlineStr"/>
      <c r="M2330" s="418" t="inlineStr"/>
      <c r="N2330" s="455" t="n"/>
      <c r="O2330" s="455">
        <f>IF(W2330&lt;0,AI2330,I2330)</f>
        <v/>
      </c>
      <c r="P2330" s="455">
        <f>I2330-O2330</f>
        <v/>
      </c>
      <c r="Q2330" s="418" t="n"/>
      <c r="R2330" s="418" t="inlineStr">
        <is>
          <t>59014968</t>
        </is>
      </c>
      <c r="S2330" s="418" t="inlineStr"/>
      <c r="T2330" s="418">
        <f>R2330=S2330</f>
        <v/>
      </c>
      <c r="U2330" s="418">
        <f>AND(MONTH(F2330)=MONTH(Y2330), YEAR(F2330)=YEAR(Y2330))</f>
        <v/>
      </c>
      <c r="V2330" s="418">
        <f>AND(AC2330&lt;&gt;"", 'Company information'!D$4&lt;&gt;"", RIGHT(SUBSTITUTE(AC2330,"-",""),9)=RIGHT(SUBSTITUTE('Company information'!D$4,"-",""),9))</f>
        <v/>
      </c>
      <c r="W2330" s="418">
        <f>AI2330-I2330</f>
        <v/>
      </c>
      <c r="X2330" s="455" t="n"/>
      <c r="Y2330" s="417" t="n"/>
      <c r="Z2330" s="418" t="n"/>
      <c r="AA2330" s="418" t="n"/>
      <c r="AB2330" s="418" t="n"/>
      <c r="AC2330" s="418" t="n"/>
      <c r="AD2330" s="418" t="n"/>
      <c r="AE2330" s="455" t="n"/>
      <c r="AF2330" s="455" t="n"/>
      <c r="AG2330" s="455" t="n"/>
      <c r="AH2330" s="455" t="n"/>
      <c r="AI2330" s="455" t="n"/>
      <c r="AJ2330" s="455" t="n"/>
      <c r="AK2330" s="455" t="n"/>
      <c r="AL2330" s="455" t="n"/>
      <c r="AM2330" s="455" t="n"/>
      <c r="AN2330" s="455" t="n"/>
      <c r="AO2330" s="455" t="n"/>
      <c r="AP2330" s="455" t="n"/>
      <c r="AQ2330" s="455" t="n"/>
      <c r="AR2330" s="418" t="n"/>
      <c r="AS2330" s="418" t="n"/>
      <c r="AT2330" s="418" t="n"/>
    </row>
    <row r="2331">
      <c r="A2331" s="417" t="n">
        <v>2322</v>
      </c>
      <c r="B2331" s="418" t="inlineStr">
        <is>
          <t>Copy Machine Rental fee for May 2023</t>
        </is>
      </c>
      <c r="C2331" s="418" t="inlineStr">
        <is>
          <t>អិនធីអិល តិចណូឡូជី</t>
        </is>
      </c>
      <c r="D2331" s="418" t="inlineStr">
        <is>
          <t>K005-901900283</t>
        </is>
      </c>
      <c r="E2331" s="418" t="inlineStr">
        <is>
          <t>NTL23-1929</t>
        </is>
      </c>
      <c r="F2331" s="419" t="n">
        <v>45064</v>
      </c>
      <c r="G2331" s="420" t="n">
        <v>32828</v>
      </c>
      <c r="H2331" s="418" t="n"/>
      <c r="I2331" s="455" t="n">
        <v>32828</v>
      </c>
      <c r="J2331" s="418">
        <f>IF(L2331&lt;&gt;"",L2331,K2331)</f>
        <v/>
      </c>
      <c r="K2331" s="418">
        <f>IF(AND(T2331=TRUE, U2331=TRUE, V2331=TRUE), IF(W2331&lt;-0.05, "អនុញ្ញាត (អ្នកផ្គត់ផ្គង់ប្រកាសខ្វះ)", "បានប្រកាស (អនុញ្ញាត)"), IF(AND(T2331=FALSE, U2331=FALSE, V2331=FALSE), "ព្យួរទុក (មិនមានទិន្នន័យ)", "ប្រកាសខុស (ព្យួរទុក)"))</f>
        <v/>
      </c>
      <c r="L2331" s="418" t="inlineStr"/>
      <c r="M2331" s="418" t="inlineStr"/>
      <c r="N2331" s="455" t="n"/>
      <c r="O2331" s="455">
        <f>IF(W2331&lt;0,AI2331,I2331)</f>
        <v/>
      </c>
      <c r="P2331" s="455">
        <f>I2331-O2331</f>
        <v/>
      </c>
      <c r="Q2331" s="418" t="n"/>
      <c r="R2331" s="418" t="inlineStr">
        <is>
          <t>NTL23-1929</t>
        </is>
      </c>
      <c r="S2331" s="418" t="inlineStr"/>
      <c r="T2331" s="418">
        <f>R2331=S2331</f>
        <v/>
      </c>
      <c r="U2331" s="418">
        <f>AND(MONTH(F2331)=MONTH(Y2331), YEAR(F2331)=YEAR(Y2331))</f>
        <v/>
      </c>
      <c r="V2331" s="418">
        <f>AND(AC2331&lt;&gt;"", 'Company information'!D$4&lt;&gt;"", RIGHT(SUBSTITUTE(AC2331,"-",""),9)=RIGHT(SUBSTITUTE('Company information'!D$4,"-",""),9))</f>
        <v/>
      </c>
      <c r="W2331" s="418">
        <f>AI2331-I2331</f>
        <v/>
      </c>
      <c r="X2331" s="455" t="n"/>
      <c r="Y2331" s="417" t="n"/>
      <c r="Z2331" s="418" t="n"/>
      <c r="AA2331" s="418" t="n"/>
      <c r="AB2331" s="418" t="n"/>
      <c r="AC2331" s="418" t="n"/>
      <c r="AD2331" s="418" t="n"/>
      <c r="AE2331" s="455" t="n"/>
      <c r="AF2331" s="455" t="n"/>
      <c r="AG2331" s="455" t="n"/>
      <c r="AH2331" s="455" t="n"/>
      <c r="AI2331" s="455" t="n"/>
      <c r="AJ2331" s="455" t="n"/>
      <c r="AK2331" s="455" t="n"/>
      <c r="AL2331" s="455" t="n"/>
      <c r="AM2331" s="455" t="n"/>
      <c r="AN2331" s="455" t="n"/>
      <c r="AO2331" s="455" t="n"/>
      <c r="AP2331" s="455" t="n"/>
      <c r="AQ2331" s="455" t="n"/>
      <c r="AR2331" s="418" t="n"/>
      <c r="AS2331" s="418" t="n"/>
      <c r="AT2331" s="418" t="n"/>
    </row>
    <row r="2332">
      <c r="A2332" s="417" t="n">
        <v>2323</v>
      </c>
      <c r="B2332" s="418" t="inlineStr">
        <is>
          <t>Security fee</t>
        </is>
      </c>
      <c r="C2332" s="418" t="inlineStr">
        <is>
          <t>អេសអេហ្វអាយ​ ស៊ីឃ្យួរឹធី ហ្វសស៍ អ៊ិនធើណេសិនណល ឯ.ក</t>
        </is>
      </c>
      <c r="D2332" s="418" t="inlineStr">
        <is>
          <t>K010-901908100</t>
        </is>
      </c>
      <c r="E2332" s="418" t="inlineStr">
        <is>
          <t>SFI2023/240</t>
        </is>
      </c>
      <c r="F2332" s="419" t="n">
        <v>45070</v>
      </c>
      <c r="G2332" s="420" t="n">
        <v>230216</v>
      </c>
      <c r="H2332" s="418" t="n"/>
      <c r="I2332" s="455" t="n">
        <v>230216</v>
      </c>
      <c r="J2332" s="418">
        <f>IF(L2332&lt;&gt;"",L2332,K2332)</f>
        <v/>
      </c>
      <c r="K2332" s="418">
        <f>IF(AND(T2332=TRUE, U2332=TRUE, V2332=TRUE), IF(W2332&lt;-0.05, "អនុញ្ញាត (អ្នកផ្គត់ផ្គង់ប្រកាសខ្វះ)", "បានប្រកាស (អនុញ្ញាត)"), IF(AND(T2332=FALSE, U2332=FALSE, V2332=FALSE), "ព្យួរទុក (មិនមានទិន្នន័យ)", "ប្រកាសខុស (ព្យួរទុក)"))</f>
        <v/>
      </c>
      <c r="L2332" s="418" t="inlineStr"/>
      <c r="M2332" s="418" t="inlineStr"/>
      <c r="N2332" s="455" t="n"/>
      <c r="O2332" s="455">
        <f>IF(W2332&lt;0,AI2332,I2332)</f>
        <v/>
      </c>
      <c r="P2332" s="455">
        <f>I2332-O2332</f>
        <v/>
      </c>
      <c r="Q2332" s="418" t="n"/>
      <c r="R2332" s="418" t="inlineStr">
        <is>
          <t>SFI2023/240</t>
        </is>
      </c>
      <c r="S2332" s="418" t="inlineStr"/>
      <c r="T2332" s="418">
        <f>R2332=S2332</f>
        <v/>
      </c>
      <c r="U2332" s="418">
        <f>AND(MONTH(F2332)=MONTH(Y2332), YEAR(F2332)=YEAR(Y2332))</f>
        <v/>
      </c>
      <c r="V2332" s="418">
        <f>AND(AC2332&lt;&gt;"", 'Company information'!D$4&lt;&gt;"", RIGHT(SUBSTITUTE(AC2332,"-",""),9)=RIGHT(SUBSTITUTE('Company information'!D$4,"-",""),9))</f>
        <v/>
      </c>
      <c r="W2332" s="418">
        <f>AI2332-I2332</f>
        <v/>
      </c>
      <c r="X2332" s="455" t="n"/>
      <c r="Y2332" s="417" t="n"/>
      <c r="Z2332" s="418" t="n"/>
      <c r="AA2332" s="418" t="n"/>
      <c r="AB2332" s="418" t="n"/>
      <c r="AC2332" s="418" t="n"/>
      <c r="AD2332" s="418" t="n"/>
      <c r="AE2332" s="455" t="n"/>
      <c r="AF2332" s="455" t="n"/>
      <c r="AG2332" s="455" t="n"/>
      <c r="AH2332" s="455" t="n"/>
      <c r="AI2332" s="455" t="n"/>
      <c r="AJ2332" s="455" t="n"/>
      <c r="AK2332" s="455" t="n"/>
      <c r="AL2332" s="455" t="n"/>
      <c r="AM2332" s="455" t="n"/>
      <c r="AN2332" s="455" t="n"/>
      <c r="AO2332" s="455" t="n"/>
      <c r="AP2332" s="455" t="n"/>
      <c r="AQ2332" s="455" t="n"/>
      <c r="AR2332" s="418" t="n"/>
      <c r="AS2332" s="418" t="n"/>
      <c r="AT2332" s="418" t="n"/>
    </row>
    <row r="2333">
      <c r="A2333" s="417" t="n">
        <v>2324</v>
      </c>
      <c r="B2333" s="418" t="inlineStr">
        <is>
          <t>Carbon dioxide 40L</t>
        </is>
      </c>
      <c r="C2333" s="418" t="inlineStr">
        <is>
          <t>ធីវីសីុ ហ្គាស សឹលូសិន</t>
        </is>
      </c>
      <c r="D2333" s="418" t="inlineStr">
        <is>
          <t>K005-901501105</t>
        </is>
      </c>
      <c r="E2333" s="418" t="inlineStr">
        <is>
          <t>2023-1051</t>
        </is>
      </c>
      <c r="F2333" s="419" t="n">
        <v>45077</v>
      </c>
      <c r="G2333" s="420" t="n">
        <v>750758</v>
      </c>
      <c r="H2333" s="418" t="n"/>
      <c r="I2333" s="455" t="n">
        <v>750758</v>
      </c>
      <c r="J2333" s="418">
        <f>IF(L2333&lt;&gt;"",L2333,K2333)</f>
        <v/>
      </c>
      <c r="K2333" s="418">
        <f>IF(AND(T2333=TRUE, U2333=TRUE, V2333=TRUE), IF(W2333&lt;-0.05, "អនុញ្ញាត (អ្នកផ្គត់ផ្គង់ប្រកាសខ្វះ)", "បានប្រកាស (អនុញ្ញាត)"), IF(AND(T2333=FALSE, U2333=FALSE, V2333=FALSE), "ព្យួរទុក (មិនមានទិន្នន័យ)", "ប្រកាសខុស (ព្យួរទុក)"))</f>
        <v/>
      </c>
      <c r="L2333" s="418" t="inlineStr"/>
      <c r="M2333" s="418" t="inlineStr"/>
      <c r="N2333" s="455" t="n"/>
      <c r="O2333" s="455">
        <f>IF(W2333&lt;0,AI2333,I2333)</f>
        <v/>
      </c>
      <c r="P2333" s="455">
        <f>I2333-O2333</f>
        <v/>
      </c>
      <c r="Q2333" s="418" t="n"/>
      <c r="R2333" s="418" t="inlineStr">
        <is>
          <t>2023-1051</t>
        </is>
      </c>
      <c r="S2333" s="418" t="inlineStr"/>
      <c r="T2333" s="418">
        <f>R2333=S2333</f>
        <v/>
      </c>
      <c r="U2333" s="418">
        <f>AND(MONTH(F2333)=MONTH(Y2333), YEAR(F2333)=YEAR(Y2333))</f>
        <v/>
      </c>
      <c r="V2333" s="418">
        <f>AND(AC2333&lt;&gt;"", 'Company information'!D$4&lt;&gt;"", RIGHT(SUBSTITUTE(AC2333,"-",""),9)=RIGHT(SUBSTITUTE('Company information'!D$4,"-",""),9))</f>
        <v/>
      </c>
      <c r="W2333" s="418">
        <f>AI2333-I2333</f>
        <v/>
      </c>
      <c r="X2333" s="455" t="n"/>
      <c r="Y2333" s="417" t="n"/>
      <c r="Z2333" s="418" t="n"/>
      <c r="AA2333" s="418" t="n"/>
      <c r="AB2333" s="418" t="n"/>
      <c r="AC2333" s="418" t="n"/>
      <c r="AD2333" s="418" t="n"/>
      <c r="AE2333" s="455" t="n"/>
      <c r="AF2333" s="455" t="n"/>
      <c r="AG2333" s="455" t="n"/>
      <c r="AH2333" s="455" t="n"/>
      <c r="AI2333" s="455" t="n"/>
      <c r="AJ2333" s="455" t="n"/>
      <c r="AK2333" s="455" t="n"/>
      <c r="AL2333" s="455" t="n"/>
      <c r="AM2333" s="455" t="n"/>
      <c r="AN2333" s="455" t="n"/>
      <c r="AO2333" s="455" t="n"/>
      <c r="AP2333" s="455" t="n"/>
      <c r="AQ2333" s="455" t="n"/>
      <c r="AR2333" s="418" t="n"/>
      <c r="AS2333" s="418" t="n"/>
      <c r="AT2333" s="418" t="n"/>
    </row>
    <row r="2334">
      <c r="A2334" s="417" t="n">
        <v>2325</v>
      </c>
      <c r="B2334" s="418" t="inlineStr">
        <is>
          <t>DHL Express</t>
        </is>
      </c>
      <c r="C2334" s="418" t="inlineStr">
        <is>
          <t>ឌី អេច អិល អិចប្រេស (ខេមបូឌា)</t>
        </is>
      </c>
      <c r="D2334" s="418" t="inlineStr">
        <is>
          <t>L001-100045197</t>
        </is>
      </c>
      <c r="E2334" s="418" t="inlineStr">
        <is>
          <t>PNHIR000461246</t>
        </is>
      </c>
      <c r="F2334" s="419" t="n">
        <v>45077</v>
      </c>
      <c r="G2334" s="420" t="n">
        <v>31018</v>
      </c>
      <c r="H2334" s="418" t="n"/>
      <c r="I2334" s="455" t="n">
        <v>31018</v>
      </c>
      <c r="J2334" s="418">
        <f>IF(L2334&lt;&gt;"",L2334,K2334)</f>
        <v/>
      </c>
      <c r="K2334" s="418">
        <f>IF(AND(T2334=TRUE, U2334=TRUE, V2334=TRUE), IF(W2334&lt;-0.05, "អនុញ្ញាត (អ្នកផ្គត់ផ្គង់ប្រកាសខ្វះ)", "បានប្រកាស (អនុញ្ញាត)"), IF(AND(T2334=FALSE, U2334=FALSE, V2334=FALSE), "ព្យួរទុក (មិនមានទិន្នន័យ)", "ប្រកាសខុស (ព្យួរទុក)"))</f>
        <v/>
      </c>
      <c r="L2334" s="418" t="inlineStr"/>
      <c r="M2334" s="418" t="inlineStr"/>
      <c r="N2334" s="455" t="n"/>
      <c r="O2334" s="455">
        <f>IF(W2334&lt;0,AI2334,I2334)</f>
        <v/>
      </c>
      <c r="P2334" s="455">
        <f>I2334-O2334</f>
        <v/>
      </c>
      <c r="Q2334" s="418" t="n"/>
      <c r="R2334" s="418" t="inlineStr">
        <is>
          <t>PNHIR000461246</t>
        </is>
      </c>
      <c r="S2334" s="418" t="inlineStr"/>
      <c r="T2334" s="418">
        <f>R2334=S2334</f>
        <v/>
      </c>
      <c r="U2334" s="418">
        <f>AND(MONTH(F2334)=MONTH(Y2334), YEAR(F2334)=YEAR(Y2334))</f>
        <v/>
      </c>
      <c r="V2334" s="418">
        <f>AND(AC2334&lt;&gt;"", 'Company information'!D$4&lt;&gt;"", RIGHT(SUBSTITUTE(AC2334,"-",""),9)=RIGHT(SUBSTITUTE('Company information'!D$4,"-",""),9))</f>
        <v/>
      </c>
      <c r="W2334" s="418">
        <f>AI2334-I2334</f>
        <v/>
      </c>
      <c r="X2334" s="455" t="n"/>
      <c r="Y2334" s="417" t="n"/>
      <c r="Z2334" s="418" t="n"/>
      <c r="AA2334" s="418" t="n"/>
      <c r="AB2334" s="418" t="n"/>
      <c r="AC2334" s="418" t="n"/>
      <c r="AD2334" s="418" t="n"/>
      <c r="AE2334" s="455" t="n"/>
      <c r="AF2334" s="455" t="n"/>
      <c r="AG2334" s="455" t="n"/>
      <c r="AH2334" s="455" t="n"/>
      <c r="AI2334" s="455" t="n"/>
      <c r="AJ2334" s="455" t="n"/>
      <c r="AK2334" s="455" t="n"/>
      <c r="AL2334" s="455" t="n"/>
      <c r="AM2334" s="455" t="n"/>
      <c r="AN2334" s="455" t="n"/>
      <c r="AO2334" s="455" t="n"/>
      <c r="AP2334" s="455" t="n"/>
      <c r="AQ2334" s="455" t="n"/>
      <c r="AR2334" s="418" t="n"/>
      <c r="AS2334" s="418" t="n"/>
      <c r="AT2334" s="418" t="n"/>
    </row>
    <row r="2335">
      <c r="A2335" s="417" t="n">
        <v>2326</v>
      </c>
      <c r="B2335" s="418" t="inlineStr">
        <is>
          <t>DHL Express</t>
        </is>
      </c>
      <c r="C2335" s="418" t="inlineStr">
        <is>
          <t>ឌី អេច អិល អិចប្រេស (ខេមបូឌា)</t>
        </is>
      </c>
      <c r="D2335" s="418" t="inlineStr">
        <is>
          <t>L001-100045197</t>
        </is>
      </c>
      <c r="E2335" s="418" t="inlineStr">
        <is>
          <t>PNHIR00459951</t>
        </is>
      </c>
      <c r="F2335" s="419" t="n">
        <v>45064</v>
      </c>
      <c r="G2335" s="420" t="n">
        <v>54741</v>
      </c>
      <c r="H2335" s="418" t="n"/>
      <c r="I2335" s="455" t="n">
        <v>54741</v>
      </c>
      <c r="J2335" s="418">
        <f>IF(L2335&lt;&gt;"",L2335,K2335)</f>
        <v/>
      </c>
      <c r="K2335" s="418">
        <f>IF(AND(T2335=TRUE, U2335=TRUE, V2335=TRUE), IF(W2335&lt;-0.05, "អនុញ្ញាត (អ្នកផ្គត់ផ្គង់ប្រកាសខ្វះ)", "បានប្រកាស (អនុញ្ញាត)"), IF(AND(T2335=FALSE, U2335=FALSE, V2335=FALSE), "ព្យួរទុក (មិនមានទិន្នន័យ)", "ប្រកាសខុស (ព្យួរទុក)"))</f>
        <v/>
      </c>
      <c r="L2335" s="418" t="inlineStr"/>
      <c r="M2335" s="418" t="inlineStr"/>
      <c r="N2335" s="455" t="n"/>
      <c r="O2335" s="455">
        <f>IF(W2335&lt;0,AI2335,I2335)</f>
        <v/>
      </c>
      <c r="P2335" s="455">
        <f>I2335-O2335</f>
        <v/>
      </c>
      <c r="Q2335" s="418" t="n"/>
      <c r="R2335" s="418" t="inlineStr">
        <is>
          <t>PNHIR00459951</t>
        </is>
      </c>
      <c r="S2335" s="418" t="inlineStr"/>
      <c r="T2335" s="418">
        <f>R2335=S2335</f>
        <v/>
      </c>
      <c r="U2335" s="418">
        <f>AND(MONTH(F2335)=MONTH(Y2335), YEAR(F2335)=YEAR(Y2335))</f>
        <v/>
      </c>
      <c r="V2335" s="418">
        <f>AND(AC2335&lt;&gt;"", 'Company information'!D$4&lt;&gt;"", RIGHT(SUBSTITUTE(AC2335,"-",""),9)=RIGHT(SUBSTITUTE('Company information'!D$4,"-",""),9))</f>
        <v/>
      </c>
      <c r="W2335" s="418">
        <f>AI2335-I2335</f>
        <v/>
      </c>
      <c r="X2335" s="455" t="n"/>
      <c r="Y2335" s="417" t="n"/>
      <c r="Z2335" s="418" t="n"/>
      <c r="AA2335" s="418" t="n"/>
      <c r="AB2335" s="418" t="n"/>
      <c r="AC2335" s="418" t="n"/>
      <c r="AD2335" s="418" t="n"/>
      <c r="AE2335" s="455" t="n"/>
      <c r="AF2335" s="455" t="n"/>
      <c r="AG2335" s="455" t="n"/>
      <c r="AH2335" s="455" t="n"/>
      <c r="AI2335" s="455" t="n"/>
      <c r="AJ2335" s="455" t="n"/>
      <c r="AK2335" s="455" t="n"/>
      <c r="AL2335" s="455" t="n"/>
      <c r="AM2335" s="455" t="n"/>
      <c r="AN2335" s="455" t="n"/>
      <c r="AO2335" s="455" t="n"/>
      <c r="AP2335" s="455" t="n"/>
      <c r="AQ2335" s="455" t="n"/>
      <c r="AR2335" s="418" t="n"/>
      <c r="AS2335" s="418" t="n"/>
      <c r="AT2335" s="418" t="n"/>
    </row>
    <row r="2336">
      <c r="A2336" s="417" t="n">
        <v>2327</v>
      </c>
      <c r="B2336" s="418" t="inlineStr">
        <is>
          <t>DHL Express</t>
        </is>
      </c>
      <c r="C2336" s="418" t="inlineStr">
        <is>
          <t>ឌី អេច អិល អិចប្រេស (ខេមបូឌា)</t>
        </is>
      </c>
      <c r="D2336" s="418" t="inlineStr">
        <is>
          <t>L001-100045197</t>
        </is>
      </c>
      <c r="E2336" s="418" t="inlineStr">
        <is>
          <t>PNHIR00161762</t>
        </is>
      </c>
      <c r="F2336" s="419" t="n">
        <v>45061</v>
      </c>
      <c r="G2336" s="420" t="n">
        <v>8230</v>
      </c>
      <c r="H2336" s="418" t="n"/>
      <c r="I2336" s="455" t="n">
        <v>8230</v>
      </c>
      <c r="J2336" s="418">
        <f>IF(L2336&lt;&gt;"",L2336,K2336)</f>
        <v/>
      </c>
      <c r="K2336" s="418">
        <f>IF(AND(T2336=TRUE, U2336=TRUE, V2336=TRUE), IF(W2336&lt;-0.05, "អនុញ្ញាត (អ្នកផ្គត់ផ្គង់ប្រកាសខ្វះ)", "បានប្រកាស (អនុញ្ញាត)"), IF(AND(T2336=FALSE, U2336=FALSE, V2336=FALSE), "ព្យួរទុក (មិនមានទិន្នន័យ)", "ប្រកាសខុស (ព្យួរទុក)"))</f>
        <v/>
      </c>
      <c r="L2336" s="418" t="inlineStr"/>
      <c r="M2336" s="418" t="inlineStr"/>
      <c r="N2336" s="455" t="n"/>
      <c r="O2336" s="455">
        <f>IF(W2336&lt;0,AI2336,I2336)</f>
        <v/>
      </c>
      <c r="P2336" s="455">
        <f>I2336-O2336</f>
        <v/>
      </c>
      <c r="Q2336" s="418" t="n"/>
      <c r="R2336" s="418" t="inlineStr">
        <is>
          <t>PNHIR00161762</t>
        </is>
      </c>
      <c r="S2336" s="418" t="inlineStr"/>
      <c r="T2336" s="418">
        <f>R2336=S2336</f>
        <v/>
      </c>
      <c r="U2336" s="418">
        <f>AND(MONTH(F2336)=MONTH(Y2336), YEAR(F2336)=YEAR(Y2336))</f>
        <v/>
      </c>
      <c r="V2336" s="418">
        <f>AND(AC2336&lt;&gt;"", 'Company information'!D$4&lt;&gt;"", RIGHT(SUBSTITUTE(AC2336,"-",""),9)=RIGHT(SUBSTITUTE('Company information'!D$4,"-",""),9))</f>
        <v/>
      </c>
      <c r="W2336" s="418">
        <f>AI2336-I2336</f>
        <v/>
      </c>
      <c r="X2336" s="455" t="n"/>
      <c r="Y2336" s="417" t="n"/>
      <c r="Z2336" s="418" t="n"/>
      <c r="AA2336" s="418" t="n"/>
      <c r="AB2336" s="418" t="n"/>
      <c r="AC2336" s="418" t="n"/>
      <c r="AD2336" s="418" t="n"/>
      <c r="AE2336" s="455" t="n"/>
      <c r="AF2336" s="455" t="n"/>
      <c r="AG2336" s="455" t="n"/>
      <c r="AH2336" s="455" t="n"/>
      <c r="AI2336" s="455" t="n"/>
      <c r="AJ2336" s="455" t="n"/>
      <c r="AK2336" s="455" t="n"/>
      <c r="AL2336" s="455" t="n"/>
      <c r="AM2336" s="455" t="n"/>
      <c r="AN2336" s="455" t="n"/>
      <c r="AO2336" s="455" t="n"/>
      <c r="AP2336" s="455" t="n"/>
      <c r="AQ2336" s="455" t="n"/>
      <c r="AR2336" s="418" t="n"/>
      <c r="AS2336" s="418" t="n"/>
      <c r="AT2336" s="418" t="n"/>
    </row>
    <row r="2337">
      <c r="A2337" s="417" t="n">
        <v>2328</v>
      </c>
      <c r="B2337" s="418" t="inlineStr">
        <is>
          <t>DHL Express</t>
        </is>
      </c>
      <c r="C2337" s="418" t="inlineStr">
        <is>
          <t>ឌី អេច អិល អិចប្រេស (ខេមបូឌា)</t>
        </is>
      </c>
      <c r="D2337" s="418" t="inlineStr">
        <is>
          <t>L001-100045197</t>
        </is>
      </c>
      <c r="E2337" s="418" t="inlineStr">
        <is>
          <t>PNHIR000459297</t>
        </is>
      </c>
      <c r="F2337" s="419" t="n">
        <v>45235</v>
      </c>
      <c r="G2337" s="420" t="n">
        <v>43050</v>
      </c>
      <c r="H2337" s="418" t="n"/>
      <c r="I2337" s="455" t="n">
        <v>43050</v>
      </c>
      <c r="J2337" s="418">
        <f>IF(L2337&lt;&gt;"",L2337,K2337)</f>
        <v/>
      </c>
      <c r="K2337" s="418">
        <f>IF(AND(T2337=TRUE, U2337=TRUE, V2337=TRUE), IF(W2337&lt;-0.05, "អនុញ្ញាត (អ្នកផ្គត់ផ្គង់ប្រកាសខ្វះ)", "បានប្រកាស (អនុញ្ញាត)"), IF(AND(T2337=FALSE, U2337=FALSE, V2337=FALSE), "ព្យួរទុក (មិនមានទិន្នន័យ)", "ប្រកាសខុស (ព្យួរទុក)"))</f>
        <v/>
      </c>
      <c r="L2337" s="418" t="inlineStr"/>
      <c r="M2337" s="418" t="inlineStr"/>
      <c r="N2337" s="455" t="n"/>
      <c r="O2337" s="455">
        <f>IF(W2337&lt;0,AI2337,I2337)</f>
        <v/>
      </c>
      <c r="P2337" s="455">
        <f>I2337-O2337</f>
        <v/>
      </c>
      <c r="Q2337" s="418" t="n"/>
      <c r="R2337" s="418" t="inlineStr">
        <is>
          <t>PNHIR000459297</t>
        </is>
      </c>
      <c r="S2337" s="418" t="inlineStr"/>
      <c r="T2337" s="418">
        <f>R2337=S2337</f>
        <v/>
      </c>
      <c r="U2337" s="418">
        <f>AND(MONTH(F2337)=MONTH(Y2337), YEAR(F2337)=YEAR(Y2337))</f>
        <v/>
      </c>
      <c r="V2337" s="418">
        <f>AND(AC2337&lt;&gt;"", 'Company information'!D$4&lt;&gt;"", RIGHT(SUBSTITUTE(AC2337,"-",""),9)=RIGHT(SUBSTITUTE('Company information'!D$4,"-",""),9))</f>
        <v/>
      </c>
      <c r="W2337" s="418">
        <f>AI2337-I2337</f>
        <v/>
      </c>
      <c r="X2337" s="455" t="n"/>
      <c r="Y2337" s="417" t="n"/>
      <c r="Z2337" s="418" t="n"/>
      <c r="AA2337" s="418" t="n"/>
      <c r="AB2337" s="418" t="n"/>
      <c r="AC2337" s="418" t="n"/>
      <c r="AD2337" s="418" t="n"/>
      <c r="AE2337" s="455" t="n"/>
      <c r="AF2337" s="455" t="n"/>
      <c r="AG2337" s="455" t="n"/>
      <c r="AH2337" s="455" t="n"/>
      <c r="AI2337" s="455" t="n"/>
      <c r="AJ2337" s="455" t="n"/>
      <c r="AK2337" s="455" t="n"/>
      <c r="AL2337" s="455" t="n"/>
      <c r="AM2337" s="455" t="n"/>
      <c r="AN2337" s="455" t="n"/>
      <c r="AO2337" s="455" t="n"/>
      <c r="AP2337" s="455" t="n"/>
      <c r="AQ2337" s="455" t="n"/>
      <c r="AR2337" s="418" t="n"/>
      <c r="AS2337" s="418" t="n"/>
      <c r="AT2337" s="418" t="n"/>
    </row>
    <row r="2338">
      <c r="A2338" s="417" t="n">
        <v>2329</v>
      </c>
      <c r="B2338" s="418" t="inlineStr">
        <is>
          <t>DHL Express</t>
        </is>
      </c>
      <c r="C2338" s="418" t="inlineStr">
        <is>
          <t>ឌី អេច អិល អិចប្រេស (ខេមបូឌា)</t>
        </is>
      </c>
      <c r="D2338" s="418" t="inlineStr">
        <is>
          <t>L001-100045197</t>
        </is>
      </c>
      <c r="E2338" s="418" t="inlineStr">
        <is>
          <t>PNHIR00161095</t>
        </is>
      </c>
      <c r="F2338" s="419" t="n">
        <v>45143</v>
      </c>
      <c r="G2338" s="420" t="n">
        <v>8244</v>
      </c>
      <c r="H2338" s="418" t="n"/>
      <c r="I2338" s="455" t="n">
        <v>8244</v>
      </c>
      <c r="J2338" s="418">
        <f>IF(L2338&lt;&gt;"",L2338,K2338)</f>
        <v/>
      </c>
      <c r="K2338" s="418">
        <f>IF(AND(T2338=TRUE, U2338=TRUE, V2338=TRUE), IF(W2338&lt;-0.05, "អនុញ្ញាត (អ្នកផ្គត់ផ្គង់ប្រកាសខ្វះ)", "បានប្រកាស (អនុញ្ញាត)"), IF(AND(T2338=FALSE, U2338=FALSE, V2338=FALSE), "ព្យួរទុក (មិនមានទិន្នន័យ)", "ប្រកាសខុស (ព្យួរទុក)"))</f>
        <v/>
      </c>
      <c r="L2338" s="418" t="inlineStr"/>
      <c r="M2338" s="418" t="inlineStr"/>
      <c r="N2338" s="455" t="n"/>
      <c r="O2338" s="455">
        <f>IF(W2338&lt;0,AI2338,I2338)</f>
        <v/>
      </c>
      <c r="P2338" s="455">
        <f>I2338-O2338</f>
        <v/>
      </c>
      <c r="Q2338" s="418" t="n"/>
      <c r="R2338" s="418" t="inlineStr">
        <is>
          <t>PNHIR00161095</t>
        </is>
      </c>
      <c r="S2338" s="418" t="inlineStr"/>
      <c r="T2338" s="418">
        <f>R2338=S2338</f>
        <v/>
      </c>
      <c r="U2338" s="418">
        <f>AND(MONTH(F2338)=MONTH(Y2338), YEAR(F2338)=YEAR(Y2338))</f>
        <v/>
      </c>
      <c r="V2338" s="418">
        <f>AND(AC2338&lt;&gt;"", 'Company information'!D$4&lt;&gt;"", RIGHT(SUBSTITUTE(AC2338,"-",""),9)=RIGHT(SUBSTITUTE('Company information'!D$4,"-",""),9))</f>
        <v/>
      </c>
      <c r="W2338" s="418">
        <f>AI2338-I2338</f>
        <v/>
      </c>
      <c r="X2338" s="455" t="n"/>
      <c r="Y2338" s="417" t="n"/>
      <c r="Z2338" s="418" t="n"/>
      <c r="AA2338" s="418" t="n"/>
      <c r="AB2338" s="418" t="n"/>
      <c r="AC2338" s="418" t="n"/>
      <c r="AD2338" s="418" t="n"/>
      <c r="AE2338" s="455" t="n"/>
      <c r="AF2338" s="455" t="n"/>
      <c r="AG2338" s="455" t="n"/>
      <c r="AH2338" s="455" t="n"/>
      <c r="AI2338" s="455" t="n"/>
      <c r="AJ2338" s="455" t="n"/>
      <c r="AK2338" s="455" t="n"/>
      <c r="AL2338" s="455" t="n"/>
      <c r="AM2338" s="455" t="n"/>
      <c r="AN2338" s="455" t="n"/>
      <c r="AO2338" s="455" t="n"/>
      <c r="AP2338" s="455" t="n"/>
      <c r="AQ2338" s="455" t="n"/>
      <c r="AR2338" s="418" t="n"/>
      <c r="AS2338" s="418" t="n"/>
      <c r="AT2338" s="418" t="n"/>
    </row>
    <row r="2339">
      <c r="A2339" s="417" t="n">
        <v>2330</v>
      </c>
      <c r="B2339" s="418" t="inlineStr">
        <is>
          <t>Infrastructure Maintenance fee for April 2023</t>
        </is>
      </c>
      <c r="C2339" s="418" t="inlineStr">
        <is>
          <t>ភ្នំពេញ អេសអ៊ីហ្សិត ភីអិលស៊ី</t>
        </is>
      </c>
      <c r="D2339" s="418" t="inlineStr">
        <is>
          <t>L001-100046592</t>
        </is>
      </c>
      <c r="E2339" s="418" t="inlineStr">
        <is>
          <t>2023-02414</t>
        </is>
      </c>
      <c r="F2339" s="419" t="n">
        <v>45064</v>
      </c>
      <c r="G2339" s="420" t="n">
        <v>166406</v>
      </c>
      <c r="H2339" s="418" t="n"/>
      <c r="I2339" s="455" t="n">
        <v>166406</v>
      </c>
      <c r="J2339" s="418">
        <f>IF(L2339&lt;&gt;"",L2339,K2339)</f>
        <v/>
      </c>
      <c r="K2339" s="418">
        <f>IF(AND(T2339=TRUE, U2339=TRUE, V2339=TRUE), IF(W2339&lt;-0.05, "អនុញ្ញាត (អ្នកផ្គត់ផ្គង់ប្រកាសខ្វះ)", "បានប្រកាស (អនុញ្ញាត)"), IF(AND(T2339=FALSE, U2339=FALSE, V2339=FALSE), "ព្យួរទុក (មិនមានទិន្នន័យ)", "ប្រកាសខុស (ព្យួរទុក)"))</f>
        <v/>
      </c>
      <c r="L2339" s="418" t="inlineStr"/>
      <c r="M2339" s="418" t="inlineStr"/>
      <c r="N2339" s="455" t="n"/>
      <c r="O2339" s="455">
        <f>IF(W2339&lt;0,AI2339,I2339)</f>
        <v/>
      </c>
      <c r="P2339" s="455">
        <f>I2339-O2339</f>
        <v/>
      </c>
      <c r="Q2339" s="418" t="n"/>
      <c r="R2339" s="418" t="inlineStr">
        <is>
          <t>2023-02414</t>
        </is>
      </c>
      <c r="S2339" s="418" t="inlineStr"/>
      <c r="T2339" s="418">
        <f>R2339=S2339</f>
        <v/>
      </c>
      <c r="U2339" s="418">
        <f>AND(MONTH(F2339)=MONTH(Y2339), YEAR(F2339)=YEAR(Y2339))</f>
        <v/>
      </c>
      <c r="V2339" s="418">
        <f>AND(AC2339&lt;&gt;"", 'Company information'!D$4&lt;&gt;"", RIGHT(SUBSTITUTE(AC2339,"-",""),9)=RIGHT(SUBSTITUTE('Company information'!D$4,"-",""),9))</f>
        <v/>
      </c>
      <c r="W2339" s="418">
        <f>AI2339-I2339</f>
        <v/>
      </c>
      <c r="X2339" s="455" t="n"/>
      <c r="Y2339" s="417" t="n"/>
      <c r="Z2339" s="418" t="n"/>
      <c r="AA2339" s="418" t="n"/>
      <c r="AB2339" s="418" t="n"/>
      <c r="AC2339" s="418" t="n"/>
      <c r="AD2339" s="418" t="n"/>
      <c r="AE2339" s="455" t="n"/>
      <c r="AF2339" s="455" t="n"/>
      <c r="AG2339" s="455" t="n"/>
      <c r="AH2339" s="455" t="n"/>
      <c r="AI2339" s="455" t="n"/>
      <c r="AJ2339" s="455" t="n"/>
      <c r="AK2339" s="455" t="n"/>
      <c r="AL2339" s="455" t="n"/>
      <c r="AM2339" s="455" t="n"/>
      <c r="AN2339" s="455" t="n"/>
      <c r="AO2339" s="455" t="n"/>
      <c r="AP2339" s="455" t="n"/>
      <c r="AQ2339" s="455" t="n"/>
      <c r="AR2339" s="418" t="n"/>
      <c r="AS2339" s="418" t="n"/>
      <c r="AT2339" s="418" t="n"/>
    </row>
    <row r="2340">
      <c r="A2340" s="417" t="n">
        <v>2331</v>
      </c>
      <c r="B2340" s="418" t="inlineStr">
        <is>
          <t>Infrastructure Maintenance fee for April 2023</t>
        </is>
      </c>
      <c r="C2340" s="418" t="inlineStr">
        <is>
          <t>ភ្នំពេញ អេសអ៊ីហ្សិត ភីអិលស៊ី</t>
        </is>
      </c>
      <c r="D2340" s="418" t="inlineStr">
        <is>
          <t>L001-100046592</t>
        </is>
      </c>
      <c r="E2340" s="418" t="inlineStr">
        <is>
          <t>2023-02405</t>
        </is>
      </c>
      <c r="F2340" s="419" t="n">
        <v>45064</v>
      </c>
      <c r="G2340" s="420" t="n">
        <v>202608</v>
      </c>
      <c r="H2340" s="418" t="n"/>
      <c r="I2340" s="455" t="n">
        <v>202608</v>
      </c>
      <c r="J2340" s="418">
        <f>IF(L2340&lt;&gt;"",L2340,K2340)</f>
        <v/>
      </c>
      <c r="K2340" s="418">
        <f>IF(AND(T2340=TRUE, U2340=TRUE, V2340=TRUE), IF(W2340&lt;-0.05, "អនុញ្ញាត (អ្នកផ្គត់ផ្គង់ប្រកាសខ្វះ)", "បានប្រកាស (អនុញ្ញាត)"), IF(AND(T2340=FALSE, U2340=FALSE, V2340=FALSE), "ព្យួរទុក (មិនមានទិន្នន័យ)", "ប្រកាសខុស (ព្យួរទុក)"))</f>
        <v/>
      </c>
      <c r="L2340" s="418" t="inlineStr"/>
      <c r="M2340" s="418" t="inlineStr"/>
      <c r="N2340" s="455" t="n"/>
      <c r="O2340" s="455">
        <f>IF(W2340&lt;0,AI2340,I2340)</f>
        <v/>
      </c>
      <c r="P2340" s="455">
        <f>I2340-O2340</f>
        <v/>
      </c>
      <c r="Q2340" s="418" t="n"/>
      <c r="R2340" s="418" t="inlineStr">
        <is>
          <t>2023-02405</t>
        </is>
      </c>
      <c r="S2340" s="418" t="inlineStr"/>
      <c r="T2340" s="418">
        <f>R2340=S2340</f>
        <v/>
      </c>
      <c r="U2340" s="418">
        <f>AND(MONTH(F2340)=MONTH(Y2340), YEAR(F2340)=YEAR(Y2340))</f>
        <v/>
      </c>
      <c r="V2340" s="418">
        <f>AND(AC2340&lt;&gt;"", 'Company information'!D$4&lt;&gt;"", RIGHT(SUBSTITUTE(AC2340,"-",""),9)=RIGHT(SUBSTITUTE('Company information'!D$4,"-",""),9))</f>
        <v/>
      </c>
      <c r="W2340" s="418">
        <f>AI2340-I2340</f>
        <v/>
      </c>
      <c r="X2340" s="455" t="n"/>
      <c r="Y2340" s="417" t="n"/>
      <c r="Z2340" s="418" t="n"/>
      <c r="AA2340" s="418" t="n"/>
      <c r="AB2340" s="418" t="n"/>
      <c r="AC2340" s="418" t="n"/>
      <c r="AD2340" s="418" t="n"/>
      <c r="AE2340" s="455" t="n"/>
      <c r="AF2340" s="455" t="n"/>
      <c r="AG2340" s="455" t="n"/>
      <c r="AH2340" s="455" t="n"/>
      <c r="AI2340" s="455" t="n"/>
      <c r="AJ2340" s="455" t="n"/>
      <c r="AK2340" s="455" t="n"/>
      <c r="AL2340" s="455" t="n"/>
      <c r="AM2340" s="455" t="n"/>
      <c r="AN2340" s="455" t="n"/>
      <c r="AO2340" s="455" t="n"/>
      <c r="AP2340" s="455" t="n"/>
      <c r="AQ2340" s="455" t="n"/>
      <c r="AR2340" s="418" t="n"/>
      <c r="AS2340" s="418" t="n"/>
      <c r="AT2340" s="418" t="n"/>
    </row>
    <row r="2341">
      <c r="A2341" s="417" t="n">
        <v>2332</v>
      </c>
      <c r="B2341" s="418" t="inlineStr">
        <is>
          <t>Building Rental Charge (540 SQM) For May 2023 and Management Fee For April 2023 and Management Fee For May 2023</t>
        </is>
      </c>
      <c r="C2341" s="418" t="inlineStr">
        <is>
          <t>មេហ្គា លេបឹល &amp; ស្ទីកឃើរ (ខេមបូឌា)</t>
        </is>
      </c>
      <c r="D2341" s="418" t="inlineStr">
        <is>
          <t>L001-100185983</t>
        </is>
      </c>
      <c r="E2341" s="418" t="inlineStr">
        <is>
          <t>INV20230501</t>
        </is>
      </c>
      <c r="F2341" s="419" t="n">
        <v>44962</v>
      </c>
      <c r="G2341" s="420" t="n">
        <v>720106</v>
      </c>
      <c r="H2341" s="418" t="n"/>
      <c r="I2341" s="455" t="n">
        <v>720106</v>
      </c>
      <c r="J2341" s="418">
        <f>IF(L2341&lt;&gt;"",L2341,K2341)</f>
        <v/>
      </c>
      <c r="K2341" s="418">
        <f>IF(AND(T2341=TRUE, U2341=TRUE, V2341=TRUE), IF(W2341&lt;-0.05, "អនុញ្ញាត (អ្នកផ្គត់ផ្គង់ប្រកាសខ្វះ)", "បានប្រកាស (អនុញ្ញាត)"), IF(AND(T2341=FALSE, U2341=FALSE, V2341=FALSE), "ព្យួរទុក (មិនមានទិន្នន័យ)", "ប្រកាសខុស (ព្យួរទុក)"))</f>
        <v/>
      </c>
      <c r="L2341" s="418" t="inlineStr"/>
      <c r="M2341" s="418" t="inlineStr"/>
      <c r="N2341" s="455" t="n"/>
      <c r="O2341" s="455">
        <f>IF(W2341&lt;0,AI2341,I2341)</f>
        <v/>
      </c>
      <c r="P2341" s="455">
        <f>I2341-O2341</f>
        <v/>
      </c>
      <c r="Q2341" s="418" t="n"/>
      <c r="R2341" s="418" t="inlineStr">
        <is>
          <t>INV20230501</t>
        </is>
      </c>
      <c r="S2341" s="418" t="inlineStr"/>
      <c r="T2341" s="418">
        <f>R2341=S2341</f>
        <v/>
      </c>
      <c r="U2341" s="418">
        <f>AND(MONTH(F2341)=MONTH(Y2341), YEAR(F2341)=YEAR(Y2341))</f>
        <v/>
      </c>
      <c r="V2341" s="418">
        <f>AND(AC2341&lt;&gt;"", 'Company information'!D$4&lt;&gt;"", RIGHT(SUBSTITUTE(AC2341,"-",""),9)=RIGHT(SUBSTITUTE('Company information'!D$4,"-",""),9))</f>
        <v/>
      </c>
      <c r="W2341" s="418">
        <f>AI2341-I2341</f>
        <v/>
      </c>
      <c r="X2341" s="455" t="n"/>
      <c r="Y2341" s="417" t="n"/>
      <c r="Z2341" s="418" t="n"/>
      <c r="AA2341" s="418" t="n"/>
      <c r="AB2341" s="418" t="n"/>
      <c r="AC2341" s="418" t="n"/>
      <c r="AD2341" s="418" t="n"/>
      <c r="AE2341" s="455" t="n"/>
      <c r="AF2341" s="455" t="n"/>
      <c r="AG2341" s="455" t="n"/>
      <c r="AH2341" s="455" t="n"/>
      <c r="AI2341" s="455" t="n"/>
      <c r="AJ2341" s="455" t="n"/>
      <c r="AK2341" s="455" t="n"/>
      <c r="AL2341" s="455" t="n"/>
      <c r="AM2341" s="455" t="n"/>
      <c r="AN2341" s="455" t="n"/>
      <c r="AO2341" s="455" t="n"/>
      <c r="AP2341" s="455" t="n"/>
      <c r="AQ2341" s="455" t="n"/>
      <c r="AR2341" s="418" t="n"/>
      <c r="AS2341" s="418" t="n"/>
      <c r="AT2341" s="418" t="n"/>
    </row>
    <row r="2342">
      <c r="A2342" s="417" t="n">
        <v>2333</v>
      </c>
      <c r="B2342" s="418" t="inlineStr">
        <is>
          <t>Export Charge</t>
        </is>
      </c>
      <c r="C2342" s="418" t="inlineStr">
        <is>
          <t>ឆាយ ដា ឡូយីស្ទីក</t>
        </is>
      </c>
      <c r="D2342" s="418" t="inlineStr">
        <is>
          <t>L001-100063098</t>
        </is>
      </c>
      <c r="E2342" s="418" t="inlineStr">
        <is>
          <t>2305005354</t>
        </is>
      </c>
      <c r="F2342" s="419" t="n">
        <v>45068</v>
      </c>
      <c r="G2342" s="420" t="n">
        <v>77698</v>
      </c>
      <c r="H2342" s="418" t="n"/>
      <c r="I2342" s="455" t="n">
        <v>77698</v>
      </c>
      <c r="J2342" s="418">
        <f>IF(L2342&lt;&gt;"",L2342,K2342)</f>
        <v/>
      </c>
      <c r="K2342" s="418">
        <f>IF(AND(T2342=TRUE, U2342=TRUE, V2342=TRUE), IF(W2342&lt;-0.05, "អនុញ្ញាត (អ្នកផ្គត់ផ្គង់ប្រកាសខ្វះ)", "បានប្រកាស (អនុញ្ញាត)"), IF(AND(T2342=FALSE, U2342=FALSE, V2342=FALSE), "ព្យួរទុក (មិនមានទិន្នន័យ)", "ប្រកាសខុស (ព្យួរទុក)"))</f>
        <v/>
      </c>
      <c r="L2342" s="418" t="inlineStr"/>
      <c r="M2342" s="418" t="inlineStr"/>
      <c r="N2342" s="455" t="n"/>
      <c r="O2342" s="455">
        <f>IF(W2342&lt;0,AI2342,I2342)</f>
        <v/>
      </c>
      <c r="P2342" s="455">
        <f>I2342-O2342</f>
        <v/>
      </c>
      <c r="Q2342" s="418" t="n"/>
      <c r="R2342" s="418" t="inlineStr">
        <is>
          <t>2305005354</t>
        </is>
      </c>
      <c r="S2342" s="418" t="inlineStr"/>
      <c r="T2342" s="418">
        <f>R2342=S2342</f>
        <v/>
      </c>
      <c r="U2342" s="418">
        <f>AND(MONTH(F2342)=MONTH(Y2342), YEAR(F2342)=YEAR(Y2342))</f>
        <v/>
      </c>
      <c r="V2342" s="418">
        <f>AND(AC2342&lt;&gt;"", 'Company information'!D$4&lt;&gt;"", RIGHT(SUBSTITUTE(AC2342,"-",""),9)=RIGHT(SUBSTITUTE('Company information'!D$4,"-",""),9))</f>
        <v/>
      </c>
      <c r="W2342" s="418">
        <f>AI2342-I2342</f>
        <v/>
      </c>
      <c r="X2342" s="455" t="n"/>
      <c r="Y2342" s="417" t="n"/>
      <c r="Z2342" s="418" t="n"/>
      <c r="AA2342" s="418" t="n"/>
      <c r="AB2342" s="418" t="n"/>
      <c r="AC2342" s="418" t="n"/>
      <c r="AD2342" s="418" t="n"/>
      <c r="AE2342" s="455" t="n"/>
      <c r="AF2342" s="455" t="n"/>
      <c r="AG2342" s="455" t="n"/>
      <c r="AH2342" s="455" t="n"/>
      <c r="AI2342" s="455" t="n"/>
      <c r="AJ2342" s="455" t="n"/>
      <c r="AK2342" s="455" t="n"/>
      <c r="AL2342" s="455" t="n"/>
      <c r="AM2342" s="455" t="n"/>
      <c r="AN2342" s="455" t="n"/>
      <c r="AO2342" s="455" t="n"/>
      <c r="AP2342" s="455" t="n"/>
      <c r="AQ2342" s="455" t="n"/>
      <c r="AR2342" s="418" t="n"/>
      <c r="AS2342" s="418" t="n"/>
      <c r="AT2342" s="418" t="n"/>
    </row>
    <row r="2343">
      <c r="A2343" s="417" t="n">
        <v>2334</v>
      </c>
      <c r="B2343" s="418" t="inlineStr">
        <is>
          <t>Export Charge</t>
        </is>
      </c>
      <c r="C2343" s="418" t="inlineStr">
        <is>
          <t>ឆាយ ដា ឡូយីស្ទីក</t>
        </is>
      </c>
      <c r="D2343" s="418" t="inlineStr">
        <is>
          <t>L001-100063098</t>
        </is>
      </c>
      <c r="E2343" s="418" t="inlineStr">
        <is>
          <t>2305005635</t>
        </is>
      </c>
      <c r="F2343" s="419" t="n">
        <v>45075</v>
      </c>
      <c r="G2343" s="420" t="n">
        <v>77736</v>
      </c>
      <c r="H2343" s="418" t="n"/>
      <c r="I2343" s="455" t="n">
        <v>77736</v>
      </c>
      <c r="J2343" s="418">
        <f>IF(L2343&lt;&gt;"",L2343,K2343)</f>
        <v/>
      </c>
      <c r="K2343" s="418">
        <f>IF(AND(T2343=TRUE, U2343=TRUE, V2343=TRUE), IF(W2343&lt;-0.05, "អនុញ្ញាត (អ្នកផ្គត់ផ្គង់ប្រកាសខ្វះ)", "បានប្រកាស (អនុញ្ញាត)"), IF(AND(T2343=FALSE, U2343=FALSE, V2343=FALSE), "ព្យួរទុក (មិនមានទិន្នន័យ)", "ប្រកាសខុស (ព្យួរទុក)"))</f>
        <v/>
      </c>
      <c r="L2343" s="418" t="inlineStr"/>
      <c r="M2343" s="418" t="inlineStr"/>
      <c r="N2343" s="455" t="n"/>
      <c r="O2343" s="455">
        <f>IF(W2343&lt;0,AI2343,I2343)</f>
        <v/>
      </c>
      <c r="P2343" s="455">
        <f>I2343-O2343</f>
        <v/>
      </c>
      <c r="Q2343" s="418" t="n"/>
      <c r="R2343" s="418" t="inlineStr">
        <is>
          <t>2305005635</t>
        </is>
      </c>
      <c r="S2343" s="418" t="inlineStr"/>
      <c r="T2343" s="418">
        <f>R2343=S2343</f>
        <v/>
      </c>
      <c r="U2343" s="418">
        <f>AND(MONTH(F2343)=MONTH(Y2343), YEAR(F2343)=YEAR(Y2343))</f>
        <v/>
      </c>
      <c r="V2343" s="418">
        <f>AND(AC2343&lt;&gt;"", 'Company information'!D$4&lt;&gt;"", RIGHT(SUBSTITUTE(AC2343,"-",""),9)=RIGHT(SUBSTITUTE('Company information'!D$4,"-",""),9))</f>
        <v/>
      </c>
      <c r="W2343" s="418">
        <f>AI2343-I2343</f>
        <v/>
      </c>
      <c r="X2343" s="455" t="n"/>
      <c r="Y2343" s="417" t="n"/>
      <c r="Z2343" s="418" t="n"/>
      <c r="AA2343" s="418" t="n"/>
      <c r="AB2343" s="418" t="n"/>
      <c r="AC2343" s="418" t="n"/>
      <c r="AD2343" s="418" t="n"/>
      <c r="AE2343" s="455" t="n"/>
      <c r="AF2343" s="455" t="n"/>
      <c r="AG2343" s="455" t="n"/>
      <c r="AH2343" s="455" t="n"/>
      <c r="AI2343" s="455" t="n"/>
      <c r="AJ2343" s="455" t="n"/>
      <c r="AK2343" s="455" t="n"/>
      <c r="AL2343" s="455" t="n"/>
      <c r="AM2343" s="455" t="n"/>
      <c r="AN2343" s="455" t="n"/>
      <c r="AO2343" s="455" t="n"/>
      <c r="AP2343" s="455" t="n"/>
      <c r="AQ2343" s="455" t="n"/>
      <c r="AR2343" s="418" t="n"/>
      <c r="AS2343" s="418" t="n"/>
      <c r="AT2343" s="418" t="n"/>
    </row>
    <row r="2344">
      <c r="A2344" s="417" t="n">
        <v>2335</v>
      </c>
      <c r="B2344" s="418" t="inlineStr">
        <is>
          <t>Export Charge</t>
        </is>
      </c>
      <c r="C2344" s="418" t="inlineStr">
        <is>
          <t>ឆាយ ដា ឡូយីស្ទីក</t>
        </is>
      </c>
      <c r="D2344" s="418" t="inlineStr">
        <is>
          <t>L001-100063098</t>
        </is>
      </c>
      <c r="E2344" s="418" t="inlineStr">
        <is>
          <t>2305005642</t>
        </is>
      </c>
      <c r="F2344" s="419" t="n">
        <v>45075</v>
      </c>
      <c r="G2344" s="420" t="n">
        <v>90075</v>
      </c>
      <c r="H2344" s="418" t="n"/>
      <c r="I2344" s="455" t="n">
        <v>90075</v>
      </c>
      <c r="J2344" s="418">
        <f>IF(L2344&lt;&gt;"",L2344,K2344)</f>
        <v/>
      </c>
      <c r="K2344" s="418">
        <f>IF(AND(T2344=TRUE, U2344=TRUE, V2344=TRUE), IF(W2344&lt;-0.05, "អនុញ្ញាត (អ្នកផ្គត់ផ្គង់ប្រកាសខ្វះ)", "បានប្រកាស (អនុញ្ញាត)"), IF(AND(T2344=FALSE, U2344=FALSE, V2344=FALSE), "ព្យួរទុក (មិនមានទិន្នន័យ)", "ប្រកាសខុស (ព្យួរទុក)"))</f>
        <v/>
      </c>
      <c r="L2344" s="418" t="inlineStr"/>
      <c r="M2344" s="418" t="inlineStr"/>
      <c r="N2344" s="455" t="n"/>
      <c r="O2344" s="455">
        <f>IF(W2344&lt;0,AI2344,I2344)</f>
        <v/>
      </c>
      <c r="P2344" s="455">
        <f>I2344-O2344</f>
        <v/>
      </c>
      <c r="Q2344" s="418" t="n"/>
      <c r="R2344" s="418" t="inlineStr">
        <is>
          <t>2305005642</t>
        </is>
      </c>
      <c r="S2344" s="418" t="inlineStr"/>
      <c r="T2344" s="418">
        <f>R2344=S2344</f>
        <v/>
      </c>
      <c r="U2344" s="418">
        <f>AND(MONTH(F2344)=MONTH(Y2344), YEAR(F2344)=YEAR(Y2344))</f>
        <v/>
      </c>
      <c r="V2344" s="418">
        <f>AND(AC2344&lt;&gt;"", 'Company information'!D$4&lt;&gt;"", RIGHT(SUBSTITUTE(AC2344,"-",""),9)=RIGHT(SUBSTITUTE('Company information'!D$4,"-",""),9))</f>
        <v/>
      </c>
      <c r="W2344" s="418">
        <f>AI2344-I2344</f>
        <v/>
      </c>
      <c r="X2344" s="455" t="n"/>
      <c r="Y2344" s="417" t="n"/>
      <c r="Z2344" s="418" t="n"/>
      <c r="AA2344" s="418" t="n"/>
      <c r="AB2344" s="418" t="n"/>
      <c r="AC2344" s="418" t="n"/>
      <c r="AD2344" s="418" t="n"/>
      <c r="AE2344" s="455" t="n"/>
      <c r="AF2344" s="455" t="n"/>
      <c r="AG2344" s="455" t="n"/>
      <c r="AH2344" s="455" t="n"/>
      <c r="AI2344" s="455" t="n"/>
      <c r="AJ2344" s="455" t="n"/>
      <c r="AK2344" s="455" t="n"/>
      <c r="AL2344" s="455" t="n"/>
      <c r="AM2344" s="455" t="n"/>
      <c r="AN2344" s="455" t="n"/>
      <c r="AO2344" s="455" t="n"/>
      <c r="AP2344" s="455" t="n"/>
      <c r="AQ2344" s="455" t="n"/>
      <c r="AR2344" s="418" t="n"/>
      <c r="AS2344" s="418" t="n"/>
      <c r="AT2344" s="418" t="n"/>
    </row>
    <row r="2345">
      <c r="A2345" s="417" t="n">
        <v>2336</v>
      </c>
      <c r="B2345" s="418" t="inlineStr">
        <is>
          <t>HANDLING AND TRUCKING FEE</t>
        </is>
      </c>
      <c r="C2345" s="418" t="inlineStr">
        <is>
          <t>អ៊ិចស្ពែឌីធ័រ ខេមបូឌា អិលធីឌី</t>
        </is>
      </c>
      <c r="D2345" s="418" t="inlineStr">
        <is>
          <t>L001-100045898</t>
        </is>
      </c>
      <c r="E2345" s="418" t="inlineStr">
        <is>
          <t>TI-0247880</t>
        </is>
      </c>
      <c r="F2345" s="419" t="n">
        <v>44962</v>
      </c>
      <c r="G2345" s="420" t="n">
        <v>119009</v>
      </c>
      <c r="H2345" s="418" t="n"/>
      <c r="I2345" s="455" t="n">
        <v>119009</v>
      </c>
      <c r="J2345" s="418">
        <f>IF(L2345&lt;&gt;"",L2345,K2345)</f>
        <v/>
      </c>
      <c r="K2345" s="418">
        <f>IF(AND(T2345=TRUE, U2345=TRUE, V2345=TRUE), IF(W2345&lt;-0.05, "អនុញ្ញាត (អ្នកផ្គត់ផ្គង់ប្រកាសខ្វះ)", "បានប្រកាស (អនុញ្ញាត)"), IF(AND(T2345=FALSE, U2345=FALSE, V2345=FALSE), "ព្យួរទុក (មិនមានទិន្នន័យ)", "ប្រកាសខុស (ព្យួរទុក)"))</f>
        <v/>
      </c>
      <c r="L2345" s="418" t="inlineStr"/>
      <c r="M2345" s="418" t="inlineStr"/>
      <c r="N2345" s="455" t="n"/>
      <c r="O2345" s="455">
        <f>IF(W2345&lt;0,AI2345,I2345)</f>
        <v/>
      </c>
      <c r="P2345" s="455">
        <f>I2345-O2345</f>
        <v/>
      </c>
      <c r="Q2345" s="418" t="n"/>
      <c r="R2345" s="418" t="inlineStr">
        <is>
          <t>TI-0247880</t>
        </is>
      </c>
      <c r="S2345" s="418" t="inlineStr"/>
      <c r="T2345" s="418">
        <f>R2345=S2345</f>
        <v/>
      </c>
      <c r="U2345" s="418">
        <f>AND(MONTH(F2345)=MONTH(Y2345), YEAR(F2345)=YEAR(Y2345))</f>
        <v/>
      </c>
      <c r="V2345" s="418">
        <f>AND(AC2345&lt;&gt;"", 'Company information'!D$4&lt;&gt;"", RIGHT(SUBSTITUTE(AC2345,"-",""),9)=RIGHT(SUBSTITUTE('Company information'!D$4,"-",""),9))</f>
        <v/>
      </c>
      <c r="W2345" s="418">
        <f>AI2345-I2345</f>
        <v/>
      </c>
      <c r="X2345" s="455" t="n"/>
      <c r="Y2345" s="417" t="n"/>
      <c r="Z2345" s="418" t="n"/>
      <c r="AA2345" s="418" t="n"/>
      <c r="AB2345" s="418" t="n"/>
      <c r="AC2345" s="418" t="n"/>
      <c r="AD2345" s="418" t="n"/>
      <c r="AE2345" s="455" t="n"/>
      <c r="AF2345" s="455" t="n"/>
      <c r="AG2345" s="455" t="n"/>
      <c r="AH2345" s="455" t="n"/>
      <c r="AI2345" s="455" t="n"/>
      <c r="AJ2345" s="455" t="n"/>
      <c r="AK2345" s="455" t="n"/>
      <c r="AL2345" s="455" t="n"/>
      <c r="AM2345" s="455" t="n"/>
      <c r="AN2345" s="455" t="n"/>
      <c r="AO2345" s="455" t="n"/>
      <c r="AP2345" s="455" t="n"/>
      <c r="AQ2345" s="455" t="n"/>
      <c r="AR2345" s="418" t="n"/>
      <c r="AS2345" s="418" t="n"/>
      <c r="AT2345" s="418" t="n"/>
    </row>
    <row r="2346">
      <c r="A2346" s="417" t="n">
        <v>2337</v>
      </c>
      <c r="B2346" s="418" t="inlineStr">
        <is>
          <t>Paper Label</t>
        </is>
      </c>
      <c r="C2346" s="418" t="inlineStr">
        <is>
          <t>ស៊ីន ហ្វី យ៉ាង ព្រីនធីង &amp; អិកសេសសឺរី ឯ.ក</t>
        </is>
      </c>
      <c r="D2346" s="418" t="inlineStr">
        <is>
          <t>K010-901906822</t>
        </is>
      </c>
      <c r="E2346" s="418" t="inlineStr">
        <is>
          <t>XFY-YD2023088</t>
        </is>
      </c>
      <c r="F2346" s="419" t="n">
        <v>45077</v>
      </c>
      <c r="G2346" s="420" t="n">
        <v>534286</v>
      </c>
      <c r="H2346" s="418" t="n"/>
      <c r="I2346" s="455" t="n">
        <v>534286</v>
      </c>
      <c r="J2346" s="418">
        <f>IF(L2346&lt;&gt;"",L2346,K2346)</f>
        <v/>
      </c>
      <c r="K2346" s="418">
        <f>IF(AND(T2346=TRUE, U2346=TRUE, V2346=TRUE), IF(W2346&lt;-0.05, "អនុញ្ញាត (អ្នកផ្គត់ផ្គង់ប្រកាសខ្វះ)", "បានប្រកាស (អនុញ្ញាត)"), IF(AND(T2346=FALSE, U2346=FALSE, V2346=FALSE), "ព្យួរទុក (មិនមានទិន្នន័យ)", "ប្រកាសខុស (ព្យួរទុក)"))</f>
        <v/>
      </c>
      <c r="L2346" s="418" t="inlineStr"/>
      <c r="M2346" s="418" t="inlineStr"/>
      <c r="N2346" s="455" t="n"/>
      <c r="O2346" s="455">
        <f>IF(W2346&lt;0,AI2346,I2346)</f>
        <v/>
      </c>
      <c r="P2346" s="455">
        <f>I2346-O2346</f>
        <v/>
      </c>
      <c r="Q2346" s="418" t="n"/>
      <c r="R2346" s="418" t="inlineStr">
        <is>
          <t>XFY-YD2023088</t>
        </is>
      </c>
      <c r="S2346" s="418" t="inlineStr"/>
      <c r="T2346" s="418">
        <f>R2346=S2346</f>
        <v/>
      </c>
      <c r="U2346" s="418">
        <f>AND(MONTH(F2346)=MONTH(Y2346), YEAR(F2346)=YEAR(Y2346))</f>
        <v/>
      </c>
      <c r="V2346" s="418">
        <f>AND(AC2346&lt;&gt;"", 'Company information'!D$4&lt;&gt;"", RIGHT(SUBSTITUTE(AC2346,"-",""),9)=RIGHT(SUBSTITUTE('Company information'!D$4,"-",""),9))</f>
        <v/>
      </c>
      <c r="W2346" s="418">
        <f>AI2346-I2346</f>
        <v/>
      </c>
      <c r="X2346" s="455" t="n"/>
      <c r="Y2346" s="417" t="n"/>
      <c r="Z2346" s="418" t="n"/>
      <c r="AA2346" s="418" t="n"/>
      <c r="AB2346" s="418" t="n"/>
      <c r="AC2346" s="418" t="n"/>
      <c r="AD2346" s="418" t="n"/>
      <c r="AE2346" s="455" t="n"/>
      <c r="AF2346" s="455" t="n"/>
      <c r="AG2346" s="455" t="n"/>
      <c r="AH2346" s="455" t="n"/>
      <c r="AI2346" s="455" t="n"/>
      <c r="AJ2346" s="455" t="n"/>
      <c r="AK2346" s="455" t="n"/>
      <c r="AL2346" s="455" t="n"/>
      <c r="AM2346" s="455" t="n"/>
      <c r="AN2346" s="455" t="n"/>
      <c r="AO2346" s="455" t="n"/>
      <c r="AP2346" s="455" t="n"/>
      <c r="AQ2346" s="455" t="n"/>
      <c r="AR2346" s="418" t="n"/>
      <c r="AS2346" s="418" t="n"/>
      <c r="AT2346" s="418" t="n"/>
    </row>
    <row r="2347">
      <c r="A2347" s="417" t="n">
        <v>2338</v>
      </c>
      <c r="B2347" s="418" t="inlineStr">
        <is>
          <t>CARTON</t>
        </is>
      </c>
      <c r="C2347" s="418" t="inlineStr">
        <is>
          <t>យី មីង ភែកឃីជីង ឯ.ក</t>
        </is>
      </c>
      <c r="D2347" s="418" t="inlineStr">
        <is>
          <t>B108-902101335</t>
        </is>
      </c>
      <c r="E2347" s="418" t="inlineStr">
        <is>
          <t>YM-0024</t>
        </is>
      </c>
      <c r="F2347" s="419" t="n">
        <v>45077</v>
      </c>
      <c r="G2347" s="420" t="n">
        <v>1791126</v>
      </c>
      <c r="H2347" s="418" t="n"/>
      <c r="I2347" s="455" t="n">
        <v>1791126</v>
      </c>
      <c r="J2347" s="418">
        <f>IF(L2347&lt;&gt;"",L2347,K2347)</f>
        <v/>
      </c>
      <c r="K2347" s="418">
        <f>IF(AND(T2347=TRUE, U2347=TRUE, V2347=TRUE), IF(W2347&lt;-0.05, "អនុញ្ញាត (អ្នកផ្គត់ផ្គង់ប្រកាសខ្វះ)", "បានប្រកាស (អនុញ្ញាត)"), IF(AND(T2347=FALSE, U2347=FALSE, V2347=FALSE), "ព្យួរទុក (មិនមានទិន្នន័យ)", "ប្រកាសខុស (ព្យួរទុក)"))</f>
        <v/>
      </c>
      <c r="L2347" s="418" t="inlineStr"/>
      <c r="M2347" s="418" t="inlineStr"/>
      <c r="N2347" s="455" t="n"/>
      <c r="O2347" s="455">
        <f>IF(W2347&lt;0,AI2347,I2347)</f>
        <v/>
      </c>
      <c r="P2347" s="455">
        <f>I2347-O2347</f>
        <v/>
      </c>
      <c r="Q2347" s="418" t="n"/>
      <c r="R2347" s="418" t="inlineStr">
        <is>
          <t>YM-0024</t>
        </is>
      </c>
      <c r="S2347" s="418" t="inlineStr"/>
      <c r="T2347" s="418">
        <f>R2347=S2347</f>
        <v/>
      </c>
      <c r="U2347" s="418">
        <f>AND(MONTH(F2347)=MONTH(Y2347), YEAR(F2347)=YEAR(Y2347))</f>
        <v/>
      </c>
      <c r="V2347" s="418">
        <f>AND(AC2347&lt;&gt;"", 'Company information'!D$4&lt;&gt;"", RIGHT(SUBSTITUTE(AC2347,"-",""),9)=RIGHT(SUBSTITUTE('Company information'!D$4,"-",""),9))</f>
        <v/>
      </c>
      <c r="W2347" s="418">
        <f>AI2347-I2347</f>
        <v/>
      </c>
      <c r="X2347" s="455" t="n"/>
      <c r="Y2347" s="417" t="n"/>
      <c r="Z2347" s="418" t="n"/>
      <c r="AA2347" s="418" t="n"/>
      <c r="AB2347" s="418" t="n"/>
      <c r="AC2347" s="418" t="n"/>
      <c r="AD2347" s="418" t="n"/>
      <c r="AE2347" s="455" t="n"/>
      <c r="AF2347" s="455" t="n"/>
      <c r="AG2347" s="455" t="n"/>
      <c r="AH2347" s="455" t="n"/>
      <c r="AI2347" s="455" t="n"/>
      <c r="AJ2347" s="455" t="n"/>
      <c r="AK2347" s="455" t="n"/>
      <c r="AL2347" s="455" t="n"/>
      <c r="AM2347" s="455" t="n"/>
      <c r="AN2347" s="455" t="n"/>
      <c r="AO2347" s="455" t="n"/>
      <c r="AP2347" s="455" t="n"/>
      <c r="AQ2347" s="455" t="n"/>
      <c r="AR2347" s="418" t="n"/>
      <c r="AS2347" s="418" t="n"/>
      <c r="AT2347" s="418" t="n"/>
    </row>
    <row r="2348">
      <c r="A2348" s="417" t="n">
        <v>2339</v>
      </c>
      <c r="B2348" s="418" t="inlineStr">
        <is>
          <t>PDQ and Color box</t>
        </is>
      </c>
      <c r="C2348" s="418" t="inlineStr">
        <is>
          <t>វីង ចេង ភែកឃីជីង ឯ.ក</t>
        </is>
      </c>
      <c r="D2348" s="418" t="inlineStr">
        <is>
          <t>L001-902102915</t>
        </is>
      </c>
      <c r="E2348" s="418" t="inlineStr">
        <is>
          <t>TI0386</t>
        </is>
      </c>
      <c r="F2348" s="419" t="n">
        <v>45077</v>
      </c>
      <c r="G2348" s="420" t="n">
        <v>7526859</v>
      </c>
      <c r="H2348" s="418" t="n"/>
      <c r="I2348" s="455" t="n">
        <v>7526859</v>
      </c>
      <c r="J2348" s="418">
        <f>IF(L2348&lt;&gt;"",L2348,K2348)</f>
        <v/>
      </c>
      <c r="K2348" s="418">
        <f>IF(AND(T2348=TRUE, U2348=TRUE, V2348=TRUE), IF(W2348&lt;-0.05, "អនុញ្ញាត (អ្នកផ្គត់ផ្គង់ប្រកាសខ្វះ)", "បានប្រកាស (អនុញ្ញាត)"), IF(AND(T2348=FALSE, U2348=FALSE, V2348=FALSE), "ព្យួរទុក (មិនមានទិន្នន័យ)", "ប្រកាសខុស (ព្យួរទុក)"))</f>
        <v/>
      </c>
      <c r="L2348" s="418" t="inlineStr"/>
      <c r="M2348" s="418" t="inlineStr"/>
      <c r="N2348" s="455" t="n"/>
      <c r="O2348" s="455">
        <f>IF(W2348&lt;0,AI2348,I2348)</f>
        <v/>
      </c>
      <c r="P2348" s="455">
        <f>I2348-O2348</f>
        <v/>
      </c>
      <c r="Q2348" s="418" t="n"/>
      <c r="R2348" s="418" t="inlineStr">
        <is>
          <t>TI0386</t>
        </is>
      </c>
      <c r="S2348" s="418" t="inlineStr"/>
      <c r="T2348" s="418">
        <f>R2348=S2348</f>
        <v/>
      </c>
      <c r="U2348" s="418">
        <f>AND(MONTH(F2348)=MONTH(Y2348), YEAR(F2348)=YEAR(Y2348))</f>
        <v/>
      </c>
      <c r="V2348" s="418">
        <f>AND(AC2348&lt;&gt;"", 'Company information'!D$4&lt;&gt;"", RIGHT(SUBSTITUTE(AC2348,"-",""),9)=RIGHT(SUBSTITUTE('Company information'!D$4,"-",""),9))</f>
        <v/>
      </c>
      <c r="W2348" s="418">
        <f>AI2348-I2348</f>
        <v/>
      </c>
      <c r="X2348" s="455" t="n"/>
      <c r="Y2348" s="417" t="n"/>
      <c r="Z2348" s="418" t="n"/>
      <c r="AA2348" s="418" t="n"/>
      <c r="AB2348" s="418" t="n"/>
      <c r="AC2348" s="418" t="n"/>
      <c r="AD2348" s="418" t="n"/>
      <c r="AE2348" s="455" t="n"/>
      <c r="AF2348" s="455" t="n"/>
      <c r="AG2348" s="455" t="n"/>
      <c r="AH2348" s="455" t="n"/>
      <c r="AI2348" s="455" t="n"/>
      <c r="AJ2348" s="455" t="n"/>
      <c r="AK2348" s="455" t="n"/>
      <c r="AL2348" s="455" t="n"/>
      <c r="AM2348" s="455" t="n"/>
      <c r="AN2348" s="455" t="n"/>
      <c r="AO2348" s="455" t="n"/>
      <c r="AP2348" s="455" t="n"/>
      <c r="AQ2348" s="455" t="n"/>
      <c r="AR2348" s="418" t="n"/>
      <c r="AS2348" s="418" t="n"/>
      <c r="AT2348" s="418" t="n"/>
    </row>
    <row r="2349">
      <c r="A2349" s="417" t="n">
        <v>2340</v>
      </c>
      <c r="B2349" s="418" t="inlineStr">
        <is>
          <t>Poly bag</t>
        </is>
      </c>
      <c r="C2349" s="418" t="inlineStr">
        <is>
          <t>ហុង ហ៊ីង ភែកឃីជីង មេធៀរៀល ឯ.ក</t>
        </is>
      </c>
      <c r="D2349" s="418" t="inlineStr">
        <is>
          <t>L001-901900945</t>
        </is>
      </c>
      <c r="E2349" s="418" t="inlineStr">
        <is>
          <t>T2023-000188</t>
        </is>
      </c>
      <c r="F2349" s="419" t="n">
        <v>45076</v>
      </c>
      <c r="G2349" s="420" t="n">
        <v>271010</v>
      </c>
      <c r="H2349" s="418" t="n"/>
      <c r="I2349" s="455" t="n">
        <v>271010</v>
      </c>
      <c r="J2349" s="418">
        <f>IF(L2349&lt;&gt;"",L2349,K2349)</f>
        <v/>
      </c>
      <c r="K2349" s="418">
        <f>IF(AND(T2349=TRUE, U2349=TRUE, V2349=TRUE), IF(W2349&lt;-0.05, "អនុញ្ញាត (អ្នកផ្គត់ផ្គង់ប្រកាសខ្វះ)", "បានប្រកាស (អនុញ្ញាត)"), IF(AND(T2349=FALSE, U2349=FALSE, V2349=FALSE), "ព្យួរទុក (មិនមានទិន្នន័យ)", "ប្រកាសខុស (ព្យួរទុក)"))</f>
        <v/>
      </c>
      <c r="L2349" s="418" t="inlineStr"/>
      <c r="M2349" s="418" t="inlineStr"/>
      <c r="N2349" s="455" t="n"/>
      <c r="O2349" s="455">
        <f>IF(W2349&lt;0,AI2349,I2349)</f>
        <v/>
      </c>
      <c r="P2349" s="455">
        <f>I2349-O2349</f>
        <v/>
      </c>
      <c r="Q2349" s="418" t="n"/>
      <c r="R2349" s="418" t="inlineStr">
        <is>
          <t>T2023-000188</t>
        </is>
      </c>
      <c r="S2349" s="418" t="inlineStr"/>
      <c r="T2349" s="418">
        <f>R2349=S2349</f>
        <v/>
      </c>
      <c r="U2349" s="418">
        <f>AND(MONTH(F2349)=MONTH(Y2349), YEAR(F2349)=YEAR(Y2349))</f>
        <v/>
      </c>
      <c r="V2349" s="418">
        <f>AND(AC2349&lt;&gt;"", 'Company information'!D$4&lt;&gt;"", RIGHT(SUBSTITUTE(AC2349,"-",""),9)=RIGHT(SUBSTITUTE('Company information'!D$4,"-",""),9))</f>
        <v/>
      </c>
      <c r="W2349" s="418">
        <f>AI2349-I2349</f>
        <v/>
      </c>
      <c r="X2349" s="455" t="n"/>
      <c r="Y2349" s="417" t="n"/>
      <c r="Z2349" s="418" t="n"/>
      <c r="AA2349" s="418" t="n"/>
      <c r="AB2349" s="418" t="n"/>
      <c r="AC2349" s="418" t="n"/>
      <c r="AD2349" s="418" t="n"/>
      <c r="AE2349" s="455" t="n"/>
      <c r="AF2349" s="455" t="n"/>
      <c r="AG2349" s="455" t="n"/>
      <c r="AH2349" s="455" t="n"/>
      <c r="AI2349" s="455" t="n"/>
      <c r="AJ2349" s="455" t="n"/>
      <c r="AK2349" s="455" t="n"/>
      <c r="AL2349" s="455" t="n"/>
      <c r="AM2349" s="455" t="n"/>
      <c r="AN2349" s="455" t="n"/>
      <c r="AO2349" s="455" t="n"/>
      <c r="AP2349" s="455" t="n"/>
      <c r="AQ2349" s="455" t="n"/>
      <c r="AR2349" s="418" t="n"/>
      <c r="AS2349" s="418" t="n"/>
      <c r="AT2349" s="418" t="n"/>
    </row>
    <row r="2350">
      <c r="A2350" s="417" t="n">
        <v>2341</v>
      </c>
      <c r="B2350" s="418" t="inlineStr">
        <is>
          <t>Tax declaration service</t>
        </is>
      </c>
      <c r="C2350" s="418" t="inlineStr">
        <is>
          <t>អេហ្វជីអេស សឺវីស (ខេមបូឌា) ឯ.ក</t>
        </is>
      </c>
      <c r="D2350" s="418" t="inlineStr">
        <is>
          <t>K004-902102545</t>
        </is>
      </c>
      <c r="E2350" s="418" t="inlineStr">
        <is>
          <t>FGS2023-0358</t>
        </is>
      </c>
      <c r="F2350" s="419" t="n">
        <v>45070</v>
      </c>
      <c r="G2350" s="420" t="n">
        <v>287770</v>
      </c>
      <c r="H2350" s="418" t="n"/>
      <c r="I2350" s="455" t="n">
        <v>287770</v>
      </c>
      <c r="J2350" s="418">
        <f>IF(L2350&lt;&gt;"",L2350,K2350)</f>
        <v/>
      </c>
      <c r="K2350" s="418">
        <f>IF(AND(T2350=TRUE, U2350=TRUE, V2350=TRUE), IF(W2350&lt;-0.05, "អនុញ្ញាត (អ្នកផ្គត់ផ្គង់ប្រកាសខ្វះ)", "បានប្រកាស (អនុញ្ញាត)"), IF(AND(T2350=FALSE, U2350=FALSE, V2350=FALSE), "ព្យួរទុក (មិនមានទិន្នន័យ)", "ប្រកាសខុស (ព្យួរទុក)"))</f>
        <v/>
      </c>
      <c r="L2350" s="418" t="inlineStr"/>
      <c r="M2350" s="418" t="inlineStr"/>
      <c r="N2350" s="455" t="n"/>
      <c r="O2350" s="455">
        <f>IF(W2350&lt;0,AI2350,I2350)</f>
        <v/>
      </c>
      <c r="P2350" s="455">
        <f>I2350-O2350</f>
        <v/>
      </c>
      <c r="Q2350" s="418" t="n"/>
      <c r="R2350" s="418" t="inlineStr">
        <is>
          <t>FGS2023-0358</t>
        </is>
      </c>
      <c r="S2350" s="418" t="inlineStr"/>
      <c r="T2350" s="418">
        <f>R2350=S2350</f>
        <v/>
      </c>
      <c r="U2350" s="418">
        <f>AND(MONTH(F2350)=MONTH(Y2350), YEAR(F2350)=YEAR(Y2350))</f>
        <v/>
      </c>
      <c r="V2350" s="418">
        <f>AND(AC2350&lt;&gt;"", 'Company information'!D$4&lt;&gt;"", RIGHT(SUBSTITUTE(AC2350,"-",""),9)=RIGHT(SUBSTITUTE('Company information'!D$4,"-",""),9))</f>
        <v/>
      </c>
      <c r="W2350" s="418">
        <f>AI2350-I2350</f>
        <v/>
      </c>
      <c r="X2350" s="455" t="n"/>
      <c r="Y2350" s="417" t="n"/>
      <c r="Z2350" s="418" t="n"/>
      <c r="AA2350" s="418" t="n"/>
      <c r="AB2350" s="418" t="n"/>
      <c r="AC2350" s="418" t="n"/>
      <c r="AD2350" s="418" t="n"/>
      <c r="AE2350" s="455" t="n"/>
      <c r="AF2350" s="455" t="n"/>
      <c r="AG2350" s="455" t="n"/>
      <c r="AH2350" s="455" t="n"/>
      <c r="AI2350" s="455" t="n"/>
      <c r="AJ2350" s="455" t="n"/>
      <c r="AK2350" s="455" t="n"/>
      <c r="AL2350" s="455" t="n"/>
      <c r="AM2350" s="455" t="n"/>
      <c r="AN2350" s="455" t="n"/>
      <c r="AO2350" s="455" t="n"/>
      <c r="AP2350" s="455" t="n"/>
      <c r="AQ2350" s="455" t="n"/>
      <c r="AR2350" s="418" t="n"/>
      <c r="AS2350" s="418" t="n"/>
      <c r="AT2350" s="418" t="n"/>
    </row>
    <row r="2351">
      <c r="A2351" s="417" t="n">
        <v>2342</v>
      </c>
      <c r="B2351" s="418" t="inlineStr">
        <is>
          <t>Export Charge</t>
        </is>
      </c>
      <c r="C2351" s="418" t="inlineStr">
        <is>
          <t>ឆាយ ដា ឡូយីស្ទីក</t>
        </is>
      </c>
      <c r="D2351" s="418" t="inlineStr">
        <is>
          <t>L001-100063098</t>
        </is>
      </c>
      <c r="E2351" s="418" t="inlineStr">
        <is>
          <t>2305005676</t>
        </is>
      </c>
      <c r="F2351" s="419" t="n">
        <v>45075</v>
      </c>
      <c r="G2351" s="420" t="n">
        <v>77736</v>
      </c>
      <c r="H2351" s="418" t="n"/>
      <c r="I2351" s="455" t="n">
        <v>77736</v>
      </c>
      <c r="J2351" s="418">
        <f>IF(L2351&lt;&gt;"",L2351,K2351)</f>
        <v/>
      </c>
      <c r="K2351" s="418">
        <f>IF(AND(T2351=TRUE, U2351=TRUE, V2351=TRUE), IF(W2351&lt;-0.05, "អនុញ្ញាត (អ្នកផ្គត់ផ្គង់ប្រកាសខ្វះ)", "បានប្រកាស (អនុញ្ញាត)"), IF(AND(T2351=FALSE, U2351=FALSE, V2351=FALSE), "ព្យួរទុក (មិនមានទិន្នន័យ)", "ប្រកាសខុស (ព្យួរទុក)"))</f>
        <v/>
      </c>
      <c r="L2351" s="418" t="inlineStr"/>
      <c r="M2351" s="418" t="inlineStr"/>
      <c r="N2351" s="455" t="n"/>
      <c r="O2351" s="455">
        <f>IF(W2351&lt;0,AI2351,I2351)</f>
        <v/>
      </c>
      <c r="P2351" s="455">
        <f>I2351-O2351</f>
        <v/>
      </c>
      <c r="Q2351" s="418" t="n"/>
      <c r="R2351" s="418" t="inlineStr">
        <is>
          <t>2305005676</t>
        </is>
      </c>
      <c r="S2351" s="418" t="inlineStr"/>
      <c r="T2351" s="418">
        <f>R2351=S2351</f>
        <v/>
      </c>
      <c r="U2351" s="418">
        <f>AND(MONTH(F2351)=MONTH(Y2351), YEAR(F2351)=YEAR(Y2351))</f>
        <v/>
      </c>
      <c r="V2351" s="418">
        <f>AND(AC2351&lt;&gt;"", 'Company information'!D$4&lt;&gt;"", RIGHT(SUBSTITUTE(AC2351,"-",""),9)=RIGHT(SUBSTITUTE('Company information'!D$4,"-",""),9))</f>
        <v/>
      </c>
      <c r="W2351" s="418">
        <f>AI2351-I2351</f>
        <v/>
      </c>
      <c r="X2351" s="455" t="n"/>
      <c r="Y2351" s="417" t="n"/>
      <c r="Z2351" s="418" t="n"/>
      <c r="AA2351" s="418" t="n"/>
      <c r="AB2351" s="418" t="n"/>
      <c r="AC2351" s="418" t="n"/>
      <c r="AD2351" s="418" t="n"/>
      <c r="AE2351" s="455" t="n"/>
      <c r="AF2351" s="455" t="n"/>
      <c r="AG2351" s="455" t="n"/>
      <c r="AH2351" s="455" t="n"/>
      <c r="AI2351" s="455" t="n"/>
      <c r="AJ2351" s="455" t="n"/>
      <c r="AK2351" s="455" t="n"/>
      <c r="AL2351" s="455" t="n"/>
      <c r="AM2351" s="455" t="n"/>
      <c r="AN2351" s="455" t="n"/>
      <c r="AO2351" s="455" t="n"/>
      <c r="AP2351" s="455" t="n"/>
      <c r="AQ2351" s="455" t="n"/>
      <c r="AR2351" s="418" t="n"/>
      <c r="AS2351" s="418" t="n"/>
      <c r="AT2351" s="418" t="n"/>
    </row>
    <row r="2352">
      <c r="A2352" s="417" t="n">
        <v>2343</v>
      </c>
      <c r="B2352" s="418" t="inlineStr">
        <is>
          <t>Export Charge</t>
        </is>
      </c>
      <c r="C2352" s="418" t="inlineStr">
        <is>
          <t>ឆាយ ដា ឡូយីស្ទីក</t>
        </is>
      </c>
      <c r="D2352" s="418" t="inlineStr">
        <is>
          <t>L001-100063098</t>
        </is>
      </c>
      <c r="E2352" s="418" t="inlineStr">
        <is>
          <t>2305005663</t>
        </is>
      </c>
      <c r="F2352" s="419" t="n">
        <v>45075</v>
      </c>
      <c r="G2352" s="420" t="n">
        <v>77736</v>
      </c>
      <c r="H2352" s="418" t="n"/>
      <c r="I2352" s="455" t="n">
        <v>77736</v>
      </c>
      <c r="J2352" s="418">
        <f>IF(L2352&lt;&gt;"",L2352,K2352)</f>
        <v/>
      </c>
      <c r="K2352" s="418">
        <f>IF(AND(T2352=TRUE, U2352=TRUE, V2352=TRUE), IF(W2352&lt;-0.05, "អនុញ្ញាត (អ្នកផ្គត់ផ្គង់ប្រកាសខ្វះ)", "បានប្រកាស (អនុញ្ញាត)"), IF(AND(T2352=FALSE, U2352=FALSE, V2352=FALSE), "ព្យួរទុក (មិនមានទិន្នន័យ)", "ប្រកាសខុស (ព្យួរទុក)"))</f>
        <v/>
      </c>
      <c r="L2352" s="418" t="inlineStr"/>
      <c r="M2352" s="418" t="inlineStr"/>
      <c r="N2352" s="455" t="n"/>
      <c r="O2352" s="455">
        <f>IF(W2352&lt;0,AI2352,I2352)</f>
        <v/>
      </c>
      <c r="P2352" s="455">
        <f>I2352-O2352</f>
        <v/>
      </c>
      <c r="Q2352" s="418" t="n"/>
      <c r="R2352" s="418" t="inlineStr">
        <is>
          <t>2305005663</t>
        </is>
      </c>
      <c r="S2352" s="418" t="inlineStr"/>
      <c r="T2352" s="418">
        <f>R2352=S2352</f>
        <v/>
      </c>
      <c r="U2352" s="418">
        <f>AND(MONTH(F2352)=MONTH(Y2352), YEAR(F2352)=YEAR(Y2352))</f>
        <v/>
      </c>
      <c r="V2352" s="418">
        <f>AND(AC2352&lt;&gt;"", 'Company information'!D$4&lt;&gt;"", RIGHT(SUBSTITUTE(AC2352,"-",""),9)=RIGHT(SUBSTITUTE('Company information'!D$4,"-",""),9))</f>
        <v/>
      </c>
      <c r="W2352" s="418">
        <f>AI2352-I2352</f>
        <v/>
      </c>
      <c r="X2352" s="455" t="n"/>
      <c r="Y2352" s="417" t="n"/>
      <c r="Z2352" s="418" t="n"/>
      <c r="AA2352" s="418" t="n"/>
      <c r="AB2352" s="418" t="n"/>
      <c r="AC2352" s="418" t="n"/>
      <c r="AD2352" s="418" t="n"/>
      <c r="AE2352" s="455" t="n"/>
      <c r="AF2352" s="455" t="n"/>
      <c r="AG2352" s="455" t="n"/>
      <c r="AH2352" s="455" t="n"/>
      <c r="AI2352" s="455" t="n"/>
      <c r="AJ2352" s="455" t="n"/>
      <c r="AK2352" s="455" t="n"/>
      <c r="AL2352" s="455" t="n"/>
      <c r="AM2352" s="455" t="n"/>
      <c r="AN2352" s="455" t="n"/>
      <c r="AO2352" s="455" t="n"/>
      <c r="AP2352" s="455" t="n"/>
      <c r="AQ2352" s="455" t="n"/>
      <c r="AR2352" s="418" t="n"/>
      <c r="AS2352" s="418" t="n"/>
      <c r="AT2352" s="418" t="n"/>
    </row>
    <row r="2353">
      <c r="A2353" s="417" t="n">
        <v>2344</v>
      </c>
      <c r="B2353" s="418" t="inlineStr">
        <is>
          <t>HANDLING AND TRUCKING FEE</t>
        </is>
      </c>
      <c r="C2353" s="418" t="inlineStr">
        <is>
          <t>អ៊ិចស្ពែឌីធ័រ ខេមបូឌា អិលធីឌី</t>
        </is>
      </c>
      <c r="D2353" s="418" t="inlineStr">
        <is>
          <t>L001-100045898</t>
        </is>
      </c>
      <c r="E2353" s="418" t="inlineStr">
        <is>
          <t>TI-0247909</t>
        </is>
      </c>
      <c r="F2353" s="419" t="n">
        <v>44962</v>
      </c>
      <c r="G2353" s="420" t="n">
        <v>111902</v>
      </c>
      <c r="H2353" s="418" t="n"/>
      <c r="I2353" s="455" t="n">
        <v>111902</v>
      </c>
      <c r="J2353" s="418">
        <f>IF(L2353&lt;&gt;"",L2353,K2353)</f>
        <v/>
      </c>
      <c r="K2353" s="418">
        <f>IF(AND(T2353=TRUE, U2353=TRUE, V2353=TRUE), IF(W2353&lt;-0.05, "អនុញ្ញាត (អ្នកផ្គត់ផ្គង់ប្រកាសខ្វះ)", "បានប្រកាស (អនុញ្ញាត)"), IF(AND(T2353=FALSE, U2353=FALSE, V2353=FALSE), "ព្យួរទុក (មិនមានទិន្នន័យ)", "ប្រកាសខុស (ព្យួរទុក)"))</f>
        <v/>
      </c>
      <c r="L2353" s="418" t="inlineStr"/>
      <c r="M2353" s="418" t="inlineStr"/>
      <c r="N2353" s="455" t="n"/>
      <c r="O2353" s="455">
        <f>IF(W2353&lt;0,AI2353,I2353)</f>
        <v/>
      </c>
      <c r="P2353" s="455">
        <f>I2353-O2353</f>
        <v/>
      </c>
      <c r="Q2353" s="418" t="n"/>
      <c r="R2353" s="418" t="inlineStr">
        <is>
          <t>TI-0247909</t>
        </is>
      </c>
      <c r="S2353" s="418" t="inlineStr"/>
      <c r="T2353" s="418">
        <f>R2353=S2353</f>
        <v/>
      </c>
      <c r="U2353" s="418">
        <f>AND(MONTH(F2353)=MONTH(Y2353), YEAR(F2353)=YEAR(Y2353))</f>
        <v/>
      </c>
      <c r="V2353" s="418">
        <f>AND(AC2353&lt;&gt;"", 'Company information'!D$4&lt;&gt;"", RIGHT(SUBSTITUTE(AC2353,"-",""),9)=RIGHT(SUBSTITUTE('Company information'!D$4,"-",""),9))</f>
        <v/>
      </c>
      <c r="W2353" s="418">
        <f>AI2353-I2353</f>
        <v/>
      </c>
      <c r="X2353" s="455" t="n"/>
      <c r="Y2353" s="417" t="n"/>
      <c r="Z2353" s="418" t="n"/>
      <c r="AA2353" s="418" t="n"/>
      <c r="AB2353" s="418" t="n"/>
      <c r="AC2353" s="418" t="n"/>
      <c r="AD2353" s="418" t="n"/>
      <c r="AE2353" s="455" t="n"/>
      <c r="AF2353" s="455" t="n"/>
      <c r="AG2353" s="455" t="n"/>
      <c r="AH2353" s="455" t="n"/>
      <c r="AI2353" s="455" t="n"/>
      <c r="AJ2353" s="455" t="n"/>
      <c r="AK2353" s="455" t="n"/>
      <c r="AL2353" s="455" t="n"/>
      <c r="AM2353" s="455" t="n"/>
      <c r="AN2353" s="455" t="n"/>
      <c r="AO2353" s="455" t="n"/>
      <c r="AP2353" s="455" t="n"/>
      <c r="AQ2353" s="455" t="n"/>
      <c r="AR2353" s="418" t="n"/>
      <c r="AS2353" s="418" t="n"/>
      <c r="AT2353" s="418" t="n"/>
    </row>
    <row r="2354">
      <c r="A2354" s="417" t="n">
        <v>2345</v>
      </c>
      <c r="B2354" s="418" t="inlineStr">
        <is>
          <t>HANDLING AND TRUCKING FEE</t>
        </is>
      </c>
      <c r="C2354" s="418" t="inlineStr">
        <is>
          <t>អ៊ិចស្ពែឌីធ័រ ខេមបូឌា អិលធីឌី</t>
        </is>
      </c>
      <c r="D2354" s="418" t="inlineStr">
        <is>
          <t>L001-100045898</t>
        </is>
      </c>
      <c r="E2354" s="418" t="inlineStr">
        <is>
          <t>TI-0248205</t>
        </is>
      </c>
      <c r="F2354" s="419" t="n">
        <v>45112</v>
      </c>
      <c r="G2354" s="420" t="n">
        <v>57363</v>
      </c>
      <c r="H2354" s="418" t="n"/>
      <c r="I2354" s="455" t="n">
        <v>57363</v>
      </c>
      <c r="J2354" s="418">
        <f>IF(L2354&lt;&gt;"",L2354,K2354)</f>
        <v/>
      </c>
      <c r="K2354" s="418">
        <f>IF(AND(T2354=TRUE, U2354=TRUE, V2354=TRUE), IF(W2354&lt;-0.05, "អនុញ្ញាត (អ្នកផ្គត់ផ្គង់ប្រកាសខ្វះ)", "បានប្រកាស (អនុញ្ញាត)"), IF(AND(T2354=FALSE, U2354=FALSE, V2354=FALSE), "ព្យួរទុក (មិនមានទិន្នន័យ)", "ប្រកាសខុស (ព្យួរទុក)"))</f>
        <v/>
      </c>
      <c r="L2354" s="418" t="inlineStr"/>
      <c r="M2354" s="418" t="inlineStr"/>
      <c r="N2354" s="455" t="n"/>
      <c r="O2354" s="455">
        <f>IF(W2354&lt;0,AI2354,I2354)</f>
        <v/>
      </c>
      <c r="P2354" s="455">
        <f>I2354-O2354</f>
        <v/>
      </c>
      <c r="Q2354" s="418" t="n"/>
      <c r="R2354" s="418" t="inlineStr">
        <is>
          <t>TI-0248205</t>
        </is>
      </c>
      <c r="S2354" s="418" t="inlineStr"/>
      <c r="T2354" s="418">
        <f>R2354=S2354</f>
        <v/>
      </c>
      <c r="U2354" s="418">
        <f>AND(MONTH(F2354)=MONTH(Y2354), YEAR(F2354)=YEAR(Y2354))</f>
        <v/>
      </c>
      <c r="V2354" s="418">
        <f>AND(AC2354&lt;&gt;"", 'Company information'!D$4&lt;&gt;"", RIGHT(SUBSTITUTE(AC2354,"-",""),9)=RIGHT(SUBSTITUTE('Company information'!D$4,"-",""),9))</f>
        <v/>
      </c>
      <c r="W2354" s="418">
        <f>AI2354-I2354</f>
        <v/>
      </c>
      <c r="X2354" s="455" t="n"/>
      <c r="Y2354" s="417" t="n"/>
      <c r="Z2354" s="418" t="n"/>
      <c r="AA2354" s="418" t="n"/>
      <c r="AB2354" s="418" t="n"/>
      <c r="AC2354" s="418" t="n"/>
      <c r="AD2354" s="418" t="n"/>
      <c r="AE2354" s="455" t="n"/>
      <c r="AF2354" s="455" t="n"/>
      <c r="AG2354" s="455" t="n"/>
      <c r="AH2354" s="455" t="n"/>
      <c r="AI2354" s="455" t="n"/>
      <c r="AJ2354" s="455" t="n"/>
      <c r="AK2354" s="455" t="n"/>
      <c r="AL2354" s="455" t="n"/>
      <c r="AM2354" s="455" t="n"/>
      <c r="AN2354" s="455" t="n"/>
      <c r="AO2354" s="455" t="n"/>
      <c r="AP2354" s="455" t="n"/>
      <c r="AQ2354" s="455" t="n"/>
      <c r="AR2354" s="418" t="n"/>
      <c r="AS2354" s="418" t="n"/>
      <c r="AT2354" s="418" t="n"/>
    </row>
    <row r="2355">
      <c r="A2355" s="417" t="n">
        <v>2346</v>
      </c>
      <c r="B2355" s="418" t="inlineStr">
        <is>
          <t>Export Charge</t>
        </is>
      </c>
      <c r="C2355" s="418" t="inlineStr">
        <is>
          <t>ឆាយ ដា ឡូយីស្ទីក</t>
        </is>
      </c>
      <c r="D2355" s="418" t="inlineStr">
        <is>
          <t>L001-100063098</t>
        </is>
      </c>
      <c r="E2355" s="418" t="inlineStr">
        <is>
          <t>2305005647</t>
        </is>
      </c>
      <c r="F2355" s="419" t="n">
        <v>45075</v>
      </c>
      <c r="G2355" s="420" t="n">
        <v>77736</v>
      </c>
      <c r="H2355" s="418" t="n"/>
      <c r="I2355" s="455" t="n">
        <v>77736</v>
      </c>
      <c r="J2355" s="418">
        <f>IF(L2355&lt;&gt;"",L2355,K2355)</f>
        <v/>
      </c>
      <c r="K2355" s="418">
        <f>IF(AND(T2355=TRUE, U2355=TRUE, V2355=TRUE), IF(W2355&lt;-0.05, "អនុញ្ញាត (អ្នកផ្គត់ផ្គង់ប្រកាសខ្វះ)", "បានប្រកាស (អនុញ្ញាត)"), IF(AND(T2355=FALSE, U2355=FALSE, V2355=FALSE), "ព្យួរទុក (មិនមានទិន្នន័យ)", "ប្រកាសខុស (ព្យួរទុក)"))</f>
        <v/>
      </c>
      <c r="L2355" s="418" t="inlineStr"/>
      <c r="M2355" s="418" t="inlineStr"/>
      <c r="N2355" s="455" t="n"/>
      <c r="O2355" s="455">
        <f>IF(W2355&lt;0,AI2355,I2355)</f>
        <v/>
      </c>
      <c r="P2355" s="455">
        <f>I2355-O2355</f>
        <v/>
      </c>
      <c r="Q2355" s="418" t="n"/>
      <c r="R2355" s="418" t="inlineStr">
        <is>
          <t>2305005647</t>
        </is>
      </c>
      <c r="S2355" s="418" t="inlineStr"/>
      <c r="T2355" s="418">
        <f>R2355=S2355</f>
        <v/>
      </c>
      <c r="U2355" s="418">
        <f>AND(MONTH(F2355)=MONTH(Y2355), YEAR(F2355)=YEAR(Y2355))</f>
        <v/>
      </c>
      <c r="V2355" s="418">
        <f>AND(AC2355&lt;&gt;"", 'Company information'!D$4&lt;&gt;"", RIGHT(SUBSTITUTE(AC2355,"-",""),9)=RIGHT(SUBSTITUTE('Company information'!D$4,"-",""),9))</f>
        <v/>
      </c>
      <c r="W2355" s="418">
        <f>AI2355-I2355</f>
        <v/>
      </c>
      <c r="X2355" s="455" t="n"/>
      <c r="Y2355" s="417" t="n"/>
      <c r="Z2355" s="418" t="n"/>
      <c r="AA2355" s="418" t="n"/>
      <c r="AB2355" s="418" t="n"/>
      <c r="AC2355" s="418" t="n"/>
      <c r="AD2355" s="418" t="n"/>
      <c r="AE2355" s="455" t="n"/>
      <c r="AF2355" s="455" t="n"/>
      <c r="AG2355" s="455" t="n"/>
      <c r="AH2355" s="455" t="n"/>
      <c r="AI2355" s="455" t="n"/>
      <c r="AJ2355" s="455" t="n"/>
      <c r="AK2355" s="455" t="n"/>
      <c r="AL2355" s="455" t="n"/>
      <c r="AM2355" s="455" t="n"/>
      <c r="AN2355" s="455" t="n"/>
      <c r="AO2355" s="455" t="n"/>
      <c r="AP2355" s="455" t="n"/>
      <c r="AQ2355" s="455" t="n"/>
      <c r="AR2355" s="418" t="n"/>
      <c r="AS2355" s="418" t="n"/>
      <c r="AT2355" s="418" t="n"/>
    </row>
    <row r="2356">
      <c r="A2356" s="417" t="n">
        <v>2347</v>
      </c>
      <c r="B2356" s="418" t="inlineStr">
        <is>
          <t>HANDLING AND TRUCKING FEE</t>
        </is>
      </c>
      <c r="C2356" s="418" t="inlineStr">
        <is>
          <t>អ៊ិចស្ពែឌីធ័រ ខេមបូឌា អិលធីឌី</t>
        </is>
      </c>
      <c r="D2356" s="418" t="inlineStr">
        <is>
          <t>L001-100045898</t>
        </is>
      </c>
      <c r="E2356" s="418" t="inlineStr">
        <is>
          <t>TI-0247897</t>
        </is>
      </c>
      <c r="F2356" s="419" t="n">
        <v>44962</v>
      </c>
      <c r="G2356" s="420" t="n">
        <v>157469</v>
      </c>
      <c r="H2356" s="418" t="n"/>
      <c r="I2356" s="455" t="n">
        <v>157469</v>
      </c>
      <c r="J2356" s="418">
        <f>IF(L2356&lt;&gt;"",L2356,K2356)</f>
        <v/>
      </c>
      <c r="K2356" s="418">
        <f>IF(AND(T2356=TRUE, U2356=TRUE, V2356=TRUE), IF(W2356&lt;-0.05, "អនុញ្ញាត (អ្នកផ្គត់ផ្គង់ប្រកាសខ្វះ)", "បានប្រកាស (អនុញ្ញាត)"), IF(AND(T2356=FALSE, U2356=FALSE, V2356=FALSE), "ព្យួរទុក (មិនមានទិន្នន័យ)", "ប្រកាសខុស (ព្យួរទុក)"))</f>
        <v/>
      </c>
      <c r="L2356" s="418" t="inlineStr"/>
      <c r="M2356" s="418" t="inlineStr"/>
      <c r="N2356" s="455" t="n"/>
      <c r="O2356" s="455">
        <f>IF(W2356&lt;0,AI2356,I2356)</f>
        <v/>
      </c>
      <c r="P2356" s="455">
        <f>I2356-O2356</f>
        <v/>
      </c>
      <c r="Q2356" s="418" t="n"/>
      <c r="R2356" s="418" t="inlineStr">
        <is>
          <t>TI-0247897</t>
        </is>
      </c>
      <c r="S2356" s="418" t="inlineStr"/>
      <c r="T2356" s="418">
        <f>R2356=S2356</f>
        <v/>
      </c>
      <c r="U2356" s="418">
        <f>AND(MONTH(F2356)=MONTH(Y2356), YEAR(F2356)=YEAR(Y2356))</f>
        <v/>
      </c>
      <c r="V2356" s="418">
        <f>AND(AC2356&lt;&gt;"", 'Company information'!D$4&lt;&gt;"", RIGHT(SUBSTITUTE(AC2356,"-",""),9)=RIGHT(SUBSTITUTE('Company information'!D$4,"-",""),9))</f>
        <v/>
      </c>
      <c r="W2356" s="418">
        <f>AI2356-I2356</f>
        <v/>
      </c>
      <c r="X2356" s="455" t="n"/>
      <c r="Y2356" s="417" t="n"/>
      <c r="Z2356" s="418" t="n"/>
      <c r="AA2356" s="418" t="n"/>
      <c r="AB2356" s="418" t="n"/>
      <c r="AC2356" s="418" t="n"/>
      <c r="AD2356" s="418" t="n"/>
      <c r="AE2356" s="455" t="n"/>
      <c r="AF2356" s="455" t="n"/>
      <c r="AG2356" s="455" t="n"/>
      <c r="AH2356" s="455" t="n"/>
      <c r="AI2356" s="455" t="n"/>
      <c r="AJ2356" s="455" t="n"/>
      <c r="AK2356" s="455" t="n"/>
      <c r="AL2356" s="455" t="n"/>
      <c r="AM2356" s="455" t="n"/>
      <c r="AN2356" s="455" t="n"/>
      <c r="AO2356" s="455" t="n"/>
      <c r="AP2356" s="455" t="n"/>
      <c r="AQ2356" s="455" t="n"/>
      <c r="AR2356" s="418" t="n"/>
      <c r="AS2356" s="418" t="n"/>
      <c r="AT2356" s="418" t="n"/>
    </row>
    <row r="2357">
      <c r="A2357" s="417" t="n">
        <v>2348</v>
      </c>
      <c r="B2357" s="418" t="inlineStr">
        <is>
          <t>Export Charge</t>
        </is>
      </c>
      <c r="C2357" s="418" t="inlineStr">
        <is>
          <t>ឆាយ ដា ឡូយីស្ទីក</t>
        </is>
      </c>
      <c r="D2357" s="418" t="inlineStr">
        <is>
          <t>L001-100063098</t>
        </is>
      </c>
      <c r="E2357" s="418" t="inlineStr">
        <is>
          <t>2305005645</t>
        </is>
      </c>
      <c r="F2357" s="419" t="n">
        <v>45075</v>
      </c>
      <c r="G2357" s="420" t="n">
        <v>90075</v>
      </c>
      <c r="H2357" s="418" t="n"/>
      <c r="I2357" s="455" t="n">
        <v>90075</v>
      </c>
      <c r="J2357" s="418">
        <f>IF(L2357&lt;&gt;"",L2357,K2357)</f>
        <v/>
      </c>
      <c r="K2357" s="418">
        <f>IF(AND(T2357=TRUE, U2357=TRUE, V2357=TRUE), IF(W2357&lt;-0.05, "អនុញ្ញាត (អ្នកផ្គត់ផ្គង់ប្រកាសខ្វះ)", "បានប្រកាស (អនុញ្ញាត)"), IF(AND(T2357=FALSE, U2357=FALSE, V2357=FALSE), "ព្យួរទុក (មិនមានទិន្នន័យ)", "ប្រកាសខុស (ព្យួរទុក)"))</f>
        <v/>
      </c>
      <c r="L2357" s="418" t="inlineStr"/>
      <c r="M2357" s="418" t="inlineStr"/>
      <c r="N2357" s="455" t="n"/>
      <c r="O2357" s="455">
        <f>IF(W2357&lt;0,AI2357,I2357)</f>
        <v/>
      </c>
      <c r="P2357" s="455">
        <f>I2357-O2357</f>
        <v/>
      </c>
      <c r="Q2357" s="418" t="n"/>
      <c r="R2357" s="418" t="inlineStr">
        <is>
          <t>2305005645</t>
        </is>
      </c>
      <c r="S2357" s="418" t="inlineStr"/>
      <c r="T2357" s="418">
        <f>R2357=S2357</f>
        <v/>
      </c>
      <c r="U2357" s="418">
        <f>AND(MONTH(F2357)=MONTH(Y2357), YEAR(F2357)=YEAR(Y2357))</f>
        <v/>
      </c>
      <c r="V2357" s="418">
        <f>AND(AC2357&lt;&gt;"", 'Company information'!D$4&lt;&gt;"", RIGHT(SUBSTITUTE(AC2357,"-",""),9)=RIGHT(SUBSTITUTE('Company information'!D$4,"-",""),9))</f>
        <v/>
      </c>
      <c r="W2357" s="418">
        <f>AI2357-I2357</f>
        <v/>
      </c>
      <c r="X2357" s="455" t="n"/>
      <c r="Y2357" s="417" t="n"/>
      <c r="Z2357" s="418" t="n"/>
      <c r="AA2357" s="418" t="n"/>
      <c r="AB2357" s="418" t="n"/>
      <c r="AC2357" s="418" t="n"/>
      <c r="AD2357" s="418" t="n"/>
      <c r="AE2357" s="455" t="n"/>
      <c r="AF2357" s="455" t="n"/>
      <c r="AG2357" s="455" t="n"/>
      <c r="AH2357" s="455" t="n"/>
      <c r="AI2357" s="455" t="n"/>
      <c r="AJ2357" s="455" t="n"/>
      <c r="AK2357" s="455" t="n"/>
      <c r="AL2357" s="455" t="n"/>
      <c r="AM2357" s="455" t="n"/>
      <c r="AN2357" s="455" t="n"/>
      <c r="AO2357" s="455" t="n"/>
      <c r="AP2357" s="455" t="n"/>
      <c r="AQ2357" s="455" t="n"/>
      <c r="AR2357" s="418" t="n"/>
      <c r="AS2357" s="418" t="n"/>
      <c r="AT2357" s="418" t="n"/>
    </row>
    <row r="2358">
      <c r="A2358" s="417" t="n">
        <v>2349</v>
      </c>
      <c r="B2358" s="418" t="inlineStr">
        <is>
          <t>Worker fee</t>
        </is>
      </c>
      <c r="C2358" s="418" t="inlineStr">
        <is>
          <t>ឆាយ ដា ឡូយីស្ទីក</t>
        </is>
      </c>
      <c r="D2358" s="418" t="inlineStr">
        <is>
          <t>L001-100063098</t>
        </is>
      </c>
      <c r="E2358" s="418" t="inlineStr">
        <is>
          <t>2305005371</t>
        </is>
      </c>
      <c r="F2358" s="419" t="n">
        <v>45069</v>
      </c>
      <c r="G2358" s="420" t="n">
        <v>6168</v>
      </c>
      <c r="H2358" s="418" t="n"/>
      <c r="I2358" s="455" t="n">
        <v>6168</v>
      </c>
      <c r="J2358" s="418">
        <f>IF(L2358&lt;&gt;"",L2358,K2358)</f>
        <v/>
      </c>
      <c r="K2358" s="418">
        <f>IF(AND(T2358=TRUE, U2358=TRUE, V2358=TRUE), IF(W2358&lt;-0.05, "អនុញ្ញាត (អ្នកផ្គត់ផ្គង់ប្រកាសខ្វះ)", "បានប្រកាស (អនុញ្ញាត)"), IF(AND(T2358=FALSE, U2358=FALSE, V2358=FALSE), "ព្យួរទុក (មិនមានទិន្នន័យ)", "ប្រកាសខុស (ព្យួរទុក)"))</f>
        <v/>
      </c>
      <c r="L2358" s="418" t="inlineStr"/>
      <c r="M2358" s="418" t="inlineStr"/>
      <c r="N2358" s="455" t="n"/>
      <c r="O2358" s="455">
        <f>IF(W2358&lt;0,AI2358,I2358)</f>
        <v/>
      </c>
      <c r="P2358" s="455">
        <f>I2358-O2358</f>
        <v/>
      </c>
      <c r="Q2358" s="418" t="n"/>
      <c r="R2358" s="418" t="inlineStr">
        <is>
          <t>2305005371</t>
        </is>
      </c>
      <c r="S2358" s="418" t="inlineStr"/>
      <c r="T2358" s="418">
        <f>R2358=S2358</f>
        <v/>
      </c>
      <c r="U2358" s="418">
        <f>AND(MONTH(F2358)=MONTH(Y2358), YEAR(F2358)=YEAR(Y2358))</f>
        <v/>
      </c>
      <c r="V2358" s="418">
        <f>AND(AC2358&lt;&gt;"", 'Company information'!D$4&lt;&gt;"", RIGHT(SUBSTITUTE(AC2358,"-",""),9)=RIGHT(SUBSTITUTE('Company information'!D$4,"-",""),9))</f>
        <v/>
      </c>
      <c r="W2358" s="418">
        <f>AI2358-I2358</f>
        <v/>
      </c>
      <c r="X2358" s="455" t="n"/>
      <c r="Y2358" s="417" t="n"/>
      <c r="Z2358" s="418" t="n"/>
      <c r="AA2358" s="418" t="n"/>
      <c r="AB2358" s="418" t="n"/>
      <c r="AC2358" s="418" t="n"/>
      <c r="AD2358" s="418" t="n"/>
      <c r="AE2358" s="455" t="n"/>
      <c r="AF2358" s="455" t="n"/>
      <c r="AG2358" s="455" t="n"/>
      <c r="AH2358" s="455" t="n"/>
      <c r="AI2358" s="455" t="n"/>
      <c r="AJ2358" s="455" t="n"/>
      <c r="AK2358" s="455" t="n"/>
      <c r="AL2358" s="455" t="n"/>
      <c r="AM2358" s="455" t="n"/>
      <c r="AN2358" s="455" t="n"/>
      <c r="AO2358" s="455" t="n"/>
      <c r="AP2358" s="455" t="n"/>
      <c r="AQ2358" s="455" t="n"/>
      <c r="AR2358" s="418" t="n"/>
      <c r="AS2358" s="418" t="n"/>
      <c r="AT2358" s="418" t="n"/>
    </row>
    <row r="2359">
      <c r="A2359" s="417" t="n">
        <v>2350</v>
      </c>
      <c r="B2359" s="418" t="inlineStr"/>
      <c r="C2359" s="418" t="inlineStr">
        <is>
          <t>ប្យួរ៉ូ វេរីតាស (ខេមបូឌា) លីមីធីត</t>
        </is>
      </c>
      <c r="D2359" s="418" t="inlineStr">
        <is>
          <t>L001-107024462</t>
        </is>
      </c>
      <c r="E2359" s="418" t="inlineStr">
        <is>
          <t>59007825</t>
        </is>
      </c>
      <c r="F2359" s="419" t="n">
        <v>44008</v>
      </c>
      <c r="G2359" s="420" t="n">
        <v>61275</v>
      </c>
      <c r="H2359" s="418" t="n"/>
      <c r="I2359" s="455" t="n">
        <v>61275</v>
      </c>
      <c r="J2359" s="418">
        <f>IF(L2359&lt;&gt;"",L2359,K2359)</f>
        <v/>
      </c>
      <c r="K2359" s="418">
        <f>IF(AND(T2359=TRUE, U2359=TRUE, V2359=TRUE), IF(W2359&lt;-0.05, "អនុញ្ញាត (អ្នកផ្គត់ផ្គង់ប្រកាសខ្វះ)", "បានប្រកាស (អនុញ្ញាត)"), IF(AND(T2359=FALSE, U2359=FALSE, V2359=FALSE), "ព្យួរទុក (មិនមានទិន្នន័យ)", "ប្រកាសខុស (ព្យួរទុក)"))</f>
        <v/>
      </c>
      <c r="L2359" s="418" t="inlineStr"/>
      <c r="M2359" s="418" t="inlineStr"/>
      <c r="N2359" s="455" t="n"/>
      <c r="O2359" s="455">
        <f>IF(W2359&lt;0,AI2359,I2359)</f>
        <v/>
      </c>
      <c r="P2359" s="455">
        <f>I2359-O2359</f>
        <v/>
      </c>
      <c r="Q2359" s="418" t="n"/>
      <c r="R2359" s="418" t="inlineStr">
        <is>
          <t>59007825</t>
        </is>
      </c>
      <c r="S2359" s="418" t="inlineStr"/>
      <c r="T2359" s="418">
        <f>R2359=S2359</f>
        <v/>
      </c>
      <c r="U2359" s="418">
        <f>AND(MONTH(F2359)=MONTH(Y2359), YEAR(F2359)=YEAR(Y2359))</f>
        <v/>
      </c>
      <c r="V2359" s="418">
        <f>AND(AC2359&lt;&gt;"", 'Company information'!D$4&lt;&gt;"", RIGHT(SUBSTITUTE(AC2359,"-",""),9)=RIGHT(SUBSTITUTE('Company information'!D$4,"-",""),9))</f>
        <v/>
      </c>
      <c r="W2359" s="418">
        <f>AI2359-I2359</f>
        <v/>
      </c>
      <c r="X2359" s="455" t="n"/>
      <c r="Y2359" s="417" t="n"/>
      <c r="Z2359" s="418" t="n"/>
      <c r="AA2359" s="418" t="n"/>
      <c r="AB2359" s="418" t="n"/>
      <c r="AC2359" s="418" t="n"/>
      <c r="AD2359" s="418" t="n"/>
      <c r="AE2359" s="455" t="n"/>
      <c r="AF2359" s="455" t="n"/>
      <c r="AG2359" s="455" t="n"/>
      <c r="AH2359" s="455" t="n"/>
      <c r="AI2359" s="455" t="n"/>
      <c r="AJ2359" s="455" t="n"/>
      <c r="AK2359" s="455" t="n"/>
      <c r="AL2359" s="455" t="n"/>
      <c r="AM2359" s="455" t="n"/>
      <c r="AN2359" s="455" t="n"/>
      <c r="AO2359" s="455" t="n"/>
      <c r="AP2359" s="455" t="n"/>
      <c r="AQ2359" s="455" t="n"/>
      <c r="AR2359" s="418" t="n"/>
      <c r="AS2359" s="418" t="n"/>
      <c r="AT2359" s="418" t="n"/>
    </row>
    <row r="2360">
      <c r="A2360" s="417" t="n">
        <v>2351</v>
      </c>
      <c r="B2360" s="418" t="inlineStr"/>
      <c r="C2360" s="418" t="inlineStr">
        <is>
          <t>ភីស៊ីអាយ សឺវីស</t>
        </is>
      </c>
      <c r="D2360" s="418" t="inlineStr">
        <is>
          <t>K010-901639639</t>
        </is>
      </c>
      <c r="E2360" s="418" t="inlineStr">
        <is>
          <t>201901108</t>
        </is>
      </c>
      <c r="F2360" s="419" t="n">
        <v>44007</v>
      </c>
      <c r="G2360" s="420" t="n">
        <v>81500</v>
      </c>
      <c r="H2360" s="418" t="n"/>
      <c r="I2360" s="455" t="n">
        <v>81500</v>
      </c>
      <c r="J2360" s="418">
        <f>IF(L2360&lt;&gt;"",L2360,K2360)</f>
        <v/>
      </c>
      <c r="K2360" s="418">
        <f>IF(AND(T2360=TRUE, U2360=TRUE, V2360=TRUE), IF(W2360&lt;-0.05, "អនុញ្ញាត (អ្នកផ្គត់ផ្គង់ប្រកាសខ្វះ)", "បានប្រកាស (អនុញ្ញាត)"), IF(AND(T2360=FALSE, U2360=FALSE, V2360=FALSE), "ព្យួរទុក (មិនមានទិន្នន័យ)", "ប្រកាសខុស (ព្យួរទុក)"))</f>
        <v/>
      </c>
      <c r="L2360" s="418" t="inlineStr"/>
      <c r="M2360" s="418" t="inlineStr"/>
      <c r="N2360" s="455" t="n"/>
      <c r="O2360" s="455">
        <f>IF(W2360&lt;0,AI2360,I2360)</f>
        <v/>
      </c>
      <c r="P2360" s="455">
        <f>I2360-O2360</f>
        <v/>
      </c>
      <c r="Q2360" s="418" t="n"/>
      <c r="R2360" s="418" t="inlineStr">
        <is>
          <t>201901108</t>
        </is>
      </c>
      <c r="S2360" s="418" t="inlineStr"/>
      <c r="T2360" s="418">
        <f>R2360=S2360</f>
        <v/>
      </c>
      <c r="U2360" s="418">
        <f>AND(MONTH(F2360)=MONTH(Y2360), YEAR(F2360)=YEAR(Y2360))</f>
        <v/>
      </c>
      <c r="V2360" s="418">
        <f>AND(AC2360&lt;&gt;"", 'Company information'!D$4&lt;&gt;"", RIGHT(SUBSTITUTE(AC2360,"-",""),9)=RIGHT(SUBSTITUTE('Company information'!D$4,"-",""),9))</f>
        <v/>
      </c>
      <c r="W2360" s="418">
        <f>AI2360-I2360</f>
        <v/>
      </c>
      <c r="X2360" s="455" t="n"/>
      <c r="Y2360" s="417" t="n"/>
      <c r="Z2360" s="418" t="n"/>
      <c r="AA2360" s="418" t="n"/>
      <c r="AB2360" s="418" t="n"/>
      <c r="AC2360" s="418" t="n"/>
      <c r="AD2360" s="418" t="n"/>
      <c r="AE2360" s="455" t="n"/>
      <c r="AF2360" s="455" t="n"/>
      <c r="AG2360" s="455" t="n"/>
      <c r="AH2360" s="455" t="n"/>
      <c r="AI2360" s="455" t="n"/>
      <c r="AJ2360" s="455" t="n"/>
      <c r="AK2360" s="455" t="n"/>
      <c r="AL2360" s="455" t="n"/>
      <c r="AM2360" s="455" t="n"/>
      <c r="AN2360" s="455" t="n"/>
      <c r="AO2360" s="455" t="n"/>
      <c r="AP2360" s="455" t="n"/>
      <c r="AQ2360" s="455" t="n"/>
      <c r="AR2360" s="418" t="n"/>
      <c r="AS2360" s="418" t="n"/>
      <c r="AT2360" s="418" t="n"/>
    </row>
    <row r="2361">
      <c r="A2361" s="417" t="n">
        <v>2352</v>
      </c>
      <c r="B2361" s="418" t="inlineStr"/>
      <c r="C2361" s="418" t="inlineStr">
        <is>
          <t>យីងកឺ ខេម ឯ.ក</t>
        </is>
      </c>
      <c r="D2361" s="418" t="inlineStr">
        <is>
          <t>K003-901900367</t>
        </is>
      </c>
      <c r="E2361" s="418" t="inlineStr">
        <is>
          <t>YK20041</t>
        </is>
      </c>
      <c r="F2361" s="419" t="n">
        <v>44049</v>
      </c>
      <c r="G2361" s="420" t="n">
        <v>485491</v>
      </c>
      <c r="H2361" s="418" t="n"/>
      <c r="I2361" s="455" t="n">
        <v>485491</v>
      </c>
      <c r="J2361" s="418">
        <f>IF(L2361&lt;&gt;"",L2361,K2361)</f>
        <v/>
      </c>
      <c r="K2361" s="418">
        <f>IF(AND(T2361=TRUE, U2361=TRUE, V2361=TRUE), IF(W2361&lt;-0.05, "អនុញ្ញាត (អ្នកផ្គត់ផ្គង់ប្រកាសខ្វះ)", "បានប្រកាស (អនុញ្ញាត)"), IF(AND(T2361=FALSE, U2361=FALSE, V2361=FALSE), "ព្យួរទុក (មិនមានទិន្នន័យ)", "ប្រកាសខុស (ព្យួរទុក)"))</f>
        <v/>
      </c>
      <c r="L2361" s="418" t="inlineStr"/>
      <c r="M2361" s="418" t="inlineStr"/>
      <c r="N2361" s="455" t="n"/>
      <c r="O2361" s="455">
        <f>IF(W2361&lt;0,AI2361,I2361)</f>
        <v/>
      </c>
      <c r="P2361" s="455">
        <f>I2361-O2361</f>
        <v/>
      </c>
      <c r="Q2361" s="418" t="n"/>
      <c r="R2361" s="418" t="inlineStr">
        <is>
          <t>YK20041</t>
        </is>
      </c>
      <c r="S2361" s="418" t="inlineStr"/>
      <c r="T2361" s="418">
        <f>R2361=S2361</f>
        <v/>
      </c>
      <c r="U2361" s="418">
        <f>AND(MONTH(F2361)=MONTH(Y2361), YEAR(F2361)=YEAR(Y2361))</f>
        <v/>
      </c>
      <c r="V2361" s="418">
        <f>AND(AC2361&lt;&gt;"", 'Company information'!D$4&lt;&gt;"", RIGHT(SUBSTITUTE(AC2361,"-",""),9)=RIGHT(SUBSTITUTE('Company information'!D$4,"-",""),9))</f>
        <v/>
      </c>
      <c r="W2361" s="418">
        <f>AI2361-I2361</f>
        <v/>
      </c>
      <c r="X2361" s="455" t="n"/>
      <c r="Y2361" s="417" t="n"/>
      <c r="Z2361" s="418" t="n"/>
      <c r="AA2361" s="418" t="n"/>
      <c r="AB2361" s="418" t="n"/>
      <c r="AC2361" s="418" t="n"/>
      <c r="AD2361" s="418" t="n"/>
      <c r="AE2361" s="455" t="n"/>
      <c r="AF2361" s="455" t="n"/>
      <c r="AG2361" s="455" t="n"/>
      <c r="AH2361" s="455" t="n"/>
      <c r="AI2361" s="455" t="n"/>
      <c r="AJ2361" s="455" t="n"/>
      <c r="AK2361" s="455" t="n"/>
      <c r="AL2361" s="455" t="n"/>
      <c r="AM2361" s="455" t="n"/>
      <c r="AN2361" s="455" t="n"/>
      <c r="AO2361" s="455" t="n"/>
      <c r="AP2361" s="455" t="n"/>
      <c r="AQ2361" s="455" t="n"/>
      <c r="AR2361" s="418" t="n"/>
      <c r="AS2361" s="418" t="n"/>
      <c r="AT2361" s="418" t="n"/>
    </row>
    <row r="2362">
      <c r="A2362" s="417" t="n">
        <v>2353</v>
      </c>
      <c r="B2362" s="418" t="inlineStr"/>
      <c r="C2362" s="418" t="inlineStr">
        <is>
          <t>ខេមបូឌាន វ៉ាយភីស៊ី ត្រេឌីង ឯ.ក</t>
        </is>
      </c>
      <c r="D2362" s="418" t="inlineStr">
        <is>
          <t>B108-901904896</t>
        </is>
      </c>
      <c r="E2362" s="418" t="inlineStr">
        <is>
          <t>20200057</t>
        </is>
      </c>
      <c r="F2362" s="419" t="n">
        <v>44012</v>
      </c>
      <c r="G2362" s="420" t="n">
        <v>1361090</v>
      </c>
      <c r="H2362" s="418" t="n"/>
      <c r="I2362" s="455" t="n">
        <v>1361090</v>
      </c>
      <c r="J2362" s="418">
        <f>IF(L2362&lt;&gt;"",L2362,K2362)</f>
        <v/>
      </c>
      <c r="K2362" s="418">
        <f>IF(AND(T2362=TRUE, U2362=TRUE, V2362=TRUE), IF(W2362&lt;-0.05, "អនុញ្ញាត (អ្នកផ្គត់ផ្គង់ប្រកាសខ្វះ)", "បានប្រកាស (អនុញ្ញាត)"), IF(AND(T2362=FALSE, U2362=FALSE, V2362=FALSE), "ព្យួរទុក (មិនមានទិន្នន័យ)", "ប្រកាសខុស (ព្យួរទុក)"))</f>
        <v/>
      </c>
      <c r="L2362" s="418" t="inlineStr"/>
      <c r="M2362" s="418" t="inlineStr"/>
      <c r="N2362" s="455" t="n"/>
      <c r="O2362" s="455">
        <f>IF(W2362&lt;0,AI2362,I2362)</f>
        <v/>
      </c>
      <c r="P2362" s="455">
        <f>I2362-O2362</f>
        <v/>
      </c>
      <c r="Q2362" s="418" t="n"/>
      <c r="R2362" s="418" t="inlineStr">
        <is>
          <t>20200057</t>
        </is>
      </c>
      <c r="S2362" s="418" t="inlineStr"/>
      <c r="T2362" s="418">
        <f>R2362=S2362</f>
        <v/>
      </c>
      <c r="U2362" s="418">
        <f>AND(MONTH(F2362)=MONTH(Y2362), YEAR(F2362)=YEAR(Y2362))</f>
        <v/>
      </c>
      <c r="V2362" s="418">
        <f>AND(AC2362&lt;&gt;"", 'Company information'!D$4&lt;&gt;"", RIGHT(SUBSTITUTE(AC2362,"-",""),9)=RIGHT(SUBSTITUTE('Company information'!D$4,"-",""),9))</f>
        <v/>
      </c>
      <c r="W2362" s="418">
        <f>AI2362-I2362</f>
        <v/>
      </c>
      <c r="X2362" s="455" t="n"/>
      <c r="Y2362" s="417" t="n"/>
      <c r="Z2362" s="418" t="n"/>
      <c r="AA2362" s="418" t="n"/>
      <c r="AB2362" s="418" t="n"/>
      <c r="AC2362" s="418" t="n"/>
      <c r="AD2362" s="418" t="n"/>
      <c r="AE2362" s="455" t="n"/>
      <c r="AF2362" s="455" t="n"/>
      <c r="AG2362" s="455" t="n"/>
      <c r="AH2362" s="455" t="n"/>
      <c r="AI2362" s="455" t="n"/>
      <c r="AJ2362" s="455" t="n"/>
      <c r="AK2362" s="455" t="n"/>
      <c r="AL2362" s="455" t="n"/>
      <c r="AM2362" s="455" t="n"/>
      <c r="AN2362" s="455" t="n"/>
      <c r="AO2362" s="455" t="n"/>
      <c r="AP2362" s="455" t="n"/>
      <c r="AQ2362" s="455" t="n"/>
      <c r="AR2362" s="418" t="n"/>
      <c r="AS2362" s="418" t="n"/>
      <c r="AT2362" s="418" t="n"/>
    </row>
    <row r="2363">
      <c r="A2363" s="417" t="n">
        <v>2354</v>
      </c>
      <c r="B2363" s="418" t="inlineStr"/>
      <c r="C2363" s="418" t="inlineStr">
        <is>
          <t>កំពង់ផែស្វយ័តភ្នំពេញ "ក.ស.ភ"</t>
        </is>
      </c>
      <c r="D2363" s="418" t="inlineStr">
        <is>
          <t>L001-100044999</t>
        </is>
      </c>
      <c r="E2363" s="418" t="inlineStr">
        <is>
          <t>INV20200630470</t>
        </is>
      </c>
      <c r="F2363" s="419" t="n">
        <v>44012</v>
      </c>
      <c r="G2363" s="420" t="n">
        <v>29284</v>
      </c>
      <c r="H2363" s="418" t="n"/>
      <c r="I2363" s="455" t="n">
        <v>29284</v>
      </c>
      <c r="J2363" s="418">
        <f>IF(L2363&lt;&gt;"",L2363,K2363)</f>
        <v/>
      </c>
      <c r="K2363" s="418">
        <f>IF(AND(T2363=TRUE, U2363=TRUE, V2363=TRUE), IF(W2363&lt;-0.05, "អនុញ្ញាត (អ្នកផ្គត់ផ្គង់ប្រកាសខ្វះ)", "បានប្រកាស (អនុញ្ញាត)"), IF(AND(T2363=FALSE, U2363=FALSE, V2363=FALSE), "ព្យួរទុក (មិនមានទិន្នន័យ)", "ប្រកាសខុស (ព្យួរទុក)"))</f>
        <v/>
      </c>
      <c r="L2363" s="418" t="inlineStr"/>
      <c r="M2363" s="418" t="inlineStr"/>
      <c r="N2363" s="455" t="n"/>
      <c r="O2363" s="455">
        <f>IF(W2363&lt;0,AI2363,I2363)</f>
        <v/>
      </c>
      <c r="P2363" s="455">
        <f>I2363-O2363</f>
        <v/>
      </c>
      <c r="Q2363" s="418" t="n"/>
      <c r="R2363" s="418" t="inlineStr">
        <is>
          <t>INV20200630470</t>
        </is>
      </c>
      <c r="S2363" s="418" t="inlineStr"/>
      <c r="T2363" s="418">
        <f>R2363=S2363</f>
        <v/>
      </c>
      <c r="U2363" s="418">
        <f>AND(MONTH(F2363)=MONTH(Y2363), YEAR(F2363)=YEAR(Y2363))</f>
        <v/>
      </c>
      <c r="V2363" s="418">
        <f>AND(AC2363&lt;&gt;"", 'Company information'!D$4&lt;&gt;"", RIGHT(SUBSTITUTE(AC2363,"-",""),9)=RIGHT(SUBSTITUTE('Company information'!D$4,"-",""),9))</f>
        <v/>
      </c>
      <c r="W2363" s="418">
        <f>AI2363-I2363</f>
        <v/>
      </c>
      <c r="X2363" s="455" t="n"/>
      <c r="Y2363" s="417" t="n"/>
      <c r="Z2363" s="418" t="n"/>
      <c r="AA2363" s="418" t="n"/>
      <c r="AB2363" s="418" t="n"/>
      <c r="AC2363" s="418" t="n"/>
      <c r="AD2363" s="418" t="n"/>
      <c r="AE2363" s="455" t="n"/>
      <c r="AF2363" s="455" t="n"/>
      <c r="AG2363" s="455" t="n"/>
      <c r="AH2363" s="455" t="n"/>
      <c r="AI2363" s="455" t="n"/>
      <c r="AJ2363" s="455" t="n"/>
      <c r="AK2363" s="455" t="n"/>
      <c r="AL2363" s="455" t="n"/>
      <c r="AM2363" s="455" t="n"/>
      <c r="AN2363" s="455" t="n"/>
      <c r="AO2363" s="455" t="n"/>
      <c r="AP2363" s="455" t="n"/>
      <c r="AQ2363" s="455" t="n"/>
      <c r="AR2363" s="418" t="n"/>
      <c r="AS2363" s="418" t="n"/>
      <c r="AT2363" s="418" t="n"/>
    </row>
    <row r="2364">
      <c r="A2364" s="417" t="n">
        <v>2355</v>
      </c>
      <c r="B2364" s="418" t="inlineStr"/>
      <c r="C2364" s="418" t="inlineStr">
        <is>
          <t>អ៊ីជីអេហ្វ ឡូជីស្ទីក ខូ អិលធីឌី</t>
        </is>
      </c>
      <c r="D2364" s="418" t="inlineStr">
        <is>
          <t>L001-901501877</t>
        </is>
      </c>
      <c r="E2364" s="418" t="inlineStr">
        <is>
          <t>2004510</t>
        </is>
      </c>
      <c r="F2364" s="419" t="n">
        <v>44012</v>
      </c>
      <c r="G2364" s="420" t="n">
        <v>94139</v>
      </c>
      <c r="H2364" s="418" t="n"/>
      <c r="I2364" s="455" t="n">
        <v>94139</v>
      </c>
      <c r="J2364" s="418">
        <f>IF(L2364&lt;&gt;"",L2364,K2364)</f>
        <v/>
      </c>
      <c r="K2364" s="418">
        <f>IF(AND(T2364=TRUE, U2364=TRUE, V2364=TRUE), IF(W2364&lt;-0.05, "អនុញ្ញាត (អ្នកផ្គត់ផ្គង់ប្រកាសខ្វះ)", "បានប្រកាស (អនុញ្ញាត)"), IF(AND(T2364=FALSE, U2364=FALSE, V2364=FALSE), "ព្យួរទុក (មិនមានទិន្នន័យ)", "ប្រកាសខុស (ព្យួរទុក)"))</f>
        <v/>
      </c>
      <c r="L2364" s="418" t="inlineStr"/>
      <c r="M2364" s="418" t="inlineStr"/>
      <c r="N2364" s="455" t="n"/>
      <c r="O2364" s="455">
        <f>IF(W2364&lt;0,AI2364,I2364)</f>
        <v/>
      </c>
      <c r="P2364" s="455">
        <f>I2364-O2364</f>
        <v/>
      </c>
      <c r="Q2364" s="418" t="n"/>
      <c r="R2364" s="418" t="inlineStr">
        <is>
          <t>2004510</t>
        </is>
      </c>
      <c r="S2364" s="418" t="inlineStr"/>
      <c r="T2364" s="418">
        <f>R2364=S2364</f>
        <v/>
      </c>
      <c r="U2364" s="418">
        <f>AND(MONTH(F2364)=MONTH(Y2364), YEAR(F2364)=YEAR(Y2364))</f>
        <v/>
      </c>
      <c r="V2364" s="418">
        <f>AND(AC2364&lt;&gt;"", 'Company information'!D$4&lt;&gt;"", RIGHT(SUBSTITUTE(AC2364,"-",""),9)=RIGHT(SUBSTITUTE('Company information'!D$4,"-",""),9))</f>
        <v/>
      </c>
      <c r="W2364" s="418">
        <f>AI2364-I2364</f>
        <v/>
      </c>
      <c r="X2364" s="455" t="n"/>
      <c r="Y2364" s="417" t="n"/>
      <c r="Z2364" s="418" t="n"/>
      <c r="AA2364" s="418" t="n"/>
      <c r="AB2364" s="418" t="n"/>
      <c r="AC2364" s="418" t="n"/>
      <c r="AD2364" s="418" t="n"/>
      <c r="AE2364" s="455" t="n"/>
      <c r="AF2364" s="455" t="n"/>
      <c r="AG2364" s="455" t="n"/>
      <c r="AH2364" s="455" t="n"/>
      <c r="AI2364" s="455" t="n"/>
      <c r="AJ2364" s="455" t="n"/>
      <c r="AK2364" s="455" t="n"/>
      <c r="AL2364" s="455" t="n"/>
      <c r="AM2364" s="455" t="n"/>
      <c r="AN2364" s="455" t="n"/>
      <c r="AO2364" s="455" t="n"/>
      <c r="AP2364" s="455" t="n"/>
      <c r="AQ2364" s="455" t="n"/>
      <c r="AR2364" s="418" t="n"/>
      <c r="AS2364" s="418" t="n"/>
      <c r="AT2364" s="418" t="n"/>
    </row>
    <row r="2365">
      <c r="A2365" s="417" t="n">
        <v>2356</v>
      </c>
      <c r="B2365" s="418" t="inlineStr"/>
      <c r="C2365" s="418" t="inlineStr">
        <is>
          <t>ខេមបូឌាន វ៉ាយភីស៊ី ត្រេឌីង ឯ.ក</t>
        </is>
      </c>
      <c r="D2365" s="418" t="inlineStr">
        <is>
          <t>B108-901904896</t>
        </is>
      </c>
      <c r="E2365" s="418" t="inlineStr">
        <is>
          <t>20200047</t>
        </is>
      </c>
      <c r="F2365" s="419" t="n">
        <v>43997</v>
      </c>
      <c r="G2365" s="420" t="n">
        <v>663213</v>
      </c>
      <c r="H2365" s="418" t="n"/>
      <c r="I2365" s="455" t="n">
        <v>663213</v>
      </c>
      <c r="J2365" s="418">
        <f>IF(L2365&lt;&gt;"",L2365,K2365)</f>
        <v/>
      </c>
      <c r="K2365" s="418">
        <f>IF(AND(T2365=TRUE, U2365=TRUE, V2365=TRUE), IF(W2365&lt;-0.05, "អនុញ្ញាត (អ្នកផ្គត់ផ្គង់ប្រកាសខ្វះ)", "បានប្រកាស (អនុញ្ញាត)"), IF(AND(T2365=FALSE, U2365=FALSE, V2365=FALSE), "ព្យួរទុក (មិនមានទិន្នន័យ)", "ប្រកាសខុស (ព្យួរទុក)"))</f>
        <v/>
      </c>
      <c r="L2365" s="418" t="inlineStr"/>
      <c r="M2365" s="418" t="inlineStr"/>
      <c r="N2365" s="455" t="n"/>
      <c r="O2365" s="455">
        <f>IF(W2365&lt;0,AI2365,I2365)</f>
        <v/>
      </c>
      <c r="P2365" s="455">
        <f>I2365-O2365</f>
        <v/>
      </c>
      <c r="Q2365" s="418" t="n"/>
      <c r="R2365" s="418" t="inlineStr">
        <is>
          <t>20200047</t>
        </is>
      </c>
      <c r="S2365" s="418" t="inlineStr"/>
      <c r="T2365" s="418">
        <f>R2365=S2365</f>
        <v/>
      </c>
      <c r="U2365" s="418">
        <f>AND(MONTH(F2365)=MONTH(Y2365), YEAR(F2365)=YEAR(Y2365))</f>
        <v/>
      </c>
      <c r="V2365" s="418">
        <f>AND(AC2365&lt;&gt;"", 'Company information'!D$4&lt;&gt;"", RIGHT(SUBSTITUTE(AC2365,"-",""),9)=RIGHT(SUBSTITUTE('Company information'!D$4,"-",""),9))</f>
        <v/>
      </c>
      <c r="W2365" s="418">
        <f>AI2365-I2365</f>
        <v/>
      </c>
      <c r="X2365" s="455" t="n"/>
      <c r="Y2365" s="417" t="n"/>
      <c r="Z2365" s="418" t="n"/>
      <c r="AA2365" s="418" t="n"/>
      <c r="AB2365" s="418" t="n"/>
      <c r="AC2365" s="418" t="n"/>
      <c r="AD2365" s="418" t="n"/>
      <c r="AE2365" s="455" t="n"/>
      <c r="AF2365" s="455" t="n"/>
      <c r="AG2365" s="455" t="n"/>
      <c r="AH2365" s="455" t="n"/>
      <c r="AI2365" s="455" t="n"/>
      <c r="AJ2365" s="455" t="n"/>
      <c r="AK2365" s="455" t="n"/>
      <c r="AL2365" s="455" t="n"/>
      <c r="AM2365" s="455" t="n"/>
      <c r="AN2365" s="455" t="n"/>
      <c r="AO2365" s="455" t="n"/>
      <c r="AP2365" s="455" t="n"/>
      <c r="AQ2365" s="455" t="n"/>
      <c r="AR2365" s="418" t="n"/>
      <c r="AS2365" s="418" t="n"/>
      <c r="AT2365" s="418" t="n"/>
    </row>
    <row r="2366">
      <c r="A2366" s="417" t="n">
        <v>2357</v>
      </c>
      <c r="B2366" s="418" t="inlineStr"/>
      <c r="C2366" s="418" t="inlineStr">
        <is>
          <t>វ៉ាយ.ស៊ី ផេកខេជីង ឯ.ក</t>
        </is>
      </c>
      <c r="D2366" s="418" t="inlineStr">
        <is>
          <t>L001-901700417</t>
        </is>
      </c>
      <c r="E2366" s="418" t="inlineStr">
        <is>
          <t>TI0097</t>
        </is>
      </c>
      <c r="F2366" s="419" t="n">
        <v>44004</v>
      </c>
      <c r="G2366" s="420" t="n">
        <v>6932898</v>
      </c>
      <c r="H2366" s="418" t="n"/>
      <c r="I2366" s="455" t="n">
        <v>6932898</v>
      </c>
      <c r="J2366" s="418">
        <f>IF(L2366&lt;&gt;"",L2366,K2366)</f>
        <v/>
      </c>
      <c r="K2366" s="418">
        <f>IF(AND(T2366=TRUE, U2366=TRUE, V2366=TRUE), IF(W2366&lt;-0.05, "អនុញ្ញាត (អ្នកផ្គត់ផ្គង់ប្រកាសខ្វះ)", "បានប្រកាស (អនុញ្ញាត)"), IF(AND(T2366=FALSE, U2366=FALSE, V2366=FALSE), "ព្យួរទុក (មិនមានទិន្នន័យ)", "ប្រកាសខុស (ព្យួរទុក)"))</f>
        <v/>
      </c>
      <c r="L2366" s="418" t="inlineStr"/>
      <c r="M2366" s="418" t="inlineStr"/>
      <c r="N2366" s="455" t="n"/>
      <c r="O2366" s="455">
        <f>IF(W2366&lt;0,AI2366,I2366)</f>
        <v/>
      </c>
      <c r="P2366" s="455">
        <f>I2366-O2366</f>
        <v/>
      </c>
      <c r="Q2366" s="418" t="n"/>
      <c r="R2366" s="418" t="inlineStr">
        <is>
          <t>TI0097</t>
        </is>
      </c>
      <c r="S2366" s="418" t="inlineStr"/>
      <c r="T2366" s="418">
        <f>R2366=S2366</f>
        <v/>
      </c>
      <c r="U2366" s="418">
        <f>AND(MONTH(F2366)=MONTH(Y2366), YEAR(F2366)=YEAR(Y2366))</f>
        <v/>
      </c>
      <c r="V2366" s="418">
        <f>AND(AC2366&lt;&gt;"", 'Company information'!D$4&lt;&gt;"", RIGHT(SUBSTITUTE(AC2366,"-",""),9)=RIGHT(SUBSTITUTE('Company information'!D$4,"-",""),9))</f>
        <v/>
      </c>
      <c r="W2366" s="418">
        <f>AI2366-I2366</f>
        <v/>
      </c>
      <c r="X2366" s="455" t="n"/>
      <c r="Y2366" s="417" t="n"/>
      <c r="Z2366" s="418" t="n"/>
      <c r="AA2366" s="418" t="n"/>
      <c r="AB2366" s="418" t="n"/>
      <c r="AC2366" s="418" t="n"/>
      <c r="AD2366" s="418" t="n"/>
      <c r="AE2366" s="455" t="n"/>
      <c r="AF2366" s="455" t="n"/>
      <c r="AG2366" s="455" t="n"/>
      <c r="AH2366" s="455" t="n"/>
      <c r="AI2366" s="455" t="n"/>
      <c r="AJ2366" s="455" t="n"/>
      <c r="AK2366" s="455" t="n"/>
      <c r="AL2366" s="455" t="n"/>
      <c r="AM2366" s="455" t="n"/>
      <c r="AN2366" s="455" t="n"/>
      <c r="AO2366" s="455" t="n"/>
      <c r="AP2366" s="455" t="n"/>
      <c r="AQ2366" s="455" t="n"/>
      <c r="AR2366" s="418" t="n"/>
      <c r="AS2366" s="418" t="n"/>
      <c r="AT2366" s="418" t="n"/>
    </row>
    <row r="2367">
      <c r="A2367" s="417" t="n">
        <v>2358</v>
      </c>
      <c r="B2367" s="418" t="inlineStr"/>
      <c r="C2367" s="418" t="inlineStr">
        <is>
          <t>វ៉ាយ.ស៊ី ផេកខេជីង ឯ.ក</t>
        </is>
      </c>
      <c r="D2367" s="418" t="inlineStr">
        <is>
          <t>L001-901700417</t>
        </is>
      </c>
      <c r="E2367" s="418" t="inlineStr">
        <is>
          <t>TI0094</t>
        </is>
      </c>
      <c r="F2367" s="419" t="n">
        <v>44171</v>
      </c>
      <c r="G2367" s="420" t="n">
        <v>1567027</v>
      </c>
      <c r="H2367" s="418" t="n"/>
      <c r="I2367" s="455" t="n">
        <v>1567027</v>
      </c>
      <c r="J2367" s="418">
        <f>IF(L2367&lt;&gt;"",L2367,K2367)</f>
        <v/>
      </c>
      <c r="K2367" s="418">
        <f>IF(AND(T2367=TRUE, U2367=TRUE, V2367=TRUE), IF(W2367&lt;-0.05, "អនុញ្ញាត (អ្នកផ្គត់ផ្គង់ប្រកាសខ្វះ)", "បានប្រកាស (អនុញ្ញាត)"), IF(AND(T2367=FALSE, U2367=FALSE, V2367=FALSE), "ព្យួរទុក (មិនមានទិន្នន័យ)", "ប្រកាសខុស (ព្យួរទុក)"))</f>
        <v/>
      </c>
      <c r="L2367" s="418" t="inlineStr"/>
      <c r="M2367" s="418" t="inlineStr"/>
      <c r="N2367" s="455" t="n"/>
      <c r="O2367" s="455">
        <f>IF(W2367&lt;0,AI2367,I2367)</f>
        <v/>
      </c>
      <c r="P2367" s="455">
        <f>I2367-O2367</f>
        <v/>
      </c>
      <c r="Q2367" s="418" t="n"/>
      <c r="R2367" s="418" t="inlineStr">
        <is>
          <t>TI0094</t>
        </is>
      </c>
      <c r="S2367" s="418" t="inlineStr"/>
      <c r="T2367" s="418">
        <f>R2367=S2367</f>
        <v/>
      </c>
      <c r="U2367" s="418">
        <f>AND(MONTH(F2367)=MONTH(Y2367), YEAR(F2367)=YEAR(Y2367))</f>
        <v/>
      </c>
      <c r="V2367" s="418">
        <f>AND(AC2367&lt;&gt;"", 'Company information'!D$4&lt;&gt;"", RIGHT(SUBSTITUTE(AC2367,"-",""),9)=RIGHT(SUBSTITUTE('Company information'!D$4,"-",""),9))</f>
        <v/>
      </c>
      <c r="W2367" s="418">
        <f>AI2367-I2367</f>
        <v/>
      </c>
      <c r="X2367" s="455" t="n"/>
      <c r="Y2367" s="417" t="n"/>
      <c r="Z2367" s="418" t="n"/>
      <c r="AA2367" s="418" t="n"/>
      <c r="AB2367" s="418" t="n"/>
      <c r="AC2367" s="418" t="n"/>
      <c r="AD2367" s="418" t="n"/>
      <c r="AE2367" s="455" t="n"/>
      <c r="AF2367" s="455" t="n"/>
      <c r="AG2367" s="455" t="n"/>
      <c r="AH2367" s="455" t="n"/>
      <c r="AI2367" s="455" t="n"/>
      <c r="AJ2367" s="455" t="n"/>
      <c r="AK2367" s="455" t="n"/>
      <c r="AL2367" s="455" t="n"/>
      <c r="AM2367" s="455" t="n"/>
      <c r="AN2367" s="455" t="n"/>
      <c r="AO2367" s="455" t="n"/>
      <c r="AP2367" s="455" t="n"/>
      <c r="AQ2367" s="455" t="n"/>
      <c r="AR2367" s="418" t="n"/>
      <c r="AS2367" s="418" t="n"/>
      <c r="AT2367" s="418" t="n"/>
    </row>
    <row r="2368">
      <c r="A2368" s="417" t="n">
        <v>2359</v>
      </c>
      <c r="B2368" s="418" t="inlineStr"/>
      <c r="C2368" s="418" t="inlineStr">
        <is>
          <t>អ៊ិនធើថេក ថេសធីង សឺវីស (ខេមបូឌា) ខមភេនី លីមីធីត</t>
        </is>
      </c>
      <c r="D2368" s="418" t="inlineStr">
        <is>
          <t>L001-100045707</t>
        </is>
      </c>
      <c r="E2368" s="418" t="inlineStr">
        <is>
          <t>KHM20200006461</t>
        </is>
      </c>
      <c r="F2368" s="419" t="n">
        <v>43998</v>
      </c>
      <c r="G2368" s="420" t="n">
        <v>57464</v>
      </c>
      <c r="H2368" s="418" t="n"/>
      <c r="I2368" s="455" t="n">
        <v>57464</v>
      </c>
      <c r="J2368" s="418">
        <f>IF(L2368&lt;&gt;"",L2368,K2368)</f>
        <v/>
      </c>
      <c r="K2368" s="418">
        <f>IF(AND(T2368=TRUE, U2368=TRUE, V2368=TRUE), IF(W2368&lt;-0.05, "អនុញ្ញាត (អ្នកផ្គត់ផ្គង់ប្រកាសខ្វះ)", "បានប្រកាស (អនុញ្ញាត)"), IF(AND(T2368=FALSE, U2368=FALSE, V2368=FALSE), "ព្យួរទុក (មិនមានទិន្នន័យ)", "ប្រកាសខុស (ព្យួរទុក)"))</f>
        <v/>
      </c>
      <c r="L2368" s="418" t="inlineStr"/>
      <c r="M2368" s="418" t="inlineStr"/>
      <c r="N2368" s="455" t="n"/>
      <c r="O2368" s="455">
        <f>IF(W2368&lt;0,AI2368,I2368)</f>
        <v/>
      </c>
      <c r="P2368" s="455">
        <f>I2368-O2368</f>
        <v/>
      </c>
      <c r="Q2368" s="418" t="n"/>
      <c r="R2368" s="418" t="inlineStr">
        <is>
          <t>KHM20200006461</t>
        </is>
      </c>
      <c r="S2368" s="418" t="inlineStr"/>
      <c r="T2368" s="418">
        <f>R2368=S2368</f>
        <v/>
      </c>
      <c r="U2368" s="418">
        <f>AND(MONTH(F2368)=MONTH(Y2368), YEAR(F2368)=YEAR(Y2368))</f>
        <v/>
      </c>
      <c r="V2368" s="418">
        <f>AND(AC2368&lt;&gt;"", 'Company information'!D$4&lt;&gt;"", RIGHT(SUBSTITUTE(AC2368,"-",""),9)=RIGHT(SUBSTITUTE('Company information'!D$4,"-",""),9))</f>
        <v/>
      </c>
      <c r="W2368" s="418">
        <f>AI2368-I2368</f>
        <v/>
      </c>
      <c r="X2368" s="455" t="n"/>
      <c r="Y2368" s="417" t="n"/>
      <c r="Z2368" s="418" t="n"/>
      <c r="AA2368" s="418" t="n"/>
      <c r="AB2368" s="418" t="n"/>
      <c r="AC2368" s="418" t="n"/>
      <c r="AD2368" s="418" t="n"/>
      <c r="AE2368" s="455" t="n"/>
      <c r="AF2368" s="455" t="n"/>
      <c r="AG2368" s="455" t="n"/>
      <c r="AH2368" s="455" t="n"/>
      <c r="AI2368" s="455" t="n"/>
      <c r="AJ2368" s="455" t="n"/>
      <c r="AK2368" s="455" t="n"/>
      <c r="AL2368" s="455" t="n"/>
      <c r="AM2368" s="455" t="n"/>
      <c r="AN2368" s="455" t="n"/>
      <c r="AO2368" s="455" t="n"/>
      <c r="AP2368" s="455" t="n"/>
      <c r="AQ2368" s="455" t="n"/>
      <c r="AR2368" s="418" t="n"/>
      <c r="AS2368" s="418" t="n"/>
      <c r="AT2368" s="418" t="n"/>
    </row>
    <row r="2369">
      <c r="A2369" s="417" t="n">
        <v>2360</v>
      </c>
      <c r="B2369" s="418" t="inlineStr"/>
      <c r="C2369" s="418" t="inlineStr">
        <is>
          <t>អ៊ិចស្ពែឌីធ័រ ខេមបូឌា អិលធីឌី</t>
        </is>
      </c>
      <c r="D2369" s="418" t="inlineStr">
        <is>
          <t>L001-100045898</t>
        </is>
      </c>
      <c r="E2369" s="418" t="inlineStr">
        <is>
          <t>TI0179089</t>
        </is>
      </c>
      <c r="F2369" s="419" t="n">
        <v>44012</v>
      </c>
      <c r="G2369" s="420" t="n">
        <v>146939</v>
      </c>
      <c r="H2369" s="418" t="n"/>
      <c r="I2369" s="455" t="n">
        <v>146939</v>
      </c>
      <c r="J2369" s="418">
        <f>IF(L2369&lt;&gt;"",L2369,K2369)</f>
        <v/>
      </c>
      <c r="K2369" s="418">
        <f>IF(AND(T2369=TRUE, U2369=TRUE, V2369=TRUE), IF(W2369&lt;-0.05, "អនុញ្ញាត (អ្នកផ្គត់ផ្គង់ប្រកាសខ្វះ)", "បានប្រកាស (អនុញ្ញាត)"), IF(AND(T2369=FALSE, U2369=FALSE, V2369=FALSE), "ព្យួរទុក (មិនមានទិន្នន័យ)", "ប្រកាសខុស (ព្យួរទុក)"))</f>
        <v/>
      </c>
      <c r="L2369" s="418" t="inlineStr"/>
      <c r="M2369" s="418" t="inlineStr"/>
      <c r="N2369" s="455" t="n"/>
      <c r="O2369" s="455">
        <f>IF(W2369&lt;0,AI2369,I2369)</f>
        <v/>
      </c>
      <c r="P2369" s="455">
        <f>I2369-O2369</f>
        <v/>
      </c>
      <c r="Q2369" s="418" t="n"/>
      <c r="R2369" s="418" t="inlineStr">
        <is>
          <t>TI0179089</t>
        </is>
      </c>
      <c r="S2369" s="418" t="inlineStr"/>
      <c r="T2369" s="418">
        <f>R2369=S2369</f>
        <v/>
      </c>
      <c r="U2369" s="418">
        <f>AND(MONTH(F2369)=MONTH(Y2369), YEAR(F2369)=YEAR(Y2369))</f>
        <v/>
      </c>
      <c r="V2369" s="418">
        <f>AND(AC2369&lt;&gt;"", 'Company information'!D$4&lt;&gt;"", RIGHT(SUBSTITUTE(AC2369,"-",""),9)=RIGHT(SUBSTITUTE('Company information'!D$4,"-",""),9))</f>
        <v/>
      </c>
      <c r="W2369" s="418">
        <f>AI2369-I2369</f>
        <v/>
      </c>
      <c r="X2369" s="455" t="n"/>
      <c r="Y2369" s="417" t="n"/>
      <c r="Z2369" s="418" t="n"/>
      <c r="AA2369" s="418" t="n"/>
      <c r="AB2369" s="418" t="n"/>
      <c r="AC2369" s="418" t="n"/>
      <c r="AD2369" s="418" t="n"/>
      <c r="AE2369" s="455" t="n"/>
      <c r="AF2369" s="455" t="n"/>
      <c r="AG2369" s="455" t="n"/>
      <c r="AH2369" s="455" t="n"/>
      <c r="AI2369" s="455" t="n"/>
      <c r="AJ2369" s="455" t="n"/>
      <c r="AK2369" s="455" t="n"/>
      <c r="AL2369" s="455" t="n"/>
      <c r="AM2369" s="455" t="n"/>
      <c r="AN2369" s="455" t="n"/>
      <c r="AO2369" s="455" t="n"/>
      <c r="AP2369" s="455" t="n"/>
      <c r="AQ2369" s="455" t="n"/>
      <c r="AR2369" s="418" t="n"/>
      <c r="AS2369" s="418" t="n"/>
      <c r="AT2369" s="418" t="n"/>
    </row>
    <row r="2370">
      <c r="A2370" s="417" t="n">
        <v>2361</v>
      </c>
      <c r="B2370" s="418" t="inlineStr"/>
      <c r="C2370" s="418" t="inlineStr">
        <is>
          <t>អ៊ិចស្ពែឌីធ័រ ខេមបូឌា អិលធីឌី</t>
        </is>
      </c>
      <c r="D2370" s="418" t="inlineStr">
        <is>
          <t>L001-100045898</t>
        </is>
      </c>
      <c r="E2370" s="418" t="inlineStr">
        <is>
          <t>TI0179082</t>
        </is>
      </c>
      <c r="F2370" s="419" t="n">
        <v>44012</v>
      </c>
      <c r="G2370" s="420" t="n">
        <v>173134</v>
      </c>
      <c r="H2370" s="418" t="n"/>
      <c r="I2370" s="455" t="n">
        <v>173134</v>
      </c>
      <c r="J2370" s="418">
        <f>IF(L2370&lt;&gt;"",L2370,K2370)</f>
        <v/>
      </c>
      <c r="K2370" s="418">
        <f>IF(AND(T2370=TRUE, U2370=TRUE, V2370=TRUE), IF(W2370&lt;-0.05, "អនុញ្ញាត (អ្នកផ្គត់ផ្គង់ប្រកាសខ្វះ)", "បានប្រកាស (អនុញ្ញាត)"), IF(AND(T2370=FALSE, U2370=FALSE, V2370=FALSE), "ព្យួរទុក (មិនមានទិន្នន័យ)", "ប្រកាសខុស (ព្យួរទុក)"))</f>
        <v/>
      </c>
      <c r="L2370" s="418" t="inlineStr"/>
      <c r="M2370" s="418" t="inlineStr"/>
      <c r="N2370" s="455" t="n"/>
      <c r="O2370" s="455">
        <f>IF(W2370&lt;0,AI2370,I2370)</f>
        <v/>
      </c>
      <c r="P2370" s="455">
        <f>I2370-O2370</f>
        <v/>
      </c>
      <c r="Q2370" s="418" t="n"/>
      <c r="R2370" s="418" t="inlineStr">
        <is>
          <t>TI0179082</t>
        </is>
      </c>
      <c r="S2370" s="418" t="inlineStr"/>
      <c r="T2370" s="418">
        <f>R2370=S2370</f>
        <v/>
      </c>
      <c r="U2370" s="418">
        <f>AND(MONTH(F2370)=MONTH(Y2370), YEAR(F2370)=YEAR(Y2370))</f>
        <v/>
      </c>
      <c r="V2370" s="418">
        <f>AND(AC2370&lt;&gt;"", 'Company information'!D$4&lt;&gt;"", RIGHT(SUBSTITUTE(AC2370,"-",""),9)=RIGHT(SUBSTITUTE('Company information'!D$4,"-",""),9))</f>
        <v/>
      </c>
      <c r="W2370" s="418">
        <f>AI2370-I2370</f>
        <v/>
      </c>
      <c r="X2370" s="455" t="n"/>
      <c r="Y2370" s="417" t="n"/>
      <c r="Z2370" s="418" t="n"/>
      <c r="AA2370" s="418" t="n"/>
      <c r="AB2370" s="418" t="n"/>
      <c r="AC2370" s="418" t="n"/>
      <c r="AD2370" s="418" t="n"/>
      <c r="AE2370" s="455" t="n"/>
      <c r="AF2370" s="455" t="n"/>
      <c r="AG2370" s="455" t="n"/>
      <c r="AH2370" s="455" t="n"/>
      <c r="AI2370" s="455" t="n"/>
      <c r="AJ2370" s="455" t="n"/>
      <c r="AK2370" s="455" t="n"/>
      <c r="AL2370" s="455" t="n"/>
      <c r="AM2370" s="455" t="n"/>
      <c r="AN2370" s="455" t="n"/>
      <c r="AO2370" s="455" t="n"/>
      <c r="AP2370" s="455" t="n"/>
      <c r="AQ2370" s="455" t="n"/>
      <c r="AR2370" s="418" t="n"/>
      <c r="AS2370" s="418" t="n"/>
      <c r="AT2370" s="418" t="n"/>
    </row>
    <row r="2371">
      <c r="A2371" s="417" t="n">
        <v>2362</v>
      </c>
      <c r="B2371" s="418" t="inlineStr"/>
      <c r="C2371" s="418" t="inlineStr">
        <is>
          <t>កំពង់ផែស្វយ័តភ្នំពេញ "ក.ស.ភ"</t>
        </is>
      </c>
      <c r="D2371" s="418" t="inlineStr">
        <is>
          <t>L001-100044999</t>
        </is>
      </c>
      <c r="E2371" s="418" t="inlineStr">
        <is>
          <t>INV20200629768</t>
        </is>
      </c>
      <c r="F2371" s="419" t="n">
        <v>44009</v>
      </c>
      <c r="G2371" s="420" t="n">
        <v>29226</v>
      </c>
      <c r="H2371" s="418" t="n"/>
      <c r="I2371" s="455" t="n">
        <v>29226</v>
      </c>
      <c r="J2371" s="418">
        <f>IF(L2371&lt;&gt;"",L2371,K2371)</f>
        <v/>
      </c>
      <c r="K2371" s="418">
        <f>IF(AND(T2371=TRUE, U2371=TRUE, V2371=TRUE), IF(W2371&lt;-0.05, "អនុញ្ញាត (អ្នកផ្គត់ផ្គង់ប្រកាសខ្វះ)", "បានប្រកាស (អនុញ្ញាត)"), IF(AND(T2371=FALSE, U2371=FALSE, V2371=FALSE), "ព្យួរទុក (មិនមានទិន្នន័យ)", "ប្រកាសខុស (ព្យួរទុក)"))</f>
        <v/>
      </c>
      <c r="L2371" s="418" t="inlineStr"/>
      <c r="M2371" s="418" t="inlineStr"/>
      <c r="N2371" s="455" t="n"/>
      <c r="O2371" s="455">
        <f>IF(W2371&lt;0,AI2371,I2371)</f>
        <v/>
      </c>
      <c r="P2371" s="455">
        <f>I2371-O2371</f>
        <v/>
      </c>
      <c r="Q2371" s="418" t="n"/>
      <c r="R2371" s="418" t="inlineStr">
        <is>
          <t>INV20200629768</t>
        </is>
      </c>
      <c r="S2371" s="418" t="inlineStr"/>
      <c r="T2371" s="418">
        <f>R2371=S2371</f>
        <v/>
      </c>
      <c r="U2371" s="418">
        <f>AND(MONTH(F2371)=MONTH(Y2371), YEAR(F2371)=YEAR(Y2371))</f>
        <v/>
      </c>
      <c r="V2371" s="418">
        <f>AND(AC2371&lt;&gt;"", 'Company information'!D$4&lt;&gt;"", RIGHT(SUBSTITUTE(AC2371,"-",""),9)=RIGHT(SUBSTITUTE('Company information'!D$4,"-",""),9))</f>
        <v/>
      </c>
      <c r="W2371" s="418">
        <f>AI2371-I2371</f>
        <v/>
      </c>
      <c r="X2371" s="455" t="n"/>
      <c r="Y2371" s="417" t="n"/>
      <c r="Z2371" s="418" t="n"/>
      <c r="AA2371" s="418" t="n"/>
      <c r="AB2371" s="418" t="n"/>
      <c r="AC2371" s="418" t="n"/>
      <c r="AD2371" s="418" t="n"/>
      <c r="AE2371" s="455" t="n"/>
      <c r="AF2371" s="455" t="n"/>
      <c r="AG2371" s="455" t="n"/>
      <c r="AH2371" s="455" t="n"/>
      <c r="AI2371" s="455" t="n"/>
      <c r="AJ2371" s="455" t="n"/>
      <c r="AK2371" s="455" t="n"/>
      <c r="AL2371" s="455" t="n"/>
      <c r="AM2371" s="455" t="n"/>
      <c r="AN2371" s="455" t="n"/>
      <c r="AO2371" s="455" t="n"/>
      <c r="AP2371" s="455" t="n"/>
      <c r="AQ2371" s="455" t="n"/>
      <c r="AR2371" s="418" t="n"/>
      <c r="AS2371" s="418" t="n"/>
      <c r="AT2371" s="418" t="n"/>
    </row>
    <row r="2372">
      <c r="A2372" s="417" t="n">
        <v>2363</v>
      </c>
      <c r="B2372" s="418" t="inlineStr">
        <is>
          <t>External Audit service fee</t>
        </is>
      </c>
      <c r="C2372" s="418" t="inlineStr">
        <is>
          <t>យីងកឺ ខេម ថេក អ៊ែតវ៉ាយហ្សឺរី ឯ.ក</t>
        </is>
      </c>
      <c r="D2372" s="418" t="inlineStr">
        <is>
          <t>K003-902005313</t>
        </is>
      </c>
      <c r="E2372" s="418" t="inlineStr">
        <is>
          <t>YKT21-091</t>
        </is>
      </c>
      <c r="F2372" s="419" t="n">
        <v>44475</v>
      </c>
      <c r="G2372" s="420" t="n">
        <v>1020500</v>
      </c>
      <c r="H2372" s="418" t="n"/>
      <c r="I2372" s="455" t="n">
        <v>1020500</v>
      </c>
      <c r="J2372" s="418">
        <f>IF(L2372&lt;&gt;"",L2372,K2372)</f>
        <v/>
      </c>
      <c r="K2372" s="418">
        <f>IF(AND(T2372=TRUE, U2372=TRUE, V2372=TRUE), IF(W2372&lt;-0.05, "អនុញ្ញាត (អ្នកផ្គត់ផ្គង់ប្រកាសខ្វះ)", "បានប្រកាស (អនុញ្ញាត)"), IF(AND(T2372=FALSE, U2372=FALSE, V2372=FALSE), "ព្យួរទុក (មិនមានទិន្នន័យ)", "ប្រកាសខុស (ព្យួរទុក)"))</f>
        <v/>
      </c>
      <c r="L2372" s="418" t="inlineStr"/>
      <c r="M2372" s="418" t="inlineStr"/>
      <c r="N2372" s="455" t="n"/>
      <c r="O2372" s="455">
        <f>IF(W2372&lt;0,AI2372,I2372)</f>
        <v/>
      </c>
      <c r="P2372" s="455">
        <f>I2372-O2372</f>
        <v/>
      </c>
      <c r="Q2372" s="418" t="n"/>
      <c r="R2372" s="418" t="inlineStr">
        <is>
          <t>YKT21-091</t>
        </is>
      </c>
      <c r="S2372" s="418" t="inlineStr"/>
      <c r="T2372" s="418">
        <f>R2372=S2372</f>
        <v/>
      </c>
      <c r="U2372" s="418">
        <f>AND(MONTH(F2372)=MONTH(Y2372), YEAR(F2372)=YEAR(Y2372))</f>
        <v/>
      </c>
      <c r="V2372" s="418">
        <f>AND(AC2372&lt;&gt;"", 'Company information'!D$4&lt;&gt;"", RIGHT(SUBSTITUTE(AC2372,"-",""),9)=RIGHT(SUBSTITUTE('Company information'!D$4,"-",""),9))</f>
        <v/>
      </c>
      <c r="W2372" s="418">
        <f>AI2372-I2372</f>
        <v/>
      </c>
      <c r="X2372" s="455" t="n"/>
      <c r="Y2372" s="417" t="n"/>
      <c r="Z2372" s="418" t="n"/>
      <c r="AA2372" s="418" t="n"/>
      <c r="AB2372" s="418" t="n"/>
      <c r="AC2372" s="418" t="n"/>
      <c r="AD2372" s="418" t="n"/>
      <c r="AE2372" s="455" t="n"/>
      <c r="AF2372" s="455" t="n"/>
      <c r="AG2372" s="455" t="n"/>
      <c r="AH2372" s="455" t="n"/>
      <c r="AI2372" s="455" t="n"/>
      <c r="AJ2372" s="455" t="n"/>
      <c r="AK2372" s="455" t="n"/>
      <c r="AL2372" s="455" t="n"/>
      <c r="AM2372" s="455" t="n"/>
      <c r="AN2372" s="455" t="n"/>
      <c r="AO2372" s="455" t="n"/>
      <c r="AP2372" s="455" t="n"/>
      <c r="AQ2372" s="455" t="n"/>
      <c r="AR2372" s="418" t="n"/>
      <c r="AS2372" s="418" t="n"/>
      <c r="AT2372" s="418" t="n"/>
    </row>
    <row r="2373">
      <c r="A2373" s="417" t="n">
        <v>2364</v>
      </c>
      <c r="B2373" s="418" t="inlineStr">
        <is>
          <t>Monthly Tax declaration for May 2021</t>
        </is>
      </c>
      <c r="C2373" s="418" t="inlineStr">
        <is>
          <t>យីងកឺ ខេម ថេក អ៊ែតវ៉ាយហ្សឺរី ឯ.ក</t>
        </is>
      </c>
      <c r="D2373" s="418" t="inlineStr">
        <is>
          <t>K003-902005313</t>
        </is>
      </c>
      <c r="E2373" s="418" t="inlineStr">
        <is>
          <t>YKT21-090</t>
        </is>
      </c>
      <c r="F2373" s="419" t="n">
        <v>44383</v>
      </c>
      <c r="G2373" s="420" t="n">
        <v>241091</v>
      </c>
      <c r="H2373" s="418" t="n"/>
      <c r="I2373" s="455" t="n">
        <v>241091</v>
      </c>
      <c r="J2373" s="418">
        <f>IF(L2373&lt;&gt;"",L2373,K2373)</f>
        <v/>
      </c>
      <c r="K2373" s="418">
        <f>IF(AND(T2373=TRUE, U2373=TRUE, V2373=TRUE), IF(W2373&lt;-0.05, "អនុញ្ញាត (អ្នកផ្គត់ផ្គង់ប្រកាសខ្វះ)", "បានប្រកាស (អនុញ្ញាត)"), IF(AND(T2373=FALSE, U2373=FALSE, V2373=FALSE), "ព្យួរទុក (មិនមានទិន្នន័យ)", "ប្រកាសខុស (ព្យួរទុក)"))</f>
        <v/>
      </c>
      <c r="L2373" s="418" t="inlineStr"/>
      <c r="M2373" s="418" t="inlineStr"/>
      <c r="N2373" s="455" t="n"/>
      <c r="O2373" s="455">
        <f>IF(W2373&lt;0,AI2373,I2373)</f>
        <v/>
      </c>
      <c r="P2373" s="455">
        <f>I2373-O2373</f>
        <v/>
      </c>
      <c r="Q2373" s="418" t="n"/>
      <c r="R2373" s="418" t="inlineStr">
        <is>
          <t>YKT21-090</t>
        </is>
      </c>
      <c r="S2373" s="418" t="inlineStr"/>
      <c r="T2373" s="418">
        <f>R2373=S2373</f>
        <v/>
      </c>
      <c r="U2373" s="418">
        <f>AND(MONTH(F2373)=MONTH(Y2373), YEAR(F2373)=YEAR(Y2373))</f>
        <v/>
      </c>
      <c r="V2373" s="418">
        <f>AND(AC2373&lt;&gt;"", 'Company information'!D$4&lt;&gt;"", RIGHT(SUBSTITUTE(AC2373,"-",""),9)=RIGHT(SUBSTITUTE('Company information'!D$4,"-",""),9))</f>
        <v/>
      </c>
      <c r="W2373" s="418">
        <f>AI2373-I2373</f>
        <v/>
      </c>
      <c r="X2373" s="455" t="n"/>
      <c r="Y2373" s="417" t="n"/>
      <c r="Z2373" s="418" t="n"/>
      <c r="AA2373" s="418" t="n"/>
      <c r="AB2373" s="418" t="n"/>
      <c r="AC2373" s="418" t="n"/>
      <c r="AD2373" s="418" t="n"/>
      <c r="AE2373" s="455" t="n"/>
      <c r="AF2373" s="455" t="n"/>
      <c r="AG2373" s="455" t="n"/>
      <c r="AH2373" s="455" t="n"/>
      <c r="AI2373" s="455" t="n"/>
      <c r="AJ2373" s="455" t="n"/>
      <c r="AK2373" s="455" t="n"/>
      <c r="AL2373" s="455" t="n"/>
      <c r="AM2373" s="455" t="n"/>
      <c r="AN2373" s="455" t="n"/>
      <c r="AO2373" s="455" t="n"/>
      <c r="AP2373" s="455" t="n"/>
      <c r="AQ2373" s="455" t="n"/>
      <c r="AR2373" s="418" t="n"/>
      <c r="AS2373" s="418" t="n"/>
      <c r="AT2373" s="418" t="n"/>
    </row>
    <row r="2374">
      <c r="A2374" s="417" t="n">
        <v>2365</v>
      </c>
      <c r="B2374" s="418" t="inlineStr">
        <is>
          <t>Lift Off Charges</t>
        </is>
      </c>
      <c r="C2374" s="418" t="inlineStr">
        <is>
          <t>កំពង់ផែស្វយ័តភ្នំពេញ "ក.ស.ភ"</t>
        </is>
      </c>
      <c r="D2374" s="418" t="inlineStr">
        <is>
          <t>L001-100044999</t>
        </is>
      </c>
      <c r="E2374" s="418" t="inlineStr">
        <is>
          <t>INV20210633531</t>
        </is>
      </c>
      <c r="F2374" s="419" t="n">
        <v>44373</v>
      </c>
      <c r="G2374" s="420" t="n">
        <v>29340</v>
      </c>
      <c r="H2374" s="418" t="n"/>
      <c r="I2374" s="455" t="n">
        <v>29340</v>
      </c>
      <c r="J2374" s="418">
        <f>IF(L2374&lt;&gt;"",L2374,K2374)</f>
        <v/>
      </c>
      <c r="K2374" s="418">
        <f>IF(AND(T2374=TRUE, U2374=TRUE, V2374=TRUE), IF(W2374&lt;-0.05, "អនុញ្ញាត (អ្នកផ្គត់ផ្គង់ប្រកាសខ្វះ)", "បានប្រកាស (អនុញ្ញាត)"), IF(AND(T2374=FALSE, U2374=FALSE, V2374=FALSE), "ព្យួរទុក (មិនមានទិន្នន័យ)", "ប្រកាសខុស (ព្យួរទុក)"))</f>
        <v/>
      </c>
      <c r="L2374" s="418" t="inlineStr"/>
      <c r="M2374" s="418" t="inlineStr"/>
      <c r="N2374" s="455" t="n"/>
      <c r="O2374" s="455">
        <f>IF(W2374&lt;0,AI2374,I2374)</f>
        <v/>
      </c>
      <c r="P2374" s="455">
        <f>I2374-O2374</f>
        <v/>
      </c>
      <c r="Q2374" s="418" t="n"/>
      <c r="R2374" s="418" t="inlineStr">
        <is>
          <t>INV20210633531</t>
        </is>
      </c>
      <c r="S2374" s="418" t="inlineStr"/>
      <c r="T2374" s="418">
        <f>R2374=S2374</f>
        <v/>
      </c>
      <c r="U2374" s="418">
        <f>AND(MONTH(F2374)=MONTH(Y2374), YEAR(F2374)=YEAR(Y2374))</f>
        <v/>
      </c>
      <c r="V2374" s="418">
        <f>AND(AC2374&lt;&gt;"", 'Company information'!D$4&lt;&gt;"", RIGHT(SUBSTITUTE(AC2374,"-",""),9)=RIGHT(SUBSTITUTE('Company information'!D$4,"-",""),9))</f>
        <v/>
      </c>
      <c r="W2374" s="418">
        <f>AI2374-I2374</f>
        <v/>
      </c>
      <c r="X2374" s="455" t="n"/>
      <c r="Y2374" s="417" t="n"/>
      <c r="Z2374" s="418" t="n"/>
      <c r="AA2374" s="418" t="n"/>
      <c r="AB2374" s="418" t="n"/>
      <c r="AC2374" s="418" t="n"/>
      <c r="AD2374" s="418" t="n"/>
      <c r="AE2374" s="455" t="n"/>
      <c r="AF2374" s="455" t="n"/>
      <c r="AG2374" s="455" t="n"/>
      <c r="AH2374" s="455" t="n"/>
      <c r="AI2374" s="455" t="n"/>
      <c r="AJ2374" s="455" t="n"/>
      <c r="AK2374" s="455" t="n"/>
      <c r="AL2374" s="455" t="n"/>
      <c r="AM2374" s="455" t="n"/>
      <c r="AN2374" s="455" t="n"/>
      <c r="AO2374" s="455" t="n"/>
      <c r="AP2374" s="455" t="n"/>
      <c r="AQ2374" s="455" t="n"/>
      <c r="AR2374" s="418" t="n"/>
      <c r="AS2374" s="418" t="n"/>
      <c r="AT2374" s="418" t="n"/>
    </row>
    <row r="2375">
      <c r="A2375" s="417" t="n">
        <v>2366</v>
      </c>
      <c r="B2375" s="418" t="inlineStr">
        <is>
          <t>Custom Clearance</t>
        </is>
      </c>
      <c r="C2375" s="418" t="inlineStr">
        <is>
          <t>56ប៊ី-លីង សឹបផ្លាយ ឆេន មេនេចម៉ិន ឯ.ក</t>
        </is>
      </c>
      <c r="D2375" s="418" t="inlineStr">
        <is>
          <t>K004-902004795</t>
        </is>
      </c>
      <c r="E2375" s="418" t="inlineStr">
        <is>
          <t>IN202106-0366</t>
        </is>
      </c>
      <c r="F2375" s="419" t="n">
        <v>44377</v>
      </c>
      <c r="G2375" s="420" t="n">
        <v>338225</v>
      </c>
      <c r="H2375" s="418" t="n"/>
      <c r="I2375" s="455" t="n">
        <v>338225</v>
      </c>
      <c r="J2375" s="418">
        <f>IF(L2375&lt;&gt;"",L2375,K2375)</f>
        <v/>
      </c>
      <c r="K2375" s="418">
        <f>IF(AND(T2375=TRUE, U2375=TRUE, V2375=TRUE), IF(W2375&lt;-0.05, "អនុញ្ញាត (អ្នកផ្គត់ផ្គង់ប្រកាសខ្វះ)", "បានប្រកាស (អនុញ្ញាត)"), IF(AND(T2375=FALSE, U2375=FALSE, V2375=FALSE), "ព្យួរទុក (មិនមានទិន្នន័យ)", "ប្រកាសខុស (ព្យួរទុក)"))</f>
        <v/>
      </c>
      <c r="L2375" s="418" t="inlineStr"/>
      <c r="M2375" s="418" t="inlineStr"/>
      <c r="N2375" s="455" t="n"/>
      <c r="O2375" s="455">
        <f>IF(W2375&lt;0,AI2375,I2375)</f>
        <v/>
      </c>
      <c r="P2375" s="455">
        <f>I2375-O2375</f>
        <v/>
      </c>
      <c r="Q2375" s="418" t="n"/>
      <c r="R2375" s="418" t="inlineStr">
        <is>
          <t>IN202106-0366</t>
        </is>
      </c>
      <c r="S2375" s="418" t="inlineStr"/>
      <c r="T2375" s="418">
        <f>R2375=S2375</f>
        <v/>
      </c>
      <c r="U2375" s="418">
        <f>AND(MONTH(F2375)=MONTH(Y2375), YEAR(F2375)=YEAR(Y2375))</f>
        <v/>
      </c>
      <c r="V2375" s="418">
        <f>AND(AC2375&lt;&gt;"", 'Company information'!D$4&lt;&gt;"", RIGHT(SUBSTITUTE(AC2375,"-",""),9)=RIGHT(SUBSTITUTE('Company information'!D$4,"-",""),9))</f>
        <v/>
      </c>
      <c r="W2375" s="418">
        <f>AI2375-I2375</f>
        <v/>
      </c>
      <c r="X2375" s="455" t="n"/>
      <c r="Y2375" s="417" t="n"/>
      <c r="Z2375" s="418" t="n"/>
      <c r="AA2375" s="418" t="n"/>
      <c r="AB2375" s="418" t="n"/>
      <c r="AC2375" s="418" t="n"/>
      <c r="AD2375" s="418" t="n"/>
      <c r="AE2375" s="455" t="n"/>
      <c r="AF2375" s="455" t="n"/>
      <c r="AG2375" s="455" t="n"/>
      <c r="AH2375" s="455" t="n"/>
      <c r="AI2375" s="455" t="n"/>
      <c r="AJ2375" s="455" t="n"/>
      <c r="AK2375" s="455" t="n"/>
      <c r="AL2375" s="455" t="n"/>
      <c r="AM2375" s="455" t="n"/>
      <c r="AN2375" s="455" t="n"/>
      <c r="AO2375" s="455" t="n"/>
      <c r="AP2375" s="455" t="n"/>
      <c r="AQ2375" s="455" t="n"/>
      <c r="AR2375" s="418" t="n"/>
      <c r="AS2375" s="418" t="n"/>
      <c r="AT2375" s="418" t="n"/>
    </row>
    <row r="2376">
      <c r="A2376" s="417" t="n">
        <v>2367</v>
      </c>
      <c r="B2376" s="418" t="inlineStr">
        <is>
          <t>KHCIC</t>
        </is>
      </c>
      <c r="C2376" s="418" t="inlineStr">
        <is>
          <t>អេសអាយធីស៊ី ខិនថេនើរ ឡាញ (ខេមបូឌា)</t>
        </is>
      </c>
      <c r="D2376" s="418" t="inlineStr">
        <is>
          <t>L001-107035863</t>
        </is>
      </c>
      <c r="E2376" s="418" t="inlineStr">
        <is>
          <t>SITC2021-010553</t>
        </is>
      </c>
      <c r="F2376" s="419" t="n">
        <v>44370</v>
      </c>
      <c r="G2376" s="420" t="n">
        <v>430335</v>
      </c>
      <c r="H2376" s="418" t="n"/>
      <c r="I2376" s="455" t="n">
        <v>430335</v>
      </c>
      <c r="J2376" s="418">
        <f>IF(L2376&lt;&gt;"",L2376,K2376)</f>
        <v/>
      </c>
      <c r="K2376" s="418">
        <f>IF(AND(T2376=TRUE, U2376=TRUE, V2376=TRUE), IF(W2376&lt;-0.05, "អនុញ្ញាត (អ្នកផ្គត់ផ្គង់ប្រកាសខ្វះ)", "បានប្រកាស (អនុញ្ញាត)"), IF(AND(T2376=FALSE, U2376=FALSE, V2376=FALSE), "ព្យួរទុក (មិនមានទិន្នន័យ)", "ប្រកាសខុស (ព្យួរទុក)"))</f>
        <v/>
      </c>
      <c r="L2376" s="418" t="inlineStr"/>
      <c r="M2376" s="418" t="inlineStr"/>
      <c r="N2376" s="455" t="n"/>
      <c r="O2376" s="455">
        <f>IF(W2376&lt;0,AI2376,I2376)</f>
        <v/>
      </c>
      <c r="P2376" s="455">
        <f>I2376-O2376</f>
        <v/>
      </c>
      <c r="Q2376" s="418" t="n"/>
      <c r="R2376" s="418" t="inlineStr">
        <is>
          <t>SITC2021-010553</t>
        </is>
      </c>
      <c r="S2376" s="418" t="inlineStr"/>
      <c r="T2376" s="418">
        <f>R2376=S2376</f>
        <v/>
      </c>
      <c r="U2376" s="418">
        <f>AND(MONTH(F2376)=MONTH(Y2376), YEAR(F2376)=YEAR(Y2376))</f>
        <v/>
      </c>
      <c r="V2376" s="418">
        <f>AND(AC2376&lt;&gt;"", 'Company information'!D$4&lt;&gt;"", RIGHT(SUBSTITUTE(AC2376,"-",""),9)=RIGHT(SUBSTITUTE('Company information'!D$4,"-",""),9))</f>
        <v/>
      </c>
      <c r="W2376" s="418">
        <f>AI2376-I2376</f>
        <v/>
      </c>
      <c r="X2376" s="455" t="n"/>
      <c r="Y2376" s="417" t="n"/>
      <c r="Z2376" s="418" t="n"/>
      <c r="AA2376" s="418" t="n"/>
      <c r="AB2376" s="418" t="n"/>
      <c r="AC2376" s="418" t="n"/>
      <c r="AD2376" s="418" t="n"/>
      <c r="AE2376" s="455" t="n"/>
      <c r="AF2376" s="455" t="n"/>
      <c r="AG2376" s="455" t="n"/>
      <c r="AH2376" s="455" t="n"/>
      <c r="AI2376" s="455" t="n"/>
      <c r="AJ2376" s="455" t="n"/>
      <c r="AK2376" s="455" t="n"/>
      <c r="AL2376" s="455" t="n"/>
      <c r="AM2376" s="455" t="n"/>
      <c r="AN2376" s="455" t="n"/>
      <c r="AO2376" s="455" t="n"/>
      <c r="AP2376" s="455" t="n"/>
      <c r="AQ2376" s="455" t="n"/>
      <c r="AR2376" s="418" t="n"/>
      <c r="AS2376" s="418" t="n"/>
      <c r="AT2376" s="418" t="n"/>
    </row>
    <row r="2377">
      <c r="A2377" s="417" t="n">
        <v>2368</v>
      </c>
      <c r="B2377" s="418" t="inlineStr">
        <is>
          <t>Lift Off Charges</t>
        </is>
      </c>
      <c r="C2377" s="418" t="inlineStr">
        <is>
          <t>កំពង់ផែស្វយ័តក្រុងព្រះសីហនុ</t>
        </is>
      </c>
      <c r="D2377" s="418" t="inlineStr">
        <is>
          <t>L001-100044638</t>
        </is>
      </c>
      <c r="E2377" s="418" t="inlineStr">
        <is>
          <t>105884</t>
        </is>
      </c>
      <c r="F2377" s="419" t="n">
        <v>44377</v>
      </c>
      <c r="G2377" s="420" t="n">
        <v>70905</v>
      </c>
      <c r="H2377" s="418" t="n"/>
      <c r="I2377" s="455" t="n">
        <v>70905</v>
      </c>
      <c r="J2377" s="418">
        <f>IF(L2377&lt;&gt;"",L2377,K2377)</f>
        <v/>
      </c>
      <c r="K2377" s="418">
        <f>IF(AND(T2377=TRUE, U2377=TRUE, V2377=TRUE), IF(W2377&lt;-0.05, "អនុញ្ញាត (អ្នកផ្គត់ផ្គង់ប្រកាសខ្វះ)", "បានប្រកាស (អនុញ្ញាត)"), IF(AND(T2377=FALSE, U2377=FALSE, V2377=FALSE), "ព្យួរទុក (មិនមានទិន្នន័យ)", "ប្រកាសខុស (ព្យួរទុក)"))</f>
        <v/>
      </c>
      <c r="L2377" s="418" t="inlineStr"/>
      <c r="M2377" s="418" t="inlineStr"/>
      <c r="N2377" s="455" t="n"/>
      <c r="O2377" s="455">
        <f>IF(W2377&lt;0,AI2377,I2377)</f>
        <v/>
      </c>
      <c r="P2377" s="455">
        <f>I2377-O2377</f>
        <v/>
      </c>
      <c r="Q2377" s="418" t="n"/>
      <c r="R2377" s="418" t="inlineStr">
        <is>
          <t>105884</t>
        </is>
      </c>
      <c r="S2377" s="418" t="inlineStr"/>
      <c r="T2377" s="418">
        <f>R2377=S2377</f>
        <v/>
      </c>
      <c r="U2377" s="418">
        <f>AND(MONTH(F2377)=MONTH(Y2377), YEAR(F2377)=YEAR(Y2377))</f>
        <v/>
      </c>
      <c r="V2377" s="418">
        <f>AND(AC2377&lt;&gt;"", 'Company information'!D$4&lt;&gt;"", RIGHT(SUBSTITUTE(AC2377,"-",""),9)=RIGHT(SUBSTITUTE('Company information'!D$4,"-",""),9))</f>
        <v/>
      </c>
      <c r="W2377" s="418">
        <f>AI2377-I2377</f>
        <v/>
      </c>
      <c r="X2377" s="455" t="n"/>
      <c r="Y2377" s="417" t="n"/>
      <c r="Z2377" s="418" t="n"/>
      <c r="AA2377" s="418" t="n"/>
      <c r="AB2377" s="418" t="n"/>
      <c r="AC2377" s="418" t="n"/>
      <c r="AD2377" s="418" t="n"/>
      <c r="AE2377" s="455" t="n"/>
      <c r="AF2377" s="455" t="n"/>
      <c r="AG2377" s="455" t="n"/>
      <c r="AH2377" s="455" t="n"/>
      <c r="AI2377" s="455" t="n"/>
      <c r="AJ2377" s="455" t="n"/>
      <c r="AK2377" s="455" t="n"/>
      <c r="AL2377" s="455" t="n"/>
      <c r="AM2377" s="455" t="n"/>
      <c r="AN2377" s="455" t="n"/>
      <c r="AO2377" s="455" t="n"/>
      <c r="AP2377" s="455" t="n"/>
      <c r="AQ2377" s="455" t="n"/>
      <c r="AR2377" s="418" t="n"/>
      <c r="AS2377" s="418" t="n"/>
      <c r="AT2377" s="418" t="n"/>
    </row>
    <row r="2378">
      <c r="A2378" s="417" t="n">
        <v>2369</v>
      </c>
      <c r="B2378" s="418" t="inlineStr">
        <is>
          <t>Custom Clearance</t>
        </is>
      </c>
      <c r="C2378" s="418" t="inlineStr">
        <is>
          <t>56ប៊ី-លីង សឹបផ្លាយ ឆេន មេនេចម៉ិន ឯ.ក</t>
        </is>
      </c>
      <c r="D2378" s="418" t="inlineStr">
        <is>
          <t>K004-902004795</t>
        </is>
      </c>
      <c r="E2378" s="418" t="inlineStr">
        <is>
          <t>IN202106-0365</t>
        </is>
      </c>
      <c r="F2378" s="419" t="n">
        <v>44377</v>
      </c>
      <c r="G2378" s="420" t="n">
        <v>590875</v>
      </c>
      <c r="H2378" s="418" t="n"/>
      <c r="I2378" s="455" t="n">
        <v>590875</v>
      </c>
      <c r="J2378" s="418">
        <f>IF(L2378&lt;&gt;"",L2378,K2378)</f>
        <v/>
      </c>
      <c r="K2378" s="418">
        <f>IF(AND(T2378=TRUE, U2378=TRUE, V2378=TRUE), IF(W2378&lt;-0.05, "អនុញ្ញាត (អ្នកផ្គត់ផ្គង់ប្រកាសខ្វះ)", "បានប្រកាស (អនុញ្ញាត)"), IF(AND(T2378=FALSE, U2378=FALSE, V2378=FALSE), "ព្យួរទុក (មិនមានទិន្នន័យ)", "ប្រកាសខុស (ព្យួរទុក)"))</f>
        <v/>
      </c>
      <c r="L2378" s="418" t="inlineStr"/>
      <c r="M2378" s="418" t="inlineStr"/>
      <c r="N2378" s="455" t="n"/>
      <c r="O2378" s="455">
        <f>IF(W2378&lt;0,AI2378,I2378)</f>
        <v/>
      </c>
      <c r="P2378" s="455">
        <f>I2378-O2378</f>
        <v/>
      </c>
      <c r="Q2378" s="418" t="n"/>
      <c r="R2378" s="418" t="inlineStr">
        <is>
          <t>IN202106-0365</t>
        </is>
      </c>
      <c r="S2378" s="418" t="inlineStr"/>
      <c r="T2378" s="418">
        <f>R2378=S2378</f>
        <v/>
      </c>
      <c r="U2378" s="418">
        <f>AND(MONTH(F2378)=MONTH(Y2378), YEAR(F2378)=YEAR(Y2378))</f>
        <v/>
      </c>
      <c r="V2378" s="418">
        <f>AND(AC2378&lt;&gt;"", 'Company information'!D$4&lt;&gt;"", RIGHT(SUBSTITUTE(AC2378,"-",""),9)=RIGHT(SUBSTITUTE('Company information'!D$4,"-",""),9))</f>
        <v/>
      </c>
      <c r="W2378" s="418">
        <f>AI2378-I2378</f>
        <v/>
      </c>
      <c r="X2378" s="455" t="n"/>
      <c r="Y2378" s="417" t="n"/>
      <c r="Z2378" s="418" t="n"/>
      <c r="AA2378" s="418" t="n"/>
      <c r="AB2378" s="418" t="n"/>
      <c r="AC2378" s="418" t="n"/>
      <c r="AD2378" s="418" t="n"/>
      <c r="AE2378" s="455" t="n"/>
      <c r="AF2378" s="455" t="n"/>
      <c r="AG2378" s="455" t="n"/>
      <c r="AH2378" s="455" t="n"/>
      <c r="AI2378" s="455" t="n"/>
      <c r="AJ2378" s="455" t="n"/>
      <c r="AK2378" s="455" t="n"/>
      <c r="AL2378" s="455" t="n"/>
      <c r="AM2378" s="455" t="n"/>
      <c r="AN2378" s="455" t="n"/>
      <c r="AO2378" s="455" t="n"/>
      <c r="AP2378" s="455" t="n"/>
      <c r="AQ2378" s="455" t="n"/>
      <c r="AR2378" s="418" t="n"/>
      <c r="AS2378" s="418" t="n"/>
      <c r="AT2378" s="418" t="n"/>
    </row>
    <row r="2379">
      <c r="A2379" s="417" t="n">
        <v>2370</v>
      </c>
      <c r="B2379" s="418" t="inlineStr">
        <is>
          <t>KHCIC</t>
        </is>
      </c>
      <c r="C2379" s="418" t="inlineStr">
        <is>
          <t>អេសអាយធីស៊ី ខិនថេនើរ ឡាញ (ខេមបូឌា)</t>
        </is>
      </c>
      <c r="D2379" s="418" t="inlineStr">
        <is>
          <t>L001-107035863</t>
        </is>
      </c>
      <c r="E2379" s="418" t="inlineStr">
        <is>
          <t>SITC2021-011074</t>
        </is>
      </c>
      <c r="F2379" s="419" t="n">
        <v>44377</v>
      </c>
      <c r="G2379" s="420" t="n">
        <v>226163</v>
      </c>
      <c r="H2379" s="418" t="n"/>
      <c r="I2379" s="455" t="n">
        <v>226163</v>
      </c>
      <c r="J2379" s="418">
        <f>IF(L2379&lt;&gt;"",L2379,K2379)</f>
        <v/>
      </c>
      <c r="K2379" s="418">
        <f>IF(AND(T2379=TRUE, U2379=TRUE, V2379=TRUE), IF(W2379&lt;-0.05, "អនុញ្ញាត (អ្នកផ្គត់ផ្គង់ប្រកាសខ្វះ)", "បានប្រកាស (អនុញ្ញាត)"), IF(AND(T2379=FALSE, U2379=FALSE, V2379=FALSE), "ព្យួរទុក (មិនមានទិន្នន័យ)", "ប្រកាសខុស (ព្យួរទុក)"))</f>
        <v/>
      </c>
      <c r="L2379" s="418" t="inlineStr"/>
      <c r="M2379" s="418" t="inlineStr"/>
      <c r="N2379" s="455" t="n"/>
      <c r="O2379" s="455">
        <f>IF(W2379&lt;0,AI2379,I2379)</f>
        <v/>
      </c>
      <c r="P2379" s="455">
        <f>I2379-O2379</f>
        <v/>
      </c>
      <c r="Q2379" s="418" t="n"/>
      <c r="R2379" s="418" t="inlineStr">
        <is>
          <t>SITC2021-011074</t>
        </is>
      </c>
      <c r="S2379" s="418" t="inlineStr"/>
      <c r="T2379" s="418">
        <f>R2379=S2379</f>
        <v/>
      </c>
      <c r="U2379" s="418">
        <f>AND(MONTH(F2379)=MONTH(Y2379), YEAR(F2379)=YEAR(Y2379))</f>
        <v/>
      </c>
      <c r="V2379" s="418">
        <f>AND(AC2379&lt;&gt;"", 'Company information'!D$4&lt;&gt;"", RIGHT(SUBSTITUTE(AC2379,"-",""),9)=RIGHT(SUBSTITUTE('Company information'!D$4,"-",""),9))</f>
        <v/>
      </c>
      <c r="W2379" s="418">
        <f>AI2379-I2379</f>
        <v/>
      </c>
      <c r="X2379" s="455" t="n"/>
      <c r="Y2379" s="417" t="n"/>
      <c r="Z2379" s="418" t="n"/>
      <c r="AA2379" s="418" t="n"/>
      <c r="AB2379" s="418" t="n"/>
      <c r="AC2379" s="418" t="n"/>
      <c r="AD2379" s="418" t="n"/>
      <c r="AE2379" s="455" t="n"/>
      <c r="AF2379" s="455" t="n"/>
      <c r="AG2379" s="455" t="n"/>
      <c r="AH2379" s="455" t="n"/>
      <c r="AI2379" s="455" t="n"/>
      <c r="AJ2379" s="455" t="n"/>
      <c r="AK2379" s="455" t="n"/>
      <c r="AL2379" s="455" t="n"/>
      <c r="AM2379" s="455" t="n"/>
      <c r="AN2379" s="455" t="n"/>
      <c r="AO2379" s="455" t="n"/>
      <c r="AP2379" s="455" t="n"/>
      <c r="AQ2379" s="455" t="n"/>
      <c r="AR2379" s="418" t="n"/>
      <c r="AS2379" s="418" t="n"/>
      <c r="AT2379" s="418" t="n"/>
    </row>
    <row r="2380">
      <c r="A2380" s="417" t="n">
        <v>2371</v>
      </c>
      <c r="B2380" s="418" t="inlineStr">
        <is>
          <t>ក្រដាសកាតុងធ្ចើកេស</t>
        </is>
      </c>
      <c r="C2380" s="418" t="inlineStr">
        <is>
          <t>ជា យូ អាង ផេកខេកជីង មេធៀរៀល (ខេមបូឌា) ឯ.ក</t>
        </is>
      </c>
      <c r="D2380" s="418" t="inlineStr">
        <is>
          <t>L001-901903560</t>
        </is>
      </c>
      <c r="E2380" s="418" t="inlineStr">
        <is>
          <t>JYA202100273</t>
        </is>
      </c>
      <c r="F2380" s="419" t="n">
        <v>44377</v>
      </c>
      <c r="G2380" s="420" t="n">
        <v>292867</v>
      </c>
      <c r="H2380" s="418" t="n"/>
      <c r="I2380" s="455" t="n">
        <v>292867</v>
      </c>
      <c r="J2380" s="418">
        <f>IF(L2380&lt;&gt;"",L2380,K2380)</f>
        <v/>
      </c>
      <c r="K2380" s="418">
        <f>IF(AND(T2380=TRUE, U2380=TRUE, V2380=TRUE), IF(W2380&lt;-0.05, "អនុញ្ញាត (អ្នកផ្គត់ផ្គង់ប្រកាសខ្វះ)", "បានប្រកាស (អនុញ្ញាត)"), IF(AND(T2380=FALSE, U2380=FALSE, V2380=FALSE), "ព្យួរទុក (មិនមានទិន្នន័យ)", "ប្រកាសខុស (ព្យួរទុក)"))</f>
        <v/>
      </c>
      <c r="L2380" s="418" t="inlineStr"/>
      <c r="M2380" s="418" t="inlineStr"/>
      <c r="N2380" s="455" t="n"/>
      <c r="O2380" s="455">
        <f>IF(W2380&lt;0,AI2380,I2380)</f>
        <v/>
      </c>
      <c r="P2380" s="455">
        <f>I2380-O2380</f>
        <v/>
      </c>
      <c r="Q2380" s="418" t="n"/>
      <c r="R2380" s="418" t="inlineStr">
        <is>
          <t>JYA202100273</t>
        </is>
      </c>
      <c r="S2380" s="418" t="inlineStr"/>
      <c r="T2380" s="418">
        <f>R2380=S2380</f>
        <v/>
      </c>
      <c r="U2380" s="418">
        <f>AND(MONTH(F2380)=MONTH(Y2380), YEAR(F2380)=YEAR(Y2380))</f>
        <v/>
      </c>
      <c r="V2380" s="418">
        <f>AND(AC2380&lt;&gt;"", 'Company information'!D$4&lt;&gt;"", RIGHT(SUBSTITUTE(AC2380,"-",""),9)=RIGHT(SUBSTITUTE('Company information'!D$4,"-",""),9))</f>
        <v/>
      </c>
      <c r="W2380" s="418">
        <f>AI2380-I2380</f>
        <v/>
      </c>
      <c r="X2380" s="455" t="n"/>
      <c r="Y2380" s="417" t="n"/>
      <c r="Z2380" s="418" t="n"/>
      <c r="AA2380" s="418" t="n"/>
      <c r="AB2380" s="418" t="n"/>
      <c r="AC2380" s="418" t="n"/>
      <c r="AD2380" s="418" t="n"/>
      <c r="AE2380" s="455" t="n"/>
      <c r="AF2380" s="455" t="n"/>
      <c r="AG2380" s="455" t="n"/>
      <c r="AH2380" s="455" t="n"/>
      <c r="AI2380" s="455" t="n"/>
      <c r="AJ2380" s="455" t="n"/>
      <c r="AK2380" s="455" t="n"/>
      <c r="AL2380" s="455" t="n"/>
      <c r="AM2380" s="455" t="n"/>
      <c r="AN2380" s="455" t="n"/>
      <c r="AO2380" s="455" t="n"/>
      <c r="AP2380" s="455" t="n"/>
      <c r="AQ2380" s="455" t="n"/>
      <c r="AR2380" s="418" t="n"/>
      <c r="AS2380" s="418" t="n"/>
      <c r="AT2380" s="418" t="n"/>
    </row>
    <row r="2381">
      <c r="A2381" s="417" t="n">
        <v>2372</v>
      </c>
      <c r="B2381" s="418" t="inlineStr">
        <is>
          <t>STICKER</t>
        </is>
      </c>
      <c r="C2381" s="418" t="inlineStr">
        <is>
          <t>ហេង កៃ (ខេមបូឌា) ព្រីនធីង</t>
        </is>
      </c>
      <c r="D2381" s="418" t="inlineStr">
        <is>
          <t>K010-901504622</t>
        </is>
      </c>
      <c r="E2381" s="418" t="inlineStr">
        <is>
          <t>2100076</t>
        </is>
      </c>
      <c r="F2381" s="419" t="n">
        <v>44377</v>
      </c>
      <c r="G2381" s="420" t="n">
        <v>800737</v>
      </c>
      <c r="H2381" s="418" t="n"/>
      <c r="I2381" s="455" t="n">
        <v>800737</v>
      </c>
      <c r="J2381" s="418">
        <f>IF(L2381&lt;&gt;"",L2381,K2381)</f>
        <v/>
      </c>
      <c r="K2381" s="418">
        <f>IF(AND(T2381=TRUE, U2381=TRUE, V2381=TRUE), IF(W2381&lt;-0.05, "អនុញ្ញាត (អ្នកផ្គត់ផ្គង់ប្រកាសខ្វះ)", "បានប្រកាស (អនុញ្ញាត)"), IF(AND(T2381=FALSE, U2381=FALSE, V2381=FALSE), "ព្យួរទុក (មិនមានទិន្នន័យ)", "ប្រកាសខុស (ព្យួរទុក)"))</f>
        <v/>
      </c>
      <c r="L2381" s="418" t="inlineStr"/>
      <c r="M2381" s="418" t="inlineStr"/>
      <c r="N2381" s="455" t="n"/>
      <c r="O2381" s="455">
        <f>IF(W2381&lt;0,AI2381,I2381)</f>
        <v/>
      </c>
      <c r="P2381" s="455">
        <f>I2381-O2381</f>
        <v/>
      </c>
      <c r="Q2381" s="418" t="n"/>
      <c r="R2381" s="418" t="inlineStr">
        <is>
          <t>2100076</t>
        </is>
      </c>
      <c r="S2381" s="418" t="inlineStr"/>
      <c r="T2381" s="418">
        <f>R2381=S2381</f>
        <v/>
      </c>
      <c r="U2381" s="418">
        <f>AND(MONTH(F2381)=MONTH(Y2381), YEAR(F2381)=YEAR(Y2381))</f>
        <v/>
      </c>
      <c r="V2381" s="418">
        <f>AND(AC2381&lt;&gt;"", 'Company information'!D$4&lt;&gt;"", RIGHT(SUBSTITUTE(AC2381,"-",""),9)=RIGHT(SUBSTITUTE('Company information'!D$4,"-",""),9))</f>
        <v/>
      </c>
      <c r="W2381" s="418">
        <f>AI2381-I2381</f>
        <v/>
      </c>
      <c r="X2381" s="455" t="n"/>
      <c r="Y2381" s="417" t="n"/>
      <c r="Z2381" s="418" t="n"/>
      <c r="AA2381" s="418" t="n"/>
      <c r="AB2381" s="418" t="n"/>
      <c r="AC2381" s="418" t="n"/>
      <c r="AD2381" s="418" t="n"/>
      <c r="AE2381" s="455" t="n"/>
      <c r="AF2381" s="455" t="n"/>
      <c r="AG2381" s="455" t="n"/>
      <c r="AH2381" s="455" t="n"/>
      <c r="AI2381" s="455" t="n"/>
      <c r="AJ2381" s="455" t="n"/>
      <c r="AK2381" s="455" t="n"/>
      <c r="AL2381" s="455" t="n"/>
      <c r="AM2381" s="455" t="n"/>
      <c r="AN2381" s="455" t="n"/>
      <c r="AO2381" s="455" t="n"/>
      <c r="AP2381" s="455" t="n"/>
      <c r="AQ2381" s="455" t="n"/>
      <c r="AR2381" s="418" t="n"/>
      <c r="AS2381" s="418" t="n"/>
      <c r="AT2381" s="418" t="n"/>
    </row>
    <row r="2382">
      <c r="A2382" s="417" t="n">
        <v>2373</v>
      </c>
      <c r="B2382" s="418" t="inlineStr">
        <is>
          <t>Import clearance</t>
        </is>
      </c>
      <c r="C2382" s="418" t="inlineStr">
        <is>
          <t>អូរៀនថល ឡូជីស្ទីក &amp; ឌីស្ទ្រីប៊្យូសិន (ខេមបូឌា)</t>
        </is>
      </c>
      <c r="D2382" s="418" t="inlineStr">
        <is>
          <t>L001-103007369</t>
        </is>
      </c>
      <c r="E2382" s="418" t="inlineStr">
        <is>
          <t>21-5634</t>
        </is>
      </c>
      <c r="F2382" s="419" t="n">
        <v>44364</v>
      </c>
      <c r="G2382" s="420" t="n">
        <v>281658</v>
      </c>
      <c r="H2382" s="418" t="n"/>
      <c r="I2382" s="455" t="n">
        <v>281658</v>
      </c>
      <c r="J2382" s="418">
        <f>IF(L2382&lt;&gt;"",L2382,K2382)</f>
        <v/>
      </c>
      <c r="K2382" s="418">
        <f>IF(AND(T2382=TRUE, U2382=TRUE, V2382=TRUE), IF(W2382&lt;-0.05, "អនុញ្ញាត (អ្នកផ្គត់ផ្គង់ប្រកាសខ្វះ)", "បានប្រកាស (អនុញ្ញាត)"), IF(AND(T2382=FALSE, U2382=FALSE, V2382=FALSE), "ព្យួរទុក (មិនមានទិន្នន័យ)", "ប្រកាសខុស (ព្យួរទុក)"))</f>
        <v/>
      </c>
      <c r="L2382" s="418" t="inlineStr"/>
      <c r="M2382" s="418" t="inlineStr"/>
      <c r="N2382" s="455" t="n"/>
      <c r="O2382" s="455">
        <f>IF(W2382&lt;0,AI2382,I2382)</f>
        <v/>
      </c>
      <c r="P2382" s="455">
        <f>I2382-O2382</f>
        <v/>
      </c>
      <c r="Q2382" s="418" t="n"/>
      <c r="R2382" s="418" t="inlineStr">
        <is>
          <t>21-5634</t>
        </is>
      </c>
      <c r="S2382" s="418" t="inlineStr"/>
      <c r="T2382" s="418">
        <f>R2382=S2382</f>
        <v/>
      </c>
      <c r="U2382" s="418">
        <f>AND(MONTH(F2382)=MONTH(Y2382), YEAR(F2382)=YEAR(Y2382))</f>
        <v/>
      </c>
      <c r="V2382" s="418">
        <f>AND(AC2382&lt;&gt;"", 'Company information'!D$4&lt;&gt;"", RIGHT(SUBSTITUTE(AC2382,"-",""),9)=RIGHT(SUBSTITUTE('Company information'!D$4,"-",""),9))</f>
        <v/>
      </c>
      <c r="W2382" s="418">
        <f>AI2382-I2382</f>
        <v/>
      </c>
      <c r="X2382" s="455" t="n"/>
      <c r="Y2382" s="417" t="n"/>
      <c r="Z2382" s="418" t="n"/>
      <c r="AA2382" s="418" t="n"/>
      <c r="AB2382" s="418" t="n"/>
      <c r="AC2382" s="418" t="n"/>
      <c r="AD2382" s="418" t="n"/>
      <c r="AE2382" s="455" t="n"/>
      <c r="AF2382" s="455" t="n"/>
      <c r="AG2382" s="455" t="n"/>
      <c r="AH2382" s="455" t="n"/>
      <c r="AI2382" s="455" t="n"/>
      <c r="AJ2382" s="455" t="n"/>
      <c r="AK2382" s="455" t="n"/>
      <c r="AL2382" s="455" t="n"/>
      <c r="AM2382" s="455" t="n"/>
      <c r="AN2382" s="455" t="n"/>
      <c r="AO2382" s="455" t="n"/>
      <c r="AP2382" s="455" t="n"/>
      <c r="AQ2382" s="455" t="n"/>
      <c r="AR2382" s="418" t="n"/>
      <c r="AS2382" s="418" t="n"/>
      <c r="AT2382" s="418" t="n"/>
    </row>
    <row r="2383">
      <c r="A2383" s="417" t="n">
        <v>2374</v>
      </c>
      <c r="B2383" s="418" t="inlineStr">
        <is>
          <t>Import clearance</t>
        </is>
      </c>
      <c r="C2383" s="418" t="inlineStr">
        <is>
          <t>អូរៀនថល ឡូជីស្ទីក &amp; ឌីស្ទ្រីប៊្យូសិន (ខេមបូឌា)</t>
        </is>
      </c>
      <c r="D2383" s="418" t="inlineStr">
        <is>
          <t>L001-103007369</t>
        </is>
      </c>
      <c r="E2383" s="418" t="inlineStr">
        <is>
          <t>21-5636</t>
        </is>
      </c>
      <c r="F2383" s="419" t="n">
        <v>44414</v>
      </c>
      <c r="G2383" s="420" t="n">
        <v>281658</v>
      </c>
      <c r="H2383" s="418" t="n"/>
      <c r="I2383" s="455" t="n">
        <v>281658</v>
      </c>
      <c r="J2383" s="418">
        <f>IF(L2383&lt;&gt;"",L2383,K2383)</f>
        <v/>
      </c>
      <c r="K2383" s="418">
        <f>IF(AND(T2383=TRUE, U2383=TRUE, V2383=TRUE), IF(W2383&lt;-0.05, "អនុញ្ញាត (អ្នកផ្គត់ផ្គង់ប្រកាសខ្វះ)", "បានប្រកាស (អនុញ្ញាត)"), IF(AND(T2383=FALSE, U2383=FALSE, V2383=FALSE), "ព្យួរទុក (មិនមានទិន្នន័យ)", "ប្រកាសខុស (ព្យួរទុក)"))</f>
        <v/>
      </c>
      <c r="L2383" s="418" t="inlineStr"/>
      <c r="M2383" s="418" t="inlineStr"/>
      <c r="N2383" s="455" t="n"/>
      <c r="O2383" s="455">
        <f>IF(W2383&lt;0,AI2383,I2383)</f>
        <v/>
      </c>
      <c r="P2383" s="455">
        <f>I2383-O2383</f>
        <v/>
      </c>
      <c r="Q2383" s="418" t="n"/>
      <c r="R2383" s="418" t="inlineStr">
        <is>
          <t>21-5636</t>
        </is>
      </c>
      <c r="S2383" s="418" t="inlineStr"/>
      <c r="T2383" s="418">
        <f>R2383=S2383</f>
        <v/>
      </c>
      <c r="U2383" s="418">
        <f>AND(MONTH(F2383)=MONTH(Y2383), YEAR(F2383)=YEAR(Y2383))</f>
        <v/>
      </c>
      <c r="V2383" s="418">
        <f>AND(AC2383&lt;&gt;"", 'Company information'!D$4&lt;&gt;"", RIGHT(SUBSTITUTE(AC2383,"-",""),9)=RIGHT(SUBSTITUTE('Company information'!D$4,"-",""),9))</f>
        <v/>
      </c>
      <c r="W2383" s="418">
        <f>AI2383-I2383</f>
        <v/>
      </c>
      <c r="X2383" s="455" t="n"/>
      <c r="Y2383" s="417" t="n"/>
      <c r="Z2383" s="418" t="n"/>
      <c r="AA2383" s="418" t="n"/>
      <c r="AB2383" s="418" t="n"/>
      <c r="AC2383" s="418" t="n"/>
      <c r="AD2383" s="418" t="n"/>
      <c r="AE2383" s="455" t="n"/>
      <c r="AF2383" s="455" t="n"/>
      <c r="AG2383" s="455" t="n"/>
      <c r="AH2383" s="455" t="n"/>
      <c r="AI2383" s="455" t="n"/>
      <c r="AJ2383" s="455" t="n"/>
      <c r="AK2383" s="455" t="n"/>
      <c r="AL2383" s="455" t="n"/>
      <c r="AM2383" s="455" t="n"/>
      <c r="AN2383" s="455" t="n"/>
      <c r="AO2383" s="455" t="n"/>
      <c r="AP2383" s="455" t="n"/>
      <c r="AQ2383" s="455" t="n"/>
      <c r="AR2383" s="418" t="n"/>
      <c r="AS2383" s="418" t="n"/>
      <c r="AT2383" s="418" t="n"/>
    </row>
    <row r="2384">
      <c r="A2384" s="417" t="n">
        <v>2375</v>
      </c>
      <c r="B2384" s="418" t="inlineStr">
        <is>
          <t>Import clearance</t>
        </is>
      </c>
      <c r="C2384" s="418" t="inlineStr">
        <is>
          <t>អូរៀនថល ឡូជីស្ទីក &amp; ឌីស្ទ្រីប៊្យូសិន (ខេមបូឌា)</t>
        </is>
      </c>
      <c r="D2384" s="418" t="inlineStr">
        <is>
          <t>L001-103007369</t>
        </is>
      </c>
      <c r="E2384" s="418" t="inlineStr">
        <is>
          <t>21-5635</t>
        </is>
      </c>
      <c r="F2384" s="419" t="n">
        <v>44202</v>
      </c>
      <c r="G2384" s="420" t="n">
        <v>281658</v>
      </c>
      <c r="H2384" s="418" t="n"/>
      <c r="I2384" s="455" t="n">
        <v>281658</v>
      </c>
      <c r="J2384" s="418">
        <f>IF(L2384&lt;&gt;"",L2384,K2384)</f>
        <v/>
      </c>
      <c r="K2384" s="418">
        <f>IF(AND(T2384=TRUE, U2384=TRUE, V2384=TRUE), IF(W2384&lt;-0.05, "អនុញ្ញាត (អ្នកផ្គត់ផ្គង់ប្រកាសខ្វះ)", "បានប្រកាស (អនុញ្ញាត)"), IF(AND(T2384=FALSE, U2384=FALSE, V2384=FALSE), "ព្យួរទុក (មិនមានទិន្នន័យ)", "ប្រកាសខុស (ព្យួរទុក)"))</f>
        <v/>
      </c>
      <c r="L2384" s="418" t="inlineStr"/>
      <c r="M2384" s="418" t="inlineStr"/>
      <c r="N2384" s="455" t="n"/>
      <c r="O2384" s="455">
        <f>IF(W2384&lt;0,AI2384,I2384)</f>
        <v/>
      </c>
      <c r="P2384" s="455">
        <f>I2384-O2384</f>
        <v/>
      </c>
      <c r="Q2384" s="418" t="n"/>
      <c r="R2384" s="418" t="inlineStr">
        <is>
          <t>21-5635</t>
        </is>
      </c>
      <c r="S2384" s="418" t="inlineStr"/>
      <c r="T2384" s="418">
        <f>R2384=S2384</f>
        <v/>
      </c>
      <c r="U2384" s="418">
        <f>AND(MONTH(F2384)=MONTH(Y2384), YEAR(F2384)=YEAR(Y2384))</f>
        <v/>
      </c>
      <c r="V2384" s="418">
        <f>AND(AC2384&lt;&gt;"", 'Company information'!D$4&lt;&gt;"", RIGHT(SUBSTITUTE(AC2384,"-",""),9)=RIGHT(SUBSTITUTE('Company information'!D$4,"-",""),9))</f>
        <v/>
      </c>
      <c r="W2384" s="418">
        <f>AI2384-I2384</f>
        <v/>
      </c>
      <c r="X2384" s="455" t="n"/>
      <c r="Y2384" s="417" t="n"/>
      <c r="Z2384" s="418" t="n"/>
      <c r="AA2384" s="418" t="n"/>
      <c r="AB2384" s="418" t="n"/>
      <c r="AC2384" s="418" t="n"/>
      <c r="AD2384" s="418" t="n"/>
      <c r="AE2384" s="455" t="n"/>
      <c r="AF2384" s="455" t="n"/>
      <c r="AG2384" s="455" t="n"/>
      <c r="AH2384" s="455" t="n"/>
      <c r="AI2384" s="455" t="n"/>
      <c r="AJ2384" s="455" t="n"/>
      <c r="AK2384" s="455" t="n"/>
      <c r="AL2384" s="455" t="n"/>
      <c r="AM2384" s="455" t="n"/>
      <c r="AN2384" s="455" t="n"/>
      <c r="AO2384" s="455" t="n"/>
      <c r="AP2384" s="455" t="n"/>
      <c r="AQ2384" s="455" t="n"/>
      <c r="AR2384" s="418" t="n"/>
      <c r="AS2384" s="418" t="n"/>
      <c r="AT2384" s="418" t="n"/>
    </row>
    <row r="2385">
      <c r="A2385" s="417" t="n">
        <v>2376</v>
      </c>
      <c r="B2385" s="418" t="inlineStr">
        <is>
          <t>THC CHARGES</t>
        </is>
      </c>
      <c r="C2385" s="418" t="inlineStr">
        <is>
          <t>អ៊ិចស្ពែឌីធ័រ ខេមបូឌា អិលធីឌី</t>
        </is>
      </c>
      <c r="D2385" s="418" t="inlineStr">
        <is>
          <t>L001-100045898</t>
        </is>
      </c>
      <c r="E2385" s="418" t="inlineStr">
        <is>
          <t>TI-0202072</t>
        </is>
      </c>
      <c r="F2385" s="419" t="n">
        <v>44376</v>
      </c>
      <c r="G2385" s="420" t="n">
        <v>220457</v>
      </c>
      <c r="H2385" s="418" t="n"/>
      <c r="I2385" s="455" t="n">
        <v>220457</v>
      </c>
      <c r="J2385" s="418">
        <f>IF(L2385&lt;&gt;"",L2385,K2385)</f>
        <v/>
      </c>
      <c r="K2385" s="418">
        <f>IF(AND(T2385=TRUE, U2385=TRUE, V2385=TRUE), IF(W2385&lt;-0.05, "អនុញ្ញាត (អ្នកផ្គត់ផ្គង់ប្រកាសខ្វះ)", "បានប្រកាស (អនុញ្ញាត)"), IF(AND(T2385=FALSE, U2385=FALSE, V2385=FALSE), "ព្យួរទុក (មិនមានទិន្នន័យ)", "ប្រកាសខុស (ព្យួរទុក)"))</f>
        <v/>
      </c>
      <c r="L2385" s="418" t="inlineStr"/>
      <c r="M2385" s="418" t="inlineStr"/>
      <c r="N2385" s="455" t="n"/>
      <c r="O2385" s="455">
        <f>IF(W2385&lt;0,AI2385,I2385)</f>
        <v/>
      </c>
      <c r="P2385" s="455">
        <f>I2385-O2385</f>
        <v/>
      </c>
      <c r="Q2385" s="418" t="n"/>
      <c r="R2385" s="418" t="inlineStr">
        <is>
          <t>TI-0202072</t>
        </is>
      </c>
      <c r="S2385" s="418" t="inlineStr"/>
      <c r="T2385" s="418">
        <f>R2385=S2385</f>
        <v/>
      </c>
      <c r="U2385" s="418">
        <f>AND(MONTH(F2385)=MONTH(Y2385), YEAR(F2385)=YEAR(Y2385))</f>
        <v/>
      </c>
      <c r="V2385" s="418">
        <f>AND(AC2385&lt;&gt;"", 'Company information'!D$4&lt;&gt;"", RIGHT(SUBSTITUTE(AC2385,"-",""),9)=RIGHT(SUBSTITUTE('Company information'!D$4,"-",""),9))</f>
        <v/>
      </c>
      <c r="W2385" s="418">
        <f>AI2385-I2385</f>
        <v/>
      </c>
      <c r="X2385" s="455" t="n"/>
      <c r="Y2385" s="417" t="n"/>
      <c r="Z2385" s="418" t="n"/>
      <c r="AA2385" s="418" t="n"/>
      <c r="AB2385" s="418" t="n"/>
      <c r="AC2385" s="418" t="n"/>
      <c r="AD2385" s="418" t="n"/>
      <c r="AE2385" s="455" t="n"/>
      <c r="AF2385" s="455" t="n"/>
      <c r="AG2385" s="455" t="n"/>
      <c r="AH2385" s="455" t="n"/>
      <c r="AI2385" s="455" t="n"/>
      <c r="AJ2385" s="455" t="n"/>
      <c r="AK2385" s="455" t="n"/>
      <c r="AL2385" s="455" t="n"/>
      <c r="AM2385" s="455" t="n"/>
      <c r="AN2385" s="455" t="n"/>
      <c r="AO2385" s="455" t="n"/>
      <c r="AP2385" s="455" t="n"/>
      <c r="AQ2385" s="455" t="n"/>
      <c r="AR2385" s="418" t="n"/>
      <c r="AS2385" s="418" t="n"/>
      <c r="AT2385" s="418" t="n"/>
    </row>
    <row r="2386">
      <c r="A2386" s="417" t="n">
        <v>2377</v>
      </c>
      <c r="B2386" s="418" t="inlineStr">
        <is>
          <t>THC CHARGES</t>
        </is>
      </c>
      <c r="C2386" s="418" t="inlineStr">
        <is>
          <t>អ៊ិចស្ពែឌីធ័រ ខេមបូឌា អិលធីឌី</t>
        </is>
      </c>
      <c r="D2386" s="418" t="inlineStr">
        <is>
          <t>L001-100045898</t>
        </is>
      </c>
      <c r="E2386" s="418" t="inlineStr">
        <is>
          <t>TI-0202017</t>
        </is>
      </c>
      <c r="F2386" s="419" t="n">
        <v>44376</v>
      </c>
      <c r="G2386" s="420" t="n">
        <v>258555</v>
      </c>
      <c r="H2386" s="418" t="n"/>
      <c r="I2386" s="455" t="n">
        <v>258555</v>
      </c>
      <c r="J2386" s="418">
        <f>IF(L2386&lt;&gt;"",L2386,K2386)</f>
        <v/>
      </c>
      <c r="K2386" s="418">
        <f>IF(AND(T2386=TRUE, U2386=TRUE, V2386=TRUE), IF(W2386&lt;-0.05, "អនុញ្ញាត (អ្នកផ្គត់ផ្គង់ប្រកាសខ្វះ)", "បានប្រកាស (អនុញ្ញាត)"), IF(AND(T2386=FALSE, U2386=FALSE, V2386=FALSE), "ព្យួរទុក (មិនមានទិន្នន័យ)", "ប្រកាសខុស (ព្យួរទុក)"))</f>
        <v/>
      </c>
      <c r="L2386" s="418" t="inlineStr"/>
      <c r="M2386" s="418" t="inlineStr"/>
      <c r="N2386" s="455" t="n"/>
      <c r="O2386" s="455">
        <f>IF(W2386&lt;0,AI2386,I2386)</f>
        <v/>
      </c>
      <c r="P2386" s="455">
        <f>I2386-O2386</f>
        <v/>
      </c>
      <c r="Q2386" s="418" t="n"/>
      <c r="R2386" s="418" t="inlineStr">
        <is>
          <t>TI-0202017</t>
        </is>
      </c>
      <c r="S2386" s="418" t="inlineStr"/>
      <c r="T2386" s="418">
        <f>R2386=S2386</f>
        <v/>
      </c>
      <c r="U2386" s="418">
        <f>AND(MONTH(F2386)=MONTH(Y2386), YEAR(F2386)=YEAR(Y2386))</f>
        <v/>
      </c>
      <c r="V2386" s="418">
        <f>AND(AC2386&lt;&gt;"", 'Company information'!D$4&lt;&gt;"", RIGHT(SUBSTITUTE(AC2386,"-",""),9)=RIGHT(SUBSTITUTE('Company information'!D$4,"-",""),9))</f>
        <v/>
      </c>
      <c r="W2386" s="418">
        <f>AI2386-I2386</f>
        <v/>
      </c>
      <c r="X2386" s="455" t="n"/>
      <c r="Y2386" s="417" t="n"/>
      <c r="Z2386" s="418" t="n"/>
      <c r="AA2386" s="418" t="n"/>
      <c r="AB2386" s="418" t="n"/>
      <c r="AC2386" s="418" t="n"/>
      <c r="AD2386" s="418" t="n"/>
      <c r="AE2386" s="455" t="n"/>
      <c r="AF2386" s="455" t="n"/>
      <c r="AG2386" s="455" t="n"/>
      <c r="AH2386" s="455" t="n"/>
      <c r="AI2386" s="455" t="n"/>
      <c r="AJ2386" s="455" t="n"/>
      <c r="AK2386" s="455" t="n"/>
      <c r="AL2386" s="455" t="n"/>
      <c r="AM2386" s="455" t="n"/>
      <c r="AN2386" s="455" t="n"/>
      <c r="AO2386" s="455" t="n"/>
      <c r="AP2386" s="455" t="n"/>
      <c r="AQ2386" s="455" t="n"/>
      <c r="AR2386" s="418" t="n"/>
      <c r="AS2386" s="418" t="n"/>
      <c r="AT2386" s="418" t="n"/>
    </row>
    <row r="2387">
      <c r="A2387" s="417" t="n">
        <v>2378</v>
      </c>
      <c r="B2387" s="418" t="inlineStr">
        <is>
          <t>THC CHARGES</t>
        </is>
      </c>
      <c r="C2387" s="418" t="inlineStr">
        <is>
          <t>អ៊ិចស្ពែឌីធ័រ ខេមបូឌា អិលធីឌី</t>
        </is>
      </c>
      <c r="D2387" s="418" t="inlineStr">
        <is>
          <t>L001-100045898</t>
        </is>
      </c>
      <c r="E2387" s="418" t="inlineStr">
        <is>
          <t>TI-0201895</t>
        </is>
      </c>
      <c r="F2387" s="419" t="n">
        <v>44375</v>
      </c>
      <c r="G2387" s="420" t="n">
        <v>336595</v>
      </c>
      <c r="H2387" s="418" t="n"/>
      <c r="I2387" s="455" t="n">
        <v>336595</v>
      </c>
      <c r="J2387" s="418">
        <f>IF(L2387&lt;&gt;"",L2387,K2387)</f>
        <v/>
      </c>
      <c r="K2387" s="418">
        <f>IF(AND(T2387=TRUE, U2387=TRUE, V2387=TRUE), IF(W2387&lt;-0.05, "អនុញ្ញាត (អ្នកផ្គត់ផ្គង់ប្រកាសខ្វះ)", "បានប្រកាស (អនុញ្ញាត)"), IF(AND(T2387=FALSE, U2387=FALSE, V2387=FALSE), "ព្យួរទុក (មិនមានទិន្នន័យ)", "ប្រកាសខុស (ព្យួរទុក)"))</f>
        <v/>
      </c>
      <c r="L2387" s="418" t="inlineStr"/>
      <c r="M2387" s="418" t="inlineStr"/>
      <c r="N2387" s="455" t="n"/>
      <c r="O2387" s="455">
        <f>IF(W2387&lt;0,AI2387,I2387)</f>
        <v/>
      </c>
      <c r="P2387" s="455">
        <f>I2387-O2387</f>
        <v/>
      </c>
      <c r="Q2387" s="418" t="n"/>
      <c r="R2387" s="418" t="inlineStr">
        <is>
          <t>TI-0201895</t>
        </is>
      </c>
      <c r="S2387" s="418" t="inlineStr"/>
      <c r="T2387" s="418">
        <f>R2387=S2387</f>
        <v/>
      </c>
      <c r="U2387" s="418">
        <f>AND(MONTH(F2387)=MONTH(Y2387), YEAR(F2387)=YEAR(Y2387))</f>
        <v/>
      </c>
      <c r="V2387" s="418">
        <f>AND(AC2387&lt;&gt;"", 'Company information'!D$4&lt;&gt;"", RIGHT(SUBSTITUTE(AC2387,"-",""),9)=RIGHT(SUBSTITUTE('Company information'!D$4,"-",""),9))</f>
        <v/>
      </c>
      <c r="W2387" s="418">
        <f>AI2387-I2387</f>
        <v/>
      </c>
      <c r="X2387" s="455" t="n"/>
      <c r="Y2387" s="417" t="n"/>
      <c r="Z2387" s="418" t="n"/>
      <c r="AA2387" s="418" t="n"/>
      <c r="AB2387" s="418" t="n"/>
      <c r="AC2387" s="418" t="n"/>
      <c r="AD2387" s="418" t="n"/>
      <c r="AE2387" s="455" t="n"/>
      <c r="AF2387" s="455" t="n"/>
      <c r="AG2387" s="455" t="n"/>
      <c r="AH2387" s="455" t="n"/>
      <c r="AI2387" s="455" t="n"/>
      <c r="AJ2387" s="455" t="n"/>
      <c r="AK2387" s="455" t="n"/>
      <c r="AL2387" s="455" t="n"/>
      <c r="AM2387" s="455" t="n"/>
      <c r="AN2387" s="455" t="n"/>
      <c r="AO2387" s="455" t="n"/>
      <c r="AP2387" s="455" t="n"/>
      <c r="AQ2387" s="455" t="n"/>
      <c r="AR2387" s="418" t="n"/>
      <c r="AS2387" s="418" t="n"/>
      <c r="AT2387" s="418" t="n"/>
    </row>
    <row r="2388">
      <c r="A2388" s="417" t="n">
        <v>2379</v>
      </c>
      <c r="B2388" s="418" t="inlineStr">
        <is>
          <t>THC CHARGES</t>
        </is>
      </c>
      <c r="C2388" s="418" t="inlineStr">
        <is>
          <t>អ៊ិចស្ពែឌីធ័រ ខេមបូឌា អិលធីឌី</t>
        </is>
      </c>
      <c r="D2388" s="418" t="inlineStr">
        <is>
          <t>L001-100045898</t>
        </is>
      </c>
      <c r="E2388" s="418" t="inlineStr">
        <is>
          <t>TI-0201894</t>
        </is>
      </c>
      <c r="F2388" s="419" t="n">
        <v>44375</v>
      </c>
      <c r="G2388" s="420" t="n">
        <v>210677</v>
      </c>
      <c r="H2388" s="418" t="n"/>
      <c r="I2388" s="455" t="n">
        <v>210677</v>
      </c>
      <c r="J2388" s="418">
        <f>IF(L2388&lt;&gt;"",L2388,K2388)</f>
        <v/>
      </c>
      <c r="K2388" s="418">
        <f>IF(AND(T2388=TRUE, U2388=TRUE, V2388=TRUE), IF(W2388&lt;-0.05, "អនុញ្ញាត (អ្នកផ្គត់ផ្គង់ប្រកាសខ្វះ)", "បានប្រកាស (អនុញ្ញាត)"), IF(AND(T2388=FALSE, U2388=FALSE, V2388=FALSE), "ព្យួរទុក (មិនមានទិន្នន័យ)", "ប្រកាសខុស (ព្យួរទុក)"))</f>
        <v/>
      </c>
      <c r="L2388" s="418" t="inlineStr"/>
      <c r="M2388" s="418" t="inlineStr"/>
      <c r="N2388" s="455" t="n"/>
      <c r="O2388" s="455">
        <f>IF(W2388&lt;0,AI2388,I2388)</f>
        <v/>
      </c>
      <c r="P2388" s="455">
        <f>I2388-O2388</f>
        <v/>
      </c>
      <c r="Q2388" s="418" t="n"/>
      <c r="R2388" s="418" t="inlineStr">
        <is>
          <t>TI-0201894</t>
        </is>
      </c>
      <c r="S2388" s="418" t="inlineStr"/>
      <c r="T2388" s="418">
        <f>R2388=S2388</f>
        <v/>
      </c>
      <c r="U2388" s="418">
        <f>AND(MONTH(F2388)=MONTH(Y2388), YEAR(F2388)=YEAR(Y2388))</f>
        <v/>
      </c>
      <c r="V2388" s="418">
        <f>AND(AC2388&lt;&gt;"", 'Company information'!D$4&lt;&gt;"", RIGHT(SUBSTITUTE(AC2388,"-",""),9)=RIGHT(SUBSTITUTE('Company information'!D$4,"-",""),9))</f>
        <v/>
      </c>
      <c r="W2388" s="418">
        <f>AI2388-I2388</f>
        <v/>
      </c>
      <c r="X2388" s="455" t="n"/>
      <c r="Y2388" s="417" t="n"/>
      <c r="Z2388" s="418" t="n"/>
      <c r="AA2388" s="418" t="n"/>
      <c r="AB2388" s="418" t="n"/>
      <c r="AC2388" s="418" t="n"/>
      <c r="AD2388" s="418" t="n"/>
      <c r="AE2388" s="455" t="n"/>
      <c r="AF2388" s="455" t="n"/>
      <c r="AG2388" s="455" t="n"/>
      <c r="AH2388" s="455" t="n"/>
      <c r="AI2388" s="455" t="n"/>
      <c r="AJ2388" s="455" t="n"/>
      <c r="AK2388" s="455" t="n"/>
      <c r="AL2388" s="455" t="n"/>
      <c r="AM2388" s="455" t="n"/>
      <c r="AN2388" s="455" t="n"/>
      <c r="AO2388" s="455" t="n"/>
      <c r="AP2388" s="455" t="n"/>
      <c r="AQ2388" s="455" t="n"/>
      <c r="AR2388" s="418" t="n"/>
      <c r="AS2388" s="418" t="n"/>
      <c r="AT2388" s="418" t="n"/>
    </row>
    <row r="2389">
      <c r="A2389" s="417" t="n">
        <v>2380</v>
      </c>
      <c r="B2389" s="418" t="inlineStr">
        <is>
          <t>THC CHARGES</t>
        </is>
      </c>
      <c r="C2389" s="418" t="inlineStr">
        <is>
          <t>អ៊ិចស្ពែឌីធ័រ ខេមបូឌា អិលធីឌី</t>
        </is>
      </c>
      <c r="D2389" s="418" t="inlineStr">
        <is>
          <t>L001-100045898</t>
        </is>
      </c>
      <c r="E2389" s="418" t="inlineStr">
        <is>
          <t>TI-0201028</t>
        </is>
      </c>
      <c r="F2389" s="419" t="n">
        <v>44363</v>
      </c>
      <c r="G2389" s="420" t="n">
        <v>205123</v>
      </c>
      <c r="H2389" s="418" t="n"/>
      <c r="I2389" s="455" t="n">
        <v>205123</v>
      </c>
      <c r="J2389" s="418">
        <f>IF(L2389&lt;&gt;"",L2389,K2389)</f>
        <v/>
      </c>
      <c r="K2389" s="418">
        <f>IF(AND(T2389=TRUE, U2389=TRUE, V2389=TRUE), IF(W2389&lt;-0.05, "អនុញ្ញាត (អ្នកផ្គត់ផ្គង់ប្រកាសខ្វះ)", "បានប្រកាស (អនុញ្ញាត)"), IF(AND(T2389=FALSE, U2389=FALSE, V2389=FALSE), "ព្យួរទុក (មិនមានទិន្នន័យ)", "ប្រកាសខុស (ព្យួរទុក)"))</f>
        <v/>
      </c>
      <c r="L2389" s="418" t="inlineStr"/>
      <c r="M2389" s="418" t="inlineStr"/>
      <c r="N2389" s="455" t="n"/>
      <c r="O2389" s="455">
        <f>IF(W2389&lt;0,AI2389,I2389)</f>
        <v/>
      </c>
      <c r="P2389" s="455">
        <f>I2389-O2389</f>
        <v/>
      </c>
      <c r="Q2389" s="418" t="n"/>
      <c r="R2389" s="418" t="inlineStr">
        <is>
          <t>TI-0201028</t>
        </is>
      </c>
      <c r="S2389" s="418" t="inlineStr"/>
      <c r="T2389" s="418">
        <f>R2389=S2389</f>
        <v/>
      </c>
      <c r="U2389" s="418">
        <f>AND(MONTH(F2389)=MONTH(Y2389), YEAR(F2389)=YEAR(Y2389))</f>
        <v/>
      </c>
      <c r="V2389" s="418">
        <f>AND(AC2389&lt;&gt;"", 'Company information'!D$4&lt;&gt;"", RIGHT(SUBSTITUTE(AC2389,"-",""),9)=RIGHT(SUBSTITUTE('Company information'!D$4,"-",""),9))</f>
        <v/>
      </c>
      <c r="W2389" s="418">
        <f>AI2389-I2389</f>
        <v/>
      </c>
      <c r="X2389" s="455" t="n"/>
      <c r="Y2389" s="417" t="n"/>
      <c r="Z2389" s="418" t="n"/>
      <c r="AA2389" s="418" t="n"/>
      <c r="AB2389" s="418" t="n"/>
      <c r="AC2389" s="418" t="n"/>
      <c r="AD2389" s="418" t="n"/>
      <c r="AE2389" s="455" t="n"/>
      <c r="AF2389" s="455" t="n"/>
      <c r="AG2389" s="455" t="n"/>
      <c r="AH2389" s="455" t="n"/>
      <c r="AI2389" s="455" t="n"/>
      <c r="AJ2389" s="455" t="n"/>
      <c r="AK2389" s="455" t="n"/>
      <c r="AL2389" s="455" t="n"/>
      <c r="AM2389" s="455" t="n"/>
      <c r="AN2389" s="455" t="n"/>
      <c r="AO2389" s="455" t="n"/>
      <c r="AP2389" s="455" t="n"/>
      <c r="AQ2389" s="455" t="n"/>
      <c r="AR2389" s="418" t="n"/>
      <c r="AS2389" s="418" t="n"/>
      <c r="AT2389" s="418" t="n"/>
    </row>
    <row r="2390">
      <c r="A2390" s="417" t="n">
        <v>2381</v>
      </c>
      <c r="B2390" s="418" t="inlineStr">
        <is>
          <t>THC CHARGES</t>
        </is>
      </c>
      <c r="C2390" s="418" t="inlineStr">
        <is>
          <t>អ៊ិចស្ពែឌីធ័រ ខេមបូឌា អិលធីឌី</t>
        </is>
      </c>
      <c r="D2390" s="418" t="inlineStr">
        <is>
          <t>L001-100045898</t>
        </is>
      </c>
      <c r="E2390" s="418" t="inlineStr">
        <is>
          <t>TI-0201027</t>
        </is>
      </c>
      <c r="F2390" s="419" t="n">
        <v>44363</v>
      </c>
      <c r="G2390" s="420" t="n">
        <v>196967</v>
      </c>
      <c r="H2390" s="418" t="n"/>
      <c r="I2390" s="455" t="n">
        <v>196967</v>
      </c>
      <c r="J2390" s="418">
        <f>IF(L2390&lt;&gt;"",L2390,K2390)</f>
        <v/>
      </c>
      <c r="K2390" s="418">
        <f>IF(AND(T2390=TRUE, U2390=TRUE, V2390=TRUE), IF(W2390&lt;-0.05, "អនុញ្ញាត (អ្នកផ្គត់ផ្គង់ប្រកាសខ្វះ)", "បានប្រកាស (អនុញ្ញាត)"), IF(AND(T2390=FALSE, U2390=FALSE, V2390=FALSE), "ព្យួរទុក (មិនមានទិន្នន័យ)", "ប្រកាសខុស (ព្យួរទុក)"))</f>
        <v/>
      </c>
      <c r="L2390" s="418" t="inlineStr"/>
      <c r="M2390" s="418" t="inlineStr"/>
      <c r="N2390" s="455" t="n"/>
      <c r="O2390" s="455">
        <f>IF(W2390&lt;0,AI2390,I2390)</f>
        <v/>
      </c>
      <c r="P2390" s="455">
        <f>I2390-O2390</f>
        <v/>
      </c>
      <c r="Q2390" s="418" t="n"/>
      <c r="R2390" s="418" t="inlineStr">
        <is>
          <t>TI-0201027</t>
        </is>
      </c>
      <c r="S2390" s="418" t="inlineStr"/>
      <c r="T2390" s="418">
        <f>R2390=S2390</f>
        <v/>
      </c>
      <c r="U2390" s="418">
        <f>AND(MONTH(F2390)=MONTH(Y2390), YEAR(F2390)=YEAR(Y2390))</f>
        <v/>
      </c>
      <c r="V2390" s="418">
        <f>AND(AC2390&lt;&gt;"", 'Company information'!D$4&lt;&gt;"", RIGHT(SUBSTITUTE(AC2390,"-",""),9)=RIGHT(SUBSTITUTE('Company information'!D$4,"-",""),9))</f>
        <v/>
      </c>
      <c r="W2390" s="418">
        <f>AI2390-I2390</f>
        <v/>
      </c>
      <c r="X2390" s="455" t="n"/>
      <c r="Y2390" s="417" t="n"/>
      <c r="Z2390" s="418" t="n"/>
      <c r="AA2390" s="418" t="n"/>
      <c r="AB2390" s="418" t="n"/>
      <c r="AC2390" s="418" t="n"/>
      <c r="AD2390" s="418" t="n"/>
      <c r="AE2390" s="455" t="n"/>
      <c r="AF2390" s="455" t="n"/>
      <c r="AG2390" s="455" t="n"/>
      <c r="AH2390" s="455" t="n"/>
      <c r="AI2390" s="455" t="n"/>
      <c r="AJ2390" s="455" t="n"/>
      <c r="AK2390" s="455" t="n"/>
      <c r="AL2390" s="455" t="n"/>
      <c r="AM2390" s="455" t="n"/>
      <c r="AN2390" s="455" t="n"/>
      <c r="AO2390" s="455" t="n"/>
      <c r="AP2390" s="455" t="n"/>
      <c r="AQ2390" s="455" t="n"/>
      <c r="AR2390" s="418" t="n"/>
      <c r="AS2390" s="418" t="n"/>
      <c r="AT2390" s="418" t="n"/>
    </row>
    <row r="2391">
      <c r="A2391" s="417" t="n">
        <v>2382</v>
      </c>
      <c r="B2391" s="418" t="inlineStr">
        <is>
          <t>DETENTION FEE</t>
        </is>
      </c>
      <c r="C2391" s="418" t="inlineStr">
        <is>
          <t>អ៊ិចស្ពែឌីធ័រ ខេមបូឌា អិលធីឌី</t>
        </is>
      </c>
      <c r="D2391" s="418" t="inlineStr">
        <is>
          <t>L001-100045898</t>
        </is>
      </c>
      <c r="E2391" s="418" t="inlineStr">
        <is>
          <t>TI-0200992</t>
        </is>
      </c>
      <c r="F2391" s="419" t="n">
        <v>44362</v>
      </c>
      <c r="G2391" s="420" t="n">
        <v>19579</v>
      </c>
      <c r="H2391" s="418" t="n"/>
      <c r="I2391" s="455" t="n">
        <v>19579</v>
      </c>
      <c r="J2391" s="418">
        <f>IF(L2391&lt;&gt;"",L2391,K2391)</f>
        <v/>
      </c>
      <c r="K2391" s="418">
        <f>IF(AND(T2391=TRUE, U2391=TRUE, V2391=TRUE), IF(W2391&lt;-0.05, "អនុញ្ញាត (អ្នកផ្គត់ផ្គង់ប្រកាសខ្វះ)", "បានប្រកាស (អនុញ្ញាត)"), IF(AND(T2391=FALSE, U2391=FALSE, V2391=FALSE), "ព្យួរទុក (មិនមានទិន្នន័យ)", "ប្រកាសខុស (ព្យួរទុក)"))</f>
        <v/>
      </c>
      <c r="L2391" s="418" t="inlineStr"/>
      <c r="M2391" s="418" t="inlineStr"/>
      <c r="N2391" s="455" t="n"/>
      <c r="O2391" s="455">
        <f>IF(W2391&lt;0,AI2391,I2391)</f>
        <v/>
      </c>
      <c r="P2391" s="455">
        <f>I2391-O2391</f>
        <v/>
      </c>
      <c r="Q2391" s="418" t="n"/>
      <c r="R2391" s="418" t="inlineStr">
        <is>
          <t>TI-0200992</t>
        </is>
      </c>
      <c r="S2391" s="418" t="inlineStr"/>
      <c r="T2391" s="418">
        <f>R2391=S2391</f>
        <v/>
      </c>
      <c r="U2391" s="418">
        <f>AND(MONTH(F2391)=MONTH(Y2391), YEAR(F2391)=YEAR(Y2391))</f>
        <v/>
      </c>
      <c r="V2391" s="418">
        <f>AND(AC2391&lt;&gt;"", 'Company information'!D$4&lt;&gt;"", RIGHT(SUBSTITUTE(AC2391,"-",""),9)=RIGHT(SUBSTITUTE('Company information'!D$4,"-",""),9))</f>
        <v/>
      </c>
      <c r="W2391" s="418">
        <f>AI2391-I2391</f>
        <v/>
      </c>
      <c r="X2391" s="455" t="n"/>
      <c r="Y2391" s="417" t="n"/>
      <c r="Z2391" s="418" t="n"/>
      <c r="AA2391" s="418" t="n"/>
      <c r="AB2391" s="418" t="n"/>
      <c r="AC2391" s="418" t="n"/>
      <c r="AD2391" s="418" t="n"/>
      <c r="AE2391" s="455" t="n"/>
      <c r="AF2391" s="455" t="n"/>
      <c r="AG2391" s="455" t="n"/>
      <c r="AH2391" s="455" t="n"/>
      <c r="AI2391" s="455" t="n"/>
      <c r="AJ2391" s="455" t="n"/>
      <c r="AK2391" s="455" t="n"/>
      <c r="AL2391" s="455" t="n"/>
      <c r="AM2391" s="455" t="n"/>
      <c r="AN2391" s="455" t="n"/>
      <c r="AO2391" s="455" t="n"/>
      <c r="AP2391" s="455" t="n"/>
      <c r="AQ2391" s="455" t="n"/>
      <c r="AR2391" s="418" t="n"/>
      <c r="AS2391" s="418" t="n"/>
      <c r="AT2391" s="418" t="n"/>
    </row>
    <row r="2392">
      <c r="A2392" s="417" t="n">
        <v>2383</v>
      </c>
      <c r="B2392" s="418" t="inlineStr">
        <is>
          <t>STORAGE FEE</t>
        </is>
      </c>
      <c r="C2392" s="418" t="inlineStr">
        <is>
          <t>អ៊ិចស្ពែឌីធ័រ ខេមបូឌា អិលធីឌី</t>
        </is>
      </c>
      <c r="D2392" s="418" t="inlineStr">
        <is>
          <t>L001-100045898</t>
        </is>
      </c>
      <c r="E2392" s="418" t="inlineStr">
        <is>
          <t>TI-0200831</t>
        </is>
      </c>
      <c r="F2392" s="419" t="n">
        <v>44362</v>
      </c>
      <c r="G2392" s="420" t="n">
        <v>9790</v>
      </c>
      <c r="H2392" s="418" t="n"/>
      <c r="I2392" s="455" t="n">
        <v>9790</v>
      </c>
      <c r="J2392" s="418">
        <f>IF(L2392&lt;&gt;"",L2392,K2392)</f>
        <v/>
      </c>
      <c r="K2392" s="418">
        <f>IF(AND(T2392=TRUE, U2392=TRUE, V2392=TRUE), IF(W2392&lt;-0.05, "អនុញ្ញាត (អ្នកផ្គត់ផ្គង់ប្រកាសខ្វះ)", "បានប្រកាស (អនុញ្ញាត)"), IF(AND(T2392=FALSE, U2392=FALSE, V2392=FALSE), "ព្យួរទុក (មិនមានទិន្នន័យ)", "ប្រកាសខុស (ព្យួរទុក)"))</f>
        <v/>
      </c>
      <c r="L2392" s="418" t="inlineStr"/>
      <c r="M2392" s="418" t="inlineStr"/>
      <c r="N2392" s="455" t="n"/>
      <c r="O2392" s="455">
        <f>IF(W2392&lt;0,AI2392,I2392)</f>
        <v/>
      </c>
      <c r="P2392" s="455">
        <f>I2392-O2392</f>
        <v/>
      </c>
      <c r="Q2392" s="418" t="n"/>
      <c r="R2392" s="418" t="inlineStr">
        <is>
          <t>TI-0200831</t>
        </is>
      </c>
      <c r="S2392" s="418" t="inlineStr"/>
      <c r="T2392" s="418">
        <f>R2392=S2392</f>
        <v/>
      </c>
      <c r="U2392" s="418">
        <f>AND(MONTH(F2392)=MONTH(Y2392), YEAR(F2392)=YEAR(Y2392))</f>
        <v/>
      </c>
      <c r="V2392" s="418">
        <f>AND(AC2392&lt;&gt;"", 'Company information'!D$4&lt;&gt;"", RIGHT(SUBSTITUTE(AC2392,"-",""),9)=RIGHT(SUBSTITUTE('Company information'!D$4,"-",""),9))</f>
        <v/>
      </c>
      <c r="W2392" s="418">
        <f>AI2392-I2392</f>
        <v/>
      </c>
      <c r="X2392" s="455" t="n"/>
      <c r="Y2392" s="417" t="n"/>
      <c r="Z2392" s="418" t="n"/>
      <c r="AA2392" s="418" t="n"/>
      <c r="AB2392" s="418" t="n"/>
      <c r="AC2392" s="418" t="n"/>
      <c r="AD2392" s="418" t="n"/>
      <c r="AE2392" s="455" t="n"/>
      <c r="AF2392" s="455" t="n"/>
      <c r="AG2392" s="455" t="n"/>
      <c r="AH2392" s="455" t="n"/>
      <c r="AI2392" s="455" t="n"/>
      <c r="AJ2392" s="455" t="n"/>
      <c r="AK2392" s="455" t="n"/>
      <c r="AL2392" s="455" t="n"/>
      <c r="AM2392" s="455" t="n"/>
      <c r="AN2392" s="455" t="n"/>
      <c r="AO2392" s="455" t="n"/>
      <c r="AP2392" s="455" t="n"/>
      <c r="AQ2392" s="455" t="n"/>
      <c r="AR2392" s="418" t="n"/>
      <c r="AS2392" s="418" t="n"/>
      <c r="AT2392" s="418" t="n"/>
    </row>
    <row r="2393">
      <c r="A2393" s="417" t="n">
        <v>2384</v>
      </c>
      <c r="B2393" s="418" t="inlineStr">
        <is>
          <t>THC CHARGES</t>
        </is>
      </c>
      <c r="C2393" s="418" t="inlineStr">
        <is>
          <t>អ៊ិចស្ពែឌីធ័រ ខេមបូឌា អិលធីឌី</t>
        </is>
      </c>
      <c r="D2393" s="418" t="inlineStr">
        <is>
          <t>L001-100045898</t>
        </is>
      </c>
      <c r="E2393" s="418" t="inlineStr">
        <is>
          <t>TI-0200500</t>
        </is>
      </c>
      <c r="F2393" s="419" t="n">
        <v>44445</v>
      </c>
      <c r="G2393" s="420" t="n">
        <v>1032240</v>
      </c>
      <c r="H2393" s="418" t="n"/>
      <c r="I2393" s="455" t="n">
        <v>1032240</v>
      </c>
      <c r="J2393" s="418">
        <f>IF(L2393&lt;&gt;"",L2393,K2393)</f>
        <v/>
      </c>
      <c r="K2393" s="418">
        <f>IF(AND(T2393=TRUE, U2393=TRUE, V2393=TRUE), IF(W2393&lt;-0.05, "អនុញ្ញាត (អ្នកផ្គត់ផ្គង់ប្រកាសខ្វះ)", "បានប្រកាស (អនុញ្ញាត)"), IF(AND(T2393=FALSE, U2393=FALSE, V2393=FALSE), "ព្យួរទុក (មិនមានទិន្នន័យ)", "ប្រកាសខុស (ព្យួរទុក)"))</f>
        <v/>
      </c>
      <c r="L2393" s="418" t="inlineStr"/>
      <c r="M2393" s="418" t="inlineStr"/>
      <c r="N2393" s="455" t="n"/>
      <c r="O2393" s="455">
        <f>IF(W2393&lt;0,AI2393,I2393)</f>
        <v/>
      </c>
      <c r="P2393" s="455">
        <f>I2393-O2393</f>
        <v/>
      </c>
      <c r="Q2393" s="418" t="n"/>
      <c r="R2393" s="418" t="inlineStr">
        <is>
          <t>TI-0200500</t>
        </is>
      </c>
      <c r="S2393" s="418" t="inlineStr"/>
      <c r="T2393" s="418">
        <f>R2393=S2393</f>
        <v/>
      </c>
      <c r="U2393" s="418">
        <f>AND(MONTH(F2393)=MONTH(Y2393), YEAR(F2393)=YEAR(Y2393))</f>
        <v/>
      </c>
      <c r="V2393" s="418">
        <f>AND(AC2393&lt;&gt;"", 'Company information'!D$4&lt;&gt;"", RIGHT(SUBSTITUTE(AC2393,"-",""),9)=RIGHT(SUBSTITUTE('Company information'!D$4,"-",""),9))</f>
        <v/>
      </c>
      <c r="W2393" s="418">
        <f>AI2393-I2393</f>
        <v/>
      </c>
      <c r="X2393" s="455" t="n"/>
      <c r="Y2393" s="417" t="n"/>
      <c r="Z2393" s="418" t="n"/>
      <c r="AA2393" s="418" t="n"/>
      <c r="AB2393" s="418" t="n"/>
      <c r="AC2393" s="418" t="n"/>
      <c r="AD2393" s="418" t="n"/>
      <c r="AE2393" s="455" t="n"/>
      <c r="AF2393" s="455" t="n"/>
      <c r="AG2393" s="455" t="n"/>
      <c r="AH2393" s="455" t="n"/>
      <c r="AI2393" s="455" t="n"/>
      <c r="AJ2393" s="455" t="n"/>
      <c r="AK2393" s="455" t="n"/>
      <c r="AL2393" s="455" t="n"/>
      <c r="AM2393" s="455" t="n"/>
      <c r="AN2393" s="455" t="n"/>
      <c r="AO2393" s="455" t="n"/>
      <c r="AP2393" s="455" t="n"/>
      <c r="AQ2393" s="455" t="n"/>
      <c r="AR2393" s="418" t="n"/>
      <c r="AS2393" s="418" t="n"/>
      <c r="AT2393" s="418" t="n"/>
    </row>
    <row r="2394">
      <c r="A2394" s="417" t="n">
        <v>2385</v>
      </c>
      <c r="B2394" s="418" t="inlineStr">
        <is>
          <t>THC CHARGES</t>
        </is>
      </c>
      <c r="C2394" s="418" t="inlineStr">
        <is>
          <t>អ៊ិចស្ពែឌីធ័រ ខេមបូឌា អិលធីឌី</t>
        </is>
      </c>
      <c r="D2394" s="418" t="inlineStr">
        <is>
          <t>L001-100045898</t>
        </is>
      </c>
      <c r="E2394" s="418" t="inlineStr">
        <is>
          <t>TI-0200497</t>
        </is>
      </c>
      <c r="F2394" s="419" t="n">
        <v>44445</v>
      </c>
      <c r="G2394" s="420" t="n">
        <v>316200</v>
      </c>
      <c r="H2394" s="418" t="n"/>
      <c r="I2394" s="455" t="n">
        <v>316200</v>
      </c>
      <c r="J2394" s="418">
        <f>IF(L2394&lt;&gt;"",L2394,K2394)</f>
        <v/>
      </c>
      <c r="K2394" s="418">
        <f>IF(AND(T2394=TRUE, U2394=TRUE, V2394=TRUE), IF(W2394&lt;-0.05, "អនុញ្ញាត (អ្នកផ្គត់ផ្គង់ប្រកាសខ្វះ)", "បានប្រកាស (អនុញ្ញាត)"), IF(AND(T2394=FALSE, U2394=FALSE, V2394=FALSE), "ព្យួរទុក (មិនមានទិន្នន័យ)", "ប្រកាសខុស (ព្យួរទុក)"))</f>
        <v/>
      </c>
      <c r="L2394" s="418" t="inlineStr"/>
      <c r="M2394" s="418" t="inlineStr"/>
      <c r="N2394" s="455" t="n"/>
      <c r="O2394" s="455">
        <f>IF(W2394&lt;0,AI2394,I2394)</f>
        <v/>
      </c>
      <c r="P2394" s="455">
        <f>I2394-O2394</f>
        <v/>
      </c>
      <c r="Q2394" s="418" t="n"/>
      <c r="R2394" s="418" t="inlineStr">
        <is>
          <t>TI-0200497</t>
        </is>
      </c>
      <c r="S2394" s="418" t="inlineStr"/>
      <c r="T2394" s="418">
        <f>R2394=S2394</f>
        <v/>
      </c>
      <c r="U2394" s="418">
        <f>AND(MONTH(F2394)=MONTH(Y2394), YEAR(F2394)=YEAR(Y2394))</f>
        <v/>
      </c>
      <c r="V2394" s="418">
        <f>AND(AC2394&lt;&gt;"", 'Company information'!D$4&lt;&gt;"", RIGHT(SUBSTITUTE(AC2394,"-",""),9)=RIGHT(SUBSTITUTE('Company information'!D$4,"-",""),9))</f>
        <v/>
      </c>
      <c r="W2394" s="418">
        <f>AI2394-I2394</f>
        <v/>
      </c>
      <c r="X2394" s="455" t="n"/>
      <c r="Y2394" s="417" t="n"/>
      <c r="Z2394" s="418" t="n"/>
      <c r="AA2394" s="418" t="n"/>
      <c r="AB2394" s="418" t="n"/>
      <c r="AC2394" s="418" t="n"/>
      <c r="AD2394" s="418" t="n"/>
      <c r="AE2394" s="455" t="n"/>
      <c r="AF2394" s="455" t="n"/>
      <c r="AG2394" s="455" t="n"/>
      <c r="AH2394" s="455" t="n"/>
      <c r="AI2394" s="455" t="n"/>
      <c r="AJ2394" s="455" t="n"/>
      <c r="AK2394" s="455" t="n"/>
      <c r="AL2394" s="455" t="n"/>
      <c r="AM2394" s="455" t="n"/>
      <c r="AN2394" s="455" t="n"/>
      <c r="AO2394" s="455" t="n"/>
      <c r="AP2394" s="455" t="n"/>
      <c r="AQ2394" s="455" t="n"/>
      <c r="AR2394" s="418" t="n"/>
      <c r="AS2394" s="418" t="n"/>
      <c r="AT2394" s="418" t="n"/>
    </row>
    <row r="2395">
      <c r="A2395" s="417" t="n">
        <v>2386</v>
      </c>
      <c r="B2395" s="418" t="inlineStr">
        <is>
          <t>Export Administration Fee</t>
        </is>
      </c>
      <c r="C2395" s="418" t="inlineStr">
        <is>
          <t>ឆាយ ដា ឡូយីស្ទីក</t>
        </is>
      </c>
      <c r="D2395" s="418" t="inlineStr">
        <is>
          <t>L001-100063098</t>
        </is>
      </c>
      <c r="E2395" s="418" t="inlineStr">
        <is>
          <t>2106006489</t>
        </is>
      </c>
      <c r="F2395" s="419" t="n">
        <v>44375</v>
      </c>
      <c r="G2395" s="420" t="n">
        <v>180930</v>
      </c>
      <c r="H2395" s="418" t="n"/>
      <c r="I2395" s="455" t="n">
        <v>180930</v>
      </c>
      <c r="J2395" s="418">
        <f>IF(L2395&lt;&gt;"",L2395,K2395)</f>
        <v/>
      </c>
      <c r="K2395" s="418">
        <f>IF(AND(T2395=TRUE, U2395=TRUE, V2395=TRUE), IF(W2395&lt;-0.05, "អនុញ្ញាត (អ្នកផ្គត់ផ្គង់ប្រកាសខ្វះ)", "បានប្រកាស (អនុញ្ញាត)"), IF(AND(T2395=FALSE, U2395=FALSE, V2395=FALSE), "ព្យួរទុក (មិនមានទិន្នន័យ)", "ប្រកាសខុស (ព្យួរទុក)"))</f>
        <v/>
      </c>
      <c r="L2395" s="418" t="inlineStr"/>
      <c r="M2395" s="418" t="inlineStr"/>
      <c r="N2395" s="455" t="n"/>
      <c r="O2395" s="455">
        <f>IF(W2395&lt;0,AI2395,I2395)</f>
        <v/>
      </c>
      <c r="P2395" s="455">
        <f>I2395-O2395</f>
        <v/>
      </c>
      <c r="Q2395" s="418" t="n"/>
      <c r="R2395" s="418" t="inlineStr">
        <is>
          <t>2106006489</t>
        </is>
      </c>
      <c r="S2395" s="418" t="inlineStr"/>
      <c r="T2395" s="418">
        <f>R2395=S2395</f>
        <v/>
      </c>
      <c r="U2395" s="418">
        <f>AND(MONTH(F2395)=MONTH(Y2395), YEAR(F2395)=YEAR(Y2395))</f>
        <v/>
      </c>
      <c r="V2395" s="418">
        <f>AND(AC2395&lt;&gt;"", 'Company information'!D$4&lt;&gt;"", RIGHT(SUBSTITUTE(AC2395,"-",""),9)=RIGHT(SUBSTITUTE('Company information'!D$4,"-",""),9))</f>
        <v/>
      </c>
      <c r="W2395" s="418">
        <f>AI2395-I2395</f>
        <v/>
      </c>
      <c r="X2395" s="455" t="n"/>
      <c r="Y2395" s="417" t="n"/>
      <c r="Z2395" s="418" t="n"/>
      <c r="AA2395" s="418" t="n"/>
      <c r="AB2395" s="418" t="n"/>
      <c r="AC2395" s="418" t="n"/>
      <c r="AD2395" s="418" t="n"/>
      <c r="AE2395" s="455" t="n"/>
      <c r="AF2395" s="455" t="n"/>
      <c r="AG2395" s="455" t="n"/>
      <c r="AH2395" s="455" t="n"/>
      <c r="AI2395" s="455" t="n"/>
      <c r="AJ2395" s="455" t="n"/>
      <c r="AK2395" s="455" t="n"/>
      <c r="AL2395" s="455" t="n"/>
      <c r="AM2395" s="455" t="n"/>
      <c r="AN2395" s="455" t="n"/>
      <c r="AO2395" s="455" t="n"/>
      <c r="AP2395" s="455" t="n"/>
      <c r="AQ2395" s="455" t="n"/>
      <c r="AR2395" s="418" t="n"/>
      <c r="AS2395" s="418" t="n"/>
      <c r="AT2395" s="418" t="n"/>
    </row>
    <row r="2396">
      <c r="A2396" s="417" t="n">
        <v>2387</v>
      </c>
      <c r="B2396" s="418" t="inlineStr">
        <is>
          <t>Airwaybill Fee</t>
        </is>
      </c>
      <c r="C2396" s="418" t="inlineStr">
        <is>
          <t>ត្រង់ស្ពីដ កាហ្កូ (កម្ពុជា)</t>
        </is>
      </c>
      <c r="D2396" s="418" t="inlineStr">
        <is>
          <t>L001-100045782</t>
        </is>
      </c>
      <c r="E2396" s="418" t="inlineStr">
        <is>
          <t>21-002875</t>
        </is>
      </c>
      <c r="F2396" s="419" t="n">
        <v>44202</v>
      </c>
      <c r="G2396" s="420" t="n">
        <v>24450</v>
      </c>
      <c r="H2396" s="418" t="n"/>
      <c r="I2396" s="455" t="n">
        <v>24450</v>
      </c>
      <c r="J2396" s="418">
        <f>IF(L2396&lt;&gt;"",L2396,K2396)</f>
        <v/>
      </c>
      <c r="K2396" s="418">
        <f>IF(AND(T2396=TRUE, U2396=TRUE, V2396=TRUE), IF(W2396&lt;-0.05, "អនុញ្ញាត (អ្នកផ្គត់ផ្គង់ប្រកាសខ្វះ)", "បានប្រកាស (អនុញ្ញាត)"), IF(AND(T2396=FALSE, U2396=FALSE, V2396=FALSE), "ព្យួរទុក (មិនមានទិន្នន័យ)", "ប្រកាសខុស (ព្យួរទុក)"))</f>
        <v/>
      </c>
      <c r="L2396" s="418" t="inlineStr"/>
      <c r="M2396" s="418" t="inlineStr"/>
      <c r="N2396" s="455" t="n"/>
      <c r="O2396" s="455">
        <f>IF(W2396&lt;0,AI2396,I2396)</f>
        <v/>
      </c>
      <c r="P2396" s="455">
        <f>I2396-O2396</f>
        <v/>
      </c>
      <c r="Q2396" s="418" t="n"/>
      <c r="R2396" s="418" t="inlineStr">
        <is>
          <t>21-002875</t>
        </is>
      </c>
      <c r="S2396" s="418" t="inlineStr"/>
      <c r="T2396" s="418">
        <f>R2396=S2396</f>
        <v/>
      </c>
      <c r="U2396" s="418">
        <f>AND(MONTH(F2396)=MONTH(Y2396), YEAR(F2396)=YEAR(Y2396))</f>
        <v/>
      </c>
      <c r="V2396" s="418">
        <f>AND(AC2396&lt;&gt;"", 'Company information'!D$4&lt;&gt;"", RIGHT(SUBSTITUTE(AC2396,"-",""),9)=RIGHT(SUBSTITUTE('Company information'!D$4,"-",""),9))</f>
        <v/>
      </c>
      <c r="W2396" s="418">
        <f>AI2396-I2396</f>
        <v/>
      </c>
      <c r="X2396" s="455" t="n"/>
      <c r="Y2396" s="417" t="n"/>
      <c r="Z2396" s="418" t="n"/>
      <c r="AA2396" s="418" t="n"/>
      <c r="AB2396" s="418" t="n"/>
      <c r="AC2396" s="418" t="n"/>
      <c r="AD2396" s="418" t="n"/>
      <c r="AE2396" s="455" t="n"/>
      <c r="AF2396" s="455" t="n"/>
      <c r="AG2396" s="455" t="n"/>
      <c r="AH2396" s="455" t="n"/>
      <c r="AI2396" s="455" t="n"/>
      <c r="AJ2396" s="455" t="n"/>
      <c r="AK2396" s="455" t="n"/>
      <c r="AL2396" s="455" t="n"/>
      <c r="AM2396" s="455" t="n"/>
      <c r="AN2396" s="455" t="n"/>
      <c r="AO2396" s="455" t="n"/>
      <c r="AP2396" s="455" t="n"/>
      <c r="AQ2396" s="455" t="n"/>
      <c r="AR2396" s="418" t="n"/>
      <c r="AS2396" s="418" t="n"/>
      <c r="AT2396" s="418" t="n"/>
    </row>
    <row r="2397">
      <c r="A2397" s="417" t="n">
        <v>2388</v>
      </c>
      <c r="B2397" s="418" t="inlineStr">
        <is>
          <t>THC</t>
        </is>
      </c>
      <c r="C2397" s="418" t="inlineStr">
        <is>
          <t>ខូស្កូ ស៊ីបភីង ឡាញ (ខេមបូឌា) ឯ.ក</t>
        </is>
      </c>
      <c r="D2397" s="418" t="inlineStr">
        <is>
          <t>L001-100103383</t>
        </is>
      </c>
      <c r="E2397" s="418" t="inlineStr">
        <is>
          <t>COS2106-06694</t>
        </is>
      </c>
      <c r="F2397" s="419" t="n">
        <v>44202</v>
      </c>
      <c r="G2397" s="420" t="n">
        <v>110840</v>
      </c>
      <c r="H2397" s="418" t="n"/>
      <c r="I2397" s="455" t="n">
        <v>110840</v>
      </c>
      <c r="J2397" s="418">
        <f>IF(L2397&lt;&gt;"",L2397,K2397)</f>
        <v/>
      </c>
      <c r="K2397" s="418">
        <f>IF(AND(T2397=TRUE, U2397=TRUE, V2397=TRUE), IF(W2397&lt;-0.05, "អនុញ្ញាត (អ្នកផ្គត់ផ្គង់ប្រកាសខ្វះ)", "បានប្រកាស (អនុញ្ញាត)"), IF(AND(T2397=FALSE, U2397=FALSE, V2397=FALSE), "ព្យួរទុក (មិនមានទិន្នន័យ)", "ប្រកាសខុស (ព្យួរទុក)"))</f>
        <v/>
      </c>
      <c r="L2397" s="418" t="inlineStr"/>
      <c r="M2397" s="418" t="inlineStr"/>
      <c r="N2397" s="455" t="n"/>
      <c r="O2397" s="455">
        <f>IF(W2397&lt;0,AI2397,I2397)</f>
        <v/>
      </c>
      <c r="P2397" s="455">
        <f>I2397-O2397</f>
        <v/>
      </c>
      <c r="Q2397" s="418" t="n"/>
      <c r="R2397" s="418" t="inlineStr">
        <is>
          <t>COS2106-06694</t>
        </is>
      </c>
      <c r="S2397" s="418" t="inlineStr"/>
      <c r="T2397" s="418">
        <f>R2397=S2397</f>
        <v/>
      </c>
      <c r="U2397" s="418">
        <f>AND(MONTH(F2397)=MONTH(Y2397), YEAR(F2397)=YEAR(Y2397))</f>
        <v/>
      </c>
      <c r="V2397" s="418">
        <f>AND(AC2397&lt;&gt;"", 'Company information'!D$4&lt;&gt;"", RIGHT(SUBSTITUTE(AC2397,"-",""),9)=RIGHT(SUBSTITUTE('Company information'!D$4,"-",""),9))</f>
        <v/>
      </c>
      <c r="W2397" s="418">
        <f>AI2397-I2397</f>
        <v/>
      </c>
      <c r="X2397" s="455" t="n"/>
      <c r="Y2397" s="417" t="n"/>
      <c r="Z2397" s="418" t="n"/>
      <c r="AA2397" s="418" t="n"/>
      <c r="AB2397" s="418" t="n"/>
      <c r="AC2397" s="418" t="n"/>
      <c r="AD2397" s="418" t="n"/>
      <c r="AE2397" s="455" t="n"/>
      <c r="AF2397" s="455" t="n"/>
      <c r="AG2397" s="455" t="n"/>
      <c r="AH2397" s="455" t="n"/>
      <c r="AI2397" s="455" t="n"/>
      <c r="AJ2397" s="455" t="n"/>
      <c r="AK2397" s="455" t="n"/>
      <c r="AL2397" s="455" t="n"/>
      <c r="AM2397" s="455" t="n"/>
      <c r="AN2397" s="455" t="n"/>
      <c r="AO2397" s="455" t="n"/>
      <c r="AP2397" s="455" t="n"/>
      <c r="AQ2397" s="455" t="n"/>
      <c r="AR2397" s="418" t="n"/>
      <c r="AS2397" s="418" t="n"/>
      <c r="AT2397" s="418" t="n"/>
    </row>
    <row r="2398">
      <c r="A2398" s="417" t="n">
        <v>2389</v>
      </c>
      <c r="B2398" s="418" t="inlineStr">
        <is>
          <t>THC</t>
        </is>
      </c>
      <c r="C2398" s="418" t="inlineStr">
        <is>
          <t>ខូស្កូ ស៊ីបភីង ឡាញ (ខេមបូឌា) ឯ.ក</t>
        </is>
      </c>
      <c r="D2398" s="418" t="inlineStr">
        <is>
          <t>L001-100103383</t>
        </is>
      </c>
      <c r="E2398" s="418" t="inlineStr">
        <is>
          <t>COS2105-05736</t>
        </is>
      </c>
      <c r="F2398" s="419" t="n">
        <v>44202</v>
      </c>
      <c r="G2398" s="420" t="n">
        <v>261501</v>
      </c>
      <c r="H2398" s="418" t="n"/>
      <c r="I2398" s="455" t="n">
        <v>261501</v>
      </c>
      <c r="J2398" s="418">
        <f>IF(L2398&lt;&gt;"",L2398,K2398)</f>
        <v/>
      </c>
      <c r="K2398" s="418">
        <f>IF(AND(T2398=TRUE, U2398=TRUE, V2398=TRUE), IF(W2398&lt;-0.05, "អនុញ្ញាត (អ្នកផ្គត់ផ្គង់ប្រកាសខ្វះ)", "បានប្រកាស (អនុញ្ញាត)"), IF(AND(T2398=FALSE, U2398=FALSE, V2398=FALSE), "ព្យួរទុក (មិនមានទិន្នន័យ)", "ប្រកាសខុស (ព្យួរទុក)"))</f>
        <v/>
      </c>
      <c r="L2398" s="418" t="inlineStr"/>
      <c r="M2398" s="418" t="inlineStr"/>
      <c r="N2398" s="455" t="n"/>
      <c r="O2398" s="455">
        <f>IF(W2398&lt;0,AI2398,I2398)</f>
        <v/>
      </c>
      <c r="P2398" s="455">
        <f>I2398-O2398</f>
        <v/>
      </c>
      <c r="Q2398" s="418" t="n"/>
      <c r="R2398" s="418" t="inlineStr">
        <is>
          <t>COS2105-05736</t>
        </is>
      </c>
      <c r="S2398" s="418" t="inlineStr"/>
      <c r="T2398" s="418">
        <f>R2398=S2398</f>
        <v/>
      </c>
      <c r="U2398" s="418">
        <f>AND(MONTH(F2398)=MONTH(Y2398), YEAR(F2398)=YEAR(Y2398))</f>
        <v/>
      </c>
      <c r="V2398" s="418">
        <f>AND(AC2398&lt;&gt;"", 'Company information'!D$4&lt;&gt;"", RIGHT(SUBSTITUTE(AC2398,"-",""),9)=RIGHT(SUBSTITUTE('Company information'!D$4,"-",""),9))</f>
        <v/>
      </c>
      <c r="W2398" s="418">
        <f>AI2398-I2398</f>
        <v/>
      </c>
      <c r="X2398" s="455" t="n"/>
      <c r="Y2398" s="417" t="n"/>
      <c r="Z2398" s="418" t="n"/>
      <c r="AA2398" s="418" t="n"/>
      <c r="AB2398" s="418" t="n"/>
      <c r="AC2398" s="418" t="n"/>
      <c r="AD2398" s="418" t="n"/>
      <c r="AE2398" s="455" t="n"/>
      <c r="AF2398" s="455" t="n"/>
      <c r="AG2398" s="455" t="n"/>
      <c r="AH2398" s="455" t="n"/>
      <c r="AI2398" s="455" t="n"/>
      <c r="AJ2398" s="455" t="n"/>
      <c r="AK2398" s="455" t="n"/>
      <c r="AL2398" s="455" t="n"/>
      <c r="AM2398" s="455" t="n"/>
      <c r="AN2398" s="455" t="n"/>
      <c r="AO2398" s="455" t="n"/>
      <c r="AP2398" s="455" t="n"/>
      <c r="AQ2398" s="455" t="n"/>
      <c r="AR2398" s="418" t="n"/>
      <c r="AS2398" s="418" t="n"/>
      <c r="AT2398" s="418" t="n"/>
    </row>
    <row r="2399">
      <c r="A2399" s="417" t="n">
        <v>2390</v>
      </c>
      <c r="B2399" s="418" t="inlineStr">
        <is>
          <t>Custom Clearance</t>
        </is>
      </c>
      <c r="C2399" s="418" t="inlineStr">
        <is>
          <t>56ប៊ី-លីង សឹបផ្លាយ ឆេន មេនេចម៉ិន ឯ.ក</t>
        </is>
      </c>
      <c r="D2399" s="418" t="inlineStr">
        <is>
          <t>K004-902004795</t>
        </is>
      </c>
      <c r="E2399" s="418" t="inlineStr">
        <is>
          <t>IN202106-0363</t>
        </is>
      </c>
      <c r="F2399" s="419" t="n">
        <v>44377</v>
      </c>
      <c r="G2399" s="420" t="n">
        <v>299513</v>
      </c>
      <c r="H2399" s="418" t="n"/>
      <c r="I2399" s="455" t="n">
        <v>299513</v>
      </c>
      <c r="J2399" s="418">
        <f>IF(L2399&lt;&gt;"",L2399,K2399)</f>
        <v/>
      </c>
      <c r="K2399" s="418">
        <f>IF(AND(T2399=TRUE, U2399=TRUE, V2399=TRUE), IF(W2399&lt;-0.05, "អនុញ្ញាត (អ្នកផ្គត់ផ្គង់ប្រកាសខ្វះ)", "បានប្រកាស (អនុញ្ញាត)"), IF(AND(T2399=FALSE, U2399=FALSE, V2399=FALSE), "ព្យួរទុក (មិនមានទិន្នន័យ)", "ប្រកាសខុស (ព្យួរទុក)"))</f>
        <v/>
      </c>
      <c r="L2399" s="418" t="inlineStr"/>
      <c r="M2399" s="418" t="inlineStr"/>
      <c r="N2399" s="455" t="n"/>
      <c r="O2399" s="455">
        <f>IF(W2399&lt;0,AI2399,I2399)</f>
        <v/>
      </c>
      <c r="P2399" s="455">
        <f>I2399-O2399</f>
        <v/>
      </c>
      <c r="Q2399" s="418" t="n"/>
      <c r="R2399" s="418" t="inlineStr">
        <is>
          <t>IN202106-0363</t>
        </is>
      </c>
      <c r="S2399" s="418" t="inlineStr"/>
      <c r="T2399" s="418">
        <f>R2399=S2399</f>
        <v/>
      </c>
      <c r="U2399" s="418">
        <f>AND(MONTH(F2399)=MONTH(Y2399), YEAR(F2399)=YEAR(Y2399))</f>
        <v/>
      </c>
      <c r="V2399" s="418">
        <f>AND(AC2399&lt;&gt;"", 'Company information'!D$4&lt;&gt;"", RIGHT(SUBSTITUTE(AC2399,"-",""),9)=RIGHT(SUBSTITUTE('Company information'!D$4,"-",""),9))</f>
        <v/>
      </c>
      <c r="W2399" s="418">
        <f>AI2399-I2399</f>
        <v/>
      </c>
      <c r="X2399" s="455" t="n"/>
      <c r="Y2399" s="417" t="n"/>
      <c r="Z2399" s="418" t="n"/>
      <c r="AA2399" s="418" t="n"/>
      <c r="AB2399" s="418" t="n"/>
      <c r="AC2399" s="418" t="n"/>
      <c r="AD2399" s="418" t="n"/>
      <c r="AE2399" s="455" t="n"/>
      <c r="AF2399" s="455" t="n"/>
      <c r="AG2399" s="455" t="n"/>
      <c r="AH2399" s="455" t="n"/>
      <c r="AI2399" s="455" t="n"/>
      <c r="AJ2399" s="455" t="n"/>
      <c r="AK2399" s="455" t="n"/>
      <c r="AL2399" s="455" t="n"/>
      <c r="AM2399" s="455" t="n"/>
      <c r="AN2399" s="455" t="n"/>
      <c r="AO2399" s="455" t="n"/>
      <c r="AP2399" s="455" t="n"/>
      <c r="AQ2399" s="455" t="n"/>
      <c r="AR2399" s="418" t="n"/>
      <c r="AS2399" s="418" t="n"/>
      <c r="AT2399" s="418" t="n"/>
    </row>
    <row r="2400">
      <c r="A2400" s="417" t="n">
        <v>2391</v>
      </c>
      <c r="B2400" s="418" t="inlineStr">
        <is>
          <t>Custom Clearance</t>
        </is>
      </c>
      <c r="C2400" s="418" t="inlineStr">
        <is>
          <t>56ប៊ី-លីង សឹបផ្លាយ ឆេន មេនេចម៉ិន ឯ.ក</t>
        </is>
      </c>
      <c r="D2400" s="418" t="inlineStr">
        <is>
          <t>K004-902004795</t>
        </is>
      </c>
      <c r="E2400" s="418" t="inlineStr">
        <is>
          <t>IN202106-0362</t>
        </is>
      </c>
      <c r="F2400" s="419" t="n">
        <v>44377</v>
      </c>
      <c r="G2400" s="420" t="n">
        <v>270988</v>
      </c>
      <c r="H2400" s="418" t="n"/>
      <c r="I2400" s="455" t="n">
        <v>270988</v>
      </c>
      <c r="J2400" s="418">
        <f>IF(L2400&lt;&gt;"",L2400,K2400)</f>
        <v/>
      </c>
      <c r="K2400" s="418">
        <f>IF(AND(T2400=TRUE, U2400=TRUE, V2400=TRUE), IF(W2400&lt;-0.05, "អនុញ្ញាត (អ្នកផ្គត់ផ្គង់ប្រកាសខ្វះ)", "បានប្រកាស (អនុញ្ញាត)"), IF(AND(T2400=FALSE, U2400=FALSE, V2400=FALSE), "ព្យួរទុក (មិនមានទិន្នន័យ)", "ប្រកាសខុស (ព្យួរទុក)"))</f>
        <v/>
      </c>
      <c r="L2400" s="418" t="inlineStr"/>
      <c r="M2400" s="418" t="inlineStr"/>
      <c r="N2400" s="455" t="n"/>
      <c r="O2400" s="455">
        <f>IF(W2400&lt;0,AI2400,I2400)</f>
        <v/>
      </c>
      <c r="P2400" s="455">
        <f>I2400-O2400</f>
        <v/>
      </c>
      <c r="Q2400" s="418" t="n"/>
      <c r="R2400" s="418" t="inlineStr">
        <is>
          <t>IN202106-0362</t>
        </is>
      </c>
      <c r="S2400" s="418" t="inlineStr"/>
      <c r="T2400" s="418">
        <f>R2400=S2400</f>
        <v/>
      </c>
      <c r="U2400" s="418">
        <f>AND(MONTH(F2400)=MONTH(Y2400), YEAR(F2400)=YEAR(Y2400))</f>
        <v/>
      </c>
      <c r="V2400" s="418">
        <f>AND(AC2400&lt;&gt;"", 'Company information'!D$4&lt;&gt;"", RIGHT(SUBSTITUTE(AC2400,"-",""),9)=RIGHT(SUBSTITUTE('Company information'!D$4,"-",""),9))</f>
        <v/>
      </c>
      <c r="W2400" s="418">
        <f>AI2400-I2400</f>
        <v/>
      </c>
      <c r="X2400" s="455" t="n"/>
      <c r="Y2400" s="417" t="n"/>
      <c r="Z2400" s="418" t="n"/>
      <c r="AA2400" s="418" t="n"/>
      <c r="AB2400" s="418" t="n"/>
      <c r="AC2400" s="418" t="n"/>
      <c r="AD2400" s="418" t="n"/>
      <c r="AE2400" s="455" t="n"/>
      <c r="AF2400" s="455" t="n"/>
      <c r="AG2400" s="455" t="n"/>
      <c r="AH2400" s="455" t="n"/>
      <c r="AI2400" s="455" t="n"/>
      <c r="AJ2400" s="455" t="n"/>
      <c r="AK2400" s="455" t="n"/>
      <c r="AL2400" s="455" t="n"/>
      <c r="AM2400" s="455" t="n"/>
      <c r="AN2400" s="455" t="n"/>
      <c r="AO2400" s="455" t="n"/>
      <c r="AP2400" s="455" t="n"/>
      <c r="AQ2400" s="455" t="n"/>
      <c r="AR2400" s="418" t="n"/>
      <c r="AS2400" s="418" t="n"/>
      <c r="AT2400" s="418" t="n"/>
    </row>
    <row r="2401">
      <c r="A2401" s="417" t="n">
        <v>2392</v>
      </c>
      <c r="B2401" s="418" t="inlineStr">
        <is>
          <t>Custom Clearance</t>
        </is>
      </c>
      <c r="C2401" s="418" t="inlineStr">
        <is>
          <t>56ប៊ី-លីង សឹបផ្លាយ ឆេន មេនេចម៉ិន ឯ.ក</t>
        </is>
      </c>
      <c r="D2401" s="418" t="inlineStr">
        <is>
          <t>K004-902004795</t>
        </is>
      </c>
      <c r="E2401" s="418" t="inlineStr">
        <is>
          <t>IN202106-0361</t>
        </is>
      </c>
      <c r="F2401" s="419" t="n">
        <v>44377</v>
      </c>
      <c r="G2401" s="420" t="n">
        <v>270988</v>
      </c>
      <c r="H2401" s="418" t="n"/>
      <c r="I2401" s="455" t="n">
        <v>270988</v>
      </c>
      <c r="J2401" s="418">
        <f>IF(L2401&lt;&gt;"",L2401,K2401)</f>
        <v/>
      </c>
      <c r="K2401" s="418">
        <f>IF(AND(T2401=TRUE, U2401=TRUE, V2401=TRUE), IF(W2401&lt;-0.05, "អនុញ្ញាត (អ្នកផ្គត់ផ្គង់ប្រកាសខ្វះ)", "បានប្រកាស (អនុញ្ញាត)"), IF(AND(T2401=FALSE, U2401=FALSE, V2401=FALSE), "ព្យួរទុក (មិនមានទិន្នន័យ)", "ប្រកាសខុស (ព្យួរទុក)"))</f>
        <v/>
      </c>
      <c r="L2401" s="418" t="inlineStr"/>
      <c r="M2401" s="418" t="inlineStr"/>
      <c r="N2401" s="455" t="n"/>
      <c r="O2401" s="455">
        <f>IF(W2401&lt;0,AI2401,I2401)</f>
        <v/>
      </c>
      <c r="P2401" s="455">
        <f>I2401-O2401</f>
        <v/>
      </c>
      <c r="Q2401" s="418" t="n"/>
      <c r="R2401" s="418" t="inlineStr">
        <is>
          <t>IN202106-0361</t>
        </is>
      </c>
      <c r="S2401" s="418" t="inlineStr"/>
      <c r="T2401" s="418">
        <f>R2401=S2401</f>
        <v/>
      </c>
      <c r="U2401" s="418">
        <f>AND(MONTH(F2401)=MONTH(Y2401), YEAR(F2401)=YEAR(Y2401))</f>
        <v/>
      </c>
      <c r="V2401" s="418">
        <f>AND(AC2401&lt;&gt;"", 'Company information'!D$4&lt;&gt;"", RIGHT(SUBSTITUTE(AC2401,"-",""),9)=RIGHT(SUBSTITUTE('Company information'!D$4,"-",""),9))</f>
        <v/>
      </c>
      <c r="W2401" s="418">
        <f>AI2401-I2401</f>
        <v/>
      </c>
      <c r="X2401" s="455" t="n"/>
      <c r="Y2401" s="417" t="n"/>
      <c r="Z2401" s="418" t="n"/>
      <c r="AA2401" s="418" t="n"/>
      <c r="AB2401" s="418" t="n"/>
      <c r="AC2401" s="418" t="n"/>
      <c r="AD2401" s="418" t="n"/>
      <c r="AE2401" s="455" t="n"/>
      <c r="AF2401" s="455" t="n"/>
      <c r="AG2401" s="455" t="n"/>
      <c r="AH2401" s="455" t="n"/>
      <c r="AI2401" s="455" t="n"/>
      <c r="AJ2401" s="455" t="n"/>
      <c r="AK2401" s="455" t="n"/>
      <c r="AL2401" s="455" t="n"/>
      <c r="AM2401" s="455" t="n"/>
      <c r="AN2401" s="455" t="n"/>
      <c r="AO2401" s="455" t="n"/>
      <c r="AP2401" s="455" t="n"/>
      <c r="AQ2401" s="455" t="n"/>
      <c r="AR2401" s="418" t="n"/>
      <c r="AS2401" s="418" t="n"/>
      <c r="AT2401" s="418" t="n"/>
    </row>
    <row r="2402">
      <c r="A2402" s="417" t="n">
        <v>2393</v>
      </c>
      <c r="B2402" s="418" t="inlineStr">
        <is>
          <t>Custom Clearance</t>
        </is>
      </c>
      <c r="C2402" s="418" t="inlineStr">
        <is>
          <t>56ប៊ី-លីង សឹបផ្លាយ ឆេន មេនេចម៉ិន ឯ.ក</t>
        </is>
      </c>
      <c r="D2402" s="418" t="inlineStr">
        <is>
          <t>K004-902004795</t>
        </is>
      </c>
      <c r="E2402" s="418" t="inlineStr">
        <is>
          <t>IN202106-0360</t>
        </is>
      </c>
      <c r="F2402" s="419" t="n">
        <v>44377</v>
      </c>
      <c r="G2402" s="420" t="n">
        <v>165038</v>
      </c>
      <c r="H2402" s="418" t="n"/>
      <c r="I2402" s="455" t="n">
        <v>165038</v>
      </c>
      <c r="J2402" s="418">
        <f>IF(L2402&lt;&gt;"",L2402,K2402)</f>
        <v/>
      </c>
      <c r="K2402" s="418">
        <f>IF(AND(T2402=TRUE, U2402=TRUE, V2402=TRUE), IF(W2402&lt;-0.05, "អនុញ្ញាត (អ្នកផ្គត់ផ្គង់ប្រកាសខ្វះ)", "បានប្រកាស (អនុញ្ញាត)"), IF(AND(T2402=FALSE, U2402=FALSE, V2402=FALSE), "ព្យួរទុក (មិនមានទិន្នន័យ)", "ប្រកាសខុស (ព្យួរទុក)"))</f>
        <v/>
      </c>
      <c r="L2402" s="418" t="inlineStr"/>
      <c r="M2402" s="418" t="inlineStr"/>
      <c r="N2402" s="455" t="n"/>
      <c r="O2402" s="455">
        <f>IF(W2402&lt;0,AI2402,I2402)</f>
        <v/>
      </c>
      <c r="P2402" s="455">
        <f>I2402-O2402</f>
        <v/>
      </c>
      <c r="Q2402" s="418" t="n"/>
      <c r="R2402" s="418" t="inlineStr">
        <is>
          <t>IN202106-0360</t>
        </is>
      </c>
      <c r="S2402" s="418" t="inlineStr"/>
      <c r="T2402" s="418">
        <f>R2402=S2402</f>
        <v/>
      </c>
      <c r="U2402" s="418">
        <f>AND(MONTH(F2402)=MONTH(Y2402), YEAR(F2402)=YEAR(Y2402))</f>
        <v/>
      </c>
      <c r="V2402" s="418">
        <f>AND(AC2402&lt;&gt;"", 'Company information'!D$4&lt;&gt;"", RIGHT(SUBSTITUTE(AC2402,"-",""),9)=RIGHT(SUBSTITUTE('Company information'!D$4,"-",""),9))</f>
        <v/>
      </c>
      <c r="W2402" s="418">
        <f>AI2402-I2402</f>
        <v/>
      </c>
      <c r="X2402" s="455" t="n"/>
      <c r="Y2402" s="417" t="n"/>
      <c r="Z2402" s="418" t="n"/>
      <c r="AA2402" s="418" t="n"/>
      <c r="AB2402" s="418" t="n"/>
      <c r="AC2402" s="418" t="n"/>
      <c r="AD2402" s="418" t="n"/>
      <c r="AE2402" s="455" t="n"/>
      <c r="AF2402" s="455" t="n"/>
      <c r="AG2402" s="455" t="n"/>
      <c r="AH2402" s="455" t="n"/>
      <c r="AI2402" s="455" t="n"/>
      <c r="AJ2402" s="455" t="n"/>
      <c r="AK2402" s="455" t="n"/>
      <c r="AL2402" s="455" t="n"/>
      <c r="AM2402" s="455" t="n"/>
      <c r="AN2402" s="455" t="n"/>
      <c r="AO2402" s="455" t="n"/>
      <c r="AP2402" s="455" t="n"/>
      <c r="AQ2402" s="455" t="n"/>
      <c r="AR2402" s="418" t="n"/>
      <c r="AS2402" s="418" t="n"/>
      <c r="AT2402" s="418" t="n"/>
    </row>
    <row r="2403">
      <c r="A2403" s="417" t="n">
        <v>2394</v>
      </c>
      <c r="B2403" s="418" t="inlineStr">
        <is>
          <t>Custom Clearance</t>
        </is>
      </c>
      <c r="C2403" s="418" t="inlineStr">
        <is>
          <t>56ប៊ី-លីង សឹបផ្លាយ ឆេន មេនេចម៉ិន ឯ.ក</t>
        </is>
      </c>
      <c r="D2403" s="418" t="inlineStr">
        <is>
          <t>K004-902004795</t>
        </is>
      </c>
      <c r="E2403" s="418" t="inlineStr">
        <is>
          <t>IN202106-0359</t>
        </is>
      </c>
      <c r="F2403" s="419" t="n">
        <v>44377</v>
      </c>
      <c r="G2403" s="420" t="n">
        <v>299513</v>
      </c>
      <c r="H2403" s="418" t="n"/>
      <c r="I2403" s="455" t="n">
        <v>299513</v>
      </c>
      <c r="J2403" s="418">
        <f>IF(L2403&lt;&gt;"",L2403,K2403)</f>
        <v/>
      </c>
      <c r="K2403" s="418">
        <f>IF(AND(T2403=TRUE, U2403=TRUE, V2403=TRUE), IF(W2403&lt;-0.05, "អនុញ្ញាត (អ្នកផ្គត់ផ្គង់ប្រកាសខ្វះ)", "បានប្រកាស (អនុញ្ញាត)"), IF(AND(T2403=FALSE, U2403=FALSE, V2403=FALSE), "ព្យួរទុក (មិនមានទិន្នន័យ)", "ប្រកាសខុស (ព្យួរទុក)"))</f>
        <v/>
      </c>
      <c r="L2403" s="418" t="inlineStr"/>
      <c r="M2403" s="418" t="inlineStr"/>
      <c r="N2403" s="455" t="n"/>
      <c r="O2403" s="455">
        <f>IF(W2403&lt;0,AI2403,I2403)</f>
        <v/>
      </c>
      <c r="P2403" s="455">
        <f>I2403-O2403</f>
        <v/>
      </c>
      <c r="Q2403" s="418" t="n"/>
      <c r="R2403" s="418" t="inlineStr">
        <is>
          <t>IN202106-0359</t>
        </is>
      </c>
      <c r="S2403" s="418" t="inlineStr"/>
      <c r="T2403" s="418">
        <f>R2403=S2403</f>
        <v/>
      </c>
      <c r="U2403" s="418">
        <f>AND(MONTH(F2403)=MONTH(Y2403), YEAR(F2403)=YEAR(Y2403))</f>
        <v/>
      </c>
      <c r="V2403" s="418">
        <f>AND(AC2403&lt;&gt;"", 'Company information'!D$4&lt;&gt;"", RIGHT(SUBSTITUTE(AC2403,"-",""),9)=RIGHT(SUBSTITUTE('Company information'!D$4,"-",""),9))</f>
        <v/>
      </c>
      <c r="W2403" s="418">
        <f>AI2403-I2403</f>
        <v/>
      </c>
      <c r="X2403" s="455" t="n"/>
      <c r="Y2403" s="417" t="n"/>
      <c r="Z2403" s="418" t="n"/>
      <c r="AA2403" s="418" t="n"/>
      <c r="AB2403" s="418" t="n"/>
      <c r="AC2403" s="418" t="n"/>
      <c r="AD2403" s="418" t="n"/>
      <c r="AE2403" s="455" t="n"/>
      <c r="AF2403" s="455" t="n"/>
      <c r="AG2403" s="455" t="n"/>
      <c r="AH2403" s="455" t="n"/>
      <c r="AI2403" s="455" t="n"/>
      <c r="AJ2403" s="455" t="n"/>
      <c r="AK2403" s="455" t="n"/>
      <c r="AL2403" s="455" t="n"/>
      <c r="AM2403" s="455" t="n"/>
      <c r="AN2403" s="455" t="n"/>
      <c r="AO2403" s="455" t="n"/>
      <c r="AP2403" s="455" t="n"/>
      <c r="AQ2403" s="455" t="n"/>
      <c r="AR2403" s="418" t="n"/>
      <c r="AS2403" s="418" t="n"/>
      <c r="AT2403" s="418" t="n"/>
    </row>
    <row r="2404">
      <c r="A2404" s="417" t="n">
        <v>2395</v>
      </c>
      <c r="B2404" s="418" t="inlineStr">
        <is>
          <t>Custom Clearance</t>
        </is>
      </c>
      <c r="C2404" s="418" t="inlineStr">
        <is>
          <t>56ប៊ី-លីង សឹបផ្លាយ ឆេន មេនេចម៉ិន ឯ.ក</t>
        </is>
      </c>
      <c r="D2404" s="418" t="inlineStr">
        <is>
          <t>K004-902004795</t>
        </is>
      </c>
      <c r="E2404" s="418" t="inlineStr">
        <is>
          <t>IN202106-0358</t>
        </is>
      </c>
      <c r="F2404" s="419" t="n">
        <v>44377</v>
      </c>
      <c r="G2404" s="420" t="n">
        <v>167075</v>
      </c>
      <c r="H2404" s="418" t="n"/>
      <c r="I2404" s="455" t="n">
        <v>167075</v>
      </c>
      <c r="J2404" s="418">
        <f>IF(L2404&lt;&gt;"",L2404,K2404)</f>
        <v/>
      </c>
      <c r="K2404" s="418">
        <f>IF(AND(T2404=TRUE, U2404=TRUE, V2404=TRUE), IF(W2404&lt;-0.05, "អនុញ្ញាត (អ្នកផ្គត់ផ្គង់ប្រកាសខ្វះ)", "បានប្រកាស (អនុញ្ញាត)"), IF(AND(T2404=FALSE, U2404=FALSE, V2404=FALSE), "ព្យួរទុក (មិនមានទិន្នន័យ)", "ប្រកាសខុស (ព្យួរទុក)"))</f>
        <v/>
      </c>
      <c r="L2404" s="418" t="inlineStr"/>
      <c r="M2404" s="418" t="inlineStr"/>
      <c r="N2404" s="455" t="n"/>
      <c r="O2404" s="455">
        <f>IF(W2404&lt;0,AI2404,I2404)</f>
        <v/>
      </c>
      <c r="P2404" s="455">
        <f>I2404-O2404</f>
        <v/>
      </c>
      <c r="Q2404" s="418" t="n"/>
      <c r="R2404" s="418" t="inlineStr">
        <is>
          <t>IN202106-0358</t>
        </is>
      </c>
      <c r="S2404" s="418" t="inlineStr"/>
      <c r="T2404" s="418">
        <f>R2404=S2404</f>
        <v/>
      </c>
      <c r="U2404" s="418">
        <f>AND(MONTH(F2404)=MONTH(Y2404), YEAR(F2404)=YEAR(Y2404))</f>
        <v/>
      </c>
      <c r="V2404" s="418">
        <f>AND(AC2404&lt;&gt;"", 'Company information'!D$4&lt;&gt;"", RIGHT(SUBSTITUTE(AC2404,"-",""),9)=RIGHT(SUBSTITUTE('Company information'!D$4,"-",""),9))</f>
        <v/>
      </c>
      <c r="W2404" s="418">
        <f>AI2404-I2404</f>
        <v/>
      </c>
      <c r="X2404" s="455" t="n"/>
      <c r="Y2404" s="417" t="n"/>
      <c r="Z2404" s="418" t="n"/>
      <c r="AA2404" s="418" t="n"/>
      <c r="AB2404" s="418" t="n"/>
      <c r="AC2404" s="418" t="n"/>
      <c r="AD2404" s="418" t="n"/>
      <c r="AE2404" s="455" t="n"/>
      <c r="AF2404" s="455" t="n"/>
      <c r="AG2404" s="455" t="n"/>
      <c r="AH2404" s="455" t="n"/>
      <c r="AI2404" s="455" t="n"/>
      <c r="AJ2404" s="455" t="n"/>
      <c r="AK2404" s="455" t="n"/>
      <c r="AL2404" s="455" t="n"/>
      <c r="AM2404" s="455" t="n"/>
      <c r="AN2404" s="455" t="n"/>
      <c r="AO2404" s="455" t="n"/>
      <c r="AP2404" s="455" t="n"/>
      <c r="AQ2404" s="455" t="n"/>
      <c r="AR2404" s="418" t="n"/>
      <c r="AS2404" s="418" t="n"/>
      <c r="AT2404" s="418" t="n"/>
    </row>
    <row r="2405">
      <c r="A2405" s="417" t="n">
        <v>2396</v>
      </c>
      <c r="B2405" s="418" t="inlineStr">
        <is>
          <t>Custom Clearance</t>
        </is>
      </c>
      <c r="C2405" s="418" t="inlineStr">
        <is>
          <t>56ប៊ី-លីង សឹបផ្លាយ ឆេន មេនេចម៉ិន ឯ.ក</t>
        </is>
      </c>
      <c r="D2405" s="418" t="inlineStr">
        <is>
          <t>K004-902004795</t>
        </is>
      </c>
      <c r="E2405" s="418" t="inlineStr">
        <is>
          <t>IN202106-0357</t>
        </is>
      </c>
      <c r="F2405" s="419" t="n">
        <v>44377</v>
      </c>
      <c r="G2405" s="420" t="n">
        <v>165038</v>
      </c>
      <c r="H2405" s="418" t="n"/>
      <c r="I2405" s="455" t="n">
        <v>165038</v>
      </c>
      <c r="J2405" s="418">
        <f>IF(L2405&lt;&gt;"",L2405,K2405)</f>
        <v/>
      </c>
      <c r="K2405" s="418">
        <f>IF(AND(T2405=TRUE, U2405=TRUE, V2405=TRUE), IF(W2405&lt;-0.05, "អនុញ្ញាត (អ្នកផ្គត់ផ្គង់ប្រកាសខ្វះ)", "បានប្រកាស (អនុញ្ញាត)"), IF(AND(T2405=FALSE, U2405=FALSE, V2405=FALSE), "ព្យួរទុក (មិនមានទិន្នន័យ)", "ប្រកាសខុស (ព្យួរទុក)"))</f>
        <v/>
      </c>
      <c r="L2405" s="418" t="inlineStr"/>
      <c r="M2405" s="418" t="inlineStr"/>
      <c r="N2405" s="455" t="n"/>
      <c r="O2405" s="455">
        <f>IF(W2405&lt;0,AI2405,I2405)</f>
        <v/>
      </c>
      <c r="P2405" s="455">
        <f>I2405-O2405</f>
        <v/>
      </c>
      <c r="Q2405" s="418" t="n"/>
      <c r="R2405" s="418" t="inlineStr">
        <is>
          <t>IN202106-0357</t>
        </is>
      </c>
      <c r="S2405" s="418" t="inlineStr"/>
      <c r="T2405" s="418">
        <f>R2405=S2405</f>
        <v/>
      </c>
      <c r="U2405" s="418">
        <f>AND(MONTH(F2405)=MONTH(Y2405), YEAR(F2405)=YEAR(Y2405))</f>
        <v/>
      </c>
      <c r="V2405" s="418">
        <f>AND(AC2405&lt;&gt;"", 'Company information'!D$4&lt;&gt;"", RIGHT(SUBSTITUTE(AC2405,"-",""),9)=RIGHT(SUBSTITUTE('Company information'!D$4,"-",""),9))</f>
        <v/>
      </c>
      <c r="W2405" s="418">
        <f>AI2405-I2405</f>
        <v/>
      </c>
      <c r="X2405" s="455" t="n"/>
      <c r="Y2405" s="417" t="n"/>
      <c r="Z2405" s="418" t="n"/>
      <c r="AA2405" s="418" t="n"/>
      <c r="AB2405" s="418" t="n"/>
      <c r="AC2405" s="418" t="n"/>
      <c r="AD2405" s="418" t="n"/>
      <c r="AE2405" s="455" t="n"/>
      <c r="AF2405" s="455" t="n"/>
      <c r="AG2405" s="455" t="n"/>
      <c r="AH2405" s="455" t="n"/>
      <c r="AI2405" s="455" t="n"/>
      <c r="AJ2405" s="455" t="n"/>
      <c r="AK2405" s="455" t="n"/>
      <c r="AL2405" s="455" t="n"/>
      <c r="AM2405" s="455" t="n"/>
      <c r="AN2405" s="455" t="n"/>
      <c r="AO2405" s="455" t="n"/>
      <c r="AP2405" s="455" t="n"/>
      <c r="AQ2405" s="455" t="n"/>
      <c r="AR2405" s="418" t="n"/>
      <c r="AS2405" s="418" t="n"/>
      <c r="AT2405" s="418" t="n"/>
    </row>
    <row r="2406">
      <c r="A2406" s="417" t="n">
        <v>2397</v>
      </c>
      <c r="B2406" s="418" t="inlineStr">
        <is>
          <t>Custom Clearance</t>
        </is>
      </c>
      <c r="C2406" s="418" t="inlineStr">
        <is>
          <t>56ប៊ី-លីង សឹបផ្លាយ ឆេន មេនេចម៉ិន ឯ.ក</t>
        </is>
      </c>
      <c r="D2406" s="418" t="inlineStr">
        <is>
          <t>K004-902004795</t>
        </is>
      </c>
      <c r="E2406" s="418" t="inlineStr">
        <is>
          <t>IN202106-0356</t>
        </is>
      </c>
      <c r="F2406" s="419" t="n">
        <v>44377</v>
      </c>
      <c r="G2406" s="420" t="n">
        <v>270988</v>
      </c>
      <c r="H2406" s="418" t="n"/>
      <c r="I2406" s="455" t="n">
        <v>270988</v>
      </c>
      <c r="J2406" s="418">
        <f>IF(L2406&lt;&gt;"",L2406,K2406)</f>
        <v/>
      </c>
      <c r="K2406" s="418">
        <f>IF(AND(T2406=TRUE, U2406=TRUE, V2406=TRUE), IF(W2406&lt;-0.05, "អនុញ្ញាត (អ្នកផ្គត់ផ្គង់ប្រកាសខ្វះ)", "បានប្រកាស (អនុញ្ញាត)"), IF(AND(T2406=FALSE, U2406=FALSE, V2406=FALSE), "ព្យួរទុក (មិនមានទិន្នន័យ)", "ប្រកាសខុស (ព្យួរទុក)"))</f>
        <v/>
      </c>
      <c r="L2406" s="418" t="inlineStr"/>
      <c r="M2406" s="418" t="inlineStr"/>
      <c r="N2406" s="455" t="n"/>
      <c r="O2406" s="455">
        <f>IF(W2406&lt;0,AI2406,I2406)</f>
        <v/>
      </c>
      <c r="P2406" s="455">
        <f>I2406-O2406</f>
        <v/>
      </c>
      <c r="Q2406" s="418" t="n"/>
      <c r="R2406" s="418" t="inlineStr">
        <is>
          <t>IN202106-0356</t>
        </is>
      </c>
      <c r="S2406" s="418" t="inlineStr"/>
      <c r="T2406" s="418">
        <f>R2406=S2406</f>
        <v/>
      </c>
      <c r="U2406" s="418">
        <f>AND(MONTH(F2406)=MONTH(Y2406), YEAR(F2406)=YEAR(Y2406))</f>
        <v/>
      </c>
      <c r="V2406" s="418">
        <f>AND(AC2406&lt;&gt;"", 'Company information'!D$4&lt;&gt;"", RIGHT(SUBSTITUTE(AC2406,"-",""),9)=RIGHT(SUBSTITUTE('Company information'!D$4,"-",""),9))</f>
        <v/>
      </c>
      <c r="W2406" s="418">
        <f>AI2406-I2406</f>
        <v/>
      </c>
      <c r="X2406" s="455" t="n"/>
      <c r="Y2406" s="417" t="n"/>
      <c r="Z2406" s="418" t="n"/>
      <c r="AA2406" s="418" t="n"/>
      <c r="AB2406" s="418" t="n"/>
      <c r="AC2406" s="418" t="n"/>
      <c r="AD2406" s="418" t="n"/>
      <c r="AE2406" s="455" t="n"/>
      <c r="AF2406" s="455" t="n"/>
      <c r="AG2406" s="455" t="n"/>
      <c r="AH2406" s="455" t="n"/>
      <c r="AI2406" s="455" t="n"/>
      <c r="AJ2406" s="455" t="n"/>
      <c r="AK2406" s="455" t="n"/>
      <c r="AL2406" s="455" t="n"/>
      <c r="AM2406" s="455" t="n"/>
      <c r="AN2406" s="455" t="n"/>
      <c r="AO2406" s="455" t="n"/>
      <c r="AP2406" s="455" t="n"/>
      <c r="AQ2406" s="455" t="n"/>
      <c r="AR2406" s="418" t="n"/>
      <c r="AS2406" s="418" t="n"/>
      <c r="AT2406" s="418" t="n"/>
    </row>
    <row r="2407">
      <c r="A2407" s="417" t="n">
        <v>2398</v>
      </c>
      <c r="B2407" s="418" t="inlineStr">
        <is>
          <t>Custom Clearance</t>
        </is>
      </c>
      <c r="C2407" s="418" t="inlineStr">
        <is>
          <t>56ប៊ី-លីង សឹបផ្លាយ ឆេន មេនេចម៉ិន ឯ.ក</t>
        </is>
      </c>
      <c r="D2407" s="418" t="inlineStr">
        <is>
          <t>K004-902004795</t>
        </is>
      </c>
      <c r="E2407" s="418" t="inlineStr">
        <is>
          <t>IN202106-0355</t>
        </is>
      </c>
      <c r="F2407" s="419" t="n">
        <v>44377</v>
      </c>
      <c r="G2407" s="420" t="n">
        <v>270988</v>
      </c>
      <c r="H2407" s="418" t="n"/>
      <c r="I2407" s="455" t="n">
        <v>270988</v>
      </c>
      <c r="J2407" s="418">
        <f>IF(L2407&lt;&gt;"",L2407,K2407)</f>
        <v/>
      </c>
      <c r="K2407" s="418">
        <f>IF(AND(T2407=TRUE, U2407=TRUE, V2407=TRUE), IF(W2407&lt;-0.05, "អនុញ្ញាត (អ្នកផ្គត់ផ្គង់ប្រកាសខ្វះ)", "បានប្រកាស (អនុញ្ញាត)"), IF(AND(T2407=FALSE, U2407=FALSE, V2407=FALSE), "ព្យួរទុក (មិនមានទិន្នន័យ)", "ប្រកាសខុស (ព្យួរទុក)"))</f>
        <v/>
      </c>
      <c r="L2407" s="418" t="inlineStr"/>
      <c r="M2407" s="418" t="inlineStr"/>
      <c r="N2407" s="455" t="n"/>
      <c r="O2407" s="455">
        <f>IF(W2407&lt;0,AI2407,I2407)</f>
        <v/>
      </c>
      <c r="P2407" s="455">
        <f>I2407-O2407</f>
        <v/>
      </c>
      <c r="Q2407" s="418" t="n"/>
      <c r="R2407" s="418" t="inlineStr">
        <is>
          <t>IN202106-0355</t>
        </is>
      </c>
      <c r="S2407" s="418" t="inlineStr"/>
      <c r="T2407" s="418">
        <f>R2407=S2407</f>
        <v/>
      </c>
      <c r="U2407" s="418">
        <f>AND(MONTH(F2407)=MONTH(Y2407), YEAR(F2407)=YEAR(Y2407))</f>
        <v/>
      </c>
      <c r="V2407" s="418">
        <f>AND(AC2407&lt;&gt;"", 'Company information'!D$4&lt;&gt;"", RIGHT(SUBSTITUTE(AC2407,"-",""),9)=RIGHT(SUBSTITUTE('Company information'!D$4,"-",""),9))</f>
        <v/>
      </c>
      <c r="W2407" s="418">
        <f>AI2407-I2407</f>
        <v/>
      </c>
      <c r="X2407" s="455" t="n"/>
      <c r="Y2407" s="417" t="n"/>
      <c r="Z2407" s="418" t="n"/>
      <c r="AA2407" s="418" t="n"/>
      <c r="AB2407" s="418" t="n"/>
      <c r="AC2407" s="418" t="n"/>
      <c r="AD2407" s="418" t="n"/>
      <c r="AE2407" s="455" t="n"/>
      <c r="AF2407" s="455" t="n"/>
      <c r="AG2407" s="455" t="n"/>
      <c r="AH2407" s="455" t="n"/>
      <c r="AI2407" s="455" t="n"/>
      <c r="AJ2407" s="455" t="n"/>
      <c r="AK2407" s="455" t="n"/>
      <c r="AL2407" s="455" t="n"/>
      <c r="AM2407" s="455" t="n"/>
      <c r="AN2407" s="455" t="n"/>
      <c r="AO2407" s="455" t="n"/>
      <c r="AP2407" s="455" t="n"/>
      <c r="AQ2407" s="455" t="n"/>
      <c r="AR2407" s="418" t="n"/>
      <c r="AS2407" s="418" t="n"/>
      <c r="AT2407" s="418" t="n"/>
    </row>
    <row r="2408">
      <c r="A2408" s="417" t="n">
        <v>2399</v>
      </c>
      <c r="B2408" s="418" t="inlineStr">
        <is>
          <t>Custom Clearance</t>
        </is>
      </c>
      <c r="C2408" s="418" t="inlineStr">
        <is>
          <t>56ប៊ី-លីង សឹបផ្លាយ ឆេន មេនេចម៉ិន ឯ.ក</t>
        </is>
      </c>
      <c r="D2408" s="418" t="inlineStr">
        <is>
          <t>K004-902004795</t>
        </is>
      </c>
      <c r="E2408" s="418" t="inlineStr">
        <is>
          <t>IN202106-0349</t>
        </is>
      </c>
      <c r="F2408" s="419" t="n">
        <v>44377</v>
      </c>
      <c r="G2408" s="420" t="n">
        <v>258763</v>
      </c>
      <c r="H2408" s="418" t="n"/>
      <c r="I2408" s="455" t="n">
        <v>258763</v>
      </c>
      <c r="J2408" s="418">
        <f>IF(L2408&lt;&gt;"",L2408,K2408)</f>
        <v/>
      </c>
      <c r="K2408" s="418">
        <f>IF(AND(T2408=TRUE, U2408=TRUE, V2408=TRUE), IF(W2408&lt;-0.05, "អនុញ្ញាត (អ្នកផ្គត់ផ្គង់ប្រកាសខ្វះ)", "បានប្រកាស (អនុញ្ញាត)"), IF(AND(T2408=FALSE, U2408=FALSE, V2408=FALSE), "ព្យួរទុក (មិនមានទិន្នន័យ)", "ប្រកាសខុស (ព្យួរទុក)"))</f>
        <v/>
      </c>
      <c r="L2408" s="418" t="inlineStr"/>
      <c r="M2408" s="418" t="inlineStr"/>
      <c r="N2408" s="455" t="n"/>
      <c r="O2408" s="455">
        <f>IF(W2408&lt;0,AI2408,I2408)</f>
        <v/>
      </c>
      <c r="P2408" s="455">
        <f>I2408-O2408</f>
        <v/>
      </c>
      <c r="Q2408" s="418" t="n"/>
      <c r="R2408" s="418" t="inlineStr">
        <is>
          <t>IN202106-0349</t>
        </is>
      </c>
      <c r="S2408" s="418" t="inlineStr"/>
      <c r="T2408" s="418">
        <f>R2408=S2408</f>
        <v/>
      </c>
      <c r="U2408" s="418">
        <f>AND(MONTH(F2408)=MONTH(Y2408), YEAR(F2408)=YEAR(Y2408))</f>
        <v/>
      </c>
      <c r="V2408" s="418">
        <f>AND(AC2408&lt;&gt;"", 'Company information'!D$4&lt;&gt;"", RIGHT(SUBSTITUTE(AC2408,"-",""),9)=RIGHT(SUBSTITUTE('Company information'!D$4,"-",""),9))</f>
        <v/>
      </c>
      <c r="W2408" s="418">
        <f>AI2408-I2408</f>
        <v/>
      </c>
      <c r="X2408" s="455" t="n"/>
      <c r="Y2408" s="417" t="n"/>
      <c r="Z2408" s="418" t="n"/>
      <c r="AA2408" s="418" t="n"/>
      <c r="AB2408" s="418" t="n"/>
      <c r="AC2408" s="418" t="n"/>
      <c r="AD2408" s="418" t="n"/>
      <c r="AE2408" s="455" t="n"/>
      <c r="AF2408" s="455" t="n"/>
      <c r="AG2408" s="455" t="n"/>
      <c r="AH2408" s="455" t="n"/>
      <c r="AI2408" s="455" t="n"/>
      <c r="AJ2408" s="455" t="n"/>
      <c r="AK2408" s="455" t="n"/>
      <c r="AL2408" s="455" t="n"/>
      <c r="AM2408" s="455" t="n"/>
      <c r="AN2408" s="455" t="n"/>
      <c r="AO2408" s="455" t="n"/>
      <c r="AP2408" s="455" t="n"/>
      <c r="AQ2408" s="455" t="n"/>
      <c r="AR2408" s="418" t="n"/>
      <c r="AS2408" s="418" t="n"/>
      <c r="AT2408" s="418" t="n"/>
    </row>
    <row r="2409">
      <c r="A2409" s="417" t="n">
        <v>2400</v>
      </c>
      <c r="B2409" s="418" t="inlineStr">
        <is>
          <t>Custom Clearance</t>
        </is>
      </c>
      <c r="C2409" s="418" t="inlineStr">
        <is>
          <t>56ប៊ី-លីង សឹបផ្លាយ ឆេន មេនេចម៉ិន ឯ.ក</t>
        </is>
      </c>
      <c r="D2409" s="418" t="inlineStr">
        <is>
          <t>K004-902004795</t>
        </is>
      </c>
      <c r="E2409" s="418" t="inlineStr">
        <is>
          <t>IN202106-0348</t>
        </is>
      </c>
      <c r="F2409" s="419" t="n">
        <v>44377</v>
      </c>
      <c r="G2409" s="420" t="n">
        <v>313775</v>
      </c>
      <c r="H2409" s="418" t="n"/>
      <c r="I2409" s="455" t="n">
        <v>313775</v>
      </c>
      <c r="J2409" s="418">
        <f>IF(L2409&lt;&gt;"",L2409,K2409)</f>
        <v/>
      </c>
      <c r="K2409" s="418">
        <f>IF(AND(T2409=TRUE, U2409=TRUE, V2409=TRUE), IF(W2409&lt;-0.05, "អនុញ្ញាត (អ្នកផ្គត់ផ្គង់ប្រកាសខ្វះ)", "បានប្រកាស (អនុញ្ញាត)"), IF(AND(T2409=FALSE, U2409=FALSE, V2409=FALSE), "ព្យួរទុក (មិនមានទិន្នន័យ)", "ប្រកាសខុស (ព្យួរទុក)"))</f>
        <v/>
      </c>
      <c r="L2409" s="418" t="inlineStr"/>
      <c r="M2409" s="418" t="inlineStr"/>
      <c r="N2409" s="455" t="n"/>
      <c r="O2409" s="455">
        <f>IF(W2409&lt;0,AI2409,I2409)</f>
        <v/>
      </c>
      <c r="P2409" s="455">
        <f>I2409-O2409</f>
        <v/>
      </c>
      <c r="Q2409" s="418" t="n"/>
      <c r="R2409" s="418" t="inlineStr">
        <is>
          <t>IN202106-0348</t>
        </is>
      </c>
      <c r="S2409" s="418" t="inlineStr"/>
      <c r="T2409" s="418">
        <f>R2409=S2409</f>
        <v/>
      </c>
      <c r="U2409" s="418">
        <f>AND(MONTH(F2409)=MONTH(Y2409), YEAR(F2409)=YEAR(Y2409))</f>
        <v/>
      </c>
      <c r="V2409" s="418">
        <f>AND(AC2409&lt;&gt;"", 'Company information'!D$4&lt;&gt;"", RIGHT(SUBSTITUTE(AC2409,"-",""),9)=RIGHT(SUBSTITUTE('Company information'!D$4,"-",""),9))</f>
        <v/>
      </c>
      <c r="W2409" s="418">
        <f>AI2409-I2409</f>
        <v/>
      </c>
      <c r="X2409" s="455" t="n"/>
      <c r="Y2409" s="417" t="n"/>
      <c r="Z2409" s="418" t="n"/>
      <c r="AA2409" s="418" t="n"/>
      <c r="AB2409" s="418" t="n"/>
      <c r="AC2409" s="418" t="n"/>
      <c r="AD2409" s="418" t="n"/>
      <c r="AE2409" s="455" t="n"/>
      <c r="AF2409" s="455" t="n"/>
      <c r="AG2409" s="455" t="n"/>
      <c r="AH2409" s="455" t="n"/>
      <c r="AI2409" s="455" t="n"/>
      <c r="AJ2409" s="455" t="n"/>
      <c r="AK2409" s="455" t="n"/>
      <c r="AL2409" s="455" t="n"/>
      <c r="AM2409" s="455" t="n"/>
      <c r="AN2409" s="455" t="n"/>
      <c r="AO2409" s="455" t="n"/>
      <c r="AP2409" s="455" t="n"/>
      <c r="AQ2409" s="455" t="n"/>
      <c r="AR2409" s="418" t="n"/>
      <c r="AS2409" s="418" t="n"/>
      <c r="AT2409" s="418" t="n"/>
    </row>
    <row r="2410">
      <c r="A2410" s="417" t="n">
        <v>2401</v>
      </c>
      <c r="B2410" s="418" t="inlineStr">
        <is>
          <t>Custom Clearance</t>
        </is>
      </c>
      <c r="C2410" s="418" t="inlineStr">
        <is>
          <t>56ប៊ី-លីង សឹបផ្លាយ ឆេន មេនេចម៉ិន ឯ.ក</t>
        </is>
      </c>
      <c r="D2410" s="418" t="inlineStr">
        <is>
          <t>K004-902004795</t>
        </is>
      </c>
      <c r="E2410" s="418" t="inlineStr">
        <is>
          <t>IN202106-0347</t>
        </is>
      </c>
      <c r="F2410" s="419" t="n">
        <v>44377</v>
      </c>
      <c r="G2410" s="420" t="n">
        <v>167075</v>
      </c>
      <c r="H2410" s="418" t="n"/>
      <c r="I2410" s="455" t="n">
        <v>167075</v>
      </c>
      <c r="J2410" s="418">
        <f>IF(L2410&lt;&gt;"",L2410,K2410)</f>
        <v/>
      </c>
      <c r="K2410" s="418">
        <f>IF(AND(T2410=TRUE, U2410=TRUE, V2410=TRUE), IF(W2410&lt;-0.05, "អនុញ្ញាត (អ្នកផ្គត់ផ្គង់ប្រកាសខ្វះ)", "បានប្រកាស (អនុញ្ញាត)"), IF(AND(T2410=FALSE, U2410=FALSE, V2410=FALSE), "ព្យួរទុក (មិនមានទិន្នន័យ)", "ប្រកាសខុស (ព្យួរទុក)"))</f>
        <v/>
      </c>
      <c r="L2410" s="418" t="inlineStr"/>
      <c r="M2410" s="418" t="inlineStr"/>
      <c r="N2410" s="455" t="n"/>
      <c r="O2410" s="455">
        <f>IF(W2410&lt;0,AI2410,I2410)</f>
        <v/>
      </c>
      <c r="P2410" s="455">
        <f>I2410-O2410</f>
        <v/>
      </c>
      <c r="Q2410" s="418" t="n"/>
      <c r="R2410" s="418" t="inlineStr">
        <is>
          <t>IN202106-0347</t>
        </is>
      </c>
      <c r="S2410" s="418" t="inlineStr"/>
      <c r="T2410" s="418">
        <f>R2410=S2410</f>
        <v/>
      </c>
      <c r="U2410" s="418">
        <f>AND(MONTH(F2410)=MONTH(Y2410), YEAR(F2410)=YEAR(Y2410))</f>
        <v/>
      </c>
      <c r="V2410" s="418">
        <f>AND(AC2410&lt;&gt;"", 'Company information'!D$4&lt;&gt;"", RIGHT(SUBSTITUTE(AC2410,"-",""),9)=RIGHT(SUBSTITUTE('Company information'!D$4,"-",""),9))</f>
        <v/>
      </c>
      <c r="W2410" s="418">
        <f>AI2410-I2410</f>
        <v/>
      </c>
      <c r="X2410" s="455" t="n"/>
      <c r="Y2410" s="417" t="n"/>
      <c r="Z2410" s="418" t="n"/>
      <c r="AA2410" s="418" t="n"/>
      <c r="AB2410" s="418" t="n"/>
      <c r="AC2410" s="418" t="n"/>
      <c r="AD2410" s="418" t="n"/>
      <c r="AE2410" s="455" t="n"/>
      <c r="AF2410" s="455" t="n"/>
      <c r="AG2410" s="455" t="n"/>
      <c r="AH2410" s="455" t="n"/>
      <c r="AI2410" s="455" t="n"/>
      <c r="AJ2410" s="455" t="n"/>
      <c r="AK2410" s="455" t="n"/>
      <c r="AL2410" s="455" t="n"/>
      <c r="AM2410" s="455" t="n"/>
      <c r="AN2410" s="455" t="n"/>
      <c r="AO2410" s="455" t="n"/>
      <c r="AP2410" s="455" t="n"/>
      <c r="AQ2410" s="455" t="n"/>
      <c r="AR2410" s="418" t="n"/>
      <c r="AS2410" s="418" t="n"/>
      <c r="AT2410" s="418" t="n"/>
    </row>
    <row r="2411">
      <c r="A2411" s="417" t="n">
        <v>2402</v>
      </c>
      <c r="B2411" s="418" t="inlineStr">
        <is>
          <t>Custom Clearance and Trucking Fee</t>
        </is>
      </c>
      <c r="C2411" s="418" t="inlineStr">
        <is>
          <t>56ប៊ី-លីង សឹបផ្លាយ ឆេន មេនេចម៉ិន ឯ.ក</t>
        </is>
      </c>
      <c r="D2411" s="418" t="inlineStr">
        <is>
          <t>K004-902004795</t>
        </is>
      </c>
      <c r="E2411" s="418" t="inlineStr">
        <is>
          <t>IN202106-0346</t>
        </is>
      </c>
      <c r="F2411" s="419" t="n">
        <v>44377</v>
      </c>
      <c r="G2411" s="420" t="n">
        <v>270988</v>
      </c>
      <c r="H2411" s="418" t="n"/>
      <c r="I2411" s="455" t="n">
        <v>270988</v>
      </c>
      <c r="J2411" s="418">
        <f>IF(L2411&lt;&gt;"",L2411,K2411)</f>
        <v/>
      </c>
      <c r="K2411" s="418">
        <f>IF(AND(T2411=TRUE, U2411=TRUE, V2411=TRUE), IF(W2411&lt;-0.05, "អនុញ្ញាត (អ្នកផ្គត់ផ្គង់ប្រកាសខ្វះ)", "បានប្រកាស (អនុញ្ញាត)"), IF(AND(T2411=FALSE, U2411=FALSE, V2411=FALSE), "ព្យួរទុក (មិនមានទិន្នន័យ)", "ប្រកាសខុស (ព្យួរទុក)"))</f>
        <v/>
      </c>
      <c r="L2411" s="418" t="inlineStr"/>
      <c r="M2411" s="418" t="inlineStr"/>
      <c r="N2411" s="455" t="n"/>
      <c r="O2411" s="455">
        <f>IF(W2411&lt;0,AI2411,I2411)</f>
        <v/>
      </c>
      <c r="P2411" s="455">
        <f>I2411-O2411</f>
        <v/>
      </c>
      <c r="Q2411" s="418" t="n"/>
      <c r="R2411" s="418" t="inlineStr">
        <is>
          <t>IN202106-0346</t>
        </is>
      </c>
      <c r="S2411" s="418" t="inlineStr"/>
      <c r="T2411" s="418">
        <f>R2411=S2411</f>
        <v/>
      </c>
      <c r="U2411" s="418">
        <f>AND(MONTH(F2411)=MONTH(Y2411), YEAR(F2411)=YEAR(Y2411))</f>
        <v/>
      </c>
      <c r="V2411" s="418">
        <f>AND(AC2411&lt;&gt;"", 'Company information'!D$4&lt;&gt;"", RIGHT(SUBSTITUTE(AC2411,"-",""),9)=RIGHT(SUBSTITUTE('Company information'!D$4,"-",""),9))</f>
        <v/>
      </c>
      <c r="W2411" s="418">
        <f>AI2411-I2411</f>
        <v/>
      </c>
      <c r="X2411" s="455" t="n"/>
      <c r="Y2411" s="417" t="n"/>
      <c r="Z2411" s="418" t="n"/>
      <c r="AA2411" s="418" t="n"/>
      <c r="AB2411" s="418" t="n"/>
      <c r="AC2411" s="418" t="n"/>
      <c r="AD2411" s="418" t="n"/>
      <c r="AE2411" s="455" t="n"/>
      <c r="AF2411" s="455" t="n"/>
      <c r="AG2411" s="455" t="n"/>
      <c r="AH2411" s="455" t="n"/>
      <c r="AI2411" s="455" t="n"/>
      <c r="AJ2411" s="455" t="n"/>
      <c r="AK2411" s="455" t="n"/>
      <c r="AL2411" s="455" t="n"/>
      <c r="AM2411" s="455" t="n"/>
      <c r="AN2411" s="455" t="n"/>
      <c r="AO2411" s="455" t="n"/>
      <c r="AP2411" s="455" t="n"/>
      <c r="AQ2411" s="455" t="n"/>
      <c r="AR2411" s="418" t="n"/>
      <c r="AS2411" s="418" t="n"/>
      <c r="AT2411" s="418" t="n"/>
    </row>
    <row r="2412">
      <c r="A2412" s="417" t="n">
        <v>2403</v>
      </c>
      <c r="B2412" s="418" t="inlineStr">
        <is>
          <t>Custom Clearance and Trucking Fee</t>
        </is>
      </c>
      <c r="C2412" s="418" t="inlineStr">
        <is>
          <t>56ប៊ី-លីង សឹបផ្លាយ ឆេន មេនេចម៉ិន ឯ.ក</t>
        </is>
      </c>
      <c r="D2412" s="418" t="inlineStr">
        <is>
          <t>K004-902004795</t>
        </is>
      </c>
      <c r="E2412" s="418" t="inlineStr">
        <is>
          <t>IN202106-0345</t>
        </is>
      </c>
      <c r="F2412" s="419" t="n">
        <v>44377</v>
      </c>
      <c r="G2412" s="420" t="n">
        <v>912800</v>
      </c>
      <c r="H2412" s="418" t="n"/>
      <c r="I2412" s="455" t="n">
        <v>912800</v>
      </c>
      <c r="J2412" s="418">
        <f>IF(L2412&lt;&gt;"",L2412,K2412)</f>
        <v/>
      </c>
      <c r="K2412" s="418">
        <f>IF(AND(T2412=TRUE, U2412=TRUE, V2412=TRUE), IF(W2412&lt;-0.05, "អនុញ្ញាត (អ្នកផ្គត់ផ្គង់ប្រកាសខ្វះ)", "បានប្រកាស (អនុញ្ញាត)"), IF(AND(T2412=FALSE, U2412=FALSE, V2412=FALSE), "ព្យួរទុក (មិនមានទិន្នន័យ)", "ប្រកាសខុស (ព្យួរទុក)"))</f>
        <v/>
      </c>
      <c r="L2412" s="418" t="inlineStr"/>
      <c r="M2412" s="418" t="inlineStr"/>
      <c r="N2412" s="455" t="n"/>
      <c r="O2412" s="455">
        <f>IF(W2412&lt;0,AI2412,I2412)</f>
        <v/>
      </c>
      <c r="P2412" s="455">
        <f>I2412-O2412</f>
        <v/>
      </c>
      <c r="Q2412" s="418" t="n"/>
      <c r="R2412" s="418" t="inlineStr">
        <is>
          <t>IN202106-0345</t>
        </is>
      </c>
      <c r="S2412" s="418" t="inlineStr"/>
      <c r="T2412" s="418">
        <f>R2412=S2412</f>
        <v/>
      </c>
      <c r="U2412" s="418">
        <f>AND(MONTH(F2412)=MONTH(Y2412), YEAR(F2412)=YEAR(Y2412))</f>
        <v/>
      </c>
      <c r="V2412" s="418">
        <f>AND(AC2412&lt;&gt;"", 'Company information'!D$4&lt;&gt;"", RIGHT(SUBSTITUTE(AC2412,"-",""),9)=RIGHT(SUBSTITUTE('Company information'!D$4,"-",""),9))</f>
        <v/>
      </c>
      <c r="W2412" s="418">
        <f>AI2412-I2412</f>
        <v/>
      </c>
      <c r="X2412" s="455" t="n"/>
      <c r="Y2412" s="417" t="n"/>
      <c r="Z2412" s="418" t="n"/>
      <c r="AA2412" s="418" t="n"/>
      <c r="AB2412" s="418" t="n"/>
      <c r="AC2412" s="418" t="n"/>
      <c r="AD2412" s="418" t="n"/>
      <c r="AE2412" s="455" t="n"/>
      <c r="AF2412" s="455" t="n"/>
      <c r="AG2412" s="455" t="n"/>
      <c r="AH2412" s="455" t="n"/>
      <c r="AI2412" s="455" t="n"/>
      <c r="AJ2412" s="455" t="n"/>
      <c r="AK2412" s="455" t="n"/>
      <c r="AL2412" s="455" t="n"/>
      <c r="AM2412" s="455" t="n"/>
      <c r="AN2412" s="455" t="n"/>
      <c r="AO2412" s="455" t="n"/>
      <c r="AP2412" s="455" t="n"/>
      <c r="AQ2412" s="455" t="n"/>
      <c r="AR2412" s="418" t="n"/>
      <c r="AS2412" s="418" t="n"/>
      <c r="AT2412" s="418" t="n"/>
    </row>
    <row r="2413">
      <c r="A2413" s="417" t="n">
        <v>2404</v>
      </c>
      <c r="B2413" s="418" t="inlineStr">
        <is>
          <t>Custom Clearance and Trucking Fee</t>
        </is>
      </c>
      <c r="C2413" s="418" t="inlineStr">
        <is>
          <t>56ប៊ី-លីង សឹបផ្លាយ ឆេន មេនេចម៉ិន ឯ.ក</t>
        </is>
      </c>
      <c r="D2413" s="418" t="inlineStr">
        <is>
          <t>K004-902004795</t>
        </is>
      </c>
      <c r="E2413" s="418" t="inlineStr">
        <is>
          <t>IN202106-0344</t>
        </is>
      </c>
      <c r="F2413" s="419" t="n">
        <v>44377</v>
      </c>
      <c r="G2413" s="420" t="n">
        <v>270988</v>
      </c>
      <c r="H2413" s="418" t="n"/>
      <c r="I2413" s="455" t="n">
        <v>270988</v>
      </c>
      <c r="J2413" s="418">
        <f>IF(L2413&lt;&gt;"",L2413,K2413)</f>
        <v/>
      </c>
      <c r="K2413" s="418">
        <f>IF(AND(T2413=TRUE, U2413=TRUE, V2413=TRUE), IF(W2413&lt;-0.05, "អនុញ្ញាត (អ្នកផ្គត់ផ្គង់ប្រកាសខ្វះ)", "បានប្រកាស (អនុញ្ញាត)"), IF(AND(T2413=FALSE, U2413=FALSE, V2413=FALSE), "ព្យួរទុក (មិនមានទិន្នន័យ)", "ប្រកាសខុស (ព្យួរទុក)"))</f>
        <v/>
      </c>
      <c r="L2413" s="418" t="inlineStr"/>
      <c r="M2413" s="418" t="inlineStr"/>
      <c r="N2413" s="455" t="n"/>
      <c r="O2413" s="455">
        <f>IF(W2413&lt;0,AI2413,I2413)</f>
        <v/>
      </c>
      <c r="P2413" s="455">
        <f>I2413-O2413</f>
        <v/>
      </c>
      <c r="Q2413" s="418" t="n"/>
      <c r="R2413" s="418" t="inlineStr">
        <is>
          <t>IN202106-0344</t>
        </is>
      </c>
      <c r="S2413" s="418" t="inlineStr"/>
      <c r="T2413" s="418">
        <f>R2413=S2413</f>
        <v/>
      </c>
      <c r="U2413" s="418">
        <f>AND(MONTH(F2413)=MONTH(Y2413), YEAR(F2413)=YEAR(Y2413))</f>
        <v/>
      </c>
      <c r="V2413" s="418">
        <f>AND(AC2413&lt;&gt;"", 'Company information'!D$4&lt;&gt;"", RIGHT(SUBSTITUTE(AC2413,"-",""),9)=RIGHT(SUBSTITUTE('Company information'!D$4,"-",""),9))</f>
        <v/>
      </c>
      <c r="W2413" s="418">
        <f>AI2413-I2413</f>
        <v/>
      </c>
      <c r="X2413" s="455" t="n"/>
      <c r="Y2413" s="417" t="n"/>
      <c r="Z2413" s="418" t="n"/>
      <c r="AA2413" s="418" t="n"/>
      <c r="AB2413" s="418" t="n"/>
      <c r="AC2413" s="418" t="n"/>
      <c r="AD2413" s="418" t="n"/>
      <c r="AE2413" s="455" t="n"/>
      <c r="AF2413" s="455" t="n"/>
      <c r="AG2413" s="455" t="n"/>
      <c r="AH2413" s="455" t="n"/>
      <c r="AI2413" s="455" t="n"/>
      <c r="AJ2413" s="455" t="n"/>
      <c r="AK2413" s="455" t="n"/>
      <c r="AL2413" s="455" t="n"/>
      <c r="AM2413" s="455" t="n"/>
      <c r="AN2413" s="455" t="n"/>
      <c r="AO2413" s="455" t="n"/>
      <c r="AP2413" s="455" t="n"/>
      <c r="AQ2413" s="455" t="n"/>
      <c r="AR2413" s="418" t="n"/>
      <c r="AS2413" s="418" t="n"/>
      <c r="AT2413" s="418" t="n"/>
    </row>
    <row r="2414">
      <c r="A2414" s="417" t="n">
        <v>2405</v>
      </c>
      <c r="B2414" s="418" t="inlineStr">
        <is>
          <t>Custom Clearance and Trucking Fee</t>
        </is>
      </c>
      <c r="C2414" s="418" t="inlineStr">
        <is>
          <t>56ប៊ី-លីង សឹបផ្លាយ ឆេន មេនេចម៉ិន ឯ.ក</t>
        </is>
      </c>
      <c r="D2414" s="418" t="inlineStr">
        <is>
          <t>K004-902004795</t>
        </is>
      </c>
      <c r="E2414" s="418" t="inlineStr">
        <is>
          <t>IN202106-0343</t>
        </is>
      </c>
      <c r="F2414" s="419" t="n">
        <v>44377</v>
      </c>
      <c r="G2414" s="420" t="n">
        <v>165038</v>
      </c>
      <c r="H2414" s="418" t="n"/>
      <c r="I2414" s="455" t="n">
        <v>165038</v>
      </c>
      <c r="J2414" s="418">
        <f>IF(L2414&lt;&gt;"",L2414,K2414)</f>
        <v/>
      </c>
      <c r="K2414" s="418">
        <f>IF(AND(T2414=TRUE, U2414=TRUE, V2414=TRUE), IF(W2414&lt;-0.05, "អនុញ្ញាត (អ្នកផ្គត់ផ្គង់ប្រកាសខ្វះ)", "បានប្រកាស (អនុញ្ញាត)"), IF(AND(T2414=FALSE, U2414=FALSE, V2414=FALSE), "ព្យួរទុក (មិនមានទិន្នន័យ)", "ប្រកាសខុស (ព្យួរទុក)"))</f>
        <v/>
      </c>
      <c r="L2414" s="418" t="inlineStr"/>
      <c r="M2414" s="418" t="inlineStr"/>
      <c r="N2414" s="455" t="n"/>
      <c r="O2414" s="455">
        <f>IF(W2414&lt;0,AI2414,I2414)</f>
        <v/>
      </c>
      <c r="P2414" s="455">
        <f>I2414-O2414</f>
        <v/>
      </c>
      <c r="Q2414" s="418" t="n"/>
      <c r="R2414" s="418" t="inlineStr">
        <is>
          <t>IN202106-0343</t>
        </is>
      </c>
      <c r="S2414" s="418" t="inlineStr"/>
      <c r="T2414" s="418">
        <f>R2414=S2414</f>
        <v/>
      </c>
      <c r="U2414" s="418">
        <f>AND(MONTH(F2414)=MONTH(Y2414), YEAR(F2414)=YEAR(Y2414))</f>
        <v/>
      </c>
      <c r="V2414" s="418">
        <f>AND(AC2414&lt;&gt;"", 'Company information'!D$4&lt;&gt;"", RIGHT(SUBSTITUTE(AC2414,"-",""),9)=RIGHT(SUBSTITUTE('Company information'!D$4,"-",""),9))</f>
        <v/>
      </c>
      <c r="W2414" s="418">
        <f>AI2414-I2414</f>
        <v/>
      </c>
      <c r="X2414" s="455" t="n"/>
      <c r="Y2414" s="417" t="n"/>
      <c r="Z2414" s="418" t="n"/>
      <c r="AA2414" s="418" t="n"/>
      <c r="AB2414" s="418" t="n"/>
      <c r="AC2414" s="418" t="n"/>
      <c r="AD2414" s="418" t="n"/>
      <c r="AE2414" s="455" t="n"/>
      <c r="AF2414" s="455" t="n"/>
      <c r="AG2414" s="455" t="n"/>
      <c r="AH2414" s="455" t="n"/>
      <c r="AI2414" s="455" t="n"/>
      <c r="AJ2414" s="455" t="n"/>
      <c r="AK2414" s="455" t="n"/>
      <c r="AL2414" s="455" t="n"/>
      <c r="AM2414" s="455" t="n"/>
      <c r="AN2414" s="455" t="n"/>
      <c r="AO2414" s="455" t="n"/>
      <c r="AP2414" s="455" t="n"/>
      <c r="AQ2414" s="455" t="n"/>
      <c r="AR2414" s="418" t="n"/>
      <c r="AS2414" s="418" t="n"/>
      <c r="AT2414" s="418" t="n"/>
    </row>
    <row r="2415">
      <c r="A2415" s="417" t="n">
        <v>2406</v>
      </c>
      <c r="B2415" s="418" t="inlineStr">
        <is>
          <t>G40 PET Blister</t>
        </is>
      </c>
      <c r="C2415" s="418" t="inlineStr">
        <is>
          <t>ខេមបូឌាន វ៉ាយភីស៊ី ត្រេឌីង ឯ.ក</t>
        </is>
      </c>
      <c r="D2415" s="418" t="inlineStr">
        <is>
          <t>B108-901904896</t>
        </is>
      </c>
      <c r="E2415" s="418" t="inlineStr">
        <is>
          <t>YPC2021/06-0010</t>
        </is>
      </c>
      <c r="F2415" s="419" t="n">
        <v>44376</v>
      </c>
      <c r="G2415" s="420" t="n">
        <v>2648750</v>
      </c>
      <c r="H2415" s="418" t="n"/>
      <c r="I2415" s="455" t="n">
        <v>2648750</v>
      </c>
      <c r="J2415" s="418">
        <f>IF(L2415&lt;&gt;"",L2415,K2415)</f>
        <v/>
      </c>
      <c r="K2415" s="418">
        <f>IF(AND(T2415=TRUE, U2415=TRUE, V2415=TRUE), IF(W2415&lt;-0.05, "អនុញ្ញាត (អ្នកផ្គត់ផ្គង់ប្រកាសខ្វះ)", "បានប្រកាស (អនុញ្ញាត)"), IF(AND(T2415=FALSE, U2415=FALSE, V2415=FALSE), "ព្យួរទុក (មិនមានទិន្នន័យ)", "ប្រកាសខុស (ព្យួរទុក)"))</f>
        <v/>
      </c>
      <c r="L2415" s="418" t="inlineStr"/>
      <c r="M2415" s="418" t="inlineStr"/>
      <c r="N2415" s="455" t="n"/>
      <c r="O2415" s="455">
        <f>IF(W2415&lt;0,AI2415,I2415)</f>
        <v/>
      </c>
      <c r="P2415" s="455">
        <f>I2415-O2415</f>
        <v/>
      </c>
      <c r="Q2415" s="418" t="n"/>
      <c r="R2415" s="418" t="inlineStr">
        <is>
          <t>YPC2021/06-0010</t>
        </is>
      </c>
      <c r="S2415" s="418" t="inlineStr"/>
      <c r="T2415" s="418">
        <f>R2415=S2415</f>
        <v/>
      </c>
      <c r="U2415" s="418">
        <f>AND(MONTH(F2415)=MONTH(Y2415), YEAR(F2415)=YEAR(Y2415))</f>
        <v/>
      </c>
      <c r="V2415" s="418">
        <f>AND(AC2415&lt;&gt;"", 'Company information'!D$4&lt;&gt;"", RIGHT(SUBSTITUTE(AC2415,"-",""),9)=RIGHT(SUBSTITUTE('Company information'!D$4,"-",""),9))</f>
        <v/>
      </c>
      <c r="W2415" s="418">
        <f>AI2415-I2415</f>
        <v/>
      </c>
      <c r="X2415" s="455" t="n"/>
      <c r="Y2415" s="417" t="n"/>
      <c r="Z2415" s="418" t="n"/>
      <c r="AA2415" s="418" t="n"/>
      <c r="AB2415" s="418" t="n"/>
      <c r="AC2415" s="418" t="n"/>
      <c r="AD2415" s="418" t="n"/>
      <c r="AE2415" s="455" t="n"/>
      <c r="AF2415" s="455" t="n"/>
      <c r="AG2415" s="455" t="n"/>
      <c r="AH2415" s="455" t="n"/>
      <c r="AI2415" s="455" t="n"/>
      <c r="AJ2415" s="455" t="n"/>
      <c r="AK2415" s="455" t="n"/>
      <c r="AL2415" s="455" t="n"/>
      <c r="AM2415" s="455" t="n"/>
      <c r="AN2415" s="455" t="n"/>
      <c r="AO2415" s="455" t="n"/>
      <c r="AP2415" s="455" t="n"/>
      <c r="AQ2415" s="455" t="n"/>
      <c r="AR2415" s="418" t="n"/>
      <c r="AS2415" s="418" t="n"/>
      <c r="AT2415" s="418" t="n"/>
    </row>
    <row r="2416">
      <c r="A2416" s="417" t="n">
        <v>2407</v>
      </c>
      <c r="B2416" s="418" t="inlineStr">
        <is>
          <t>Paper Label</t>
        </is>
      </c>
      <c r="C2416" s="418" t="inlineStr">
        <is>
          <t>ស៊ីន ហ្វី យ៉ាង ព្រីនធីង &amp; អិកសេសសឺរី ឯ.ក</t>
        </is>
      </c>
      <c r="D2416" s="418" t="inlineStr">
        <is>
          <t>K010-901906822</t>
        </is>
      </c>
      <c r="E2416" s="418" t="inlineStr">
        <is>
          <t>XFY-YD2021085</t>
        </is>
      </c>
      <c r="F2416" s="419" t="n">
        <v>44373</v>
      </c>
      <c r="G2416" s="420" t="n">
        <v>1506723</v>
      </c>
      <c r="H2416" s="418" t="n"/>
      <c r="I2416" s="455" t="n">
        <v>1506723</v>
      </c>
      <c r="J2416" s="418">
        <f>IF(L2416&lt;&gt;"",L2416,K2416)</f>
        <v/>
      </c>
      <c r="K2416" s="418">
        <f>IF(AND(T2416=TRUE, U2416=TRUE, V2416=TRUE), IF(W2416&lt;-0.05, "អនុញ្ញាត (អ្នកផ្គត់ផ្គង់ប្រកាសខ្វះ)", "បានប្រកាស (អនុញ្ញាត)"), IF(AND(T2416=FALSE, U2416=FALSE, V2416=FALSE), "ព្យួរទុក (មិនមានទិន្នន័យ)", "ប្រកាសខុស (ព្យួរទុក)"))</f>
        <v/>
      </c>
      <c r="L2416" s="418" t="inlineStr"/>
      <c r="M2416" s="418" t="inlineStr"/>
      <c r="N2416" s="455" t="n"/>
      <c r="O2416" s="455">
        <f>IF(W2416&lt;0,AI2416,I2416)</f>
        <v/>
      </c>
      <c r="P2416" s="455">
        <f>I2416-O2416</f>
        <v/>
      </c>
      <c r="Q2416" s="418" t="n"/>
      <c r="R2416" s="418" t="inlineStr">
        <is>
          <t>XFY-YD2021085</t>
        </is>
      </c>
      <c r="S2416" s="418" t="inlineStr"/>
      <c r="T2416" s="418">
        <f>R2416=S2416</f>
        <v/>
      </c>
      <c r="U2416" s="418">
        <f>AND(MONTH(F2416)=MONTH(Y2416), YEAR(F2416)=YEAR(Y2416))</f>
        <v/>
      </c>
      <c r="V2416" s="418">
        <f>AND(AC2416&lt;&gt;"", 'Company information'!D$4&lt;&gt;"", RIGHT(SUBSTITUTE(AC2416,"-",""),9)=RIGHT(SUBSTITUTE('Company information'!D$4,"-",""),9))</f>
        <v/>
      </c>
      <c r="W2416" s="418">
        <f>AI2416-I2416</f>
        <v/>
      </c>
      <c r="X2416" s="455" t="n"/>
      <c r="Y2416" s="417" t="n"/>
      <c r="Z2416" s="418" t="n"/>
      <c r="AA2416" s="418" t="n"/>
      <c r="AB2416" s="418" t="n"/>
      <c r="AC2416" s="418" t="n"/>
      <c r="AD2416" s="418" t="n"/>
      <c r="AE2416" s="455" t="n"/>
      <c r="AF2416" s="455" t="n"/>
      <c r="AG2416" s="455" t="n"/>
      <c r="AH2416" s="455" t="n"/>
      <c r="AI2416" s="455" t="n"/>
      <c r="AJ2416" s="455" t="n"/>
      <c r="AK2416" s="455" t="n"/>
      <c r="AL2416" s="455" t="n"/>
      <c r="AM2416" s="455" t="n"/>
      <c r="AN2416" s="455" t="n"/>
      <c r="AO2416" s="455" t="n"/>
      <c r="AP2416" s="455" t="n"/>
      <c r="AQ2416" s="455" t="n"/>
      <c r="AR2416" s="418" t="n"/>
      <c r="AS2416" s="418" t="n"/>
      <c r="AT2416" s="418" t="n"/>
    </row>
    <row r="2417">
      <c r="A2417" s="417" t="n">
        <v>2408</v>
      </c>
      <c r="B2417" s="418" t="inlineStr">
        <is>
          <t>កេសតាតុង</t>
        </is>
      </c>
      <c r="C2417" s="418" t="inlineStr">
        <is>
          <t>ស៊ីងហ្គាពួរ កាតុង (ខេមបូឌា)</t>
        </is>
      </c>
      <c r="D2417" s="418" t="inlineStr">
        <is>
          <t>L001-100121322</t>
        </is>
      </c>
      <c r="E2417" s="418" t="inlineStr">
        <is>
          <t>V0016363</t>
        </is>
      </c>
      <c r="F2417" s="419" t="n">
        <v>44202</v>
      </c>
      <c r="G2417" s="420" t="n">
        <v>740020</v>
      </c>
      <c r="H2417" s="418" t="n"/>
      <c r="I2417" s="455" t="n">
        <v>740020</v>
      </c>
      <c r="J2417" s="418">
        <f>IF(L2417&lt;&gt;"",L2417,K2417)</f>
        <v/>
      </c>
      <c r="K2417" s="418">
        <f>IF(AND(T2417=TRUE, U2417=TRUE, V2417=TRUE), IF(W2417&lt;-0.05, "អនុញ្ញាត (អ្នកផ្គត់ផ្គង់ប្រកាសខ្វះ)", "បានប្រកាស (អនុញ្ញាត)"), IF(AND(T2417=FALSE, U2417=FALSE, V2417=FALSE), "ព្យួរទុក (មិនមានទិន្នន័យ)", "ប្រកាសខុស (ព្យួរទុក)"))</f>
        <v/>
      </c>
      <c r="L2417" s="418" t="inlineStr"/>
      <c r="M2417" s="418" t="inlineStr"/>
      <c r="N2417" s="455" t="n"/>
      <c r="O2417" s="455">
        <f>IF(W2417&lt;0,AI2417,I2417)</f>
        <v/>
      </c>
      <c r="P2417" s="455">
        <f>I2417-O2417</f>
        <v/>
      </c>
      <c r="Q2417" s="418" t="n"/>
      <c r="R2417" s="418" t="inlineStr">
        <is>
          <t>V0016363</t>
        </is>
      </c>
      <c r="S2417" s="418" t="inlineStr"/>
      <c r="T2417" s="418">
        <f>R2417=S2417</f>
        <v/>
      </c>
      <c r="U2417" s="418">
        <f>AND(MONTH(F2417)=MONTH(Y2417), YEAR(F2417)=YEAR(Y2417))</f>
        <v/>
      </c>
      <c r="V2417" s="418">
        <f>AND(AC2417&lt;&gt;"", 'Company information'!D$4&lt;&gt;"", RIGHT(SUBSTITUTE(AC2417,"-",""),9)=RIGHT(SUBSTITUTE('Company information'!D$4,"-",""),9))</f>
        <v/>
      </c>
      <c r="W2417" s="418">
        <f>AI2417-I2417</f>
        <v/>
      </c>
      <c r="X2417" s="455" t="n"/>
      <c r="Y2417" s="417" t="n"/>
      <c r="Z2417" s="418" t="n"/>
      <c r="AA2417" s="418" t="n"/>
      <c r="AB2417" s="418" t="n"/>
      <c r="AC2417" s="418" t="n"/>
      <c r="AD2417" s="418" t="n"/>
      <c r="AE2417" s="455" t="n"/>
      <c r="AF2417" s="455" t="n"/>
      <c r="AG2417" s="455" t="n"/>
      <c r="AH2417" s="455" t="n"/>
      <c r="AI2417" s="455" t="n"/>
      <c r="AJ2417" s="455" t="n"/>
      <c r="AK2417" s="455" t="n"/>
      <c r="AL2417" s="455" t="n"/>
      <c r="AM2417" s="455" t="n"/>
      <c r="AN2417" s="455" t="n"/>
      <c r="AO2417" s="455" t="n"/>
      <c r="AP2417" s="455" t="n"/>
      <c r="AQ2417" s="455" t="n"/>
      <c r="AR2417" s="418" t="n"/>
      <c r="AS2417" s="418" t="n"/>
      <c r="AT2417" s="418" t="n"/>
    </row>
    <row r="2418">
      <c r="A2418" s="417" t="n">
        <v>2409</v>
      </c>
      <c r="B2418" s="418" t="inlineStr">
        <is>
          <t>កេសតាតុង</t>
        </is>
      </c>
      <c r="C2418" s="418" t="inlineStr">
        <is>
          <t>ស៊ីងហ្គាពួរ កាតុង (ខេមបូឌា)</t>
        </is>
      </c>
      <c r="D2418" s="418" t="inlineStr">
        <is>
          <t>L001-100121322</t>
        </is>
      </c>
      <c r="E2418" s="418" t="inlineStr">
        <is>
          <t>V0016373</t>
        </is>
      </c>
      <c r="F2418" s="419" t="n">
        <v>44202</v>
      </c>
      <c r="G2418" s="420" t="n">
        <v>663243</v>
      </c>
      <c r="H2418" s="418" t="n"/>
      <c r="I2418" s="455" t="n">
        <v>663243</v>
      </c>
      <c r="J2418" s="418">
        <f>IF(L2418&lt;&gt;"",L2418,K2418)</f>
        <v/>
      </c>
      <c r="K2418" s="418">
        <f>IF(AND(T2418=TRUE, U2418=TRUE, V2418=TRUE), IF(W2418&lt;-0.05, "អនុញ្ញាត (អ្នកផ្គត់ផ្គង់ប្រកាសខ្វះ)", "បានប្រកាស (អនុញ្ញាត)"), IF(AND(T2418=FALSE, U2418=FALSE, V2418=FALSE), "ព្យួរទុក (មិនមានទិន្នន័យ)", "ប្រកាសខុស (ព្យួរទុក)"))</f>
        <v/>
      </c>
      <c r="L2418" s="418" t="inlineStr"/>
      <c r="M2418" s="418" t="inlineStr"/>
      <c r="N2418" s="455" t="n"/>
      <c r="O2418" s="455">
        <f>IF(W2418&lt;0,AI2418,I2418)</f>
        <v/>
      </c>
      <c r="P2418" s="455">
        <f>I2418-O2418</f>
        <v/>
      </c>
      <c r="Q2418" s="418" t="n"/>
      <c r="R2418" s="418" t="inlineStr">
        <is>
          <t>V0016373</t>
        </is>
      </c>
      <c r="S2418" s="418" t="inlineStr"/>
      <c r="T2418" s="418">
        <f>R2418=S2418</f>
        <v/>
      </c>
      <c r="U2418" s="418">
        <f>AND(MONTH(F2418)=MONTH(Y2418), YEAR(F2418)=YEAR(Y2418))</f>
        <v/>
      </c>
      <c r="V2418" s="418">
        <f>AND(AC2418&lt;&gt;"", 'Company information'!D$4&lt;&gt;"", RIGHT(SUBSTITUTE(AC2418,"-",""),9)=RIGHT(SUBSTITUTE('Company information'!D$4,"-",""),9))</f>
        <v/>
      </c>
      <c r="W2418" s="418">
        <f>AI2418-I2418</f>
        <v/>
      </c>
      <c r="X2418" s="455" t="n"/>
      <c r="Y2418" s="417" t="n"/>
      <c r="Z2418" s="418" t="n"/>
      <c r="AA2418" s="418" t="n"/>
      <c r="AB2418" s="418" t="n"/>
      <c r="AC2418" s="418" t="n"/>
      <c r="AD2418" s="418" t="n"/>
      <c r="AE2418" s="455" t="n"/>
      <c r="AF2418" s="455" t="n"/>
      <c r="AG2418" s="455" t="n"/>
      <c r="AH2418" s="455" t="n"/>
      <c r="AI2418" s="455" t="n"/>
      <c r="AJ2418" s="455" t="n"/>
      <c r="AK2418" s="455" t="n"/>
      <c r="AL2418" s="455" t="n"/>
      <c r="AM2418" s="455" t="n"/>
      <c r="AN2418" s="455" t="n"/>
      <c r="AO2418" s="455" t="n"/>
      <c r="AP2418" s="455" t="n"/>
      <c r="AQ2418" s="455" t="n"/>
      <c r="AR2418" s="418" t="n"/>
      <c r="AS2418" s="418" t="n"/>
      <c r="AT2418" s="418" t="n"/>
    </row>
    <row r="2419">
      <c r="A2419" s="417" t="n">
        <v>2410</v>
      </c>
      <c r="B2419" s="418" t="inlineStr">
        <is>
          <t>ទ្រនាប់កេស</t>
        </is>
      </c>
      <c r="C2419" s="418" t="inlineStr">
        <is>
          <t>ស៊ីងហ្គាពួរ កាតុង (ខេមបូឌា)</t>
        </is>
      </c>
      <c r="D2419" s="418" t="inlineStr">
        <is>
          <t>L001-100121322</t>
        </is>
      </c>
      <c r="E2419" s="418" t="inlineStr">
        <is>
          <t>V0016413</t>
        </is>
      </c>
      <c r="F2419" s="419" t="n">
        <v>44292</v>
      </c>
      <c r="G2419" s="420" t="n">
        <v>73473</v>
      </c>
      <c r="H2419" s="418" t="n"/>
      <c r="I2419" s="455" t="n">
        <v>73473</v>
      </c>
      <c r="J2419" s="418">
        <f>IF(L2419&lt;&gt;"",L2419,K2419)</f>
        <v/>
      </c>
      <c r="K2419" s="418">
        <f>IF(AND(T2419=TRUE, U2419=TRUE, V2419=TRUE), IF(W2419&lt;-0.05, "អនុញ្ញាត (អ្នកផ្គត់ផ្គង់ប្រកាសខ្វះ)", "បានប្រកាស (អនុញ្ញាត)"), IF(AND(T2419=FALSE, U2419=FALSE, V2419=FALSE), "ព្យួរទុក (មិនមានទិន្នន័យ)", "ប្រកាសខុស (ព្យួរទុក)"))</f>
        <v/>
      </c>
      <c r="L2419" s="418" t="inlineStr"/>
      <c r="M2419" s="418" t="inlineStr"/>
      <c r="N2419" s="455" t="n"/>
      <c r="O2419" s="455">
        <f>IF(W2419&lt;0,AI2419,I2419)</f>
        <v/>
      </c>
      <c r="P2419" s="455">
        <f>I2419-O2419</f>
        <v/>
      </c>
      <c r="Q2419" s="418" t="n"/>
      <c r="R2419" s="418" t="inlineStr">
        <is>
          <t>V0016413</t>
        </is>
      </c>
      <c r="S2419" s="418" t="inlineStr"/>
      <c r="T2419" s="418">
        <f>R2419=S2419</f>
        <v/>
      </c>
      <c r="U2419" s="418">
        <f>AND(MONTH(F2419)=MONTH(Y2419), YEAR(F2419)=YEAR(Y2419))</f>
        <v/>
      </c>
      <c r="V2419" s="418">
        <f>AND(AC2419&lt;&gt;"", 'Company information'!D$4&lt;&gt;"", RIGHT(SUBSTITUTE(AC2419,"-",""),9)=RIGHT(SUBSTITUTE('Company information'!D$4,"-",""),9))</f>
        <v/>
      </c>
      <c r="W2419" s="418">
        <f>AI2419-I2419</f>
        <v/>
      </c>
      <c r="X2419" s="455" t="n"/>
      <c r="Y2419" s="417" t="n"/>
      <c r="Z2419" s="418" t="n"/>
      <c r="AA2419" s="418" t="n"/>
      <c r="AB2419" s="418" t="n"/>
      <c r="AC2419" s="418" t="n"/>
      <c r="AD2419" s="418" t="n"/>
      <c r="AE2419" s="455" t="n"/>
      <c r="AF2419" s="455" t="n"/>
      <c r="AG2419" s="455" t="n"/>
      <c r="AH2419" s="455" t="n"/>
      <c r="AI2419" s="455" t="n"/>
      <c r="AJ2419" s="455" t="n"/>
      <c r="AK2419" s="455" t="n"/>
      <c r="AL2419" s="455" t="n"/>
      <c r="AM2419" s="455" t="n"/>
      <c r="AN2419" s="455" t="n"/>
      <c r="AO2419" s="455" t="n"/>
      <c r="AP2419" s="455" t="n"/>
      <c r="AQ2419" s="455" t="n"/>
      <c r="AR2419" s="418" t="n"/>
      <c r="AS2419" s="418" t="n"/>
      <c r="AT2419" s="418" t="n"/>
    </row>
    <row r="2420">
      <c r="A2420" s="417" t="n">
        <v>2411</v>
      </c>
      <c r="B2420" s="418" t="inlineStr">
        <is>
          <t>កេសតាតុង</t>
        </is>
      </c>
      <c r="C2420" s="418" t="inlineStr">
        <is>
          <t>ស៊ីងហ្គាពួរ កាតុង (ខេមបូឌា)</t>
        </is>
      </c>
      <c r="D2420" s="418" t="inlineStr">
        <is>
          <t>L001-100121322</t>
        </is>
      </c>
      <c r="E2420" s="418" t="inlineStr">
        <is>
          <t>V0016416</t>
        </is>
      </c>
      <c r="F2420" s="419" t="n">
        <v>44322</v>
      </c>
      <c r="G2420" s="420" t="n">
        <v>367200</v>
      </c>
      <c r="H2420" s="418" t="n"/>
      <c r="I2420" s="455" t="n">
        <v>367200</v>
      </c>
      <c r="J2420" s="418">
        <f>IF(L2420&lt;&gt;"",L2420,K2420)</f>
        <v/>
      </c>
      <c r="K2420" s="418">
        <f>IF(AND(T2420=TRUE, U2420=TRUE, V2420=TRUE), IF(W2420&lt;-0.05, "អនុញ្ញាត (អ្នកផ្គត់ផ្គង់ប្រកាសខ្វះ)", "បានប្រកាស (អនុញ្ញាត)"), IF(AND(T2420=FALSE, U2420=FALSE, V2420=FALSE), "ព្យួរទុក (មិនមានទិន្នន័យ)", "ប្រកាសខុស (ព្យួរទុក)"))</f>
        <v/>
      </c>
      <c r="L2420" s="418" t="inlineStr"/>
      <c r="M2420" s="418" t="inlineStr"/>
      <c r="N2420" s="455" t="n"/>
      <c r="O2420" s="455">
        <f>IF(W2420&lt;0,AI2420,I2420)</f>
        <v/>
      </c>
      <c r="P2420" s="455">
        <f>I2420-O2420</f>
        <v/>
      </c>
      <c r="Q2420" s="418" t="n"/>
      <c r="R2420" s="418" t="inlineStr">
        <is>
          <t>V0016416</t>
        </is>
      </c>
      <c r="S2420" s="418" t="inlineStr"/>
      <c r="T2420" s="418">
        <f>R2420=S2420</f>
        <v/>
      </c>
      <c r="U2420" s="418">
        <f>AND(MONTH(F2420)=MONTH(Y2420), YEAR(F2420)=YEAR(Y2420))</f>
        <v/>
      </c>
      <c r="V2420" s="418">
        <f>AND(AC2420&lt;&gt;"", 'Company information'!D$4&lt;&gt;"", RIGHT(SUBSTITUTE(AC2420,"-",""),9)=RIGHT(SUBSTITUTE('Company information'!D$4,"-",""),9))</f>
        <v/>
      </c>
      <c r="W2420" s="418">
        <f>AI2420-I2420</f>
        <v/>
      </c>
      <c r="X2420" s="455" t="n"/>
      <c r="Y2420" s="417" t="n"/>
      <c r="Z2420" s="418" t="n"/>
      <c r="AA2420" s="418" t="n"/>
      <c r="AB2420" s="418" t="n"/>
      <c r="AC2420" s="418" t="n"/>
      <c r="AD2420" s="418" t="n"/>
      <c r="AE2420" s="455" t="n"/>
      <c r="AF2420" s="455" t="n"/>
      <c r="AG2420" s="455" t="n"/>
      <c r="AH2420" s="455" t="n"/>
      <c r="AI2420" s="455" t="n"/>
      <c r="AJ2420" s="455" t="n"/>
      <c r="AK2420" s="455" t="n"/>
      <c r="AL2420" s="455" t="n"/>
      <c r="AM2420" s="455" t="n"/>
      <c r="AN2420" s="455" t="n"/>
      <c r="AO2420" s="455" t="n"/>
      <c r="AP2420" s="455" t="n"/>
      <c r="AQ2420" s="455" t="n"/>
      <c r="AR2420" s="418" t="n"/>
      <c r="AS2420" s="418" t="n"/>
      <c r="AT2420" s="418" t="n"/>
    </row>
    <row r="2421">
      <c r="A2421" s="417" t="n">
        <v>2412</v>
      </c>
      <c r="B2421" s="418" t="inlineStr">
        <is>
          <t>កេសតាតុង</t>
        </is>
      </c>
      <c r="C2421" s="418" t="inlineStr">
        <is>
          <t>ស៊ីងហ្គាពួរ កាតុង (ខេមបូឌា)</t>
        </is>
      </c>
      <c r="D2421" s="418" t="inlineStr">
        <is>
          <t>L001-100121322</t>
        </is>
      </c>
      <c r="E2421" s="418" t="inlineStr">
        <is>
          <t>V0016419</t>
        </is>
      </c>
      <c r="F2421" s="419" t="n">
        <v>44202</v>
      </c>
      <c r="G2421" s="420" t="n">
        <v>238680</v>
      </c>
      <c r="H2421" s="418" t="n"/>
      <c r="I2421" s="455" t="n">
        <v>238680</v>
      </c>
      <c r="J2421" s="418">
        <f>IF(L2421&lt;&gt;"",L2421,K2421)</f>
        <v/>
      </c>
      <c r="K2421" s="418">
        <f>IF(AND(T2421=TRUE, U2421=TRUE, V2421=TRUE), IF(W2421&lt;-0.05, "អនុញ្ញាត (អ្នកផ្គត់ផ្គង់ប្រកាសខ្វះ)", "បានប្រកាស (អនុញ្ញាត)"), IF(AND(T2421=FALSE, U2421=FALSE, V2421=FALSE), "ព្យួរទុក (មិនមានទិន្នន័យ)", "ប្រកាសខុស (ព្យួរទុក)"))</f>
        <v/>
      </c>
      <c r="L2421" s="418" t="inlineStr"/>
      <c r="M2421" s="418" t="inlineStr"/>
      <c r="N2421" s="455" t="n"/>
      <c r="O2421" s="455">
        <f>IF(W2421&lt;0,AI2421,I2421)</f>
        <v/>
      </c>
      <c r="P2421" s="455">
        <f>I2421-O2421</f>
        <v/>
      </c>
      <c r="Q2421" s="418" t="n"/>
      <c r="R2421" s="418" t="inlineStr">
        <is>
          <t>V0016419</t>
        </is>
      </c>
      <c r="S2421" s="418" t="inlineStr"/>
      <c r="T2421" s="418">
        <f>R2421=S2421</f>
        <v/>
      </c>
      <c r="U2421" s="418">
        <f>AND(MONTH(F2421)=MONTH(Y2421), YEAR(F2421)=YEAR(Y2421))</f>
        <v/>
      </c>
      <c r="V2421" s="418">
        <f>AND(AC2421&lt;&gt;"", 'Company information'!D$4&lt;&gt;"", RIGHT(SUBSTITUTE(AC2421,"-",""),9)=RIGHT(SUBSTITUTE('Company information'!D$4,"-",""),9))</f>
        <v/>
      </c>
      <c r="W2421" s="418">
        <f>AI2421-I2421</f>
        <v/>
      </c>
      <c r="X2421" s="455" t="n"/>
      <c r="Y2421" s="417" t="n"/>
      <c r="Z2421" s="418" t="n"/>
      <c r="AA2421" s="418" t="n"/>
      <c r="AB2421" s="418" t="n"/>
      <c r="AC2421" s="418" t="n"/>
      <c r="AD2421" s="418" t="n"/>
      <c r="AE2421" s="455" t="n"/>
      <c r="AF2421" s="455" t="n"/>
      <c r="AG2421" s="455" t="n"/>
      <c r="AH2421" s="455" t="n"/>
      <c r="AI2421" s="455" t="n"/>
      <c r="AJ2421" s="455" t="n"/>
      <c r="AK2421" s="455" t="n"/>
      <c r="AL2421" s="455" t="n"/>
      <c r="AM2421" s="455" t="n"/>
      <c r="AN2421" s="455" t="n"/>
      <c r="AO2421" s="455" t="n"/>
      <c r="AP2421" s="455" t="n"/>
      <c r="AQ2421" s="455" t="n"/>
      <c r="AR2421" s="418" t="n"/>
      <c r="AS2421" s="418" t="n"/>
      <c r="AT2421" s="418" t="n"/>
    </row>
    <row r="2422">
      <c r="A2422" s="417" t="n">
        <v>2413</v>
      </c>
      <c r="B2422" s="418" t="inlineStr">
        <is>
          <t>កេសតាតុង</t>
        </is>
      </c>
      <c r="C2422" s="418" t="inlineStr">
        <is>
          <t>ស៊ីងហ្គាពួរ កាតុង (ខេមបូឌា)</t>
        </is>
      </c>
      <c r="D2422" s="418" t="inlineStr">
        <is>
          <t>L001-100121322</t>
        </is>
      </c>
      <c r="E2422" s="418" t="inlineStr">
        <is>
          <t>V0016432</t>
        </is>
      </c>
      <c r="F2422" s="419" t="n">
        <v>44202</v>
      </c>
      <c r="G2422" s="420" t="n">
        <v>25377</v>
      </c>
      <c r="H2422" s="418" t="n"/>
      <c r="I2422" s="455" t="n">
        <v>25377</v>
      </c>
      <c r="J2422" s="418">
        <f>IF(L2422&lt;&gt;"",L2422,K2422)</f>
        <v/>
      </c>
      <c r="K2422" s="418">
        <f>IF(AND(T2422=TRUE, U2422=TRUE, V2422=TRUE), IF(W2422&lt;-0.05, "អនុញ្ញាត (អ្នកផ្គត់ផ្គង់ប្រកាសខ្វះ)", "បានប្រកាស (អនុញ្ញាត)"), IF(AND(T2422=FALSE, U2422=FALSE, V2422=FALSE), "ព្យួរទុក (មិនមានទិន្នន័យ)", "ប្រកាសខុស (ព្យួរទុក)"))</f>
        <v/>
      </c>
      <c r="L2422" s="418" t="inlineStr"/>
      <c r="M2422" s="418" t="inlineStr"/>
      <c r="N2422" s="455" t="n"/>
      <c r="O2422" s="455">
        <f>IF(W2422&lt;0,AI2422,I2422)</f>
        <v/>
      </c>
      <c r="P2422" s="455">
        <f>I2422-O2422</f>
        <v/>
      </c>
      <c r="Q2422" s="418" t="n"/>
      <c r="R2422" s="418" t="inlineStr">
        <is>
          <t>V0016432</t>
        </is>
      </c>
      <c r="S2422" s="418" t="inlineStr"/>
      <c r="T2422" s="418">
        <f>R2422=S2422</f>
        <v/>
      </c>
      <c r="U2422" s="418">
        <f>AND(MONTH(F2422)=MONTH(Y2422), YEAR(F2422)=YEAR(Y2422))</f>
        <v/>
      </c>
      <c r="V2422" s="418">
        <f>AND(AC2422&lt;&gt;"", 'Company information'!D$4&lt;&gt;"", RIGHT(SUBSTITUTE(AC2422,"-",""),9)=RIGHT(SUBSTITUTE('Company information'!D$4,"-",""),9))</f>
        <v/>
      </c>
      <c r="W2422" s="418">
        <f>AI2422-I2422</f>
        <v/>
      </c>
      <c r="X2422" s="455" t="n"/>
      <c r="Y2422" s="417" t="n"/>
      <c r="Z2422" s="418" t="n"/>
      <c r="AA2422" s="418" t="n"/>
      <c r="AB2422" s="418" t="n"/>
      <c r="AC2422" s="418" t="n"/>
      <c r="AD2422" s="418" t="n"/>
      <c r="AE2422" s="455" t="n"/>
      <c r="AF2422" s="455" t="n"/>
      <c r="AG2422" s="455" t="n"/>
      <c r="AH2422" s="455" t="n"/>
      <c r="AI2422" s="455" t="n"/>
      <c r="AJ2422" s="455" t="n"/>
      <c r="AK2422" s="455" t="n"/>
      <c r="AL2422" s="455" t="n"/>
      <c r="AM2422" s="455" t="n"/>
      <c r="AN2422" s="455" t="n"/>
      <c r="AO2422" s="455" t="n"/>
      <c r="AP2422" s="455" t="n"/>
      <c r="AQ2422" s="455" t="n"/>
      <c r="AR2422" s="418" t="n"/>
      <c r="AS2422" s="418" t="n"/>
      <c r="AT2422" s="418" t="n"/>
    </row>
    <row r="2423">
      <c r="A2423" s="417" t="n">
        <v>2414</v>
      </c>
      <c r="B2423" s="418" t="inlineStr">
        <is>
          <t>កេសតាតុង</t>
        </is>
      </c>
      <c r="C2423" s="418" t="inlineStr">
        <is>
          <t>ស៊ីងហ្គាពួរ កាតុង (ខេមបូឌា)</t>
        </is>
      </c>
      <c r="D2423" s="418" t="inlineStr">
        <is>
          <t>L001-100121322</t>
        </is>
      </c>
      <c r="E2423" s="418" t="inlineStr">
        <is>
          <t>V0016433</t>
        </is>
      </c>
      <c r="F2423" s="419" t="n">
        <v>44445</v>
      </c>
      <c r="G2423" s="420" t="n">
        <v>676750</v>
      </c>
      <c r="H2423" s="418" t="n"/>
      <c r="I2423" s="455" t="n">
        <v>676750</v>
      </c>
      <c r="J2423" s="418">
        <f>IF(L2423&lt;&gt;"",L2423,K2423)</f>
        <v/>
      </c>
      <c r="K2423" s="418">
        <f>IF(AND(T2423=TRUE, U2423=TRUE, V2423=TRUE), IF(W2423&lt;-0.05, "អនុញ្ញាត (អ្នកផ្គត់ផ្គង់ប្រកាសខ្វះ)", "បានប្រកាស (អនុញ្ញាត)"), IF(AND(T2423=FALSE, U2423=FALSE, V2423=FALSE), "ព្យួរទុក (មិនមានទិន្នន័យ)", "ប្រកាសខុស (ព្យួរទុក)"))</f>
        <v/>
      </c>
      <c r="L2423" s="418" t="inlineStr"/>
      <c r="M2423" s="418" t="inlineStr"/>
      <c r="N2423" s="455" t="n"/>
      <c r="O2423" s="455">
        <f>IF(W2423&lt;0,AI2423,I2423)</f>
        <v/>
      </c>
      <c r="P2423" s="455">
        <f>I2423-O2423</f>
        <v/>
      </c>
      <c r="Q2423" s="418" t="n"/>
      <c r="R2423" s="418" t="inlineStr">
        <is>
          <t>V0016433</t>
        </is>
      </c>
      <c r="S2423" s="418" t="inlineStr"/>
      <c r="T2423" s="418">
        <f>R2423=S2423</f>
        <v/>
      </c>
      <c r="U2423" s="418">
        <f>AND(MONTH(F2423)=MONTH(Y2423), YEAR(F2423)=YEAR(Y2423))</f>
        <v/>
      </c>
      <c r="V2423" s="418">
        <f>AND(AC2423&lt;&gt;"", 'Company information'!D$4&lt;&gt;"", RIGHT(SUBSTITUTE(AC2423,"-",""),9)=RIGHT(SUBSTITUTE('Company information'!D$4,"-",""),9))</f>
        <v/>
      </c>
      <c r="W2423" s="418">
        <f>AI2423-I2423</f>
        <v/>
      </c>
      <c r="X2423" s="455" t="n"/>
      <c r="Y2423" s="417" t="n"/>
      <c r="Z2423" s="418" t="n"/>
      <c r="AA2423" s="418" t="n"/>
      <c r="AB2423" s="418" t="n"/>
      <c r="AC2423" s="418" t="n"/>
      <c r="AD2423" s="418" t="n"/>
      <c r="AE2423" s="455" t="n"/>
      <c r="AF2423" s="455" t="n"/>
      <c r="AG2423" s="455" t="n"/>
      <c r="AH2423" s="455" t="n"/>
      <c r="AI2423" s="455" t="n"/>
      <c r="AJ2423" s="455" t="n"/>
      <c r="AK2423" s="455" t="n"/>
      <c r="AL2423" s="455" t="n"/>
      <c r="AM2423" s="455" t="n"/>
      <c r="AN2423" s="455" t="n"/>
      <c r="AO2423" s="455" t="n"/>
      <c r="AP2423" s="455" t="n"/>
      <c r="AQ2423" s="455" t="n"/>
      <c r="AR2423" s="418" t="n"/>
      <c r="AS2423" s="418" t="n"/>
      <c r="AT2423" s="418" t="n"/>
    </row>
    <row r="2424">
      <c r="A2424" s="417" t="n">
        <v>2415</v>
      </c>
      <c r="B2424" s="418" t="inlineStr">
        <is>
          <t>កេសតាតុង</t>
        </is>
      </c>
      <c r="C2424" s="418" t="inlineStr">
        <is>
          <t>ស៊ីងហ្គាពួរ កាតុង (ខេមបូឌា)</t>
        </is>
      </c>
      <c r="D2424" s="418" t="inlineStr">
        <is>
          <t>L001-100121322</t>
        </is>
      </c>
      <c r="E2424" s="418" t="inlineStr">
        <is>
          <t>V0016441</t>
        </is>
      </c>
      <c r="F2424" s="419" t="n">
        <v>44475</v>
      </c>
      <c r="G2424" s="420" t="n">
        <v>431657</v>
      </c>
      <c r="H2424" s="418" t="n"/>
      <c r="I2424" s="455" t="n">
        <v>431657</v>
      </c>
      <c r="J2424" s="418">
        <f>IF(L2424&lt;&gt;"",L2424,K2424)</f>
        <v/>
      </c>
      <c r="K2424" s="418">
        <f>IF(AND(T2424=TRUE, U2424=TRUE, V2424=TRUE), IF(W2424&lt;-0.05, "អនុញ្ញាត (អ្នកផ្គត់ផ្គង់ប្រកាសខ្វះ)", "បានប្រកាស (អនុញ្ញាត)"), IF(AND(T2424=FALSE, U2424=FALSE, V2424=FALSE), "ព្យួរទុក (មិនមានទិន្នន័យ)", "ប្រកាសខុស (ព្យួរទុក)"))</f>
        <v/>
      </c>
      <c r="L2424" s="418" t="inlineStr"/>
      <c r="M2424" s="418" t="inlineStr"/>
      <c r="N2424" s="455" t="n"/>
      <c r="O2424" s="455">
        <f>IF(W2424&lt;0,AI2424,I2424)</f>
        <v/>
      </c>
      <c r="P2424" s="455">
        <f>I2424-O2424</f>
        <v/>
      </c>
      <c r="Q2424" s="418" t="n"/>
      <c r="R2424" s="418" t="inlineStr">
        <is>
          <t>V0016441</t>
        </is>
      </c>
      <c r="S2424" s="418" t="inlineStr"/>
      <c r="T2424" s="418">
        <f>R2424=S2424</f>
        <v/>
      </c>
      <c r="U2424" s="418">
        <f>AND(MONTH(F2424)=MONTH(Y2424), YEAR(F2424)=YEAR(Y2424))</f>
        <v/>
      </c>
      <c r="V2424" s="418">
        <f>AND(AC2424&lt;&gt;"", 'Company information'!D$4&lt;&gt;"", RIGHT(SUBSTITUTE(AC2424,"-",""),9)=RIGHT(SUBSTITUTE('Company information'!D$4,"-",""),9))</f>
        <v/>
      </c>
      <c r="W2424" s="418">
        <f>AI2424-I2424</f>
        <v/>
      </c>
      <c r="X2424" s="455" t="n"/>
      <c r="Y2424" s="417" t="n"/>
      <c r="Z2424" s="418" t="n"/>
      <c r="AA2424" s="418" t="n"/>
      <c r="AB2424" s="418" t="n"/>
      <c r="AC2424" s="418" t="n"/>
      <c r="AD2424" s="418" t="n"/>
      <c r="AE2424" s="455" t="n"/>
      <c r="AF2424" s="455" t="n"/>
      <c r="AG2424" s="455" t="n"/>
      <c r="AH2424" s="455" t="n"/>
      <c r="AI2424" s="455" t="n"/>
      <c r="AJ2424" s="455" t="n"/>
      <c r="AK2424" s="455" t="n"/>
      <c r="AL2424" s="455" t="n"/>
      <c r="AM2424" s="455" t="n"/>
      <c r="AN2424" s="455" t="n"/>
      <c r="AO2424" s="455" t="n"/>
      <c r="AP2424" s="455" t="n"/>
      <c r="AQ2424" s="455" t="n"/>
      <c r="AR2424" s="418" t="n"/>
      <c r="AS2424" s="418" t="n"/>
      <c r="AT2424" s="418" t="n"/>
    </row>
    <row r="2425">
      <c r="A2425" s="417" t="n">
        <v>2416</v>
      </c>
      <c r="B2425" s="418" t="inlineStr">
        <is>
          <t>STICKER A4 SIZE</t>
        </is>
      </c>
      <c r="C2425" s="418" t="inlineStr">
        <is>
          <t>ស៊ីងហ្គាពួរ កាតុង (ខេមបូឌា)</t>
        </is>
      </c>
      <c r="D2425" s="418" t="inlineStr">
        <is>
          <t>L001-100121322</t>
        </is>
      </c>
      <c r="E2425" s="418" t="inlineStr">
        <is>
          <t>V0016462</t>
        </is>
      </c>
      <c r="F2425" s="419" t="n">
        <v>44361</v>
      </c>
      <c r="G2425" s="420" t="n">
        <v>16956</v>
      </c>
      <c r="H2425" s="418" t="n"/>
      <c r="I2425" s="455" t="n">
        <v>16956</v>
      </c>
      <c r="J2425" s="418">
        <f>IF(L2425&lt;&gt;"",L2425,K2425)</f>
        <v/>
      </c>
      <c r="K2425" s="418">
        <f>IF(AND(T2425=TRUE, U2425=TRUE, V2425=TRUE), IF(W2425&lt;-0.05, "អនុញ្ញាត (អ្នកផ្គត់ផ្គង់ប្រកាសខ្វះ)", "បានប្រកាស (អនុញ្ញាត)"), IF(AND(T2425=FALSE, U2425=FALSE, V2425=FALSE), "ព្យួរទុក (មិនមានទិន្នន័យ)", "ប្រកាសខុស (ព្យួរទុក)"))</f>
        <v/>
      </c>
      <c r="L2425" s="418" t="inlineStr"/>
      <c r="M2425" s="418" t="inlineStr"/>
      <c r="N2425" s="455" t="n"/>
      <c r="O2425" s="455">
        <f>IF(W2425&lt;0,AI2425,I2425)</f>
        <v/>
      </c>
      <c r="P2425" s="455">
        <f>I2425-O2425</f>
        <v/>
      </c>
      <c r="Q2425" s="418" t="n"/>
      <c r="R2425" s="418" t="inlineStr">
        <is>
          <t>V0016462</t>
        </is>
      </c>
      <c r="S2425" s="418" t="inlineStr"/>
      <c r="T2425" s="418">
        <f>R2425=S2425</f>
        <v/>
      </c>
      <c r="U2425" s="418">
        <f>AND(MONTH(F2425)=MONTH(Y2425), YEAR(F2425)=YEAR(Y2425))</f>
        <v/>
      </c>
      <c r="V2425" s="418">
        <f>AND(AC2425&lt;&gt;"", 'Company information'!D$4&lt;&gt;"", RIGHT(SUBSTITUTE(AC2425,"-",""),9)=RIGHT(SUBSTITUTE('Company information'!D$4,"-",""),9))</f>
        <v/>
      </c>
      <c r="W2425" s="418">
        <f>AI2425-I2425</f>
        <v/>
      </c>
      <c r="X2425" s="455" t="n"/>
      <c r="Y2425" s="417" t="n"/>
      <c r="Z2425" s="418" t="n"/>
      <c r="AA2425" s="418" t="n"/>
      <c r="AB2425" s="418" t="n"/>
      <c r="AC2425" s="418" t="n"/>
      <c r="AD2425" s="418" t="n"/>
      <c r="AE2425" s="455" t="n"/>
      <c r="AF2425" s="455" t="n"/>
      <c r="AG2425" s="455" t="n"/>
      <c r="AH2425" s="455" t="n"/>
      <c r="AI2425" s="455" t="n"/>
      <c r="AJ2425" s="455" t="n"/>
      <c r="AK2425" s="455" t="n"/>
      <c r="AL2425" s="455" t="n"/>
      <c r="AM2425" s="455" t="n"/>
      <c r="AN2425" s="455" t="n"/>
      <c r="AO2425" s="455" t="n"/>
      <c r="AP2425" s="455" t="n"/>
      <c r="AQ2425" s="455" t="n"/>
      <c r="AR2425" s="418" t="n"/>
      <c r="AS2425" s="418" t="n"/>
      <c r="AT2425" s="418" t="n"/>
    </row>
    <row r="2426">
      <c r="A2426" s="417" t="n">
        <v>2417</v>
      </c>
      <c r="B2426" s="418" t="inlineStr">
        <is>
          <t>កេសតាតុង</t>
        </is>
      </c>
      <c r="C2426" s="418" t="inlineStr">
        <is>
          <t>ស៊ីងហ្គាពួរ កាតុង (ខេមបូឌា)</t>
        </is>
      </c>
      <c r="D2426" s="418" t="inlineStr">
        <is>
          <t>L001-100121322</t>
        </is>
      </c>
      <c r="E2426" s="418" t="inlineStr">
        <is>
          <t>V0016463</t>
        </is>
      </c>
      <c r="F2426" s="419" t="n">
        <v>44361</v>
      </c>
      <c r="G2426" s="420" t="n">
        <v>350802</v>
      </c>
      <c r="H2426" s="418" t="n"/>
      <c r="I2426" s="455" t="n">
        <v>350802</v>
      </c>
      <c r="J2426" s="418">
        <f>IF(L2426&lt;&gt;"",L2426,K2426)</f>
        <v/>
      </c>
      <c r="K2426" s="418">
        <f>IF(AND(T2426=TRUE, U2426=TRUE, V2426=TRUE), IF(W2426&lt;-0.05, "អនុញ្ញាត (អ្នកផ្គត់ផ្គង់ប្រកាសខ្វះ)", "បានប្រកាស (អនុញ្ញាត)"), IF(AND(T2426=FALSE, U2426=FALSE, V2426=FALSE), "ព្យួរទុក (មិនមានទិន្នន័យ)", "ប្រកាសខុស (ព្យួរទុក)"))</f>
        <v/>
      </c>
      <c r="L2426" s="418" t="inlineStr"/>
      <c r="M2426" s="418" t="inlineStr"/>
      <c r="N2426" s="455" t="n"/>
      <c r="O2426" s="455">
        <f>IF(W2426&lt;0,AI2426,I2426)</f>
        <v/>
      </c>
      <c r="P2426" s="455">
        <f>I2426-O2426</f>
        <v/>
      </c>
      <c r="Q2426" s="418" t="n"/>
      <c r="R2426" s="418" t="inlineStr">
        <is>
          <t>V0016463</t>
        </is>
      </c>
      <c r="S2426" s="418" t="inlineStr"/>
      <c r="T2426" s="418">
        <f>R2426=S2426</f>
        <v/>
      </c>
      <c r="U2426" s="418">
        <f>AND(MONTH(F2426)=MONTH(Y2426), YEAR(F2426)=YEAR(Y2426))</f>
        <v/>
      </c>
      <c r="V2426" s="418">
        <f>AND(AC2426&lt;&gt;"", 'Company information'!D$4&lt;&gt;"", RIGHT(SUBSTITUTE(AC2426,"-",""),9)=RIGHT(SUBSTITUTE('Company information'!D$4,"-",""),9))</f>
        <v/>
      </c>
      <c r="W2426" s="418">
        <f>AI2426-I2426</f>
        <v/>
      </c>
      <c r="X2426" s="455" t="n"/>
      <c r="Y2426" s="417" t="n"/>
      <c r="Z2426" s="418" t="n"/>
      <c r="AA2426" s="418" t="n"/>
      <c r="AB2426" s="418" t="n"/>
      <c r="AC2426" s="418" t="n"/>
      <c r="AD2426" s="418" t="n"/>
      <c r="AE2426" s="455" t="n"/>
      <c r="AF2426" s="455" t="n"/>
      <c r="AG2426" s="455" t="n"/>
      <c r="AH2426" s="455" t="n"/>
      <c r="AI2426" s="455" t="n"/>
      <c r="AJ2426" s="455" t="n"/>
      <c r="AK2426" s="455" t="n"/>
      <c r="AL2426" s="455" t="n"/>
      <c r="AM2426" s="455" t="n"/>
      <c r="AN2426" s="455" t="n"/>
      <c r="AO2426" s="455" t="n"/>
      <c r="AP2426" s="455" t="n"/>
      <c r="AQ2426" s="455" t="n"/>
      <c r="AR2426" s="418" t="n"/>
      <c r="AS2426" s="418" t="n"/>
      <c r="AT2426" s="418" t="n"/>
    </row>
    <row r="2427">
      <c r="A2427" s="417" t="n">
        <v>2418</v>
      </c>
      <c r="B2427" s="418" t="inlineStr">
        <is>
          <t>កេសតាតុងនិងទ្រនាបកេស</t>
        </is>
      </c>
      <c r="C2427" s="418" t="inlineStr">
        <is>
          <t>ស៊ីងហ្គាពួរ កាតុង (ខេមបូឌា)</t>
        </is>
      </c>
      <c r="D2427" s="418" t="inlineStr">
        <is>
          <t>L001-100121322</t>
        </is>
      </c>
      <c r="E2427" s="418" t="inlineStr">
        <is>
          <t>V0016640</t>
        </is>
      </c>
      <c r="F2427" s="419" t="n">
        <v>44377</v>
      </c>
      <c r="G2427" s="420" t="n">
        <v>19853</v>
      </c>
      <c r="H2427" s="418" t="n"/>
      <c r="I2427" s="455" t="n">
        <v>19853</v>
      </c>
      <c r="J2427" s="418">
        <f>IF(L2427&lt;&gt;"",L2427,K2427)</f>
        <v/>
      </c>
      <c r="K2427" s="418">
        <f>IF(AND(T2427=TRUE, U2427=TRUE, V2427=TRUE), IF(W2427&lt;-0.05, "អនុញ្ញាត (អ្នកផ្គត់ផ្គង់ប្រកាសខ្វះ)", "បានប្រកាស (អនុញ្ញាត)"), IF(AND(T2427=FALSE, U2427=FALSE, V2427=FALSE), "ព្យួរទុក (មិនមានទិន្នន័យ)", "ប្រកាសខុស (ព្យួរទុក)"))</f>
        <v/>
      </c>
      <c r="L2427" s="418" t="inlineStr"/>
      <c r="M2427" s="418" t="inlineStr"/>
      <c r="N2427" s="455" t="n"/>
      <c r="O2427" s="455">
        <f>IF(W2427&lt;0,AI2427,I2427)</f>
        <v/>
      </c>
      <c r="P2427" s="455">
        <f>I2427-O2427</f>
        <v/>
      </c>
      <c r="Q2427" s="418" t="n"/>
      <c r="R2427" s="418" t="inlineStr">
        <is>
          <t>V0016640</t>
        </is>
      </c>
      <c r="S2427" s="418" t="inlineStr"/>
      <c r="T2427" s="418">
        <f>R2427=S2427</f>
        <v/>
      </c>
      <c r="U2427" s="418">
        <f>AND(MONTH(F2427)=MONTH(Y2427), YEAR(F2427)=YEAR(Y2427))</f>
        <v/>
      </c>
      <c r="V2427" s="418">
        <f>AND(AC2427&lt;&gt;"", 'Company information'!D$4&lt;&gt;"", RIGHT(SUBSTITUTE(AC2427,"-",""),9)=RIGHT(SUBSTITUTE('Company information'!D$4,"-",""),9))</f>
        <v/>
      </c>
      <c r="W2427" s="418">
        <f>AI2427-I2427</f>
        <v/>
      </c>
      <c r="X2427" s="455" t="n"/>
      <c r="Y2427" s="417" t="n"/>
      <c r="Z2427" s="418" t="n"/>
      <c r="AA2427" s="418" t="n"/>
      <c r="AB2427" s="418" t="n"/>
      <c r="AC2427" s="418" t="n"/>
      <c r="AD2427" s="418" t="n"/>
      <c r="AE2427" s="455" t="n"/>
      <c r="AF2427" s="455" t="n"/>
      <c r="AG2427" s="455" t="n"/>
      <c r="AH2427" s="455" t="n"/>
      <c r="AI2427" s="455" t="n"/>
      <c r="AJ2427" s="455" t="n"/>
      <c r="AK2427" s="455" t="n"/>
      <c r="AL2427" s="455" t="n"/>
      <c r="AM2427" s="455" t="n"/>
      <c r="AN2427" s="455" t="n"/>
      <c r="AO2427" s="455" t="n"/>
      <c r="AP2427" s="455" t="n"/>
      <c r="AQ2427" s="455" t="n"/>
      <c r="AR2427" s="418" t="n"/>
      <c r="AS2427" s="418" t="n"/>
      <c r="AT2427" s="418" t="n"/>
    </row>
    <row r="2428">
      <c r="A2428" s="417" t="n">
        <v>2419</v>
      </c>
      <c r="B2428" s="418" t="inlineStr">
        <is>
          <t>Color Box, Paper Card, PDQ</t>
        </is>
      </c>
      <c r="C2428" s="418" t="inlineStr">
        <is>
          <t>ហឺ ចេង ស៊ីង ភែកឃីជីង (ខេមបូឌា) ឯ.ក</t>
        </is>
      </c>
      <c r="D2428" s="418" t="inlineStr">
        <is>
          <t>L001-902004143</t>
        </is>
      </c>
      <c r="E2428" s="418" t="inlineStr">
        <is>
          <t>00187</t>
        </is>
      </c>
      <c r="F2428" s="419" t="n">
        <v>44377</v>
      </c>
      <c r="G2428" s="420" t="n">
        <v>16953458</v>
      </c>
      <c r="H2428" s="418" t="n"/>
      <c r="I2428" s="455" t="n">
        <v>16953458</v>
      </c>
      <c r="J2428" s="418">
        <f>IF(L2428&lt;&gt;"",L2428,K2428)</f>
        <v/>
      </c>
      <c r="K2428" s="418">
        <f>IF(AND(T2428=TRUE, U2428=TRUE, V2428=TRUE), IF(W2428&lt;-0.05, "អនុញ្ញាត (អ្នកផ្គត់ផ្គង់ប្រកាសខ្វះ)", "បានប្រកាស (អនុញ្ញាត)"), IF(AND(T2428=FALSE, U2428=FALSE, V2428=FALSE), "ព្យួរទុក (មិនមានទិន្នន័យ)", "ប្រកាសខុស (ព្យួរទុក)"))</f>
        <v/>
      </c>
      <c r="L2428" s="418" t="inlineStr"/>
      <c r="M2428" s="418" t="inlineStr"/>
      <c r="N2428" s="455" t="n"/>
      <c r="O2428" s="455">
        <f>IF(W2428&lt;0,AI2428,I2428)</f>
        <v/>
      </c>
      <c r="P2428" s="455">
        <f>I2428-O2428</f>
        <v/>
      </c>
      <c r="Q2428" s="418" t="n"/>
      <c r="R2428" s="418" t="inlineStr">
        <is>
          <t>00187</t>
        </is>
      </c>
      <c r="S2428" s="418" t="inlineStr"/>
      <c r="T2428" s="418">
        <f>R2428=S2428</f>
        <v/>
      </c>
      <c r="U2428" s="418">
        <f>AND(MONTH(F2428)=MONTH(Y2428), YEAR(F2428)=YEAR(Y2428))</f>
        <v/>
      </c>
      <c r="V2428" s="418">
        <f>AND(AC2428&lt;&gt;"", 'Company information'!D$4&lt;&gt;"", RIGHT(SUBSTITUTE(AC2428,"-",""),9)=RIGHT(SUBSTITUTE('Company information'!D$4,"-",""),9))</f>
        <v/>
      </c>
      <c r="W2428" s="418">
        <f>AI2428-I2428</f>
        <v/>
      </c>
      <c r="X2428" s="455" t="n"/>
      <c r="Y2428" s="417" t="n"/>
      <c r="Z2428" s="418" t="n"/>
      <c r="AA2428" s="418" t="n"/>
      <c r="AB2428" s="418" t="n"/>
      <c r="AC2428" s="418" t="n"/>
      <c r="AD2428" s="418" t="n"/>
      <c r="AE2428" s="455" t="n"/>
      <c r="AF2428" s="455" t="n"/>
      <c r="AG2428" s="455" t="n"/>
      <c r="AH2428" s="455" t="n"/>
      <c r="AI2428" s="455" t="n"/>
      <c r="AJ2428" s="455" t="n"/>
      <c r="AK2428" s="455" t="n"/>
      <c r="AL2428" s="455" t="n"/>
      <c r="AM2428" s="455" t="n"/>
      <c r="AN2428" s="455" t="n"/>
      <c r="AO2428" s="455" t="n"/>
      <c r="AP2428" s="455" t="n"/>
      <c r="AQ2428" s="455" t="n"/>
      <c r="AR2428" s="418" t="n"/>
      <c r="AS2428" s="418" t="n"/>
      <c r="AT2428" s="418" t="n"/>
    </row>
    <row r="2429">
      <c r="A2429" s="417" t="n">
        <v>2420</v>
      </c>
      <c r="B2429" s="418" t="inlineStr">
        <is>
          <t>ផ្លាកក្រដាសនិងក្រដាស</t>
        </is>
      </c>
      <c r="C2429" s="418" t="inlineStr">
        <is>
          <t>ដុងគ័ន ស៊ីធី ហ្វាញស្តារ ព្រីនធីង (ខេមបូឌា)</t>
        </is>
      </c>
      <c r="D2429" s="418" t="inlineStr">
        <is>
          <t>L001-100193021</t>
        </is>
      </c>
      <c r="E2429" s="418" t="inlineStr">
        <is>
          <t>000321</t>
        </is>
      </c>
      <c r="F2429" s="419" t="n">
        <v>44376</v>
      </c>
      <c r="G2429" s="420" t="n">
        <v>5157500</v>
      </c>
      <c r="H2429" s="418" t="n"/>
      <c r="I2429" s="455" t="n">
        <v>5157500</v>
      </c>
      <c r="J2429" s="418">
        <f>IF(L2429&lt;&gt;"",L2429,K2429)</f>
        <v/>
      </c>
      <c r="K2429" s="418">
        <f>IF(AND(T2429=TRUE, U2429=TRUE, V2429=TRUE), IF(W2429&lt;-0.05, "អនុញ្ញាត (អ្នកផ្គត់ផ្គង់ប្រកាសខ្វះ)", "បានប្រកាស (អនុញ្ញាត)"), IF(AND(T2429=FALSE, U2429=FALSE, V2429=FALSE), "ព្យួរទុក (មិនមានទិន្នន័យ)", "ប្រកាសខុស (ព្យួរទុក)"))</f>
        <v/>
      </c>
      <c r="L2429" s="418" t="inlineStr"/>
      <c r="M2429" s="418" t="inlineStr"/>
      <c r="N2429" s="455" t="n"/>
      <c r="O2429" s="455">
        <f>IF(W2429&lt;0,AI2429,I2429)</f>
        <v/>
      </c>
      <c r="P2429" s="455">
        <f>I2429-O2429</f>
        <v/>
      </c>
      <c r="Q2429" s="418" t="n"/>
      <c r="R2429" s="418" t="inlineStr">
        <is>
          <t>000321</t>
        </is>
      </c>
      <c r="S2429" s="418" t="inlineStr"/>
      <c r="T2429" s="418">
        <f>R2429=S2429</f>
        <v/>
      </c>
      <c r="U2429" s="418">
        <f>AND(MONTH(F2429)=MONTH(Y2429), YEAR(F2429)=YEAR(Y2429))</f>
        <v/>
      </c>
      <c r="V2429" s="418">
        <f>AND(AC2429&lt;&gt;"", 'Company information'!D$4&lt;&gt;"", RIGHT(SUBSTITUTE(AC2429,"-",""),9)=RIGHT(SUBSTITUTE('Company information'!D$4,"-",""),9))</f>
        <v/>
      </c>
      <c r="W2429" s="418">
        <f>AI2429-I2429</f>
        <v/>
      </c>
      <c r="X2429" s="455" t="n"/>
      <c r="Y2429" s="417" t="n"/>
      <c r="Z2429" s="418" t="n"/>
      <c r="AA2429" s="418" t="n"/>
      <c r="AB2429" s="418" t="n"/>
      <c r="AC2429" s="418" t="n"/>
      <c r="AD2429" s="418" t="n"/>
      <c r="AE2429" s="455" t="n"/>
      <c r="AF2429" s="455" t="n"/>
      <c r="AG2429" s="455" t="n"/>
      <c r="AH2429" s="455" t="n"/>
      <c r="AI2429" s="455" t="n"/>
      <c r="AJ2429" s="455" t="n"/>
      <c r="AK2429" s="455" t="n"/>
      <c r="AL2429" s="455" t="n"/>
      <c r="AM2429" s="455" t="n"/>
      <c r="AN2429" s="455" t="n"/>
      <c r="AO2429" s="455" t="n"/>
      <c r="AP2429" s="455" t="n"/>
      <c r="AQ2429" s="455" t="n"/>
      <c r="AR2429" s="418" t="n"/>
      <c r="AS2429" s="418" t="n"/>
      <c r="AT2429" s="418" t="n"/>
    </row>
    <row r="2430">
      <c r="A2430" s="417" t="n">
        <v>2421</v>
      </c>
      <c r="B2430" s="418" t="inlineStr">
        <is>
          <t>Water Meter Installtion Fee</t>
        </is>
      </c>
      <c r="C2430" s="418" t="inlineStr">
        <is>
          <t>ភ្នំពេញ អេសអ៊ីហ្សិត ភីអិលស៊ី</t>
        </is>
      </c>
      <c r="D2430" s="418" t="inlineStr">
        <is>
          <t>L001-100046592</t>
        </is>
      </c>
      <c r="E2430" s="418" t="inlineStr">
        <is>
          <t>2021-02641</t>
        </is>
      </c>
      <c r="F2430" s="419" t="n">
        <v>44202</v>
      </c>
      <c r="G2430" s="420" t="n">
        <v>323962</v>
      </c>
      <c r="H2430" s="418" t="n"/>
      <c r="I2430" s="455" t="n">
        <v>323962</v>
      </c>
      <c r="J2430" s="418">
        <f>IF(L2430&lt;&gt;"",L2430,K2430)</f>
        <v/>
      </c>
      <c r="K2430" s="418">
        <f>IF(AND(T2430=TRUE, U2430=TRUE, V2430=TRUE), IF(W2430&lt;-0.05, "អនុញ្ញាត (អ្នកផ្គត់ផ្គង់ប្រកាសខ្វះ)", "បានប្រកាស (អនុញ្ញាត)"), IF(AND(T2430=FALSE, U2430=FALSE, V2430=FALSE), "ព្យួរទុក (មិនមានទិន្នន័យ)", "ប្រកាសខុស (ព្យួរទុក)"))</f>
        <v/>
      </c>
      <c r="L2430" s="418" t="inlineStr"/>
      <c r="M2430" s="418" t="inlineStr"/>
      <c r="N2430" s="455" t="n"/>
      <c r="O2430" s="455">
        <f>IF(W2430&lt;0,AI2430,I2430)</f>
        <v/>
      </c>
      <c r="P2430" s="455">
        <f>I2430-O2430</f>
        <v/>
      </c>
      <c r="Q2430" s="418" t="n"/>
      <c r="R2430" s="418" t="inlineStr">
        <is>
          <t>2021-02641</t>
        </is>
      </c>
      <c r="S2430" s="418" t="inlineStr"/>
      <c r="T2430" s="418">
        <f>R2430=S2430</f>
        <v/>
      </c>
      <c r="U2430" s="418">
        <f>AND(MONTH(F2430)=MONTH(Y2430), YEAR(F2430)=YEAR(Y2430))</f>
        <v/>
      </c>
      <c r="V2430" s="418">
        <f>AND(AC2430&lt;&gt;"", 'Company information'!D$4&lt;&gt;"", RIGHT(SUBSTITUTE(AC2430,"-",""),9)=RIGHT(SUBSTITUTE('Company information'!D$4,"-",""),9))</f>
        <v/>
      </c>
      <c r="W2430" s="418">
        <f>AI2430-I2430</f>
        <v/>
      </c>
      <c r="X2430" s="455" t="n"/>
      <c r="Y2430" s="417" t="n"/>
      <c r="Z2430" s="418" t="n"/>
      <c r="AA2430" s="418" t="n"/>
      <c r="AB2430" s="418" t="n"/>
      <c r="AC2430" s="418" t="n"/>
      <c r="AD2430" s="418" t="n"/>
      <c r="AE2430" s="455" t="n"/>
      <c r="AF2430" s="455" t="n"/>
      <c r="AG2430" s="455" t="n"/>
      <c r="AH2430" s="455" t="n"/>
      <c r="AI2430" s="455" t="n"/>
      <c r="AJ2430" s="455" t="n"/>
      <c r="AK2430" s="455" t="n"/>
      <c r="AL2430" s="455" t="n"/>
      <c r="AM2430" s="455" t="n"/>
      <c r="AN2430" s="455" t="n"/>
      <c r="AO2430" s="455" t="n"/>
      <c r="AP2430" s="455" t="n"/>
      <c r="AQ2430" s="455" t="n"/>
      <c r="AR2430" s="418" t="n"/>
      <c r="AS2430" s="418" t="n"/>
      <c r="AT2430" s="418" t="n"/>
    </row>
    <row r="2431">
      <c r="A2431" s="417" t="n">
        <v>2422</v>
      </c>
      <c r="B2431" s="418" t="inlineStr">
        <is>
          <t>Kimchi and Vanila Ice-cream</t>
        </is>
      </c>
      <c r="C2431" s="418" t="inlineStr">
        <is>
          <t>ខ្មែរ អ៊ិននើវេធីវ សឺវីស ឯ.ក</t>
        </is>
      </c>
      <c r="D2431" s="418" t="inlineStr">
        <is>
          <t>L001-100185800</t>
        </is>
      </c>
      <c r="E2431" s="418" t="inlineStr">
        <is>
          <t>2021-6363</t>
        </is>
      </c>
      <c r="F2431" s="419" t="n">
        <v>44261</v>
      </c>
      <c r="G2431" s="420" t="n">
        <v>5200</v>
      </c>
      <c r="H2431" s="418" t="n"/>
      <c r="I2431" s="455" t="n">
        <v>5200</v>
      </c>
      <c r="J2431" s="418">
        <f>IF(L2431&lt;&gt;"",L2431,K2431)</f>
        <v/>
      </c>
      <c r="K2431" s="418">
        <f>IF(AND(T2431=TRUE, U2431=TRUE, V2431=TRUE), IF(W2431&lt;-0.05, "អនុញ្ញាត (អ្នកផ្គត់ផ្គង់ប្រកាសខ្វះ)", "បានប្រកាស (អនុញ្ញាត)"), IF(AND(T2431=FALSE, U2431=FALSE, V2431=FALSE), "ព្យួរទុក (មិនមានទិន្នន័យ)", "ប្រកាសខុស (ព្យួរទុក)"))</f>
        <v/>
      </c>
      <c r="L2431" s="418" t="inlineStr"/>
      <c r="M2431" s="418" t="inlineStr"/>
      <c r="N2431" s="455" t="n"/>
      <c r="O2431" s="455">
        <f>IF(W2431&lt;0,AI2431,I2431)</f>
        <v/>
      </c>
      <c r="P2431" s="455">
        <f>I2431-O2431</f>
        <v/>
      </c>
      <c r="Q2431" s="418" t="n"/>
      <c r="R2431" s="418" t="inlineStr">
        <is>
          <t>2021-6363</t>
        </is>
      </c>
      <c r="S2431" s="418" t="inlineStr"/>
      <c r="T2431" s="418">
        <f>R2431=S2431</f>
        <v/>
      </c>
      <c r="U2431" s="418">
        <f>AND(MONTH(F2431)=MONTH(Y2431), YEAR(F2431)=YEAR(Y2431))</f>
        <v/>
      </c>
      <c r="V2431" s="418">
        <f>AND(AC2431&lt;&gt;"", 'Company information'!D$4&lt;&gt;"", RIGHT(SUBSTITUTE(AC2431,"-",""),9)=RIGHT(SUBSTITUTE('Company information'!D$4,"-",""),9))</f>
        <v/>
      </c>
      <c r="W2431" s="418">
        <f>AI2431-I2431</f>
        <v/>
      </c>
      <c r="X2431" s="455" t="n"/>
      <c r="Y2431" s="417" t="n"/>
      <c r="Z2431" s="418" t="n"/>
      <c r="AA2431" s="418" t="n"/>
      <c r="AB2431" s="418" t="n"/>
      <c r="AC2431" s="418" t="n"/>
      <c r="AD2431" s="418" t="n"/>
      <c r="AE2431" s="455" t="n"/>
      <c r="AF2431" s="455" t="n"/>
      <c r="AG2431" s="455" t="n"/>
      <c r="AH2431" s="455" t="n"/>
      <c r="AI2431" s="455" t="n"/>
      <c r="AJ2431" s="455" t="n"/>
      <c r="AK2431" s="455" t="n"/>
      <c r="AL2431" s="455" t="n"/>
      <c r="AM2431" s="455" t="n"/>
      <c r="AN2431" s="455" t="n"/>
      <c r="AO2431" s="455" t="n"/>
      <c r="AP2431" s="455" t="n"/>
      <c r="AQ2431" s="455" t="n"/>
      <c r="AR2431" s="418" t="n"/>
      <c r="AS2431" s="418" t="n"/>
      <c r="AT2431" s="418" t="n"/>
    </row>
    <row r="2432">
      <c r="A2432" s="417" t="n">
        <v>2423</v>
      </c>
      <c r="B2432" s="418" t="inlineStr">
        <is>
          <t>Kimchi,Salmon and mushroom sauce</t>
        </is>
      </c>
      <c r="C2432" s="418" t="inlineStr">
        <is>
          <t>ខ្មែរ អ៊ិននើវេធីវ សឺវីស ឯ.ក</t>
        </is>
      </c>
      <c r="D2432" s="418" t="inlineStr">
        <is>
          <t>L001-100185800</t>
        </is>
      </c>
      <c r="E2432" s="418" t="inlineStr">
        <is>
          <t>2021-6413</t>
        </is>
      </c>
      <c r="F2432" s="419" t="n">
        <v>44292</v>
      </c>
      <c r="G2432" s="420" t="n">
        <v>11600</v>
      </c>
      <c r="H2432" s="418" t="n"/>
      <c r="I2432" s="455" t="n">
        <v>11600</v>
      </c>
      <c r="J2432" s="418">
        <f>IF(L2432&lt;&gt;"",L2432,K2432)</f>
        <v/>
      </c>
      <c r="K2432" s="418">
        <f>IF(AND(T2432=TRUE, U2432=TRUE, V2432=TRUE), IF(W2432&lt;-0.05, "អនុញ្ញាត (អ្នកផ្គត់ផ្គង់ប្រកាសខ្វះ)", "បានប្រកាស (អនុញ្ញាត)"), IF(AND(T2432=FALSE, U2432=FALSE, V2432=FALSE), "ព្យួរទុក (មិនមានទិន្នន័យ)", "ប្រកាសខុស (ព្យួរទុក)"))</f>
        <v/>
      </c>
      <c r="L2432" s="418" t="inlineStr"/>
      <c r="M2432" s="418" t="inlineStr"/>
      <c r="N2432" s="455" t="n"/>
      <c r="O2432" s="455">
        <f>IF(W2432&lt;0,AI2432,I2432)</f>
        <v/>
      </c>
      <c r="P2432" s="455">
        <f>I2432-O2432</f>
        <v/>
      </c>
      <c r="Q2432" s="418" t="n"/>
      <c r="R2432" s="418" t="inlineStr">
        <is>
          <t>2021-6413</t>
        </is>
      </c>
      <c r="S2432" s="418" t="inlineStr"/>
      <c r="T2432" s="418">
        <f>R2432=S2432</f>
        <v/>
      </c>
      <c r="U2432" s="418">
        <f>AND(MONTH(F2432)=MONTH(Y2432), YEAR(F2432)=YEAR(Y2432))</f>
        <v/>
      </c>
      <c r="V2432" s="418">
        <f>AND(AC2432&lt;&gt;"", 'Company information'!D$4&lt;&gt;"", RIGHT(SUBSTITUTE(AC2432,"-",""),9)=RIGHT(SUBSTITUTE('Company information'!D$4,"-",""),9))</f>
        <v/>
      </c>
      <c r="W2432" s="418">
        <f>AI2432-I2432</f>
        <v/>
      </c>
      <c r="X2432" s="455" t="n"/>
      <c r="Y2432" s="417" t="n"/>
      <c r="Z2432" s="418" t="n"/>
      <c r="AA2432" s="418" t="n"/>
      <c r="AB2432" s="418" t="n"/>
      <c r="AC2432" s="418" t="n"/>
      <c r="AD2432" s="418" t="n"/>
      <c r="AE2432" s="455" t="n"/>
      <c r="AF2432" s="455" t="n"/>
      <c r="AG2432" s="455" t="n"/>
      <c r="AH2432" s="455" t="n"/>
      <c r="AI2432" s="455" t="n"/>
      <c r="AJ2432" s="455" t="n"/>
      <c r="AK2432" s="455" t="n"/>
      <c r="AL2432" s="455" t="n"/>
      <c r="AM2432" s="455" t="n"/>
      <c r="AN2432" s="455" t="n"/>
      <c r="AO2432" s="455" t="n"/>
      <c r="AP2432" s="455" t="n"/>
      <c r="AQ2432" s="455" t="n"/>
      <c r="AR2432" s="418" t="n"/>
      <c r="AS2432" s="418" t="n"/>
      <c r="AT2432" s="418" t="n"/>
    </row>
    <row r="2433">
      <c r="A2433" s="417" t="n">
        <v>2424</v>
      </c>
      <c r="B2433" s="418" t="inlineStr">
        <is>
          <t>Rental Machine Canon</t>
        </is>
      </c>
      <c r="C2433" s="418" t="inlineStr">
        <is>
          <t>អិនធីអិល តិចណូឡូជី</t>
        </is>
      </c>
      <c r="D2433" s="418" t="inlineStr">
        <is>
          <t>K005-901900283</t>
        </is>
      </c>
      <c r="E2433" s="418" t="inlineStr">
        <is>
          <t>21-001406</t>
        </is>
      </c>
      <c r="F2433" s="419" t="n">
        <v>44376</v>
      </c>
      <c r="G2433" s="420" t="n">
        <v>78462</v>
      </c>
      <c r="H2433" s="418" t="n"/>
      <c r="I2433" s="455" t="n">
        <v>78462</v>
      </c>
      <c r="J2433" s="418">
        <f>IF(L2433&lt;&gt;"",L2433,K2433)</f>
        <v/>
      </c>
      <c r="K2433" s="418">
        <f>IF(AND(T2433=TRUE, U2433=TRUE, V2433=TRUE), IF(W2433&lt;-0.05, "អនុញ្ញាត (អ្នកផ្គត់ផ្គង់ប្រកាសខ្វះ)", "បានប្រកាស (អនុញ្ញាត)"), IF(AND(T2433=FALSE, U2433=FALSE, V2433=FALSE), "ព្យួរទុក (មិនមានទិន្នន័យ)", "ប្រកាសខុស (ព្យួរទុក)"))</f>
        <v/>
      </c>
      <c r="L2433" s="418" t="inlineStr"/>
      <c r="M2433" s="418" t="inlineStr"/>
      <c r="N2433" s="455" t="n"/>
      <c r="O2433" s="455">
        <f>IF(W2433&lt;0,AI2433,I2433)</f>
        <v/>
      </c>
      <c r="P2433" s="455">
        <f>I2433-O2433</f>
        <v/>
      </c>
      <c r="Q2433" s="418" t="n"/>
      <c r="R2433" s="418" t="inlineStr">
        <is>
          <t>21-001406</t>
        </is>
      </c>
      <c r="S2433" s="418" t="inlineStr"/>
      <c r="T2433" s="418">
        <f>R2433=S2433</f>
        <v/>
      </c>
      <c r="U2433" s="418">
        <f>AND(MONTH(F2433)=MONTH(Y2433), YEAR(F2433)=YEAR(Y2433))</f>
        <v/>
      </c>
      <c r="V2433" s="418">
        <f>AND(AC2433&lt;&gt;"", 'Company information'!D$4&lt;&gt;"", RIGHT(SUBSTITUTE(AC2433,"-",""),9)=RIGHT(SUBSTITUTE('Company information'!D$4,"-",""),9))</f>
        <v/>
      </c>
      <c r="W2433" s="418">
        <f>AI2433-I2433</f>
        <v/>
      </c>
      <c r="X2433" s="455" t="n"/>
      <c r="Y2433" s="417" t="n"/>
      <c r="Z2433" s="418" t="n"/>
      <c r="AA2433" s="418" t="n"/>
      <c r="AB2433" s="418" t="n"/>
      <c r="AC2433" s="418" t="n"/>
      <c r="AD2433" s="418" t="n"/>
      <c r="AE2433" s="455" t="n"/>
      <c r="AF2433" s="455" t="n"/>
      <c r="AG2433" s="455" t="n"/>
      <c r="AH2433" s="455" t="n"/>
      <c r="AI2433" s="455" t="n"/>
      <c r="AJ2433" s="455" t="n"/>
      <c r="AK2433" s="455" t="n"/>
      <c r="AL2433" s="455" t="n"/>
      <c r="AM2433" s="455" t="n"/>
      <c r="AN2433" s="455" t="n"/>
      <c r="AO2433" s="455" t="n"/>
      <c r="AP2433" s="455" t="n"/>
      <c r="AQ2433" s="455" t="n"/>
      <c r="AR2433" s="418" t="n"/>
      <c r="AS2433" s="418" t="n"/>
      <c r="AT2433" s="418" t="n"/>
    </row>
    <row r="2434">
      <c r="A2434" s="417" t="n">
        <v>2425</v>
      </c>
      <c r="B2434" s="418" t="inlineStr">
        <is>
          <t>Express Fee</t>
        </is>
      </c>
      <c r="C2434" s="418" t="inlineStr">
        <is>
          <t>ឌី អេច អិល អិចប្រេស (ខេមបូឌា)</t>
        </is>
      </c>
      <c r="D2434" s="418" t="inlineStr">
        <is>
          <t>L001-100045197</t>
        </is>
      </c>
      <c r="E2434" s="418" t="inlineStr">
        <is>
          <t>PNHR000384071</t>
        </is>
      </c>
      <c r="F2434" s="419" t="n">
        <v>44364</v>
      </c>
      <c r="G2434" s="420" t="n">
        <v>272093</v>
      </c>
      <c r="H2434" s="418" t="n"/>
      <c r="I2434" s="455" t="n">
        <v>272093</v>
      </c>
      <c r="J2434" s="418">
        <f>IF(L2434&lt;&gt;"",L2434,K2434)</f>
        <v/>
      </c>
      <c r="K2434" s="418">
        <f>IF(AND(T2434=TRUE, U2434=TRUE, V2434=TRUE), IF(W2434&lt;-0.05, "អនុញ្ញាត (អ្នកផ្គត់ផ្គង់ប្រកាសខ្វះ)", "បានប្រកាស (អនុញ្ញាត)"), IF(AND(T2434=FALSE, U2434=FALSE, V2434=FALSE), "ព្យួរទុក (មិនមានទិន្នន័យ)", "ប្រកាសខុស (ព្យួរទុក)"))</f>
        <v/>
      </c>
      <c r="L2434" s="418" t="inlineStr"/>
      <c r="M2434" s="418" t="inlineStr"/>
      <c r="N2434" s="455" t="n"/>
      <c r="O2434" s="455">
        <f>IF(W2434&lt;0,AI2434,I2434)</f>
        <v/>
      </c>
      <c r="P2434" s="455">
        <f>I2434-O2434</f>
        <v/>
      </c>
      <c r="Q2434" s="418" t="n"/>
      <c r="R2434" s="418" t="inlineStr">
        <is>
          <t>PNHR000384071</t>
        </is>
      </c>
      <c r="S2434" s="418" t="inlineStr"/>
      <c r="T2434" s="418">
        <f>R2434=S2434</f>
        <v/>
      </c>
      <c r="U2434" s="418">
        <f>AND(MONTH(F2434)=MONTH(Y2434), YEAR(F2434)=YEAR(Y2434))</f>
        <v/>
      </c>
      <c r="V2434" s="418">
        <f>AND(AC2434&lt;&gt;"", 'Company information'!D$4&lt;&gt;"", RIGHT(SUBSTITUTE(AC2434,"-",""),9)=RIGHT(SUBSTITUTE('Company information'!D$4,"-",""),9))</f>
        <v/>
      </c>
      <c r="W2434" s="418">
        <f>AI2434-I2434</f>
        <v/>
      </c>
      <c r="X2434" s="455" t="n"/>
      <c r="Y2434" s="417" t="n"/>
      <c r="Z2434" s="418" t="n"/>
      <c r="AA2434" s="418" t="n"/>
      <c r="AB2434" s="418" t="n"/>
      <c r="AC2434" s="418" t="n"/>
      <c r="AD2434" s="418" t="n"/>
      <c r="AE2434" s="455" t="n"/>
      <c r="AF2434" s="455" t="n"/>
      <c r="AG2434" s="455" t="n"/>
      <c r="AH2434" s="455" t="n"/>
      <c r="AI2434" s="455" t="n"/>
      <c r="AJ2434" s="455" t="n"/>
      <c r="AK2434" s="455" t="n"/>
      <c r="AL2434" s="455" t="n"/>
      <c r="AM2434" s="455" t="n"/>
      <c r="AN2434" s="455" t="n"/>
      <c r="AO2434" s="455" t="n"/>
      <c r="AP2434" s="455" t="n"/>
      <c r="AQ2434" s="455" t="n"/>
      <c r="AR2434" s="418" t="n"/>
      <c r="AS2434" s="418" t="n"/>
      <c r="AT2434" s="418" t="n"/>
    </row>
    <row r="2435">
      <c r="A2435" s="417" t="n">
        <v>2426</v>
      </c>
      <c r="B2435" s="418" t="inlineStr">
        <is>
          <t>Express Fee</t>
        </is>
      </c>
      <c r="C2435" s="418" t="inlineStr">
        <is>
          <t>ឌី អេច អិល អិចប្រេស (ខេមបូឌា)</t>
        </is>
      </c>
      <c r="D2435" s="418" t="inlineStr">
        <is>
          <t>L001-100045197</t>
        </is>
      </c>
      <c r="E2435" s="418" t="inlineStr">
        <is>
          <t>PNHR000383113</t>
        </is>
      </c>
      <c r="F2435" s="419" t="n">
        <v>44475</v>
      </c>
      <c r="G2435" s="420" t="n">
        <v>7115</v>
      </c>
      <c r="H2435" s="418" t="n"/>
      <c r="I2435" s="455" t="n">
        <v>7115</v>
      </c>
      <c r="J2435" s="418">
        <f>IF(L2435&lt;&gt;"",L2435,K2435)</f>
        <v/>
      </c>
      <c r="K2435" s="418">
        <f>IF(AND(T2435=TRUE, U2435=TRUE, V2435=TRUE), IF(W2435&lt;-0.05, "អនុញ្ញាត (អ្នកផ្គត់ផ្គង់ប្រកាសខ្វះ)", "បានប្រកាស (អនុញ្ញាត)"), IF(AND(T2435=FALSE, U2435=FALSE, V2435=FALSE), "ព្យួរទុក (មិនមានទិន្នន័យ)", "ប្រកាសខុស (ព្យួរទុក)"))</f>
        <v/>
      </c>
      <c r="L2435" s="418" t="inlineStr"/>
      <c r="M2435" s="418" t="inlineStr"/>
      <c r="N2435" s="455" t="n"/>
      <c r="O2435" s="455">
        <f>IF(W2435&lt;0,AI2435,I2435)</f>
        <v/>
      </c>
      <c r="P2435" s="455">
        <f>I2435-O2435</f>
        <v/>
      </c>
      <c r="Q2435" s="418" t="n"/>
      <c r="R2435" s="418" t="inlineStr">
        <is>
          <t>PNHR000383113</t>
        </is>
      </c>
      <c r="S2435" s="418" t="inlineStr"/>
      <c r="T2435" s="418">
        <f>R2435=S2435</f>
        <v/>
      </c>
      <c r="U2435" s="418">
        <f>AND(MONTH(F2435)=MONTH(Y2435), YEAR(F2435)=YEAR(Y2435))</f>
        <v/>
      </c>
      <c r="V2435" s="418">
        <f>AND(AC2435&lt;&gt;"", 'Company information'!D$4&lt;&gt;"", RIGHT(SUBSTITUTE(AC2435,"-",""),9)=RIGHT(SUBSTITUTE('Company information'!D$4,"-",""),9))</f>
        <v/>
      </c>
      <c r="W2435" s="418">
        <f>AI2435-I2435</f>
        <v/>
      </c>
      <c r="X2435" s="455" t="n"/>
      <c r="Y2435" s="417" t="n"/>
      <c r="Z2435" s="418" t="n"/>
      <c r="AA2435" s="418" t="n"/>
      <c r="AB2435" s="418" t="n"/>
      <c r="AC2435" s="418" t="n"/>
      <c r="AD2435" s="418" t="n"/>
      <c r="AE2435" s="455" t="n"/>
      <c r="AF2435" s="455" t="n"/>
      <c r="AG2435" s="455" t="n"/>
      <c r="AH2435" s="455" t="n"/>
      <c r="AI2435" s="455" t="n"/>
      <c r="AJ2435" s="455" t="n"/>
      <c r="AK2435" s="455" t="n"/>
      <c r="AL2435" s="455" t="n"/>
      <c r="AM2435" s="455" t="n"/>
      <c r="AN2435" s="455" t="n"/>
      <c r="AO2435" s="455" t="n"/>
      <c r="AP2435" s="455" t="n"/>
      <c r="AQ2435" s="455" t="n"/>
      <c r="AR2435" s="418" t="n"/>
      <c r="AS2435" s="418" t="n"/>
      <c r="AT2435" s="418" t="n"/>
    </row>
    <row r="2436">
      <c r="A2436" s="417" t="n">
        <v>2427</v>
      </c>
      <c r="B2436" s="418" t="inlineStr">
        <is>
          <t>General pest control service on Jun 2021</t>
        </is>
      </c>
      <c r="C2436" s="418" t="inlineStr">
        <is>
          <t>ភីស៊ីអាយ សឺវីស</t>
        </is>
      </c>
      <c r="D2436" s="418" t="inlineStr">
        <is>
          <t>K010-901639639</t>
        </is>
      </c>
      <c r="E2436" s="418" t="inlineStr">
        <is>
          <t>2021-0103</t>
        </is>
      </c>
      <c r="F2436" s="419" t="n">
        <v>44361</v>
      </c>
      <c r="G2436" s="420" t="n">
        <v>80960</v>
      </c>
      <c r="H2436" s="418" t="n"/>
      <c r="I2436" s="455" t="n">
        <v>80960</v>
      </c>
      <c r="J2436" s="418">
        <f>IF(L2436&lt;&gt;"",L2436,K2436)</f>
        <v/>
      </c>
      <c r="K2436" s="418">
        <f>IF(AND(T2436=TRUE, U2436=TRUE, V2436=TRUE), IF(W2436&lt;-0.05, "អនុញ្ញាត (អ្នកផ្គត់ផ្គង់ប្រកាសខ្វះ)", "បានប្រកាស (អនុញ្ញាត)"), IF(AND(T2436=FALSE, U2436=FALSE, V2436=FALSE), "ព្យួរទុក (មិនមានទិន្នន័យ)", "ប្រកាសខុស (ព្យួរទុក)"))</f>
        <v/>
      </c>
      <c r="L2436" s="418" t="inlineStr"/>
      <c r="M2436" s="418" t="inlineStr"/>
      <c r="N2436" s="455" t="n"/>
      <c r="O2436" s="455">
        <f>IF(W2436&lt;0,AI2436,I2436)</f>
        <v/>
      </c>
      <c r="P2436" s="455">
        <f>I2436-O2436</f>
        <v/>
      </c>
      <c r="Q2436" s="418" t="n"/>
      <c r="R2436" s="418" t="inlineStr">
        <is>
          <t>2021-0103</t>
        </is>
      </c>
      <c r="S2436" s="418" t="inlineStr"/>
      <c r="T2436" s="418">
        <f>R2436=S2436</f>
        <v/>
      </c>
      <c r="U2436" s="418">
        <f>AND(MONTH(F2436)=MONTH(Y2436), YEAR(F2436)=YEAR(Y2436))</f>
        <v/>
      </c>
      <c r="V2436" s="418">
        <f>AND(AC2436&lt;&gt;"", 'Company information'!D$4&lt;&gt;"", RIGHT(SUBSTITUTE(AC2436,"-",""),9)=RIGHT(SUBSTITUTE('Company information'!D$4,"-",""),9))</f>
        <v/>
      </c>
      <c r="W2436" s="418">
        <f>AI2436-I2436</f>
        <v/>
      </c>
      <c r="X2436" s="455" t="n"/>
      <c r="Y2436" s="417" t="n"/>
      <c r="Z2436" s="418" t="n"/>
      <c r="AA2436" s="418" t="n"/>
      <c r="AB2436" s="418" t="n"/>
      <c r="AC2436" s="418" t="n"/>
      <c r="AD2436" s="418" t="n"/>
      <c r="AE2436" s="455" t="n"/>
      <c r="AF2436" s="455" t="n"/>
      <c r="AG2436" s="455" t="n"/>
      <c r="AH2436" s="455" t="n"/>
      <c r="AI2436" s="455" t="n"/>
      <c r="AJ2436" s="455" t="n"/>
      <c r="AK2436" s="455" t="n"/>
      <c r="AL2436" s="455" t="n"/>
      <c r="AM2436" s="455" t="n"/>
      <c r="AN2436" s="455" t="n"/>
      <c r="AO2436" s="455" t="n"/>
      <c r="AP2436" s="455" t="n"/>
      <c r="AQ2436" s="455" t="n"/>
      <c r="AR2436" s="418" t="n"/>
      <c r="AS2436" s="418" t="n"/>
      <c r="AT2436" s="418" t="n"/>
    </row>
    <row r="2437">
      <c r="A2437" s="417" t="n">
        <v>2428</v>
      </c>
      <c r="B2437" s="418" t="inlineStr">
        <is>
          <t>Waste Collection service for Jun 2021</t>
        </is>
      </c>
      <c r="C2437" s="418" t="inlineStr">
        <is>
          <t>ហ្គោមី រីសាយឃល110</t>
        </is>
      </c>
      <c r="D2437" s="418" t="inlineStr">
        <is>
          <t>K010-901503890</t>
        </is>
      </c>
      <c r="E2437" s="418" t="inlineStr">
        <is>
          <t>GR-TIN21/06-005</t>
        </is>
      </c>
      <c r="F2437" s="419" t="n">
        <v>44375</v>
      </c>
      <c r="G2437" s="420" t="n">
        <v>16300</v>
      </c>
      <c r="H2437" s="418" t="n"/>
      <c r="I2437" s="455" t="n">
        <v>16300</v>
      </c>
      <c r="J2437" s="418">
        <f>IF(L2437&lt;&gt;"",L2437,K2437)</f>
        <v/>
      </c>
      <c r="K2437" s="418">
        <f>IF(AND(T2437=TRUE, U2437=TRUE, V2437=TRUE), IF(W2437&lt;-0.05, "អនុញ្ញាត (អ្នកផ្គត់ផ្គង់ប្រកាសខ្វះ)", "បានប្រកាស (អនុញ្ញាត)"), IF(AND(T2437=FALSE, U2437=FALSE, V2437=FALSE), "ព្យួរទុក (មិនមានទិន្នន័យ)", "ប្រកាសខុស (ព្យួរទុក)"))</f>
        <v/>
      </c>
      <c r="L2437" s="418" t="inlineStr"/>
      <c r="M2437" s="418" t="inlineStr"/>
      <c r="N2437" s="455" t="n"/>
      <c r="O2437" s="455">
        <f>IF(W2437&lt;0,AI2437,I2437)</f>
        <v/>
      </c>
      <c r="P2437" s="455">
        <f>I2437-O2437</f>
        <v/>
      </c>
      <c r="Q2437" s="418" t="n"/>
      <c r="R2437" s="418" t="inlineStr">
        <is>
          <t>GR-TIN21/06-005</t>
        </is>
      </c>
      <c r="S2437" s="418" t="inlineStr"/>
      <c r="T2437" s="418">
        <f>R2437=S2437</f>
        <v/>
      </c>
      <c r="U2437" s="418">
        <f>AND(MONTH(F2437)=MONTH(Y2437), YEAR(F2437)=YEAR(Y2437))</f>
        <v/>
      </c>
      <c r="V2437" s="418">
        <f>AND(AC2437&lt;&gt;"", 'Company information'!D$4&lt;&gt;"", RIGHT(SUBSTITUTE(AC2437,"-",""),9)=RIGHT(SUBSTITUTE('Company information'!D$4,"-",""),9))</f>
        <v/>
      </c>
      <c r="W2437" s="418">
        <f>AI2437-I2437</f>
        <v/>
      </c>
      <c r="X2437" s="455" t="n"/>
      <c r="Y2437" s="417" t="n"/>
      <c r="Z2437" s="418" t="n"/>
      <c r="AA2437" s="418" t="n"/>
      <c r="AB2437" s="418" t="n"/>
      <c r="AC2437" s="418" t="n"/>
      <c r="AD2437" s="418" t="n"/>
      <c r="AE2437" s="455" t="n"/>
      <c r="AF2437" s="455" t="n"/>
      <c r="AG2437" s="455" t="n"/>
      <c r="AH2437" s="455" t="n"/>
      <c r="AI2437" s="455" t="n"/>
      <c r="AJ2437" s="455" t="n"/>
      <c r="AK2437" s="455" t="n"/>
      <c r="AL2437" s="455" t="n"/>
      <c r="AM2437" s="455" t="n"/>
      <c r="AN2437" s="455" t="n"/>
      <c r="AO2437" s="455" t="n"/>
      <c r="AP2437" s="455" t="n"/>
      <c r="AQ2437" s="455" t="n"/>
      <c r="AR2437" s="418" t="n"/>
      <c r="AS2437" s="418" t="n"/>
      <c r="AT2437" s="418" t="n"/>
    </row>
    <row r="2438">
      <c r="A2438" s="417" t="n">
        <v>2429</v>
      </c>
      <c r="B2438" s="418" t="inlineStr">
        <is>
          <t>Security guard fee</t>
        </is>
      </c>
      <c r="C2438" s="418" t="inlineStr">
        <is>
          <t>សហ័ស សិឃ្យូរិធី ឯ.ក</t>
        </is>
      </c>
      <c r="D2438" s="418" t="inlineStr">
        <is>
          <t>K010-107032600</t>
        </is>
      </c>
      <c r="E2438" s="418" t="inlineStr">
        <is>
          <t>SHTI210242</t>
        </is>
      </c>
      <c r="F2438" s="419" t="n">
        <v>44370</v>
      </c>
      <c r="G2438" s="420" t="n">
        <v>228424</v>
      </c>
      <c r="H2438" s="418" t="n"/>
      <c r="I2438" s="455" t="n">
        <v>228424</v>
      </c>
      <c r="J2438" s="418">
        <f>IF(L2438&lt;&gt;"",L2438,K2438)</f>
        <v/>
      </c>
      <c r="K2438" s="418">
        <f>IF(AND(T2438=TRUE, U2438=TRUE, V2438=TRUE), IF(W2438&lt;-0.05, "អនុញ្ញាត (អ្នកផ្គត់ផ្គង់ប្រកាសខ្វះ)", "បានប្រកាស (អនុញ្ញាត)"), IF(AND(T2438=FALSE, U2438=FALSE, V2438=FALSE), "ព្យួរទុក (មិនមានទិន្នន័យ)", "ប្រកាសខុស (ព្យួរទុក)"))</f>
        <v/>
      </c>
      <c r="L2438" s="418" t="inlineStr"/>
      <c r="M2438" s="418" t="inlineStr"/>
      <c r="N2438" s="455" t="n"/>
      <c r="O2438" s="455">
        <f>IF(W2438&lt;0,AI2438,I2438)</f>
        <v/>
      </c>
      <c r="P2438" s="455">
        <f>I2438-O2438</f>
        <v/>
      </c>
      <c r="Q2438" s="418" t="n"/>
      <c r="R2438" s="418" t="inlineStr">
        <is>
          <t>SHTI210242</t>
        </is>
      </c>
      <c r="S2438" s="418" t="inlineStr"/>
      <c r="T2438" s="418">
        <f>R2438=S2438</f>
        <v/>
      </c>
      <c r="U2438" s="418">
        <f>AND(MONTH(F2438)=MONTH(Y2438), YEAR(F2438)=YEAR(Y2438))</f>
        <v/>
      </c>
      <c r="V2438" s="418">
        <f>AND(AC2438&lt;&gt;"", 'Company information'!D$4&lt;&gt;"", RIGHT(SUBSTITUTE(AC2438,"-",""),9)=RIGHT(SUBSTITUTE('Company information'!D$4,"-",""),9))</f>
        <v/>
      </c>
      <c r="W2438" s="418">
        <f>AI2438-I2438</f>
        <v/>
      </c>
      <c r="X2438" s="455" t="n"/>
      <c r="Y2438" s="417" t="n"/>
      <c r="Z2438" s="418" t="n"/>
      <c r="AA2438" s="418" t="n"/>
      <c r="AB2438" s="418" t="n"/>
      <c r="AC2438" s="418" t="n"/>
      <c r="AD2438" s="418" t="n"/>
      <c r="AE2438" s="455" t="n"/>
      <c r="AF2438" s="455" t="n"/>
      <c r="AG2438" s="455" t="n"/>
      <c r="AH2438" s="455" t="n"/>
      <c r="AI2438" s="455" t="n"/>
      <c r="AJ2438" s="455" t="n"/>
      <c r="AK2438" s="455" t="n"/>
      <c r="AL2438" s="455" t="n"/>
      <c r="AM2438" s="455" t="n"/>
      <c r="AN2438" s="455" t="n"/>
      <c r="AO2438" s="455" t="n"/>
      <c r="AP2438" s="455" t="n"/>
      <c r="AQ2438" s="455" t="n"/>
      <c r="AR2438" s="418" t="n"/>
      <c r="AS2438" s="418" t="n"/>
      <c r="AT2438" s="418" t="n"/>
    </row>
    <row r="2439">
      <c r="A2439" s="417" t="n">
        <v>2430</v>
      </c>
      <c r="B2439" s="418" t="inlineStr">
        <is>
          <t>Infrastructure maintenance fee for Jun 2021</t>
        </is>
      </c>
      <c r="C2439" s="418" t="inlineStr">
        <is>
          <t>ភ្នំពេញ អេសអ៊ីហ្សិត ភីអិលស៊ី</t>
        </is>
      </c>
      <c r="D2439" s="418" t="inlineStr">
        <is>
          <t>L001-100046592</t>
        </is>
      </c>
      <c r="E2439" s="418" t="inlineStr">
        <is>
          <t>2021-02748</t>
        </is>
      </c>
      <c r="F2439" s="419" t="n">
        <v>44363</v>
      </c>
      <c r="G2439" s="420" t="n">
        <v>165111</v>
      </c>
      <c r="H2439" s="418" t="n"/>
      <c r="I2439" s="455" t="n">
        <v>165111</v>
      </c>
      <c r="J2439" s="418">
        <f>IF(L2439&lt;&gt;"",L2439,K2439)</f>
        <v/>
      </c>
      <c r="K2439" s="418">
        <f>IF(AND(T2439=TRUE, U2439=TRUE, V2439=TRUE), IF(W2439&lt;-0.05, "អនុញ្ញាត (អ្នកផ្គត់ផ្គង់ប្រកាសខ្វះ)", "បានប្រកាស (អនុញ្ញាត)"), IF(AND(T2439=FALSE, U2439=FALSE, V2439=FALSE), "ព្យួរទុក (មិនមានទិន្នន័យ)", "ប្រកាសខុស (ព្យួរទុក)"))</f>
        <v/>
      </c>
      <c r="L2439" s="418" t="inlineStr"/>
      <c r="M2439" s="418" t="inlineStr"/>
      <c r="N2439" s="455" t="n"/>
      <c r="O2439" s="455">
        <f>IF(W2439&lt;0,AI2439,I2439)</f>
        <v/>
      </c>
      <c r="P2439" s="455">
        <f>I2439-O2439</f>
        <v/>
      </c>
      <c r="Q2439" s="418" t="n"/>
      <c r="R2439" s="418" t="inlineStr">
        <is>
          <t>2021-02748</t>
        </is>
      </c>
      <c r="S2439" s="418" t="inlineStr"/>
      <c r="T2439" s="418">
        <f>R2439=S2439</f>
        <v/>
      </c>
      <c r="U2439" s="418">
        <f>AND(MONTH(F2439)=MONTH(Y2439), YEAR(F2439)=YEAR(Y2439))</f>
        <v/>
      </c>
      <c r="V2439" s="418">
        <f>AND(AC2439&lt;&gt;"", 'Company information'!D$4&lt;&gt;"", RIGHT(SUBSTITUTE(AC2439,"-",""),9)=RIGHT(SUBSTITUTE('Company information'!D$4,"-",""),9))</f>
        <v/>
      </c>
      <c r="W2439" s="418">
        <f>AI2439-I2439</f>
        <v/>
      </c>
      <c r="X2439" s="455" t="n"/>
      <c r="Y2439" s="417" t="n"/>
      <c r="Z2439" s="418" t="n"/>
      <c r="AA2439" s="418" t="n"/>
      <c r="AB2439" s="418" t="n"/>
      <c r="AC2439" s="418" t="n"/>
      <c r="AD2439" s="418" t="n"/>
      <c r="AE2439" s="455" t="n"/>
      <c r="AF2439" s="455" t="n"/>
      <c r="AG2439" s="455" t="n"/>
      <c r="AH2439" s="455" t="n"/>
      <c r="AI2439" s="455" t="n"/>
      <c r="AJ2439" s="455" t="n"/>
      <c r="AK2439" s="455" t="n"/>
      <c r="AL2439" s="455" t="n"/>
      <c r="AM2439" s="455" t="n"/>
      <c r="AN2439" s="455" t="n"/>
      <c r="AO2439" s="455" t="n"/>
      <c r="AP2439" s="455" t="n"/>
      <c r="AQ2439" s="455" t="n"/>
      <c r="AR2439" s="418" t="n"/>
      <c r="AS2439" s="418" t="n"/>
      <c r="AT2439" s="418" t="n"/>
    </row>
    <row r="2440">
      <c r="A2440" s="417" t="n">
        <v>2431</v>
      </c>
      <c r="B2440" s="418" t="inlineStr">
        <is>
          <t>Infrastructure maintenance fee for Jun 2021</t>
        </is>
      </c>
      <c r="C2440" s="418" t="inlineStr">
        <is>
          <t>ភ្នំពេញ អេសអ៊ីហ្សិត ភីអិលស៊ី</t>
        </is>
      </c>
      <c r="D2440" s="418" t="inlineStr">
        <is>
          <t>L001-100046592</t>
        </is>
      </c>
      <c r="E2440" s="418" t="inlineStr">
        <is>
          <t>2021-02739</t>
        </is>
      </c>
      <c r="F2440" s="419" t="n">
        <v>44363</v>
      </c>
      <c r="G2440" s="420" t="n">
        <v>201031</v>
      </c>
      <c r="H2440" s="418" t="n"/>
      <c r="I2440" s="455" t="n">
        <v>201031</v>
      </c>
      <c r="J2440" s="418">
        <f>IF(L2440&lt;&gt;"",L2440,K2440)</f>
        <v/>
      </c>
      <c r="K2440" s="418">
        <f>IF(AND(T2440=TRUE, U2440=TRUE, V2440=TRUE), IF(W2440&lt;-0.05, "អនុញ្ញាត (អ្នកផ្គត់ផ្គង់ប្រកាសខ្វះ)", "បានប្រកាស (អនុញ្ញាត)"), IF(AND(T2440=FALSE, U2440=FALSE, V2440=FALSE), "ព្យួរទុក (មិនមានទិន្នន័យ)", "ប្រកាសខុស (ព្យួរទុក)"))</f>
        <v/>
      </c>
      <c r="L2440" s="418" t="inlineStr"/>
      <c r="M2440" s="418" t="inlineStr"/>
      <c r="N2440" s="455" t="n"/>
      <c r="O2440" s="455">
        <f>IF(W2440&lt;0,AI2440,I2440)</f>
        <v/>
      </c>
      <c r="P2440" s="455">
        <f>I2440-O2440</f>
        <v/>
      </c>
      <c r="Q2440" s="418" t="n"/>
      <c r="R2440" s="418" t="inlineStr">
        <is>
          <t>2021-02739</t>
        </is>
      </c>
      <c r="S2440" s="418" t="inlineStr"/>
      <c r="T2440" s="418">
        <f>R2440=S2440</f>
        <v/>
      </c>
      <c r="U2440" s="418">
        <f>AND(MONTH(F2440)=MONTH(Y2440), YEAR(F2440)=YEAR(Y2440))</f>
        <v/>
      </c>
      <c r="V2440" s="418">
        <f>AND(AC2440&lt;&gt;"", 'Company information'!D$4&lt;&gt;"", RIGHT(SUBSTITUTE(AC2440,"-",""),9)=RIGHT(SUBSTITUTE('Company information'!D$4,"-",""),9))</f>
        <v/>
      </c>
      <c r="W2440" s="418">
        <f>AI2440-I2440</f>
        <v/>
      </c>
      <c r="X2440" s="455" t="n"/>
      <c r="Y2440" s="417" t="n"/>
      <c r="Z2440" s="418" t="n"/>
      <c r="AA2440" s="418" t="n"/>
      <c r="AB2440" s="418" t="n"/>
      <c r="AC2440" s="418" t="n"/>
      <c r="AD2440" s="418" t="n"/>
      <c r="AE2440" s="455" t="n"/>
      <c r="AF2440" s="455" t="n"/>
      <c r="AG2440" s="455" t="n"/>
      <c r="AH2440" s="455" t="n"/>
      <c r="AI2440" s="455" t="n"/>
      <c r="AJ2440" s="455" t="n"/>
      <c r="AK2440" s="455" t="n"/>
      <c r="AL2440" s="455" t="n"/>
      <c r="AM2440" s="455" t="n"/>
      <c r="AN2440" s="455" t="n"/>
      <c r="AO2440" s="455" t="n"/>
      <c r="AP2440" s="455" t="n"/>
      <c r="AQ2440" s="455" t="n"/>
      <c r="AR2440" s="418" t="n"/>
      <c r="AS2440" s="418" t="n"/>
      <c r="AT2440" s="418" t="n"/>
    </row>
    <row r="2441">
      <c r="A2441" s="417" t="n">
        <v>2432</v>
      </c>
      <c r="B2441" s="418" t="inlineStr">
        <is>
          <t>Sealing sample fee</t>
        </is>
      </c>
      <c r="C2441" s="418" t="inlineStr">
        <is>
          <t>អ៊ិនធើថេក ថេសធីង សឺវីស (ខេមបូឌា) ខមភេនី លីមីធីត</t>
        </is>
      </c>
      <c r="D2441" s="418" t="inlineStr">
        <is>
          <t>L001-100045707</t>
        </is>
      </c>
      <c r="E2441" s="418" t="inlineStr">
        <is>
          <t>KHM20210006119</t>
        </is>
      </c>
      <c r="F2441" s="419" t="n">
        <v>44363</v>
      </c>
      <c r="G2441" s="420" t="n">
        <v>440424</v>
      </c>
      <c r="H2441" s="418" t="n"/>
      <c r="I2441" s="455" t="n">
        <v>440424</v>
      </c>
      <c r="J2441" s="418">
        <f>IF(L2441&lt;&gt;"",L2441,K2441)</f>
        <v/>
      </c>
      <c r="K2441" s="418">
        <f>IF(AND(T2441=TRUE, U2441=TRUE, V2441=TRUE), IF(W2441&lt;-0.05, "អនុញ្ញាត (អ្នកផ្គត់ផ្គង់ប្រកាសខ្វះ)", "បានប្រកាស (អនុញ្ញាត)"), IF(AND(T2441=FALSE, U2441=FALSE, V2441=FALSE), "ព្យួរទុក (មិនមានទិន្នន័យ)", "ប្រកាសខុស (ព្យួរទុក)"))</f>
        <v/>
      </c>
      <c r="L2441" s="418" t="inlineStr"/>
      <c r="M2441" s="418" t="inlineStr"/>
      <c r="N2441" s="455" t="n"/>
      <c r="O2441" s="455">
        <f>IF(W2441&lt;0,AI2441,I2441)</f>
        <v/>
      </c>
      <c r="P2441" s="455">
        <f>I2441-O2441</f>
        <v/>
      </c>
      <c r="Q2441" s="418" t="n"/>
      <c r="R2441" s="418" t="inlineStr">
        <is>
          <t>KHM20210006119</t>
        </is>
      </c>
      <c r="S2441" s="418" t="inlineStr"/>
      <c r="T2441" s="418">
        <f>R2441=S2441</f>
        <v/>
      </c>
      <c r="U2441" s="418">
        <f>AND(MONTH(F2441)=MONTH(Y2441), YEAR(F2441)=YEAR(Y2441))</f>
        <v/>
      </c>
      <c r="V2441" s="418">
        <f>AND(AC2441&lt;&gt;"", 'Company information'!D$4&lt;&gt;"", RIGHT(SUBSTITUTE(AC2441,"-",""),9)=RIGHT(SUBSTITUTE('Company information'!D$4,"-",""),9))</f>
        <v/>
      </c>
      <c r="W2441" s="418">
        <f>AI2441-I2441</f>
        <v/>
      </c>
      <c r="X2441" s="455" t="n"/>
      <c r="Y2441" s="417" t="n"/>
      <c r="Z2441" s="418" t="n"/>
      <c r="AA2441" s="418" t="n"/>
      <c r="AB2441" s="418" t="n"/>
      <c r="AC2441" s="418" t="n"/>
      <c r="AD2441" s="418" t="n"/>
      <c r="AE2441" s="455" t="n"/>
      <c r="AF2441" s="455" t="n"/>
      <c r="AG2441" s="455" t="n"/>
      <c r="AH2441" s="455" t="n"/>
      <c r="AI2441" s="455" t="n"/>
      <c r="AJ2441" s="455" t="n"/>
      <c r="AK2441" s="455" t="n"/>
      <c r="AL2441" s="455" t="n"/>
      <c r="AM2441" s="455" t="n"/>
      <c r="AN2441" s="455" t="n"/>
      <c r="AO2441" s="455" t="n"/>
      <c r="AP2441" s="455" t="n"/>
      <c r="AQ2441" s="455" t="n"/>
      <c r="AR2441" s="418" t="n"/>
      <c r="AS2441" s="418" t="n"/>
      <c r="AT2441" s="418" t="n"/>
    </row>
    <row r="2442">
      <c r="A2442" s="417" t="n">
        <v>2433</v>
      </c>
      <c r="B2442" s="418" t="inlineStr">
        <is>
          <t>Sealing sample fee</t>
        </is>
      </c>
      <c r="C2442" s="418" t="inlineStr">
        <is>
          <t>អ៊ិនធើថេក ថេសធីង សឺវីស (ខេមបូឌា) ខមភេនី លីមីធីត</t>
        </is>
      </c>
      <c r="D2442" s="418" t="inlineStr">
        <is>
          <t>L001-100045707</t>
        </is>
      </c>
      <c r="E2442" s="418" t="inlineStr">
        <is>
          <t>KHM20210005861</t>
        </is>
      </c>
      <c r="F2442" s="419" t="n">
        <v>44475</v>
      </c>
      <c r="G2442" s="420" t="n">
        <v>57705</v>
      </c>
      <c r="H2442" s="418" t="n"/>
      <c r="I2442" s="455" t="n">
        <v>57705</v>
      </c>
      <c r="J2442" s="418">
        <f>IF(L2442&lt;&gt;"",L2442,K2442)</f>
        <v/>
      </c>
      <c r="K2442" s="418">
        <f>IF(AND(T2442=TRUE, U2442=TRUE, V2442=TRUE), IF(W2442&lt;-0.05, "អនុញ្ញាត (អ្នកផ្គត់ផ្គង់ប្រកាសខ្វះ)", "បានប្រកាស (អនុញ្ញាត)"), IF(AND(T2442=FALSE, U2442=FALSE, V2442=FALSE), "ព្យួរទុក (មិនមានទិន្នន័យ)", "ប្រកាសខុស (ព្យួរទុក)"))</f>
        <v/>
      </c>
      <c r="L2442" s="418" t="inlineStr"/>
      <c r="M2442" s="418" t="inlineStr"/>
      <c r="N2442" s="455" t="n"/>
      <c r="O2442" s="455">
        <f>IF(W2442&lt;0,AI2442,I2442)</f>
        <v/>
      </c>
      <c r="P2442" s="455">
        <f>I2442-O2442</f>
        <v/>
      </c>
      <c r="Q2442" s="418" t="n"/>
      <c r="R2442" s="418" t="inlineStr">
        <is>
          <t>KHM20210005861</t>
        </is>
      </c>
      <c r="S2442" s="418" t="inlineStr"/>
      <c r="T2442" s="418">
        <f>R2442=S2442</f>
        <v/>
      </c>
      <c r="U2442" s="418">
        <f>AND(MONTH(F2442)=MONTH(Y2442), YEAR(F2442)=YEAR(Y2442))</f>
        <v/>
      </c>
      <c r="V2442" s="418">
        <f>AND(AC2442&lt;&gt;"", 'Company information'!D$4&lt;&gt;"", RIGHT(SUBSTITUTE(AC2442,"-",""),9)=RIGHT(SUBSTITUTE('Company information'!D$4,"-",""),9))</f>
        <v/>
      </c>
      <c r="W2442" s="418">
        <f>AI2442-I2442</f>
        <v/>
      </c>
      <c r="X2442" s="455" t="n"/>
      <c r="Y2442" s="417" t="n"/>
      <c r="Z2442" s="418" t="n"/>
      <c r="AA2442" s="418" t="n"/>
      <c r="AB2442" s="418" t="n"/>
      <c r="AC2442" s="418" t="n"/>
      <c r="AD2442" s="418" t="n"/>
      <c r="AE2442" s="455" t="n"/>
      <c r="AF2442" s="455" t="n"/>
      <c r="AG2442" s="455" t="n"/>
      <c r="AH2442" s="455" t="n"/>
      <c r="AI2442" s="455" t="n"/>
      <c r="AJ2442" s="455" t="n"/>
      <c r="AK2442" s="455" t="n"/>
      <c r="AL2442" s="455" t="n"/>
      <c r="AM2442" s="455" t="n"/>
      <c r="AN2442" s="455" t="n"/>
      <c r="AO2442" s="455" t="n"/>
      <c r="AP2442" s="455" t="n"/>
      <c r="AQ2442" s="455" t="n"/>
      <c r="AR2442" s="418" t="n"/>
      <c r="AS2442" s="418" t="n"/>
      <c r="AT2442" s="418" t="n"/>
    </row>
    <row r="2443">
      <c r="A2443" s="417" t="n">
        <v>2434</v>
      </c>
      <c r="B2443" s="418" t="inlineStr">
        <is>
          <t>Service fee</t>
        </is>
      </c>
      <c r="C2443" s="418" t="inlineStr">
        <is>
          <t>ប្យួរ៉ូ វេរីតាស (ខេមបូឌា) លីមីធីត</t>
        </is>
      </c>
      <c r="D2443" s="418" t="inlineStr">
        <is>
          <t>L001-107024462</t>
        </is>
      </c>
      <c r="E2443" s="418" t="inlineStr">
        <is>
          <t>59010382</t>
        </is>
      </c>
      <c r="F2443" s="419" t="n">
        <v>44375</v>
      </c>
      <c r="G2443" s="420" t="n">
        <v>110392</v>
      </c>
      <c r="H2443" s="418" t="n"/>
      <c r="I2443" s="455" t="n">
        <v>110392</v>
      </c>
      <c r="J2443" s="418">
        <f>IF(L2443&lt;&gt;"",L2443,K2443)</f>
        <v/>
      </c>
      <c r="K2443" s="418">
        <f>IF(AND(T2443=TRUE, U2443=TRUE, V2443=TRUE), IF(W2443&lt;-0.05, "អនុញ្ញាត (អ្នកផ្គត់ផ្គង់ប្រកាសខ្វះ)", "បានប្រកាស (អនុញ្ញាត)"), IF(AND(T2443=FALSE, U2443=FALSE, V2443=FALSE), "ព្យួរទុក (មិនមានទិន្នន័យ)", "ប្រកាសខុស (ព្យួរទុក)"))</f>
        <v/>
      </c>
      <c r="L2443" s="418" t="inlineStr"/>
      <c r="M2443" s="418" t="inlineStr"/>
      <c r="N2443" s="455" t="n"/>
      <c r="O2443" s="455">
        <f>IF(W2443&lt;0,AI2443,I2443)</f>
        <v/>
      </c>
      <c r="P2443" s="455">
        <f>I2443-O2443</f>
        <v/>
      </c>
      <c r="Q2443" s="418" t="n"/>
      <c r="R2443" s="418" t="inlineStr">
        <is>
          <t>59010382</t>
        </is>
      </c>
      <c r="S2443" s="418" t="inlineStr"/>
      <c r="T2443" s="418">
        <f>R2443=S2443</f>
        <v/>
      </c>
      <c r="U2443" s="418">
        <f>AND(MONTH(F2443)=MONTH(Y2443), YEAR(F2443)=YEAR(Y2443))</f>
        <v/>
      </c>
      <c r="V2443" s="418">
        <f>AND(AC2443&lt;&gt;"", 'Company information'!D$4&lt;&gt;"", RIGHT(SUBSTITUTE(AC2443,"-",""),9)=RIGHT(SUBSTITUTE('Company information'!D$4,"-",""),9))</f>
        <v/>
      </c>
      <c r="W2443" s="418">
        <f>AI2443-I2443</f>
        <v/>
      </c>
      <c r="X2443" s="455" t="n"/>
      <c r="Y2443" s="417" t="n"/>
      <c r="Z2443" s="418" t="n"/>
      <c r="AA2443" s="418" t="n"/>
      <c r="AB2443" s="418" t="n"/>
      <c r="AC2443" s="418" t="n"/>
      <c r="AD2443" s="418" t="n"/>
      <c r="AE2443" s="455" t="n"/>
      <c r="AF2443" s="455" t="n"/>
      <c r="AG2443" s="455" t="n"/>
      <c r="AH2443" s="455" t="n"/>
      <c r="AI2443" s="455" t="n"/>
      <c r="AJ2443" s="455" t="n"/>
      <c r="AK2443" s="455" t="n"/>
      <c r="AL2443" s="455" t="n"/>
      <c r="AM2443" s="455" t="n"/>
      <c r="AN2443" s="455" t="n"/>
      <c r="AO2443" s="455" t="n"/>
      <c r="AP2443" s="455" t="n"/>
      <c r="AQ2443" s="455" t="n"/>
      <c r="AR2443" s="418" t="n"/>
      <c r="AS2443" s="418" t="n"/>
      <c r="AT2443" s="418" t="n"/>
    </row>
    <row r="2444">
      <c r="A2444" s="417" t="n">
        <v>2435</v>
      </c>
      <c r="B2444" s="418" t="inlineStr">
        <is>
          <t>Service fee</t>
        </is>
      </c>
      <c r="C2444" s="418" t="inlineStr">
        <is>
          <t>ប្យួរ៉ូ វេរីតាស (ខេមបូឌា) លីមីធីត</t>
        </is>
      </c>
      <c r="D2444" s="418" t="inlineStr">
        <is>
          <t>L001-107024462</t>
        </is>
      </c>
      <c r="E2444" s="418" t="inlineStr">
        <is>
          <t>59010377</t>
        </is>
      </c>
      <c r="F2444" s="419" t="n">
        <v>44372</v>
      </c>
      <c r="G2444" s="420" t="n">
        <v>110392</v>
      </c>
      <c r="H2444" s="418" t="n"/>
      <c r="I2444" s="455" t="n">
        <v>110392</v>
      </c>
      <c r="J2444" s="418">
        <f>IF(L2444&lt;&gt;"",L2444,K2444)</f>
        <v/>
      </c>
      <c r="K2444" s="418">
        <f>IF(AND(T2444=TRUE, U2444=TRUE, V2444=TRUE), IF(W2444&lt;-0.05, "អនុញ្ញាត (អ្នកផ្គត់ផ្គង់ប្រកាសខ្វះ)", "បានប្រកាស (អនុញ្ញាត)"), IF(AND(T2444=FALSE, U2444=FALSE, V2444=FALSE), "ព្យួរទុក (មិនមានទិន្នន័យ)", "ប្រកាសខុស (ព្យួរទុក)"))</f>
        <v/>
      </c>
      <c r="L2444" s="418" t="inlineStr"/>
      <c r="M2444" s="418" t="inlineStr"/>
      <c r="N2444" s="455" t="n"/>
      <c r="O2444" s="455">
        <f>IF(W2444&lt;0,AI2444,I2444)</f>
        <v/>
      </c>
      <c r="P2444" s="455">
        <f>I2444-O2444</f>
        <v/>
      </c>
      <c r="Q2444" s="418" t="n"/>
      <c r="R2444" s="418" t="inlineStr">
        <is>
          <t>59010377</t>
        </is>
      </c>
      <c r="S2444" s="418" t="inlineStr"/>
      <c r="T2444" s="418">
        <f>R2444=S2444</f>
        <v/>
      </c>
      <c r="U2444" s="418">
        <f>AND(MONTH(F2444)=MONTH(Y2444), YEAR(F2444)=YEAR(Y2444))</f>
        <v/>
      </c>
      <c r="V2444" s="418">
        <f>AND(AC2444&lt;&gt;"", 'Company information'!D$4&lt;&gt;"", RIGHT(SUBSTITUTE(AC2444,"-",""),9)=RIGHT(SUBSTITUTE('Company information'!D$4,"-",""),9))</f>
        <v/>
      </c>
      <c r="W2444" s="418">
        <f>AI2444-I2444</f>
        <v/>
      </c>
      <c r="X2444" s="455" t="n"/>
      <c r="Y2444" s="417" t="n"/>
      <c r="Z2444" s="418" t="n"/>
      <c r="AA2444" s="418" t="n"/>
      <c r="AB2444" s="418" t="n"/>
      <c r="AC2444" s="418" t="n"/>
      <c r="AD2444" s="418" t="n"/>
      <c r="AE2444" s="455" t="n"/>
      <c r="AF2444" s="455" t="n"/>
      <c r="AG2444" s="455" t="n"/>
      <c r="AH2444" s="455" t="n"/>
      <c r="AI2444" s="455" t="n"/>
      <c r="AJ2444" s="455" t="n"/>
      <c r="AK2444" s="455" t="n"/>
      <c r="AL2444" s="455" t="n"/>
      <c r="AM2444" s="455" t="n"/>
      <c r="AN2444" s="455" t="n"/>
      <c r="AO2444" s="455" t="n"/>
      <c r="AP2444" s="455" t="n"/>
      <c r="AQ2444" s="455" t="n"/>
      <c r="AR2444" s="418" t="n"/>
      <c r="AS2444" s="418" t="n"/>
      <c r="AT2444" s="418" t="n"/>
    </row>
    <row r="2445">
      <c r="A2445" s="417" t="n">
        <v>2436</v>
      </c>
      <c r="B2445" s="418" t="inlineStr">
        <is>
          <t>Service fee</t>
        </is>
      </c>
      <c r="C2445" s="418" t="inlineStr">
        <is>
          <t>ប្យួរ៉ូ វេរីតាស (ខេមបូឌា) លីមីធីត</t>
        </is>
      </c>
      <c r="D2445" s="418" t="inlineStr">
        <is>
          <t>L001-107024462</t>
        </is>
      </c>
      <c r="E2445" s="418" t="inlineStr">
        <is>
          <t>59010252</t>
        </is>
      </c>
      <c r="F2445" s="419" t="n">
        <v>44383</v>
      </c>
      <c r="G2445" s="420" t="n">
        <v>110527</v>
      </c>
      <c r="H2445" s="418" t="n"/>
      <c r="I2445" s="455" t="n">
        <v>110527</v>
      </c>
      <c r="J2445" s="418">
        <f>IF(L2445&lt;&gt;"",L2445,K2445)</f>
        <v/>
      </c>
      <c r="K2445" s="418">
        <f>IF(AND(T2445=TRUE, U2445=TRUE, V2445=TRUE), IF(W2445&lt;-0.05, "អនុញ្ញាត (អ្នកផ្គត់ផ្គង់ប្រកាសខ្វះ)", "បានប្រកាស (អនុញ្ញាត)"), IF(AND(T2445=FALSE, U2445=FALSE, V2445=FALSE), "ព្យួរទុក (មិនមានទិន្នន័យ)", "ប្រកាសខុស (ព្យួរទុក)"))</f>
        <v/>
      </c>
      <c r="L2445" s="418" t="inlineStr"/>
      <c r="M2445" s="418" t="inlineStr"/>
      <c r="N2445" s="455" t="n"/>
      <c r="O2445" s="455">
        <f>IF(W2445&lt;0,AI2445,I2445)</f>
        <v/>
      </c>
      <c r="P2445" s="455">
        <f>I2445-O2445</f>
        <v/>
      </c>
      <c r="Q2445" s="418" t="n"/>
      <c r="R2445" s="418" t="inlineStr">
        <is>
          <t>59010252</t>
        </is>
      </c>
      <c r="S2445" s="418" t="inlineStr"/>
      <c r="T2445" s="418">
        <f>R2445=S2445</f>
        <v/>
      </c>
      <c r="U2445" s="418">
        <f>AND(MONTH(F2445)=MONTH(Y2445), YEAR(F2445)=YEAR(Y2445))</f>
        <v/>
      </c>
      <c r="V2445" s="418">
        <f>AND(AC2445&lt;&gt;"", 'Company information'!D$4&lt;&gt;"", RIGHT(SUBSTITUTE(AC2445,"-",""),9)=RIGHT(SUBSTITUTE('Company information'!D$4,"-",""),9))</f>
        <v/>
      </c>
      <c r="W2445" s="418">
        <f>AI2445-I2445</f>
        <v/>
      </c>
      <c r="X2445" s="455" t="n"/>
      <c r="Y2445" s="417" t="n"/>
      <c r="Z2445" s="418" t="n"/>
      <c r="AA2445" s="418" t="n"/>
      <c r="AB2445" s="418" t="n"/>
      <c r="AC2445" s="418" t="n"/>
      <c r="AD2445" s="418" t="n"/>
      <c r="AE2445" s="455" t="n"/>
      <c r="AF2445" s="455" t="n"/>
      <c r="AG2445" s="455" t="n"/>
      <c r="AH2445" s="455" t="n"/>
      <c r="AI2445" s="455" t="n"/>
      <c r="AJ2445" s="455" t="n"/>
      <c r="AK2445" s="455" t="n"/>
      <c r="AL2445" s="455" t="n"/>
      <c r="AM2445" s="455" t="n"/>
      <c r="AN2445" s="455" t="n"/>
      <c r="AO2445" s="455" t="n"/>
      <c r="AP2445" s="455" t="n"/>
      <c r="AQ2445" s="455" t="n"/>
      <c r="AR2445" s="418" t="n"/>
      <c r="AS2445" s="418" t="n"/>
      <c r="AT2445" s="418" t="n"/>
    </row>
    <row r="2446">
      <c r="A2446" s="417" t="n">
        <v>2437</v>
      </c>
      <c r="B2446" s="418" t="inlineStr">
        <is>
          <t>Service fee</t>
        </is>
      </c>
      <c r="C2446" s="418" t="inlineStr">
        <is>
          <t>ប្យួរ៉ូ វេរីតាស (ខេមបូឌា) លីមីធីត</t>
        </is>
      </c>
      <c r="D2446" s="418" t="inlineStr">
        <is>
          <t>L001-107024462</t>
        </is>
      </c>
      <c r="E2446" s="418" t="inlineStr">
        <is>
          <t>59010254</t>
        </is>
      </c>
      <c r="F2446" s="419" t="n">
        <v>44383</v>
      </c>
      <c r="G2446" s="420" t="n">
        <v>165793</v>
      </c>
      <c r="H2446" s="418" t="n"/>
      <c r="I2446" s="455" t="n">
        <v>165793</v>
      </c>
      <c r="J2446" s="418">
        <f>IF(L2446&lt;&gt;"",L2446,K2446)</f>
        <v/>
      </c>
      <c r="K2446" s="418">
        <f>IF(AND(T2446=TRUE, U2446=TRUE, V2446=TRUE), IF(W2446&lt;-0.05, "អនុញ្ញាត (អ្នកផ្គត់ផ្គង់ប្រកាសខ្វះ)", "បានប្រកាស (អនុញ្ញាត)"), IF(AND(T2446=FALSE, U2446=FALSE, V2446=FALSE), "ព្យួរទុក (មិនមានទិន្នន័យ)", "ប្រកាសខុស (ព្យួរទុក)"))</f>
        <v/>
      </c>
      <c r="L2446" s="418" t="inlineStr"/>
      <c r="M2446" s="418" t="inlineStr"/>
      <c r="N2446" s="455" t="n"/>
      <c r="O2446" s="455">
        <f>IF(W2446&lt;0,AI2446,I2446)</f>
        <v/>
      </c>
      <c r="P2446" s="455">
        <f>I2446-O2446</f>
        <v/>
      </c>
      <c r="Q2446" s="418" t="n"/>
      <c r="R2446" s="418" t="inlineStr">
        <is>
          <t>59010254</t>
        </is>
      </c>
      <c r="S2446" s="418" t="inlineStr"/>
      <c r="T2446" s="418">
        <f>R2446=S2446</f>
        <v/>
      </c>
      <c r="U2446" s="418">
        <f>AND(MONTH(F2446)=MONTH(Y2446), YEAR(F2446)=YEAR(Y2446))</f>
        <v/>
      </c>
      <c r="V2446" s="418">
        <f>AND(AC2446&lt;&gt;"", 'Company information'!D$4&lt;&gt;"", RIGHT(SUBSTITUTE(AC2446,"-",""),9)=RIGHT(SUBSTITUTE('Company information'!D$4,"-",""),9))</f>
        <v/>
      </c>
      <c r="W2446" s="418">
        <f>AI2446-I2446</f>
        <v/>
      </c>
      <c r="X2446" s="455" t="n"/>
      <c r="Y2446" s="417" t="n"/>
      <c r="Z2446" s="418" t="n"/>
      <c r="AA2446" s="418" t="n"/>
      <c r="AB2446" s="418" t="n"/>
      <c r="AC2446" s="418" t="n"/>
      <c r="AD2446" s="418" t="n"/>
      <c r="AE2446" s="455" t="n"/>
      <c r="AF2446" s="455" t="n"/>
      <c r="AG2446" s="455" t="n"/>
      <c r="AH2446" s="455" t="n"/>
      <c r="AI2446" s="455" t="n"/>
      <c r="AJ2446" s="455" t="n"/>
      <c r="AK2446" s="455" t="n"/>
      <c r="AL2446" s="455" t="n"/>
      <c r="AM2446" s="455" t="n"/>
      <c r="AN2446" s="455" t="n"/>
      <c r="AO2446" s="455" t="n"/>
      <c r="AP2446" s="455" t="n"/>
      <c r="AQ2446" s="455" t="n"/>
      <c r="AR2446" s="418" t="n"/>
      <c r="AS2446" s="418" t="n"/>
      <c r="AT2446" s="418" t="n"/>
    </row>
    <row r="2447">
      <c r="A2447" s="417" t="n">
        <v>2438</v>
      </c>
      <c r="B2447" s="418" t="inlineStr">
        <is>
          <t>Service fee</t>
        </is>
      </c>
      <c r="C2447" s="418" t="inlineStr">
        <is>
          <t>ប្យួរ៉ូ វេរីតាស (ខេមបូឌា) លីមីធីត</t>
        </is>
      </c>
      <c r="D2447" s="418" t="inlineStr">
        <is>
          <t>L001-107024462</t>
        </is>
      </c>
      <c r="E2447" s="418" t="inlineStr">
        <is>
          <t>59010294</t>
        </is>
      </c>
      <c r="F2447" s="419" t="n">
        <v>44361</v>
      </c>
      <c r="G2447" s="420" t="n">
        <v>55265</v>
      </c>
      <c r="H2447" s="418" t="n"/>
      <c r="I2447" s="455" t="n">
        <v>55265</v>
      </c>
      <c r="J2447" s="418">
        <f>IF(L2447&lt;&gt;"",L2447,K2447)</f>
        <v/>
      </c>
      <c r="K2447" s="418">
        <f>IF(AND(T2447=TRUE, U2447=TRUE, V2447=TRUE), IF(W2447&lt;-0.05, "អនុញ្ញាត (អ្នកផ្គត់ផ្គង់ប្រកាសខ្វះ)", "បានប្រកាស (អនុញ្ញាត)"), IF(AND(T2447=FALSE, U2447=FALSE, V2447=FALSE), "ព្យួរទុក (មិនមានទិន្នន័យ)", "ប្រកាសខុស (ព្យួរទុក)"))</f>
        <v/>
      </c>
      <c r="L2447" s="418" t="inlineStr"/>
      <c r="M2447" s="418" t="inlineStr"/>
      <c r="N2447" s="455" t="n"/>
      <c r="O2447" s="455">
        <f>IF(W2447&lt;0,AI2447,I2447)</f>
        <v/>
      </c>
      <c r="P2447" s="455">
        <f>I2447-O2447</f>
        <v/>
      </c>
      <c r="Q2447" s="418" t="n"/>
      <c r="R2447" s="418" t="inlineStr">
        <is>
          <t>59010294</t>
        </is>
      </c>
      <c r="S2447" s="418" t="inlineStr"/>
      <c r="T2447" s="418">
        <f>R2447=S2447</f>
        <v/>
      </c>
      <c r="U2447" s="418">
        <f>AND(MONTH(F2447)=MONTH(Y2447), YEAR(F2447)=YEAR(Y2447))</f>
        <v/>
      </c>
      <c r="V2447" s="418">
        <f>AND(AC2447&lt;&gt;"", 'Company information'!D$4&lt;&gt;"", RIGHT(SUBSTITUTE(AC2447,"-",""),9)=RIGHT(SUBSTITUTE('Company information'!D$4,"-",""),9))</f>
        <v/>
      </c>
      <c r="W2447" s="418">
        <f>AI2447-I2447</f>
        <v/>
      </c>
      <c r="X2447" s="455" t="n"/>
      <c r="Y2447" s="417" t="n"/>
      <c r="Z2447" s="418" t="n"/>
      <c r="AA2447" s="418" t="n"/>
      <c r="AB2447" s="418" t="n"/>
      <c r="AC2447" s="418" t="n"/>
      <c r="AD2447" s="418" t="n"/>
      <c r="AE2447" s="455" t="n"/>
      <c r="AF2447" s="455" t="n"/>
      <c r="AG2447" s="455" t="n"/>
      <c r="AH2447" s="455" t="n"/>
      <c r="AI2447" s="455" t="n"/>
      <c r="AJ2447" s="455" t="n"/>
      <c r="AK2447" s="455" t="n"/>
      <c r="AL2447" s="455" t="n"/>
      <c r="AM2447" s="455" t="n"/>
      <c r="AN2447" s="455" t="n"/>
      <c r="AO2447" s="455" t="n"/>
      <c r="AP2447" s="455" t="n"/>
      <c r="AQ2447" s="455" t="n"/>
      <c r="AR2447" s="418" t="n"/>
      <c r="AS2447" s="418" t="n"/>
      <c r="AT2447" s="418" t="n"/>
    </row>
    <row r="2448">
      <c r="A2448" s="417" t="n">
        <v>2439</v>
      </c>
      <c r="B2448" s="418" t="inlineStr">
        <is>
          <t>Service fee</t>
        </is>
      </c>
      <c r="C2448" s="418" t="inlineStr">
        <is>
          <t>ប្យួរ៉ូ វេរីតាស (ខេមបូឌា) លីមីធីត</t>
        </is>
      </c>
      <c r="D2448" s="418" t="inlineStr">
        <is>
          <t>L001-107024462</t>
        </is>
      </c>
      <c r="E2448" s="418" t="inlineStr">
        <is>
          <t>59010318</t>
        </is>
      </c>
      <c r="F2448" s="419" t="n">
        <v>44364</v>
      </c>
      <c r="G2448" s="420" t="n">
        <v>55211</v>
      </c>
      <c r="H2448" s="418" t="n"/>
      <c r="I2448" s="455" t="n">
        <v>55211</v>
      </c>
      <c r="J2448" s="418">
        <f>IF(L2448&lt;&gt;"",L2448,K2448)</f>
        <v/>
      </c>
      <c r="K2448" s="418">
        <f>IF(AND(T2448=TRUE, U2448=TRUE, V2448=TRUE), IF(W2448&lt;-0.05, "អនុញ្ញាត (អ្នកផ្គត់ផ្គង់ប្រកាសខ្វះ)", "បានប្រកាស (អនុញ្ញាត)"), IF(AND(T2448=FALSE, U2448=FALSE, V2448=FALSE), "ព្យួរទុក (មិនមានទិន្នន័យ)", "ប្រកាសខុស (ព្យួរទុក)"))</f>
        <v/>
      </c>
      <c r="L2448" s="418" t="inlineStr"/>
      <c r="M2448" s="418" t="inlineStr"/>
      <c r="N2448" s="455" t="n"/>
      <c r="O2448" s="455">
        <f>IF(W2448&lt;0,AI2448,I2448)</f>
        <v/>
      </c>
      <c r="P2448" s="455">
        <f>I2448-O2448</f>
        <v/>
      </c>
      <c r="Q2448" s="418" t="n"/>
      <c r="R2448" s="418" t="inlineStr">
        <is>
          <t>59010318</t>
        </is>
      </c>
      <c r="S2448" s="418" t="inlineStr"/>
      <c r="T2448" s="418">
        <f>R2448=S2448</f>
        <v/>
      </c>
      <c r="U2448" s="418">
        <f>AND(MONTH(F2448)=MONTH(Y2448), YEAR(F2448)=YEAR(Y2448))</f>
        <v/>
      </c>
      <c r="V2448" s="418">
        <f>AND(AC2448&lt;&gt;"", 'Company information'!D$4&lt;&gt;"", RIGHT(SUBSTITUTE(AC2448,"-",""),9)=RIGHT(SUBSTITUTE('Company information'!D$4,"-",""),9))</f>
        <v/>
      </c>
      <c r="W2448" s="418">
        <f>AI2448-I2448</f>
        <v/>
      </c>
      <c r="X2448" s="455" t="n"/>
      <c r="Y2448" s="417" t="n"/>
      <c r="Z2448" s="418" t="n"/>
      <c r="AA2448" s="418" t="n"/>
      <c r="AB2448" s="418" t="n"/>
      <c r="AC2448" s="418" t="n"/>
      <c r="AD2448" s="418" t="n"/>
      <c r="AE2448" s="455" t="n"/>
      <c r="AF2448" s="455" t="n"/>
      <c r="AG2448" s="455" t="n"/>
      <c r="AH2448" s="455" t="n"/>
      <c r="AI2448" s="455" t="n"/>
      <c r="AJ2448" s="455" t="n"/>
      <c r="AK2448" s="455" t="n"/>
      <c r="AL2448" s="455" t="n"/>
      <c r="AM2448" s="455" t="n"/>
      <c r="AN2448" s="455" t="n"/>
      <c r="AO2448" s="455" t="n"/>
      <c r="AP2448" s="455" t="n"/>
      <c r="AQ2448" s="455" t="n"/>
      <c r="AR2448" s="418" t="n"/>
      <c r="AS2448" s="418" t="n"/>
      <c r="AT2448" s="418" t="n"/>
    </row>
    <row r="2449">
      <c r="A2449" s="417" t="n">
        <v>2440</v>
      </c>
      <c r="B2449" s="418" t="inlineStr">
        <is>
          <t>Service fee</t>
        </is>
      </c>
      <c r="C2449" s="418" t="inlineStr">
        <is>
          <t>ប្យួរ៉ូ វេរីតាស (ខេមបូឌា) លីមីធីត</t>
        </is>
      </c>
      <c r="D2449" s="418" t="inlineStr">
        <is>
          <t>L001-107024462</t>
        </is>
      </c>
      <c r="E2449" s="418" t="inlineStr">
        <is>
          <t>59010323</t>
        </is>
      </c>
      <c r="F2449" s="419" t="n">
        <v>44365</v>
      </c>
      <c r="G2449" s="420" t="n">
        <v>55211</v>
      </c>
      <c r="H2449" s="418" t="n"/>
      <c r="I2449" s="455" t="n">
        <v>55211</v>
      </c>
      <c r="J2449" s="418">
        <f>IF(L2449&lt;&gt;"",L2449,K2449)</f>
        <v/>
      </c>
      <c r="K2449" s="418">
        <f>IF(AND(T2449=TRUE, U2449=TRUE, V2449=TRUE), IF(W2449&lt;-0.05, "អនុញ្ញាត (អ្នកផ្គត់ផ្គង់ប្រកាសខ្វះ)", "បានប្រកាស (អនុញ្ញាត)"), IF(AND(T2449=FALSE, U2449=FALSE, V2449=FALSE), "ព្យួរទុក (មិនមានទិន្នន័យ)", "ប្រកាសខុស (ព្យួរទុក)"))</f>
        <v/>
      </c>
      <c r="L2449" s="418" t="inlineStr"/>
      <c r="M2449" s="418" t="inlineStr"/>
      <c r="N2449" s="455" t="n"/>
      <c r="O2449" s="455">
        <f>IF(W2449&lt;0,AI2449,I2449)</f>
        <v/>
      </c>
      <c r="P2449" s="455">
        <f>I2449-O2449</f>
        <v/>
      </c>
      <c r="Q2449" s="418" t="n"/>
      <c r="R2449" s="418" t="inlineStr">
        <is>
          <t>59010323</t>
        </is>
      </c>
      <c r="S2449" s="418" t="inlineStr"/>
      <c r="T2449" s="418">
        <f>R2449=S2449</f>
        <v/>
      </c>
      <c r="U2449" s="418">
        <f>AND(MONTH(F2449)=MONTH(Y2449), YEAR(F2449)=YEAR(Y2449))</f>
        <v/>
      </c>
      <c r="V2449" s="418">
        <f>AND(AC2449&lt;&gt;"", 'Company information'!D$4&lt;&gt;"", RIGHT(SUBSTITUTE(AC2449,"-",""),9)=RIGHT(SUBSTITUTE('Company information'!D$4,"-",""),9))</f>
        <v/>
      </c>
      <c r="W2449" s="418">
        <f>AI2449-I2449</f>
        <v/>
      </c>
      <c r="X2449" s="455" t="n"/>
      <c r="Y2449" s="417" t="n"/>
      <c r="Z2449" s="418" t="n"/>
      <c r="AA2449" s="418" t="n"/>
      <c r="AB2449" s="418" t="n"/>
      <c r="AC2449" s="418" t="n"/>
      <c r="AD2449" s="418" t="n"/>
      <c r="AE2449" s="455" t="n"/>
      <c r="AF2449" s="455" t="n"/>
      <c r="AG2449" s="455" t="n"/>
      <c r="AH2449" s="455" t="n"/>
      <c r="AI2449" s="455" t="n"/>
      <c r="AJ2449" s="455" t="n"/>
      <c r="AK2449" s="455" t="n"/>
      <c r="AL2449" s="455" t="n"/>
      <c r="AM2449" s="455" t="n"/>
      <c r="AN2449" s="455" t="n"/>
      <c r="AO2449" s="455" t="n"/>
      <c r="AP2449" s="455" t="n"/>
      <c r="AQ2449" s="455" t="n"/>
      <c r="AR2449" s="418" t="n"/>
      <c r="AS2449" s="418" t="n"/>
      <c r="AT2449" s="418" t="n"/>
    </row>
    <row r="2450">
      <c r="A2450" s="417" t="n">
        <v>2441</v>
      </c>
      <c r="B2450" s="418" t="inlineStr">
        <is>
          <t>Service fee</t>
        </is>
      </c>
      <c r="C2450" s="418" t="inlineStr">
        <is>
          <t>ប្យួរ៉ូ វេរីតាស (ខេមបូឌា) លីមីធីត</t>
        </is>
      </c>
      <c r="D2450" s="418" t="inlineStr">
        <is>
          <t>L001-107024462</t>
        </is>
      </c>
      <c r="E2450" s="418" t="inlineStr">
        <is>
          <t>59010334</t>
        </is>
      </c>
      <c r="F2450" s="419" t="n">
        <v>44368</v>
      </c>
      <c r="G2450" s="420" t="n">
        <v>110419</v>
      </c>
      <c r="H2450" s="418" t="n"/>
      <c r="I2450" s="455" t="n">
        <v>110419</v>
      </c>
      <c r="J2450" s="418">
        <f>IF(L2450&lt;&gt;"",L2450,K2450)</f>
        <v/>
      </c>
      <c r="K2450" s="418">
        <f>IF(AND(T2450=TRUE, U2450=TRUE, V2450=TRUE), IF(W2450&lt;-0.05, "អនុញ្ញាត (អ្នកផ្គត់ផ្គង់ប្រកាសខ្វះ)", "បានប្រកាស (អនុញ្ញាត)"), IF(AND(T2450=FALSE, U2450=FALSE, V2450=FALSE), "ព្យួរទុក (មិនមានទិន្នន័យ)", "ប្រកាសខុស (ព្យួរទុក)"))</f>
        <v/>
      </c>
      <c r="L2450" s="418" t="inlineStr"/>
      <c r="M2450" s="418" t="inlineStr"/>
      <c r="N2450" s="455" t="n"/>
      <c r="O2450" s="455">
        <f>IF(W2450&lt;0,AI2450,I2450)</f>
        <v/>
      </c>
      <c r="P2450" s="455">
        <f>I2450-O2450</f>
        <v/>
      </c>
      <c r="Q2450" s="418" t="n"/>
      <c r="R2450" s="418" t="inlineStr">
        <is>
          <t>59010334</t>
        </is>
      </c>
      <c r="S2450" s="418" t="inlineStr"/>
      <c r="T2450" s="418">
        <f>R2450=S2450</f>
        <v/>
      </c>
      <c r="U2450" s="418">
        <f>AND(MONTH(F2450)=MONTH(Y2450), YEAR(F2450)=YEAR(Y2450))</f>
        <v/>
      </c>
      <c r="V2450" s="418">
        <f>AND(AC2450&lt;&gt;"", 'Company information'!D$4&lt;&gt;"", RIGHT(SUBSTITUTE(AC2450,"-",""),9)=RIGHT(SUBSTITUTE('Company information'!D$4,"-",""),9))</f>
        <v/>
      </c>
      <c r="W2450" s="418">
        <f>AI2450-I2450</f>
        <v/>
      </c>
      <c r="X2450" s="455" t="n"/>
      <c r="Y2450" s="417" t="n"/>
      <c r="Z2450" s="418" t="n"/>
      <c r="AA2450" s="418" t="n"/>
      <c r="AB2450" s="418" t="n"/>
      <c r="AC2450" s="418" t="n"/>
      <c r="AD2450" s="418" t="n"/>
      <c r="AE2450" s="455" t="n"/>
      <c r="AF2450" s="455" t="n"/>
      <c r="AG2450" s="455" t="n"/>
      <c r="AH2450" s="455" t="n"/>
      <c r="AI2450" s="455" t="n"/>
      <c r="AJ2450" s="455" t="n"/>
      <c r="AK2450" s="455" t="n"/>
      <c r="AL2450" s="455" t="n"/>
      <c r="AM2450" s="455" t="n"/>
      <c r="AN2450" s="455" t="n"/>
      <c r="AO2450" s="455" t="n"/>
      <c r="AP2450" s="455" t="n"/>
      <c r="AQ2450" s="455" t="n"/>
      <c r="AR2450" s="418" t="n"/>
      <c r="AS2450" s="418" t="n"/>
      <c r="AT2450" s="418" t="n"/>
    </row>
    <row r="2451">
      <c r="A2451" s="417" t="n">
        <v>2442</v>
      </c>
      <c r="B2451" s="418" t="inlineStr">
        <is>
          <t>Dest. Terminal Handli</t>
        </is>
      </c>
      <c r="C2451" s="418" t="inlineStr">
        <is>
          <t>ត្រេនម៉ារីន ឡូជីស្ទីក (ខេមបូឌា)</t>
        </is>
      </c>
      <c r="D2451" s="418" t="inlineStr">
        <is>
          <t>L001-106004107</t>
        </is>
      </c>
      <c r="E2451" s="418" t="inlineStr">
        <is>
          <t>9963005634</t>
        </is>
      </c>
      <c r="F2451" s="419" t="n">
        <v>44536</v>
      </c>
      <c r="G2451" s="420" t="n">
        <v>100009</v>
      </c>
      <c r="H2451" s="418" t="n"/>
      <c r="I2451" s="455" t="n">
        <v>100009</v>
      </c>
      <c r="J2451" s="418">
        <f>IF(L2451&lt;&gt;"",L2451,K2451)</f>
        <v/>
      </c>
      <c r="K2451" s="418">
        <f>IF(AND(T2451=TRUE, U2451=TRUE, V2451=TRUE), IF(W2451&lt;-0.05, "អនុញ្ញាត (អ្នកផ្គត់ផ្គង់ប្រកាសខ្វះ)", "បានប្រកាស (អនុញ្ញាត)"), IF(AND(T2451=FALSE, U2451=FALSE, V2451=FALSE), "ព្យួរទុក (មិនមានទិន្នន័យ)", "ប្រកាសខុស (ព្យួរទុក)"))</f>
        <v/>
      </c>
      <c r="L2451" s="418" t="inlineStr"/>
      <c r="M2451" s="418" t="inlineStr"/>
      <c r="N2451" s="455" t="n"/>
      <c r="O2451" s="455">
        <f>IF(W2451&lt;0,AI2451,I2451)</f>
        <v/>
      </c>
      <c r="P2451" s="455">
        <f>I2451-O2451</f>
        <v/>
      </c>
      <c r="Q2451" s="418" t="n"/>
      <c r="R2451" s="418" t="inlineStr">
        <is>
          <t>9963005634</t>
        </is>
      </c>
      <c r="S2451" s="418" t="inlineStr"/>
      <c r="T2451" s="418">
        <f>R2451=S2451</f>
        <v/>
      </c>
      <c r="U2451" s="418">
        <f>AND(MONTH(F2451)=MONTH(Y2451), YEAR(F2451)=YEAR(Y2451))</f>
        <v/>
      </c>
      <c r="V2451" s="418">
        <f>AND(AC2451&lt;&gt;"", 'Company information'!D$4&lt;&gt;"", RIGHT(SUBSTITUTE(AC2451,"-",""),9)=RIGHT(SUBSTITUTE('Company information'!D$4,"-",""),9))</f>
        <v/>
      </c>
      <c r="W2451" s="418">
        <f>AI2451-I2451</f>
        <v/>
      </c>
      <c r="X2451" s="455" t="n"/>
      <c r="Y2451" s="417" t="n"/>
      <c r="Z2451" s="418" t="n"/>
      <c r="AA2451" s="418" t="n"/>
      <c r="AB2451" s="418" t="n"/>
      <c r="AC2451" s="418" t="n"/>
      <c r="AD2451" s="418" t="n"/>
      <c r="AE2451" s="455" t="n"/>
      <c r="AF2451" s="455" t="n"/>
      <c r="AG2451" s="455" t="n"/>
      <c r="AH2451" s="455" t="n"/>
      <c r="AI2451" s="455" t="n"/>
      <c r="AJ2451" s="455" t="n"/>
      <c r="AK2451" s="455" t="n"/>
      <c r="AL2451" s="455" t="n"/>
      <c r="AM2451" s="455" t="n"/>
      <c r="AN2451" s="455" t="n"/>
      <c r="AO2451" s="455" t="n"/>
      <c r="AP2451" s="455" t="n"/>
      <c r="AQ2451" s="455" t="n"/>
      <c r="AR2451" s="418" t="n"/>
      <c r="AS2451" s="418" t="n"/>
      <c r="AT2451" s="418" t="n"/>
    </row>
    <row r="2452">
      <c r="A2452" s="417" t="n">
        <v>2443</v>
      </c>
      <c r="B2452" s="418" t="inlineStr">
        <is>
          <t>Lift-On&amp; Lift-Off</t>
        </is>
      </c>
      <c r="C2452" s="418" t="inlineStr">
        <is>
          <t>កំពង់ផែស្វយ័តក្រុងព្រះសីហនុ</t>
        </is>
      </c>
      <c r="D2452" s="418" t="inlineStr">
        <is>
          <t>L001-100044638</t>
        </is>
      </c>
      <c r="E2452" s="418" t="inlineStr">
        <is>
          <t>097161</t>
        </is>
      </c>
      <c r="F2452" s="419" t="n">
        <v>44363</v>
      </c>
      <c r="G2452" s="420" t="n">
        <v>35479</v>
      </c>
      <c r="H2452" s="418" t="n"/>
      <c r="I2452" s="455" t="n">
        <v>35479</v>
      </c>
      <c r="J2452" s="418">
        <f>IF(L2452&lt;&gt;"",L2452,K2452)</f>
        <v/>
      </c>
      <c r="K2452" s="418">
        <f>IF(AND(T2452=TRUE, U2452=TRUE, V2452=TRUE), IF(W2452&lt;-0.05, "អនុញ្ញាត (អ្នកផ្គត់ផ្គង់ប្រកាសខ្វះ)", "បានប្រកាស (អនុញ្ញាត)"), IF(AND(T2452=FALSE, U2452=FALSE, V2452=FALSE), "ព្យួរទុក (មិនមានទិន្នន័យ)", "ប្រកាសខុស (ព្យួរទុក)"))</f>
        <v/>
      </c>
      <c r="L2452" s="418" t="inlineStr"/>
      <c r="M2452" s="418" t="inlineStr"/>
      <c r="N2452" s="455" t="n"/>
      <c r="O2452" s="455">
        <f>IF(W2452&lt;0,AI2452,I2452)</f>
        <v/>
      </c>
      <c r="P2452" s="455">
        <f>I2452-O2452</f>
        <v/>
      </c>
      <c r="Q2452" s="418" t="n"/>
      <c r="R2452" s="418" t="inlineStr">
        <is>
          <t>097161</t>
        </is>
      </c>
      <c r="S2452" s="418" t="inlineStr"/>
      <c r="T2452" s="418">
        <f>R2452=S2452</f>
        <v/>
      </c>
      <c r="U2452" s="418">
        <f>AND(MONTH(F2452)=MONTH(Y2452), YEAR(F2452)=YEAR(Y2452))</f>
        <v/>
      </c>
      <c r="V2452" s="418">
        <f>AND(AC2452&lt;&gt;"", 'Company information'!D$4&lt;&gt;"", RIGHT(SUBSTITUTE(AC2452,"-",""),9)=RIGHT(SUBSTITUTE('Company information'!D$4,"-",""),9))</f>
        <v/>
      </c>
      <c r="W2452" s="418">
        <f>AI2452-I2452</f>
        <v/>
      </c>
      <c r="X2452" s="455" t="n"/>
      <c r="Y2452" s="417" t="n"/>
      <c r="Z2452" s="418" t="n"/>
      <c r="AA2452" s="418" t="n"/>
      <c r="AB2452" s="418" t="n"/>
      <c r="AC2452" s="418" t="n"/>
      <c r="AD2452" s="418" t="n"/>
      <c r="AE2452" s="455" t="n"/>
      <c r="AF2452" s="455" t="n"/>
      <c r="AG2452" s="455" t="n"/>
      <c r="AH2452" s="455" t="n"/>
      <c r="AI2452" s="455" t="n"/>
      <c r="AJ2452" s="455" t="n"/>
      <c r="AK2452" s="455" t="n"/>
      <c r="AL2452" s="455" t="n"/>
      <c r="AM2452" s="455" t="n"/>
      <c r="AN2452" s="455" t="n"/>
      <c r="AO2452" s="455" t="n"/>
      <c r="AP2452" s="455" t="n"/>
      <c r="AQ2452" s="455" t="n"/>
      <c r="AR2452" s="418" t="n"/>
      <c r="AS2452" s="418" t="n"/>
      <c r="AT2452" s="418" t="n"/>
    </row>
    <row r="2453">
      <c r="A2453" s="417" t="n">
        <v>2444</v>
      </c>
      <c r="B2453" s="418" t="inlineStr">
        <is>
          <t>Service Fee</t>
        </is>
      </c>
      <c r="C2453" s="418" t="inlineStr">
        <is>
          <t>សូស៊ីយេតេ កុងសេស្យូនែរ ដឺ ឡាអេរ៉ូព័រ</t>
        </is>
      </c>
      <c r="D2453" s="418" t="inlineStr">
        <is>
          <t>L001-100047300</t>
        </is>
      </c>
      <c r="E2453" s="418" t="inlineStr">
        <is>
          <t>2100-028039</t>
        </is>
      </c>
      <c r="F2453" s="419" t="n">
        <v>44292</v>
      </c>
      <c r="G2453" s="420" t="n">
        <v>9825</v>
      </c>
      <c r="H2453" s="418" t="n"/>
      <c r="I2453" s="455" t="n">
        <v>9825</v>
      </c>
      <c r="J2453" s="418">
        <f>IF(L2453&lt;&gt;"",L2453,K2453)</f>
        <v/>
      </c>
      <c r="K2453" s="418">
        <f>IF(AND(T2453=TRUE, U2453=TRUE, V2453=TRUE), IF(W2453&lt;-0.05, "អនុញ្ញាត (អ្នកផ្គត់ផ្គង់ប្រកាសខ្វះ)", "បានប្រកាស (អនុញ្ញាត)"), IF(AND(T2453=FALSE, U2453=FALSE, V2453=FALSE), "ព្យួរទុក (មិនមានទិន្នន័យ)", "ប្រកាសខុស (ព្យួរទុក)"))</f>
        <v/>
      </c>
      <c r="L2453" s="418" t="inlineStr"/>
      <c r="M2453" s="418" t="inlineStr"/>
      <c r="N2453" s="455" t="n"/>
      <c r="O2453" s="455">
        <f>IF(W2453&lt;0,AI2453,I2453)</f>
        <v/>
      </c>
      <c r="P2453" s="455">
        <f>I2453-O2453</f>
        <v/>
      </c>
      <c r="Q2453" s="418" t="n"/>
      <c r="R2453" s="418" t="inlineStr">
        <is>
          <t>2100-028039</t>
        </is>
      </c>
      <c r="S2453" s="418" t="inlineStr"/>
      <c r="T2453" s="418">
        <f>R2453=S2453</f>
        <v/>
      </c>
      <c r="U2453" s="418">
        <f>AND(MONTH(F2453)=MONTH(Y2453), YEAR(F2453)=YEAR(Y2453))</f>
        <v/>
      </c>
      <c r="V2453" s="418">
        <f>AND(AC2453&lt;&gt;"", 'Company information'!D$4&lt;&gt;"", RIGHT(SUBSTITUTE(AC2453,"-",""),9)=RIGHT(SUBSTITUTE('Company information'!D$4,"-",""),9))</f>
        <v/>
      </c>
      <c r="W2453" s="418">
        <f>AI2453-I2453</f>
        <v/>
      </c>
      <c r="X2453" s="455" t="n"/>
      <c r="Y2453" s="417" t="n"/>
      <c r="Z2453" s="418" t="n"/>
      <c r="AA2453" s="418" t="n"/>
      <c r="AB2453" s="418" t="n"/>
      <c r="AC2453" s="418" t="n"/>
      <c r="AD2453" s="418" t="n"/>
      <c r="AE2453" s="455" t="n"/>
      <c r="AF2453" s="455" t="n"/>
      <c r="AG2453" s="455" t="n"/>
      <c r="AH2453" s="455" t="n"/>
      <c r="AI2453" s="455" t="n"/>
      <c r="AJ2453" s="455" t="n"/>
      <c r="AK2453" s="455" t="n"/>
      <c r="AL2453" s="455" t="n"/>
      <c r="AM2453" s="455" t="n"/>
      <c r="AN2453" s="455" t="n"/>
      <c r="AO2453" s="455" t="n"/>
      <c r="AP2453" s="455" t="n"/>
      <c r="AQ2453" s="455" t="n"/>
      <c r="AR2453" s="418" t="n"/>
      <c r="AS2453" s="418" t="n"/>
      <c r="AT2453" s="418" t="n"/>
    </row>
    <row r="2454">
      <c r="A2454" s="417" t="n">
        <v>2445</v>
      </c>
      <c r="B2454" s="418" t="inlineStr">
        <is>
          <t>Service Fee</t>
        </is>
      </c>
      <c r="C2454" s="418" t="inlineStr">
        <is>
          <t>សូស៊ីយេតេ កុងសេស្យូនែរ ដឺ ឡាអេរ៉ូព័រ</t>
        </is>
      </c>
      <c r="D2454" s="418" t="inlineStr">
        <is>
          <t>L001-100047300</t>
        </is>
      </c>
      <c r="E2454" s="418" t="inlineStr">
        <is>
          <t>2100-032694</t>
        </is>
      </c>
      <c r="F2454" s="419" t="n">
        <v>44372</v>
      </c>
      <c r="G2454" s="420" t="n">
        <v>3260</v>
      </c>
      <c r="H2454" s="418" t="n"/>
      <c r="I2454" s="455" t="n">
        <v>3260</v>
      </c>
      <c r="J2454" s="418">
        <f>IF(L2454&lt;&gt;"",L2454,K2454)</f>
        <v/>
      </c>
      <c r="K2454" s="418">
        <f>IF(AND(T2454=TRUE, U2454=TRUE, V2454=TRUE), IF(W2454&lt;-0.05, "អនុញ្ញាត (អ្នកផ្គត់ផ្គង់ប្រកាសខ្វះ)", "បានប្រកាស (អនុញ្ញាត)"), IF(AND(T2454=FALSE, U2454=FALSE, V2454=FALSE), "ព្យួរទុក (មិនមានទិន្នន័យ)", "ប្រកាសខុស (ព្យួរទុក)"))</f>
        <v/>
      </c>
      <c r="L2454" s="418" t="inlineStr"/>
      <c r="M2454" s="418" t="inlineStr"/>
      <c r="N2454" s="455" t="n"/>
      <c r="O2454" s="455">
        <f>IF(W2454&lt;0,AI2454,I2454)</f>
        <v/>
      </c>
      <c r="P2454" s="455">
        <f>I2454-O2454</f>
        <v/>
      </c>
      <c r="Q2454" s="418" t="n"/>
      <c r="R2454" s="418" t="inlineStr">
        <is>
          <t>2100-032694</t>
        </is>
      </c>
      <c r="S2454" s="418" t="inlineStr"/>
      <c r="T2454" s="418">
        <f>R2454=S2454</f>
        <v/>
      </c>
      <c r="U2454" s="418">
        <f>AND(MONTH(F2454)=MONTH(Y2454), YEAR(F2454)=YEAR(Y2454))</f>
        <v/>
      </c>
      <c r="V2454" s="418">
        <f>AND(AC2454&lt;&gt;"", 'Company information'!D$4&lt;&gt;"", RIGHT(SUBSTITUTE(AC2454,"-",""),9)=RIGHT(SUBSTITUTE('Company information'!D$4,"-",""),9))</f>
        <v/>
      </c>
      <c r="W2454" s="418">
        <f>AI2454-I2454</f>
        <v/>
      </c>
      <c r="X2454" s="455" t="n"/>
      <c r="Y2454" s="417" t="n"/>
      <c r="Z2454" s="418" t="n"/>
      <c r="AA2454" s="418" t="n"/>
      <c r="AB2454" s="418" t="n"/>
      <c r="AC2454" s="418" t="n"/>
      <c r="AD2454" s="418" t="n"/>
      <c r="AE2454" s="455" t="n"/>
      <c r="AF2454" s="455" t="n"/>
      <c r="AG2454" s="455" t="n"/>
      <c r="AH2454" s="455" t="n"/>
      <c r="AI2454" s="455" t="n"/>
      <c r="AJ2454" s="455" t="n"/>
      <c r="AK2454" s="455" t="n"/>
      <c r="AL2454" s="455" t="n"/>
      <c r="AM2454" s="455" t="n"/>
      <c r="AN2454" s="455" t="n"/>
      <c r="AO2454" s="455" t="n"/>
      <c r="AP2454" s="455" t="n"/>
      <c r="AQ2454" s="455" t="n"/>
      <c r="AR2454" s="418" t="n"/>
      <c r="AS2454" s="418" t="n"/>
      <c r="AT2454" s="418" t="n"/>
    </row>
    <row r="2455">
      <c r="A2455" s="417" t="n">
        <v>2446</v>
      </c>
      <c r="B2455" s="418" t="inlineStr">
        <is>
          <t>Service Fee</t>
        </is>
      </c>
      <c r="C2455" s="418" t="inlineStr">
        <is>
          <t>សូស៊ីយេតេ កុងសេស្យូនែរ ដឺ ឡាអេរ៉ូព័រ</t>
        </is>
      </c>
      <c r="D2455" s="418" t="inlineStr">
        <is>
          <t>L001-100047300</t>
        </is>
      </c>
      <c r="E2455" s="418" t="inlineStr">
        <is>
          <t>2100-031239</t>
        </is>
      </c>
      <c r="F2455" s="419" t="n">
        <v>44366</v>
      </c>
      <c r="G2455" s="420" t="n">
        <v>9097</v>
      </c>
      <c r="H2455" s="418" t="n"/>
      <c r="I2455" s="455" t="n">
        <v>9097</v>
      </c>
      <c r="J2455" s="418">
        <f>IF(L2455&lt;&gt;"",L2455,K2455)</f>
        <v/>
      </c>
      <c r="K2455" s="418">
        <f>IF(AND(T2455=TRUE, U2455=TRUE, V2455=TRUE), IF(W2455&lt;-0.05, "អនុញ្ញាត (អ្នកផ្គត់ផ្គង់ប្រកាសខ្វះ)", "បានប្រកាស (អនុញ្ញាត)"), IF(AND(T2455=FALSE, U2455=FALSE, V2455=FALSE), "ព្យួរទុក (មិនមានទិន្នន័យ)", "ប្រកាសខុស (ព្យួរទុក)"))</f>
        <v/>
      </c>
      <c r="L2455" s="418" t="inlineStr"/>
      <c r="M2455" s="418" t="inlineStr"/>
      <c r="N2455" s="455" t="n"/>
      <c r="O2455" s="455">
        <f>IF(W2455&lt;0,AI2455,I2455)</f>
        <v/>
      </c>
      <c r="P2455" s="455">
        <f>I2455-O2455</f>
        <v/>
      </c>
      <c r="Q2455" s="418" t="n"/>
      <c r="R2455" s="418" t="inlineStr">
        <is>
          <t>2100-031239</t>
        </is>
      </c>
      <c r="S2455" s="418" t="inlineStr"/>
      <c r="T2455" s="418">
        <f>R2455=S2455</f>
        <v/>
      </c>
      <c r="U2455" s="418">
        <f>AND(MONTH(F2455)=MONTH(Y2455), YEAR(F2455)=YEAR(Y2455))</f>
        <v/>
      </c>
      <c r="V2455" s="418">
        <f>AND(AC2455&lt;&gt;"", 'Company information'!D$4&lt;&gt;"", RIGHT(SUBSTITUTE(AC2455,"-",""),9)=RIGHT(SUBSTITUTE('Company information'!D$4,"-",""),9))</f>
        <v/>
      </c>
      <c r="W2455" s="418">
        <f>AI2455-I2455</f>
        <v/>
      </c>
      <c r="X2455" s="455" t="n"/>
      <c r="Y2455" s="417" t="n"/>
      <c r="Z2455" s="418" t="n"/>
      <c r="AA2455" s="418" t="n"/>
      <c r="AB2455" s="418" t="n"/>
      <c r="AC2455" s="418" t="n"/>
      <c r="AD2455" s="418" t="n"/>
      <c r="AE2455" s="455" t="n"/>
      <c r="AF2455" s="455" t="n"/>
      <c r="AG2455" s="455" t="n"/>
      <c r="AH2455" s="455" t="n"/>
      <c r="AI2455" s="455" t="n"/>
      <c r="AJ2455" s="455" t="n"/>
      <c r="AK2455" s="455" t="n"/>
      <c r="AL2455" s="455" t="n"/>
      <c r="AM2455" s="455" t="n"/>
      <c r="AN2455" s="455" t="n"/>
      <c r="AO2455" s="455" t="n"/>
      <c r="AP2455" s="455" t="n"/>
      <c r="AQ2455" s="455" t="n"/>
      <c r="AR2455" s="418" t="n"/>
      <c r="AS2455" s="418" t="n"/>
      <c r="AT2455" s="418" t="n"/>
    </row>
    <row r="2456">
      <c r="A2456" s="417" t="n">
        <v>2447</v>
      </c>
      <c r="B2456" s="418" t="inlineStr">
        <is>
          <t>Lift Off Charges</t>
        </is>
      </c>
      <c r="C2456" s="418" t="inlineStr">
        <is>
          <t>កំពង់ផែស្វយ័តភ្នំពេញ "ក.ស.ភ"</t>
        </is>
      </c>
      <c r="D2456" s="418" t="inlineStr">
        <is>
          <t>L001-100044999</t>
        </is>
      </c>
      <c r="E2456" s="418" t="inlineStr">
        <is>
          <t>INV20210633470</t>
        </is>
      </c>
      <c r="F2456" s="419" t="n">
        <v>44373</v>
      </c>
      <c r="G2456" s="420" t="n">
        <v>29340</v>
      </c>
      <c r="H2456" s="418" t="n"/>
      <c r="I2456" s="455" t="n">
        <v>29340</v>
      </c>
      <c r="J2456" s="418">
        <f>IF(L2456&lt;&gt;"",L2456,K2456)</f>
        <v/>
      </c>
      <c r="K2456" s="418">
        <f>IF(AND(T2456=TRUE, U2456=TRUE, V2456=TRUE), IF(W2456&lt;-0.05, "អនុញ្ញាត (អ្នកផ្គត់ផ្គង់ប្រកាសខ្វះ)", "បានប្រកាស (អនុញ្ញាត)"), IF(AND(T2456=FALSE, U2456=FALSE, V2456=FALSE), "ព្យួរទុក (មិនមានទិន្នន័យ)", "ប្រកាសខុស (ព្យួរទុក)"))</f>
        <v/>
      </c>
      <c r="L2456" s="418" t="inlineStr"/>
      <c r="M2456" s="418" t="inlineStr"/>
      <c r="N2456" s="455" t="n"/>
      <c r="O2456" s="455">
        <f>IF(W2456&lt;0,AI2456,I2456)</f>
        <v/>
      </c>
      <c r="P2456" s="455">
        <f>I2456-O2456</f>
        <v/>
      </c>
      <c r="Q2456" s="418" t="n"/>
      <c r="R2456" s="418" t="inlineStr">
        <is>
          <t>INV20210633470</t>
        </is>
      </c>
      <c r="S2456" s="418" t="inlineStr"/>
      <c r="T2456" s="418">
        <f>R2456=S2456</f>
        <v/>
      </c>
      <c r="U2456" s="418">
        <f>AND(MONTH(F2456)=MONTH(Y2456), YEAR(F2456)=YEAR(Y2456))</f>
        <v/>
      </c>
      <c r="V2456" s="418">
        <f>AND(AC2456&lt;&gt;"", 'Company information'!D$4&lt;&gt;"", RIGHT(SUBSTITUTE(AC2456,"-",""),9)=RIGHT(SUBSTITUTE('Company information'!D$4,"-",""),9))</f>
        <v/>
      </c>
      <c r="W2456" s="418">
        <f>AI2456-I2456</f>
        <v/>
      </c>
      <c r="X2456" s="455" t="n"/>
      <c r="Y2456" s="417" t="n"/>
      <c r="Z2456" s="418" t="n"/>
      <c r="AA2456" s="418" t="n"/>
      <c r="AB2456" s="418" t="n"/>
      <c r="AC2456" s="418" t="n"/>
      <c r="AD2456" s="418" t="n"/>
      <c r="AE2456" s="455" t="n"/>
      <c r="AF2456" s="455" t="n"/>
      <c r="AG2456" s="455" t="n"/>
      <c r="AH2456" s="455" t="n"/>
      <c r="AI2456" s="455" t="n"/>
      <c r="AJ2456" s="455" t="n"/>
      <c r="AK2456" s="455" t="n"/>
      <c r="AL2456" s="455" t="n"/>
      <c r="AM2456" s="455" t="n"/>
      <c r="AN2456" s="455" t="n"/>
      <c r="AO2456" s="455" t="n"/>
      <c r="AP2456" s="455" t="n"/>
      <c r="AQ2456" s="455" t="n"/>
      <c r="AR2456" s="418" t="n"/>
      <c r="AS2456" s="418" t="n"/>
      <c r="AT2456" s="418" t="n"/>
    </row>
    <row r="2457">
      <c r="A2457" s="417" t="n">
        <v>2448</v>
      </c>
      <c r="B2457" s="418" t="inlineStr">
        <is>
          <t>Lift Off Charges</t>
        </is>
      </c>
      <c r="C2457" s="418" t="inlineStr">
        <is>
          <t>កំពង់ផែស្វយ័តភ្នំពេញ "ក.ស.ភ"</t>
        </is>
      </c>
      <c r="D2457" s="418" t="inlineStr">
        <is>
          <t>L001-100044999</t>
        </is>
      </c>
      <c r="E2457" s="418" t="inlineStr">
        <is>
          <t>INV20210633466</t>
        </is>
      </c>
      <c r="F2457" s="419" t="n">
        <v>44373</v>
      </c>
      <c r="G2457" s="420" t="n">
        <v>29340</v>
      </c>
      <c r="H2457" s="418" t="n"/>
      <c r="I2457" s="455" t="n">
        <v>29340</v>
      </c>
      <c r="J2457" s="418">
        <f>IF(L2457&lt;&gt;"",L2457,K2457)</f>
        <v/>
      </c>
      <c r="K2457" s="418">
        <f>IF(AND(T2457=TRUE, U2457=TRUE, V2457=TRUE), IF(W2457&lt;-0.05, "អនុញ្ញាត (អ្នកផ្គត់ផ្គង់ប្រកាសខ្វះ)", "បានប្រកាស (អនុញ្ញាត)"), IF(AND(T2457=FALSE, U2457=FALSE, V2457=FALSE), "ព្យួរទុក (មិនមានទិន្នន័យ)", "ប្រកាសខុស (ព្យួរទុក)"))</f>
        <v/>
      </c>
      <c r="L2457" s="418" t="inlineStr"/>
      <c r="M2457" s="418" t="inlineStr"/>
      <c r="N2457" s="455" t="n"/>
      <c r="O2457" s="455">
        <f>IF(W2457&lt;0,AI2457,I2457)</f>
        <v/>
      </c>
      <c r="P2457" s="455">
        <f>I2457-O2457</f>
        <v/>
      </c>
      <c r="Q2457" s="418" t="n"/>
      <c r="R2457" s="418" t="inlineStr">
        <is>
          <t>INV20210633466</t>
        </is>
      </c>
      <c r="S2457" s="418" t="inlineStr"/>
      <c r="T2457" s="418">
        <f>R2457=S2457</f>
        <v/>
      </c>
      <c r="U2457" s="418">
        <f>AND(MONTH(F2457)=MONTH(Y2457), YEAR(F2457)=YEAR(Y2457))</f>
        <v/>
      </c>
      <c r="V2457" s="418">
        <f>AND(AC2457&lt;&gt;"", 'Company information'!D$4&lt;&gt;"", RIGHT(SUBSTITUTE(AC2457,"-",""),9)=RIGHT(SUBSTITUTE('Company information'!D$4,"-",""),9))</f>
        <v/>
      </c>
      <c r="W2457" s="418">
        <f>AI2457-I2457</f>
        <v/>
      </c>
      <c r="X2457" s="455" t="n"/>
      <c r="Y2457" s="417" t="n"/>
      <c r="Z2457" s="418" t="n"/>
      <c r="AA2457" s="418" t="n"/>
      <c r="AB2457" s="418" t="n"/>
      <c r="AC2457" s="418" t="n"/>
      <c r="AD2457" s="418" t="n"/>
      <c r="AE2457" s="455" t="n"/>
      <c r="AF2457" s="455" t="n"/>
      <c r="AG2457" s="455" t="n"/>
      <c r="AH2457" s="455" t="n"/>
      <c r="AI2457" s="455" t="n"/>
      <c r="AJ2457" s="455" t="n"/>
      <c r="AK2457" s="455" t="n"/>
      <c r="AL2457" s="455" t="n"/>
      <c r="AM2457" s="455" t="n"/>
      <c r="AN2457" s="455" t="n"/>
      <c r="AO2457" s="455" t="n"/>
      <c r="AP2457" s="455" t="n"/>
      <c r="AQ2457" s="455" t="n"/>
      <c r="AR2457" s="418" t="n"/>
      <c r="AS2457" s="418" t="n"/>
      <c r="AT2457" s="418" t="n"/>
    </row>
    <row r="2458">
      <c r="A2458" s="417" t="n">
        <v>2449</v>
      </c>
      <c r="B2458" s="418" t="inlineStr">
        <is>
          <t>Lift Off Charges</t>
        </is>
      </c>
      <c r="C2458" s="418" t="inlineStr">
        <is>
          <t>កំពង់ផែស្វយ័តភ្នំពេញ "ក.ស.ភ"</t>
        </is>
      </c>
      <c r="D2458" s="418" t="inlineStr">
        <is>
          <t>L001-100044999</t>
        </is>
      </c>
      <c r="E2458" s="418" t="inlineStr">
        <is>
          <t>INV20210633530</t>
        </is>
      </c>
      <c r="F2458" s="419" t="n">
        <v>44373</v>
      </c>
      <c r="G2458" s="420" t="n">
        <v>29340</v>
      </c>
      <c r="H2458" s="418" t="n"/>
      <c r="I2458" s="455" t="n">
        <v>29340</v>
      </c>
      <c r="J2458" s="418">
        <f>IF(L2458&lt;&gt;"",L2458,K2458)</f>
        <v/>
      </c>
      <c r="K2458" s="418">
        <f>IF(AND(T2458=TRUE, U2458=TRUE, V2458=TRUE), IF(W2458&lt;-0.05, "អនុញ្ញាត (អ្នកផ្គត់ផ្គង់ប្រកាសខ្វះ)", "បានប្រកាស (អនុញ្ញាត)"), IF(AND(T2458=FALSE, U2458=FALSE, V2458=FALSE), "ព្យួរទុក (មិនមានទិន្នន័យ)", "ប្រកាសខុស (ព្យួរទុក)"))</f>
        <v/>
      </c>
      <c r="L2458" s="418" t="inlineStr"/>
      <c r="M2458" s="418" t="inlineStr"/>
      <c r="N2458" s="455" t="n"/>
      <c r="O2458" s="455">
        <f>IF(W2458&lt;0,AI2458,I2458)</f>
        <v/>
      </c>
      <c r="P2458" s="455">
        <f>I2458-O2458</f>
        <v/>
      </c>
      <c r="Q2458" s="418" t="n"/>
      <c r="R2458" s="418" t="inlineStr">
        <is>
          <t>INV20210633530</t>
        </is>
      </c>
      <c r="S2458" s="418" t="inlineStr"/>
      <c r="T2458" s="418">
        <f>R2458=S2458</f>
        <v/>
      </c>
      <c r="U2458" s="418">
        <f>AND(MONTH(F2458)=MONTH(Y2458), YEAR(F2458)=YEAR(Y2458))</f>
        <v/>
      </c>
      <c r="V2458" s="418">
        <f>AND(AC2458&lt;&gt;"", 'Company information'!D$4&lt;&gt;"", RIGHT(SUBSTITUTE(AC2458,"-",""),9)=RIGHT(SUBSTITUTE('Company information'!D$4,"-",""),9))</f>
        <v/>
      </c>
      <c r="W2458" s="418">
        <f>AI2458-I2458</f>
        <v/>
      </c>
      <c r="X2458" s="455" t="n"/>
      <c r="Y2458" s="417" t="n"/>
      <c r="Z2458" s="418" t="n"/>
      <c r="AA2458" s="418" t="n"/>
      <c r="AB2458" s="418" t="n"/>
      <c r="AC2458" s="418" t="n"/>
      <c r="AD2458" s="418" t="n"/>
      <c r="AE2458" s="455" t="n"/>
      <c r="AF2458" s="455" t="n"/>
      <c r="AG2458" s="455" t="n"/>
      <c r="AH2458" s="455" t="n"/>
      <c r="AI2458" s="455" t="n"/>
      <c r="AJ2458" s="455" t="n"/>
      <c r="AK2458" s="455" t="n"/>
      <c r="AL2458" s="455" t="n"/>
      <c r="AM2458" s="455" t="n"/>
      <c r="AN2458" s="455" t="n"/>
      <c r="AO2458" s="455" t="n"/>
      <c r="AP2458" s="455" t="n"/>
      <c r="AQ2458" s="455" t="n"/>
      <c r="AR2458" s="418" t="n"/>
      <c r="AS2458" s="418" t="n"/>
      <c r="AT2458" s="418" t="n"/>
    </row>
    <row r="2459">
      <c r="A2459" s="417" t="n">
        <v>2450</v>
      </c>
      <c r="B2459" s="418" t="inlineStr">
        <is>
          <t>Lift Off Charges</t>
        </is>
      </c>
      <c r="C2459" s="418" t="inlineStr">
        <is>
          <t>កំពង់ផែស្វយ័តភ្នំពេញ "ក.ស.ភ"</t>
        </is>
      </c>
      <c r="D2459" s="418" t="inlineStr">
        <is>
          <t>L001-100044999</t>
        </is>
      </c>
      <c r="E2459" s="418" t="inlineStr">
        <is>
          <t>INV20210630366</t>
        </is>
      </c>
      <c r="F2459" s="419" t="n">
        <v>44536</v>
      </c>
      <c r="G2459" s="420" t="n">
        <v>29390</v>
      </c>
      <c r="H2459" s="418" t="n"/>
      <c r="I2459" s="455" t="n">
        <v>29390</v>
      </c>
      <c r="J2459" s="418">
        <f>IF(L2459&lt;&gt;"",L2459,K2459)</f>
        <v/>
      </c>
      <c r="K2459" s="418">
        <f>IF(AND(T2459=TRUE, U2459=TRUE, V2459=TRUE), IF(W2459&lt;-0.05, "អនុញ្ញាត (អ្នកផ្គត់ផ្គង់ប្រកាសខ្វះ)", "បានប្រកាស (អនុញ្ញាត)"), IF(AND(T2459=FALSE, U2459=FALSE, V2459=FALSE), "ព្យួរទុក (មិនមានទិន្នន័យ)", "ប្រកាសខុស (ព្យួរទុក)"))</f>
        <v/>
      </c>
      <c r="L2459" s="418" t="inlineStr"/>
      <c r="M2459" s="418" t="inlineStr"/>
      <c r="N2459" s="455" t="n"/>
      <c r="O2459" s="455">
        <f>IF(W2459&lt;0,AI2459,I2459)</f>
        <v/>
      </c>
      <c r="P2459" s="455">
        <f>I2459-O2459</f>
        <v/>
      </c>
      <c r="Q2459" s="418" t="n"/>
      <c r="R2459" s="418" t="inlineStr">
        <is>
          <t>INV20210630366</t>
        </is>
      </c>
      <c r="S2459" s="418" t="inlineStr"/>
      <c r="T2459" s="418">
        <f>R2459=S2459</f>
        <v/>
      </c>
      <c r="U2459" s="418">
        <f>AND(MONTH(F2459)=MONTH(Y2459), YEAR(F2459)=YEAR(Y2459))</f>
        <v/>
      </c>
      <c r="V2459" s="418">
        <f>AND(AC2459&lt;&gt;"", 'Company information'!D$4&lt;&gt;"", RIGHT(SUBSTITUTE(AC2459,"-",""),9)=RIGHT(SUBSTITUTE('Company information'!D$4,"-",""),9))</f>
        <v/>
      </c>
      <c r="W2459" s="418">
        <f>AI2459-I2459</f>
        <v/>
      </c>
      <c r="X2459" s="455" t="n"/>
      <c r="Y2459" s="417" t="n"/>
      <c r="Z2459" s="418" t="n"/>
      <c r="AA2459" s="418" t="n"/>
      <c r="AB2459" s="418" t="n"/>
      <c r="AC2459" s="418" t="n"/>
      <c r="AD2459" s="418" t="n"/>
      <c r="AE2459" s="455" t="n"/>
      <c r="AF2459" s="455" t="n"/>
      <c r="AG2459" s="455" t="n"/>
      <c r="AH2459" s="455" t="n"/>
      <c r="AI2459" s="455" t="n"/>
      <c r="AJ2459" s="455" t="n"/>
      <c r="AK2459" s="455" t="n"/>
      <c r="AL2459" s="455" t="n"/>
      <c r="AM2459" s="455" t="n"/>
      <c r="AN2459" s="455" t="n"/>
      <c r="AO2459" s="455" t="n"/>
      <c r="AP2459" s="455" t="n"/>
      <c r="AQ2459" s="455" t="n"/>
      <c r="AR2459" s="418" t="n"/>
      <c r="AS2459" s="418" t="n"/>
      <c r="AT2459" s="418" t="n"/>
    </row>
    <row r="2460">
      <c r="A2460" s="417" t="n">
        <v>2451</v>
      </c>
      <c r="B2460" s="418" t="inlineStr">
        <is>
          <t>SEAL FEE</t>
        </is>
      </c>
      <c r="C2460" s="418" t="inlineStr">
        <is>
          <t>ខូស្កូ ស៊ីបភីង ឡាញ (ខេមបូឌា) ឯ.ក</t>
        </is>
      </c>
      <c r="D2460" s="418" t="inlineStr">
        <is>
          <t>L001-100103383</t>
        </is>
      </c>
      <c r="E2460" s="418" t="inlineStr">
        <is>
          <t>COS2106-07467</t>
        </is>
      </c>
      <c r="F2460" s="419" t="n">
        <v>44361</v>
      </c>
      <c r="G2460" s="420" t="n">
        <v>110976</v>
      </c>
      <c r="H2460" s="418" t="n"/>
      <c r="I2460" s="455" t="n">
        <v>110976</v>
      </c>
      <c r="J2460" s="418">
        <f>IF(L2460&lt;&gt;"",L2460,K2460)</f>
        <v/>
      </c>
      <c r="K2460" s="418">
        <f>IF(AND(T2460=TRUE, U2460=TRUE, V2460=TRUE), IF(W2460&lt;-0.05, "អនុញ្ញាត (អ្នកផ្គត់ផ្គង់ប្រកាសខ្វះ)", "បានប្រកាស (អនុញ្ញាត)"), IF(AND(T2460=FALSE, U2460=FALSE, V2460=FALSE), "ព្យួរទុក (មិនមានទិន្នន័យ)", "ប្រកាសខុស (ព្យួរទុក)"))</f>
        <v/>
      </c>
      <c r="L2460" s="418" t="inlineStr"/>
      <c r="M2460" s="418" t="inlineStr"/>
      <c r="N2460" s="455" t="n"/>
      <c r="O2460" s="455">
        <f>IF(W2460&lt;0,AI2460,I2460)</f>
        <v/>
      </c>
      <c r="P2460" s="455">
        <f>I2460-O2460</f>
        <v/>
      </c>
      <c r="Q2460" s="418" t="n"/>
      <c r="R2460" s="418" t="inlineStr">
        <is>
          <t>COS2106-07467</t>
        </is>
      </c>
      <c r="S2460" s="418" t="inlineStr"/>
      <c r="T2460" s="418">
        <f>R2460=S2460</f>
        <v/>
      </c>
      <c r="U2460" s="418">
        <f>AND(MONTH(F2460)=MONTH(Y2460), YEAR(F2460)=YEAR(Y2460))</f>
        <v/>
      </c>
      <c r="V2460" s="418">
        <f>AND(AC2460&lt;&gt;"", 'Company information'!D$4&lt;&gt;"", RIGHT(SUBSTITUTE(AC2460,"-",""),9)=RIGHT(SUBSTITUTE('Company information'!D$4,"-",""),9))</f>
        <v/>
      </c>
      <c r="W2460" s="418">
        <f>AI2460-I2460</f>
        <v/>
      </c>
      <c r="X2460" s="455" t="n"/>
      <c r="Y2460" s="417" t="n"/>
      <c r="Z2460" s="418" t="n"/>
      <c r="AA2460" s="418" t="n"/>
      <c r="AB2460" s="418" t="n"/>
      <c r="AC2460" s="418" t="n"/>
      <c r="AD2460" s="418" t="n"/>
      <c r="AE2460" s="455" t="n"/>
      <c r="AF2460" s="455" t="n"/>
      <c r="AG2460" s="455" t="n"/>
      <c r="AH2460" s="455" t="n"/>
      <c r="AI2460" s="455" t="n"/>
      <c r="AJ2460" s="455" t="n"/>
      <c r="AK2460" s="455" t="n"/>
      <c r="AL2460" s="455" t="n"/>
      <c r="AM2460" s="455" t="n"/>
      <c r="AN2460" s="455" t="n"/>
      <c r="AO2460" s="455" t="n"/>
      <c r="AP2460" s="455" t="n"/>
      <c r="AQ2460" s="455" t="n"/>
      <c r="AR2460" s="418" t="n"/>
      <c r="AS2460" s="418" t="n"/>
      <c r="AT2460" s="418" t="n"/>
    </row>
    <row r="2461">
      <c r="A2461" s="417" t="n">
        <v>2452</v>
      </c>
      <c r="B2461" s="418" t="inlineStr">
        <is>
          <t>Lift Off Charges</t>
        </is>
      </c>
      <c r="C2461" s="418" t="inlineStr">
        <is>
          <t>កំពង់ផែស្វយ័តភ្នំពេញ "ក.ស.ភ"</t>
        </is>
      </c>
      <c r="D2461" s="418" t="inlineStr">
        <is>
          <t>L001-100044999</t>
        </is>
      </c>
      <c r="E2461" s="418" t="inlineStr">
        <is>
          <t>INV20210630505</t>
        </is>
      </c>
      <c r="F2461" s="419" t="n">
        <v>44361</v>
      </c>
      <c r="G2461" s="420" t="n">
        <v>29376</v>
      </c>
      <c r="H2461" s="418" t="n"/>
      <c r="I2461" s="455" t="n">
        <v>29376</v>
      </c>
      <c r="J2461" s="418">
        <f>IF(L2461&lt;&gt;"",L2461,K2461)</f>
        <v/>
      </c>
      <c r="K2461" s="418">
        <f>IF(AND(T2461=TRUE, U2461=TRUE, V2461=TRUE), IF(W2461&lt;-0.05, "អនុញ្ញាត (អ្នកផ្គត់ផ្គង់ប្រកាសខ្វះ)", "បានប្រកាស (អនុញ្ញាត)"), IF(AND(T2461=FALSE, U2461=FALSE, V2461=FALSE), "ព្យួរទុក (មិនមានទិន្នន័យ)", "ប្រកាសខុស (ព្យួរទុក)"))</f>
        <v/>
      </c>
      <c r="L2461" s="418" t="inlineStr"/>
      <c r="M2461" s="418" t="inlineStr"/>
      <c r="N2461" s="455" t="n"/>
      <c r="O2461" s="455">
        <f>IF(W2461&lt;0,AI2461,I2461)</f>
        <v/>
      </c>
      <c r="P2461" s="455">
        <f>I2461-O2461</f>
        <v/>
      </c>
      <c r="Q2461" s="418" t="n"/>
      <c r="R2461" s="418" t="inlineStr">
        <is>
          <t>INV20210630505</t>
        </is>
      </c>
      <c r="S2461" s="418" t="inlineStr"/>
      <c r="T2461" s="418">
        <f>R2461=S2461</f>
        <v/>
      </c>
      <c r="U2461" s="418">
        <f>AND(MONTH(F2461)=MONTH(Y2461), YEAR(F2461)=YEAR(Y2461))</f>
        <v/>
      </c>
      <c r="V2461" s="418">
        <f>AND(AC2461&lt;&gt;"", 'Company information'!D$4&lt;&gt;"", RIGHT(SUBSTITUTE(AC2461,"-",""),9)=RIGHT(SUBSTITUTE('Company information'!D$4,"-",""),9))</f>
        <v/>
      </c>
      <c r="W2461" s="418">
        <f>AI2461-I2461</f>
        <v/>
      </c>
      <c r="X2461" s="455" t="n"/>
      <c r="Y2461" s="417" t="n"/>
      <c r="Z2461" s="418" t="n"/>
      <c r="AA2461" s="418" t="n"/>
      <c r="AB2461" s="418" t="n"/>
      <c r="AC2461" s="418" t="n"/>
      <c r="AD2461" s="418" t="n"/>
      <c r="AE2461" s="455" t="n"/>
      <c r="AF2461" s="455" t="n"/>
      <c r="AG2461" s="455" t="n"/>
      <c r="AH2461" s="455" t="n"/>
      <c r="AI2461" s="455" t="n"/>
      <c r="AJ2461" s="455" t="n"/>
      <c r="AK2461" s="455" t="n"/>
      <c r="AL2461" s="455" t="n"/>
      <c r="AM2461" s="455" t="n"/>
      <c r="AN2461" s="455" t="n"/>
      <c r="AO2461" s="455" t="n"/>
      <c r="AP2461" s="455" t="n"/>
      <c r="AQ2461" s="455" t="n"/>
      <c r="AR2461" s="418" t="n"/>
      <c r="AS2461" s="418" t="n"/>
      <c r="AT2461" s="418" t="n"/>
    </row>
    <row r="2462">
      <c r="A2462" s="417" t="n">
        <v>2453</v>
      </c>
      <c r="B2462" s="418" t="inlineStr">
        <is>
          <t>LIFT ON EMPITY FEE</t>
        </is>
      </c>
      <c r="C2462" s="418" t="inlineStr">
        <is>
          <t>កំពង់ផែស្វយ័តភ្នំពេញ "ក.ស.ភ"</t>
        </is>
      </c>
      <c r="D2462" s="418" t="inlineStr">
        <is>
          <t>L001-100044999</t>
        </is>
      </c>
      <c r="E2462" s="418" t="inlineStr">
        <is>
          <t>163248</t>
        </is>
      </c>
      <c r="F2462" s="419" t="n">
        <v>44506</v>
      </c>
      <c r="G2462" s="420" t="n">
        <v>5564</v>
      </c>
      <c r="H2462" s="418" t="n"/>
      <c r="I2462" s="455" t="n">
        <v>5564</v>
      </c>
      <c r="J2462" s="418">
        <f>IF(L2462&lt;&gt;"",L2462,K2462)</f>
        <v/>
      </c>
      <c r="K2462" s="418">
        <f>IF(AND(T2462=TRUE, U2462=TRUE, V2462=TRUE), IF(W2462&lt;-0.05, "អនុញ្ញាត (អ្នកផ្គត់ផ្គង់ប្រកាសខ្វះ)", "បានប្រកាស (អនុញ្ញាត)"), IF(AND(T2462=FALSE, U2462=FALSE, V2462=FALSE), "ព្យួរទុក (មិនមានទិន្នន័យ)", "ប្រកាសខុស (ព្យួរទុក)"))</f>
        <v/>
      </c>
      <c r="L2462" s="418" t="inlineStr"/>
      <c r="M2462" s="418" t="inlineStr"/>
      <c r="N2462" s="455" t="n"/>
      <c r="O2462" s="455">
        <f>IF(W2462&lt;0,AI2462,I2462)</f>
        <v/>
      </c>
      <c r="P2462" s="455">
        <f>I2462-O2462</f>
        <v/>
      </c>
      <c r="Q2462" s="418" t="n"/>
      <c r="R2462" s="418" t="inlineStr">
        <is>
          <t>163248</t>
        </is>
      </c>
      <c r="S2462" s="418" t="inlineStr"/>
      <c r="T2462" s="418">
        <f>R2462=S2462</f>
        <v/>
      </c>
      <c r="U2462" s="418">
        <f>AND(MONTH(F2462)=MONTH(Y2462), YEAR(F2462)=YEAR(Y2462))</f>
        <v/>
      </c>
      <c r="V2462" s="418">
        <f>AND(AC2462&lt;&gt;"", 'Company information'!D$4&lt;&gt;"", RIGHT(SUBSTITUTE(AC2462,"-",""),9)=RIGHT(SUBSTITUTE('Company information'!D$4,"-",""),9))</f>
        <v/>
      </c>
      <c r="W2462" s="418">
        <f>AI2462-I2462</f>
        <v/>
      </c>
      <c r="X2462" s="455" t="n"/>
      <c r="Y2462" s="417" t="n"/>
      <c r="Z2462" s="418" t="n"/>
      <c r="AA2462" s="418" t="n"/>
      <c r="AB2462" s="418" t="n"/>
      <c r="AC2462" s="418" t="n"/>
      <c r="AD2462" s="418" t="n"/>
      <c r="AE2462" s="455" t="n"/>
      <c r="AF2462" s="455" t="n"/>
      <c r="AG2462" s="455" t="n"/>
      <c r="AH2462" s="455" t="n"/>
      <c r="AI2462" s="455" t="n"/>
      <c r="AJ2462" s="455" t="n"/>
      <c r="AK2462" s="455" t="n"/>
      <c r="AL2462" s="455" t="n"/>
      <c r="AM2462" s="455" t="n"/>
      <c r="AN2462" s="455" t="n"/>
      <c r="AO2462" s="455" t="n"/>
      <c r="AP2462" s="455" t="n"/>
      <c r="AQ2462" s="455" t="n"/>
      <c r="AR2462" s="418" t="n"/>
      <c r="AS2462" s="418" t="n"/>
      <c r="AT2462" s="418" t="n"/>
    </row>
    <row r="2463">
      <c r="A2463" s="417" t="n">
        <v>2454</v>
      </c>
      <c r="B2463" s="418" t="inlineStr">
        <is>
          <t>Lift Off Charges</t>
        </is>
      </c>
      <c r="C2463" s="418" t="inlineStr">
        <is>
          <t>កំពង់ផែស្វយ័តភ្នំពេញ "ក.ស.ភ"</t>
        </is>
      </c>
      <c r="D2463" s="418" t="inlineStr">
        <is>
          <t>L001-100044999</t>
        </is>
      </c>
      <c r="E2463" s="418" t="inlineStr">
        <is>
          <t>INV20210630362</t>
        </is>
      </c>
      <c r="F2463" s="419" t="n">
        <v>44536</v>
      </c>
      <c r="G2463" s="420" t="n">
        <v>19594</v>
      </c>
      <c r="H2463" s="418" t="n"/>
      <c r="I2463" s="455" t="n">
        <v>19594</v>
      </c>
      <c r="J2463" s="418">
        <f>IF(L2463&lt;&gt;"",L2463,K2463)</f>
        <v/>
      </c>
      <c r="K2463" s="418">
        <f>IF(AND(T2463=TRUE, U2463=TRUE, V2463=TRUE), IF(W2463&lt;-0.05, "អនុញ្ញាត (អ្នកផ្គត់ផ្គង់ប្រកាសខ្វះ)", "បានប្រកាស (អនុញ្ញាត)"), IF(AND(T2463=FALSE, U2463=FALSE, V2463=FALSE), "ព្យួរទុក (មិនមានទិន្នន័យ)", "ប្រកាសខុស (ព្យួរទុក)"))</f>
        <v/>
      </c>
      <c r="L2463" s="418" t="inlineStr"/>
      <c r="M2463" s="418" t="inlineStr"/>
      <c r="N2463" s="455" t="n"/>
      <c r="O2463" s="455">
        <f>IF(W2463&lt;0,AI2463,I2463)</f>
        <v/>
      </c>
      <c r="P2463" s="455">
        <f>I2463-O2463</f>
        <v/>
      </c>
      <c r="Q2463" s="418" t="n"/>
      <c r="R2463" s="418" t="inlineStr">
        <is>
          <t>INV20210630362</t>
        </is>
      </c>
      <c r="S2463" s="418" t="inlineStr"/>
      <c r="T2463" s="418">
        <f>R2463=S2463</f>
        <v/>
      </c>
      <c r="U2463" s="418">
        <f>AND(MONTH(F2463)=MONTH(Y2463), YEAR(F2463)=YEAR(Y2463))</f>
        <v/>
      </c>
      <c r="V2463" s="418">
        <f>AND(AC2463&lt;&gt;"", 'Company information'!D$4&lt;&gt;"", RIGHT(SUBSTITUTE(AC2463,"-",""),9)=RIGHT(SUBSTITUTE('Company information'!D$4,"-",""),9))</f>
        <v/>
      </c>
      <c r="W2463" s="418">
        <f>AI2463-I2463</f>
        <v/>
      </c>
      <c r="X2463" s="455" t="n"/>
      <c r="Y2463" s="417" t="n"/>
      <c r="Z2463" s="418" t="n"/>
      <c r="AA2463" s="418" t="n"/>
      <c r="AB2463" s="418" t="n"/>
      <c r="AC2463" s="418" t="n"/>
      <c r="AD2463" s="418" t="n"/>
      <c r="AE2463" s="455" t="n"/>
      <c r="AF2463" s="455" t="n"/>
      <c r="AG2463" s="455" t="n"/>
      <c r="AH2463" s="455" t="n"/>
      <c r="AI2463" s="455" t="n"/>
      <c r="AJ2463" s="455" t="n"/>
      <c r="AK2463" s="455" t="n"/>
      <c r="AL2463" s="455" t="n"/>
      <c r="AM2463" s="455" t="n"/>
      <c r="AN2463" s="455" t="n"/>
      <c r="AO2463" s="455" t="n"/>
      <c r="AP2463" s="455" t="n"/>
      <c r="AQ2463" s="455" t="n"/>
      <c r="AR2463" s="418" t="n"/>
      <c r="AS2463" s="418" t="n"/>
      <c r="AT2463" s="418" t="n"/>
    </row>
    <row r="2464">
      <c r="A2464" s="417" t="n">
        <v>2455</v>
      </c>
      <c r="B2464" s="418" t="inlineStr">
        <is>
          <t>Lift Off Charges</t>
        </is>
      </c>
      <c r="C2464" s="418" t="inlineStr">
        <is>
          <t>កំពង់ផែស្វយ័តភ្នំពេញ "ក.ស.ភ"</t>
        </is>
      </c>
      <c r="D2464" s="418" t="inlineStr">
        <is>
          <t>L001-100044999</t>
        </is>
      </c>
      <c r="E2464" s="418" t="inlineStr">
        <is>
          <t>INV20210629043</t>
        </is>
      </c>
      <c r="F2464" s="419" t="n">
        <v>44383</v>
      </c>
      <c r="G2464" s="420" t="n">
        <v>29376</v>
      </c>
      <c r="H2464" s="418" t="n"/>
      <c r="I2464" s="455" t="n">
        <v>29376</v>
      </c>
      <c r="J2464" s="418">
        <f>IF(L2464&lt;&gt;"",L2464,K2464)</f>
        <v/>
      </c>
      <c r="K2464" s="418">
        <f>IF(AND(T2464=TRUE, U2464=TRUE, V2464=TRUE), IF(W2464&lt;-0.05, "អនុញ្ញាត (អ្នកផ្គត់ផ្គង់ប្រកាសខ្វះ)", "បានប្រកាស (អនុញ្ញាត)"), IF(AND(T2464=FALSE, U2464=FALSE, V2464=FALSE), "ព្យួរទុក (មិនមានទិន្នន័យ)", "ប្រកាសខុស (ព្យួរទុក)"))</f>
        <v/>
      </c>
      <c r="L2464" s="418" t="inlineStr"/>
      <c r="M2464" s="418" t="inlineStr"/>
      <c r="N2464" s="455" t="n"/>
      <c r="O2464" s="455">
        <f>IF(W2464&lt;0,AI2464,I2464)</f>
        <v/>
      </c>
      <c r="P2464" s="455">
        <f>I2464-O2464</f>
        <v/>
      </c>
      <c r="Q2464" s="418" t="n"/>
      <c r="R2464" s="418" t="inlineStr">
        <is>
          <t>INV20210629043</t>
        </is>
      </c>
      <c r="S2464" s="418" t="inlineStr"/>
      <c r="T2464" s="418">
        <f>R2464=S2464</f>
        <v/>
      </c>
      <c r="U2464" s="418">
        <f>AND(MONTH(F2464)=MONTH(Y2464), YEAR(F2464)=YEAR(Y2464))</f>
        <v/>
      </c>
      <c r="V2464" s="418">
        <f>AND(AC2464&lt;&gt;"", 'Company information'!D$4&lt;&gt;"", RIGHT(SUBSTITUTE(AC2464,"-",""),9)=RIGHT(SUBSTITUTE('Company information'!D$4,"-",""),9))</f>
        <v/>
      </c>
      <c r="W2464" s="418">
        <f>AI2464-I2464</f>
        <v/>
      </c>
      <c r="X2464" s="455" t="n"/>
      <c r="Y2464" s="417" t="n"/>
      <c r="Z2464" s="418" t="n"/>
      <c r="AA2464" s="418" t="n"/>
      <c r="AB2464" s="418" t="n"/>
      <c r="AC2464" s="418" t="n"/>
      <c r="AD2464" s="418" t="n"/>
      <c r="AE2464" s="455" t="n"/>
      <c r="AF2464" s="455" t="n"/>
      <c r="AG2464" s="455" t="n"/>
      <c r="AH2464" s="455" t="n"/>
      <c r="AI2464" s="455" t="n"/>
      <c r="AJ2464" s="455" t="n"/>
      <c r="AK2464" s="455" t="n"/>
      <c r="AL2464" s="455" t="n"/>
      <c r="AM2464" s="455" t="n"/>
      <c r="AN2464" s="455" t="n"/>
      <c r="AO2464" s="455" t="n"/>
      <c r="AP2464" s="455" t="n"/>
      <c r="AQ2464" s="455" t="n"/>
      <c r="AR2464" s="418" t="n"/>
      <c r="AS2464" s="418" t="n"/>
      <c r="AT2464" s="418" t="n"/>
    </row>
    <row r="2465">
      <c r="A2465" s="417" t="n">
        <v>2456</v>
      </c>
      <c r="B2465" s="418" t="inlineStr">
        <is>
          <t>Lift Off Charges</t>
        </is>
      </c>
      <c r="C2465" s="418" t="inlineStr">
        <is>
          <t>កំពង់ផែស្វយ័តភ្នំពេញ "ក.ស.ភ"</t>
        </is>
      </c>
      <c r="D2465" s="418" t="inlineStr">
        <is>
          <t>L001-100044999</t>
        </is>
      </c>
      <c r="E2465" s="418" t="inlineStr">
        <is>
          <t>INV20210629047</t>
        </is>
      </c>
      <c r="F2465" s="419" t="n">
        <v>44383</v>
      </c>
      <c r="G2465" s="420" t="n">
        <v>117504</v>
      </c>
      <c r="H2465" s="418" t="n"/>
      <c r="I2465" s="455" t="n">
        <v>117504</v>
      </c>
      <c r="J2465" s="418">
        <f>IF(L2465&lt;&gt;"",L2465,K2465)</f>
        <v/>
      </c>
      <c r="K2465" s="418">
        <f>IF(AND(T2465=TRUE, U2465=TRUE, V2465=TRUE), IF(W2465&lt;-0.05, "អនុញ្ញាត (អ្នកផ្គត់ផ្គង់ប្រកាសខ្វះ)", "បានប្រកាស (អនុញ្ញាត)"), IF(AND(T2465=FALSE, U2465=FALSE, V2465=FALSE), "ព្យួរទុក (មិនមានទិន្នន័យ)", "ប្រកាសខុស (ព្យួរទុក)"))</f>
        <v/>
      </c>
      <c r="L2465" s="418" t="inlineStr"/>
      <c r="M2465" s="418" t="inlineStr"/>
      <c r="N2465" s="455" t="n"/>
      <c r="O2465" s="455">
        <f>IF(W2465&lt;0,AI2465,I2465)</f>
        <v/>
      </c>
      <c r="P2465" s="455">
        <f>I2465-O2465</f>
        <v/>
      </c>
      <c r="Q2465" s="418" t="n"/>
      <c r="R2465" s="418" t="inlineStr">
        <is>
          <t>INV20210629047</t>
        </is>
      </c>
      <c r="S2465" s="418" t="inlineStr"/>
      <c r="T2465" s="418">
        <f>R2465=S2465</f>
        <v/>
      </c>
      <c r="U2465" s="418">
        <f>AND(MONTH(F2465)=MONTH(Y2465), YEAR(F2465)=YEAR(Y2465))</f>
        <v/>
      </c>
      <c r="V2465" s="418">
        <f>AND(AC2465&lt;&gt;"", 'Company information'!D$4&lt;&gt;"", RIGHT(SUBSTITUTE(AC2465,"-",""),9)=RIGHT(SUBSTITUTE('Company information'!D$4,"-",""),9))</f>
        <v/>
      </c>
      <c r="W2465" s="418">
        <f>AI2465-I2465</f>
        <v/>
      </c>
      <c r="X2465" s="455" t="n"/>
      <c r="Y2465" s="417" t="n"/>
      <c r="Z2465" s="418" t="n"/>
      <c r="AA2465" s="418" t="n"/>
      <c r="AB2465" s="418" t="n"/>
      <c r="AC2465" s="418" t="n"/>
      <c r="AD2465" s="418" t="n"/>
      <c r="AE2465" s="455" t="n"/>
      <c r="AF2465" s="455" t="n"/>
      <c r="AG2465" s="455" t="n"/>
      <c r="AH2465" s="455" t="n"/>
      <c r="AI2465" s="455" t="n"/>
      <c r="AJ2465" s="455" t="n"/>
      <c r="AK2465" s="455" t="n"/>
      <c r="AL2465" s="455" t="n"/>
      <c r="AM2465" s="455" t="n"/>
      <c r="AN2465" s="455" t="n"/>
      <c r="AO2465" s="455" t="n"/>
      <c r="AP2465" s="455" t="n"/>
      <c r="AQ2465" s="455" t="n"/>
      <c r="AR2465" s="418" t="n"/>
      <c r="AS2465" s="418" t="n"/>
      <c r="AT2465" s="418" t="n"/>
    </row>
    <row r="2466">
      <c r="A2466" s="417" t="n">
        <v>2457</v>
      </c>
      <c r="B2466" s="418" t="inlineStr">
        <is>
          <t>SEAL FEE</t>
        </is>
      </c>
      <c r="C2466" s="418" t="inlineStr">
        <is>
          <t>ខូស្កូ ស៊ីបភីង ឡាញ (ខេមបូឌា) ឯ.ក</t>
        </is>
      </c>
      <c r="D2466" s="418" t="inlineStr">
        <is>
          <t>L001-100103383</t>
        </is>
      </c>
      <c r="E2466" s="418" t="inlineStr">
        <is>
          <t>COS2106-07104</t>
        </is>
      </c>
      <c r="F2466" s="419" t="n">
        <v>44383</v>
      </c>
      <c r="G2466" s="420" t="n">
        <v>110976</v>
      </c>
      <c r="H2466" s="418" t="n"/>
      <c r="I2466" s="455" t="n">
        <v>110976</v>
      </c>
      <c r="J2466" s="418">
        <f>IF(L2466&lt;&gt;"",L2466,K2466)</f>
        <v/>
      </c>
      <c r="K2466" s="418">
        <f>IF(AND(T2466=TRUE, U2466=TRUE, V2466=TRUE), IF(W2466&lt;-0.05, "អនុញ្ញាត (អ្នកផ្គត់ផ្គង់ប្រកាសខ្វះ)", "បានប្រកាស (អនុញ្ញាត)"), IF(AND(T2466=FALSE, U2466=FALSE, V2466=FALSE), "ព្យួរទុក (មិនមានទិន្នន័យ)", "ប្រកាសខុស (ព្យួរទុក)"))</f>
        <v/>
      </c>
      <c r="L2466" s="418" t="inlineStr"/>
      <c r="M2466" s="418" t="inlineStr"/>
      <c r="N2466" s="455" t="n"/>
      <c r="O2466" s="455">
        <f>IF(W2466&lt;0,AI2466,I2466)</f>
        <v/>
      </c>
      <c r="P2466" s="455">
        <f>I2466-O2466</f>
        <v/>
      </c>
      <c r="Q2466" s="418" t="n"/>
      <c r="R2466" s="418" t="inlineStr">
        <is>
          <t>COS2106-07104</t>
        </is>
      </c>
      <c r="S2466" s="418" t="inlineStr"/>
      <c r="T2466" s="418">
        <f>R2466=S2466</f>
        <v/>
      </c>
      <c r="U2466" s="418">
        <f>AND(MONTH(F2466)=MONTH(Y2466), YEAR(F2466)=YEAR(Y2466))</f>
        <v/>
      </c>
      <c r="V2466" s="418">
        <f>AND(AC2466&lt;&gt;"", 'Company information'!D$4&lt;&gt;"", RIGHT(SUBSTITUTE(AC2466,"-",""),9)=RIGHT(SUBSTITUTE('Company information'!D$4,"-",""),9))</f>
        <v/>
      </c>
      <c r="W2466" s="418">
        <f>AI2466-I2466</f>
        <v/>
      </c>
      <c r="X2466" s="455" t="n"/>
      <c r="Y2466" s="417" t="n"/>
      <c r="Z2466" s="418" t="n"/>
      <c r="AA2466" s="418" t="n"/>
      <c r="AB2466" s="418" t="n"/>
      <c r="AC2466" s="418" t="n"/>
      <c r="AD2466" s="418" t="n"/>
      <c r="AE2466" s="455" t="n"/>
      <c r="AF2466" s="455" t="n"/>
      <c r="AG2466" s="455" t="n"/>
      <c r="AH2466" s="455" t="n"/>
      <c r="AI2466" s="455" t="n"/>
      <c r="AJ2466" s="455" t="n"/>
      <c r="AK2466" s="455" t="n"/>
      <c r="AL2466" s="455" t="n"/>
      <c r="AM2466" s="455" t="n"/>
      <c r="AN2466" s="455" t="n"/>
      <c r="AO2466" s="455" t="n"/>
      <c r="AP2466" s="455" t="n"/>
      <c r="AQ2466" s="455" t="n"/>
      <c r="AR2466" s="418" t="n"/>
      <c r="AS2466" s="418" t="n"/>
      <c r="AT2466" s="418" t="n"/>
    </row>
    <row r="2467">
      <c r="A2467" s="417" t="n">
        <v>2458</v>
      </c>
      <c r="B2467" s="418" t="inlineStr">
        <is>
          <t>Lift Off Charges</t>
        </is>
      </c>
      <c r="C2467" s="418" t="inlineStr">
        <is>
          <t>កំពង់ផែស្វយ័តភ្នំពេញ "ក.ស.ភ"</t>
        </is>
      </c>
      <c r="D2467" s="418" t="inlineStr">
        <is>
          <t>L001-100044999</t>
        </is>
      </c>
      <c r="E2467" s="418" t="inlineStr">
        <is>
          <t>INV20210629041</t>
        </is>
      </c>
      <c r="F2467" s="419" t="n">
        <v>44383</v>
      </c>
      <c r="G2467" s="420" t="n">
        <v>29376</v>
      </c>
      <c r="H2467" s="418" t="n"/>
      <c r="I2467" s="455" t="n">
        <v>29376</v>
      </c>
      <c r="J2467" s="418">
        <f>IF(L2467&lt;&gt;"",L2467,K2467)</f>
        <v/>
      </c>
      <c r="K2467" s="418">
        <f>IF(AND(T2467=TRUE, U2467=TRUE, V2467=TRUE), IF(W2467&lt;-0.05, "អនុញ្ញាត (អ្នកផ្គត់ផ្គង់ប្រកាសខ្វះ)", "បានប្រកាស (អនុញ្ញាត)"), IF(AND(T2467=FALSE, U2467=FALSE, V2467=FALSE), "ព្យួរទុក (មិនមានទិន្នន័យ)", "ប្រកាសខុស (ព្យួរទុក)"))</f>
        <v/>
      </c>
      <c r="L2467" s="418" t="inlineStr"/>
      <c r="M2467" s="418" t="inlineStr"/>
      <c r="N2467" s="455" t="n"/>
      <c r="O2467" s="455">
        <f>IF(W2467&lt;0,AI2467,I2467)</f>
        <v/>
      </c>
      <c r="P2467" s="455">
        <f>I2467-O2467</f>
        <v/>
      </c>
      <c r="Q2467" s="418" t="n"/>
      <c r="R2467" s="418" t="inlineStr">
        <is>
          <t>INV20210629041</t>
        </is>
      </c>
      <c r="S2467" s="418" t="inlineStr"/>
      <c r="T2467" s="418">
        <f>R2467=S2467</f>
        <v/>
      </c>
      <c r="U2467" s="418">
        <f>AND(MONTH(F2467)=MONTH(Y2467), YEAR(F2467)=YEAR(Y2467))</f>
        <v/>
      </c>
      <c r="V2467" s="418">
        <f>AND(AC2467&lt;&gt;"", 'Company information'!D$4&lt;&gt;"", RIGHT(SUBSTITUTE(AC2467,"-",""),9)=RIGHT(SUBSTITUTE('Company information'!D$4,"-",""),9))</f>
        <v/>
      </c>
      <c r="W2467" s="418">
        <f>AI2467-I2467</f>
        <v/>
      </c>
      <c r="X2467" s="455" t="n"/>
      <c r="Y2467" s="417" t="n"/>
      <c r="Z2467" s="418" t="n"/>
      <c r="AA2467" s="418" t="n"/>
      <c r="AB2467" s="418" t="n"/>
      <c r="AC2467" s="418" t="n"/>
      <c r="AD2467" s="418" t="n"/>
      <c r="AE2467" s="455" t="n"/>
      <c r="AF2467" s="455" t="n"/>
      <c r="AG2467" s="455" t="n"/>
      <c r="AH2467" s="455" t="n"/>
      <c r="AI2467" s="455" t="n"/>
      <c r="AJ2467" s="455" t="n"/>
      <c r="AK2467" s="455" t="n"/>
      <c r="AL2467" s="455" t="n"/>
      <c r="AM2467" s="455" t="n"/>
      <c r="AN2467" s="455" t="n"/>
      <c r="AO2467" s="455" t="n"/>
      <c r="AP2467" s="455" t="n"/>
      <c r="AQ2467" s="455" t="n"/>
      <c r="AR2467" s="418" t="n"/>
      <c r="AS2467" s="418" t="n"/>
      <c r="AT2467" s="418" t="n"/>
    </row>
    <row r="2468">
      <c r="A2468" s="417" t="n">
        <v>2459</v>
      </c>
      <c r="B2468" s="418" t="inlineStr">
        <is>
          <t>Express fee</t>
        </is>
      </c>
      <c r="C2468" s="418" t="inlineStr">
        <is>
          <t>សូស៊ីយេតេ កុងសេស្យូនែរ ដឺ ឡាអេរ៉ូព័រ</t>
        </is>
      </c>
      <c r="D2468" s="418" t="inlineStr">
        <is>
          <t>L001-100047300</t>
        </is>
      </c>
      <c r="E2468" s="418" t="inlineStr">
        <is>
          <t>2200-034326</t>
        </is>
      </c>
      <c r="F2468" s="419" t="n">
        <v>44748</v>
      </c>
      <c r="G2468" s="420" t="n">
        <v>4915</v>
      </c>
      <c r="H2468" s="418" t="n"/>
      <c r="I2468" s="455" t="n">
        <v>4915</v>
      </c>
      <c r="J2468" s="418">
        <f>IF(L2468&lt;&gt;"",L2468,K2468)</f>
        <v/>
      </c>
      <c r="K2468" s="418">
        <f>IF(AND(T2468=TRUE, U2468=TRUE, V2468=TRUE), IF(W2468&lt;-0.05, "អនុញ្ញាត (អ្នកផ្គត់ផ្គង់ប្រកាសខ្វះ)", "បានប្រកាស (អនុញ្ញាត)"), IF(AND(T2468=FALSE, U2468=FALSE, V2468=FALSE), "ព្យួរទុក (មិនមានទិន្នន័យ)", "ប្រកាសខុស (ព្យួរទុក)"))</f>
        <v/>
      </c>
      <c r="L2468" s="418" t="inlineStr"/>
      <c r="M2468" s="418" t="inlineStr"/>
      <c r="N2468" s="455" t="n"/>
      <c r="O2468" s="455">
        <f>IF(W2468&lt;0,AI2468,I2468)</f>
        <v/>
      </c>
      <c r="P2468" s="455">
        <f>I2468-O2468</f>
        <v/>
      </c>
      <c r="Q2468" s="418" t="n"/>
      <c r="R2468" s="418" t="inlineStr">
        <is>
          <t>2200-034326</t>
        </is>
      </c>
      <c r="S2468" s="418" t="inlineStr"/>
      <c r="T2468" s="418">
        <f>R2468=S2468</f>
        <v/>
      </c>
      <c r="U2468" s="418">
        <f>AND(MONTH(F2468)=MONTH(Y2468), YEAR(F2468)=YEAR(Y2468))</f>
        <v/>
      </c>
      <c r="V2468" s="418">
        <f>AND(AC2468&lt;&gt;"", 'Company information'!D$4&lt;&gt;"", RIGHT(SUBSTITUTE(AC2468,"-",""),9)=RIGHT(SUBSTITUTE('Company information'!D$4,"-",""),9))</f>
        <v/>
      </c>
      <c r="W2468" s="418">
        <f>AI2468-I2468</f>
        <v/>
      </c>
      <c r="X2468" s="455" t="n"/>
      <c r="Y2468" s="417" t="n"/>
      <c r="Z2468" s="418" t="n"/>
      <c r="AA2468" s="418" t="n"/>
      <c r="AB2468" s="418" t="n"/>
      <c r="AC2468" s="418" t="n"/>
      <c r="AD2468" s="418" t="n"/>
      <c r="AE2468" s="455" t="n"/>
      <c r="AF2468" s="455" t="n"/>
      <c r="AG2468" s="455" t="n"/>
      <c r="AH2468" s="455" t="n"/>
      <c r="AI2468" s="455" t="n"/>
      <c r="AJ2468" s="455" t="n"/>
      <c r="AK2468" s="455" t="n"/>
      <c r="AL2468" s="455" t="n"/>
      <c r="AM2468" s="455" t="n"/>
      <c r="AN2468" s="455" t="n"/>
      <c r="AO2468" s="455" t="n"/>
      <c r="AP2468" s="455" t="n"/>
      <c r="AQ2468" s="455" t="n"/>
      <c r="AR2468" s="418" t="n"/>
      <c r="AS2468" s="418" t="n"/>
      <c r="AT2468" s="418" t="n"/>
    </row>
    <row r="2469">
      <c r="A2469" s="417" t="n">
        <v>2460</v>
      </c>
      <c r="B2469" s="418" t="inlineStr">
        <is>
          <t>CLEARNCE &amp; TRUCKING FEE</t>
        </is>
      </c>
      <c r="C2469" s="418" t="inlineStr">
        <is>
          <t>ហុង តុង អ៊ិនធើណេសិនណល ឡូជីស្ទីក ឯ.ក</t>
        </is>
      </c>
      <c r="D2469" s="418" t="inlineStr">
        <is>
          <t>K003-902006166</t>
        </is>
      </c>
      <c r="E2469" s="418" t="inlineStr">
        <is>
          <t>HT220097</t>
        </is>
      </c>
      <c r="F2469" s="419" t="n">
        <v>44742</v>
      </c>
      <c r="G2469" s="420" t="n">
        <v>141006</v>
      </c>
      <c r="H2469" s="418" t="n"/>
      <c r="I2469" s="455" t="n">
        <v>141006</v>
      </c>
      <c r="J2469" s="418">
        <f>IF(L2469&lt;&gt;"",L2469,K2469)</f>
        <v/>
      </c>
      <c r="K2469" s="418">
        <f>IF(AND(T2469=TRUE, U2469=TRUE, V2469=TRUE), IF(W2469&lt;-0.05, "អនុញ្ញាត (អ្នកផ្គត់ផ្គង់ប្រកាសខ្វះ)", "បានប្រកាស (អនុញ្ញាត)"), IF(AND(T2469=FALSE, U2469=FALSE, V2469=FALSE), "ព្យួរទុក (មិនមានទិន្នន័យ)", "ប្រកាសខុស (ព្យួរទុក)"))</f>
        <v/>
      </c>
      <c r="L2469" s="418" t="inlineStr"/>
      <c r="M2469" s="418" t="inlineStr"/>
      <c r="N2469" s="455" t="n"/>
      <c r="O2469" s="455">
        <f>IF(W2469&lt;0,AI2469,I2469)</f>
        <v/>
      </c>
      <c r="P2469" s="455">
        <f>I2469-O2469</f>
        <v/>
      </c>
      <c r="Q2469" s="418" t="n"/>
      <c r="R2469" s="418" t="inlineStr">
        <is>
          <t>HT220097</t>
        </is>
      </c>
      <c r="S2469" s="418" t="inlineStr"/>
      <c r="T2469" s="418">
        <f>R2469=S2469</f>
        <v/>
      </c>
      <c r="U2469" s="418">
        <f>AND(MONTH(F2469)=MONTH(Y2469), YEAR(F2469)=YEAR(Y2469))</f>
        <v/>
      </c>
      <c r="V2469" s="418">
        <f>AND(AC2469&lt;&gt;"", 'Company information'!D$4&lt;&gt;"", RIGHT(SUBSTITUTE(AC2469,"-",""),9)=RIGHT(SUBSTITUTE('Company information'!D$4,"-",""),9))</f>
        <v/>
      </c>
      <c r="W2469" s="418">
        <f>AI2469-I2469</f>
        <v/>
      </c>
      <c r="X2469" s="455" t="n"/>
      <c r="Y2469" s="417" t="n"/>
      <c r="Z2469" s="418" t="n"/>
      <c r="AA2469" s="418" t="n"/>
      <c r="AB2469" s="418" t="n"/>
      <c r="AC2469" s="418" t="n"/>
      <c r="AD2469" s="418" t="n"/>
      <c r="AE2469" s="455" t="n"/>
      <c r="AF2469" s="455" t="n"/>
      <c r="AG2469" s="455" t="n"/>
      <c r="AH2469" s="455" t="n"/>
      <c r="AI2469" s="455" t="n"/>
      <c r="AJ2469" s="455" t="n"/>
      <c r="AK2469" s="455" t="n"/>
      <c r="AL2469" s="455" t="n"/>
      <c r="AM2469" s="455" t="n"/>
      <c r="AN2469" s="455" t="n"/>
      <c r="AO2469" s="455" t="n"/>
      <c r="AP2469" s="455" t="n"/>
      <c r="AQ2469" s="455" t="n"/>
      <c r="AR2469" s="418" t="n"/>
      <c r="AS2469" s="418" t="n"/>
      <c r="AT2469" s="418" t="n"/>
    </row>
    <row r="2470">
      <c r="A2470" s="417" t="n">
        <v>2461</v>
      </c>
      <c r="B2470" s="418" t="inlineStr">
        <is>
          <t>KHCIC</t>
        </is>
      </c>
      <c r="C2470" s="418" t="inlineStr">
        <is>
          <t>អេសអាយធីស៊ី ខិនថេនើរ ឡាញ (ខេមបូឌា)</t>
        </is>
      </c>
      <c r="D2470" s="418" t="inlineStr">
        <is>
          <t>L001-107035863</t>
        </is>
      </c>
      <c r="E2470" s="418" t="inlineStr">
        <is>
          <t>SITC2022-012593</t>
        </is>
      </c>
      <c r="F2470" s="419" t="n">
        <v>44626</v>
      </c>
      <c r="G2470" s="420" t="n">
        <v>227383</v>
      </c>
      <c r="H2470" s="418" t="n"/>
      <c r="I2470" s="455" t="n">
        <v>227383</v>
      </c>
      <c r="J2470" s="418">
        <f>IF(L2470&lt;&gt;"",L2470,K2470)</f>
        <v/>
      </c>
      <c r="K2470" s="418">
        <f>IF(AND(T2470=TRUE, U2470=TRUE, V2470=TRUE), IF(W2470&lt;-0.05, "អនុញ្ញាត (អ្នកផ្គត់ផ្គង់ប្រកាសខ្វះ)", "បានប្រកាស (អនុញ្ញាត)"), IF(AND(T2470=FALSE, U2470=FALSE, V2470=FALSE), "ព្យួរទុក (មិនមានទិន្នន័យ)", "ប្រកាសខុស (ព្យួរទុក)"))</f>
        <v/>
      </c>
      <c r="L2470" s="418" t="inlineStr"/>
      <c r="M2470" s="418" t="inlineStr"/>
      <c r="N2470" s="455" t="n"/>
      <c r="O2470" s="455">
        <f>IF(W2470&lt;0,AI2470,I2470)</f>
        <v/>
      </c>
      <c r="P2470" s="455">
        <f>I2470-O2470</f>
        <v/>
      </c>
      <c r="Q2470" s="418" t="n"/>
      <c r="R2470" s="418" t="inlineStr">
        <is>
          <t>SITC2022-012593</t>
        </is>
      </c>
      <c r="S2470" s="418" t="inlineStr"/>
      <c r="T2470" s="418">
        <f>R2470=S2470</f>
        <v/>
      </c>
      <c r="U2470" s="418">
        <f>AND(MONTH(F2470)=MONTH(Y2470), YEAR(F2470)=YEAR(Y2470))</f>
        <v/>
      </c>
      <c r="V2470" s="418">
        <f>AND(AC2470&lt;&gt;"", 'Company information'!D$4&lt;&gt;"", RIGHT(SUBSTITUTE(AC2470,"-",""),9)=RIGHT(SUBSTITUTE('Company information'!D$4,"-",""),9))</f>
        <v/>
      </c>
      <c r="W2470" s="418">
        <f>AI2470-I2470</f>
        <v/>
      </c>
      <c r="X2470" s="455" t="n"/>
      <c r="Y2470" s="417" t="n"/>
      <c r="Z2470" s="418" t="n"/>
      <c r="AA2470" s="418" t="n"/>
      <c r="AB2470" s="418" t="n"/>
      <c r="AC2470" s="418" t="n"/>
      <c r="AD2470" s="418" t="n"/>
      <c r="AE2470" s="455" t="n"/>
      <c r="AF2470" s="455" t="n"/>
      <c r="AG2470" s="455" t="n"/>
      <c r="AH2470" s="455" t="n"/>
      <c r="AI2470" s="455" t="n"/>
      <c r="AJ2470" s="455" t="n"/>
      <c r="AK2470" s="455" t="n"/>
      <c r="AL2470" s="455" t="n"/>
      <c r="AM2470" s="455" t="n"/>
      <c r="AN2470" s="455" t="n"/>
      <c r="AO2470" s="455" t="n"/>
      <c r="AP2470" s="455" t="n"/>
      <c r="AQ2470" s="455" t="n"/>
      <c r="AR2470" s="418" t="n"/>
      <c r="AS2470" s="418" t="n"/>
      <c r="AT2470" s="418" t="n"/>
    </row>
    <row r="2471">
      <c r="A2471" s="417" t="n">
        <v>2462</v>
      </c>
      <c r="B2471" s="418" t="inlineStr">
        <is>
          <t>Lift-On &amp; Lift-Off</t>
        </is>
      </c>
      <c r="C2471" s="418" t="inlineStr">
        <is>
          <t>កំពង់ផែស្វយ័តក្រុងព្រះសីហនុ</t>
        </is>
      </c>
      <c r="D2471" s="418" t="inlineStr">
        <is>
          <t>L001-100044638</t>
        </is>
      </c>
      <c r="E2471" s="418" t="inlineStr">
        <is>
          <t>105080</t>
        </is>
      </c>
      <c r="F2471" s="419" t="n">
        <v>44810</v>
      </c>
      <c r="G2471" s="420" t="n">
        <v>35635</v>
      </c>
      <c r="H2471" s="418" t="n"/>
      <c r="I2471" s="455" t="n">
        <v>35635</v>
      </c>
      <c r="J2471" s="418">
        <f>IF(L2471&lt;&gt;"",L2471,K2471)</f>
        <v/>
      </c>
      <c r="K2471" s="418">
        <f>IF(AND(T2471=TRUE, U2471=TRUE, V2471=TRUE), IF(W2471&lt;-0.05, "អនុញ្ញាត (អ្នកផ្គត់ផ្គង់ប្រកាសខ្វះ)", "បានប្រកាស (អនុញ្ញាត)"), IF(AND(T2471=FALSE, U2471=FALSE, V2471=FALSE), "ព្យួរទុក (មិនមានទិន្នន័យ)", "ប្រកាសខុស (ព្យួរទុក)"))</f>
        <v/>
      </c>
      <c r="L2471" s="418" t="inlineStr"/>
      <c r="M2471" s="418" t="inlineStr"/>
      <c r="N2471" s="455" t="n"/>
      <c r="O2471" s="455">
        <f>IF(W2471&lt;0,AI2471,I2471)</f>
        <v/>
      </c>
      <c r="P2471" s="455">
        <f>I2471-O2471</f>
        <v/>
      </c>
      <c r="Q2471" s="418" t="n"/>
      <c r="R2471" s="418" t="inlineStr">
        <is>
          <t>105080</t>
        </is>
      </c>
      <c r="S2471" s="418" t="inlineStr"/>
      <c r="T2471" s="418">
        <f>R2471=S2471</f>
        <v/>
      </c>
      <c r="U2471" s="418">
        <f>AND(MONTH(F2471)=MONTH(Y2471), YEAR(F2471)=YEAR(Y2471))</f>
        <v/>
      </c>
      <c r="V2471" s="418">
        <f>AND(AC2471&lt;&gt;"", 'Company information'!D$4&lt;&gt;"", RIGHT(SUBSTITUTE(AC2471,"-",""),9)=RIGHT(SUBSTITUTE('Company information'!D$4,"-",""),9))</f>
        <v/>
      </c>
      <c r="W2471" s="418">
        <f>AI2471-I2471</f>
        <v/>
      </c>
      <c r="X2471" s="455" t="n"/>
      <c r="Y2471" s="417" t="n"/>
      <c r="Z2471" s="418" t="n"/>
      <c r="AA2471" s="418" t="n"/>
      <c r="AB2471" s="418" t="n"/>
      <c r="AC2471" s="418" t="n"/>
      <c r="AD2471" s="418" t="n"/>
      <c r="AE2471" s="455" t="n"/>
      <c r="AF2471" s="455" t="n"/>
      <c r="AG2471" s="455" t="n"/>
      <c r="AH2471" s="455" t="n"/>
      <c r="AI2471" s="455" t="n"/>
      <c r="AJ2471" s="455" t="n"/>
      <c r="AK2471" s="455" t="n"/>
      <c r="AL2471" s="455" t="n"/>
      <c r="AM2471" s="455" t="n"/>
      <c r="AN2471" s="455" t="n"/>
      <c r="AO2471" s="455" t="n"/>
      <c r="AP2471" s="455" t="n"/>
      <c r="AQ2471" s="455" t="n"/>
      <c r="AR2471" s="418" t="n"/>
      <c r="AS2471" s="418" t="n"/>
      <c r="AT2471" s="418" t="n"/>
    </row>
    <row r="2472">
      <c r="A2472" s="417" t="n">
        <v>2463</v>
      </c>
      <c r="B2472" s="418" t="inlineStr">
        <is>
          <t>CLEARNCE &amp; TRUCKING FEE</t>
        </is>
      </c>
      <c r="C2472" s="418" t="inlineStr">
        <is>
          <t>ហុង តុង អ៊ិនធើណេសិនណល ឡូជីស្ទីក ឯ.ក</t>
        </is>
      </c>
      <c r="D2472" s="418" t="inlineStr">
        <is>
          <t>K003-902006166</t>
        </is>
      </c>
      <c r="E2472" s="418" t="inlineStr">
        <is>
          <t>HT220094</t>
        </is>
      </c>
      <c r="F2472" s="419" t="n">
        <v>44742</v>
      </c>
      <c r="G2472" s="420" t="n">
        <v>261106</v>
      </c>
      <c r="H2472" s="418" t="n"/>
      <c r="I2472" s="455" t="n">
        <v>261106</v>
      </c>
      <c r="J2472" s="418">
        <f>IF(L2472&lt;&gt;"",L2472,K2472)</f>
        <v/>
      </c>
      <c r="K2472" s="418">
        <f>IF(AND(T2472=TRUE, U2472=TRUE, V2472=TRUE), IF(W2472&lt;-0.05, "អនុញ្ញាត (អ្នកផ្គត់ផ្គង់ប្រកាសខ្វះ)", "បានប្រកាស (អនុញ្ញាត)"), IF(AND(T2472=FALSE, U2472=FALSE, V2472=FALSE), "ព្យួរទុក (មិនមានទិន្នន័យ)", "ប្រកាសខុស (ព្យួរទុក)"))</f>
        <v/>
      </c>
      <c r="L2472" s="418" t="inlineStr"/>
      <c r="M2472" s="418" t="inlineStr"/>
      <c r="N2472" s="455" t="n"/>
      <c r="O2472" s="455">
        <f>IF(W2472&lt;0,AI2472,I2472)</f>
        <v/>
      </c>
      <c r="P2472" s="455">
        <f>I2472-O2472</f>
        <v/>
      </c>
      <c r="Q2472" s="418" t="n"/>
      <c r="R2472" s="418" t="inlineStr">
        <is>
          <t>HT220094</t>
        </is>
      </c>
      <c r="S2472" s="418" t="inlineStr"/>
      <c r="T2472" s="418">
        <f>R2472=S2472</f>
        <v/>
      </c>
      <c r="U2472" s="418">
        <f>AND(MONTH(F2472)=MONTH(Y2472), YEAR(F2472)=YEAR(Y2472))</f>
        <v/>
      </c>
      <c r="V2472" s="418">
        <f>AND(AC2472&lt;&gt;"", 'Company information'!D$4&lt;&gt;"", RIGHT(SUBSTITUTE(AC2472,"-",""),9)=RIGHT(SUBSTITUTE('Company information'!D$4,"-",""),9))</f>
        <v/>
      </c>
      <c r="W2472" s="418">
        <f>AI2472-I2472</f>
        <v/>
      </c>
      <c r="X2472" s="455" t="n"/>
      <c r="Y2472" s="417" t="n"/>
      <c r="Z2472" s="418" t="n"/>
      <c r="AA2472" s="418" t="n"/>
      <c r="AB2472" s="418" t="n"/>
      <c r="AC2472" s="418" t="n"/>
      <c r="AD2472" s="418" t="n"/>
      <c r="AE2472" s="455" t="n"/>
      <c r="AF2472" s="455" t="n"/>
      <c r="AG2472" s="455" t="n"/>
      <c r="AH2472" s="455" t="n"/>
      <c r="AI2472" s="455" t="n"/>
      <c r="AJ2472" s="455" t="n"/>
      <c r="AK2472" s="455" t="n"/>
      <c r="AL2472" s="455" t="n"/>
      <c r="AM2472" s="455" t="n"/>
      <c r="AN2472" s="455" t="n"/>
      <c r="AO2472" s="455" t="n"/>
      <c r="AP2472" s="455" t="n"/>
      <c r="AQ2472" s="455" t="n"/>
      <c r="AR2472" s="418" t="n"/>
      <c r="AS2472" s="418" t="n"/>
      <c r="AT2472" s="418" t="n"/>
    </row>
    <row r="2473">
      <c r="A2473" s="417" t="n">
        <v>2464</v>
      </c>
      <c r="B2473" s="418" t="inlineStr">
        <is>
          <t>Foreign Sale</t>
        </is>
      </c>
      <c r="C2473" s="418" t="inlineStr">
        <is>
          <t>មើស្គ (ខេមបូឌា)</t>
        </is>
      </c>
      <c r="D2473" s="418" t="inlineStr">
        <is>
          <t>L001-100045200</t>
        </is>
      </c>
      <c r="E2473" s="418" t="inlineStr">
        <is>
          <t>5995895873</t>
        </is>
      </c>
      <c r="F2473" s="419" t="n">
        <v>44810</v>
      </c>
      <c r="G2473" s="420" t="n">
        <v>90176</v>
      </c>
      <c r="H2473" s="418" t="n"/>
      <c r="I2473" s="455" t="n">
        <v>90176</v>
      </c>
      <c r="J2473" s="418">
        <f>IF(L2473&lt;&gt;"",L2473,K2473)</f>
        <v/>
      </c>
      <c r="K2473" s="418">
        <f>IF(AND(T2473=TRUE, U2473=TRUE, V2473=TRUE), IF(W2473&lt;-0.05, "អនុញ្ញាត (អ្នកផ្គត់ផ្គង់ប្រកាសខ្វះ)", "បានប្រកាស (អនុញ្ញាត)"), IF(AND(T2473=FALSE, U2473=FALSE, V2473=FALSE), "ព្យួរទុក (មិនមានទិន្នន័យ)", "ប្រកាសខុស (ព្យួរទុក)"))</f>
        <v/>
      </c>
      <c r="L2473" s="418" t="inlineStr"/>
      <c r="M2473" s="418" t="inlineStr"/>
      <c r="N2473" s="455" t="n"/>
      <c r="O2473" s="455">
        <f>IF(W2473&lt;0,AI2473,I2473)</f>
        <v/>
      </c>
      <c r="P2473" s="455">
        <f>I2473-O2473</f>
        <v/>
      </c>
      <c r="Q2473" s="418" t="n"/>
      <c r="R2473" s="418" t="inlineStr">
        <is>
          <t>5995895873</t>
        </is>
      </c>
      <c r="S2473" s="418" t="inlineStr"/>
      <c r="T2473" s="418">
        <f>R2473=S2473</f>
        <v/>
      </c>
      <c r="U2473" s="418">
        <f>AND(MONTH(F2473)=MONTH(Y2473), YEAR(F2473)=YEAR(Y2473))</f>
        <v/>
      </c>
      <c r="V2473" s="418">
        <f>AND(AC2473&lt;&gt;"", 'Company information'!D$4&lt;&gt;"", RIGHT(SUBSTITUTE(AC2473,"-",""),9)=RIGHT(SUBSTITUTE('Company information'!D$4,"-",""),9))</f>
        <v/>
      </c>
      <c r="W2473" s="418">
        <f>AI2473-I2473</f>
        <v/>
      </c>
      <c r="X2473" s="455" t="n"/>
      <c r="Y2473" s="417" t="n"/>
      <c r="Z2473" s="418" t="n"/>
      <c r="AA2473" s="418" t="n"/>
      <c r="AB2473" s="418" t="n"/>
      <c r="AC2473" s="418" t="n"/>
      <c r="AD2473" s="418" t="n"/>
      <c r="AE2473" s="455" t="n"/>
      <c r="AF2473" s="455" t="n"/>
      <c r="AG2473" s="455" t="n"/>
      <c r="AH2473" s="455" t="n"/>
      <c r="AI2473" s="455" t="n"/>
      <c r="AJ2473" s="455" t="n"/>
      <c r="AK2473" s="455" t="n"/>
      <c r="AL2473" s="455" t="n"/>
      <c r="AM2473" s="455" t="n"/>
      <c r="AN2473" s="455" t="n"/>
      <c r="AO2473" s="455" t="n"/>
      <c r="AP2473" s="455" t="n"/>
      <c r="AQ2473" s="455" t="n"/>
      <c r="AR2473" s="418" t="n"/>
      <c r="AS2473" s="418" t="n"/>
      <c r="AT2473" s="418" t="n"/>
    </row>
    <row r="2474">
      <c r="A2474" s="417" t="n">
        <v>2465</v>
      </c>
      <c r="B2474" s="418" t="inlineStr">
        <is>
          <t>Lift-On &amp; Lift-Off</t>
        </is>
      </c>
      <c r="C2474" s="418" t="inlineStr">
        <is>
          <t>កំពង់ផែស្វយ័តក្រុងព្រះសីហនុ</t>
        </is>
      </c>
      <c r="D2474" s="418" t="inlineStr">
        <is>
          <t>L001-100044638</t>
        </is>
      </c>
      <c r="E2474" s="418" t="inlineStr">
        <is>
          <t>109338</t>
        </is>
      </c>
      <c r="F2474" s="419" t="n">
        <v>44727</v>
      </c>
      <c r="G2474" s="420" t="n">
        <v>23347</v>
      </c>
      <c r="H2474" s="418" t="n"/>
      <c r="I2474" s="455" t="n">
        <v>23347</v>
      </c>
      <c r="J2474" s="418">
        <f>IF(L2474&lt;&gt;"",L2474,K2474)</f>
        <v/>
      </c>
      <c r="K2474" s="418">
        <f>IF(AND(T2474=TRUE, U2474=TRUE, V2474=TRUE), IF(W2474&lt;-0.05, "អនុញ្ញាត (អ្នកផ្គត់ផ្គង់ប្រកាសខ្វះ)", "បានប្រកាស (អនុញ្ញាត)"), IF(AND(T2474=FALSE, U2474=FALSE, V2474=FALSE), "ព្យួរទុក (មិនមានទិន្នន័យ)", "ប្រកាសខុស (ព្យួរទុក)"))</f>
        <v/>
      </c>
      <c r="L2474" s="418" t="inlineStr"/>
      <c r="M2474" s="418" t="inlineStr"/>
      <c r="N2474" s="455" t="n"/>
      <c r="O2474" s="455">
        <f>IF(W2474&lt;0,AI2474,I2474)</f>
        <v/>
      </c>
      <c r="P2474" s="455">
        <f>I2474-O2474</f>
        <v/>
      </c>
      <c r="Q2474" s="418" t="n"/>
      <c r="R2474" s="418" t="inlineStr">
        <is>
          <t>109338</t>
        </is>
      </c>
      <c r="S2474" s="418" t="inlineStr"/>
      <c r="T2474" s="418">
        <f>R2474=S2474</f>
        <v/>
      </c>
      <c r="U2474" s="418">
        <f>AND(MONTH(F2474)=MONTH(Y2474), YEAR(F2474)=YEAR(Y2474))</f>
        <v/>
      </c>
      <c r="V2474" s="418">
        <f>AND(AC2474&lt;&gt;"", 'Company information'!D$4&lt;&gt;"", RIGHT(SUBSTITUTE(AC2474,"-",""),9)=RIGHT(SUBSTITUTE('Company information'!D$4,"-",""),9))</f>
        <v/>
      </c>
      <c r="W2474" s="418">
        <f>AI2474-I2474</f>
        <v/>
      </c>
      <c r="X2474" s="455" t="n"/>
      <c r="Y2474" s="417" t="n"/>
      <c r="Z2474" s="418" t="n"/>
      <c r="AA2474" s="418" t="n"/>
      <c r="AB2474" s="418" t="n"/>
      <c r="AC2474" s="418" t="n"/>
      <c r="AD2474" s="418" t="n"/>
      <c r="AE2474" s="455" t="n"/>
      <c r="AF2474" s="455" t="n"/>
      <c r="AG2474" s="455" t="n"/>
      <c r="AH2474" s="455" t="n"/>
      <c r="AI2474" s="455" t="n"/>
      <c r="AJ2474" s="455" t="n"/>
      <c r="AK2474" s="455" t="n"/>
      <c r="AL2474" s="455" t="n"/>
      <c r="AM2474" s="455" t="n"/>
      <c r="AN2474" s="455" t="n"/>
      <c r="AO2474" s="455" t="n"/>
      <c r="AP2474" s="455" t="n"/>
      <c r="AQ2474" s="455" t="n"/>
      <c r="AR2474" s="418" t="n"/>
      <c r="AS2474" s="418" t="n"/>
      <c r="AT2474" s="418" t="n"/>
    </row>
    <row r="2475">
      <c r="A2475" s="417" t="n">
        <v>2466</v>
      </c>
      <c r="B2475" s="418" t="inlineStr">
        <is>
          <t>CLEARNCE &amp; TRUCKING FEE</t>
        </is>
      </c>
      <c r="C2475" s="418" t="inlineStr">
        <is>
          <t>ហុង តុង អ៊ិនធើណេសិនណល ឡូជីស្ទីក ឯ.ក</t>
        </is>
      </c>
      <c r="D2475" s="418" t="inlineStr">
        <is>
          <t>K003-902006166</t>
        </is>
      </c>
      <c r="E2475" s="418" t="inlineStr">
        <is>
          <t>HT220093</t>
        </is>
      </c>
      <c r="F2475" s="419" t="n">
        <v>44742</v>
      </c>
      <c r="G2475" s="420" t="n">
        <v>252498</v>
      </c>
      <c r="H2475" s="418" t="n"/>
      <c r="I2475" s="455" t="n">
        <v>252498</v>
      </c>
      <c r="J2475" s="418">
        <f>IF(L2475&lt;&gt;"",L2475,K2475)</f>
        <v/>
      </c>
      <c r="K2475" s="418">
        <f>IF(AND(T2475=TRUE, U2475=TRUE, V2475=TRUE), IF(W2475&lt;-0.05, "អនុញ្ញាត (អ្នកផ្គត់ផ្គង់ប្រកាសខ្វះ)", "បានប្រកាស (អនុញ្ញាត)"), IF(AND(T2475=FALSE, U2475=FALSE, V2475=FALSE), "ព្យួរទុក (មិនមានទិន្នន័យ)", "ប្រកាសខុស (ព្យួរទុក)"))</f>
        <v/>
      </c>
      <c r="L2475" s="418" t="inlineStr"/>
      <c r="M2475" s="418" t="inlineStr"/>
      <c r="N2475" s="455" t="n"/>
      <c r="O2475" s="455">
        <f>IF(W2475&lt;0,AI2475,I2475)</f>
        <v/>
      </c>
      <c r="P2475" s="455">
        <f>I2475-O2475</f>
        <v/>
      </c>
      <c r="Q2475" s="418" t="n"/>
      <c r="R2475" s="418" t="inlineStr">
        <is>
          <t>HT220093</t>
        </is>
      </c>
      <c r="S2475" s="418" t="inlineStr"/>
      <c r="T2475" s="418">
        <f>R2475=S2475</f>
        <v/>
      </c>
      <c r="U2475" s="418">
        <f>AND(MONTH(F2475)=MONTH(Y2475), YEAR(F2475)=YEAR(Y2475))</f>
        <v/>
      </c>
      <c r="V2475" s="418">
        <f>AND(AC2475&lt;&gt;"", 'Company information'!D$4&lt;&gt;"", RIGHT(SUBSTITUTE(AC2475,"-",""),9)=RIGHT(SUBSTITUTE('Company information'!D$4,"-",""),9))</f>
        <v/>
      </c>
      <c r="W2475" s="418">
        <f>AI2475-I2475</f>
        <v/>
      </c>
      <c r="X2475" s="455" t="n"/>
      <c r="Y2475" s="417" t="n"/>
      <c r="Z2475" s="418" t="n"/>
      <c r="AA2475" s="418" t="n"/>
      <c r="AB2475" s="418" t="n"/>
      <c r="AC2475" s="418" t="n"/>
      <c r="AD2475" s="418" t="n"/>
      <c r="AE2475" s="455" t="n"/>
      <c r="AF2475" s="455" t="n"/>
      <c r="AG2475" s="455" t="n"/>
      <c r="AH2475" s="455" t="n"/>
      <c r="AI2475" s="455" t="n"/>
      <c r="AJ2475" s="455" t="n"/>
      <c r="AK2475" s="455" t="n"/>
      <c r="AL2475" s="455" t="n"/>
      <c r="AM2475" s="455" t="n"/>
      <c r="AN2475" s="455" t="n"/>
      <c r="AO2475" s="455" t="n"/>
      <c r="AP2475" s="455" t="n"/>
      <c r="AQ2475" s="455" t="n"/>
      <c r="AR2475" s="418" t="n"/>
      <c r="AS2475" s="418" t="n"/>
      <c r="AT2475" s="418" t="n"/>
    </row>
    <row r="2476">
      <c r="A2476" s="417" t="n">
        <v>2467</v>
      </c>
      <c r="B2476" s="418" t="inlineStr">
        <is>
          <t>KHCIC</t>
        </is>
      </c>
      <c r="C2476" s="418" t="inlineStr">
        <is>
          <t>អេសអាយធីស៊ី ខិនថេនើរ ឡាញ (ខេមបូឌា)</t>
        </is>
      </c>
      <c r="D2476" s="418" t="inlineStr">
        <is>
          <t>L001-107035863</t>
        </is>
      </c>
      <c r="E2476" s="418" t="inlineStr">
        <is>
          <t>SITC2022-011558</t>
        </is>
      </c>
      <c r="F2476" s="419" t="n">
        <v>44567</v>
      </c>
      <c r="G2476" s="420" t="n">
        <v>225441</v>
      </c>
      <c r="H2476" s="418" t="n"/>
      <c r="I2476" s="455" t="n">
        <v>225441</v>
      </c>
      <c r="J2476" s="418">
        <f>IF(L2476&lt;&gt;"",L2476,K2476)</f>
        <v/>
      </c>
      <c r="K2476" s="418">
        <f>IF(AND(T2476=TRUE, U2476=TRUE, V2476=TRUE), IF(W2476&lt;-0.05, "អនុញ្ញាត (អ្នកផ្គត់ផ្គង់ប្រកាសខ្វះ)", "បានប្រកាស (អនុញ្ញាត)"), IF(AND(T2476=FALSE, U2476=FALSE, V2476=FALSE), "ព្យួរទុក (មិនមានទិន្នន័យ)", "ប្រកាសខុស (ព្យួរទុក)"))</f>
        <v/>
      </c>
      <c r="L2476" s="418" t="inlineStr"/>
      <c r="M2476" s="418" t="inlineStr"/>
      <c r="N2476" s="455" t="n"/>
      <c r="O2476" s="455">
        <f>IF(W2476&lt;0,AI2476,I2476)</f>
        <v/>
      </c>
      <c r="P2476" s="455">
        <f>I2476-O2476</f>
        <v/>
      </c>
      <c r="Q2476" s="418" t="n"/>
      <c r="R2476" s="418" t="inlineStr">
        <is>
          <t>SITC2022-011558</t>
        </is>
      </c>
      <c r="S2476" s="418" t="inlineStr"/>
      <c r="T2476" s="418">
        <f>R2476=S2476</f>
        <v/>
      </c>
      <c r="U2476" s="418">
        <f>AND(MONTH(F2476)=MONTH(Y2476), YEAR(F2476)=YEAR(Y2476))</f>
        <v/>
      </c>
      <c r="V2476" s="418">
        <f>AND(AC2476&lt;&gt;"", 'Company information'!D$4&lt;&gt;"", RIGHT(SUBSTITUTE(AC2476,"-",""),9)=RIGHT(SUBSTITUTE('Company information'!D$4,"-",""),9))</f>
        <v/>
      </c>
      <c r="W2476" s="418">
        <f>AI2476-I2476</f>
        <v/>
      </c>
      <c r="X2476" s="455" t="n"/>
      <c r="Y2476" s="417" t="n"/>
      <c r="Z2476" s="418" t="n"/>
      <c r="AA2476" s="418" t="n"/>
      <c r="AB2476" s="418" t="n"/>
      <c r="AC2476" s="418" t="n"/>
      <c r="AD2476" s="418" t="n"/>
      <c r="AE2476" s="455" t="n"/>
      <c r="AF2476" s="455" t="n"/>
      <c r="AG2476" s="455" t="n"/>
      <c r="AH2476" s="455" t="n"/>
      <c r="AI2476" s="455" t="n"/>
      <c r="AJ2476" s="455" t="n"/>
      <c r="AK2476" s="455" t="n"/>
      <c r="AL2476" s="455" t="n"/>
      <c r="AM2476" s="455" t="n"/>
      <c r="AN2476" s="455" t="n"/>
      <c r="AO2476" s="455" t="n"/>
      <c r="AP2476" s="455" t="n"/>
      <c r="AQ2476" s="455" t="n"/>
      <c r="AR2476" s="418" t="n"/>
      <c r="AS2476" s="418" t="n"/>
      <c r="AT2476" s="418" t="n"/>
    </row>
    <row r="2477">
      <c r="A2477" s="417" t="n">
        <v>2468</v>
      </c>
      <c r="B2477" s="418" t="inlineStr">
        <is>
          <t>Lift-On &amp; Lift-Off</t>
        </is>
      </c>
      <c r="C2477" s="418" t="inlineStr">
        <is>
          <t>កំពង់ផែស្វយ័តក្រុងព្រះសីហនុ</t>
        </is>
      </c>
      <c r="D2477" s="418" t="inlineStr">
        <is>
          <t>L001-100044638</t>
        </is>
      </c>
      <c r="E2477" s="418" t="inlineStr">
        <is>
          <t>095790</t>
        </is>
      </c>
      <c r="F2477" s="419" t="n">
        <v>44567</v>
      </c>
      <c r="G2477" s="420" t="n">
        <v>35348</v>
      </c>
      <c r="H2477" s="418" t="n"/>
      <c r="I2477" s="455" t="n">
        <v>35348</v>
      </c>
      <c r="J2477" s="418">
        <f>IF(L2477&lt;&gt;"",L2477,K2477)</f>
        <v/>
      </c>
      <c r="K2477" s="418">
        <f>IF(AND(T2477=TRUE, U2477=TRUE, V2477=TRUE), IF(W2477&lt;-0.05, "អនុញ្ញាត (អ្នកផ្គត់ផ្គង់ប្រកាសខ្វះ)", "បានប្រកាស (អនុញ្ញាត)"), IF(AND(T2477=FALSE, U2477=FALSE, V2477=FALSE), "ព្យួរទុក (មិនមានទិន្នន័យ)", "ប្រកាសខុស (ព្យួរទុក)"))</f>
        <v/>
      </c>
      <c r="L2477" s="418" t="inlineStr"/>
      <c r="M2477" s="418" t="inlineStr"/>
      <c r="N2477" s="455" t="n"/>
      <c r="O2477" s="455">
        <f>IF(W2477&lt;0,AI2477,I2477)</f>
        <v/>
      </c>
      <c r="P2477" s="455">
        <f>I2477-O2477</f>
        <v/>
      </c>
      <c r="Q2477" s="418" t="n"/>
      <c r="R2477" s="418" t="inlineStr">
        <is>
          <t>095790</t>
        </is>
      </c>
      <c r="S2477" s="418" t="inlineStr"/>
      <c r="T2477" s="418">
        <f>R2477=S2477</f>
        <v/>
      </c>
      <c r="U2477" s="418">
        <f>AND(MONTH(F2477)=MONTH(Y2477), YEAR(F2477)=YEAR(Y2477))</f>
        <v/>
      </c>
      <c r="V2477" s="418">
        <f>AND(AC2477&lt;&gt;"", 'Company information'!D$4&lt;&gt;"", RIGHT(SUBSTITUTE(AC2477,"-",""),9)=RIGHT(SUBSTITUTE('Company information'!D$4,"-",""),9))</f>
        <v/>
      </c>
      <c r="W2477" s="418">
        <f>AI2477-I2477</f>
        <v/>
      </c>
      <c r="X2477" s="455" t="n"/>
      <c r="Y2477" s="417" t="n"/>
      <c r="Z2477" s="418" t="n"/>
      <c r="AA2477" s="418" t="n"/>
      <c r="AB2477" s="418" t="n"/>
      <c r="AC2477" s="418" t="n"/>
      <c r="AD2477" s="418" t="n"/>
      <c r="AE2477" s="455" t="n"/>
      <c r="AF2477" s="455" t="n"/>
      <c r="AG2477" s="455" t="n"/>
      <c r="AH2477" s="455" t="n"/>
      <c r="AI2477" s="455" t="n"/>
      <c r="AJ2477" s="455" t="n"/>
      <c r="AK2477" s="455" t="n"/>
      <c r="AL2477" s="455" t="n"/>
      <c r="AM2477" s="455" t="n"/>
      <c r="AN2477" s="455" t="n"/>
      <c r="AO2477" s="455" t="n"/>
      <c r="AP2477" s="455" t="n"/>
      <c r="AQ2477" s="455" t="n"/>
      <c r="AR2477" s="418" t="n"/>
      <c r="AS2477" s="418" t="n"/>
      <c r="AT2477" s="418" t="n"/>
    </row>
    <row r="2478">
      <c r="A2478" s="417" t="n">
        <v>2469</v>
      </c>
      <c r="B2478" s="418" t="inlineStr">
        <is>
          <t>CLEARNCE &amp; TRUCKING FEE</t>
        </is>
      </c>
      <c r="C2478" s="418" t="inlineStr">
        <is>
          <t>ហុង តុង អ៊ិនធើណេសិនណល ឡូជីស្ទីក ឯ.ក</t>
        </is>
      </c>
      <c r="D2478" s="418" t="inlineStr">
        <is>
          <t>K003-902006166</t>
        </is>
      </c>
      <c r="E2478" s="418" t="inlineStr">
        <is>
          <t>HT220085</t>
        </is>
      </c>
      <c r="F2478" s="419" t="n">
        <v>44742</v>
      </c>
      <c r="G2478" s="420" t="n">
        <v>260979</v>
      </c>
      <c r="H2478" s="418" t="n"/>
      <c r="I2478" s="455" t="n">
        <v>260979</v>
      </c>
      <c r="J2478" s="418">
        <f>IF(L2478&lt;&gt;"",L2478,K2478)</f>
        <v/>
      </c>
      <c r="K2478" s="418">
        <f>IF(AND(T2478=TRUE, U2478=TRUE, V2478=TRUE), IF(W2478&lt;-0.05, "អនុញ្ញាត (អ្នកផ្គត់ផ្គង់ប្រកាសខ្វះ)", "បានប្រកាស (អនុញ្ញាត)"), IF(AND(T2478=FALSE, U2478=FALSE, V2478=FALSE), "ព្យួរទុក (មិនមានទិន្នន័យ)", "ប្រកាសខុស (ព្យួរទុក)"))</f>
        <v/>
      </c>
      <c r="L2478" s="418" t="inlineStr"/>
      <c r="M2478" s="418" t="inlineStr"/>
      <c r="N2478" s="455" t="n"/>
      <c r="O2478" s="455">
        <f>IF(W2478&lt;0,AI2478,I2478)</f>
        <v/>
      </c>
      <c r="P2478" s="455">
        <f>I2478-O2478</f>
        <v/>
      </c>
      <c r="Q2478" s="418" t="n"/>
      <c r="R2478" s="418" t="inlineStr">
        <is>
          <t>HT220085</t>
        </is>
      </c>
      <c r="S2478" s="418" t="inlineStr"/>
      <c r="T2478" s="418">
        <f>R2478=S2478</f>
        <v/>
      </c>
      <c r="U2478" s="418">
        <f>AND(MONTH(F2478)=MONTH(Y2478), YEAR(F2478)=YEAR(Y2478))</f>
        <v/>
      </c>
      <c r="V2478" s="418">
        <f>AND(AC2478&lt;&gt;"", 'Company information'!D$4&lt;&gt;"", RIGHT(SUBSTITUTE(AC2478,"-",""),9)=RIGHT(SUBSTITUTE('Company information'!D$4,"-",""),9))</f>
        <v/>
      </c>
      <c r="W2478" s="418">
        <f>AI2478-I2478</f>
        <v/>
      </c>
      <c r="X2478" s="455" t="n"/>
      <c r="Y2478" s="417" t="n"/>
      <c r="Z2478" s="418" t="n"/>
      <c r="AA2478" s="418" t="n"/>
      <c r="AB2478" s="418" t="n"/>
      <c r="AC2478" s="418" t="n"/>
      <c r="AD2478" s="418" t="n"/>
      <c r="AE2478" s="455" t="n"/>
      <c r="AF2478" s="455" t="n"/>
      <c r="AG2478" s="455" t="n"/>
      <c r="AH2478" s="455" t="n"/>
      <c r="AI2478" s="455" t="n"/>
      <c r="AJ2478" s="455" t="n"/>
      <c r="AK2478" s="455" t="n"/>
      <c r="AL2478" s="455" t="n"/>
      <c r="AM2478" s="455" t="n"/>
      <c r="AN2478" s="455" t="n"/>
      <c r="AO2478" s="455" t="n"/>
      <c r="AP2478" s="455" t="n"/>
      <c r="AQ2478" s="455" t="n"/>
      <c r="AR2478" s="418" t="n"/>
      <c r="AS2478" s="418" t="n"/>
      <c r="AT2478" s="418" t="n"/>
    </row>
    <row r="2479">
      <c r="A2479" s="417" t="n">
        <v>2470</v>
      </c>
      <c r="B2479" s="418" t="inlineStr">
        <is>
          <t>Foreign Sale</t>
        </is>
      </c>
      <c r="C2479" s="418" t="inlineStr">
        <is>
          <t>មើស្គ (ខេមបូឌា)</t>
        </is>
      </c>
      <c r="D2479" s="418" t="inlineStr">
        <is>
          <t>L001-100045200</t>
        </is>
      </c>
      <c r="E2479" s="418" t="inlineStr">
        <is>
          <t>5995893251</t>
        </is>
      </c>
      <c r="F2479" s="419" t="n">
        <v>44567</v>
      </c>
      <c r="G2479" s="420" t="n">
        <v>89954</v>
      </c>
      <c r="H2479" s="418" t="n"/>
      <c r="I2479" s="455" t="n">
        <v>89954</v>
      </c>
      <c r="J2479" s="418">
        <f>IF(L2479&lt;&gt;"",L2479,K2479)</f>
        <v/>
      </c>
      <c r="K2479" s="418">
        <f>IF(AND(T2479=TRUE, U2479=TRUE, V2479=TRUE), IF(W2479&lt;-0.05, "អនុញ្ញាត (អ្នកផ្គត់ផ្គង់ប្រកាសខ្វះ)", "បានប្រកាស (អនុញ្ញាត)"), IF(AND(T2479=FALSE, U2479=FALSE, V2479=FALSE), "ព្យួរទុក (មិនមានទិន្នន័យ)", "ប្រកាសខុស (ព្យួរទុក)"))</f>
        <v/>
      </c>
      <c r="L2479" s="418" t="inlineStr"/>
      <c r="M2479" s="418" t="inlineStr"/>
      <c r="N2479" s="455" t="n"/>
      <c r="O2479" s="455">
        <f>IF(W2479&lt;0,AI2479,I2479)</f>
        <v/>
      </c>
      <c r="P2479" s="455">
        <f>I2479-O2479</f>
        <v/>
      </c>
      <c r="Q2479" s="418" t="n"/>
      <c r="R2479" s="418" t="inlineStr">
        <is>
          <t>5995893251</t>
        </is>
      </c>
      <c r="S2479" s="418" t="inlineStr"/>
      <c r="T2479" s="418">
        <f>R2479=S2479</f>
        <v/>
      </c>
      <c r="U2479" s="418">
        <f>AND(MONTH(F2479)=MONTH(Y2479), YEAR(F2479)=YEAR(Y2479))</f>
        <v/>
      </c>
      <c r="V2479" s="418">
        <f>AND(AC2479&lt;&gt;"", 'Company information'!D$4&lt;&gt;"", RIGHT(SUBSTITUTE(AC2479,"-",""),9)=RIGHT(SUBSTITUTE('Company information'!D$4,"-",""),9))</f>
        <v/>
      </c>
      <c r="W2479" s="418">
        <f>AI2479-I2479</f>
        <v/>
      </c>
      <c r="X2479" s="455" t="n"/>
      <c r="Y2479" s="417" t="n"/>
      <c r="Z2479" s="418" t="n"/>
      <c r="AA2479" s="418" t="n"/>
      <c r="AB2479" s="418" t="n"/>
      <c r="AC2479" s="418" t="n"/>
      <c r="AD2479" s="418" t="n"/>
      <c r="AE2479" s="455" t="n"/>
      <c r="AF2479" s="455" t="n"/>
      <c r="AG2479" s="455" t="n"/>
      <c r="AH2479" s="455" t="n"/>
      <c r="AI2479" s="455" t="n"/>
      <c r="AJ2479" s="455" t="n"/>
      <c r="AK2479" s="455" t="n"/>
      <c r="AL2479" s="455" t="n"/>
      <c r="AM2479" s="455" t="n"/>
      <c r="AN2479" s="455" t="n"/>
      <c r="AO2479" s="455" t="n"/>
      <c r="AP2479" s="455" t="n"/>
      <c r="AQ2479" s="455" t="n"/>
      <c r="AR2479" s="418" t="n"/>
      <c r="AS2479" s="418" t="n"/>
      <c r="AT2479" s="418" t="n"/>
    </row>
    <row r="2480">
      <c r="A2480" s="417" t="n">
        <v>2471</v>
      </c>
      <c r="B2480" s="418" t="inlineStr">
        <is>
          <t>Lift-On &amp; Lift-Off</t>
        </is>
      </c>
      <c r="C2480" s="418" t="inlineStr">
        <is>
          <t>កំពង់ផែស្វយ័តក្រុងព្រះសីហនុ</t>
        </is>
      </c>
      <c r="D2480" s="418" t="inlineStr">
        <is>
          <t>L001-100044638</t>
        </is>
      </c>
      <c r="E2480" s="418" t="inlineStr">
        <is>
          <t>086092</t>
        </is>
      </c>
      <c r="F2480" s="419" t="n">
        <v>44567</v>
      </c>
      <c r="G2480" s="420" t="n">
        <v>23142</v>
      </c>
      <c r="H2480" s="418" t="n"/>
      <c r="I2480" s="455" t="n">
        <v>23142</v>
      </c>
      <c r="J2480" s="418">
        <f>IF(L2480&lt;&gt;"",L2480,K2480)</f>
        <v/>
      </c>
      <c r="K2480" s="418">
        <f>IF(AND(T2480=TRUE, U2480=TRUE, V2480=TRUE), IF(W2480&lt;-0.05, "អនុញ្ញាត (អ្នកផ្គត់ផ្គង់ប្រកាសខ្វះ)", "បានប្រកាស (អនុញ្ញាត)"), IF(AND(T2480=FALSE, U2480=FALSE, V2480=FALSE), "ព្យួរទុក (មិនមានទិន្នន័យ)", "ប្រកាសខុស (ព្យួរទុក)"))</f>
        <v/>
      </c>
      <c r="L2480" s="418" t="inlineStr"/>
      <c r="M2480" s="418" t="inlineStr"/>
      <c r="N2480" s="455" t="n"/>
      <c r="O2480" s="455">
        <f>IF(W2480&lt;0,AI2480,I2480)</f>
        <v/>
      </c>
      <c r="P2480" s="455">
        <f>I2480-O2480</f>
        <v/>
      </c>
      <c r="Q2480" s="418" t="n"/>
      <c r="R2480" s="418" t="inlineStr">
        <is>
          <t>086092</t>
        </is>
      </c>
      <c r="S2480" s="418" t="inlineStr"/>
      <c r="T2480" s="418">
        <f>R2480=S2480</f>
        <v/>
      </c>
      <c r="U2480" s="418">
        <f>AND(MONTH(F2480)=MONTH(Y2480), YEAR(F2480)=YEAR(Y2480))</f>
        <v/>
      </c>
      <c r="V2480" s="418">
        <f>AND(AC2480&lt;&gt;"", 'Company information'!D$4&lt;&gt;"", RIGHT(SUBSTITUTE(AC2480,"-",""),9)=RIGHT(SUBSTITUTE('Company information'!D$4,"-",""),9))</f>
        <v/>
      </c>
      <c r="W2480" s="418">
        <f>AI2480-I2480</f>
        <v/>
      </c>
      <c r="X2480" s="455" t="n"/>
      <c r="Y2480" s="417" t="n"/>
      <c r="Z2480" s="418" t="n"/>
      <c r="AA2480" s="418" t="n"/>
      <c r="AB2480" s="418" t="n"/>
      <c r="AC2480" s="418" t="n"/>
      <c r="AD2480" s="418" t="n"/>
      <c r="AE2480" s="455" t="n"/>
      <c r="AF2480" s="455" t="n"/>
      <c r="AG2480" s="455" t="n"/>
      <c r="AH2480" s="455" t="n"/>
      <c r="AI2480" s="455" t="n"/>
      <c r="AJ2480" s="455" t="n"/>
      <c r="AK2480" s="455" t="n"/>
      <c r="AL2480" s="455" t="n"/>
      <c r="AM2480" s="455" t="n"/>
      <c r="AN2480" s="455" t="n"/>
      <c r="AO2480" s="455" t="n"/>
      <c r="AP2480" s="455" t="n"/>
      <c r="AQ2480" s="455" t="n"/>
      <c r="AR2480" s="418" t="n"/>
      <c r="AS2480" s="418" t="n"/>
      <c r="AT2480" s="418" t="n"/>
    </row>
    <row r="2481">
      <c r="A2481" s="417" t="n">
        <v>2472</v>
      </c>
      <c r="B2481" s="418" t="inlineStr">
        <is>
          <t>CLEARNCE &amp; TRUCKING FEE</t>
        </is>
      </c>
      <c r="C2481" s="418" t="inlineStr">
        <is>
          <t>ហុង តុង អ៊ិនធើណេសិនណល ឡូជីស្ទីក ឯ.ក</t>
        </is>
      </c>
      <c r="D2481" s="418" t="inlineStr">
        <is>
          <t>K003-902006166</t>
        </is>
      </c>
      <c r="E2481" s="418" t="inlineStr">
        <is>
          <t>HT220080v</t>
        </is>
      </c>
      <c r="F2481" s="419" t="n">
        <v>44728</v>
      </c>
      <c r="G2481" s="420" t="n">
        <v>252314</v>
      </c>
      <c r="H2481" s="418" t="n"/>
      <c r="I2481" s="455" t="n">
        <v>252314</v>
      </c>
      <c r="J2481" s="418">
        <f>IF(L2481&lt;&gt;"",L2481,K2481)</f>
        <v/>
      </c>
      <c r="K2481" s="418">
        <f>IF(AND(T2481=TRUE, U2481=TRUE, V2481=TRUE), IF(W2481&lt;-0.05, "អនុញ្ញាត (អ្នកផ្គត់ផ្គង់ប្រកាសខ្វះ)", "បានប្រកាស (អនុញ្ញាត)"), IF(AND(T2481=FALSE, U2481=FALSE, V2481=FALSE), "ព្យួរទុក (មិនមានទិន្នន័យ)", "ប្រកាសខុស (ព្យួរទុក)"))</f>
        <v/>
      </c>
      <c r="L2481" s="418" t="inlineStr"/>
      <c r="M2481" s="418" t="inlineStr"/>
      <c r="N2481" s="455" t="n"/>
      <c r="O2481" s="455">
        <f>IF(W2481&lt;0,AI2481,I2481)</f>
        <v/>
      </c>
      <c r="P2481" s="455">
        <f>I2481-O2481</f>
        <v/>
      </c>
      <c r="Q2481" s="418" t="n"/>
      <c r="R2481" s="418" t="inlineStr">
        <is>
          <t>HT220080v</t>
        </is>
      </c>
      <c r="S2481" s="418" t="inlineStr"/>
      <c r="T2481" s="418">
        <f>R2481=S2481</f>
        <v/>
      </c>
      <c r="U2481" s="418">
        <f>AND(MONTH(F2481)=MONTH(Y2481), YEAR(F2481)=YEAR(Y2481))</f>
        <v/>
      </c>
      <c r="V2481" s="418">
        <f>AND(AC2481&lt;&gt;"", 'Company information'!D$4&lt;&gt;"", RIGHT(SUBSTITUTE(AC2481,"-",""),9)=RIGHT(SUBSTITUTE('Company information'!D$4,"-",""),9))</f>
        <v/>
      </c>
      <c r="W2481" s="418">
        <f>AI2481-I2481</f>
        <v/>
      </c>
      <c r="X2481" s="455" t="n"/>
      <c r="Y2481" s="417" t="n"/>
      <c r="Z2481" s="418" t="n"/>
      <c r="AA2481" s="418" t="n"/>
      <c r="AB2481" s="418" t="n"/>
      <c r="AC2481" s="418" t="n"/>
      <c r="AD2481" s="418" t="n"/>
      <c r="AE2481" s="455" t="n"/>
      <c r="AF2481" s="455" t="n"/>
      <c r="AG2481" s="455" t="n"/>
      <c r="AH2481" s="455" t="n"/>
      <c r="AI2481" s="455" t="n"/>
      <c r="AJ2481" s="455" t="n"/>
      <c r="AK2481" s="455" t="n"/>
      <c r="AL2481" s="455" t="n"/>
      <c r="AM2481" s="455" t="n"/>
      <c r="AN2481" s="455" t="n"/>
      <c r="AO2481" s="455" t="n"/>
      <c r="AP2481" s="455" t="n"/>
      <c r="AQ2481" s="455" t="n"/>
      <c r="AR2481" s="418" t="n"/>
      <c r="AS2481" s="418" t="n"/>
      <c r="AT2481" s="418" t="n"/>
    </row>
    <row r="2482">
      <c r="A2482" s="417" t="n">
        <v>2473</v>
      </c>
      <c r="B2482" s="418" t="inlineStr">
        <is>
          <t>Trucking</t>
        </is>
      </c>
      <c r="C2482" s="418" t="inlineStr">
        <is>
          <t>អ៊ែរ៉ូ ស៊ីបភីង អេជេនស៊ី</t>
        </is>
      </c>
      <c r="D2482" s="418" t="inlineStr">
        <is>
          <t>K004-901635903</t>
        </is>
      </c>
      <c r="E2482" s="418" t="inlineStr">
        <is>
          <t>IKPSA2022518164</t>
        </is>
      </c>
      <c r="F2482" s="419" t="n">
        <v>44567</v>
      </c>
      <c r="G2482" s="420" t="n">
        <v>97200</v>
      </c>
      <c r="H2482" s="418" t="n"/>
      <c r="I2482" s="455" t="n">
        <v>97200</v>
      </c>
      <c r="J2482" s="418">
        <f>IF(L2482&lt;&gt;"",L2482,K2482)</f>
        <v/>
      </c>
      <c r="K2482" s="418">
        <f>IF(AND(T2482=TRUE, U2482=TRUE, V2482=TRUE), IF(W2482&lt;-0.05, "អនុញ្ញាត (អ្នកផ្គត់ផ្គង់ប្រកាសខ្វះ)", "បានប្រកាស (អនុញ្ញាត)"), IF(AND(T2482=FALSE, U2482=FALSE, V2482=FALSE), "ព្យួរទុក (មិនមានទិន្នន័យ)", "ប្រកាសខុស (ព្យួរទុក)"))</f>
        <v/>
      </c>
      <c r="L2482" s="418" t="inlineStr"/>
      <c r="M2482" s="418" t="inlineStr"/>
      <c r="N2482" s="455" t="n"/>
      <c r="O2482" s="455">
        <f>IF(W2482&lt;0,AI2482,I2482)</f>
        <v/>
      </c>
      <c r="P2482" s="455">
        <f>I2482-O2482</f>
        <v/>
      </c>
      <c r="Q2482" s="418" t="n"/>
      <c r="R2482" s="418" t="inlineStr">
        <is>
          <t>IKPSA2022518164</t>
        </is>
      </c>
      <c r="S2482" s="418" t="inlineStr"/>
      <c r="T2482" s="418">
        <f>R2482=S2482</f>
        <v/>
      </c>
      <c r="U2482" s="418">
        <f>AND(MONTH(F2482)=MONTH(Y2482), YEAR(F2482)=YEAR(Y2482))</f>
        <v/>
      </c>
      <c r="V2482" s="418">
        <f>AND(AC2482&lt;&gt;"", 'Company information'!D$4&lt;&gt;"", RIGHT(SUBSTITUTE(AC2482,"-",""),9)=RIGHT(SUBSTITUTE('Company information'!D$4,"-",""),9))</f>
        <v/>
      </c>
      <c r="W2482" s="418">
        <f>AI2482-I2482</f>
        <v/>
      </c>
      <c r="X2482" s="455" t="n"/>
      <c r="Y2482" s="417" t="n"/>
      <c r="Z2482" s="418" t="n"/>
      <c r="AA2482" s="418" t="n"/>
      <c r="AB2482" s="418" t="n"/>
      <c r="AC2482" s="418" t="n"/>
      <c r="AD2482" s="418" t="n"/>
      <c r="AE2482" s="455" t="n"/>
      <c r="AF2482" s="455" t="n"/>
      <c r="AG2482" s="455" t="n"/>
      <c r="AH2482" s="455" t="n"/>
      <c r="AI2482" s="455" t="n"/>
      <c r="AJ2482" s="455" t="n"/>
      <c r="AK2482" s="455" t="n"/>
      <c r="AL2482" s="455" t="n"/>
      <c r="AM2482" s="455" t="n"/>
      <c r="AN2482" s="455" t="n"/>
      <c r="AO2482" s="455" t="n"/>
      <c r="AP2482" s="455" t="n"/>
      <c r="AQ2482" s="455" t="n"/>
      <c r="AR2482" s="418" t="n"/>
      <c r="AS2482" s="418" t="n"/>
      <c r="AT2482" s="418" t="n"/>
    </row>
    <row r="2483">
      <c r="A2483" s="417" t="n">
        <v>2474</v>
      </c>
      <c r="B2483" s="418" t="inlineStr">
        <is>
          <t>Trucking</t>
        </is>
      </c>
      <c r="C2483" s="418" t="inlineStr">
        <is>
          <t>អ៊ែរ៉ូ ស៊ីបភីង អេជេនស៊ី</t>
        </is>
      </c>
      <c r="D2483" s="418" t="inlineStr">
        <is>
          <t>K004-901635903</t>
        </is>
      </c>
      <c r="E2483" s="418" t="inlineStr">
        <is>
          <t>IKPSA2022518167</t>
        </is>
      </c>
      <c r="F2483" s="419" t="n">
        <v>44567</v>
      </c>
      <c r="G2483" s="420" t="n">
        <v>113400</v>
      </c>
      <c r="H2483" s="418" t="n"/>
      <c r="I2483" s="455" t="n">
        <v>113400</v>
      </c>
      <c r="J2483" s="418">
        <f>IF(L2483&lt;&gt;"",L2483,K2483)</f>
        <v/>
      </c>
      <c r="K2483" s="418">
        <f>IF(AND(T2483=TRUE, U2483=TRUE, V2483=TRUE), IF(W2483&lt;-0.05, "អនុញ្ញាត (អ្នកផ្គត់ផ្គង់ប្រកាសខ្វះ)", "បានប្រកាស (អនុញ្ញាត)"), IF(AND(T2483=FALSE, U2483=FALSE, V2483=FALSE), "ព្យួរទុក (មិនមានទិន្នន័យ)", "ប្រកាសខុស (ព្យួរទុក)"))</f>
        <v/>
      </c>
      <c r="L2483" s="418" t="inlineStr"/>
      <c r="M2483" s="418" t="inlineStr"/>
      <c r="N2483" s="455" t="n"/>
      <c r="O2483" s="455">
        <f>IF(W2483&lt;0,AI2483,I2483)</f>
        <v/>
      </c>
      <c r="P2483" s="455">
        <f>I2483-O2483</f>
        <v/>
      </c>
      <c r="Q2483" s="418" t="n"/>
      <c r="R2483" s="418" t="inlineStr">
        <is>
          <t>IKPSA2022518167</t>
        </is>
      </c>
      <c r="S2483" s="418" t="inlineStr"/>
      <c r="T2483" s="418">
        <f>R2483=S2483</f>
        <v/>
      </c>
      <c r="U2483" s="418">
        <f>AND(MONTH(F2483)=MONTH(Y2483), YEAR(F2483)=YEAR(Y2483))</f>
        <v/>
      </c>
      <c r="V2483" s="418">
        <f>AND(AC2483&lt;&gt;"", 'Company information'!D$4&lt;&gt;"", RIGHT(SUBSTITUTE(AC2483,"-",""),9)=RIGHT(SUBSTITUTE('Company information'!D$4,"-",""),9))</f>
        <v/>
      </c>
      <c r="W2483" s="418">
        <f>AI2483-I2483</f>
        <v/>
      </c>
      <c r="X2483" s="455" t="n"/>
      <c r="Y2483" s="417" t="n"/>
      <c r="Z2483" s="418" t="n"/>
      <c r="AA2483" s="418" t="n"/>
      <c r="AB2483" s="418" t="n"/>
      <c r="AC2483" s="418" t="n"/>
      <c r="AD2483" s="418" t="n"/>
      <c r="AE2483" s="455" t="n"/>
      <c r="AF2483" s="455" t="n"/>
      <c r="AG2483" s="455" t="n"/>
      <c r="AH2483" s="455" t="n"/>
      <c r="AI2483" s="455" t="n"/>
      <c r="AJ2483" s="455" t="n"/>
      <c r="AK2483" s="455" t="n"/>
      <c r="AL2483" s="455" t="n"/>
      <c r="AM2483" s="455" t="n"/>
      <c r="AN2483" s="455" t="n"/>
      <c r="AO2483" s="455" t="n"/>
      <c r="AP2483" s="455" t="n"/>
      <c r="AQ2483" s="455" t="n"/>
      <c r="AR2483" s="418" t="n"/>
      <c r="AS2483" s="418" t="n"/>
      <c r="AT2483" s="418" t="n"/>
    </row>
    <row r="2484">
      <c r="A2484" s="417" t="n">
        <v>2475</v>
      </c>
      <c r="B2484" s="418" t="inlineStr">
        <is>
          <t>Trucking</t>
        </is>
      </c>
      <c r="C2484" s="418" t="inlineStr">
        <is>
          <t>អ៊ែរ៉ូ ស៊ីបភីង អេជេនស៊ី</t>
        </is>
      </c>
      <c r="D2484" s="418" t="inlineStr">
        <is>
          <t>K004-901635903</t>
        </is>
      </c>
      <c r="E2484" s="418" t="inlineStr">
        <is>
          <t>IKPSA2022518162</t>
        </is>
      </c>
      <c r="F2484" s="419" t="n">
        <v>44567</v>
      </c>
      <c r="G2484" s="420" t="n">
        <v>1841</v>
      </c>
      <c r="H2484" s="418" t="n"/>
      <c r="I2484" s="455" t="n">
        <v>1841</v>
      </c>
      <c r="J2484" s="418">
        <f>IF(L2484&lt;&gt;"",L2484,K2484)</f>
        <v/>
      </c>
      <c r="K2484" s="418">
        <f>IF(AND(T2484=TRUE, U2484=TRUE, V2484=TRUE), IF(W2484&lt;-0.05, "អនុញ្ញាត (អ្នកផ្គត់ផ្គង់ប្រកាសខ្វះ)", "បានប្រកាស (អនុញ្ញាត)"), IF(AND(T2484=FALSE, U2484=FALSE, V2484=FALSE), "ព្យួរទុក (មិនមានទិន្នន័យ)", "ប្រកាសខុស (ព្យួរទុក)"))</f>
        <v/>
      </c>
      <c r="L2484" s="418" t="inlineStr"/>
      <c r="M2484" s="418" t="inlineStr"/>
      <c r="N2484" s="455" t="n"/>
      <c r="O2484" s="455">
        <f>IF(W2484&lt;0,AI2484,I2484)</f>
        <v/>
      </c>
      <c r="P2484" s="455">
        <f>I2484-O2484</f>
        <v/>
      </c>
      <c r="Q2484" s="418" t="n"/>
      <c r="R2484" s="418" t="inlineStr">
        <is>
          <t>IKPSA2022518162</t>
        </is>
      </c>
      <c r="S2484" s="418" t="inlineStr"/>
      <c r="T2484" s="418">
        <f>R2484=S2484</f>
        <v/>
      </c>
      <c r="U2484" s="418">
        <f>AND(MONTH(F2484)=MONTH(Y2484), YEAR(F2484)=YEAR(Y2484))</f>
        <v/>
      </c>
      <c r="V2484" s="418">
        <f>AND(AC2484&lt;&gt;"", 'Company information'!D$4&lt;&gt;"", RIGHT(SUBSTITUTE(AC2484,"-",""),9)=RIGHT(SUBSTITUTE('Company information'!D$4,"-",""),9))</f>
        <v/>
      </c>
      <c r="W2484" s="418">
        <f>AI2484-I2484</f>
        <v/>
      </c>
      <c r="X2484" s="455" t="n"/>
      <c r="Y2484" s="417" t="n"/>
      <c r="Z2484" s="418" t="n"/>
      <c r="AA2484" s="418" t="n"/>
      <c r="AB2484" s="418" t="n"/>
      <c r="AC2484" s="418" t="n"/>
      <c r="AD2484" s="418" t="n"/>
      <c r="AE2484" s="455" t="n"/>
      <c r="AF2484" s="455" t="n"/>
      <c r="AG2484" s="455" t="n"/>
      <c r="AH2484" s="455" t="n"/>
      <c r="AI2484" s="455" t="n"/>
      <c r="AJ2484" s="455" t="n"/>
      <c r="AK2484" s="455" t="n"/>
      <c r="AL2484" s="455" t="n"/>
      <c r="AM2484" s="455" t="n"/>
      <c r="AN2484" s="455" t="n"/>
      <c r="AO2484" s="455" t="n"/>
      <c r="AP2484" s="455" t="n"/>
      <c r="AQ2484" s="455" t="n"/>
      <c r="AR2484" s="418" t="n"/>
      <c r="AS2484" s="418" t="n"/>
      <c r="AT2484" s="418" t="n"/>
    </row>
    <row r="2485">
      <c r="A2485" s="417" t="n">
        <v>2476</v>
      </c>
      <c r="B2485" s="418" t="inlineStr">
        <is>
          <t>Lift-On &amp; Lift-Off</t>
        </is>
      </c>
      <c r="C2485" s="418" t="inlineStr">
        <is>
          <t>កំពង់ផែស្វយ័តក្រុងព្រះសីហនុ</t>
        </is>
      </c>
      <c r="D2485" s="418" t="inlineStr">
        <is>
          <t>L001-100044638</t>
        </is>
      </c>
      <c r="E2485" s="418" t="inlineStr">
        <is>
          <t>083575</t>
        </is>
      </c>
      <c r="F2485" s="419" t="n">
        <v>44567</v>
      </c>
      <c r="G2485" s="420" t="n">
        <v>35279</v>
      </c>
      <c r="H2485" s="418" t="n"/>
      <c r="I2485" s="455" t="n">
        <v>35279</v>
      </c>
      <c r="J2485" s="418">
        <f>IF(L2485&lt;&gt;"",L2485,K2485)</f>
        <v/>
      </c>
      <c r="K2485" s="418">
        <f>IF(AND(T2485=TRUE, U2485=TRUE, V2485=TRUE), IF(W2485&lt;-0.05, "អនុញ្ញាត (អ្នកផ្គត់ផ្គង់ប្រកាសខ្វះ)", "បានប្រកាស (អនុញ្ញាត)"), IF(AND(T2485=FALSE, U2485=FALSE, V2485=FALSE), "ព្យួរទុក (មិនមានទិន្នន័យ)", "ប្រកាសខុស (ព្យួរទុក)"))</f>
        <v/>
      </c>
      <c r="L2485" s="418" t="inlineStr"/>
      <c r="M2485" s="418" t="inlineStr"/>
      <c r="N2485" s="455" t="n"/>
      <c r="O2485" s="455">
        <f>IF(W2485&lt;0,AI2485,I2485)</f>
        <v/>
      </c>
      <c r="P2485" s="455">
        <f>I2485-O2485</f>
        <v/>
      </c>
      <c r="Q2485" s="418" t="n"/>
      <c r="R2485" s="418" t="inlineStr">
        <is>
          <t>083575</t>
        </is>
      </c>
      <c r="S2485" s="418" t="inlineStr"/>
      <c r="T2485" s="418">
        <f>R2485=S2485</f>
        <v/>
      </c>
      <c r="U2485" s="418">
        <f>AND(MONTH(F2485)=MONTH(Y2485), YEAR(F2485)=YEAR(Y2485))</f>
        <v/>
      </c>
      <c r="V2485" s="418">
        <f>AND(AC2485&lt;&gt;"", 'Company information'!D$4&lt;&gt;"", RIGHT(SUBSTITUTE(AC2485,"-",""),9)=RIGHT(SUBSTITUTE('Company information'!D$4,"-",""),9))</f>
        <v/>
      </c>
      <c r="W2485" s="418">
        <f>AI2485-I2485</f>
        <v/>
      </c>
      <c r="X2485" s="455" t="n"/>
      <c r="Y2485" s="417" t="n"/>
      <c r="Z2485" s="418" t="n"/>
      <c r="AA2485" s="418" t="n"/>
      <c r="AB2485" s="418" t="n"/>
      <c r="AC2485" s="418" t="n"/>
      <c r="AD2485" s="418" t="n"/>
      <c r="AE2485" s="455" t="n"/>
      <c r="AF2485" s="455" t="n"/>
      <c r="AG2485" s="455" t="n"/>
      <c r="AH2485" s="455" t="n"/>
      <c r="AI2485" s="455" t="n"/>
      <c r="AJ2485" s="455" t="n"/>
      <c r="AK2485" s="455" t="n"/>
      <c r="AL2485" s="455" t="n"/>
      <c r="AM2485" s="455" t="n"/>
      <c r="AN2485" s="455" t="n"/>
      <c r="AO2485" s="455" t="n"/>
      <c r="AP2485" s="455" t="n"/>
      <c r="AQ2485" s="455" t="n"/>
      <c r="AR2485" s="418" t="n"/>
      <c r="AS2485" s="418" t="n"/>
      <c r="AT2485" s="418" t="n"/>
    </row>
    <row r="2486">
      <c r="A2486" s="417" t="n">
        <v>2477</v>
      </c>
      <c r="B2486" s="418" t="inlineStr">
        <is>
          <t>CLEARNCE &amp; TRUCKING FEE</t>
        </is>
      </c>
      <c r="C2486" s="418" t="inlineStr">
        <is>
          <t>ហុង តុង អ៊ិនធើណេសិនណល ឡូជីស្ទីក ឯ.ក</t>
        </is>
      </c>
      <c r="D2486" s="418" t="inlineStr">
        <is>
          <t>K003-902006166</t>
        </is>
      </c>
      <c r="E2486" s="418" t="inlineStr">
        <is>
          <t>HT220079</t>
        </is>
      </c>
      <c r="F2486" s="419" t="n">
        <v>44728</v>
      </c>
      <c r="G2486" s="420" t="n">
        <v>260915</v>
      </c>
      <c r="H2486" s="418" t="n"/>
      <c r="I2486" s="455" t="n">
        <v>260915</v>
      </c>
      <c r="J2486" s="418">
        <f>IF(L2486&lt;&gt;"",L2486,K2486)</f>
        <v/>
      </c>
      <c r="K2486" s="418">
        <f>IF(AND(T2486=TRUE, U2486=TRUE, V2486=TRUE), IF(W2486&lt;-0.05, "អនុញ្ញាត (អ្នកផ្គត់ផ្គង់ប្រកាសខ្វះ)", "បានប្រកាស (អនុញ្ញាត)"), IF(AND(T2486=FALSE, U2486=FALSE, V2486=FALSE), "ព្យួរទុក (មិនមានទិន្នន័យ)", "ប្រកាសខុស (ព្យួរទុក)"))</f>
        <v/>
      </c>
      <c r="L2486" s="418" t="inlineStr"/>
      <c r="M2486" s="418" t="inlineStr"/>
      <c r="N2486" s="455" t="n"/>
      <c r="O2486" s="455">
        <f>IF(W2486&lt;0,AI2486,I2486)</f>
        <v/>
      </c>
      <c r="P2486" s="455">
        <f>I2486-O2486</f>
        <v/>
      </c>
      <c r="Q2486" s="418" t="n"/>
      <c r="R2486" s="418" t="inlineStr">
        <is>
          <t>HT220079</t>
        </is>
      </c>
      <c r="S2486" s="418" t="inlineStr"/>
      <c r="T2486" s="418">
        <f>R2486=S2486</f>
        <v/>
      </c>
      <c r="U2486" s="418">
        <f>AND(MONTH(F2486)=MONTH(Y2486), YEAR(F2486)=YEAR(Y2486))</f>
        <v/>
      </c>
      <c r="V2486" s="418">
        <f>AND(AC2486&lt;&gt;"", 'Company information'!D$4&lt;&gt;"", RIGHT(SUBSTITUTE(AC2486,"-",""),9)=RIGHT(SUBSTITUTE('Company information'!D$4,"-",""),9))</f>
        <v/>
      </c>
      <c r="W2486" s="418">
        <f>AI2486-I2486</f>
        <v/>
      </c>
      <c r="X2486" s="455" t="n"/>
      <c r="Y2486" s="417" t="n"/>
      <c r="Z2486" s="418" t="n"/>
      <c r="AA2486" s="418" t="n"/>
      <c r="AB2486" s="418" t="n"/>
      <c r="AC2486" s="418" t="n"/>
      <c r="AD2486" s="418" t="n"/>
      <c r="AE2486" s="455" t="n"/>
      <c r="AF2486" s="455" t="n"/>
      <c r="AG2486" s="455" t="n"/>
      <c r="AH2486" s="455" t="n"/>
      <c r="AI2486" s="455" t="n"/>
      <c r="AJ2486" s="455" t="n"/>
      <c r="AK2486" s="455" t="n"/>
      <c r="AL2486" s="455" t="n"/>
      <c r="AM2486" s="455" t="n"/>
      <c r="AN2486" s="455" t="n"/>
      <c r="AO2486" s="455" t="n"/>
      <c r="AP2486" s="455" t="n"/>
      <c r="AQ2486" s="455" t="n"/>
      <c r="AR2486" s="418" t="n"/>
      <c r="AS2486" s="418" t="n"/>
      <c r="AT2486" s="418" t="n"/>
    </row>
    <row r="2487">
      <c r="A2487" s="417" t="n">
        <v>2478</v>
      </c>
      <c r="B2487" s="418" t="inlineStr">
        <is>
          <t>KHCIC</t>
        </is>
      </c>
      <c r="C2487" s="418" t="inlineStr">
        <is>
          <t>អេសអាយធីស៊ី ខិនថេនើរ ឡាញ (ខេមបូឌា)</t>
        </is>
      </c>
      <c r="D2487" s="418" t="inlineStr">
        <is>
          <t>L001-107035863</t>
        </is>
      </c>
      <c r="E2487" s="418" t="inlineStr">
        <is>
          <t>SITC2022-009945</t>
        </is>
      </c>
      <c r="F2487" s="419" t="n">
        <v>44567</v>
      </c>
      <c r="G2487" s="420" t="n">
        <v>224553</v>
      </c>
      <c r="H2487" s="418" t="n"/>
      <c r="I2487" s="455" t="n">
        <v>224553</v>
      </c>
      <c r="J2487" s="418">
        <f>IF(L2487&lt;&gt;"",L2487,K2487)</f>
        <v/>
      </c>
      <c r="K2487" s="418">
        <f>IF(AND(T2487=TRUE, U2487=TRUE, V2487=TRUE), IF(W2487&lt;-0.05, "អនុញ្ញាត (អ្នកផ្គត់ផ្គង់ប្រកាសខ្វះ)", "បានប្រកាស (អនុញ្ញាត)"), IF(AND(T2487=FALSE, U2487=FALSE, V2487=FALSE), "ព្យួរទុក (មិនមានទិន្នន័យ)", "ប្រកាសខុស (ព្យួរទុក)"))</f>
        <v/>
      </c>
      <c r="L2487" s="418" t="inlineStr"/>
      <c r="M2487" s="418" t="inlineStr"/>
      <c r="N2487" s="455" t="n"/>
      <c r="O2487" s="455">
        <f>IF(W2487&lt;0,AI2487,I2487)</f>
        <v/>
      </c>
      <c r="P2487" s="455">
        <f>I2487-O2487</f>
        <v/>
      </c>
      <c r="Q2487" s="418" t="n"/>
      <c r="R2487" s="418" t="inlineStr">
        <is>
          <t>SITC2022-009945</t>
        </is>
      </c>
      <c r="S2487" s="418" t="inlineStr"/>
      <c r="T2487" s="418">
        <f>R2487=S2487</f>
        <v/>
      </c>
      <c r="U2487" s="418">
        <f>AND(MONTH(F2487)=MONTH(Y2487), YEAR(F2487)=YEAR(Y2487))</f>
        <v/>
      </c>
      <c r="V2487" s="418">
        <f>AND(AC2487&lt;&gt;"", 'Company information'!D$4&lt;&gt;"", RIGHT(SUBSTITUTE(AC2487,"-",""),9)=RIGHT(SUBSTITUTE('Company information'!D$4,"-",""),9))</f>
        <v/>
      </c>
      <c r="W2487" s="418">
        <f>AI2487-I2487</f>
        <v/>
      </c>
      <c r="X2487" s="455" t="n"/>
      <c r="Y2487" s="417" t="n"/>
      <c r="Z2487" s="418" t="n"/>
      <c r="AA2487" s="418" t="n"/>
      <c r="AB2487" s="418" t="n"/>
      <c r="AC2487" s="418" t="n"/>
      <c r="AD2487" s="418" t="n"/>
      <c r="AE2487" s="455" t="n"/>
      <c r="AF2487" s="455" t="n"/>
      <c r="AG2487" s="455" t="n"/>
      <c r="AH2487" s="455" t="n"/>
      <c r="AI2487" s="455" t="n"/>
      <c r="AJ2487" s="455" t="n"/>
      <c r="AK2487" s="455" t="n"/>
      <c r="AL2487" s="455" t="n"/>
      <c r="AM2487" s="455" t="n"/>
      <c r="AN2487" s="455" t="n"/>
      <c r="AO2487" s="455" t="n"/>
      <c r="AP2487" s="455" t="n"/>
      <c r="AQ2487" s="455" t="n"/>
      <c r="AR2487" s="418" t="n"/>
      <c r="AS2487" s="418" t="n"/>
      <c r="AT2487" s="418" t="n"/>
    </row>
    <row r="2488">
      <c r="A2488" s="417" t="n">
        <v>2479</v>
      </c>
      <c r="B2488" s="418" t="inlineStr">
        <is>
          <t>Lift-On &amp; Lift-Off</t>
        </is>
      </c>
      <c r="C2488" s="418" t="inlineStr">
        <is>
          <t>កំពង់ផែស្វយ័តក្រុងព្រះសីហនុ</t>
        </is>
      </c>
      <c r="D2488" s="418" t="inlineStr">
        <is>
          <t>L001-100044638</t>
        </is>
      </c>
      <c r="E2488" s="418" t="inlineStr">
        <is>
          <t>080768</t>
        </is>
      </c>
      <c r="F2488" s="419" t="n">
        <v>44567</v>
      </c>
      <c r="G2488" s="420" t="n">
        <v>35235</v>
      </c>
      <c r="H2488" s="418" t="n"/>
      <c r="I2488" s="455" t="n">
        <v>35235</v>
      </c>
      <c r="J2488" s="418">
        <f>IF(L2488&lt;&gt;"",L2488,K2488)</f>
        <v/>
      </c>
      <c r="K2488" s="418">
        <f>IF(AND(T2488=TRUE, U2488=TRUE, V2488=TRUE), IF(W2488&lt;-0.05, "អនុញ្ញាត (អ្នកផ្គត់ផ្គង់ប្រកាសខ្វះ)", "បានប្រកាស (អនុញ្ញាត)"), IF(AND(T2488=FALSE, U2488=FALSE, V2488=FALSE), "ព្យួរទុក (មិនមានទិន្នន័យ)", "ប្រកាសខុស (ព្យួរទុក)"))</f>
        <v/>
      </c>
      <c r="L2488" s="418" t="inlineStr"/>
      <c r="M2488" s="418" t="inlineStr"/>
      <c r="N2488" s="455" t="n"/>
      <c r="O2488" s="455">
        <f>IF(W2488&lt;0,AI2488,I2488)</f>
        <v/>
      </c>
      <c r="P2488" s="455">
        <f>I2488-O2488</f>
        <v/>
      </c>
      <c r="Q2488" s="418" t="n"/>
      <c r="R2488" s="418" t="inlineStr">
        <is>
          <t>080768</t>
        </is>
      </c>
      <c r="S2488" s="418" t="inlineStr"/>
      <c r="T2488" s="418">
        <f>R2488=S2488</f>
        <v/>
      </c>
      <c r="U2488" s="418">
        <f>AND(MONTH(F2488)=MONTH(Y2488), YEAR(F2488)=YEAR(Y2488))</f>
        <v/>
      </c>
      <c r="V2488" s="418">
        <f>AND(AC2488&lt;&gt;"", 'Company information'!D$4&lt;&gt;"", RIGHT(SUBSTITUTE(AC2488,"-",""),9)=RIGHT(SUBSTITUTE('Company information'!D$4,"-",""),9))</f>
        <v/>
      </c>
      <c r="W2488" s="418">
        <f>AI2488-I2488</f>
        <v/>
      </c>
      <c r="X2488" s="455" t="n"/>
      <c r="Y2488" s="417" t="n"/>
      <c r="Z2488" s="418" t="n"/>
      <c r="AA2488" s="418" t="n"/>
      <c r="AB2488" s="418" t="n"/>
      <c r="AC2488" s="418" t="n"/>
      <c r="AD2488" s="418" t="n"/>
      <c r="AE2488" s="455" t="n"/>
      <c r="AF2488" s="455" t="n"/>
      <c r="AG2488" s="455" t="n"/>
      <c r="AH2488" s="455" t="n"/>
      <c r="AI2488" s="455" t="n"/>
      <c r="AJ2488" s="455" t="n"/>
      <c r="AK2488" s="455" t="n"/>
      <c r="AL2488" s="455" t="n"/>
      <c r="AM2488" s="455" t="n"/>
      <c r="AN2488" s="455" t="n"/>
      <c r="AO2488" s="455" t="n"/>
      <c r="AP2488" s="455" t="n"/>
      <c r="AQ2488" s="455" t="n"/>
      <c r="AR2488" s="418" t="n"/>
      <c r="AS2488" s="418" t="n"/>
      <c r="AT2488" s="418" t="n"/>
    </row>
    <row r="2489">
      <c r="A2489" s="417" t="n">
        <v>2480</v>
      </c>
      <c r="B2489" s="418" t="inlineStr">
        <is>
          <t>CLEARNCE &amp; TRUCKING FEE</t>
        </is>
      </c>
      <c r="C2489" s="418" t="inlineStr">
        <is>
          <t>ហុង តុង អ៊ិនធើណេសិនណល ឡូជីស្ទីក ឯ.ក</t>
        </is>
      </c>
      <c r="D2489" s="418" t="inlineStr">
        <is>
          <t>K003-902006166</t>
        </is>
      </c>
      <c r="E2489" s="418" t="inlineStr">
        <is>
          <t>HT220078</t>
        </is>
      </c>
      <c r="F2489" s="419" t="n">
        <v>44735</v>
      </c>
      <c r="G2489" s="420" t="n">
        <v>260915</v>
      </c>
      <c r="H2489" s="418" t="n"/>
      <c r="I2489" s="455" t="n">
        <v>260915</v>
      </c>
      <c r="J2489" s="418">
        <f>IF(L2489&lt;&gt;"",L2489,K2489)</f>
        <v/>
      </c>
      <c r="K2489" s="418">
        <f>IF(AND(T2489=TRUE, U2489=TRUE, V2489=TRUE), IF(W2489&lt;-0.05, "អនុញ្ញាត (អ្នកផ្គត់ផ្គង់ប្រកាសខ្វះ)", "បានប្រកាស (អនុញ្ញាត)"), IF(AND(T2489=FALSE, U2489=FALSE, V2489=FALSE), "ព្យួរទុក (មិនមានទិន្នន័យ)", "ប្រកាសខុស (ព្យួរទុក)"))</f>
        <v/>
      </c>
      <c r="L2489" s="418" t="inlineStr"/>
      <c r="M2489" s="418" t="inlineStr"/>
      <c r="N2489" s="455" t="n"/>
      <c r="O2489" s="455">
        <f>IF(W2489&lt;0,AI2489,I2489)</f>
        <v/>
      </c>
      <c r="P2489" s="455">
        <f>I2489-O2489</f>
        <v/>
      </c>
      <c r="Q2489" s="418" t="n"/>
      <c r="R2489" s="418" t="inlineStr">
        <is>
          <t>HT220078</t>
        </is>
      </c>
      <c r="S2489" s="418" t="inlineStr"/>
      <c r="T2489" s="418">
        <f>R2489=S2489</f>
        <v/>
      </c>
      <c r="U2489" s="418">
        <f>AND(MONTH(F2489)=MONTH(Y2489), YEAR(F2489)=YEAR(Y2489))</f>
        <v/>
      </c>
      <c r="V2489" s="418">
        <f>AND(AC2489&lt;&gt;"", 'Company information'!D$4&lt;&gt;"", RIGHT(SUBSTITUTE(AC2489,"-",""),9)=RIGHT(SUBSTITUTE('Company information'!D$4,"-",""),9))</f>
        <v/>
      </c>
      <c r="W2489" s="418">
        <f>AI2489-I2489</f>
        <v/>
      </c>
      <c r="X2489" s="455" t="n"/>
      <c r="Y2489" s="417" t="n"/>
      <c r="Z2489" s="418" t="n"/>
      <c r="AA2489" s="418" t="n"/>
      <c r="AB2489" s="418" t="n"/>
      <c r="AC2489" s="418" t="n"/>
      <c r="AD2489" s="418" t="n"/>
      <c r="AE2489" s="455" t="n"/>
      <c r="AF2489" s="455" t="n"/>
      <c r="AG2489" s="455" t="n"/>
      <c r="AH2489" s="455" t="n"/>
      <c r="AI2489" s="455" t="n"/>
      <c r="AJ2489" s="455" t="n"/>
      <c r="AK2489" s="455" t="n"/>
      <c r="AL2489" s="455" t="n"/>
      <c r="AM2489" s="455" t="n"/>
      <c r="AN2489" s="455" t="n"/>
      <c r="AO2489" s="455" t="n"/>
      <c r="AP2489" s="455" t="n"/>
      <c r="AQ2489" s="455" t="n"/>
      <c r="AR2489" s="418" t="n"/>
      <c r="AS2489" s="418" t="n"/>
      <c r="AT2489" s="418" t="n"/>
    </row>
    <row r="2490">
      <c r="A2490" s="417" t="n">
        <v>2481</v>
      </c>
      <c r="B2490" s="418" t="inlineStr">
        <is>
          <t>Cy Management Fee, Thc Charges, Bl Fee,FCR Fee, VGM Processing Fee</t>
        </is>
      </c>
      <c r="C2490" s="418" t="inlineStr">
        <is>
          <t>អ៊ិចស្ពែឌីធ័រ ខេមបូឌា អិលធីឌី</t>
        </is>
      </c>
      <c r="D2490" s="418" t="inlineStr">
        <is>
          <t>L001-100045898</t>
        </is>
      </c>
      <c r="E2490" s="418" t="inlineStr">
        <is>
          <t>TI-0231087</t>
        </is>
      </c>
      <c r="F2490" s="419" t="n">
        <v>44742</v>
      </c>
      <c r="G2490" s="420" t="n">
        <v>34842</v>
      </c>
      <c r="H2490" s="418" t="n"/>
      <c r="I2490" s="455" t="n">
        <v>34842</v>
      </c>
      <c r="J2490" s="418">
        <f>IF(L2490&lt;&gt;"",L2490,K2490)</f>
        <v/>
      </c>
      <c r="K2490" s="418">
        <f>IF(AND(T2490=TRUE, U2490=TRUE, V2490=TRUE), IF(W2490&lt;-0.05, "អនុញ្ញាត (អ្នកផ្គត់ផ្គង់ប្រកាសខ្វះ)", "បានប្រកាស (អនុញ្ញាត)"), IF(AND(T2490=FALSE, U2490=FALSE, V2490=FALSE), "ព្យួរទុក (មិនមានទិន្នន័យ)", "ប្រកាសខុស (ព្យួរទុក)"))</f>
        <v/>
      </c>
      <c r="L2490" s="418" t="inlineStr"/>
      <c r="M2490" s="418" t="inlineStr"/>
      <c r="N2490" s="455" t="n"/>
      <c r="O2490" s="455">
        <f>IF(W2490&lt;0,AI2490,I2490)</f>
        <v/>
      </c>
      <c r="P2490" s="455">
        <f>I2490-O2490</f>
        <v/>
      </c>
      <c r="Q2490" s="418" t="n"/>
      <c r="R2490" s="418" t="inlineStr">
        <is>
          <t>TI-0231087</t>
        </is>
      </c>
      <c r="S2490" s="418" t="inlineStr"/>
      <c r="T2490" s="418">
        <f>R2490=S2490</f>
        <v/>
      </c>
      <c r="U2490" s="418">
        <f>AND(MONTH(F2490)=MONTH(Y2490), YEAR(F2490)=YEAR(Y2490))</f>
        <v/>
      </c>
      <c r="V2490" s="418">
        <f>AND(AC2490&lt;&gt;"", 'Company information'!D$4&lt;&gt;"", RIGHT(SUBSTITUTE(AC2490,"-",""),9)=RIGHT(SUBSTITUTE('Company information'!D$4,"-",""),9))</f>
        <v/>
      </c>
      <c r="W2490" s="418">
        <f>AI2490-I2490</f>
        <v/>
      </c>
      <c r="X2490" s="455" t="n"/>
      <c r="Y2490" s="417" t="n"/>
      <c r="Z2490" s="418" t="n"/>
      <c r="AA2490" s="418" t="n"/>
      <c r="AB2490" s="418" t="n"/>
      <c r="AC2490" s="418" t="n"/>
      <c r="AD2490" s="418" t="n"/>
      <c r="AE2490" s="455" t="n"/>
      <c r="AF2490" s="455" t="n"/>
      <c r="AG2490" s="455" t="n"/>
      <c r="AH2490" s="455" t="n"/>
      <c r="AI2490" s="455" t="n"/>
      <c r="AJ2490" s="455" t="n"/>
      <c r="AK2490" s="455" t="n"/>
      <c r="AL2490" s="455" t="n"/>
      <c r="AM2490" s="455" t="n"/>
      <c r="AN2490" s="455" t="n"/>
      <c r="AO2490" s="455" t="n"/>
      <c r="AP2490" s="455" t="n"/>
      <c r="AQ2490" s="455" t="n"/>
      <c r="AR2490" s="418" t="n"/>
      <c r="AS2490" s="418" t="n"/>
      <c r="AT2490" s="418" t="n"/>
    </row>
    <row r="2491">
      <c r="A2491" s="417" t="n">
        <v>2482</v>
      </c>
      <c r="B2491" s="418" t="inlineStr">
        <is>
          <t>Cy Management Fee, Thc Charges, Bl Fee,FCR Fee, VGM Processing Fee</t>
        </is>
      </c>
      <c r="C2491" s="418" t="inlineStr">
        <is>
          <t>អ៊ិចស្ពែឌីធ័រ ខេមបូឌា អិលធីឌី</t>
        </is>
      </c>
      <c r="D2491" s="418" t="inlineStr">
        <is>
          <t>L001-100045898</t>
        </is>
      </c>
      <c r="E2491" s="418" t="inlineStr">
        <is>
          <t>TI-0230835</t>
        </is>
      </c>
      <c r="F2491" s="419" t="n">
        <v>44740</v>
      </c>
      <c r="G2491" s="420" t="n">
        <v>65830</v>
      </c>
      <c r="H2491" s="418" t="n"/>
      <c r="I2491" s="455" t="n">
        <v>65830</v>
      </c>
      <c r="J2491" s="418">
        <f>IF(L2491&lt;&gt;"",L2491,K2491)</f>
        <v/>
      </c>
      <c r="K2491" s="418">
        <f>IF(AND(T2491=TRUE, U2491=TRUE, V2491=TRUE), IF(W2491&lt;-0.05, "អនុញ្ញាត (អ្នកផ្គត់ផ្គង់ប្រកាសខ្វះ)", "បានប្រកាស (អនុញ្ញាត)"), IF(AND(T2491=FALSE, U2491=FALSE, V2491=FALSE), "ព្យួរទុក (មិនមានទិន្នន័យ)", "ប្រកាសខុស (ព្យួរទុក)"))</f>
        <v/>
      </c>
      <c r="L2491" s="418" t="inlineStr"/>
      <c r="M2491" s="418" t="inlineStr"/>
      <c r="N2491" s="455" t="n"/>
      <c r="O2491" s="455">
        <f>IF(W2491&lt;0,AI2491,I2491)</f>
        <v/>
      </c>
      <c r="P2491" s="455">
        <f>I2491-O2491</f>
        <v/>
      </c>
      <c r="Q2491" s="418" t="n"/>
      <c r="R2491" s="418" t="inlineStr">
        <is>
          <t>TI-0230835</t>
        </is>
      </c>
      <c r="S2491" s="418" t="inlineStr"/>
      <c r="T2491" s="418">
        <f>R2491=S2491</f>
        <v/>
      </c>
      <c r="U2491" s="418">
        <f>AND(MONTH(F2491)=MONTH(Y2491), YEAR(F2491)=YEAR(Y2491))</f>
        <v/>
      </c>
      <c r="V2491" s="418">
        <f>AND(AC2491&lt;&gt;"", 'Company information'!D$4&lt;&gt;"", RIGHT(SUBSTITUTE(AC2491,"-",""),9)=RIGHT(SUBSTITUTE('Company information'!D$4,"-",""),9))</f>
        <v/>
      </c>
      <c r="W2491" s="418">
        <f>AI2491-I2491</f>
        <v/>
      </c>
      <c r="X2491" s="455" t="n"/>
      <c r="Y2491" s="417" t="n"/>
      <c r="Z2491" s="418" t="n"/>
      <c r="AA2491" s="418" t="n"/>
      <c r="AB2491" s="418" t="n"/>
      <c r="AC2491" s="418" t="n"/>
      <c r="AD2491" s="418" t="n"/>
      <c r="AE2491" s="455" t="n"/>
      <c r="AF2491" s="455" t="n"/>
      <c r="AG2491" s="455" t="n"/>
      <c r="AH2491" s="455" t="n"/>
      <c r="AI2491" s="455" t="n"/>
      <c r="AJ2491" s="455" t="n"/>
      <c r="AK2491" s="455" t="n"/>
      <c r="AL2491" s="455" t="n"/>
      <c r="AM2491" s="455" t="n"/>
      <c r="AN2491" s="455" t="n"/>
      <c r="AO2491" s="455" t="n"/>
      <c r="AP2491" s="455" t="n"/>
      <c r="AQ2491" s="455" t="n"/>
      <c r="AR2491" s="418" t="n"/>
      <c r="AS2491" s="418" t="n"/>
      <c r="AT2491" s="418" t="n"/>
    </row>
    <row r="2492">
      <c r="A2492" s="417" t="n">
        <v>2483</v>
      </c>
      <c r="B2492" s="418" t="inlineStr">
        <is>
          <t>Cy Management Fee, Thc Charges, Bl Fee,FCR Fee, VGM Processing Fee</t>
        </is>
      </c>
      <c r="C2492" s="418" t="inlineStr">
        <is>
          <t>អ៊ិចស្ពែឌីធ័រ ខេមបូឌា អិលធីឌី</t>
        </is>
      </c>
      <c r="D2492" s="418" t="inlineStr">
        <is>
          <t>L001-100045898</t>
        </is>
      </c>
      <c r="E2492" s="418" t="inlineStr">
        <is>
          <t>TI-0230831</t>
        </is>
      </c>
      <c r="F2492" s="419" t="n">
        <v>44740</v>
      </c>
      <c r="G2492" s="420" t="n">
        <v>341212</v>
      </c>
      <c r="H2492" s="418" t="n"/>
      <c r="I2492" s="455" t="n">
        <v>341212</v>
      </c>
      <c r="J2492" s="418">
        <f>IF(L2492&lt;&gt;"",L2492,K2492)</f>
        <v/>
      </c>
      <c r="K2492" s="418">
        <f>IF(AND(T2492=TRUE, U2492=TRUE, V2492=TRUE), IF(W2492&lt;-0.05, "អនុញ្ញាត (អ្នកផ្គត់ផ្គង់ប្រកាសខ្វះ)", "បានប្រកាស (អនុញ្ញាត)"), IF(AND(T2492=FALSE, U2492=FALSE, V2492=FALSE), "ព្យួរទុក (មិនមានទិន្នន័យ)", "ប្រកាសខុស (ព្យួរទុក)"))</f>
        <v/>
      </c>
      <c r="L2492" s="418" t="inlineStr"/>
      <c r="M2492" s="418" t="inlineStr"/>
      <c r="N2492" s="455" t="n"/>
      <c r="O2492" s="455">
        <f>IF(W2492&lt;0,AI2492,I2492)</f>
        <v/>
      </c>
      <c r="P2492" s="455">
        <f>I2492-O2492</f>
        <v/>
      </c>
      <c r="Q2492" s="418" t="n"/>
      <c r="R2492" s="418" t="inlineStr">
        <is>
          <t>TI-0230831</t>
        </is>
      </c>
      <c r="S2492" s="418" t="inlineStr"/>
      <c r="T2492" s="418">
        <f>R2492=S2492</f>
        <v/>
      </c>
      <c r="U2492" s="418">
        <f>AND(MONTH(F2492)=MONTH(Y2492), YEAR(F2492)=YEAR(Y2492))</f>
        <v/>
      </c>
      <c r="V2492" s="418">
        <f>AND(AC2492&lt;&gt;"", 'Company information'!D$4&lt;&gt;"", RIGHT(SUBSTITUTE(AC2492,"-",""),9)=RIGHT(SUBSTITUTE('Company information'!D$4,"-",""),9))</f>
        <v/>
      </c>
      <c r="W2492" s="418">
        <f>AI2492-I2492</f>
        <v/>
      </c>
      <c r="X2492" s="455" t="n"/>
      <c r="Y2492" s="417" t="n"/>
      <c r="Z2492" s="418" t="n"/>
      <c r="AA2492" s="418" t="n"/>
      <c r="AB2492" s="418" t="n"/>
      <c r="AC2492" s="418" t="n"/>
      <c r="AD2492" s="418" t="n"/>
      <c r="AE2492" s="455" t="n"/>
      <c r="AF2492" s="455" t="n"/>
      <c r="AG2492" s="455" t="n"/>
      <c r="AH2492" s="455" t="n"/>
      <c r="AI2492" s="455" t="n"/>
      <c r="AJ2492" s="455" t="n"/>
      <c r="AK2492" s="455" t="n"/>
      <c r="AL2492" s="455" t="n"/>
      <c r="AM2492" s="455" t="n"/>
      <c r="AN2492" s="455" t="n"/>
      <c r="AO2492" s="455" t="n"/>
      <c r="AP2492" s="455" t="n"/>
      <c r="AQ2492" s="455" t="n"/>
      <c r="AR2492" s="418" t="n"/>
      <c r="AS2492" s="418" t="n"/>
      <c r="AT2492" s="418" t="n"/>
    </row>
    <row r="2493">
      <c r="A2493" s="417" t="n">
        <v>2484</v>
      </c>
      <c r="B2493" s="418" t="inlineStr">
        <is>
          <t>Cy Management Fee, Thc Charges, Bl Fee,FCR Fee, VGM Processing Fee</t>
        </is>
      </c>
      <c r="C2493" s="418" t="inlineStr">
        <is>
          <t>អ៊ិចស្ពែឌីធ័រ ខេមបូឌា អិលធីឌី</t>
        </is>
      </c>
      <c r="D2493" s="418" t="inlineStr">
        <is>
          <t>L001-100045898</t>
        </is>
      </c>
      <c r="E2493" s="418" t="inlineStr">
        <is>
          <t>TI-0230828</t>
        </is>
      </c>
      <c r="F2493" s="419" t="n">
        <v>44740</v>
      </c>
      <c r="G2493" s="420" t="n">
        <v>217907</v>
      </c>
      <c r="H2493" s="418" t="n"/>
      <c r="I2493" s="455" t="n">
        <v>217907</v>
      </c>
      <c r="J2493" s="418">
        <f>IF(L2493&lt;&gt;"",L2493,K2493)</f>
        <v/>
      </c>
      <c r="K2493" s="418">
        <f>IF(AND(T2493=TRUE, U2493=TRUE, V2493=TRUE), IF(W2493&lt;-0.05, "អនុញ្ញាត (អ្នកផ្គត់ផ្គង់ប្រកាសខ្វះ)", "បានប្រកាស (អនុញ្ញាត)"), IF(AND(T2493=FALSE, U2493=FALSE, V2493=FALSE), "ព្យួរទុក (មិនមានទិន្នន័យ)", "ប្រកាសខុស (ព្យួរទុក)"))</f>
        <v/>
      </c>
      <c r="L2493" s="418" t="inlineStr"/>
      <c r="M2493" s="418" t="inlineStr"/>
      <c r="N2493" s="455" t="n"/>
      <c r="O2493" s="455">
        <f>IF(W2493&lt;0,AI2493,I2493)</f>
        <v/>
      </c>
      <c r="P2493" s="455">
        <f>I2493-O2493</f>
        <v/>
      </c>
      <c r="Q2493" s="418" t="n"/>
      <c r="R2493" s="418" t="inlineStr">
        <is>
          <t>TI-0230828</t>
        </is>
      </c>
      <c r="S2493" s="418" t="inlineStr"/>
      <c r="T2493" s="418">
        <f>R2493=S2493</f>
        <v/>
      </c>
      <c r="U2493" s="418">
        <f>AND(MONTH(F2493)=MONTH(Y2493), YEAR(F2493)=YEAR(Y2493))</f>
        <v/>
      </c>
      <c r="V2493" s="418">
        <f>AND(AC2493&lt;&gt;"", 'Company information'!D$4&lt;&gt;"", RIGHT(SUBSTITUTE(AC2493,"-",""),9)=RIGHT(SUBSTITUTE('Company information'!D$4,"-",""),9))</f>
        <v/>
      </c>
      <c r="W2493" s="418">
        <f>AI2493-I2493</f>
        <v/>
      </c>
      <c r="X2493" s="455" t="n"/>
      <c r="Y2493" s="417" t="n"/>
      <c r="Z2493" s="418" t="n"/>
      <c r="AA2493" s="418" t="n"/>
      <c r="AB2493" s="418" t="n"/>
      <c r="AC2493" s="418" t="n"/>
      <c r="AD2493" s="418" t="n"/>
      <c r="AE2493" s="455" t="n"/>
      <c r="AF2493" s="455" t="n"/>
      <c r="AG2493" s="455" t="n"/>
      <c r="AH2493" s="455" t="n"/>
      <c r="AI2493" s="455" t="n"/>
      <c r="AJ2493" s="455" t="n"/>
      <c r="AK2493" s="455" t="n"/>
      <c r="AL2493" s="455" t="n"/>
      <c r="AM2493" s="455" t="n"/>
      <c r="AN2493" s="455" t="n"/>
      <c r="AO2493" s="455" t="n"/>
      <c r="AP2493" s="455" t="n"/>
      <c r="AQ2493" s="455" t="n"/>
      <c r="AR2493" s="418" t="n"/>
      <c r="AS2493" s="418" t="n"/>
      <c r="AT2493" s="418" t="n"/>
    </row>
    <row r="2494">
      <c r="A2494" s="417" t="n">
        <v>2485</v>
      </c>
      <c r="B2494" s="418" t="inlineStr">
        <is>
          <t>Cy Management Fee, Thc Charges, Bl Fee,FCR Fee, VGM Processing Fee</t>
        </is>
      </c>
      <c r="C2494" s="418" t="inlineStr">
        <is>
          <t>អ៊ិចស្ពែឌីធ័រ ខេមបូឌា អិលធីឌី</t>
        </is>
      </c>
      <c r="D2494" s="418" t="inlineStr">
        <is>
          <t>L001-100045898</t>
        </is>
      </c>
      <c r="E2494" s="418" t="inlineStr">
        <is>
          <t>TI-0230827</t>
        </is>
      </c>
      <c r="F2494" s="419" t="n">
        <v>44740</v>
      </c>
      <c r="G2494" s="420" t="n">
        <v>222003</v>
      </c>
      <c r="H2494" s="418" t="n"/>
      <c r="I2494" s="455" t="n">
        <v>222003</v>
      </c>
      <c r="J2494" s="418">
        <f>IF(L2494&lt;&gt;"",L2494,K2494)</f>
        <v/>
      </c>
      <c r="K2494" s="418">
        <f>IF(AND(T2494=TRUE, U2494=TRUE, V2494=TRUE), IF(W2494&lt;-0.05, "អនុញ្ញាត (អ្នកផ្គត់ផ្គង់ប្រកាសខ្វះ)", "បានប្រកាស (អនុញ្ញាត)"), IF(AND(T2494=FALSE, U2494=FALSE, V2494=FALSE), "ព្យួរទុក (មិនមានទិន្នន័យ)", "ប្រកាសខុស (ព្យួរទុក)"))</f>
        <v/>
      </c>
      <c r="L2494" s="418" t="inlineStr"/>
      <c r="M2494" s="418" t="inlineStr"/>
      <c r="N2494" s="455" t="n"/>
      <c r="O2494" s="455">
        <f>IF(W2494&lt;0,AI2494,I2494)</f>
        <v/>
      </c>
      <c r="P2494" s="455">
        <f>I2494-O2494</f>
        <v/>
      </c>
      <c r="Q2494" s="418" t="n"/>
      <c r="R2494" s="418" t="inlineStr">
        <is>
          <t>TI-0230827</t>
        </is>
      </c>
      <c r="S2494" s="418" t="inlineStr"/>
      <c r="T2494" s="418">
        <f>R2494=S2494</f>
        <v/>
      </c>
      <c r="U2494" s="418">
        <f>AND(MONTH(F2494)=MONTH(Y2494), YEAR(F2494)=YEAR(Y2494))</f>
        <v/>
      </c>
      <c r="V2494" s="418">
        <f>AND(AC2494&lt;&gt;"", 'Company information'!D$4&lt;&gt;"", RIGHT(SUBSTITUTE(AC2494,"-",""),9)=RIGHT(SUBSTITUTE('Company information'!D$4,"-",""),9))</f>
        <v/>
      </c>
      <c r="W2494" s="418">
        <f>AI2494-I2494</f>
        <v/>
      </c>
      <c r="X2494" s="455" t="n"/>
      <c r="Y2494" s="417" t="n"/>
      <c r="Z2494" s="418" t="n"/>
      <c r="AA2494" s="418" t="n"/>
      <c r="AB2494" s="418" t="n"/>
      <c r="AC2494" s="418" t="n"/>
      <c r="AD2494" s="418" t="n"/>
      <c r="AE2494" s="455" t="n"/>
      <c r="AF2494" s="455" t="n"/>
      <c r="AG2494" s="455" t="n"/>
      <c r="AH2494" s="455" t="n"/>
      <c r="AI2494" s="455" t="n"/>
      <c r="AJ2494" s="455" t="n"/>
      <c r="AK2494" s="455" t="n"/>
      <c r="AL2494" s="455" t="n"/>
      <c r="AM2494" s="455" t="n"/>
      <c r="AN2494" s="455" t="n"/>
      <c r="AO2494" s="455" t="n"/>
      <c r="AP2494" s="455" t="n"/>
      <c r="AQ2494" s="455" t="n"/>
      <c r="AR2494" s="418" t="n"/>
      <c r="AS2494" s="418" t="n"/>
      <c r="AT2494" s="418" t="n"/>
    </row>
    <row r="2495">
      <c r="A2495" s="417" t="n">
        <v>2486</v>
      </c>
      <c r="B2495" s="418" t="inlineStr">
        <is>
          <t>Cy Management Fee, Thc Charges, Bl Fee,FCR Fee, VGM Processing Fee</t>
        </is>
      </c>
      <c r="C2495" s="418" t="inlineStr">
        <is>
          <t>អ៊ិចស្ពែឌីធ័រ ខេមបូឌា អិលធីឌី</t>
        </is>
      </c>
      <c r="D2495" s="418" t="inlineStr">
        <is>
          <t>L001-100045898</t>
        </is>
      </c>
      <c r="E2495" s="418" t="inlineStr">
        <is>
          <t>TI-0230825</t>
        </is>
      </c>
      <c r="F2495" s="419" t="n">
        <v>44740</v>
      </c>
      <c r="G2495" s="420" t="n">
        <v>614635</v>
      </c>
      <c r="H2495" s="418" t="n"/>
      <c r="I2495" s="455" t="n">
        <v>614635</v>
      </c>
      <c r="J2495" s="418">
        <f>IF(L2495&lt;&gt;"",L2495,K2495)</f>
        <v/>
      </c>
      <c r="K2495" s="418">
        <f>IF(AND(T2495=TRUE, U2495=TRUE, V2495=TRUE), IF(W2495&lt;-0.05, "អនុញ្ញាត (អ្នកផ្គត់ផ្គង់ប្រកាសខ្វះ)", "បានប្រកាស (អនុញ្ញាត)"), IF(AND(T2495=FALSE, U2495=FALSE, V2495=FALSE), "ព្យួរទុក (មិនមានទិន្នន័យ)", "ប្រកាសខុស (ព្យួរទុក)"))</f>
        <v/>
      </c>
      <c r="L2495" s="418" t="inlineStr"/>
      <c r="M2495" s="418" t="inlineStr"/>
      <c r="N2495" s="455" t="n"/>
      <c r="O2495" s="455">
        <f>IF(W2495&lt;0,AI2495,I2495)</f>
        <v/>
      </c>
      <c r="P2495" s="455">
        <f>I2495-O2495</f>
        <v/>
      </c>
      <c r="Q2495" s="418" t="n"/>
      <c r="R2495" s="418" t="inlineStr">
        <is>
          <t>TI-0230825</t>
        </is>
      </c>
      <c r="S2495" s="418" t="inlineStr"/>
      <c r="T2495" s="418">
        <f>R2495=S2495</f>
        <v/>
      </c>
      <c r="U2495" s="418">
        <f>AND(MONTH(F2495)=MONTH(Y2495), YEAR(F2495)=YEAR(Y2495))</f>
        <v/>
      </c>
      <c r="V2495" s="418">
        <f>AND(AC2495&lt;&gt;"", 'Company information'!D$4&lt;&gt;"", RIGHT(SUBSTITUTE(AC2495,"-",""),9)=RIGHT(SUBSTITUTE('Company information'!D$4,"-",""),9))</f>
        <v/>
      </c>
      <c r="W2495" s="418">
        <f>AI2495-I2495</f>
        <v/>
      </c>
      <c r="X2495" s="455" t="n"/>
      <c r="Y2495" s="417" t="n"/>
      <c r="Z2495" s="418" t="n"/>
      <c r="AA2495" s="418" t="n"/>
      <c r="AB2495" s="418" t="n"/>
      <c r="AC2495" s="418" t="n"/>
      <c r="AD2495" s="418" t="n"/>
      <c r="AE2495" s="455" t="n"/>
      <c r="AF2495" s="455" t="n"/>
      <c r="AG2495" s="455" t="n"/>
      <c r="AH2495" s="455" t="n"/>
      <c r="AI2495" s="455" t="n"/>
      <c r="AJ2495" s="455" t="n"/>
      <c r="AK2495" s="455" t="n"/>
      <c r="AL2495" s="455" t="n"/>
      <c r="AM2495" s="455" t="n"/>
      <c r="AN2495" s="455" t="n"/>
      <c r="AO2495" s="455" t="n"/>
      <c r="AP2495" s="455" t="n"/>
      <c r="AQ2495" s="455" t="n"/>
      <c r="AR2495" s="418" t="n"/>
      <c r="AS2495" s="418" t="n"/>
      <c r="AT2495" s="418" t="n"/>
    </row>
    <row r="2496">
      <c r="A2496" s="417" t="n">
        <v>2487</v>
      </c>
      <c r="B2496" s="418" t="inlineStr">
        <is>
          <t>Cy Management Fee, Thc Charges, Bl Fee,FCR Fee, VGM Processing Fee</t>
        </is>
      </c>
      <c r="C2496" s="418" t="inlineStr">
        <is>
          <t>អ៊ិចស្ពែឌីធ័រ ខេមបូឌា អិលធីឌី</t>
        </is>
      </c>
      <c r="D2496" s="418" t="inlineStr">
        <is>
          <t>L001-100045898</t>
        </is>
      </c>
      <c r="E2496" s="418" t="inlineStr">
        <is>
          <t>TI-0230822</t>
        </is>
      </c>
      <c r="F2496" s="419" t="n">
        <v>44740</v>
      </c>
      <c r="G2496" s="420" t="n">
        <v>470429</v>
      </c>
      <c r="H2496" s="418" t="n"/>
      <c r="I2496" s="455" t="n">
        <v>470429</v>
      </c>
      <c r="J2496" s="418">
        <f>IF(L2496&lt;&gt;"",L2496,K2496)</f>
        <v/>
      </c>
      <c r="K2496" s="418">
        <f>IF(AND(T2496=TRUE, U2496=TRUE, V2496=TRUE), IF(W2496&lt;-0.05, "អនុញ្ញាត (អ្នកផ្គត់ផ្គង់ប្រកាសខ្វះ)", "បានប្រកាស (អនុញ្ញាត)"), IF(AND(T2496=FALSE, U2496=FALSE, V2496=FALSE), "ព្យួរទុក (មិនមានទិន្នន័យ)", "ប្រកាសខុស (ព្យួរទុក)"))</f>
        <v/>
      </c>
      <c r="L2496" s="418" t="inlineStr"/>
      <c r="M2496" s="418" t="inlineStr"/>
      <c r="N2496" s="455" t="n"/>
      <c r="O2496" s="455">
        <f>IF(W2496&lt;0,AI2496,I2496)</f>
        <v/>
      </c>
      <c r="P2496" s="455">
        <f>I2496-O2496</f>
        <v/>
      </c>
      <c r="Q2496" s="418" t="n"/>
      <c r="R2496" s="418" t="inlineStr">
        <is>
          <t>TI-0230822</t>
        </is>
      </c>
      <c r="S2496" s="418" t="inlineStr"/>
      <c r="T2496" s="418">
        <f>R2496=S2496</f>
        <v/>
      </c>
      <c r="U2496" s="418">
        <f>AND(MONTH(F2496)=MONTH(Y2496), YEAR(F2496)=YEAR(Y2496))</f>
        <v/>
      </c>
      <c r="V2496" s="418">
        <f>AND(AC2496&lt;&gt;"", 'Company information'!D$4&lt;&gt;"", RIGHT(SUBSTITUTE(AC2496,"-",""),9)=RIGHT(SUBSTITUTE('Company information'!D$4,"-",""),9))</f>
        <v/>
      </c>
      <c r="W2496" s="418">
        <f>AI2496-I2496</f>
        <v/>
      </c>
      <c r="X2496" s="455" t="n"/>
      <c r="Y2496" s="417" t="n"/>
      <c r="Z2496" s="418" t="n"/>
      <c r="AA2496" s="418" t="n"/>
      <c r="AB2496" s="418" t="n"/>
      <c r="AC2496" s="418" t="n"/>
      <c r="AD2496" s="418" t="n"/>
      <c r="AE2496" s="455" t="n"/>
      <c r="AF2496" s="455" t="n"/>
      <c r="AG2496" s="455" t="n"/>
      <c r="AH2496" s="455" t="n"/>
      <c r="AI2496" s="455" t="n"/>
      <c r="AJ2496" s="455" t="n"/>
      <c r="AK2496" s="455" t="n"/>
      <c r="AL2496" s="455" t="n"/>
      <c r="AM2496" s="455" t="n"/>
      <c r="AN2496" s="455" t="n"/>
      <c r="AO2496" s="455" t="n"/>
      <c r="AP2496" s="455" t="n"/>
      <c r="AQ2496" s="455" t="n"/>
      <c r="AR2496" s="418" t="n"/>
      <c r="AS2496" s="418" t="n"/>
      <c r="AT2496" s="418" t="n"/>
    </row>
    <row r="2497">
      <c r="A2497" s="417" t="n">
        <v>2488</v>
      </c>
      <c r="B2497" s="418" t="inlineStr">
        <is>
          <t>Cy Management Fee, Thc Charges, Bl Fee,FCR Fee, VGM Processing Fee</t>
        </is>
      </c>
      <c r="C2497" s="418" t="inlineStr">
        <is>
          <t>អ៊ិចស្ពែឌីធ័រ ខេមបូឌា អិលធីឌី</t>
        </is>
      </c>
      <c r="D2497" s="418" t="inlineStr">
        <is>
          <t>L001-100045898</t>
        </is>
      </c>
      <c r="E2497" s="418" t="inlineStr">
        <is>
          <t>TI-0230291</t>
        </is>
      </c>
      <c r="F2497" s="419" t="n">
        <v>44733</v>
      </c>
      <c r="G2497" s="420" t="n">
        <v>312934</v>
      </c>
      <c r="H2497" s="418" t="n"/>
      <c r="I2497" s="455" t="n">
        <v>312934</v>
      </c>
      <c r="J2497" s="418">
        <f>IF(L2497&lt;&gt;"",L2497,K2497)</f>
        <v/>
      </c>
      <c r="K2497" s="418">
        <f>IF(AND(T2497=TRUE, U2497=TRUE, V2497=TRUE), IF(W2497&lt;-0.05, "អនុញ្ញាត (អ្នកផ្គត់ផ្គង់ប្រកាសខ្វះ)", "បានប្រកាស (អនុញ្ញាត)"), IF(AND(T2497=FALSE, U2497=FALSE, V2497=FALSE), "ព្យួរទុក (មិនមានទិន្នន័យ)", "ប្រកាសខុស (ព្យួរទុក)"))</f>
        <v/>
      </c>
      <c r="L2497" s="418" t="inlineStr"/>
      <c r="M2497" s="418" t="inlineStr"/>
      <c r="N2497" s="455" t="n"/>
      <c r="O2497" s="455">
        <f>IF(W2497&lt;0,AI2497,I2497)</f>
        <v/>
      </c>
      <c r="P2497" s="455">
        <f>I2497-O2497</f>
        <v/>
      </c>
      <c r="Q2497" s="418" t="n"/>
      <c r="R2497" s="418" t="inlineStr">
        <is>
          <t>TI-0230291</t>
        </is>
      </c>
      <c r="S2497" s="418" t="inlineStr"/>
      <c r="T2497" s="418">
        <f>R2497=S2497</f>
        <v/>
      </c>
      <c r="U2497" s="418">
        <f>AND(MONTH(F2497)=MONTH(Y2497), YEAR(F2497)=YEAR(Y2497))</f>
        <v/>
      </c>
      <c r="V2497" s="418">
        <f>AND(AC2497&lt;&gt;"", 'Company information'!D$4&lt;&gt;"", RIGHT(SUBSTITUTE(AC2497,"-",""),9)=RIGHT(SUBSTITUTE('Company information'!D$4,"-",""),9))</f>
        <v/>
      </c>
      <c r="W2497" s="418">
        <f>AI2497-I2497</f>
        <v/>
      </c>
      <c r="X2497" s="455" t="n"/>
      <c r="Y2497" s="417" t="n"/>
      <c r="Z2497" s="418" t="n"/>
      <c r="AA2497" s="418" t="n"/>
      <c r="AB2497" s="418" t="n"/>
      <c r="AC2497" s="418" t="n"/>
      <c r="AD2497" s="418" t="n"/>
      <c r="AE2497" s="455" t="n"/>
      <c r="AF2497" s="455" t="n"/>
      <c r="AG2497" s="455" t="n"/>
      <c r="AH2497" s="455" t="n"/>
      <c r="AI2497" s="455" t="n"/>
      <c r="AJ2497" s="455" t="n"/>
      <c r="AK2497" s="455" t="n"/>
      <c r="AL2497" s="455" t="n"/>
      <c r="AM2497" s="455" t="n"/>
      <c r="AN2497" s="455" t="n"/>
      <c r="AO2497" s="455" t="n"/>
      <c r="AP2497" s="455" t="n"/>
      <c r="AQ2497" s="455" t="n"/>
      <c r="AR2497" s="418" t="n"/>
      <c r="AS2497" s="418" t="n"/>
      <c r="AT2497" s="418" t="n"/>
    </row>
    <row r="2498">
      <c r="A2498" s="417" t="n">
        <v>2489</v>
      </c>
      <c r="B2498" s="418" t="inlineStr">
        <is>
          <t>Cy Management Fee, Thc Charges, Bl Fee,FCR Fee, VGM Processing Fee</t>
        </is>
      </c>
      <c r="C2498" s="418" t="inlineStr">
        <is>
          <t>អ៊ិចស្ពែឌីធ័រ ខេមបូឌា អិលធីឌី</t>
        </is>
      </c>
      <c r="D2498" s="418" t="inlineStr">
        <is>
          <t>L001-100045898</t>
        </is>
      </c>
      <c r="E2498" s="418" t="inlineStr">
        <is>
          <t>TI-0230288</t>
        </is>
      </c>
      <c r="F2498" s="419" t="n">
        <v>44733</v>
      </c>
      <c r="G2498" s="420" t="n">
        <v>501652</v>
      </c>
      <c r="H2498" s="418" t="n"/>
      <c r="I2498" s="455" t="n">
        <v>501652</v>
      </c>
      <c r="J2498" s="418">
        <f>IF(L2498&lt;&gt;"",L2498,K2498)</f>
        <v/>
      </c>
      <c r="K2498" s="418">
        <f>IF(AND(T2498=TRUE, U2498=TRUE, V2498=TRUE), IF(W2498&lt;-0.05, "អនុញ្ញាត (អ្នកផ្គត់ផ្គង់ប្រកាសខ្វះ)", "បានប្រកាស (អនុញ្ញាត)"), IF(AND(T2498=FALSE, U2498=FALSE, V2498=FALSE), "ព្យួរទុក (មិនមានទិន្នន័យ)", "ប្រកាសខុស (ព្យួរទុក)"))</f>
        <v/>
      </c>
      <c r="L2498" s="418" t="inlineStr"/>
      <c r="M2498" s="418" t="inlineStr"/>
      <c r="N2498" s="455" t="n"/>
      <c r="O2498" s="455">
        <f>IF(W2498&lt;0,AI2498,I2498)</f>
        <v/>
      </c>
      <c r="P2498" s="455">
        <f>I2498-O2498</f>
        <v/>
      </c>
      <c r="Q2498" s="418" t="n"/>
      <c r="R2498" s="418" t="inlineStr">
        <is>
          <t>TI-0230288</t>
        </is>
      </c>
      <c r="S2498" s="418" t="inlineStr"/>
      <c r="T2498" s="418">
        <f>R2498=S2498</f>
        <v/>
      </c>
      <c r="U2498" s="418">
        <f>AND(MONTH(F2498)=MONTH(Y2498), YEAR(F2498)=YEAR(Y2498))</f>
        <v/>
      </c>
      <c r="V2498" s="418">
        <f>AND(AC2498&lt;&gt;"", 'Company information'!D$4&lt;&gt;"", RIGHT(SUBSTITUTE(AC2498,"-",""),9)=RIGHT(SUBSTITUTE('Company information'!D$4,"-",""),9))</f>
        <v/>
      </c>
      <c r="W2498" s="418">
        <f>AI2498-I2498</f>
        <v/>
      </c>
      <c r="X2498" s="455" t="n"/>
      <c r="Y2498" s="417" t="n"/>
      <c r="Z2498" s="418" t="n"/>
      <c r="AA2498" s="418" t="n"/>
      <c r="AB2498" s="418" t="n"/>
      <c r="AC2498" s="418" t="n"/>
      <c r="AD2498" s="418" t="n"/>
      <c r="AE2498" s="455" t="n"/>
      <c r="AF2498" s="455" t="n"/>
      <c r="AG2498" s="455" t="n"/>
      <c r="AH2498" s="455" t="n"/>
      <c r="AI2498" s="455" t="n"/>
      <c r="AJ2498" s="455" t="n"/>
      <c r="AK2498" s="455" t="n"/>
      <c r="AL2498" s="455" t="n"/>
      <c r="AM2498" s="455" t="n"/>
      <c r="AN2498" s="455" t="n"/>
      <c r="AO2498" s="455" t="n"/>
      <c r="AP2498" s="455" t="n"/>
      <c r="AQ2498" s="455" t="n"/>
      <c r="AR2498" s="418" t="n"/>
      <c r="AS2498" s="418" t="n"/>
      <c r="AT2498" s="418" t="n"/>
    </row>
    <row r="2499">
      <c r="A2499" s="417" t="n">
        <v>2490</v>
      </c>
      <c r="B2499" s="418" t="inlineStr">
        <is>
          <t>Cy Management Fee, Thc Charges, Bl Fee,FCR Fee, VGM Processing Fee</t>
        </is>
      </c>
      <c r="C2499" s="418" t="inlineStr">
        <is>
          <t>អ៊ិចស្ពែឌីធ័រ ខេមបូឌា អិលធីឌី</t>
        </is>
      </c>
      <c r="D2499" s="418" t="inlineStr">
        <is>
          <t>L001-100045898</t>
        </is>
      </c>
      <c r="E2499" s="418" t="inlineStr">
        <is>
          <t>TI-0230275</t>
        </is>
      </c>
      <c r="F2499" s="419" t="n">
        <v>44733</v>
      </c>
      <c r="G2499" s="420" t="n">
        <v>54648</v>
      </c>
      <c r="H2499" s="418" t="n"/>
      <c r="I2499" s="455" t="n">
        <v>54648</v>
      </c>
      <c r="J2499" s="418">
        <f>IF(L2499&lt;&gt;"",L2499,K2499)</f>
        <v/>
      </c>
      <c r="K2499" s="418">
        <f>IF(AND(T2499=TRUE, U2499=TRUE, V2499=TRUE), IF(W2499&lt;-0.05, "អនុញ្ញាត (អ្នកផ្គត់ផ្គង់ប្រកាសខ្វះ)", "បានប្រកាស (អនុញ្ញាត)"), IF(AND(T2499=FALSE, U2499=FALSE, V2499=FALSE), "ព្យួរទុក (មិនមានទិន្នន័យ)", "ប្រកាសខុស (ព្យួរទុក)"))</f>
        <v/>
      </c>
      <c r="L2499" s="418" t="inlineStr"/>
      <c r="M2499" s="418" t="inlineStr"/>
      <c r="N2499" s="455" t="n"/>
      <c r="O2499" s="455">
        <f>IF(W2499&lt;0,AI2499,I2499)</f>
        <v/>
      </c>
      <c r="P2499" s="455">
        <f>I2499-O2499</f>
        <v/>
      </c>
      <c r="Q2499" s="418" t="n"/>
      <c r="R2499" s="418" t="inlineStr">
        <is>
          <t>TI-0230275</t>
        </is>
      </c>
      <c r="S2499" s="418" t="inlineStr"/>
      <c r="T2499" s="418">
        <f>R2499=S2499</f>
        <v/>
      </c>
      <c r="U2499" s="418">
        <f>AND(MONTH(F2499)=MONTH(Y2499), YEAR(F2499)=YEAR(Y2499))</f>
        <v/>
      </c>
      <c r="V2499" s="418">
        <f>AND(AC2499&lt;&gt;"", 'Company information'!D$4&lt;&gt;"", RIGHT(SUBSTITUTE(AC2499,"-",""),9)=RIGHT(SUBSTITUTE('Company information'!D$4,"-",""),9))</f>
        <v/>
      </c>
      <c r="W2499" s="418">
        <f>AI2499-I2499</f>
        <v/>
      </c>
      <c r="X2499" s="455" t="n"/>
      <c r="Y2499" s="417" t="n"/>
      <c r="Z2499" s="418" t="n"/>
      <c r="AA2499" s="418" t="n"/>
      <c r="AB2499" s="418" t="n"/>
      <c r="AC2499" s="418" t="n"/>
      <c r="AD2499" s="418" t="n"/>
      <c r="AE2499" s="455" t="n"/>
      <c r="AF2499" s="455" t="n"/>
      <c r="AG2499" s="455" t="n"/>
      <c r="AH2499" s="455" t="n"/>
      <c r="AI2499" s="455" t="n"/>
      <c r="AJ2499" s="455" t="n"/>
      <c r="AK2499" s="455" t="n"/>
      <c r="AL2499" s="455" t="n"/>
      <c r="AM2499" s="455" t="n"/>
      <c r="AN2499" s="455" t="n"/>
      <c r="AO2499" s="455" t="n"/>
      <c r="AP2499" s="455" t="n"/>
      <c r="AQ2499" s="455" t="n"/>
      <c r="AR2499" s="418" t="n"/>
      <c r="AS2499" s="418" t="n"/>
      <c r="AT2499" s="418" t="n"/>
    </row>
    <row r="2500">
      <c r="A2500" s="417" t="n">
        <v>2491</v>
      </c>
      <c r="B2500" s="418" t="inlineStr">
        <is>
          <t>Cy Management Fee, Thc Charges, Bl Fee,FCR Fee, VGM Processing Fee</t>
        </is>
      </c>
      <c r="C2500" s="418" t="inlineStr">
        <is>
          <t>អ៊ិចស្ពែឌីធ័រ ខេមបូឌា អិលធីឌី</t>
        </is>
      </c>
      <c r="D2500" s="418" t="inlineStr">
        <is>
          <t>L001-100045898</t>
        </is>
      </c>
      <c r="E2500" s="418" t="inlineStr">
        <is>
          <t>TI-0230259</t>
        </is>
      </c>
      <c r="F2500" s="419" t="n">
        <v>44733</v>
      </c>
      <c r="G2500" s="420" t="n">
        <v>217907</v>
      </c>
      <c r="H2500" s="418" t="n"/>
      <c r="I2500" s="455" t="n">
        <v>217907</v>
      </c>
      <c r="J2500" s="418">
        <f>IF(L2500&lt;&gt;"",L2500,K2500)</f>
        <v/>
      </c>
      <c r="K2500" s="418">
        <f>IF(AND(T2500=TRUE, U2500=TRUE, V2500=TRUE), IF(W2500&lt;-0.05, "អនុញ្ញាត (អ្នកផ្គត់ផ្គង់ប្រកាសខ្វះ)", "បានប្រកាស (អនុញ្ញាត)"), IF(AND(T2500=FALSE, U2500=FALSE, V2500=FALSE), "ព្យួរទុក (មិនមានទិន្នន័យ)", "ប្រកាសខុស (ព្យួរទុក)"))</f>
        <v/>
      </c>
      <c r="L2500" s="418" t="inlineStr"/>
      <c r="M2500" s="418" t="inlineStr"/>
      <c r="N2500" s="455" t="n"/>
      <c r="O2500" s="455">
        <f>IF(W2500&lt;0,AI2500,I2500)</f>
        <v/>
      </c>
      <c r="P2500" s="455">
        <f>I2500-O2500</f>
        <v/>
      </c>
      <c r="Q2500" s="418" t="n"/>
      <c r="R2500" s="418" t="inlineStr">
        <is>
          <t>TI-0230259</t>
        </is>
      </c>
      <c r="S2500" s="418" t="inlineStr"/>
      <c r="T2500" s="418">
        <f>R2500=S2500</f>
        <v/>
      </c>
      <c r="U2500" s="418">
        <f>AND(MONTH(F2500)=MONTH(Y2500), YEAR(F2500)=YEAR(Y2500))</f>
        <v/>
      </c>
      <c r="V2500" s="418">
        <f>AND(AC2500&lt;&gt;"", 'Company information'!D$4&lt;&gt;"", RIGHT(SUBSTITUTE(AC2500,"-",""),9)=RIGHT(SUBSTITUTE('Company information'!D$4,"-",""),9))</f>
        <v/>
      </c>
      <c r="W2500" s="418">
        <f>AI2500-I2500</f>
        <v/>
      </c>
      <c r="X2500" s="455" t="n"/>
      <c r="Y2500" s="417" t="n"/>
      <c r="Z2500" s="418" t="n"/>
      <c r="AA2500" s="418" t="n"/>
      <c r="AB2500" s="418" t="n"/>
      <c r="AC2500" s="418" t="n"/>
      <c r="AD2500" s="418" t="n"/>
      <c r="AE2500" s="455" t="n"/>
      <c r="AF2500" s="455" t="n"/>
      <c r="AG2500" s="455" t="n"/>
      <c r="AH2500" s="455" t="n"/>
      <c r="AI2500" s="455" t="n"/>
      <c r="AJ2500" s="455" t="n"/>
      <c r="AK2500" s="455" t="n"/>
      <c r="AL2500" s="455" t="n"/>
      <c r="AM2500" s="455" t="n"/>
      <c r="AN2500" s="455" t="n"/>
      <c r="AO2500" s="455" t="n"/>
      <c r="AP2500" s="455" t="n"/>
      <c r="AQ2500" s="455" t="n"/>
      <c r="AR2500" s="418" t="n"/>
      <c r="AS2500" s="418" t="n"/>
      <c r="AT2500" s="418" t="n"/>
    </row>
    <row r="2501">
      <c r="A2501" s="417" t="n">
        <v>2492</v>
      </c>
      <c r="B2501" s="418" t="inlineStr">
        <is>
          <t>Cy Management Fee, Thc Charges, Bl Fee,FCR Fee, VGM Processing Fee</t>
        </is>
      </c>
      <c r="C2501" s="418" t="inlineStr">
        <is>
          <t>អ៊ិចស្ពែឌីធ័រ ខេមបូឌា អិលធីឌី</t>
        </is>
      </c>
      <c r="D2501" s="418" t="inlineStr">
        <is>
          <t>L001-100045898</t>
        </is>
      </c>
      <c r="E2501" s="418" t="inlineStr">
        <is>
          <t>TI-0230248</t>
        </is>
      </c>
      <c r="F2501" s="419" t="n">
        <v>44733</v>
      </c>
      <c r="G2501" s="420" t="n">
        <v>328704</v>
      </c>
      <c r="H2501" s="418" t="n"/>
      <c r="I2501" s="455" t="n">
        <v>328704</v>
      </c>
      <c r="J2501" s="418">
        <f>IF(L2501&lt;&gt;"",L2501,K2501)</f>
        <v/>
      </c>
      <c r="K2501" s="418">
        <f>IF(AND(T2501=TRUE, U2501=TRUE, V2501=TRUE), IF(W2501&lt;-0.05, "អនុញ្ញាត (អ្នកផ្គត់ផ្គង់ប្រកាសខ្វះ)", "បានប្រកាស (អនុញ្ញាត)"), IF(AND(T2501=FALSE, U2501=FALSE, V2501=FALSE), "ព្យួរទុក (មិនមានទិន្នន័យ)", "ប្រកាសខុស (ព្យួរទុក)"))</f>
        <v/>
      </c>
      <c r="L2501" s="418" t="inlineStr"/>
      <c r="M2501" s="418" t="inlineStr"/>
      <c r="N2501" s="455" t="n"/>
      <c r="O2501" s="455">
        <f>IF(W2501&lt;0,AI2501,I2501)</f>
        <v/>
      </c>
      <c r="P2501" s="455">
        <f>I2501-O2501</f>
        <v/>
      </c>
      <c r="Q2501" s="418" t="n"/>
      <c r="R2501" s="418" t="inlineStr">
        <is>
          <t>TI-0230248</t>
        </is>
      </c>
      <c r="S2501" s="418" t="inlineStr"/>
      <c r="T2501" s="418">
        <f>R2501=S2501</f>
        <v/>
      </c>
      <c r="U2501" s="418">
        <f>AND(MONTH(F2501)=MONTH(Y2501), YEAR(F2501)=YEAR(Y2501))</f>
        <v/>
      </c>
      <c r="V2501" s="418">
        <f>AND(AC2501&lt;&gt;"", 'Company information'!D$4&lt;&gt;"", RIGHT(SUBSTITUTE(AC2501,"-",""),9)=RIGHT(SUBSTITUTE('Company information'!D$4,"-",""),9))</f>
        <v/>
      </c>
      <c r="W2501" s="418">
        <f>AI2501-I2501</f>
        <v/>
      </c>
      <c r="X2501" s="455" t="n"/>
      <c r="Y2501" s="417" t="n"/>
      <c r="Z2501" s="418" t="n"/>
      <c r="AA2501" s="418" t="n"/>
      <c r="AB2501" s="418" t="n"/>
      <c r="AC2501" s="418" t="n"/>
      <c r="AD2501" s="418" t="n"/>
      <c r="AE2501" s="455" t="n"/>
      <c r="AF2501" s="455" t="n"/>
      <c r="AG2501" s="455" t="n"/>
      <c r="AH2501" s="455" t="n"/>
      <c r="AI2501" s="455" t="n"/>
      <c r="AJ2501" s="455" t="n"/>
      <c r="AK2501" s="455" t="n"/>
      <c r="AL2501" s="455" t="n"/>
      <c r="AM2501" s="455" t="n"/>
      <c r="AN2501" s="455" t="n"/>
      <c r="AO2501" s="455" t="n"/>
      <c r="AP2501" s="455" t="n"/>
      <c r="AQ2501" s="455" t="n"/>
      <c r="AR2501" s="418" t="n"/>
      <c r="AS2501" s="418" t="n"/>
      <c r="AT2501" s="418" t="n"/>
    </row>
    <row r="2502">
      <c r="A2502" s="417" t="n">
        <v>2493</v>
      </c>
      <c r="B2502" s="418" t="inlineStr">
        <is>
          <t>Cy Management Fee, Thc Charges, Bl Fee,FCR Fee, VGM Processing Fee</t>
        </is>
      </c>
      <c r="C2502" s="418" t="inlineStr">
        <is>
          <t>អ៊ិចស្ពែឌីធ័រ ខេមបូឌា អិលធីឌី</t>
        </is>
      </c>
      <c r="D2502" s="418" t="inlineStr">
        <is>
          <t>L001-100045898</t>
        </is>
      </c>
      <c r="E2502" s="418" t="inlineStr">
        <is>
          <t>TI-0230228</t>
        </is>
      </c>
      <c r="F2502" s="419" t="n">
        <v>44733</v>
      </c>
      <c r="G2502" s="420" t="n">
        <v>222003</v>
      </c>
      <c r="H2502" s="418" t="n"/>
      <c r="I2502" s="455" t="n">
        <v>222003</v>
      </c>
      <c r="J2502" s="418">
        <f>IF(L2502&lt;&gt;"",L2502,K2502)</f>
        <v/>
      </c>
      <c r="K2502" s="418">
        <f>IF(AND(T2502=TRUE, U2502=TRUE, V2502=TRUE), IF(W2502&lt;-0.05, "អនុញ្ញាត (អ្នកផ្គត់ផ្គង់ប្រកាសខ្វះ)", "បានប្រកាស (អនុញ្ញាត)"), IF(AND(T2502=FALSE, U2502=FALSE, V2502=FALSE), "ព្យួរទុក (មិនមានទិន្នន័យ)", "ប្រកាសខុស (ព្យួរទុក)"))</f>
        <v/>
      </c>
      <c r="L2502" s="418" t="inlineStr"/>
      <c r="M2502" s="418" t="inlineStr"/>
      <c r="N2502" s="455" t="n"/>
      <c r="O2502" s="455">
        <f>IF(W2502&lt;0,AI2502,I2502)</f>
        <v/>
      </c>
      <c r="P2502" s="455">
        <f>I2502-O2502</f>
        <v/>
      </c>
      <c r="Q2502" s="418" t="n"/>
      <c r="R2502" s="418" t="inlineStr">
        <is>
          <t>TI-0230228</t>
        </is>
      </c>
      <c r="S2502" s="418" t="inlineStr"/>
      <c r="T2502" s="418">
        <f>R2502=S2502</f>
        <v/>
      </c>
      <c r="U2502" s="418">
        <f>AND(MONTH(F2502)=MONTH(Y2502), YEAR(F2502)=YEAR(Y2502))</f>
        <v/>
      </c>
      <c r="V2502" s="418">
        <f>AND(AC2502&lt;&gt;"", 'Company information'!D$4&lt;&gt;"", RIGHT(SUBSTITUTE(AC2502,"-",""),9)=RIGHT(SUBSTITUTE('Company information'!D$4,"-",""),9))</f>
        <v/>
      </c>
      <c r="W2502" s="418">
        <f>AI2502-I2502</f>
        <v/>
      </c>
      <c r="X2502" s="455" t="n"/>
      <c r="Y2502" s="417" t="n"/>
      <c r="Z2502" s="418" t="n"/>
      <c r="AA2502" s="418" t="n"/>
      <c r="AB2502" s="418" t="n"/>
      <c r="AC2502" s="418" t="n"/>
      <c r="AD2502" s="418" t="n"/>
      <c r="AE2502" s="455" t="n"/>
      <c r="AF2502" s="455" t="n"/>
      <c r="AG2502" s="455" t="n"/>
      <c r="AH2502" s="455" t="n"/>
      <c r="AI2502" s="455" t="n"/>
      <c r="AJ2502" s="455" t="n"/>
      <c r="AK2502" s="455" t="n"/>
      <c r="AL2502" s="455" t="n"/>
      <c r="AM2502" s="455" t="n"/>
      <c r="AN2502" s="455" t="n"/>
      <c r="AO2502" s="455" t="n"/>
      <c r="AP2502" s="455" t="n"/>
      <c r="AQ2502" s="455" t="n"/>
      <c r="AR2502" s="418" t="n"/>
      <c r="AS2502" s="418" t="n"/>
      <c r="AT2502" s="418" t="n"/>
    </row>
    <row r="2503">
      <c r="A2503" s="417" t="n">
        <v>2494</v>
      </c>
      <c r="B2503" s="418" t="inlineStr">
        <is>
          <t>Cy Management Fee, Thc Charges, Bl Fee,FCR Fee, VGM Processing Fee</t>
        </is>
      </c>
      <c r="C2503" s="418" t="inlineStr">
        <is>
          <t>អ៊ិចស្ពែឌីធ័រ ខេមបូឌា អិលធីឌី</t>
        </is>
      </c>
      <c r="D2503" s="418" t="inlineStr">
        <is>
          <t>L001-100045898</t>
        </is>
      </c>
      <c r="E2503" s="418" t="inlineStr">
        <is>
          <t>TI-0230157</t>
        </is>
      </c>
      <c r="F2503" s="419" t="n">
        <v>44733</v>
      </c>
      <c r="G2503" s="420" t="n">
        <v>16384</v>
      </c>
      <c r="H2503" s="418" t="n"/>
      <c r="I2503" s="455" t="n">
        <v>16384</v>
      </c>
      <c r="J2503" s="418">
        <f>IF(L2503&lt;&gt;"",L2503,K2503)</f>
        <v/>
      </c>
      <c r="K2503" s="418">
        <f>IF(AND(T2503=TRUE, U2503=TRUE, V2503=TRUE), IF(W2503&lt;-0.05, "អនុញ្ញាត (អ្នកផ្គត់ផ្គង់ប្រកាសខ្វះ)", "បានប្រកាស (អនុញ្ញាត)"), IF(AND(T2503=FALSE, U2503=FALSE, V2503=FALSE), "ព្យួរទុក (មិនមានទិន្នន័យ)", "ប្រកាសខុស (ព្យួរទុក)"))</f>
        <v/>
      </c>
      <c r="L2503" s="418" t="inlineStr"/>
      <c r="M2503" s="418" t="inlineStr"/>
      <c r="N2503" s="455" t="n"/>
      <c r="O2503" s="455">
        <f>IF(W2503&lt;0,AI2503,I2503)</f>
        <v/>
      </c>
      <c r="P2503" s="455">
        <f>I2503-O2503</f>
        <v/>
      </c>
      <c r="Q2503" s="418" t="n"/>
      <c r="R2503" s="418" t="inlineStr">
        <is>
          <t>TI-0230157</t>
        </is>
      </c>
      <c r="S2503" s="418" t="inlineStr"/>
      <c r="T2503" s="418">
        <f>R2503=S2503</f>
        <v/>
      </c>
      <c r="U2503" s="418">
        <f>AND(MONTH(F2503)=MONTH(Y2503), YEAR(F2503)=YEAR(Y2503))</f>
        <v/>
      </c>
      <c r="V2503" s="418">
        <f>AND(AC2503&lt;&gt;"", 'Company information'!D$4&lt;&gt;"", RIGHT(SUBSTITUTE(AC2503,"-",""),9)=RIGHT(SUBSTITUTE('Company information'!D$4,"-",""),9))</f>
        <v/>
      </c>
      <c r="W2503" s="418">
        <f>AI2503-I2503</f>
        <v/>
      </c>
      <c r="X2503" s="455" t="n"/>
      <c r="Y2503" s="417" t="n"/>
      <c r="Z2503" s="418" t="n"/>
      <c r="AA2503" s="418" t="n"/>
      <c r="AB2503" s="418" t="n"/>
      <c r="AC2503" s="418" t="n"/>
      <c r="AD2503" s="418" t="n"/>
      <c r="AE2503" s="455" t="n"/>
      <c r="AF2503" s="455" t="n"/>
      <c r="AG2503" s="455" t="n"/>
      <c r="AH2503" s="455" t="n"/>
      <c r="AI2503" s="455" t="n"/>
      <c r="AJ2503" s="455" t="n"/>
      <c r="AK2503" s="455" t="n"/>
      <c r="AL2503" s="455" t="n"/>
      <c r="AM2503" s="455" t="n"/>
      <c r="AN2503" s="455" t="n"/>
      <c r="AO2503" s="455" t="n"/>
      <c r="AP2503" s="455" t="n"/>
      <c r="AQ2503" s="455" t="n"/>
      <c r="AR2503" s="418" t="n"/>
      <c r="AS2503" s="418" t="n"/>
      <c r="AT2503" s="418" t="n"/>
    </row>
    <row r="2504">
      <c r="A2504" s="417" t="n">
        <v>2495</v>
      </c>
      <c r="B2504" s="418" t="inlineStr">
        <is>
          <t>Cy Management Fee, Thc Charges, Bl Fee,FCR Fee, VGM Processing Fee</t>
        </is>
      </c>
      <c r="C2504" s="418" t="inlineStr">
        <is>
          <t>អ៊ិចស្ពែឌីធ័រ ខេមបូឌា អិលធីឌី</t>
        </is>
      </c>
      <c r="D2504" s="418" t="inlineStr">
        <is>
          <t>L001-100045898</t>
        </is>
      </c>
      <c r="E2504" s="418" t="inlineStr">
        <is>
          <t>TI-0229755</t>
        </is>
      </c>
      <c r="F2504" s="419" t="n">
        <v>44726</v>
      </c>
      <c r="G2504" s="420" t="n">
        <v>163061</v>
      </c>
      <c r="H2504" s="418" t="n"/>
      <c r="I2504" s="455" t="n">
        <v>163061</v>
      </c>
      <c r="J2504" s="418">
        <f>IF(L2504&lt;&gt;"",L2504,K2504)</f>
        <v/>
      </c>
      <c r="K2504" s="418">
        <f>IF(AND(T2504=TRUE, U2504=TRUE, V2504=TRUE), IF(W2504&lt;-0.05, "អនុញ្ញាត (អ្នកផ្គត់ផ្គង់ប្រកាសខ្វះ)", "បានប្រកាស (អនុញ្ញាត)"), IF(AND(T2504=FALSE, U2504=FALSE, V2504=FALSE), "ព្យួរទុក (មិនមានទិន្នន័យ)", "ប្រកាសខុស (ព្យួរទុក)"))</f>
        <v/>
      </c>
      <c r="L2504" s="418" t="inlineStr"/>
      <c r="M2504" s="418" t="inlineStr"/>
      <c r="N2504" s="455" t="n"/>
      <c r="O2504" s="455">
        <f>IF(W2504&lt;0,AI2504,I2504)</f>
        <v/>
      </c>
      <c r="P2504" s="455">
        <f>I2504-O2504</f>
        <v/>
      </c>
      <c r="Q2504" s="418" t="n"/>
      <c r="R2504" s="418" t="inlineStr">
        <is>
          <t>TI-0229755</t>
        </is>
      </c>
      <c r="S2504" s="418" t="inlineStr"/>
      <c r="T2504" s="418">
        <f>R2504=S2504</f>
        <v/>
      </c>
      <c r="U2504" s="418">
        <f>AND(MONTH(F2504)=MONTH(Y2504), YEAR(F2504)=YEAR(Y2504))</f>
        <v/>
      </c>
      <c r="V2504" s="418">
        <f>AND(AC2504&lt;&gt;"", 'Company information'!D$4&lt;&gt;"", RIGHT(SUBSTITUTE(AC2504,"-",""),9)=RIGHT(SUBSTITUTE('Company information'!D$4,"-",""),9))</f>
        <v/>
      </c>
      <c r="W2504" s="418">
        <f>AI2504-I2504</f>
        <v/>
      </c>
      <c r="X2504" s="455" t="n"/>
      <c r="Y2504" s="417" t="n"/>
      <c r="Z2504" s="418" t="n"/>
      <c r="AA2504" s="418" t="n"/>
      <c r="AB2504" s="418" t="n"/>
      <c r="AC2504" s="418" t="n"/>
      <c r="AD2504" s="418" t="n"/>
      <c r="AE2504" s="455" t="n"/>
      <c r="AF2504" s="455" t="n"/>
      <c r="AG2504" s="455" t="n"/>
      <c r="AH2504" s="455" t="n"/>
      <c r="AI2504" s="455" t="n"/>
      <c r="AJ2504" s="455" t="n"/>
      <c r="AK2504" s="455" t="n"/>
      <c r="AL2504" s="455" t="n"/>
      <c r="AM2504" s="455" t="n"/>
      <c r="AN2504" s="455" t="n"/>
      <c r="AO2504" s="455" t="n"/>
      <c r="AP2504" s="455" t="n"/>
      <c r="AQ2504" s="455" t="n"/>
      <c r="AR2504" s="418" t="n"/>
      <c r="AS2504" s="418" t="n"/>
      <c r="AT2504" s="418" t="n"/>
    </row>
    <row r="2505">
      <c r="A2505" s="417" t="n">
        <v>2496</v>
      </c>
      <c r="B2505" s="418" t="inlineStr">
        <is>
          <t>Cy Management Fee, Thc Charges, Bl Fee,FCR Fee, VGM Processing Fee</t>
        </is>
      </c>
      <c r="C2505" s="418" t="inlineStr">
        <is>
          <t>អ៊ិចស្ពែឌីធ័រ ខេមបូឌា អិលធីឌី</t>
        </is>
      </c>
      <c r="D2505" s="418" t="inlineStr">
        <is>
          <t>L001-100045898</t>
        </is>
      </c>
      <c r="E2505" s="418" t="inlineStr">
        <is>
          <t>TI-0229723</t>
        </is>
      </c>
      <c r="F2505" s="419" t="n">
        <v>44726</v>
      </c>
      <c r="G2505" s="420" t="n">
        <v>283136</v>
      </c>
      <c r="H2505" s="418" t="n"/>
      <c r="I2505" s="455" t="n">
        <v>283136</v>
      </c>
      <c r="J2505" s="418">
        <f>IF(L2505&lt;&gt;"",L2505,K2505)</f>
        <v/>
      </c>
      <c r="K2505" s="418">
        <f>IF(AND(T2505=TRUE, U2505=TRUE, V2505=TRUE), IF(W2505&lt;-0.05, "អនុញ្ញាត (អ្នកផ្គត់ផ្គង់ប្រកាសខ្វះ)", "បានប្រកាស (អនុញ្ញាត)"), IF(AND(T2505=FALSE, U2505=FALSE, V2505=FALSE), "ព្យួរទុក (មិនមានទិន្នន័យ)", "ប្រកាសខុស (ព្យួរទុក)"))</f>
        <v/>
      </c>
      <c r="L2505" s="418" t="inlineStr"/>
      <c r="M2505" s="418" t="inlineStr"/>
      <c r="N2505" s="455" t="n"/>
      <c r="O2505" s="455">
        <f>IF(W2505&lt;0,AI2505,I2505)</f>
        <v/>
      </c>
      <c r="P2505" s="455">
        <f>I2505-O2505</f>
        <v/>
      </c>
      <c r="Q2505" s="418" t="n"/>
      <c r="R2505" s="418" t="inlineStr">
        <is>
          <t>TI-0229723</t>
        </is>
      </c>
      <c r="S2505" s="418" t="inlineStr"/>
      <c r="T2505" s="418">
        <f>R2505=S2505</f>
        <v/>
      </c>
      <c r="U2505" s="418">
        <f>AND(MONTH(F2505)=MONTH(Y2505), YEAR(F2505)=YEAR(Y2505))</f>
        <v/>
      </c>
      <c r="V2505" s="418">
        <f>AND(AC2505&lt;&gt;"", 'Company information'!D$4&lt;&gt;"", RIGHT(SUBSTITUTE(AC2505,"-",""),9)=RIGHT(SUBSTITUTE('Company information'!D$4,"-",""),9))</f>
        <v/>
      </c>
      <c r="W2505" s="418">
        <f>AI2505-I2505</f>
        <v/>
      </c>
      <c r="X2505" s="455" t="n"/>
      <c r="Y2505" s="417" t="n"/>
      <c r="Z2505" s="418" t="n"/>
      <c r="AA2505" s="418" t="n"/>
      <c r="AB2505" s="418" t="n"/>
      <c r="AC2505" s="418" t="n"/>
      <c r="AD2505" s="418" t="n"/>
      <c r="AE2505" s="455" t="n"/>
      <c r="AF2505" s="455" t="n"/>
      <c r="AG2505" s="455" t="n"/>
      <c r="AH2505" s="455" t="n"/>
      <c r="AI2505" s="455" t="n"/>
      <c r="AJ2505" s="455" t="n"/>
      <c r="AK2505" s="455" t="n"/>
      <c r="AL2505" s="455" t="n"/>
      <c r="AM2505" s="455" t="n"/>
      <c r="AN2505" s="455" t="n"/>
      <c r="AO2505" s="455" t="n"/>
      <c r="AP2505" s="455" t="n"/>
      <c r="AQ2505" s="455" t="n"/>
      <c r="AR2505" s="418" t="n"/>
      <c r="AS2505" s="418" t="n"/>
      <c r="AT2505" s="418" t="n"/>
    </row>
    <row r="2506">
      <c r="A2506" s="417" t="n">
        <v>2497</v>
      </c>
      <c r="B2506" s="418" t="inlineStr">
        <is>
          <t>Cy Management Fee, Thc Charges, Bl Fee,FCR Fee, VGM Processing Fee</t>
        </is>
      </c>
      <c r="C2506" s="418" t="inlineStr">
        <is>
          <t>អ៊ិចស្ពែឌីធ័រ ខេមបូឌា អិលធីឌី</t>
        </is>
      </c>
      <c r="D2506" s="418" t="inlineStr">
        <is>
          <t>L001-100045898</t>
        </is>
      </c>
      <c r="E2506" s="418" t="inlineStr">
        <is>
          <t>TI-0229722</t>
        </is>
      </c>
      <c r="F2506" s="419" t="n">
        <v>44726</v>
      </c>
      <c r="G2506" s="420" t="n">
        <v>313011</v>
      </c>
      <c r="H2506" s="418" t="n"/>
      <c r="I2506" s="455" t="n">
        <v>313011</v>
      </c>
      <c r="J2506" s="418">
        <f>IF(L2506&lt;&gt;"",L2506,K2506)</f>
        <v/>
      </c>
      <c r="K2506" s="418">
        <f>IF(AND(T2506=TRUE, U2506=TRUE, V2506=TRUE), IF(W2506&lt;-0.05, "អនុញ្ញាត (អ្នកផ្គត់ផ្គង់ប្រកាសខ្វះ)", "បានប្រកាស (អនុញ្ញាត)"), IF(AND(T2506=FALSE, U2506=FALSE, V2506=FALSE), "ព្យួរទុក (មិនមានទិន្នន័យ)", "ប្រកាសខុស (ព្យួរទុក)"))</f>
        <v/>
      </c>
      <c r="L2506" s="418" t="inlineStr"/>
      <c r="M2506" s="418" t="inlineStr"/>
      <c r="N2506" s="455" t="n"/>
      <c r="O2506" s="455">
        <f>IF(W2506&lt;0,AI2506,I2506)</f>
        <v/>
      </c>
      <c r="P2506" s="455">
        <f>I2506-O2506</f>
        <v/>
      </c>
      <c r="Q2506" s="418" t="n"/>
      <c r="R2506" s="418" t="inlineStr">
        <is>
          <t>TI-0229722</t>
        </is>
      </c>
      <c r="S2506" s="418" t="inlineStr"/>
      <c r="T2506" s="418">
        <f>R2506=S2506</f>
        <v/>
      </c>
      <c r="U2506" s="418">
        <f>AND(MONTH(F2506)=MONTH(Y2506), YEAR(F2506)=YEAR(Y2506))</f>
        <v/>
      </c>
      <c r="V2506" s="418">
        <f>AND(AC2506&lt;&gt;"", 'Company information'!D$4&lt;&gt;"", RIGHT(SUBSTITUTE(AC2506,"-",""),9)=RIGHT(SUBSTITUTE('Company information'!D$4,"-",""),9))</f>
        <v/>
      </c>
      <c r="W2506" s="418">
        <f>AI2506-I2506</f>
        <v/>
      </c>
      <c r="X2506" s="455" t="n"/>
      <c r="Y2506" s="417" t="n"/>
      <c r="Z2506" s="418" t="n"/>
      <c r="AA2506" s="418" t="n"/>
      <c r="AB2506" s="418" t="n"/>
      <c r="AC2506" s="418" t="n"/>
      <c r="AD2506" s="418" t="n"/>
      <c r="AE2506" s="455" t="n"/>
      <c r="AF2506" s="455" t="n"/>
      <c r="AG2506" s="455" t="n"/>
      <c r="AH2506" s="455" t="n"/>
      <c r="AI2506" s="455" t="n"/>
      <c r="AJ2506" s="455" t="n"/>
      <c r="AK2506" s="455" t="n"/>
      <c r="AL2506" s="455" t="n"/>
      <c r="AM2506" s="455" t="n"/>
      <c r="AN2506" s="455" t="n"/>
      <c r="AO2506" s="455" t="n"/>
      <c r="AP2506" s="455" t="n"/>
      <c r="AQ2506" s="455" t="n"/>
      <c r="AR2506" s="418" t="n"/>
      <c r="AS2506" s="418" t="n"/>
      <c r="AT2506" s="418" t="n"/>
    </row>
    <row r="2507">
      <c r="A2507" s="417" t="n">
        <v>2498</v>
      </c>
      <c r="B2507" s="418" t="inlineStr">
        <is>
          <t>Cy Management Fee, Thc Charges, Bl Fee,FCR Fee, VGM Processing Fee</t>
        </is>
      </c>
      <c r="C2507" s="418" t="inlineStr">
        <is>
          <t>អ៊ិចស្ពែឌីធ័រ ខេមបូឌា អិលធីឌី</t>
        </is>
      </c>
      <c r="D2507" s="418" t="inlineStr">
        <is>
          <t>L001-100045898</t>
        </is>
      </c>
      <c r="E2507" s="418" t="inlineStr">
        <is>
          <t>TI-0229326</t>
        </is>
      </c>
      <c r="F2507" s="419" t="n">
        <v>44810</v>
      </c>
      <c r="G2507" s="420" t="n">
        <v>248218</v>
      </c>
      <c r="H2507" s="418" t="n"/>
      <c r="I2507" s="455" t="n">
        <v>248218</v>
      </c>
      <c r="J2507" s="418">
        <f>IF(L2507&lt;&gt;"",L2507,K2507)</f>
        <v/>
      </c>
      <c r="K2507" s="418">
        <f>IF(AND(T2507=TRUE, U2507=TRUE, V2507=TRUE), IF(W2507&lt;-0.05, "អនុញ្ញាត (អ្នកផ្គត់ផ្គង់ប្រកាសខ្វះ)", "បានប្រកាស (អនុញ្ញាត)"), IF(AND(T2507=FALSE, U2507=FALSE, V2507=FALSE), "ព្យួរទុក (មិនមានទិន្នន័យ)", "ប្រកាសខុស (ព្យួរទុក)"))</f>
        <v/>
      </c>
      <c r="L2507" s="418" t="inlineStr"/>
      <c r="M2507" s="418" t="inlineStr"/>
      <c r="N2507" s="455" t="n"/>
      <c r="O2507" s="455">
        <f>IF(W2507&lt;0,AI2507,I2507)</f>
        <v/>
      </c>
      <c r="P2507" s="455">
        <f>I2507-O2507</f>
        <v/>
      </c>
      <c r="Q2507" s="418" t="n"/>
      <c r="R2507" s="418" t="inlineStr">
        <is>
          <t>TI-0229326</t>
        </is>
      </c>
      <c r="S2507" s="418" t="inlineStr"/>
      <c r="T2507" s="418">
        <f>R2507=S2507</f>
        <v/>
      </c>
      <c r="U2507" s="418">
        <f>AND(MONTH(F2507)=MONTH(Y2507), YEAR(F2507)=YEAR(Y2507))</f>
        <v/>
      </c>
      <c r="V2507" s="418">
        <f>AND(AC2507&lt;&gt;"", 'Company information'!D$4&lt;&gt;"", RIGHT(SUBSTITUTE(AC2507,"-",""),9)=RIGHT(SUBSTITUTE('Company information'!D$4,"-",""),9))</f>
        <v/>
      </c>
      <c r="W2507" s="418">
        <f>AI2507-I2507</f>
        <v/>
      </c>
      <c r="X2507" s="455" t="n"/>
      <c r="Y2507" s="417" t="n"/>
      <c r="Z2507" s="418" t="n"/>
      <c r="AA2507" s="418" t="n"/>
      <c r="AB2507" s="418" t="n"/>
      <c r="AC2507" s="418" t="n"/>
      <c r="AD2507" s="418" t="n"/>
      <c r="AE2507" s="455" t="n"/>
      <c r="AF2507" s="455" t="n"/>
      <c r="AG2507" s="455" t="n"/>
      <c r="AH2507" s="455" t="n"/>
      <c r="AI2507" s="455" t="n"/>
      <c r="AJ2507" s="455" t="n"/>
      <c r="AK2507" s="455" t="n"/>
      <c r="AL2507" s="455" t="n"/>
      <c r="AM2507" s="455" t="n"/>
      <c r="AN2507" s="455" t="n"/>
      <c r="AO2507" s="455" t="n"/>
      <c r="AP2507" s="455" t="n"/>
      <c r="AQ2507" s="455" t="n"/>
      <c r="AR2507" s="418" t="n"/>
      <c r="AS2507" s="418" t="n"/>
      <c r="AT2507" s="418" t="n"/>
    </row>
    <row r="2508">
      <c r="A2508" s="417" t="n">
        <v>2499</v>
      </c>
      <c r="B2508" s="418" t="inlineStr">
        <is>
          <t>Cy Management Fee, Thc Charges, Bl Fee,FCR Fee, VGM Processing Fee</t>
        </is>
      </c>
      <c r="C2508" s="418" t="inlineStr">
        <is>
          <t>អ៊ិចស្ពែឌីធ័រ ខេមបូឌា អិលធីឌី</t>
        </is>
      </c>
      <c r="D2508" s="418" t="inlineStr">
        <is>
          <t>L001-100045898</t>
        </is>
      </c>
      <c r="E2508" s="418" t="inlineStr">
        <is>
          <t>TI-0229255</t>
        </is>
      </c>
      <c r="F2508" s="419" t="n">
        <v>44779</v>
      </c>
      <c r="G2508" s="420" t="n">
        <v>82654</v>
      </c>
      <c r="H2508" s="418" t="n"/>
      <c r="I2508" s="455" t="n">
        <v>82654</v>
      </c>
      <c r="J2508" s="418">
        <f>IF(L2508&lt;&gt;"",L2508,K2508)</f>
        <v/>
      </c>
      <c r="K2508" s="418">
        <f>IF(AND(T2508=TRUE, U2508=TRUE, V2508=TRUE), IF(W2508&lt;-0.05, "អនុញ្ញាត (អ្នកផ្គត់ផ្គង់ប្រកាសខ្វះ)", "បានប្រកាស (អនុញ្ញាត)"), IF(AND(T2508=FALSE, U2508=FALSE, V2508=FALSE), "ព្យួរទុក (មិនមានទិន្នន័យ)", "ប្រកាសខុស (ព្យួរទុក)"))</f>
        <v/>
      </c>
      <c r="L2508" s="418" t="inlineStr"/>
      <c r="M2508" s="418" t="inlineStr"/>
      <c r="N2508" s="455" t="n"/>
      <c r="O2508" s="455">
        <f>IF(W2508&lt;0,AI2508,I2508)</f>
        <v/>
      </c>
      <c r="P2508" s="455">
        <f>I2508-O2508</f>
        <v/>
      </c>
      <c r="Q2508" s="418" t="n"/>
      <c r="R2508" s="418" t="inlineStr">
        <is>
          <t>TI-0229255</t>
        </is>
      </c>
      <c r="S2508" s="418" t="inlineStr"/>
      <c r="T2508" s="418">
        <f>R2508=S2508</f>
        <v/>
      </c>
      <c r="U2508" s="418">
        <f>AND(MONTH(F2508)=MONTH(Y2508), YEAR(F2508)=YEAR(Y2508))</f>
        <v/>
      </c>
      <c r="V2508" s="418">
        <f>AND(AC2508&lt;&gt;"", 'Company information'!D$4&lt;&gt;"", RIGHT(SUBSTITUTE(AC2508,"-",""),9)=RIGHT(SUBSTITUTE('Company information'!D$4,"-",""),9))</f>
        <v/>
      </c>
      <c r="W2508" s="418">
        <f>AI2508-I2508</f>
        <v/>
      </c>
      <c r="X2508" s="455" t="n"/>
      <c r="Y2508" s="417" t="n"/>
      <c r="Z2508" s="418" t="n"/>
      <c r="AA2508" s="418" t="n"/>
      <c r="AB2508" s="418" t="n"/>
      <c r="AC2508" s="418" t="n"/>
      <c r="AD2508" s="418" t="n"/>
      <c r="AE2508" s="455" t="n"/>
      <c r="AF2508" s="455" t="n"/>
      <c r="AG2508" s="455" t="n"/>
      <c r="AH2508" s="455" t="n"/>
      <c r="AI2508" s="455" t="n"/>
      <c r="AJ2508" s="455" t="n"/>
      <c r="AK2508" s="455" t="n"/>
      <c r="AL2508" s="455" t="n"/>
      <c r="AM2508" s="455" t="n"/>
      <c r="AN2508" s="455" t="n"/>
      <c r="AO2508" s="455" t="n"/>
      <c r="AP2508" s="455" t="n"/>
      <c r="AQ2508" s="455" t="n"/>
      <c r="AR2508" s="418" t="n"/>
      <c r="AS2508" s="418" t="n"/>
      <c r="AT2508" s="418" t="n"/>
    </row>
    <row r="2509">
      <c r="A2509" s="417" t="n">
        <v>2500</v>
      </c>
      <c r="B2509" s="418" t="inlineStr">
        <is>
          <t>Cy Management Fee, Thc Charges, Bl Fee,FCR Fee, VGM Processing Fee</t>
        </is>
      </c>
      <c r="C2509" s="418" t="inlineStr">
        <is>
          <t>អ៊ិចស្ពែឌីធ័រ ខេមបូឌា អិលធីឌី</t>
        </is>
      </c>
      <c r="D2509" s="418" t="inlineStr">
        <is>
          <t>L001-100045898</t>
        </is>
      </c>
      <c r="E2509" s="418" t="inlineStr">
        <is>
          <t>TI-0229194</t>
        </is>
      </c>
      <c r="F2509" s="419" t="n">
        <v>44779</v>
      </c>
      <c r="G2509" s="420" t="n">
        <v>164339</v>
      </c>
      <c r="H2509" s="418" t="n"/>
      <c r="I2509" s="455" t="n">
        <v>164339</v>
      </c>
      <c r="J2509" s="418">
        <f>IF(L2509&lt;&gt;"",L2509,K2509)</f>
        <v/>
      </c>
      <c r="K2509" s="418">
        <f>IF(AND(T2509=TRUE, U2509=TRUE, V2509=TRUE), IF(W2509&lt;-0.05, "អនុញ្ញាត (អ្នកផ្គត់ផ្គង់ប្រកាសខ្វះ)", "បានប្រកាស (អនុញ្ញាត)"), IF(AND(T2509=FALSE, U2509=FALSE, V2509=FALSE), "ព្យួរទុក (មិនមានទិន្នន័យ)", "ប្រកាសខុស (ព្យួរទុក)"))</f>
        <v/>
      </c>
      <c r="L2509" s="418" t="inlineStr"/>
      <c r="M2509" s="418" t="inlineStr"/>
      <c r="N2509" s="455" t="n"/>
      <c r="O2509" s="455">
        <f>IF(W2509&lt;0,AI2509,I2509)</f>
        <v/>
      </c>
      <c r="P2509" s="455">
        <f>I2509-O2509</f>
        <v/>
      </c>
      <c r="Q2509" s="418" t="n"/>
      <c r="R2509" s="418" t="inlineStr">
        <is>
          <t>TI-0229194</t>
        </is>
      </c>
      <c r="S2509" s="418" t="inlineStr"/>
      <c r="T2509" s="418">
        <f>R2509=S2509</f>
        <v/>
      </c>
      <c r="U2509" s="418">
        <f>AND(MONTH(F2509)=MONTH(Y2509), YEAR(F2509)=YEAR(Y2509))</f>
        <v/>
      </c>
      <c r="V2509" s="418">
        <f>AND(AC2509&lt;&gt;"", 'Company information'!D$4&lt;&gt;"", RIGHT(SUBSTITUTE(AC2509,"-",""),9)=RIGHT(SUBSTITUTE('Company information'!D$4,"-",""),9))</f>
        <v/>
      </c>
      <c r="W2509" s="418">
        <f>AI2509-I2509</f>
        <v/>
      </c>
      <c r="X2509" s="455" t="n"/>
      <c r="Y2509" s="417" t="n"/>
      <c r="Z2509" s="418" t="n"/>
      <c r="AA2509" s="418" t="n"/>
      <c r="AB2509" s="418" t="n"/>
      <c r="AC2509" s="418" t="n"/>
      <c r="AD2509" s="418" t="n"/>
      <c r="AE2509" s="455" t="n"/>
      <c r="AF2509" s="455" t="n"/>
      <c r="AG2509" s="455" t="n"/>
      <c r="AH2509" s="455" t="n"/>
      <c r="AI2509" s="455" t="n"/>
      <c r="AJ2509" s="455" t="n"/>
      <c r="AK2509" s="455" t="n"/>
      <c r="AL2509" s="455" t="n"/>
      <c r="AM2509" s="455" t="n"/>
      <c r="AN2509" s="455" t="n"/>
      <c r="AO2509" s="455" t="n"/>
      <c r="AP2509" s="455" t="n"/>
      <c r="AQ2509" s="455" t="n"/>
      <c r="AR2509" s="418" t="n"/>
      <c r="AS2509" s="418" t="n"/>
      <c r="AT2509" s="418" t="n"/>
    </row>
    <row r="2510">
      <c r="A2510" s="417" t="n">
        <v>2501</v>
      </c>
      <c r="B2510" s="418" t="inlineStr">
        <is>
          <t>Handling Fee</t>
        </is>
      </c>
      <c r="C2510" s="418" t="inlineStr">
        <is>
          <t>ត្រង់ស្ពីដ កាហ្កូ (កម្ពុជា)</t>
        </is>
      </c>
      <c r="D2510" s="418" t="inlineStr">
        <is>
          <t>L001-100045782</t>
        </is>
      </c>
      <c r="E2510" s="418" t="inlineStr">
        <is>
          <t>22004316</t>
        </is>
      </c>
      <c r="F2510" s="419" t="n">
        <v>44742</v>
      </c>
      <c r="G2510" s="420" t="n">
        <v>336118</v>
      </c>
      <c r="H2510" s="418" t="n"/>
      <c r="I2510" s="455" t="n">
        <v>336118</v>
      </c>
      <c r="J2510" s="418">
        <f>IF(L2510&lt;&gt;"",L2510,K2510)</f>
        <v/>
      </c>
      <c r="K2510" s="418">
        <f>IF(AND(T2510=TRUE, U2510=TRUE, V2510=TRUE), IF(W2510&lt;-0.05, "អនុញ្ញាត (អ្នកផ្គត់ផ្គង់ប្រកាសខ្វះ)", "បានប្រកាស (អនុញ្ញាត)"), IF(AND(T2510=FALSE, U2510=FALSE, V2510=FALSE), "ព្យួរទុក (មិនមានទិន្នន័យ)", "ប្រកាសខុស (ព្យួរទុក)"))</f>
        <v/>
      </c>
      <c r="L2510" s="418" t="inlineStr"/>
      <c r="M2510" s="418" t="inlineStr"/>
      <c r="N2510" s="455" t="n"/>
      <c r="O2510" s="455">
        <f>IF(W2510&lt;0,AI2510,I2510)</f>
        <v/>
      </c>
      <c r="P2510" s="455">
        <f>I2510-O2510</f>
        <v/>
      </c>
      <c r="Q2510" s="418" t="n"/>
      <c r="R2510" s="418" t="inlineStr">
        <is>
          <t>22004316</t>
        </is>
      </c>
      <c r="S2510" s="418" t="inlineStr"/>
      <c r="T2510" s="418">
        <f>R2510=S2510</f>
        <v/>
      </c>
      <c r="U2510" s="418">
        <f>AND(MONTH(F2510)=MONTH(Y2510), YEAR(F2510)=YEAR(Y2510))</f>
        <v/>
      </c>
      <c r="V2510" s="418">
        <f>AND(AC2510&lt;&gt;"", 'Company information'!D$4&lt;&gt;"", RIGHT(SUBSTITUTE(AC2510,"-",""),9)=RIGHT(SUBSTITUTE('Company information'!D$4,"-",""),9))</f>
        <v/>
      </c>
      <c r="W2510" s="418">
        <f>AI2510-I2510</f>
        <v/>
      </c>
      <c r="X2510" s="455" t="n"/>
      <c r="Y2510" s="417" t="n"/>
      <c r="Z2510" s="418" t="n"/>
      <c r="AA2510" s="418" t="n"/>
      <c r="AB2510" s="418" t="n"/>
      <c r="AC2510" s="418" t="n"/>
      <c r="AD2510" s="418" t="n"/>
      <c r="AE2510" s="455" t="n"/>
      <c r="AF2510" s="455" t="n"/>
      <c r="AG2510" s="455" t="n"/>
      <c r="AH2510" s="455" t="n"/>
      <c r="AI2510" s="455" t="n"/>
      <c r="AJ2510" s="455" t="n"/>
      <c r="AK2510" s="455" t="n"/>
      <c r="AL2510" s="455" t="n"/>
      <c r="AM2510" s="455" t="n"/>
      <c r="AN2510" s="455" t="n"/>
      <c r="AO2510" s="455" t="n"/>
      <c r="AP2510" s="455" t="n"/>
      <c r="AQ2510" s="455" t="n"/>
      <c r="AR2510" s="418" t="n"/>
      <c r="AS2510" s="418" t="n"/>
      <c r="AT2510" s="418" t="n"/>
    </row>
    <row r="2511">
      <c r="A2511" s="417" t="n">
        <v>2502</v>
      </c>
      <c r="B2511" s="418" t="inlineStr">
        <is>
          <t>Handling Fee</t>
        </is>
      </c>
      <c r="C2511" s="418" t="inlineStr">
        <is>
          <t>ត្រង់ស្ពីដ កាហ្កូ (កម្ពុជា)</t>
        </is>
      </c>
      <c r="D2511" s="418" t="inlineStr">
        <is>
          <t>L001-100045782</t>
        </is>
      </c>
      <c r="E2511" s="418" t="inlineStr">
        <is>
          <t>22004120</t>
        </is>
      </c>
      <c r="F2511" s="419" t="n">
        <v>44734</v>
      </c>
      <c r="G2511" s="420" t="n">
        <v>465010</v>
      </c>
      <c r="H2511" s="418" t="n"/>
      <c r="I2511" s="455" t="n">
        <v>465010</v>
      </c>
      <c r="J2511" s="418">
        <f>IF(L2511&lt;&gt;"",L2511,K2511)</f>
        <v/>
      </c>
      <c r="K2511" s="418">
        <f>IF(AND(T2511=TRUE, U2511=TRUE, V2511=TRUE), IF(W2511&lt;-0.05, "អនុញ្ញាត (អ្នកផ្គត់ផ្គង់ប្រកាសខ្វះ)", "បានប្រកាស (អនុញ្ញាត)"), IF(AND(T2511=FALSE, U2511=FALSE, V2511=FALSE), "ព្យួរទុក (មិនមានទិន្នន័យ)", "ប្រកាសខុស (ព្យួរទុក)"))</f>
        <v/>
      </c>
      <c r="L2511" s="418" t="inlineStr"/>
      <c r="M2511" s="418" t="inlineStr"/>
      <c r="N2511" s="455" t="n"/>
      <c r="O2511" s="455">
        <f>IF(W2511&lt;0,AI2511,I2511)</f>
        <v/>
      </c>
      <c r="P2511" s="455">
        <f>I2511-O2511</f>
        <v/>
      </c>
      <c r="Q2511" s="418" t="n"/>
      <c r="R2511" s="418" t="inlineStr">
        <is>
          <t>22004120</t>
        </is>
      </c>
      <c r="S2511" s="418" t="inlineStr"/>
      <c r="T2511" s="418">
        <f>R2511=S2511</f>
        <v/>
      </c>
      <c r="U2511" s="418">
        <f>AND(MONTH(F2511)=MONTH(Y2511), YEAR(F2511)=YEAR(Y2511))</f>
        <v/>
      </c>
      <c r="V2511" s="418">
        <f>AND(AC2511&lt;&gt;"", 'Company information'!D$4&lt;&gt;"", RIGHT(SUBSTITUTE(AC2511,"-",""),9)=RIGHT(SUBSTITUTE('Company information'!D$4,"-",""),9))</f>
        <v/>
      </c>
      <c r="W2511" s="418">
        <f>AI2511-I2511</f>
        <v/>
      </c>
      <c r="X2511" s="455" t="n"/>
      <c r="Y2511" s="417" t="n"/>
      <c r="Z2511" s="418" t="n"/>
      <c r="AA2511" s="418" t="n"/>
      <c r="AB2511" s="418" t="n"/>
      <c r="AC2511" s="418" t="n"/>
      <c r="AD2511" s="418" t="n"/>
      <c r="AE2511" s="455" t="n"/>
      <c r="AF2511" s="455" t="n"/>
      <c r="AG2511" s="455" t="n"/>
      <c r="AH2511" s="455" t="n"/>
      <c r="AI2511" s="455" t="n"/>
      <c r="AJ2511" s="455" t="n"/>
      <c r="AK2511" s="455" t="n"/>
      <c r="AL2511" s="455" t="n"/>
      <c r="AM2511" s="455" t="n"/>
      <c r="AN2511" s="455" t="n"/>
      <c r="AO2511" s="455" t="n"/>
      <c r="AP2511" s="455" t="n"/>
      <c r="AQ2511" s="455" t="n"/>
      <c r="AR2511" s="418" t="n"/>
      <c r="AS2511" s="418" t="n"/>
      <c r="AT2511" s="418" t="n"/>
    </row>
    <row r="2512">
      <c r="A2512" s="417" t="n">
        <v>2503</v>
      </c>
      <c r="B2512" s="418" t="inlineStr">
        <is>
          <t>Handling Fee</t>
        </is>
      </c>
      <c r="C2512" s="418" t="inlineStr">
        <is>
          <t>ត្រង់ស្ពីដ កាហ្កូ (កម្ពុជា)</t>
        </is>
      </c>
      <c r="D2512" s="418" t="inlineStr">
        <is>
          <t>L001-100045782</t>
        </is>
      </c>
      <c r="E2512" s="418" t="inlineStr">
        <is>
          <t>22004116</t>
        </is>
      </c>
      <c r="F2512" s="419" t="n">
        <v>44734</v>
      </c>
      <c r="G2512" s="420" t="n">
        <v>465010</v>
      </c>
      <c r="H2512" s="418" t="n"/>
      <c r="I2512" s="455" t="n">
        <v>465010</v>
      </c>
      <c r="J2512" s="418">
        <f>IF(L2512&lt;&gt;"",L2512,K2512)</f>
        <v/>
      </c>
      <c r="K2512" s="418">
        <f>IF(AND(T2512=TRUE, U2512=TRUE, V2512=TRUE), IF(W2512&lt;-0.05, "អនុញ្ញាត (អ្នកផ្គត់ផ្គង់ប្រកាសខ្វះ)", "បានប្រកាស (អនុញ្ញាត)"), IF(AND(T2512=FALSE, U2512=FALSE, V2512=FALSE), "ព្យួរទុក (មិនមានទិន្នន័យ)", "ប្រកាសខុស (ព្យួរទុក)"))</f>
        <v/>
      </c>
      <c r="L2512" s="418" t="inlineStr"/>
      <c r="M2512" s="418" t="inlineStr"/>
      <c r="N2512" s="455" t="n"/>
      <c r="O2512" s="455">
        <f>IF(W2512&lt;0,AI2512,I2512)</f>
        <v/>
      </c>
      <c r="P2512" s="455">
        <f>I2512-O2512</f>
        <v/>
      </c>
      <c r="Q2512" s="418" t="n"/>
      <c r="R2512" s="418" t="inlineStr">
        <is>
          <t>22004116</t>
        </is>
      </c>
      <c r="S2512" s="418" t="inlineStr"/>
      <c r="T2512" s="418">
        <f>R2512=S2512</f>
        <v/>
      </c>
      <c r="U2512" s="418">
        <f>AND(MONTH(F2512)=MONTH(Y2512), YEAR(F2512)=YEAR(Y2512))</f>
        <v/>
      </c>
      <c r="V2512" s="418">
        <f>AND(AC2512&lt;&gt;"", 'Company information'!D$4&lt;&gt;"", RIGHT(SUBSTITUTE(AC2512,"-",""),9)=RIGHT(SUBSTITUTE('Company information'!D$4,"-",""),9))</f>
        <v/>
      </c>
      <c r="W2512" s="418">
        <f>AI2512-I2512</f>
        <v/>
      </c>
      <c r="X2512" s="455" t="n"/>
      <c r="Y2512" s="417" t="n"/>
      <c r="Z2512" s="418" t="n"/>
      <c r="AA2512" s="418" t="n"/>
      <c r="AB2512" s="418" t="n"/>
      <c r="AC2512" s="418" t="n"/>
      <c r="AD2512" s="418" t="n"/>
      <c r="AE2512" s="455" t="n"/>
      <c r="AF2512" s="455" t="n"/>
      <c r="AG2512" s="455" t="n"/>
      <c r="AH2512" s="455" t="n"/>
      <c r="AI2512" s="455" t="n"/>
      <c r="AJ2512" s="455" t="n"/>
      <c r="AK2512" s="455" t="n"/>
      <c r="AL2512" s="455" t="n"/>
      <c r="AM2512" s="455" t="n"/>
      <c r="AN2512" s="455" t="n"/>
      <c r="AO2512" s="455" t="n"/>
      <c r="AP2512" s="455" t="n"/>
      <c r="AQ2512" s="455" t="n"/>
      <c r="AR2512" s="418" t="n"/>
      <c r="AS2512" s="418" t="n"/>
      <c r="AT2512" s="418" t="n"/>
    </row>
    <row r="2513">
      <c r="A2513" s="417" t="n">
        <v>2504</v>
      </c>
      <c r="B2513" s="418" t="inlineStr">
        <is>
          <t>Service Charge</t>
        </is>
      </c>
      <c r="C2513" s="418" t="inlineStr">
        <is>
          <t>ឆាយ ដា ឡូយីស្ទីក</t>
        </is>
      </c>
      <c r="D2513" s="418" t="inlineStr">
        <is>
          <t>L001-100063098</t>
        </is>
      </c>
      <c r="E2513" s="418" t="inlineStr">
        <is>
          <t>2206007258</t>
        </is>
      </c>
      <c r="F2513" s="419" t="n">
        <v>44740</v>
      </c>
      <c r="G2513" s="420" t="n">
        <v>6144</v>
      </c>
      <c r="H2513" s="418" t="n"/>
      <c r="I2513" s="455" t="n">
        <v>6144</v>
      </c>
      <c r="J2513" s="418">
        <f>IF(L2513&lt;&gt;"",L2513,K2513)</f>
        <v/>
      </c>
      <c r="K2513" s="418">
        <f>IF(AND(T2513=TRUE, U2513=TRUE, V2513=TRUE), IF(W2513&lt;-0.05, "អនុញ្ញាត (អ្នកផ្គត់ផ្គង់ប្រកាសខ្វះ)", "បានប្រកាស (អនុញ្ញាត)"), IF(AND(T2513=FALSE, U2513=FALSE, V2513=FALSE), "ព្យួរទុក (មិនមានទិន្នន័យ)", "ប្រកាសខុស (ព្យួរទុក)"))</f>
        <v/>
      </c>
      <c r="L2513" s="418" t="inlineStr"/>
      <c r="M2513" s="418" t="inlineStr"/>
      <c r="N2513" s="455" t="n"/>
      <c r="O2513" s="455">
        <f>IF(W2513&lt;0,AI2513,I2513)</f>
        <v/>
      </c>
      <c r="P2513" s="455">
        <f>I2513-O2513</f>
        <v/>
      </c>
      <c r="Q2513" s="418" t="n"/>
      <c r="R2513" s="418" t="inlineStr">
        <is>
          <t>2206007258</t>
        </is>
      </c>
      <c r="S2513" s="418" t="inlineStr"/>
      <c r="T2513" s="418">
        <f>R2513=S2513</f>
        <v/>
      </c>
      <c r="U2513" s="418">
        <f>AND(MONTH(F2513)=MONTH(Y2513), YEAR(F2513)=YEAR(Y2513))</f>
        <v/>
      </c>
      <c r="V2513" s="418">
        <f>AND(AC2513&lt;&gt;"", 'Company information'!D$4&lt;&gt;"", RIGHT(SUBSTITUTE(AC2513,"-",""),9)=RIGHT(SUBSTITUTE('Company information'!D$4,"-",""),9))</f>
        <v/>
      </c>
      <c r="W2513" s="418">
        <f>AI2513-I2513</f>
        <v/>
      </c>
      <c r="X2513" s="455" t="n"/>
      <c r="Y2513" s="417" t="n"/>
      <c r="Z2513" s="418" t="n"/>
      <c r="AA2513" s="418" t="n"/>
      <c r="AB2513" s="418" t="n"/>
      <c r="AC2513" s="418" t="n"/>
      <c r="AD2513" s="418" t="n"/>
      <c r="AE2513" s="455" t="n"/>
      <c r="AF2513" s="455" t="n"/>
      <c r="AG2513" s="455" t="n"/>
      <c r="AH2513" s="455" t="n"/>
      <c r="AI2513" s="455" t="n"/>
      <c r="AJ2513" s="455" t="n"/>
      <c r="AK2513" s="455" t="n"/>
      <c r="AL2513" s="455" t="n"/>
      <c r="AM2513" s="455" t="n"/>
      <c r="AN2513" s="455" t="n"/>
      <c r="AO2513" s="455" t="n"/>
      <c r="AP2513" s="455" t="n"/>
      <c r="AQ2513" s="455" t="n"/>
      <c r="AR2513" s="418" t="n"/>
      <c r="AS2513" s="418" t="n"/>
      <c r="AT2513" s="418" t="n"/>
    </row>
    <row r="2514">
      <c r="A2514" s="417" t="n">
        <v>2505</v>
      </c>
      <c r="B2514" s="418" t="inlineStr">
        <is>
          <t>Service Charge</t>
        </is>
      </c>
      <c r="C2514" s="418" t="inlineStr">
        <is>
          <t>ឆាយ ដា ឡូយីស្ទីក</t>
        </is>
      </c>
      <c r="D2514" s="418" t="inlineStr">
        <is>
          <t>L001-100063098</t>
        </is>
      </c>
      <c r="E2514" s="418" t="inlineStr">
        <is>
          <t>2206007192</t>
        </is>
      </c>
      <c r="F2514" s="419" t="n">
        <v>44739</v>
      </c>
      <c r="G2514" s="420" t="n">
        <v>89681</v>
      </c>
      <c r="H2514" s="418" t="n"/>
      <c r="I2514" s="455" t="n">
        <v>89681</v>
      </c>
      <c r="J2514" s="418">
        <f>IF(L2514&lt;&gt;"",L2514,K2514)</f>
        <v/>
      </c>
      <c r="K2514" s="418">
        <f>IF(AND(T2514=TRUE, U2514=TRUE, V2514=TRUE), IF(W2514&lt;-0.05, "អនុញ្ញាត (អ្នកផ្គត់ផ្គង់ប្រកាសខ្វះ)", "បានប្រកាស (អនុញ្ញាត)"), IF(AND(T2514=FALSE, U2514=FALSE, V2514=FALSE), "ព្យួរទុក (មិនមានទិន្នន័យ)", "ប្រកាសខុស (ព្យួរទុក)"))</f>
        <v/>
      </c>
      <c r="L2514" s="418" t="inlineStr"/>
      <c r="M2514" s="418" t="inlineStr"/>
      <c r="N2514" s="455" t="n"/>
      <c r="O2514" s="455">
        <f>IF(W2514&lt;0,AI2514,I2514)</f>
        <v/>
      </c>
      <c r="P2514" s="455">
        <f>I2514-O2514</f>
        <v/>
      </c>
      <c r="Q2514" s="418" t="n"/>
      <c r="R2514" s="418" t="inlineStr">
        <is>
          <t>2206007192</t>
        </is>
      </c>
      <c r="S2514" s="418" t="inlineStr"/>
      <c r="T2514" s="418">
        <f>R2514=S2514</f>
        <v/>
      </c>
      <c r="U2514" s="418">
        <f>AND(MONTH(F2514)=MONTH(Y2514), YEAR(F2514)=YEAR(Y2514))</f>
        <v/>
      </c>
      <c r="V2514" s="418">
        <f>AND(AC2514&lt;&gt;"", 'Company information'!D$4&lt;&gt;"", RIGHT(SUBSTITUTE(AC2514,"-",""),9)=RIGHT(SUBSTITUTE('Company information'!D$4,"-",""),9))</f>
        <v/>
      </c>
      <c r="W2514" s="418">
        <f>AI2514-I2514</f>
        <v/>
      </c>
      <c r="X2514" s="455" t="n"/>
      <c r="Y2514" s="417" t="n"/>
      <c r="Z2514" s="418" t="n"/>
      <c r="AA2514" s="418" t="n"/>
      <c r="AB2514" s="418" t="n"/>
      <c r="AC2514" s="418" t="n"/>
      <c r="AD2514" s="418" t="n"/>
      <c r="AE2514" s="455" t="n"/>
      <c r="AF2514" s="455" t="n"/>
      <c r="AG2514" s="455" t="n"/>
      <c r="AH2514" s="455" t="n"/>
      <c r="AI2514" s="455" t="n"/>
      <c r="AJ2514" s="455" t="n"/>
      <c r="AK2514" s="455" t="n"/>
      <c r="AL2514" s="455" t="n"/>
      <c r="AM2514" s="455" t="n"/>
      <c r="AN2514" s="455" t="n"/>
      <c r="AO2514" s="455" t="n"/>
      <c r="AP2514" s="455" t="n"/>
      <c r="AQ2514" s="455" t="n"/>
      <c r="AR2514" s="418" t="n"/>
      <c r="AS2514" s="418" t="n"/>
      <c r="AT2514" s="418" t="n"/>
    </row>
    <row r="2515">
      <c r="A2515" s="417" t="n">
        <v>2506</v>
      </c>
      <c r="B2515" s="418" t="inlineStr">
        <is>
          <t>Service Charge</t>
        </is>
      </c>
      <c r="C2515" s="418" t="inlineStr">
        <is>
          <t>ឆាយ ដា ឡូយីស្ទីក</t>
        </is>
      </c>
      <c r="D2515" s="418" t="inlineStr">
        <is>
          <t>L001-100063098</t>
        </is>
      </c>
      <c r="E2515" s="418" t="inlineStr">
        <is>
          <t>2206007191</t>
        </is>
      </c>
      <c r="F2515" s="419" t="n">
        <v>44739</v>
      </c>
      <c r="G2515" s="420" t="n">
        <v>151105</v>
      </c>
      <c r="H2515" s="418" t="n"/>
      <c r="I2515" s="455" t="n">
        <v>151105</v>
      </c>
      <c r="J2515" s="418">
        <f>IF(L2515&lt;&gt;"",L2515,K2515)</f>
        <v/>
      </c>
      <c r="K2515" s="418">
        <f>IF(AND(T2515=TRUE, U2515=TRUE, V2515=TRUE), IF(W2515&lt;-0.05, "អនុញ្ញាត (អ្នកផ្គត់ផ្គង់ប្រកាសខ្វះ)", "បានប្រកាស (អនុញ្ញាត)"), IF(AND(T2515=FALSE, U2515=FALSE, V2515=FALSE), "ព្យួរទុក (មិនមានទិន្នន័យ)", "ប្រកាសខុស (ព្យួរទុក)"))</f>
        <v/>
      </c>
      <c r="L2515" s="418" t="inlineStr"/>
      <c r="M2515" s="418" t="inlineStr"/>
      <c r="N2515" s="455" t="n"/>
      <c r="O2515" s="455">
        <f>IF(W2515&lt;0,AI2515,I2515)</f>
        <v/>
      </c>
      <c r="P2515" s="455">
        <f>I2515-O2515</f>
        <v/>
      </c>
      <c r="Q2515" s="418" t="n"/>
      <c r="R2515" s="418" t="inlineStr">
        <is>
          <t>2206007191</t>
        </is>
      </c>
      <c r="S2515" s="418" t="inlineStr"/>
      <c r="T2515" s="418">
        <f>R2515=S2515</f>
        <v/>
      </c>
      <c r="U2515" s="418">
        <f>AND(MONTH(F2515)=MONTH(Y2515), YEAR(F2515)=YEAR(Y2515))</f>
        <v/>
      </c>
      <c r="V2515" s="418">
        <f>AND(AC2515&lt;&gt;"", 'Company information'!D$4&lt;&gt;"", RIGHT(SUBSTITUTE(AC2515,"-",""),9)=RIGHT(SUBSTITUTE('Company information'!D$4,"-",""),9))</f>
        <v/>
      </c>
      <c r="W2515" s="418">
        <f>AI2515-I2515</f>
        <v/>
      </c>
      <c r="X2515" s="455" t="n"/>
      <c r="Y2515" s="417" t="n"/>
      <c r="Z2515" s="418" t="n"/>
      <c r="AA2515" s="418" t="n"/>
      <c r="AB2515" s="418" t="n"/>
      <c r="AC2515" s="418" t="n"/>
      <c r="AD2515" s="418" t="n"/>
      <c r="AE2515" s="455" t="n"/>
      <c r="AF2515" s="455" t="n"/>
      <c r="AG2515" s="455" t="n"/>
      <c r="AH2515" s="455" t="n"/>
      <c r="AI2515" s="455" t="n"/>
      <c r="AJ2515" s="455" t="n"/>
      <c r="AK2515" s="455" t="n"/>
      <c r="AL2515" s="455" t="n"/>
      <c r="AM2515" s="455" t="n"/>
      <c r="AN2515" s="455" t="n"/>
      <c r="AO2515" s="455" t="n"/>
      <c r="AP2515" s="455" t="n"/>
      <c r="AQ2515" s="455" t="n"/>
      <c r="AR2515" s="418" t="n"/>
      <c r="AS2515" s="418" t="n"/>
      <c r="AT2515" s="418" t="n"/>
    </row>
    <row r="2516">
      <c r="A2516" s="417" t="n">
        <v>2507</v>
      </c>
      <c r="B2516" s="418" t="inlineStr">
        <is>
          <t>Service Charge</t>
        </is>
      </c>
      <c r="C2516" s="418" t="inlineStr">
        <is>
          <t>ឆាយ ដា ឡូយីស្ទីក</t>
        </is>
      </c>
      <c r="D2516" s="418" t="inlineStr">
        <is>
          <t>L001-100063098</t>
        </is>
      </c>
      <c r="E2516" s="418" t="inlineStr">
        <is>
          <t>2206007190</t>
        </is>
      </c>
      <c r="F2516" s="419" t="n">
        <v>44739</v>
      </c>
      <c r="G2516" s="420" t="n">
        <v>89681</v>
      </c>
      <c r="H2516" s="418" t="n"/>
      <c r="I2516" s="455" t="n">
        <v>89681</v>
      </c>
      <c r="J2516" s="418">
        <f>IF(L2516&lt;&gt;"",L2516,K2516)</f>
        <v/>
      </c>
      <c r="K2516" s="418">
        <f>IF(AND(T2516=TRUE, U2516=TRUE, V2516=TRUE), IF(W2516&lt;-0.05, "អនុញ្ញាត (អ្នកផ្គត់ផ្គង់ប្រកាសខ្វះ)", "បានប្រកាស (អនុញ្ញាត)"), IF(AND(T2516=FALSE, U2516=FALSE, V2516=FALSE), "ព្យួរទុក (មិនមានទិន្នន័យ)", "ប្រកាសខុស (ព្យួរទុក)"))</f>
        <v/>
      </c>
      <c r="L2516" s="418" t="inlineStr"/>
      <c r="M2516" s="418" t="inlineStr"/>
      <c r="N2516" s="455" t="n"/>
      <c r="O2516" s="455">
        <f>IF(W2516&lt;0,AI2516,I2516)</f>
        <v/>
      </c>
      <c r="P2516" s="455">
        <f>I2516-O2516</f>
        <v/>
      </c>
      <c r="Q2516" s="418" t="n"/>
      <c r="R2516" s="418" t="inlineStr">
        <is>
          <t>2206007190</t>
        </is>
      </c>
      <c r="S2516" s="418" t="inlineStr"/>
      <c r="T2516" s="418">
        <f>R2516=S2516</f>
        <v/>
      </c>
      <c r="U2516" s="418">
        <f>AND(MONTH(F2516)=MONTH(Y2516), YEAR(F2516)=YEAR(Y2516))</f>
        <v/>
      </c>
      <c r="V2516" s="418">
        <f>AND(AC2516&lt;&gt;"", 'Company information'!D$4&lt;&gt;"", RIGHT(SUBSTITUTE(AC2516,"-",""),9)=RIGHT(SUBSTITUTE('Company information'!D$4,"-",""),9))</f>
        <v/>
      </c>
      <c r="W2516" s="418">
        <f>AI2516-I2516</f>
        <v/>
      </c>
      <c r="X2516" s="455" t="n"/>
      <c r="Y2516" s="417" t="n"/>
      <c r="Z2516" s="418" t="n"/>
      <c r="AA2516" s="418" t="n"/>
      <c r="AB2516" s="418" t="n"/>
      <c r="AC2516" s="418" t="n"/>
      <c r="AD2516" s="418" t="n"/>
      <c r="AE2516" s="455" t="n"/>
      <c r="AF2516" s="455" t="n"/>
      <c r="AG2516" s="455" t="n"/>
      <c r="AH2516" s="455" t="n"/>
      <c r="AI2516" s="455" t="n"/>
      <c r="AJ2516" s="455" t="n"/>
      <c r="AK2516" s="455" t="n"/>
      <c r="AL2516" s="455" t="n"/>
      <c r="AM2516" s="455" t="n"/>
      <c r="AN2516" s="455" t="n"/>
      <c r="AO2516" s="455" t="n"/>
      <c r="AP2516" s="455" t="n"/>
      <c r="AQ2516" s="455" t="n"/>
      <c r="AR2516" s="418" t="n"/>
      <c r="AS2516" s="418" t="n"/>
      <c r="AT2516" s="418" t="n"/>
    </row>
    <row r="2517">
      <c r="A2517" s="417" t="n">
        <v>2508</v>
      </c>
      <c r="B2517" s="418" t="inlineStr">
        <is>
          <t>Service Charge</t>
        </is>
      </c>
      <c r="C2517" s="418" t="inlineStr">
        <is>
          <t>ឆាយ ដា ឡូយីស្ទីក</t>
        </is>
      </c>
      <c r="D2517" s="418" t="inlineStr">
        <is>
          <t>L001-100063098</t>
        </is>
      </c>
      <c r="E2517" s="418" t="inlineStr">
        <is>
          <t>2206007188</t>
        </is>
      </c>
      <c r="F2517" s="419" t="n">
        <v>44739</v>
      </c>
      <c r="G2517" s="420" t="n">
        <v>151105</v>
      </c>
      <c r="H2517" s="418" t="n"/>
      <c r="I2517" s="455" t="n">
        <v>151105</v>
      </c>
      <c r="J2517" s="418">
        <f>IF(L2517&lt;&gt;"",L2517,K2517)</f>
        <v/>
      </c>
      <c r="K2517" s="418">
        <f>IF(AND(T2517=TRUE, U2517=TRUE, V2517=TRUE), IF(W2517&lt;-0.05, "អនុញ្ញាត (អ្នកផ្គត់ផ្គង់ប្រកាសខ្វះ)", "បានប្រកាស (អនុញ្ញាត)"), IF(AND(T2517=FALSE, U2517=FALSE, V2517=FALSE), "ព្យួរទុក (មិនមានទិន្នន័យ)", "ប្រកាសខុស (ព្យួរទុក)"))</f>
        <v/>
      </c>
      <c r="L2517" s="418" t="inlineStr"/>
      <c r="M2517" s="418" t="inlineStr"/>
      <c r="N2517" s="455" t="n"/>
      <c r="O2517" s="455">
        <f>IF(W2517&lt;0,AI2517,I2517)</f>
        <v/>
      </c>
      <c r="P2517" s="455">
        <f>I2517-O2517</f>
        <v/>
      </c>
      <c r="Q2517" s="418" t="n"/>
      <c r="R2517" s="418" t="inlineStr">
        <is>
          <t>2206007188</t>
        </is>
      </c>
      <c r="S2517" s="418" t="inlineStr"/>
      <c r="T2517" s="418">
        <f>R2517=S2517</f>
        <v/>
      </c>
      <c r="U2517" s="418">
        <f>AND(MONTH(F2517)=MONTH(Y2517), YEAR(F2517)=YEAR(Y2517))</f>
        <v/>
      </c>
      <c r="V2517" s="418">
        <f>AND(AC2517&lt;&gt;"", 'Company information'!D$4&lt;&gt;"", RIGHT(SUBSTITUTE(AC2517,"-",""),9)=RIGHT(SUBSTITUTE('Company information'!D$4,"-",""),9))</f>
        <v/>
      </c>
      <c r="W2517" s="418">
        <f>AI2517-I2517</f>
        <v/>
      </c>
      <c r="X2517" s="455" t="n"/>
      <c r="Y2517" s="417" t="n"/>
      <c r="Z2517" s="418" t="n"/>
      <c r="AA2517" s="418" t="n"/>
      <c r="AB2517" s="418" t="n"/>
      <c r="AC2517" s="418" t="n"/>
      <c r="AD2517" s="418" t="n"/>
      <c r="AE2517" s="455" t="n"/>
      <c r="AF2517" s="455" t="n"/>
      <c r="AG2517" s="455" t="n"/>
      <c r="AH2517" s="455" t="n"/>
      <c r="AI2517" s="455" t="n"/>
      <c r="AJ2517" s="455" t="n"/>
      <c r="AK2517" s="455" t="n"/>
      <c r="AL2517" s="455" t="n"/>
      <c r="AM2517" s="455" t="n"/>
      <c r="AN2517" s="455" t="n"/>
      <c r="AO2517" s="455" t="n"/>
      <c r="AP2517" s="455" t="n"/>
      <c r="AQ2517" s="455" t="n"/>
      <c r="AR2517" s="418" t="n"/>
      <c r="AS2517" s="418" t="n"/>
      <c r="AT2517" s="418" t="n"/>
    </row>
    <row r="2518">
      <c r="A2518" s="417" t="n">
        <v>2509</v>
      </c>
      <c r="B2518" s="418" t="inlineStr">
        <is>
          <t>Service Charge</t>
        </is>
      </c>
      <c r="C2518" s="418" t="inlineStr">
        <is>
          <t>ឆាយ ដា ឡូយីស្ទីក</t>
        </is>
      </c>
      <c r="D2518" s="418" t="inlineStr">
        <is>
          <t>L001-100063098</t>
        </is>
      </c>
      <c r="E2518" s="418" t="inlineStr">
        <is>
          <t>2206006842</t>
        </is>
      </c>
      <c r="F2518" s="419" t="n">
        <v>44733</v>
      </c>
      <c r="G2518" s="420" t="n">
        <v>89724</v>
      </c>
      <c r="H2518" s="418" t="n"/>
      <c r="I2518" s="455" t="n">
        <v>89724</v>
      </c>
      <c r="J2518" s="418">
        <f>IF(L2518&lt;&gt;"",L2518,K2518)</f>
        <v/>
      </c>
      <c r="K2518" s="418">
        <f>IF(AND(T2518=TRUE, U2518=TRUE, V2518=TRUE), IF(W2518&lt;-0.05, "អនុញ្ញាត (អ្នកផ្គត់ផ្គង់ប្រកាសខ្វះ)", "បានប្រកាស (អនុញ្ញាត)"), IF(AND(T2518=FALSE, U2518=FALSE, V2518=FALSE), "ព្យួរទុក (មិនមានទិន្នន័យ)", "ប្រកាសខុស (ព្យួរទុក)"))</f>
        <v/>
      </c>
      <c r="L2518" s="418" t="inlineStr"/>
      <c r="M2518" s="418" t="inlineStr"/>
      <c r="N2518" s="455" t="n"/>
      <c r="O2518" s="455">
        <f>IF(W2518&lt;0,AI2518,I2518)</f>
        <v/>
      </c>
      <c r="P2518" s="455">
        <f>I2518-O2518</f>
        <v/>
      </c>
      <c r="Q2518" s="418" t="n"/>
      <c r="R2518" s="418" t="inlineStr">
        <is>
          <t>2206006842</t>
        </is>
      </c>
      <c r="S2518" s="418" t="inlineStr"/>
      <c r="T2518" s="418">
        <f>R2518=S2518</f>
        <v/>
      </c>
      <c r="U2518" s="418">
        <f>AND(MONTH(F2518)=MONTH(Y2518), YEAR(F2518)=YEAR(Y2518))</f>
        <v/>
      </c>
      <c r="V2518" s="418">
        <f>AND(AC2518&lt;&gt;"", 'Company information'!D$4&lt;&gt;"", RIGHT(SUBSTITUTE(AC2518,"-",""),9)=RIGHT(SUBSTITUTE('Company information'!D$4,"-",""),9))</f>
        <v/>
      </c>
      <c r="W2518" s="418">
        <f>AI2518-I2518</f>
        <v/>
      </c>
      <c r="X2518" s="455" t="n"/>
      <c r="Y2518" s="417" t="n"/>
      <c r="Z2518" s="418" t="n"/>
      <c r="AA2518" s="418" t="n"/>
      <c r="AB2518" s="418" t="n"/>
      <c r="AC2518" s="418" t="n"/>
      <c r="AD2518" s="418" t="n"/>
      <c r="AE2518" s="455" t="n"/>
      <c r="AF2518" s="455" t="n"/>
      <c r="AG2518" s="455" t="n"/>
      <c r="AH2518" s="455" t="n"/>
      <c r="AI2518" s="455" t="n"/>
      <c r="AJ2518" s="455" t="n"/>
      <c r="AK2518" s="455" t="n"/>
      <c r="AL2518" s="455" t="n"/>
      <c r="AM2518" s="455" t="n"/>
      <c r="AN2518" s="455" t="n"/>
      <c r="AO2518" s="455" t="n"/>
      <c r="AP2518" s="455" t="n"/>
      <c r="AQ2518" s="455" t="n"/>
      <c r="AR2518" s="418" t="n"/>
      <c r="AS2518" s="418" t="n"/>
      <c r="AT2518" s="418" t="n"/>
    </row>
    <row r="2519">
      <c r="A2519" s="417" t="n">
        <v>2510</v>
      </c>
      <c r="B2519" s="418" t="inlineStr">
        <is>
          <t>Service Charge</t>
        </is>
      </c>
      <c r="C2519" s="418" t="inlineStr">
        <is>
          <t>ឆាយ ដា ឡូយីស្ទីក</t>
        </is>
      </c>
      <c r="D2519" s="418" t="inlineStr">
        <is>
          <t>L001-100063098</t>
        </is>
      </c>
      <c r="E2519" s="418" t="inlineStr">
        <is>
          <t>2206006840</t>
        </is>
      </c>
      <c r="F2519" s="419" t="n">
        <v>44733</v>
      </c>
      <c r="G2519" s="420" t="n">
        <v>89724</v>
      </c>
      <c r="H2519" s="418" t="n"/>
      <c r="I2519" s="455" t="n">
        <v>89724</v>
      </c>
      <c r="J2519" s="418">
        <f>IF(L2519&lt;&gt;"",L2519,K2519)</f>
        <v/>
      </c>
      <c r="K2519" s="418">
        <f>IF(AND(T2519=TRUE, U2519=TRUE, V2519=TRUE), IF(W2519&lt;-0.05, "អនុញ្ញាត (អ្នកផ្គត់ផ្គង់ប្រកាសខ្វះ)", "បានប្រកាស (អនុញ្ញាត)"), IF(AND(T2519=FALSE, U2519=FALSE, V2519=FALSE), "ព្យួរទុក (មិនមានទិន្នន័យ)", "ប្រកាសខុស (ព្យួរទុក)"))</f>
        <v/>
      </c>
      <c r="L2519" s="418" t="inlineStr"/>
      <c r="M2519" s="418" t="inlineStr"/>
      <c r="N2519" s="455" t="n"/>
      <c r="O2519" s="455">
        <f>IF(W2519&lt;0,AI2519,I2519)</f>
        <v/>
      </c>
      <c r="P2519" s="455">
        <f>I2519-O2519</f>
        <v/>
      </c>
      <c r="Q2519" s="418" t="n"/>
      <c r="R2519" s="418" t="inlineStr">
        <is>
          <t>2206006840</t>
        </is>
      </c>
      <c r="S2519" s="418" t="inlineStr"/>
      <c r="T2519" s="418">
        <f>R2519=S2519</f>
        <v/>
      </c>
      <c r="U2519" s="418">
        <f>AND(MONTH(F2519)=MONTH(Y2519), YEAR(F2519)=YEAR(Y2519))</f>
        <v/>
      </c>
      <c r="V2519" s="418">
        <f>AND(AC2519&lt;&gt;"", 'Company information'!D$4&lt;&gt;"", RIGHT(SUBSTITUTE(AC2519,"-",""),9)=RIGHT(SUBSTITUTE('Company information'!D$4,"-",""),9))</f>
        <v/>
      </c>
      <c r="W2519" s="418">
        <f>AI2519-I2519</f>
        <v/>
      </c>
      <c r="X2519" s="455" t="n"/>
      <c r="Y2519" s="417" t="n"/>
      <c r="Z2519" s="418" t="n"/>
      <c r="AA2519" s="418" t="n"/>
      <c r="AB2519" s="418" t="n"/>
      <c r="AC2519" s="418" t="n"/>
      <c r="AD2519" s="418" t="n"/>
      <c r="AE2519" s="455" t="n"/>
      <c r="AF2519" s="455" t="n"/>
      <c r="AG2519" s="455" t="n"/>
      <c r="AH2519" s="455" t="n"/>
      <c r="AI2519" s="455" t="n"/>
      <c r="AJ2519" s="455" t="n"/>
      <c r="AK2519" s="455" t="n"/>
      <c r="AL2519" s="455" t="n"/>
      <c r="AM2519" s="455" t="n"/>
      <c r="AN2519" s="455" t="n"/>
      <c r="AO2519" s="455" t="n"/>
      <c r="AP2519" s="455" t="n"/>
      <c r="AQ2519" s="455" t="n"/>
      <c r="AR2519" s="418" t="n"/>
      <c r="AS2519" s="418" t="n"/>
      <c r="AT2519" s="418" t="n"/>
    </row>
    <row r="2520">
      <c r="A2520" s="417" t="n">
        <v>2511</v>
      </c>
      <c r="B2520" s="418" t="inlineStr">
        <is>
          <t>Service Charge</t>
        </is>
      </c>
      <c r="C2520" s="418" t="inlineStr">
        <is>
          <t>ឆាយ ដា ឡូយីស្ទីក</t>
        </is>
      </c>
      <c r="D2520" s="418" t="inlineStr">
        <is>
          <t>L001-100063098</t>
        </is>
      </c>
      <c r="E2520" s="418" t="inlineStr">
        <is>
          <t>2206006830</t>
        </is>
      </c>
      <c r="F2520" s="419" t="n">
        <v>44733</v>
      </c>
      <c r="G2520" s="420" t="n">
        <v>89724</v>
      </c>
      <c r="H2520" s="418" t="n"/>
      <c r="I2520" s="455" t="n">
        <v>89724</v>
      </c>
      <c r="J2520" s="418">
        <f>IF(L2520&lt;&gt;"",L2520,K2520)</f>
        <v/>
      </c>
      <c r="K2520" s="418">
        <f>IF(AND(T2520=TRUE, U2520=TRUE, V2520=TRUE), IF(W2520&lt;-0.05, "អនុញ្ញាត (អ្នកផ្គត់ផ្គង់ប្រកាសខ្វះ)", "បានប្រកាស (អនុញ្ញាត)"), IF(AND(T2520=FALSE, U2520=FALSE, V2520=FALSE), "ព្យួរទុក (មិនមានទិន្នន័យ)", "ប្រកាសខុស (ព្យួរទុក)"))</f>
        <v/>
      </c>
      <c r="L2520" s="418" t="inlineStr"/>
      <c r="M2520" s="418" t="inlineStr"/>
      <c r="N2520" s="455" t="n"/>
      <c r="O2520" s="455">
        <f>IF(W2520&lt;0,AI2520,I2520)</f>
        <v/>
      </c>
      <c r="P2520" s="455">
        <f>I2520-O2520</f>
        <v/>
      </c>
      <c r="Q2520" s="418" t="n"/>
      <c r="R2520" s="418" t="inlineStr">
        <is>
          <t>2206006830</t>
        </is>
      </c>
      <c r="S2520" s="418" t="inlineStr"/>
      <c r="T2520" s="418">
        <f>R2520=S2520</f>
        <v/>
      </c>
      <c r="U2520" s="418">
        <f>AND(MONTH(F2520)=MONTH(Y2520), YEAR(F2520)=YEAR(Y2520))</f>
        <v/>
      </c>
      <c r="V2520" s="418">
        <f>AND(AC2520&lt;&gt;"", 'Company information'!D$4&lt;&gt;"", RIGHT(SUBSTITUTE(AC2520,"-",""),9)=RIGHT(SUBSTITUTE('Company information'!D$4,"-",""),9))</f>
        <v/>
      </c>
      <c r="W2520" s="418">
        <f>AI2520-I2520</f>
        <v/>
      </c>
      <c r="X2520" s="455" t="n"/>
      <c r="Y2520" s="417" t="n"/>
      <c r="Z2520" s="418" t="n"/>
      <c r="AA2520" s="418" t="n"/>
      <c r="AB2520" s="418" t="n"/>
      <c r="AC2520" s="418" t="n"/>
      <c r="AD2520" s="418" t="n"/>
      <c r="AE2520" s="455" t="n"/>
      <c r="AF2520" s="455" t="n"/>
      <c r="AG2520" s="455" t="n"/>
      <c r="AH2520" s="455" t="n"/>
      <c r="AI2520" s="455" t="n"/>
      <c r="AJ2520" s="455" t="n"/>
      <c r="AK2520" s="455" t="n"/>
      <c r="AL2520" s="455" t="n"/>
      <c r="AM2520" s="455" t="n"/>
      <c r="AN2520" s="455" t="n"/>
      <c r="AO2520" s="455" t="n"/>
      <c r="AP2520" s="455" t="n"/>
      <c r="AQ2520" s="455" t="n"/>
      <c r="AR2520" s="418" t="n"/>
      <c r="AS2520" s="418" t="n"/>
      <c r="AT2520" s="418" t="n"/>
    </row>
    <row r="2521">
      <c r="A2521" s="417" t="n">
        <v>2512</v>
      </c>
      <c r="B2521" s="418" t="inlineStr">
        <is>
          <t>Service Charge</t>
        </is>
      </c>
      <c r="C2521" s="418" t="inlineStr">
        <is>
          <t>ឆាយ ដា ឡូយីស្ទីក</t>
        </is>
      </c>
      <c r="D2521" s="418" t="inlineStr">
        <is>
          <t>L001-100063098</t>
        </is>
      </c>
      <c r="E2521" s="418" t="inlineStr">
        <is>
          <t>2206006446</t>
        </is>
      </c>
      <c r="F2521" s="419" t="n">
        <v>44725</v>
      </c>
      <c r="G2521" s="420" t="n">
        <v>89724</v>
      </c>
      <c r="H2521" s="418" t="n"/>
      <c r="I2521" s="455" t="n">
        <v>89724</v>
      </c>
      <c r="J2521" s="418">
        <f>IF(L2521&lt;&gt;"",L2521,K2521)</f>
        <v/>
      </c>
      <c r="K2521" s="418">
        <f>IF(AND(T2521=TRUE, U2521=TRUE, V2521=TRUE), IF(W2521&lt;-0.05, "អនុញ្ញាត (អ្នកផ្គត់ផ្គង់ប្រកាសខ្វះ)", "បានប្រកាស (អនុញ្ញាត)"), IF(AND(T2521=FALSE, U2521=FALSE, V2521=FALSE), "ព្យួរទុក (មិនមានទិន្នន័យ)", "ប្រកាសខុស (ព្យួរទុក)"))</f>
        <v/>
      </c>
      <c r="L2521" s="418" t="inlineStr"/>
      <c r="M2521" s="418" t="inlineStr"/>
      <c r="N2521" s="455" t="n"/>
      <c r="O2521" s="455">
        <f>IF(W2521&lt;0,AI2521,I2521)</f>
        <v/>
      </c>
      <c r="P2521" s="455">
        <f>I2521-O2521</f>
        <v/>
      </c>
      <c r="Q2521" s="418" t="n"/>
      <c r="R2521" s="418" t="inlineStr">
        <is>
          <t>2206006446</t>
        </is>
      </c>
      <c r="S2521" s="418" t="inlineStr"/>
      <c r="T2521" s="418">
        <f>R2521=S2521</f>
        <v/>
      </c>
      <c r="U2521" s="418">
        <f>AND(MONTH(F2521)=MONTH(Y2521), YEAR(F2521)=YEAR(Y2521))</f>
        <v/>
      </c>
      <c r="V2521" s="418">
        <f>AND(AC2521&lt;&gt;"", 'Company information'!D$4&lt;&gt;"", RIGHT(SUBSTITUTE(AC2521,"-",""),9)=RIGHT(SUBSTITUTE('Company information'!D$4,"-",""),9))</f>
        <v/>
      </c>
      <c r="W2521" s="418">
        <f>AI2521-I2521</f>
        <v/>
      </c>
      <c r="X2521" s="455" t="n"/>
      <c r="Y2521" s="417" t="n"/>
      <c r="Z2521" s="418" t="n"/>
      <c r="AA2521" s="418" t="n"/>
      <c r="AB2521" s="418" t="n"/>
      <c r="AC2521" s="418" t="n"/>
      <c r="AD2521" s="418" t="n"/>
      <c r="AE2521" s="455" t="n"/>
      <c r="AF2521" s="455" t="n"/>
      <c r="AG2521" s="455" t="n"/>
      <c r="AH2521" s="455" t="n"/>
      <c r="AI2521" s="455" t="n"/>
      <c r="AJ2521" s="455" t="n"/>
      <c r="AK2521" s="455" t="n"/>
      <c r="AL2521" s="455" t="n"/>
      <c r="AM2521" s="455" t="n"/>
      <c r="AN2521" s="455" t="n"/>
      <c r="AO2521" s="455" t="n"/>
      <c r="AP2521" s="455" t="n"/>
      <c r="AQ2521" s="455" t="n"/>
      <c r="AR2521" s="418" t="n"/>
      <c r="AS2521" s="418" t="n"/>
      <c r="AT2521" s="418" t="n"/>
    </row>
    <row r="2522">
      <c r="A2522" s="417" t="n">
        <v>2513</v>
      </c>
      <c r="B2522" s="418" t="inlineStr">
        <is>
          <t>Service Charge</t>
        </is>
      </c>
      <c r="C2522" s="418" t="inlineStr">
        <is>
          <t>ឆាយ ដា ឡូយីស្ទីក</t>
        </is>
      </c>
      <c r="D2522" s="418" t="inlineStr">
        <is>
          <t>L001-100063098</t>
        </is>
      </c>
      <c r="E2522" s="418" t="inlineStr">
        <is>
          <t>2206006116</t>
        </is>
      </c>
      <c r="F2522" s="419" t="n">
        <v>44748</v>
      </c>
      <c r="G2522" s="420" t="n">
        <v>89702</v>
      </c>
      <c r="H2522" s="418" t="n"/>
      <c r="I2522" s="455" t="n">
        <v>89702</v>
      </c>
      <c r="J2522" s="418">
        <f>IF(L2522&lt;&gt;"",L2522,K2522)</f>
        <v/>
      </c>
      <c r="K2522" s="418">
        <f>IF(AND(T2522=TRUE, U2522=TRUE, V2522=TRUE), IF(W2522&lt;-0.05, "អនុញ្ញាត (អ្នកផ្គត់ផ្គង់ប្រកាសខ្វះ)", "បានប្រកាស (អនុញ្ញាត)"), IF(AND(T2522=FALSE, U2522=FALSE, V2522=FALSE), "ព្យួរទុក (មិនមានទិន្នន័យ)", "ប្រកាសខុស (ព្យួរទុក)"))</f>
        <v/>
      </c>
      <c r="L2522" s="418" t="inlineStr"/>
      <c r="M2522" s="418" t="inlineStr"/>
      <c r="N2522" s="455" t="n"/>
      <c r="O2522" s="455">
        <f>IF(W2522&lt;0,AI2522,I2522)</f>
        <v/>
      </c>
      <c r="P2522" s="455">
        <f>I2522-O2522</f>
        <v/>
      </c>
      <c r="Q2522" s="418" t="n"/>
      <c r="R2522" s="418" t="inlineStr">
        <is>
          <t>2206006116</t>
        </is>
      </c>
      <c r="S2522" s="418" t="inlineStr"/>
      <c r="T2522" s="418">
        <f>R2522=S2522</f>
        <v/>
      </c>
      <c r="U2522" s="418">
        <f>AND(MONTH(F2522)=MONTH(Y2522), YEAR(F2522)=YEAR(Y2522))</f>
        <v/>
      </c>
      <c r="V2522" s="418">
        <f>AND(AC2522&lt;&gt;"", 'Company information'!D$4&lt;&gt;"", RIGHT(SUBSTITUTE(AC2522,"-",""),9)=RIGHT(SUBSTITUTE('Company information'!D$4,"-",""),9))</f>
        <v/>
      </c>
      <c r="W2522" s="418">
        <f>AI2522-I2522</f>
        <v/>
      </c>
      <c r="X2522" s="455" t="n"/>
      <c r="Y2522" s="417" t="n"/>
      <c r="Z2522" s="418" t="n"/>
      <c r="AA2522" s="418" t="n"/>
      <c r="AB2522" s="418" t="n"/>
      <c r="AC2522" s="418" t="n"/>
      <c r="AD2522" s="418" t="n"/>
      <c r="AE2522" s="455" t="n"/>
      <c r="AF2522" s="455" t="n"/>
      <c r="AG2522" s="455" t="n"/>
      <c r="AH2522" s="455" t="n"/>
      <c r="AI2522" s="455" t="n"/>
      <c r="AJ2522" s="455" t="n"/>
      <c r="AK2522" s="455" t="n"/>
      <c r="AL2522" s="455" t="n"/>
      <c r="AM2522" s="455" t="n"/>
      <c r="AN2522" s="455" t="n"/>
      <c r="AO2522" s="455" t="n"/>
      <c r="AP2522" s="455" t="n"/>
      <c r="AQ2522" s="455" t="n"/>
      <c r="AR2522" s="418" t="n"/>
      <c r="AS2522" s="418" t="n"/>
      <c r="AT2522" s="418" t="n"/>
    </row>
    <row r="2523">
      <c r="A2523" s="417" t="n">
        <v>2514</v>
      </c>
      <c r="B2523" s="418" t="inlineStr">
        <is>
          <t>Service Charge</t>
        </is>
      </c>
      <c r="C2523" s="418" t="inlineStr">
        <is>
          <t>ឆាយ ដា ឡូយីស្ទីក</t>
        </is>
      </c>
      <c r="D2523" s="418" t="inlineStr">
        <is>
          <t>L001-100063098</t>
        </is>
      </c>
      <c r="E2523" s="418" t="inlineStr">
        <is>
          <t>2206006087</t>
        </is>
      </c>
      <c r="F2523" s="419" t="n">
        <v>44748</v>
      </c>
      <c r="G2523" s="420" t="n">
        <v>89702</v>
      </c>
      <c r="H2523" s="418" t="n"/>
      <c r="I2523" s="455" t="n">
        <v>89702</v>
      </c>
      <c r="J2523" s="418">
        <f>IF(L2523&lt;&gt;"",L2523,K2523)</f>
        <v/>
      </c>
      <c r="K2523" s="418">
        <f>IF(AND(T2523=TRUE, U2523=TRUE, V2523=TRUE), IF(W2523&lt;-0.05, "អនុញ្ញាត (អ្នកផ្គត់ផ្គង់ប្រកាសខ្វះ)", "បានប្រកាស (អនុញ្ញាត)"), IF(AND(T2523=FALSE, U2523=FALSE, V2523=FALSE), "ព្យួរទុក (មិនមានទិន្នន័យ)", "ប្រកាសខុស (ព្យួរទុក)"))</f>
        <v/>
      </c>
      <c r="L2523" s="418" t="inlineStr"/>
      <c r="M2523" s="418" t="inlineStr"/>
      <c r="N2523" s="455" t="n"/>
      <c r="O2523" s="455">
        <f>IF(W2523&lt;0,AI2523,I2523)</f>
        <v/>
      </c>
      <c r="P2523" s="455">
        <f>I2523-O2523</f>
        <v/>
      </c>
      <c r="Q2523" s="418" t="n"/>
      <c r="R2523" s="418" t="inlineStr">
        <is>
          <t>2206006087</t>
        </is>
      </c>
      <c r="S2523" s="418" t="inlineStr"/>
      <c r="T2523" s="418">
        <f>R2523=S2523</f>
        <v/>
      </c>
      <c r="U2523" s="418">
        <f>AND(MONTH(F2523)=MONTH(Y2523), YEAR(F2523)=YEAR(Y2523))</f>
        <v/>
      </c>
      <c r="V2523" s="418">
        <f>AND(AC2523&lt;&gt;"", 'Company information'!D$4&lt;&gt;"", RIGHT(SUBSTITUTE(AC2523,"-",""),9)=RIGHT(SUBSTITUTE('Company information'!D$4,"-",""),9))</f>
        <v/>
      </c>
      <c r="W2523" s="418">
        <f>AI2523-I2523</f>
        <v/>
      </c>
      <c r="X2523" s="455" t="n"/>
      <c r="Y2523" s="417" t="n"/>
      <c r="Z2523" s="418" t="n"/>
      <c r="AA2523" s="418" t="n"/>
      <c r="AB2523" s="418" t="n"/>
      <c r="AC2523" s="418" t="n"/>
      <c r="AD2523" s="418" t="n"/>
      <c r="AE2523" s="455" t="n"/>
      <c r="AF2523" s="455" t="n"/>
      <c r="AG2523" s="455" t="n"/>
      <c r="AH2523" s="455" t="n"/>
      <c r="AI2523" s="455" t="n"/>
      <c r="AJ2523" s="455" t="n"/>
      <c r="AK2523" s="455" t="n"/>
      <c r="AL2523" s="455" t="n"/>
      <c r="AM2523" s="455" t="n"/>
      <c r="AN2523" s="455" t="n"/>
      <c r="AO2523" s="455" t="n"/>
      <c r="AP2523" s="455" t="n"/>
      <c r="AQ2523" s="455" t="n"/>
      <c r="AR2523" s="418" t="n"/>
      <c r="AS2523" s="418" t="n"/>
      <c r="AT2523" s="418" t="n"/>
    </row>
    <row r="2524">
      <c r="A2524" s="417" t="n">
        <v>2515</v>
      </c>
      <c r="B2524" s="418" t="inlineStr">
        <is>
          <t>CLEARNCE &amp; TRUCKING FEE</t>
        </is>
      </c>
      <c r="C2524" s="418" t="inlineStr">
        <is>
          <t>56ប៊ី-លីង សឹបផ្លាយ ឆេន មេនេចម៉ិន ឯ.ក</t>
        </is>
      </c>
      <c r="D2524" s="418" t="inlineStr">
        <is>
          <t>K004-902004795</t>
        </is>
      </c>
      <c r="E2524" s="418" t="inlineStr">
        <is>
          <t>TI2022-0522</t>
        </is>
      </c>
      <c r="F2524" s="419" t="n">
        <v>44742</v>
      </c>
      <c r="G2524" s="420" t="n">
        <v>211099</v>
      </c>
      <c r="H2524" s="418" t="n"/>
      <c r="I2524" s="455" t="n">
        <v>211099</v>
      </c>
      <c r="J2524" s="418">
        <f>IF(L2524&lt;&gt;"",L2524,K2524)</f>
        <v/>
      </c>
      <c r="K2524" s="418">
        <f>IF(AND(T2524=TRUE, U2524=TRUE, V2524=TRUE), IF(W2524&lt;-0.05, "អនុញ្ញាត (អ្នកផ្គត់ផ្គង់ប្រកាសខ្វះ)", "បានប្រកាស (អនុញ្ញាត)"), IF(AND(T2524=FALSE, U2524=FALSE, V2524=FALSE), "ព្យួរទុក (មិនមានទិន្នន័យ)", "ប្រកាសខុស (ព្យួរទុក)"))</f>
        <v/>
      </c>
      <c r="L2524" s="418" t="inlineStr"/>
      <c r="M2524" s="418" t="inlineStr"/>
      <c r="N2524" s="455" t="n"/>
      <c r="O2524" s="455">
        <f>IF(W2524&lt;0,AI2524,I2524)</f>
        <v/>
      </c>
      <c r="P2524" s="455">
        <f>I2524-O2524</f>
        <v/>
      </c>
      <c r="Q2524" s="418" t="n"/>
      <c r="R2524" s="418" t="inlineStr">
        <is>
          <t>TI2022-0522</t>
        </is>
      </c>
      <c r="S2524" s="418" t="inlineStr"/>
      <c r="T2524" s="418">
        <f>R2524=S2524</f>
        <v/>
      </c>
      <c r="U2524" s="418">
        <f>AND(MONTH(F2524)=MONTH(Y2524), YEAR(F2524)=YEAR(Y2524))</f>
        <v/>
      </c>
      <c r="V2524" s="418">
        <f>AND(AC2524&lt;&gt;"", 'Company information'!D$4&lt;&gt;"", RIGHT(SUBSTITUTE(AC2524,"-",""),9)=RIGHT(SUBSTITUTE('Company information'!D$4,"-",""),9))</f>
        <v/>
      </c>
      <c r="W2524" s="418">
        <f>AI2524-I2524</f>
        <v/>
      </c>
      <c r="X2524" s="455" t="n"/>
      <c r="Y2524" s="417" t="n"/>
      <c r="Z2524" s="418" t="n"/>
      <c r="AA2524" s="418" t="n"/>
      <c r="AB2524" s="418" t="n"/>
      <c r="AC2524" s="418" t="n"/>
      <c r="AD2524" s="418" t="n"/>
      <c r="AE2524" s="455" t="n"/>
      <c r="AF2524" s="455" t="n"/>
      <c r="AG2524" s="455" t="n"/>
      <c r="AH2524" s="455" t="n"/>
      <c r="AI2524" s="455" t="n"/>
      <c r="AJ2524" s="455" t="n"/>
      <c r="AK2524" s="455" t="n"/>
      <c r="AL2524" s="455" t="n"/>
      <c r="AM2524" s="455" t="n"/>
      <c r="AN2524" s="455" t="n"/>
      <c r="AO2524" s="455" t="n"/>
      <c r="AP2524" s="455" t="n"/>
      <c r="AQ2524" s="455" t="n"/>
      <c r="AR2524" s="418" t="n"/>
      <c r="AS2524" s="418" t="n"/>
      <c r="AT2524" s="418" t="n"/>
    </row>
    <row r="2525">
      <c r="A2525" s="417" t="n">
        <v>2516</v>
      </c>
      <c r="B2525" s="418" t="inlineStr">
        <is>
          <t>CLEARNCE &amp; TRUCKING FEE</t>
        </is>
      </c>
      <c r="C2525" s="418" t="inlineStr">
        <is>
          <t>56ប៊ី-លីង សឹបផ្លាយ ឆេន មេនេចម៉ិន ឯ.ក</t>
        </is>
      </c>
      <c r="D2525" s="418" t="inlineStr">
        <is>
          <t>K004-902004795</t>
        </is>
      </c>
      <c r="E2525" s="418" t="inlineStr">
        <is>
          <t>TI2022-0521</t>
        </is>
      </c>
      <c r="F2525" s="419" t="n">
        <v>44742</v>
      </c>
      <c r="G2525" s="420" t="n">
        <v>186505</v>
      </c>
      <c r="H2525" s="418" t="n"/>
      <c r="I2525" s="455" t="n">
        <v>186505</v>
      </c>
      <c r="J2525" s="418">
        <f>IF(L2525&lt;&gt;"",L2525,K2525)</f>
        <v/>
      </c>
      <c r="K2525" s="418">
        <f>IF(AND(T2525=TRUE, U2525=TRUE, V2525=TRUE), IF(W2525&lt;-0.05, "អនុញ្ញាត (អ្នកផ្គត់ផ្គង់ប្រកាសខ្វះ)", "បានប្រកាស (អនុញ្ញាត)"), IF(AND(T2525=FALSE, U2525=FALSE, V2525=FALSE), "ព្យួរទុក (មិនមានទិន្នន័យ)", "ប្រកាសខុស (ព្យួរទុក)"))</f>
        <v/>
      </c>
      <c r="L2525" s="418" t="inlineStr"/>
      <c r="M2525" s="418" t="inlineStr"/>
      <c r="N2525" s="455" t="n"/>
      <c r="O2525" s="455">
        <f>IF(W2525&lt;0,AI2525,I2525)</f>
        <v/>
      </c>
      <c r="P2525" s="455">
        <f>I2525-O2525</f>
        <v/>
      </c>
      <c r="Q2525" s="418" t="n"/>
      <c r="R2525" s="418" t="inlineStr">
        <is>
          <t>TI2022-0521</t>
        </is>
      </c>
      <c r="S2525" s="418" t="inlineStr"/>
      <c r="T2525" s="418">
        <f>R2525=S2525</f>
        <v/>
      </c>
      <c r="U2525" s="418">
        <f>AND(MONTH(F2525)=MONTH(Y2525), YEAR(F2525)=YEAR(Y2525))</f>
        <v/>
      </c>
      <c r="V2525" s="418">
        <f>AND(AC2525&lt;&gt;"", 'Company information'!D$4&lt;&gt;"", RIGHT(SUBSTITUTE(AC2525,"-",""),9)=RIGHT(SUBSTITUTE('Company information'!D$4,"-",""),9))</f>
        <v/>
      </c>
      <c r="W2525" s="418">
        <f>AI2525-I2525</f>
        <v/>
      </c>
      <c r="X2525" s="455" t="n"/>
      <c r="Y2525" s="417" t="n"/>
      <c r="Z2525" s="418" t="n"/>
      <c r="AA2525" s="418" t="n"/>
      <c r="AB2525" s="418" t="n"/>
      <c r="AC2525" s="418" t="n"/>
      <c r="AD2525" s="418" t="n"/>
      <c r="AE2525" s="455" t="n"/>
      <c r="AF2525" s="455" t="n"/>
      <c r="AG2525" s="455" t="n"/>
      <c r="AH2525" s="455" t="n"/>
      <c r="AI2525" s="455" t="n"/>
      <c r="AJ2525" s="455" t="n"/>
      <c r="AK2525" s="455" t="n"/>
      <c r="AL2525" s="455" t="n"/>
      <c r="AM2525" s="455" t="n"/>
      <c r="AN2525" s="455" t="n"/>
      <c r="AO2525" s="455" t="n"/>
      <c r="AP2525" s="455" t="n"/>
      <c r="AQ2525" s="455" t="n"/>
      <c r="AR2525" s="418" t="n"/>
      <c r="AS2525" s="418" t="n"/>
      <c r="AT2525" s="418" t="n"/>
    </row>
    <row r="2526">
      <c r="A2526" s="417" t="n">
        <v>2517</v>
      </c>
      <c r="B2526" s="418" t="inlineStr">
        <is>
          <t>LIFE -OFF,GATE FEE CHARGE</t>
        </is>
      </c>
      <c r="C2526" s="418" t="inlineStr">
        <is>
          <t>កំពង់ផែស្វយ័តភ្នំពេញ "ក.ស.ភ"</t>
        </is>
      </c>
      <c r="D2526" s="418" t="inlineStr">
        <is>
          <t>L001-100044999</t>
        </is>
      </c>
      <c r="E2526" s="418" t="inlineStr">
        <is>
          <t>INV20220648961</t>
        </is>
      </c>
      <c r="F2526" s="419" t="n">
        <v>44742</v>
      </c>
      <c r="G2526" s="420" t="n">
        <v>29513</v>
      </c>
      <c r="H2526" s="418" t="n"/>
      <c r="I2526" s="455" t="n">
        <v>29513</v>
      </c>
      <c r="J2526" s="418">
        <f>IF(L2526&lt;&gt;"",L2526,K2526)</f>
        <v/>
      </c>
      <c r="K2526" s="418">
        <f>IF(AND(T2526=TRUE, U2526=TRUE, V2526=TRUE), IF(W2526&lt;-0.05, "អនុញ្ញាត (អ្នកផ្គត់ផ្គង់ប្រកាសខ្វះ)", "បានប្រកាស (អនុញ្ញាត)"), IF(AND(T2526=FALSE, U2526=FALSE, V2526=FALSE), "ព្យួរទុក (មិនមានទិន្នន័យ)", "ប្រកាសខុស (ព្យួរទុក)"))</f>
        <v/>
      </c>
      <c r="L2526" s="418" t="inlineStr"/>
      <c r="M2526" s="418" t="inlineStr"/>
      <c r="N2526" s="455" t="n"/>
      <c r="O2526" s="455">
        <f>IF(W2526&lt;0,AI2526,I2526)</f>
        <v/>
      </c>
      <c r="P2526" s="455">
        <f>I2526-O2526</f>
        <v/>
      </c>
      <c r="Q2526" s="418" t="n"/>
      <c r="R2526" s="418" t="inlineStr">
        <is>
          <t>INV20220648961</t>
        </is>
      </c>
      <c r="S2526" s="418" t="inlineStr"/>
      <c r="T2526" s="418">
        <f>R2526=S2526</f>
        <v/>
      </c>
      <c r="U2526" s="418">
        <f>AND(MONTH(F2526)=MONTH(Y2526), YEAR(F2526)=YEAR(Y2526))</f>
        <v/>
      </c>
      <c r="V2526" s="418">
        <f>AND(AC2526&lt;&gt;"", 'Company information'!D$4&lt;&gt;"", RIGHT(SUBSTITUTE(AC2526,"-",""),9)=RIGHT(SUBSTITUTE('Company information'!D$4,"-",""),9))</f>
        <v/>
      </c>
      <c r="W2526" s="418">
        <f>AI2526-I2526</f>
        <v/>
      </c>
      <c r="X2526" s="455" t="n"/>
      <c r="Y2526" s="417" t="n"/>
      <c r="Z2526" s="418" t="n"/>
      <c r="AA2526" s="418" t="n"/>
      <c r="AB2526" s="418" t="n"/>
      <c r="AC2526" s="418" t="n"/>
      <c r="AD2526" s="418" t="n"/>
      <c r="AE2526" s="455" t="n"/>
      <c r="AF2526" s="455" t="n"/>
      <c r="AG2526" s="455" t="n"/>
      <c r="AH2526" s="455" t="n"/>
      <c r="AI2526" s="455" t="n"/>
      <c r="AJ2526" s="455" t="n"/>
      <c r="AK2526" s="455" t="n"/>
      <c r="AL2526" s="455" t="n"/>
      <c r="AM2526" s="455" t="n"/>
      <c r="AN2526" s="455" t="n"/>
      <c r="AO2526" s="455" t="n"/>
      <c r="AP2526" s="455" t="n"/>
      <c r="AQ2526" s="455" t="n"/>
      <c r="AR2526" s="418" t="n"/>
      <c r="AS2526" s="418" t="n"/>
      <c r="AT2526" s="418" t="n"/>
    </row>
    <row r="2527">
      <c r="A2527" s="417" t="n">
        <v>2518</v>
      </c>
      <c r="B2527" s="418" t="inlineStr">
        <is>
          <t>CLEARNCE &amp; TRUCKING FEE</t>
        </is>
      </c>
      <c r="C2527" s="418" t="inlineStr">
        <is>
          <t>56ប៊ី-លីង សឹបផ្លាយ ឆេន មេនេចម៉ិន ឯ.ក</t>
        </is>
      </c>
      <c r="D2527" s="418" t="inlineStr">
        <is>
          <t>K004-902004795</t>
        </is>
      </c>
      <c r="E2527" s="418" t="inlineStr">
        <is>
          <t>TI2022-0520</t>
        </is>
      </c>
      <c r="F2527" s="419" t="n">
        <v>44742</v>
      </c>
      <c r="G2527" s="420" t="n">
        <v>272584</v>
      </c>
      <c r="H2527" s="418" t="n"/>
      <c r="I2527" s="455" t="n">
        <v>272584</v>
      </c>
      <c r="J2527" s="418">
        <f>IF(L2527&lt;&gt;"",L2527,K2527)</f>
        <v/>
      </c>
      <c r="K2527" s="418">
        <f>IF(AND(T2527=TRUE, U2527=TRUE, V2527=TRUE), IF(W2527&lt;-0.05, "អនុញ្ញាត (អ្នកផ្គត់ផ្គង់ប្រកាសខ្វះ)", "បានប្រកាស (អនុញ្ញាត)"), IF(AND(T2527=FALSE, U2527=FALSE, V2527=FALSE), "ព្យួរទុក (មិនមានទិន្នន័យ)", "ប្រកាសខុស (ព្យួរទុក)"))</f>
        <v/>
      </c>
      <c r="L2527" s="418" t="inlineStr"/>
      <c r="M2527" s="418" t="inlineStr"/>
      <c r="N2527" s="455" t="n"/>
      <c r="O2527" s="455">
        <f>IF(W2527&lt;0,AI2527,I2527)</f>
        <v/>
      </c>
      <c r="P2527" s="455">
        <f>I2527-O2527</f>
        <v/>
      </c>
      <c r="Q2527" s="418" t="n"/>
      <c r="R2527" s="418" t="inlineStr">
        <is>
          <t>TI2022-0520</t>
        </is>
      </c>
      <c r="S2527" s="418" t="inlineStr"/>
      <c r="T2527" s="418">
        <f>R2527=S2527</f>
        <v/>
      </c>
      <c r="U2527" s="418">
        <f>AND(MONTH(F2527)=MONTH(Y2527), YEAR(F2527)=YEAR(Y2527))</f>
        <v/>
      </c>
      <c r="V2527" s="418">
        <f>AND(AC2527&lt;&gt;"", 'Company information'!D$4&lt;&gt;"", RIGHT(SUBSTITUTE(AC2527,"-",""),9)=RIGHT(SUBSTITUTE('Company information'!D$4,"-",""),9))</f>
        <v/>
      </c>
      <c r="W2527" s="418">
        <f>AI2527-I2527</f>
        <v/>
      </c>
      <c r="X2527" s="455" t="n"/>
      <c r="Y2527" s="417" t="n"/>
      <c r="Z2527" s="418" t="n"/>
      <c r="AA2527" s="418" t="n"/>
      <c r="AB2527" s="418" t="n"/>
      <c r="AC2527" s="418" t="n"/>
      <c r="AD2527" s="418" t="n"/>
      <c r="AE2527" s="455" t="n"/>
      <c r="AF2527" s="455" t="n"/>
      <c r="AG2527" s="455" t="n"/>
      <c r="AH2527" s="455" t="n"/>
      <c r="AI2527" s="455" t="n"/>
      <c r="AJ2527" s="455" t="n"/>
      <c r="AK2527" s="455" t="n"/>
      <c r="AL2527" s="455" t="n"/>
      <c r="AM2527" s="455" t="n"/>
      <c r="AN2527" s="455" t="n"/>
      <c r="AO2527" s="455" t="n"/>
      <c r="AP2527" s="455" t="n"/>
      <c r="AQ2527" s="455" t="n"/>
      <c r="AR2527" s="418" t="n"/>
      <c r="AS2527" s="418" t="n"/>
      <c r="AT2527" s="418" t="n"/>
    </row>
    <row r="2528">
      <c r="A2528" s="417" t="n">
        <v>2519</v>
      </c>
      <c r="B2528" s="418" t="inlineStr">
        <is>
          <t>CLEARNCE &amp; TRUCKING FEE</t>
        </is>
      </c>
      <c r="C2528" s="418" t="inlineStr">
        <is>
          <t>56ប៊ី-លីង សឹបផ្លាយ ឆេន មេនេចម៉ិន ឯ.ក</t>
        </is>
      </c>
      <c r="D2528" s="418" t="inlineStr">
        <is>
          <t>K004-902004795</t>
        </is>
      </c>
      <c r="E2528" s="418" t="inlineStr">
        <is>
          <t>TI2022-0519</t>
        </is>
      </c>
      <c r="F2528" s="419" t="n">
        <v>44742</v>
      </c>
      <c r="G2528" s="420" t="n">
        <v>348415</v>
      </c>
      <c r="H2528" s="418" t="n"/>
      <c r="I2528" s="455" t="n">
        <v>348415</v>
      </c>
      <c r="J2528" s="418">
        <f>IF(L2528&lt;&gt;"",L2528,K2528)</f>
        <v/>
      </c>
      <c r="K2528" s="418">
        <f>IF(AND(T2528=TRUE, U2528=TRUE, V2528=TRUE), IF(W2528&lt;-0.05, "អនុញ្ញាត (អ្នកផ្គត់ផ្គង់ប្រកាសខ្វះ)", "បានប្រកាស (អនុញ្ញាត)"), IF(AND(T2528=FALSE, U2528=FALSE, V2528=FALSE), "ព្យួរទុក (មិនមានទិន្នន័យ)", "ប្រកាសខុស (ព្យួរទុក)"))</f>
        <v/>
      </c>
      <c r="L2528" s="418" t="inlineStr"/>
      <c r="M2528" s="418" t="inlineStr"/>
      <c r="N2528" s="455" t="n"/>
      <c r="O2528" s="455">
        <f>IF(W2528&lt;0,AI2528,I2528)</f>
        <v/>
      </c>
      <c r="P2528" s="455">
        <f>I2528-O2528</f>
        <v/>
      </c>
      <c r="Q2528" s="418" t="n"/>
      <c r="R2528" s="418" t="inlineStr">
        <is>
          <t>TI2022-0519</t>
        </is>
      </c>
      <c r="S2528" s="418" t="inlineStr"/>
      <c r="T2528" s="418">
        <f>R2528=S2528</f>
        <v/>
      </c>
      <c r="U2528" s="418">
        <f>AND(MONTH(F2528)=MONTH(Y2528), YEAR(F2528)=YEAR(Y2528))</f>
        <v/>
      </c>
      <c r="V2528" s="418">
        <f>AND(AC2528&lt;&gt;"", 'Company information'!D$4&lt;&gt;"", RIGHT(SUBSTITUTE(AC2528,"-",""),9)=RIGHT(SUBSTITUTE('Company information'!D$4,"-",""),9))</f>
        <v/>
      </c>
      <c r="W2528" s="418">
        <f>AI2528-I2528</f>
        <v/>
      </c>
      <c r="X2528" s="455" t="n"/>
      <c r="Y2528" s="417" t="n"/>
      <c r="Z2528" s="418" t="n"/>
      <c r="AA2528" s="418" t="n"/>
      <c r="AB2528" s="418" t="n"/>
      <c r="AC2528" s="418" t="n"/>
      <c r="AD2528" s="418" t="n"/>
      <c r="AE2528" s="455" t="n"/>
      <c r="AF2528" s="455" t="n"/>
      <c r="AG2528" s="455" t="n"/>
      <c r="AH2528" s="455" t="n"/>
      <c r="AI2528" s="455" t="n"/>
      <c r="AJ2528" s="455" t="n"/>
      <c r="AK2528" s="455" t="n"/>
      <c r="AL2528" s="455" t="n"/>
      <c r="AM2528" s="455" t="n"/>
      <c r="AN2528" s="455" t="n"/>
      <c r="AO2528" s="455" t="n"/>
      <c r="AP2528" s="455" t="n"/>
      <c r="AQ2528" s="455" t="n"/>
      <c r="AR2528" s="418" t="n"/>
      <c r="AS2528" s="418" t="n"/>
      <c r="AT2528" s="418" t="n"/>
    </row>
    <row r="2529">
      <c r="A2529" s="417" t="n">
        <v>2520</v>
      </c>
      <c r="B2529" s="418" t="inlineStr">
        <is>
          <t>CLEARNCE &amp; TRUCKING FEE</t>
        </is>
      </c>
      <c r="C2529" s="418" t="inlineStr">
        <is>
          <t>56ប៊ី-លីង សឹបផ្លាយ ឆេន មេនេចម៉ិន ឯ.ក</t>
        </is>
      </c>
      <c r="D2529" s="418" t="inlineStr">
        <is>
          <t>K004-902004795</t>
        </is>
      </c>
      <c r="E2529" s="418" t="inlineStr">
        <is>
          <t>TI2022-0518</t>
        </is>
      </c>
      <c r="F2529" s="419" t="n">
        <v>44742</v>
      </c>
      <c r="G2529" s="420" t="n">
        <v>348415</v>
      </c>
      <c r="H2529" s="418" t="n"/>
      <c r="I2529" s="455" t="n">
        <v>348415</v>
      </c>
      <c r="J2529" s="418">
        <f>IF(L2529&lt;&gt;"",L2529,K2529)</f>
        <v/>
      </c>
      <c r="K2529" s="418">
        <f>IF(AND(T2529=TRUE, U2529=TRUE, V2529=TRUE), IF(W2529&lt;-0.05, "អនុញ្ញាត (អ្នកផ្គត់ផ្គង់ប្រកាសខ្វះ)", "បានប្រកាស (អនុញ្ញាត)"), IF(AND(T2529=FALSE, U2529=FALSE, V2529=FALSE), "ព្យួរទុក (មិនមានទិន្នន័យ)", "ប្រកាសខុស (ព្យួរទុក)"))</f>
        <v/>
      </c>
      <c r="L2529" s="418" t="inlineStr"/>
      <c r="M2529" s="418" t="inlineStr"/>
      <c r="N2529" s="455" t="n"/>
      <c r="O2529" s="455">
        <f>IF(W2529&lt;0,AI2529,I2529)</f>
        <v/>
      </c>
      <c r="P2529" s="455">
        <f>I2529-O2529</f>
        <v/>
      </c>
      <c r="Q2529" s="418" t="n"/>
      <c r="R2529" s="418" t="inlineStr">
        <is>
          <t>TI2022-0518</t>
        </is>
      </c>
      <c r="S2529" s="418" t="inlineStr"/>
      <c r="T2529" s="418">
        <f>R2529=S2529</f>
        <v/>
      </c>
      <c r="U2529" s="418">
        <f>AND(MONTH(F2529)=MONTH(Y2529), YEAR(F2529)=YEAR(Y2529))</f>
        <v/>
      </c>
      <c r="V2529" s="418">
        <f>AND(AC2529&lt;&gt;"", 'Company information'!D$4&lt;&gt;"", RIGHT(SUBSTITUTE(AC2529,"-",""),9)=RIGHT(SUBSTITUTE('Company information'!D$4,"-",""),9))</f>
        <v/>
      </c>
      <c r="W2529" s="418">
        <f>AI2529-I2529</f>
        <v/>
      </c>
      <c r="X2529" s="455" t="n"/>
      <c r="Y2529" s="417" t="n"/>
      <c r="Z2529" s="418" t="n"/>
      <c r="AA2529" s="418" t="n"/>
      <c r="AB2529" s="418" t="n"/>
      <c r="AC2529" s="418" t="n"/>
      <c r="AD2529" s="418" t="n"/>
      <c r="AE2529" s="455" t="n"/>
      <c r="AF2529" s="455" t="n"/>
      <c r="AG2529" s="455" t="n"/>
      <c r="AH2529" s="455" t="n"/>
      <c r="AI2529" s="455" t="n"/>
      <c r="AJ2529" s="455" t="n"/>
      <c r="AK2529" s="455" t="n"/>
      <c r="AL2529" s="455" t="n"/>
      <c r="AM2529" s="455" t="n"/>
      <c r="AN2529" s="455" t="n"/>
      <c r="AO2529" s="455" t="n"/>
      <c r="AP2529" s="455" t="n"/>
      <c r="AQ2529" s="455" t="n"/>
      <c r="AR2529" s="418" t="n"/>
      <c r="AS2529" s="418" t="n"/>
      <c r="AT2529" s="418" t="n"/>
    </row>
    <row r="2530">
      <c r="A2530" s="417" t="n">
        <v>2521</v>
      </c>
      <c r="B2530" s="418" t="inlineStr">
        <is>
          <t>LIFE -OFF,GATE FEE CHARGE</t>
        </is>
      </c>
      <c r="C2530" s="418" t="inlineStr">
        <is>
          <t>កំពង់ផែស្វយ័តភ្នំពេញ "ក.ស.ភ"</t>
        </is>
      </c>
      <c r="D2530" s="418" t="inlineStr">
        <is>
          <t>L001-100044999</t>
        </is>
      </c>
      <c r="E2530" s="418" t="inlineStr">
        <is>
          <t>INV20220648960</t>
        </is>
      </c>
      <c r="F2530" s="419" t="n">
        <v>44742</v>
      </c>
      <c r="G2530" s="420" t="n">
        <v>59026</v>
      </c>
      <c r="H2530" s="418" t="n"/>
      <c r="I2530" s="455" t="n">
        <v>59026</v>
      </c>
      <c r="J2530" s="418">
        <f>IF(L2530&lt;&gt;"",L2530,K2530)</f>
        <v/>
      </c>
      <c r="K2530" s="418">
        <f>IF(AND(T2530=TRUE, U2530=TRUE, V2530=TRUE), IF(W2530&lt;-0.05, "អនុញ្ញាត (អ្នកផ្គត់ផ្គង់ប្រកាសខ្វះ)", "បានប្រកាស (អនុញ្ញាត)"), IF(AND(T2530=FALSE, U2530=FALSE, V2530=FALSE), "ព្យួរទុក (មិនមានទិន្នន័យ)", "ប្រកាសខុស (ព្យួរទុក)"))</f>
        <v/>
      </c>
      <c r="L2530" s="418" t="inlineStr"/>
      <c r="M2530" s="418" t="inlineStr"/>
      <c r="N2530" s="455" t="n"/>
      <c r="O2530" s="455">
        <f>IF(W2530&lt;0,AI2530,I2530)</f>
        <v/>
      </c>
      <c r="P2530" s="455">
        <f>I2530-O2530</f>
        <v/>
      </c>
      <c r="Q2530" s="418" t="n"/>
      <c r="R2530" s="418" t="inlineStr">
        <is>
          <t>INV20220648960</t>
        </is>
      </c>
      <c r="S2530" s="418" t="inlineStr"/>
      <c r="T2530" s="418">
        <f>R2530=S2530</f>
        <v/>
      </c>
      <c r="U2530" s="418">
        <f>AND(MONTH(F2530)=MONTH(Y2530), YEAR(F2530)=YEAR(Y2530))</f>
        <v/>
      </c>
      <c r="V2530" s="418">
        <f>AND(AC2530&lt;&gt;"", 'Company information'!D$4&lt;&gt;"", RIGHT(SUBSTITUTE(AC2530,"-",""),9)=RIGHT(SUBSTITUTE('Company information'!D$4,"-",""),9))</f>
        <v/>
      </c>
      <c r="W2530" s="418">
        <f>AI2530-I2530</f>
        <v/>
      </c>
      <c r="X2530" s="455" t="n"/>
      <c r="Y2530" s="417" t="n"/>
      <c r="Z2530" s="418" t="n"/>
      <c r="AA2530" s="418" t="n"/>
      <c r="AB2530" s="418" t="n"/>
      <c r="AC2530" s="418" t="n"/>
      <c r="AD2530" s="418" t="n"/>
      <c r="AE2530" s="455" t="n"/>
      <c r="AF2530" s="455" t="n"/>
      <c r="AG2530" s="455" t="n"/>
      <c r="AH2530" s="455" t="n"/>
      <c r="AI2530" s="455" t="n"/>
      <c r="AJ2530" s="455" t="n"/>
      <c r="AK2530" s="455" t="n"/>
      <c r="AL2530" s="455" t="n"/>
      <c r="AM2530" s="455" t="n"/>
      <c r="AN2530" s="455" t="n"/>
      <c r="AO2530" s="455" t="n"/>
      <c r="AP2530" s="455" t="n"/>
      <c r="AQ2530" s="455" t="n"/>
      <c r="AR2530" s="418" t="n"/>
      <c r="AS2530" s="418" t="n"/>
      <c r="AT2530" s="418" t="n"/>
    </row>
    <row r="2531">
      <c r="A2531" s="417" t="n">
        <v>2522</v>
      </c>
      <c r="B2531" s="418" t="inlineStr">
        <is>
          <t>CLEARNCE &amp; TRUCKING FEE</t>
        </is>
      </c>
      <c r="C2531" s="418" t="inlineStr">
        <is>
          <t>56ប៊ី-លីង សឹបផ្លាយ ឆេន មេនេចម៉ិន ឯ.ក</t>
        </is>
      </c>
      <c r="D2531" s="418" t="inlineStr">
        <is>
          <t>K004-902004795</t>
        </is>
      </c>
      <c r="E2531" s="418" t="inlineStr">
        <is>
          <t>TI2022-0517</t>
        </is>
      </c>
      <c r="F2531" s="419" t="n">
        <v>44742</v>
      </c>
      <c r="G2531" s="420" t="n">
        <v>487781</v>
      </c>
      <c r="H2531" s="418" t="n"/>
      <c r="I2531" s="455" t="n">
        <v>487781</v>
      </c>
      <c r="J2531" s="418">
        <f>IF(L2531&lt;&gt;"",L2531,K2531)</f>
        <v/>
      </c>
      <c r="K2531" s="418">
        <f>IF(AND(T2531=TRUE, U2531=TRUE, V2531=TRUE), IF(W2531&lt;-0.05, "អនុញ្ញាត (អ្នកផ្គត់ផ្គង់ប្រកាសខ្វះ)", "បានប្រកាស (អនុញ្ញាត)"), IF(AND(T2531=FALSE, U2531=FALSE, V2531=FALSE), "ព្យួរទុក (មិនមានទិន្នន័យ)", "ប្រកាសខុស (ព្យួរទុក)"))</f>
        <v/>
      </c>
      <c r="L2531" s="418" t="inlineStr"/>
      <c r="M2531" s="418" t="inlineStr"/>
      <c r="N2531" s="455" t="n"/>
      <c r="O2531" s="455">
        <f>IF(W2531&lt;0,AI2531,I2531)</f>
        <v/>
      </c>
      <c r="P2531" s="455">
        <f>I2531-O2531</f>
        <v/>
      </c>
      <c r="Q2531" s="418" t="n"/>
      <c r="R2531" s="418" t="inlineStr">
        <is>
          <t>TI2022-0517</t>
        </is>
      </c>
      <c r="S2531" s="418" t="inlineStr"/>
      <c r="T2531" s="418">
        <f>R2531=S2531</f>
        <v/>
      </c>
      <c r="U2531" s="418">
        <f>AND(MONTH(F2531)=MONTH(Y2531), YEAR(F2531)=YEAR(Y2531))</f>
        <v/>
      </c>
      <c r="V2531" s="418">
        <f>AND(AC2531&lt;&gt;"", 'Company information'!D$4&lt;&gt;"", RIGHT(SUBSTITUTE(AC2531,"-",""),9)=RIGHT(SUBSTITUTE('Company information'!D$4,"-",""),9))</f>
        <v/>
      </c>
      <c r="W2531" s="418">
        <f>AI2531-I2531</f>
        <v/>
      </c>
      <c r="X2531" s="455" t="n"/>
      <c r="Y2531" s="417" t="n"/>
      <c r="Z2531" s="418" t="n"/>
      <c r="AA2531" s="418" t="n"/>
      <c r="AB2531" s="418" t="n"/>
      <c r="AC2531" s="418" t="n"/>
      <c r="AD2531" s="418" t="n"/>
      <c r="AE2531" s="455" t="n"/>
      <c r="AF2531" s="455" t="n"/>
      <c r="AG2531" s="455" t="n"/>
      <c r="AH2531" s="455" t="n"/>
      <c r="AI2531" s="455" t="n"/>
      <c r="AJ2531" s="455" t="n"/>
      <c r="AK2531" s="455" t="n"/>
      <c r="AL2531" s="455" t="n"/>
      <c r="AM2531" s="455" t="n"/>
      <c r="AN2531" s="455" t="n"/>
      <c r="AO2531" s="455" t="n"/>
      <c r="AP2531" s="455" t="n"/>
      <c r="AQ2531" s="455" t="n"/>
      <c r="AR2531" s="418" t="n"/>
      <c r="AS2531" s="418" t="n"/>
      <c r="AT2531" s="418" t="n"/>
    </row>
    <row r="2532">
      <c r="A2532" s="417" t="n">
        <v>2523</v>
      </c>
      <c r="B2532" s="418" t="inlineStr">
        <is>
          <t>Lift-On &amp; Lift-Off</t>
        </is>
      </c>
      <c r="C2532" s="418" t="inlineStr">
        <is>
          <t>កំពង់ផែស្វយ័តក្រុងព្រះសីហនុ</t>
        </is>
      </c>
      <c r="D2532" s="418" t="inlineStr">
        <is>
          <t>L001-100044638</t>
        </is>
      </c>
      <c r="E2532" s="418" t="inlineStr">
        <is>
          <t>114269</t>
        </is>
      </c>
      <c r="F2532" s="419" t="n">
        <v>44735</v>
      </c>
      <c r="G2532" s="420" t="n">
        <v>6965</v>
      </c>
      <c r="H2532" s="418" t="n"/>
      <c r="I2532" s="455" t="n">
        <v>6965</v>
      </c>
      <c r="J2532" s="418">
        <f>IF(L2532&lt;&gt;"",L2532,K2532)</f>
        <v/>
      </c>
      <c r="K2532" s="418">
        <f>IF(AND(T2532=TRUE, U2532=TRUE, V2532=TRUE), IF(W2532&lt;-0.05, "អនុញ្ញាត (អ្នកផ្គត់ផ្គង់ប្រកាសខ្វះ)", "បានប្រកាស (អនុញ្ញាត)"), IF(AND(T2532=FALSE, U2532=FALSE, V2532=FALSE), "ព្យួរទុក (មិនមានទិន្នន័យ)", "ប្រកាសខុស (ព្យួរទុក)"))</f>
        <v/>
      </c>
      <c r="L2532" s="418" t="inlineStr"/>
      <c r="M2532" s="418" t="inlineStr"/>
      <c r="N2532" s="455" t="n"/>
      <c r="O2532" s="455">
        <f>IF(W2532&lt;0,AI2532,I2532)</f>
        <v/>
      </c>
      <c r="P2532" s="455">
        <f>I2532-O2532</f>
        <v/>
      </c>
      <c r="Q2532" s="418" t="n"/>
      <c r="R2532" s="418" t="inlineStr">
        <is>
          <t>114269</t>
        </is>
      </c>
      <c r="S2532" s="418" t="inlineStr"/>
      <c r="T2532" s="418">
        <f>R2532=S2532</f>
        <v/>
      </c>
      <c r="U2532" s="418">
        <f>AND(MONTH(F2532)=MONTH(Y2532), YEAR(F2532)=YEAR(Y2532))</f>
        <v/>
      </c>
      <c r="V2532" s="418">
        <f>AND(AC2532&lt;&gt;"", 'Company information'!D$4&lt;&gt;"", RIGHT(SUBSTITUTE(AC2532,"-",""),9)=RIGHT(SUBSTITUTE('Company information'!D$4,"-",""),9))</f>
        <v/>
      </c>
      <c r="W2532" s="418">
        <f>AI2532-I2532</f>
        <v/>
      </c>
      <c r="X2532" s="455" t="n"/>
      <c r="Y2532" s="417" t="n"/>
      <c r="Z2532" s="418" t="n"/>
      <c r="AA2532" s="418" t="n"/>
      <c r="AB2532" s="418" t="n"/>
      <c r="AC2532" s="418" t="n"/>
      <c r="AD2532" s="418" t="n"/>
      <c r="AE2532" s="455" t="n"/>
      <c r="AF2532" s="455" t="n"/>
      <c r="AG2532" s="455" t="n"/>
      <c r="AH2532" s="455" t="n"/>
      <c r="AI2532" s="455" t="n"/>
      <c r="AJ2532" s="455" t="n"/>
      <c r="AK2532" s="455" t="n"/>
      <c r="AL2532" s="455" t="n"/>
      <c r="AM2532" s="455" t="n"/>
      <c r="AN2532" s="455" t="n"/>
      <c r="AO2532" s="455" t="n"/>
      <c r="AP2532" s="455" t="n"/>
      <c r="AQ2532" s="455" t="n"/>
      <c r="AR2532" s="418" t="n"/>
      <c r="AS2532" s="418" t="n"/>
      <c r="AT2532" s="418" t="n"/>
    </row>
    <row r="2533">
      <c r="A2533" s="417" t="n">
        <v>2524</v>
      </c>
      <c r="B2533" s="418" t="inlineStr">
        <is>
          <t>CLEARNCE &amp; TRUCKING FEE</t>
        </is>
      </c>
      <c r="C2533" s="418" t="inlineStr">
        <is>
          <t>56ប៊ី-លីង សឹបផ្លាយ ឆេន មេនេចម៉ិន ឯ.ក</t>
        </is>
      </c>
      <c r="D2533" s="418" t="inlineStr">
        <is>
          <t>K004-902004795</t>
        </is>
      </c>
      <c r="E2533" s="418" t="inlineStr">
        <is>
          <t>TI2022-0516</t>
        </is>
      </c>
      <c r="F2533" s="419" t="n">
        <v>44742</v>
      </c>
      <c r="G2533" s="420" t="n">
        <v>301277</v>
      </c>
      <c r="H2533" s="418" t="n"/>
      <c r="I2533" s="455" t="n">
        <v>301277</v>
      </c>
      <c r="J2533" s="418">
        <f>IF(L2533&lt;&gt;"",L2533,K2533)</f>
        <v/>
      </c>
      <c r="K2533" s="418">
        <f>IF(AND(T2533=TRUE, U2533=TRUE, V2533=TRUE), IF(W2533&lt;-0.05, "អនុញ្ញាត (អ្នកផ្គត់ផ្គង់ប្រកាសខ្វះ)", "បានប្រកាស (អនុញ្ញាត)"), IF(AND(T2533=FALSE, U2533=FALSE, V2533=FALSE), "ព្យួរទុក (មិនមានទិន្នន័យ)", "ប្រកាសខុស (ព្យួរទុក)"))</f>
        <v/>
      </c>
      <c r="L2533" s="418" t="inlineStr"/>
      <c r="M2533" s="418" t="inlineStr"/>
      <c r="N2533" s="455" t="n"/>
      <c r="O2533" s="455">
        <f>IF(W2533&lt;0,AI2533,I2533)</f>
        <v/>
      </c>
      <c r="P2533" s="455">
        <f>I2533-O2533</f>
        <v/>
      </c>
      <c r="Q2533" s="418" t="n"/>
      <c r="R2533" s="418" t="inlineStr">
        <is>
          <t>TI2022-0516</t>
        </is>
      </c>
      <c r="S2533" s="418" t="inlineStr"/>
      <c r="T2533" s="418">
        <f>R2533=S2533</f>
        <v/>
      </c>
      <c r="U2533" s="418">
        <f>AND(MONTH(F2533)=MONTH(Y2533), YEAR(F2533)=YEAR(Y2533))</f>
        <v/>
      </c>
      <c r="V2533" s="418">
        <f>AND(AC2533&lt;&gt;"", 'Company information'!D$4&lt;&gt;"", RIGHT(SUBSTITUTE(AC2533,"-",""),9)=RIGHT(SUBSTITUTE('Company information'!D$4,"-",""),9))</f>
        <v/>
      </c>
      <c r="W2533" s="418">
        <f>AI2533-I2533</f>
        <v/>
      </c>
      <c r="X2533" s="455" t="n"/>
      <c r="Y2533" s="417" t="n"/>
      <c r="Z2533" s="418" t="n"/>
      <c r="AA2533" s="418" t="n"/>
      <c r="AB2533" s="418" t="n"/>
      <c r="AC2533" s="418" t="n"/>
      <c r="AD2533" s="418" t="n"/>
      <c r="AE2533" s="455" t="n"/>
      <c r="AF2533" s="455" t="n"/>
      <c r="AG2533" s="455" t="n"/>
      <c r="AH2533" s="455" t="n"/>
      <c r="AI2533" s="455" t="n"/>
      <c r="AJ2533" s="455" t="n"/>
      <c r="AK2533" s="455" t="n"/>
      <c r="AL2533" s="455" t="n"/>
      <c r="AM2533" s="455" t="n"/>
      <c r="AN2533" s="455" t="n"/>
      <c r="AO2533" s="455" t="n"/>
      <c r="AP2533" s="455" t="n"/>
      <c r="AQ2533" s="455" t="n"/>
      <c r="AR2533" s="418" t="n"/>
      <c r="AS2533" s="418" t="n"/>
      <c r="AT2533" s="418" t="n"/>
    </row>
    <row r="2534">
      <c r="A2534" s="417" t="n">
        <v>2525</v>
      </c>
      <c r="B2534" s="418" t="inlineStr">
        <is>
          <t>LIFE -OFF,GATE FEE CHARGE</t>
        </is>
      </c>
      <c r="C2534" s="418" t="inlineStr">
        <is>
          <t>កំពង់ផែស្វយ័តភ្នំពេញ "ក.ស.ភ"</t>
        </is>
      </c>
      <c r="D2534" s="418" t="inlineStr">
        <is>
          <t>L001-100044999</t>
        </is>
      </c>
      <c r="E2534" s="418" t="inlineStr">
        <is>
          <t>INV20220645837</t>
        </is>
      </c>
      <c r="F2534" s="419" t="n">
        <v>44732</v>
      </c>
      <c r="G2534" s="420" t="n">
        <v>29491</v>
      </c>
      <c r="H2534" s="418" t="n"/>
      <c r="I2534" s="455" t="n">
        <v>29491</v>
      </c>
      <c r="J2534" s="418">
        <f>IF(L2534&lt;&gt;"",L2534,K2534)</f>
        <v/>
      </c>
      <c r="K2534" s="418">
        <f>IF(AND(T2534=TRUE, U2534=TRUE, V2534=TRUE), IF(W2534&lt;-0.05, "អនុញ្ញាត (អ្នកផ្គត់ផ្គង់ប្រកាសខ្វះ)", "បានប្រកាស (អនុញ្ញាត)"), IF(AND(T2534=FALSE, U2534=FALSE, V2534=FALSE), "ព្យួរទុក (មិនមានទិន្នន័យ)", "ប្រកាសខុស (ព្យួរទុក)"))</f>
        <v/>
      </c>
      <c r="L2534" s="418" t="inlineStr"/>
      <c r="M2534" s="418" t="inlineStr"/>
      <c r="N2534" s="455" t="n"/>
      <c r="O2534" s="455">
        <f>IF(W2534&lt;0,AI2534,I2534)</f>
        <v/>
      </c>
      <c r="P2534" s="455">
        <f>I2534-O2534</f>
        <v/>
      </c>
      <c r="Q2534" s="418" t="n"/>
      <c r="R2534" s="418" t="inlineStr">
        <is>
          <t>INV20220645837</t>
        </is>
      </c>
      <c r="S2534" s="418" t="inlineStr"/>
      <c r="T2534" s="418">
        <f>R2534=S2534</f>
        <v/>
      </c>
      <c r="U2534" s="418">
        <f>AND(MONTH(F2534)=MONTH(Y2534), YEAR(F2534)=YEAR(Y2534))</f>
        <v/>
      </c>
      <c r="V2534" s="418">
        <f>AND(AC2534&lt;&gt;"", 'Company information'!D$4&lt;&gt;"", RIGHT(SUBSTITUTE(AC2534,"-",""),9)=RIGHT(SUBSTITUTE('Company information'!D$4,"-",""),9))</f>
        <v/>
      </c>
      <c r="W2534" s="418">
        <f>AI2534-I2534</f>
        <v/>
      </c>
      <c r="X2534" s="455" t="n"/>
      <c r="Y2534" s="417" t="n"/>
      <c r="Z2534" s="418" t="n"/>
      <c r="AA2534" s="418" t="n"/>
      <c r="AB2534" s="418" t="n"/>
      <c r="AC2534" s="418" t="n"/>
      <c r="AD2534" s="418" t="n"/>
      <c r="AE2534" s="455" t="n"/>
      <c r="AF2534" s="455" t="n"/>
      <c r="AG2534" s="455" t="n"/>
      <c r="AH2534" s="455" t="n"/>
      <c r="AI2534" s="455" t="n"/>
      <c r="AJ2534" s="455" t="n"/>
      <c r="AK2534" s="455" t="n"/>
      <c r="AL2534" s="455" t="n"/>
      <c r="AM2534" s="455" t="n"/>
      <c r="AN2534" s="455" t="n"/>
      <c r="AO2534" s="455" t="n"/>
      <c r="AP2534" s="455" t="n"/>
      <c r="AQ2534" s="455" t="n"/>
      <c r="AR2534" s="418" t="n"/>
      <c r="AS2534" s="418" t="n"/>
      <c r="AT2534" s="418" t="n"/>
    </row>
    <row r="2535">
      <c r="A2535" s="417" t="n">
        <v>2526</v>
      </c>
      <c r="B2535" s="418" t="inlineStr">
        <is>
          <t>CLEARNCE &amp; TRUCKING FEE</t>
        </is>
      </c>
      <c r="C2535" s="418" t="inlineStr">
        <is>
          <t>56ប៊ី-លីង សឹបផ្លាយ ឆេន មេនេចម៉ិន ឯ.ក</t>
        </is>
      </c>
      <c r="D2535" s="418" t="inlineStr">
        <is>
          <t>K004-902004795</t>
        </is>
      </c>
      <c r="E2535" s="418" t="inlineStr">
        <is>
          <t>TI2022-0478</t>
        </is>
      </c>
      <c r="F2535" s="419" t="n">
        <v>44732</v>
      </c>
      <c r="G2535" s="420" t="n">
        <v>272384</v>
      </c>
      <c r="H2535" s="418" t="n"/>
      <c r="I2535" s="455" t="n">
        <v>272384</v>
      </c>
      <c r="J2535" s="418">
        <f>IF(L2535&lt;&gt;"",L2535,K2535)</f>
        <v/>
      </c>
      <c r="K2535" s="418">
        <f>IF(AND(T2535=TRUE, U2535=TRUE, V2535=TRUE), IF(W2535&lt;-0.05, "អនុញ្ញាត (អ្នកផ្គត់ផ្គង់ប្រកាសខ្វះ)", "បានប្រកាស (អនុញ្ញាត)"), IF(AND(T2535=FALSE, U2535=FALSE, V2535=FALSE), "ព្យួរទុក (មិនមានទិន្នន័យ)", "ប្រកាសខុស (ព្យួរទុក)"))</f>
        <v/>
      </c>
      <c r="L2535" s="418" t="inlineStr"/>
      <c r="M2535" s="418" t="inlineStr"/>
      <c r="N2535" s="455" t="n"/>
      <c r="O2535" s="455">
        <f>IF(W2535&lt;0,AI2535,I2535)</f>
        <v/>
      </c>
      <c r="P2535" s="455">
        <f>I2535-O2535</f>
        <v/>
      </c>
      <c r="Q2535" s="418" t="n"/>
      <c r="R2535" s="418" t="inlineStr">
        <is>
          <t>TI2022-0478</t>
        </is>
      </c>
      <c r="S2535" s="418" t="inlineStr"/>
      <c r="T2535" s="418">
        <f>R2535=S2535</f>
        <v/>
      </c>
      <c r="U2535" s="418">
        <f>AND(MONTH(F2535)=MONTH(Y2535), YEAR(F2535)=YEAR(Y2535))</f>
        <v/>
      </c>
      <c r="V2535" s="418">
        <f>AND(AC2535&lt;&gt;"", 'Company information'!D$4&lt;&gt;"", RIGHT(SUBSTITUTE(AC2535,"-",""),9)=RIGHT(SUBSTITUTE('Company information'!D$4,"-",""),9))</f>
        <v/>
      </c>
      <c r="W2535" s="418">
        <f>AI2535-I2535</f>
        <v/>
      </c>
      <c r="X2535" s="455" t="n"/>
      <c r="Y2535" s="417" t="n"/>
      <c r="Z2535" s="418" t="n"/>
      <c r="AA2535" s="418" t="n"/>
      <c r="AB2535" s="418" t="n"/>
      <c r="AC2535" s="418" t="n"/>
      <c r="AD2535" s="418" t="n"/>
      <c r="AE2535" s="455" t="n"/>
      <c r="AF2535" s="455" t="n"/>
      <c r="AG2535" s="455" t="n"/>
      <c r="AH2535" s="455" t="n"/>
      <c r="AI2535" s="455" t="n"/>
      <c r="AJ2535" s="455" t="n"/>
      <c r="AK2535" s="455" t="n"/>
      <c r="AL2535" s="455" t="n"/>
      <c r="AM2535" s="455" t="n"/>
      <c r="AN2535" s="455" t="n"/>
      <c r="AO2535" s="455" t="n"/>
      <c r="AP2535" s="455" t="n"/>
      <c r="AQ2535" s="455" t="n"/>
      <c r="AR2535" s="418" t="n"/>
      <c r="AS2535" s="418" t="n"/>
      <c r="AT2535" s="418" t="n"/>
    </row>
    <row r="2536">
      <c r="A2536" s="417" t="n">
        <v>2527</v>
      </c>
      <c r="B2536" s="418" t="inlineStr">
        <is>
          <t>Lift-On &amp; Lift-Off</t>
        </is>
      </c>
      <c r="C2536" s="418" t="inlineStr">
        <is>
          <t>កំពង់ផែស្វយ័តក្រុងព្រះសីហនុ</t>
        </is>
      </c>
      <c r="D2536" s="418" t="inlineStr">
        <is>
          <t>L001-100044638</t>
        </is>
      </c>
      <c r="E2536" s="418" t="inlineStr">
        <is>
          <t>110022</t>
        </is>
      </c>
      <c r="F2536" s="419" t="n">
        <v>44728</v>
      </c>
      <c r="G2536" s="420" t="n">
        <v>20890</v>
      </c>
      <c r="H2536" s="418" t="n"/>
      <c r="I2536" s="455" t="n">
        <v>20890</v>
      </c>
      <c r="J2536" s="418">
        <f>IF(L2536&lt;&gt;"",L2536,K2536)</f>
        <v/>
      </c>
      <c r="K2536" s="418">
        <f>IF(AND(T2536=TRUE, U2536=TRUE, V2536=TRUE), IF(W2536&lt;-0.05, "អនុញ្ញាត (អ្នកផ្គត់ផ្គង់ប្រកាសខ្វះ)", "បានប្រកាស (អនុញ្ញាត)"), IF(AND(T2536=FALSE, U2536=FALSE, V2536=FALSE), "ព្យួរទុក (មិនមានទិន្នន័យ)", "ប្រកាសខុស (ព្យួរទុក)"))</f>
        <v/>
      </c>
      <c r="L2536" s="418" t="inlineStr"/>
      <c r="M2536" s="418" t="inlineStr"/>
      <c r="N2536" s="455" t="n"/>
      <c r="O2536" s="455">
        <f>IF(W2536&lt;0,AI2536,I2536)</f>
        <v/>
      </c>
      <c r="P2536" s="455">
        <f>I2536-O2536</f>
        <v/>
      </c>
      <c r="Q2536" s="418" t="n"/>
      <c r="R2536" s="418" t="inlineStr">
        <is>
          <t>110022</t>
        </is>
      </c>
      <c r="S2536" s="418" t="inlineStr"/>
      <c r="T2536" s="418">
        <f>R2536=S2536</f>
        <v/>
      </c>
      <c r="U2536" s="418">
        <f>AND(MONTH(F2536)=MONTH(Y2536), YEAR(F2536)=YEAR(Y2536))</f>
        <v/>
      </c>
      <c r="V2536" s="418">
        <f>AND(AC2536&lt;&gt;"", 'Company information'!D$4&lt;&gt;"", RIGHT(SUBSTITUTE(AC2536,"-",""),9)=RIGHT(SUBSTITUTE('Company information'!D$4,"-",""),9))</f>
        <v/>
      </c>
      <c r="W2536" s="418">
        <f>AI2536-I2536</f>
        <v/>
      </c>
      <c r="X2536" s="455" t="n"/>
      <c r="Y2536" s="417" t="n"/>
      <c r="Z2536" s="418" t="n"/>
      <c r="AA2536" s="418" t="n"/>
      <c r="AB2536" s="418" t="n"/>
      <c r="AC2536" s="418" t="n"/>
      <c r="AD2536" s="418" t="n"/>
      <c r="AE2536" s="455" t="n"/>
      <c r="AF2536" s="455" t="n"/>
      <c r="AG2536" s="455" t="n"/>
      <c r="AH2536" s="455" t="n"/>
      <c r="AI2536" s="455" t="n"/>
      <c r="AJ2536" s="455" t="n"/>
      <c r="AK2536" s="455" t="n"/>
      <c r="AL2536" s="455" t="n"/>
      <c r="AM2536" s="455" t="n"/>
      <c r="AN2536" s="455" t="n"/>
      <c r="AO2536" s="455" t="n"/>
      <c r="AP2536" s="455" t="n"/>
      <c r="AQ2536" s="455" t="n"/>
      <c r="AR2536" s="418" t="n"/>
      <c r="AS2536" s="418" t="n"/>
      <c r="AT2536" s="418" t="n"/>
    </row>
    <row r="2537">
      <c r="A2537" s="417" t="n">
        <v>2528</v>
      </c>
      <c r="B2537" s="418" t="inlineStr">
        <is>
          <t>CLEARNCE &amp; TRUCKING FEE</t>
        </is>
      </c>
      <c r="C2537" s="418" t="inlineStr">
        <is>
          <t>56ប៊ី-លីង សឹបផ្លាយ ឆេន មេនេចម៉ិន ឯ.ក</t>
        </is>
      </c>
      <c r="D2537" s="418" t="inlineStr">
        <is>
          <t>K004-902004795</t>
        </is>
      </c>
      <c r="E2537" s="418" t="inlineStr">
        <is>
          <t>TI2022-0477</t>
        </is>
      </c>
      <c r="F2537" s="419" t="n">
        <v>44732</v>
      </c>
      <c r="G2537" s="420" t="n">
        <v>387072</v>
      </c>
      <c r="H2537" s="418" t="n"/>
      <c r="I2537" s="455" t="n">
        <v>387072</v>
      </c>
      <c r="J2537" s="418">
        <f>IF(L2537&lt;&gt;"",L2537,K2537)</f>
        <v/>
      </c>
      <c r="K2537" s="418">
        <f>IF(AND(T2537=TRUE, U2537=TRUE, V2537=TRUE), IF(W2537&lt;-0.05, "អនុញ្ញាត (អ្នកផ្គត់ផ្គង់ប្រកាសខ្វះ)", "បានប្រកាស (អនុញ្ញាត)"), IF(AND(T2537=FALSE, U2537=FALSE, V2537=FALSE), "ព្យួរទុក (មិនមានទិន្នន័យ)", "ប្រកាសខុស (ព្យួរទុក)"))</f>
        <v/>
      </c>
      <c r="L2537" s="418" t="inlineStr"/>
      <c r="M2537" s="418" t="inlineStr"/>
      <c r="N2537" s="455" t="n"/>
      <c r="O2537" s="455">
        <f>IF(W2537&lt;0,AI2537,I2537)</f>
        <v/>
      </c>
      <c r="P2537" s="455">
        <f>I2537-O2537</f>
        <v/>
      </c>
      <c r="Q2537" s="418" t="n"/>
      <c r="R2537" s="418" t="inlineStr">
        <is>
          <t>TI2022-0477</t>
        </is>
      </c>
      <c r="S2537" s="418" t="inlineStr"/>
      <c r="T2537" s="418">
        <f>R2537=S2537</f>
        <v/>
      </c>
      <c r="U2537" s="418">
        <f>AND(MONTH(F2537)=MONTH(Y2537), YEAR(F2537)=YEAR(Y2537))</f>
        <v/>
      </c>
      <c r="V2537" s="418">
        <f>AND(AC2537&lt;&gt;"", 'Company information'!D$4&lt;&gt;"", RIGHT(SUBSTITUTE(AC2537,"-",""),9)=RIGHT(SUBSTITUTE('Company information'!D$4,"-",""),9))</f>
        <v/>
      </c>
      <c r="W2537" s="418">
        <f>AI2537-I2537</f>
        <v/>
      </c>
      <c r="X2537" s="455" t="n"/>
      <c r="Y2537" s="417" t="n"/>
      <c r="Z2537" s="418" t="n"/>
      <c r="AA2537" s="418" t="n"/>
      <c r="AB2537" s="418" t="n"/>
      <c r="AC2537" s="418" t="n"/>
      <c r="AD2537" s="418" t="n"/>
      <c r="AE2537" s="455" t="n"/>
      <c r="AF2537" s="455" t="n"/>
      <c r="AG2537" s="455" t="n"/>
      <c r="AH2537" s="455" t="n"/>
      <c r="AI2537" s="455" t="n"/>
      <c r="AJ2537" s="455" t="n"/>
      <c r="AK2537" s="455" t="n"/>
      <c r="AL2537" s="455" t="n"/>
      <c r="AM2537" s="455" t="n"/>
      <c r="AN2537" s="455" t="n"/>
      <c r="AO2537" s="455" t="n"/>
      <c r="AP2537" s="455" t="n"/>
      <c r="AQ2537" s="455" t="n"/>
      <c r="AR2537" s="418" t="n"/>
      <c r="AS2537" s="418" t="n"/>
      <c r="AT2537" s="418" t="n"/>
    </row>
    <row r="2538">
      <c r="A2538" s="417" t="n">
        <v>2529</v>
      </c>
      <c r="B2538" s="418" t="inlineStr">
        <is>
          <t>LIFE -OFF,GATE FEE CHARGE</t>
        </is>
      </c>
      <c r="C2538" s="418" t="inlineStr">
        <is>
          <t>កំពង់ផែស្វយ័តភ្នំពេញ "ក.ស.ភ"</t>
        </is>
      </c>
      <c r="D2538" s="418" t="inlineStr">
        <is>
          <t>L001-100044999</t>
        </is>
      </c>
      <c r="E2538" s="418" t="inlineStr">
        <is>
          <t>INV20220645836</t>
        </is>
      </c>
      <c r="F2538" s="419" t="n">
        <v>44732</v>
      </c>
      <c r="G2538" s="420" t="n">
        <v>29491</v>
      </c>
      <c r="H2538" s="418" t="n"/>
      <c r="I2538" s="455" t="n">
        <v>29491</v>
      </c>
      <c r="J2538" s="418">
        <f>IF(L2538&lt;&gt;"",L2538,K2538)</f>
        <v/>
      </c>
      <c r="K2538" s="418">
        <f>IF(AND(T2538=TRUE, U2538=TRUE, V2538=TRUE), IF(W2538&lt;-0.05, "អនុញ្ញាត (អ្នកផ្គត់ផ្គង់ប្រកាសខ្វះ)", "បានប្រកាស (អនុញ្ញាត)"), IF(AND(T2538=FALSE, U2538=FALSE, V2538=FALSE), "ព្យួរទុក (មិនមានទិន្នន័យ)", "ប្រកាសខុស (ព្យួរទុក)"))</f>
        <v/>
      </c>
      <c r="L2538" s="418" t="inlineStr"/>
      <c r="M2538" s="418" t="inlineStr"/>
      <c r="N2538" s="455" t="n"/>
      <c r="O2538" s="455">
        <f>IF(W2538&lt;0,AI2538,I2538)</f>
        <v/>
      </c>
      <c r="P2538" s="455">
        <f>I2538-O2538</f>
        <v/>
      </c>
      <c r="Q2538" s="418" t="n"/>
      <c r="R2538" s="418" t="inlineStr">
        <is>
          <t>INV20220645836</t>
        </is>
      </c>
      <c r="S2538" s="418" t="inlineStr"/>
      <c r="T2538" s="418">
        <f>R2538=S2538</f>
        <v/>
      </c>
      <c r="U2538" s="418">
        <f>AND(MONTH(F2538)=MONTH(Y2538), YEAR(F2538)=YEAR(Y2538))</f>
        <v/>
      </c>
      <c r="V2538" s="418">
        <f>AND(AC2538&lt;&gt;"", 'Company information'!D$4&lt;&gt;"", RIGHT(SUBSTITUTE(AC2538,"-",""),9)=RIGHT(SUBSTITUTE('Company information'!D$4,"-",""),9))</f>
        <v/>
      </c>
      <c r="W2538" s="418">
        <f>AI2538-I2538</f>
        <v/>
      </c>
      <c r="X2538" s="455" t="n"/>
      <c r="Y2538" s="417" t="n"/>
      <c r="Z2538" s="418" t="n"/>
      <c r="AA2538" s="418" t="n"/>
      <c r="AB2538" s="418" t="n"/>
      <c r="AC2538" s="418" t="n"/>
      <c r="AD2538" s="418" t="n"/>
      <c r="AE2538" s="455" t="n"/>
      <c r="AF2538" s="455" t="n"/>
      <c r="AG2538" s="455" t="n"/>
      <c r="AH2538" s="455" t="n"/>
      <c r="AI2538" s="455" t="n"/>
      <c r="AJ2538" s="455" t="n"/>
      <c r="AK2538" s="455" t="n"/>
      <c r="AL2538" s="455" t="n"/>
      <c r="AM2538" s="455" t="n"/>
      <c r="AN2538" s="455" t="n"/>
      <c r="AO2538" s="455" t="n"/>
      <c r="AP2538" s="455" t="n"/>
      <c r="AQ2538" s="455" t="n"/>
      <c r="AR2538" s="418" t="n"/>
      <c r="AS2538" s="418" t="n"/>
      <c r="AT2538" s="418" t="n"/>
    </row>
    <row r="2539">
      <c r="A2539" s="417" t="n">
        <v>2530</v>
      </c>
      <c r="B2539" s="418" t="inlineStr">
        <is>
          <t>CLEARNCE &amp; TRUCKING FEE</t>
        </is>
      </c>
      <c r="C2539" s="418" t="inlineStr">
        <is>
          <t>56ប៊ី-លីង សឹបផ្លាយ ឆេន មេនេចម៉ិន ឯ.ក</t>
        </is>
      </c>
      <c r="D2539" s="418" t="inlineStr">
        <is>
          <t>K004-902004795</t>
        </is>
      </c>
      <c r="E2539" s="418" t="inlineStr">
        <is>
          <t>TI2022-0476</t>
        </is>
      </c>
      <c r="F2539" s="419" t="n">
        <v>44732</v>
      </c>
      <c r="G2539" s="420" t="n">
        <v>272384</v>
      </c>
      <c r="H2539" s="418" t="n"/>
      <c r="I2539" s="455" t="n">
        <v>272384</v>
      </c>
      <c r="J2539" s="418">
        <f>IF(L2539&lt;&gt;"",L2539,K2539)</f>
        <v/>
      </c>
      <c r="K2539" s="418">
        <f>IF(AND(T2539=TRUE, U2539=TRUE, V2539=TRUE), IF(W2539&lt;-0.05, "អនុញ្ញាត (អ្នកផ្គត់ផ្គង់ប្រកាសខ្វះ)", "បានប្រកាស (អនុញ្ញាត)"), IF(AND(T2539=FALSE, U2539=FALSE, V2539=FALSE), "ព្យួរទុក (មិនមានទិន្នន័យ)", "ប្រកាសខុស (ព្យួរទុក)"))</f>
        <v/>
      </c>
      <c r="L2539" s="418" t="inlineStr"/>
      <c r="M2539" s="418" t="inlineStr"/>
      <c r="N2539" s="455" t="n"/>
      <c r="O2539" s="455">
        <f>IF(W2539&lt;0,AI2539,I2539)</f>
        <v/>
      </c>
      <c r="P2539" s="455">
        <f>I2539-O2539</f>
        <v/>
      </c>
      <c r="Q2539" s="418" t="n"/>
      <c r="R2539" s="418" t="inlineStr">
        <is>
          <t>TI2022-0476</t>
        </is>
      </c>
      <c r="S2539" s="418" t="inlineStr"/>
      <c r="T2539" s="418">
        <f>R2539=S2539</f>
        <v/>
      </c>
      <c r="U2539" s="418">
        <f>AND(MONTH(F2539)=MONTH(Y2539), YEAR(F2539)=YEAR(Y2539))</f>
        <v/>
      </c>
      <c r="V2539" s="418">
        <f>AND(AC2539&lt;&gt;"", 'Company information'!D$4&lt;&gt;"", RIGHT(SUBSTITUTE(AC2539,"-",""),9)=RIGHT(SUBSTITUTE('Company information'!D$4,"-",""),9))</f>
        <v/>
      </c>
      <c r="W2539" s="418">
        <f>AI2539-I2539</f>
        <v/>
      </c>
      <c r="X2539" s="455" t="n"/>
      <c r="Y2539" s="417" t="n"/>
      <c r="Z2539" s="418" t="n"/>
      <c r="AA2539" s="418" t="n"/>
      <c r="AB2539" s="418" t="n"/>
      <c r="AC2539" s="418" t="n"/>
      <c r="AD2539" s="418" t="n"/>
      <c r="AE2539" s="455" t="n"/>
      <c r="AF2539" s="455" t="n"/>
      <c r="AG2539" s="455" t="n"/>
      <c r="AH2539" s="455" t="n"/>
      <c r="AI2539" s="455" t="n"/>
      <c r="AJ2539" s="455" t="n"/>
      <c r="AK2539" s="455" t="n"/>
      <c r="AL2539" s="455" t="n"/>
      <c r="AM2539" s="455" t="n"/>
      <c r="AN2539" s="455" t="n"/>
      <c r="AO2539" s="455" t="n"/>
      <c r="AP2539" s="455" t="n"/>
      <c r="AQ2539" s="455" t="n"/>
      <c r="AR2539" s="418" t="n"/>
      <c r="AS2539" s="418" t="n"/>
      <c r="AT2539" s="418" t="n"/>
    </row>
    <row r="2540">
      <c r="A2540" s="417" t="n">
        <v>2531</v>
      </c>
      <c r="B2540" s="418" t="inlineStr">
        <is>
          <t>CLEARNCE &amp; TRUCKING FEE</t>
        </is>
      </c>
      <c r="C2540" s="418" t="inlineStr">
        <is>
          <t>56ប៊ី-លីង សឹបផ្លាយ ឆេន មេនេចម៉ិន ឯ.ក</t>
        </is>
      </c>
      <c r="D2540" s="418" t="inlineStr">
        <is>
          <t>K004-902004795</t>
        </is>
      </c>
      <c r="E2540" s="418" t="inlineStr">
        <is>
          <t>TI2022-0475</t>
        </is>
      </c>
      <c r="F2540" s="419" t="n">
        <v>44732</v>
      </c>
      <c r="G2540" s="420" t="n">
        <v>210944</v>
      </c>
      <c r="H2540" s="418" t="n"/>
      <c r="I2540" s="455" t="n">
        <v>210944</v>
      </c>
      <c r="J2540" s="418">
        <f>IF(L2540&lt;&gt;"",L2540,K2540)</f>
        <v/>
      </c>
      <c r="K2540" s="418">
        <f>IF(AND(T2540=TRUE, U2540=TRUE, V2540=TRUE), IF(W2540&lt;-0.05, "អនុញ្ញាត (អ្នកផ្គត់ផ្គង់ប្រកាសខ្វះ)", "បានប្រកាស (អនុញ្ញាត)"), IF(AND(T2540=FALSE, U2540=FALSE, V2540=FALSE), "ព្យួរទុក (មិនមានទិន្នន័យ)", "ប្រកាសខុស (ព្យួរទុក)"))</f>
        <v/>
      </c>
      <c r="L2540" s="418" t="inlineStr"/>
      <c r="M2540" s="418" t="inlineStr"/>
      <c r="N2540" s="455" t="n"/>
      <c r="O2540" s="455">
        <f>IF(W2540&lt;0,AI2540,I2540)</f>
        <v/>
      </c>
      <c r="P2540" s="455">
        <f>I2540-O2540</f>
        <v/>
      </c>
      <c r="Q2540" s="418" t="n"/>
      <c r="R2540" s="418" t="inlineStr">
        <is>
          <t>TI2022-0475</t>
        </is>
      </c>
      <c r="S2540" s="418" t="inlineStr"/>
      <c r="T2540" s="418">
        <f>R2540=S2540</f>
        <v/>
      </c>
      <c r="U2540" s="418">
        <f>AND(MONTH(F2540)=MONTH(Y2540), YEAR(F2540)=YEAR(Y2540))</f>
        <v/>
      </c>
      <c r="V2540" s="418">
        <f>AND(AC2540&lt;&gt;"", 'Company information'!D$4&lt;&gt;"", RIGHT(SUBSTITUTE(AC2540,"-",""),9)=RIGHT(SUBSTITUTE('Company information'!D$4,"-",""),9))</f>
        <v/>
      </c>
      <c r="W2540" s="418">
        <f>AI2540-I2540</f>
        <v/>
      </c>
      <c r="X2540" s="455" t="n"/>
      <c r="Y2540" s="417" t="n"/>
      <c r="Z2540" s="418" t="n"/>
      <c r="AA2540" s="418" t="n"/>
      <c r="AB2540" s="418" t="n"/>
      <c r="AC2540" s="418" t="n"/>
      <c r="AD2540" s="418" t="n"/>
      <c r="AE2540" s="455" t="n"/>
      <c r="AF2540" s="455" t="n"/>
      <c r="AG2540" s="455" t="n"/>
      <c r="AH2540" s="455" t="n"/>
      <c r="AI2540" s="455" t="n"/>
      <c r="AJ2540" s="455" t="n"/>
      <c r="AK2540" s="455" t="n"/>
      <c r="AL2540" s="455" t="n"/>
      <c r="AM2540" s="455" t="n"/>
      <c r="AN2540" s="455" t="n"/>
      <c r="AO2540" s="455" t="n"/>
      <c r="AP2540" s="455" t="n"/>
      <c r="AQ2540" s="455" t="n"/>
      <c r="AR2540" s="418" t="n"/>
      <c r="AS2540" s="418" t="n"/>
      <c r="AT2540" s="418" t="n"/>
    </row>
    <row r="2541">
      <c r="A2541" s="417" t="n">
        <v>2532</v>
      </c>
      <c r="B2541" s="418" t="inlineStr">
        <is>
          <t>CLEARNCE &amp; TRUCKING FEE</t>
        </is>
      </c>
      <c r="C2541" s="418" t="inlineStr">
        <is>
          <t>56ប៊ី-លីង សឹបផ្លាយ ឆេន មេនេចម៉ិន ឯ.ក</t>
        </is>
      </c>
      <c r="D2541" s="418" t="inlineStr">
        <is>
          <t>K004-902004795</t>
        </is>
      </c>
      <c r="E2541" s="418" t="inlineStr">
        <is>
          <t>TI2022-0474</t>
        </is>
      </c>
      <c r="F2541" s="419" t="n">
        <v>44732</v>
      </c>
      <c r="G2541" s="420" t="n">
        <v>348160</v>
      </c>
      <c r="H2541" s="418" t="n"/>
      <c r="I2541" s="455" t="n">
        <v>348160</v>
      </c>
      <c r="J2541" s="418">
        <f>IF(L2541&lt;&gt;"",L2541,K2541)</f>
        <v/>
      </c>
      <c r="K2541" s="418">
        <f>IF(AND(T2541=TRUE, U2541=TRUE, V2541=TRUE), IF(W2541&lt;-0.05, "អនុញ្ញាត (អ្នកផ្គត់ផ្គង់ប្រកាសខ្វះ)", "បានប្រកាស (អនុញ្ញាត)"), IF(AND(T2541=FALSE, U2541=FALSE, V2541=FALSE), "ព្យួរទុក (មិនមានទិន្នន័យ)", "ប្រកាសខុស (ព្យួរទុក)"))</f>
        <v/>
      </c>
      <c r="L2541" s="418" t="inlineStr"/>
      <c r="M2541" s="418" t="inlineStr"/>
      <c r="N2541" s="455" t="n"/>
      <c r="O2541" s="455">
        <f>IF(W2541&lt;0,AI2541,I2541)</f>
        <v/>
      </c>
      <c r="P2541" s="455">
        <f>I2541-O2541</f>
        <v/>
      </c>
      <c r="Q2541" s="418" t="n"/>
      <c r="R2541" s="418" t="inlineStr">
        <is>
          <t>TI2022-0474</t>
        </is>
      </c>
      <c r="S2541" s="418" t="inlineStr"/>
      <c r="T2541" s="418">
        <f>R2541=S2541</f>
        <v/>
      </c>
      <c r="U2541" s="418">
        <f>AND(MONTH(F2541)=MONTH(Y2541), YEAR(F2541)=YEAR(Y2541))</f>
        <v/>
      </c>
      <c r="V2541" s="418">
        <f>AND(AC2541&lt;&gt;"", 'Company information'!D$4&lt;&gt;"", RIGHT(SUBSTITUTE(AC2541,"-",""),9)=RIGHT(SUBSTITUTE('Company information'!D$4,"-",""),9))</f>
        <v/>
      </c>
      <c r="W2541" s="418">
        <f>AI2541-I2541</f>
        <v/>
      </c>
      <c r="X2541" s="455" t="n"/>
      <c r="Y2541" s="417" t="n"/>
      <c r="Z2541" s="418" t="n"/>
      <c r="AA2541" s="418" t="n"/>
      <c r="AB2541" s="418" t="n"/>
      <c r="AC2541" s="418" t="n"/>
      <c r="AD2541" s="418" t="n"/>
      <c r="AE2541" s="455" t="n"/>
      <c r="AF2541" s="455" t="n"/>
      <c r="AG2541" s="455" t="n"/>
      <c r="AH2541" s="455" t="n"/>
      <c r="AI2541" s="455" t="n"/>
      <c r="AJ2541" s="455" t="n"/>
      <c r="AK2541" s="455" t="n"/>
      <c r="AL2541" s="455" t="n"/>
      <c r="AM2541" s="455" t="n"/>
      <c r="AN2541" s="455" t="n"/>
      <c r="AO2541" s="455" t="n"/>
      <c r="AP2541" s="455" t="n"/>
      <c r="AQ2541" s="455" t="n"/>
      <c r="AR2541" s="418" t="n"/>
      <c r="AS2541" s="418" t="n"/>
      <c r="AT2541" s="418" t="n"/>
    </row>
    <row r="2542">
      <c r="A2542" s="417" t="n">
        <v>2533</v>
      </c>
      <c r="B2542" s="418" t="inlineStr">
        <is>
          <t>CLEARNCE &amp; TRUCKING FEE</t>
        </is>
      </c>
      <c r="C2542" s="418" t="inlineStr">
        <is>
          <t>56ប៊ី-លីង សឹបផ្លាយ ឆេន មេនេចម៉ិន ឯ.ក</t>
        </is>
      </c>
      <c r="D2542" s="418" t="inlineStr">
        <is>
          <t>K004-902004795</t>
        </is>
      </c>
      <c r="E2542" s="418" t="inlineStr">
        <is>
          <t>TI2022-0473</t>
        </is>
      </c>
      <c r="F2542" s="419" t="n">
        <v>44732</v>
      </c>
      <c r="G2542" s="420" t="n">
        <v>186368</v>
      </c>
      <c r="H2542" s="418" t="n"/>
      <c r="I2542" s="455" t="n">
        <v>186368</v>
      </c>
      <c r="J2542" s="418">
        <f>IF(L2542&lt;&gt;"",L2542,K2542)</f>
        <v/>
      </c>
      <c r="K2542" s="418">
        <f>IF(AND(T2542=TRUE, U2542=TRUE, V2542=TRUE), IF(W2542&lt;-0.05, "អនុញ្ញាត (អ្នកផ្គត់ផ្គង់ប្រកាសខ្វះ)", "បានប្រកាស (អនុញ្ញាត)"), IF(AND(T2542=FALSE, U2542=FALSE, V2542=FALSE), "ព្យួរទុក (មិនមានទិន្នន័យ)", "ប្រកាសខុស (ព្យួរទុក)"))</f>
        <v/>
      </c>
      <c r="L2542" s="418" t="inlineStr"/>
      <c r="M2542" s="418" t="inlineStr"/>
      <c r="N2542" s="455" t="n"/>
      <c r="O2542" s="455">
        <f>IF(W2542&lt;0,AI2542,I2542)</f>
        <v/>
      </c>
      <c r="P2542" s="455">
        <f>I2542-O2542</f>
        <v/>
      </c>
      <c r="Q2542" s="418" t="n"/>
      <c r="R2542" s="418" t="inlineStr">
        <is>
          <t>TI2022-0473</t>
        </is>
      </c>
      <c r="S2542" s="418" t="inlineStr"/>
      <c r="T2542" s="418">
        <f>R2542=S2542</f>
        <v/>
      </c>
      <c r="U2542" s="418">
        <f>AND(MONTH(F2542)=MONTH(Y2542), YEAR(F2542)=YEAR(Y2542))</f>
        <v/>
      </c>
      <c r="V2542" s="418">
        <f>AND(AC2542&lt;&gt;"", 'Company information'!D$4&lt;&gt;"", RIGHT(SUBSTITUTE(AC2542,"-",""),9)=RIGHT(SUBSTITUTE('Company information'!D$4,"-",""),9))</f>
        <v/>
      </c>
      <c r="W2542" s="418">
        <f>AI2542-I2542</f>
        <v/>
      </c>
      <c r="X2542" s="455" t="n"/>
      <c r="Y2542" s="417" t="n"/>
      <c r="Z2542" s="418" t="n"/>
      <c r="AA2542" s="418" t="n"/>
      <c r="AB2542" s="418" t="n"/>
      <c r="AC2542" s="418" t="n"/>
      <c r="AD2542" s="418" t="n"/>
      <c r="AE2542" s="455" t="n"/>
      <c r="AF2542" s="455" t="n"/>
      <c r="AG2542" s="455" t="n"/>
      <c r="AH2542" s="455" t="n"/>
      <c r="AI2542" s="455" t="n"/>
      <c r="AJ2542" s="455" t="n"/>
      <c r="AK2542" s="455" t="n"/>
      <c r="AL2542" s="455" t="n"/>
      <c r="AM2542" s="455" t="n"/>
      <c r="AN2542" s="455" t="n"/>
      <c r="AO2542" s="455" t="n"/>
      <c r="AP2542" s="455" t="n"/>
      <c r="AQ2542" s="455" t="n"/>
      <c r="AR2542" s="418" t="n"/>
      <c r="AS2542" s="418" t="n"/>
      <c r="AT2542" s="418" t="n"/>
    </row>
    <row r="2543">
      <c r="A2543" s="417" t="n">
        <v>2534</v>
      </c>
      <c r="B2543" s="418" t="inlineStr">
        <is>
          <t>CLEARNCE &amp; TRUCKING FEE</t>
        </is>
      </c>
      <c r="C2543" s="418" t="inlineStr">
        <is>
          <t>56ប៊ី-លីង សឹបផ្លាយ ឆេន មេនេចម៉ិន ឯ.ក</t>
        </is>
      </c>
      <c r="D2543" s="418" t="inlineStr">
        <is>
          <t>K004-902004795</t>
        </is>
      </c>
      <c r="E2543" s="418" t="inlineStr">
        <is>
          <t>TI2022-0448</t>
        </is>
      </c>
      <c r="F2543" s="419" t="n">
        <v>44725</v>
      </c>
      <c r="G2543" s="420" t="n">
        <v>210996</v>
      </c>
      <c r="H2543" s="418" t="n"/>
      <c r="I2543" s="455" t="n">
        <v>210996</v>
      </c>
      <c r="J2543" s="418">
        <f>IF(L2543&lt;&gt;"",L2543,K2543)</f>
        <v/>
      </c>
      <c r="K2543" s="418">
        <f>IF(AND(T2543=TRUE, U2543=TRUE, V2543=TRUE), IF(W2543&lt;-0.05, "អនុញ្ញាត (អ្នកផ្គត់ផ្គង់ប្រកាសខ្វះ)", "បានប្រកាស (អនុញ្ញាត)"), IF(AND(T2543=FALSE, U2543=FALSE, V2543=FALSE), "ព្យួរទុក (មិនមានទិន្នន័យ)", "ប្រកាសខុស (ព្យួរទុក)"))</f>
        <v/>
      </c>
      <c r="L2543" s="418" t="inlineStr"/>
      <c r="M2543" s="418" t="inlineStr"/>
      <c r="N2543" s="455" t="n"/>
      <c r="O2543" s="455">
        <f>IF(W2543&lt;0,AI2543,I2543)</f>
        <v/>
      </c>
      <c r="P2543" s="455">
        <f>I2543-O2543</f>
        <v/>
      </c>
      <c r="Q2543" s="418" t="n"/>
      <c r="R2543" s="418" t="inlineStr">
        <is>
          <t>TI2022-0448</t>
        </is>
      </c>
      <c r="S2543" s="418" t="inlineStr"/>
      <c r="T2543" s="418">
        <f>R2543=S2543</f>
        <v/>
      </c>
      <c r="U2543" s="418">
        <f>AND(MONTH(F2543)=MONTH(Y2543), YEAR(F2543)=YEAR(Y2543))</f>
        <v/>
      </c>
      <c r="V2543" s="418">
        <f>AND(AC2543&lt;&gt;"", 'Company information'!D$4&lt;&gt;"", RIGHT(SUBSTITUTE(AC2543,"-",""),9)=RIGHT(SUBSTITUTE('Company information'!D$4,"-",""),9))</f>
        <v/>
      </c>
      <c r="W2543" s="418">
        <f>AI2543-I2543</f>
        <v/>
      </c>
      <c r="X2543" s="455" t="n"/>
      <c r="Y2543" s="417" t="n"/>
      <c r="Z2543" s="418" t="n"/>
      <c r="AA2543" s="418" t="n"/>
      <c r="AB2543" s="418" t="n"/>
      <c r="AC2543" s="418" t="n"/>
      <c r="AD2543" s="418" t="n"/>
      <c r="AE2543" s="455" t="n"/>
      <c r="AF2543" s="455" t="n"/>
      <c r="AG2543" s="455" t="n"/>
      <c r="AH2543" s="455" t="n"/>
      <c r="AI2543" s="455" t="n"/>
      <c r="AJ2543" s="455" t="n"/>
      <c r="AK2543" s="455" t="n"/>
      <c r="AL2543" s="455" t="n"/>
      <c r="AM2543" s="455" t="n"/>
      <c r="AN2543" s="455" t="n"/>
      <c r="AO2543" s="455" t="n"/>
      <c r="AP2543" s="455" t="n"/>
      <c r="AQ2543" s="455" t="n"/>
      <c r="AR2543" s="418" t="n"/>
      <c r="AS2543" s="418" t="n"/>
      <c r="AT2543" s="418" t="n"/>
    </row>
    <row r="2544">
      <c r="A2544" s="417" t="n">
        <v>2535</v>
      </c>
      <c r="B2544" s="418" t="inlineStr">
        <is>
          <t>LIFE -OFF,GATE FEE CHARGE</t>
        </is>
      </c>
      <c r="C2544" s="418" t="inlineStr">
        <is>
          <t>កំពង់ផែស្វយ័តភ្នំពេញ "ក.ស.ភ"</t>
        </is>
      </c>
      <c r="D2544" s="418" t="inlineStr">
        <is>
          <t>L001-100044999</t>
        </is>
      </c>
      <c r="E2544" s="418" t="inlineStr">
        <is>
          <t>INV20220644574</t>
        </is>
      </c>
      <c r="F2544" s="419" t="n">
        <v>44727</v>
      </c>
      <c r="G2544" s="420" t="n">
        <v>88474</v>
      </c>
      <c r="H2544" s="418" t="n"/>
      <c r="I2544" s="455" t="n">
        <v>88474</v>
      </c>
      <c r="J2544" s="418">
        <f>IF(L2544&lt;&gt;"",L2544,K2544)</f>
        <v/>
      </c>
      <c r="K2544" s="418">
        <f>IF(AND(T2544=TRUE, U2544=TRUE, V2544=TRUE), IF(W2544&lt;-0.05, "អនុញ្ញាត (អ្នកផ្គត់ផ្គង់ប្រកាសខ្វះ)", "បានប្រកាស (អនុញ្ញាត)"), IF(AND(T2544=FALSE, U2544=FALSE, V2544=FALSE), "ព្យួរទុក (មិនមានទិន្នន័យ)", "ប្រកាសខុស (ព្យួរទុក)"))</f>
        <v/>
      </c>
      <c r="L2544" s="418" t="inlineStr"/>
      <c r="M2544" s="418" t="inlineStr"/>
      <c r="N2544" s="455" t="n"/>
      <c r="O2544" s="455">
        <f>IF(W2544&lt;0,AI2544,I2544)</f>
        <v/>
      </c>
      <c r="P2544" s="455">
        <f>I2544-O2544</f>
        <v/>
      </c>
      <c r="Q2544" s="418" t="n"/>
      <c r="R2544" s="418" t="inlineStr">
        <is>
          <t>INV20220644574</t>
        </is>
      </c>
      <c r="S2544" s="418" t="inlineStr"/>
      <c r="T2544" s="418">
        <f>R2544=S2544</f>
        <v/>
      </c>
      <c r="U2544" s="418">
        <f>AND(MONTH(F2544)=MONTH(Y2544), YEAR(F2544)=YEAR(Y2544))</f>
        <v/>
      </c>
      <c r="V2544" s="418">
        <f>AND(AC2544&lt;&gt;"", 'Company information'!D$4&lt;&gt;"", RIGHT(SUBSTITUTE(AC2544,"-",""),9)=RIGHT(SUBSTITUTE('Company information'!D$4,"-",""),9))</f>
        <v/>
      </c>
      <c r="W2544" s="418">
        <f>AI2544-I2544</f>
        <v/>
      </c>
      <c r="X2544" s="455" t="n"/>
      <c r="Y2544" s="417" t="n"/>
      <c r="Z2544" s="418" t="n"/>
      <c r="AA2544" s="418" t="n"/>
      <c r="AB2544" s="418" t="n"/>
      <c r="AC2544" s="418" t="n"/>
      <c r="AD2544" s="418" t="n"/>
      <c r="AE2544" s="455" t="n"/>
      <c r="AF2544" s="455" t="n"/>
      <c r="AG2544" s="455" t="n"/>
      <c r="AH2544" s="455" t="n"/>
      <c r="AI2544" s="455" t="n"/>
      <c r="AJ2544" s="455" t="n"/>
      <c r="AK2544" s="455" t="n"/>
      <c r="AL2544" s="455" t="n"/>
      <c r="AM2544" s="455" t="n"/>
      <c r="AN2544" s="455" t="n"/>
      <c r="AO2544" s="455" t="n"/>
      <c r="AP2544" s="455" t="n"/>
      <c r="AQ2544" s="455" t="n"/>
      <c r="AR2544" s="418" t="n"/>
      <c r="AS2544" s="418" t="n"/>
      <c r="AT2544" s="418" t="n"/>
    </row>
    <row r="2545">
      <c r="A2545" s="417" t="n">
        <v>2536</v>
      </c>
      <c r="B2545" s="418" t="inlineStr">
        <is>
          <t>CLEARNCE &amp; TRUCKING FEE</t>
        </is>
      </c>
      <c r="C2545" s="418" t="inlineStr">
        <is>
          <t>56ប៊ី-លីង សឹបផ្លាយ ឆេន មេនេចម៉ិន ឯ.ក</t>
        </is>
      </c>
      <c r="D2545" s="418" t="inlineStr">
        <is>
          <t>K004-902004795</t>
        </is>
      </c>
      <c r="E2545" s="418" t="inlineStr">
        <is>
          <t>TI2022-0447</t>
        </is>
      </c>
      <c r="F2545" s="419" t="n">
        <v>44725</v>
      </c>
      <c r="G2545" s="420" t="n">
        <v>678054</v>
      </c>
      <c r="H2545" s="418" t="n"/>
      <c r="I2545" s="455" t="n">
        <v>678054</v>
      </c>
      <c r="J2545" s="418">
        <f>IF(L2545&lt;&gt;"",L2545,K2545)</f>
        <v/>
      </c>
      <c r="K2545" s="418">
        <f>IF(AND(T2545=TRUE, U2545=TRUE, V2545=TRUE), IF(W2545&lt;-0.05, "អនុញ្ញាត (អ្នកផ្គត់ផ្គង់ប្រកាសខ្វះ)", "បានប្រកាស (អនុញ្ញាត)"), IF(AND(T2545=FALSE, U2545=FALSE, V2545=FALSE), "ព្យួរទុក (មិនមានទិន្នន័យ)", "ប្រកាសខុស (ព្យួរទុក)"))</f>
        <v/>
      </c>
      <c r="L2545" s="418" t="inlineStr"/>
      <c r="M2545" s="418" t="inlineStr"/>
      <c r="N2545" s="455" t="n"/>
      <c r="O2545" s="455">
        <f>IF(W2545&lt;0,AI2545,I2545)</f>
        <v/>
      </c>
      <c r="P2545" s="455">
        <f>I2545-O2545</f>
        <v/>
      </c>
      <c r="Q2545" s="418" t="n"/>
      <c r="R2545" s="418" t="inlineStr">
        <is>
          <t>TI2022-0447</t>
        </is>
      </c>
      <c r="S2545" s="418" t="inlineStr"/>
      <c r="T2545" s="418">
        <f>R2545=S2545</f>
        <v/>
      </c>
      <c r="U2545" s="418">
        <f>AND(MONTH(F2545)=MONTH(Y2545), YEAR(F2545)=YEAR(Y2545))</f>
        <v/>
      </c>
      <c r="V2545" s="418">
        <f>AND(AC2545&lt;&gt;"", 'Company information'!D$4&lt;&gt;"", RIGHT(SUBSTITUTE(AC2545,"-",""),9)=RIGHT(SUBSTITUTE('Company information'!D$4,"-",""),9))</f>
        <v/>
      </c>
      <c r="W2545" s="418">
        <f>AI2545-I2545</f>
        <v/>
      </c>
      <c r="X2545" s="455" t="n"/>
      <c r="Y2545" s="417" t="n"/>
      <c r="Z2545" s="418" t="n"/>
      <c r="AA2545" s="418" t="n"/>
      <c r="AB2545" s="418" t="n"/>
      <c r="AC2545" s="418" t="n"/>
      <c r="AD2545" s="418" t="n"/>
      <c r="AE2545" s="455" t="n"/>
      <c r="AF2545" s="455" t="n"/>
      <c r="AG2545" s="455" t="n"/>
      <c r="AH2545" s="455" t="n"/>
      <c r="AI2545" s="455" t="n"/>
      <c r="AJ2545" s="455" t="n"/>
      <c r="AK2545" s="455" t="n"/>
      <c r="AL2545" s="455" t="n"/>
      <c r="AM2545" s="455" t="n"/>
      <c r="AN2545" s="455" t="n"/>
      <c r="AO2545" s="455" t="n"/>
      <c r="AP2545" s="455" t="n"/>
      <c r="AQ2545" s="455" t="n"/>
      <c r="AR2545" s="418" t="n"/>
      <c r="AS2545" s="418" t="n"/>
      <c r="AT2545" s="418" t="n"/>
    </row>
    <row r="2546">
      <c r="A2546" s="417" t="n">
        <v>2537</v>
      </c>
      <c r="B2546" s="418" t="inlineStr">
        <is>
          <t>Lift-On &amp; Lift-Off</t>
        </is>
      </c>
      <c r="C2546" s="418" t="inlineStr">
        <is>
          <t>កំពង់ផែស្វយ័តក្រុងព្រះសីហនុ</t>
        </is>
      </c>
      <c r="D2546" s="418" t="inlineStr">
        <is>
          <t>L001-100044638</t>
        </is>
      </c>
      <c r="E2546" s="418" t="inlineStr">
        <is>
          <t>105326</t>
        </is>
      </c>
      <c r="F2546" s="419" t="n">
        <v>44840</v>
      </c>
      <c r="G2546" s="420" t="n">
        <v>62669</v>
      </c>
      <c r="H2546" s="418" t="n"/>
      <c r="I2546" s="455" t="n">
        <v>62669</v>
      </c>
      <c r="J2546" s="418">
        <f>IF(L2546&lt;&gt;"",L2546,K2546)</f>
        <v/>
      </c>
      <c r="K2546" s="418">
        <f>IF(AND(T2546=TRUE, U2546=TRUE, V2546=TRUE), IF(W2546&lt;-0.05, "អនុញ្ញាត (អ្នកផ្គត់ផ្គង់ប្រកាសខ្វះ)", "បានប្រកាស (អនុញ្ញាត)"), IF(AND(T2546=FALSE, U2546=FALSE, V2546=FALSE), "ព្យួរទុក (មិនមានទិន្នន័យ)", "ប្រកាសខុស (ព្យួរទុក)"))</f>
        <v/>
      </c>
      <c r="L2546" s="418" t="inlineStr"/>
      <c r="M2546" s="418" t="inlineStr"/>
      <c r="N2546" s="455" t="n"/>
      <c r="O2546" s="455">
        <f>IF(W2546&lt;0,AI2546,I2546)</f>
        <v/>
      </c>
      <c r="P2546" s="455">
        <f>I2546-O2546</f>
        <v/>
      </c>
      <c r="Q2546" s="418" t="n"/>
      <c r="R2546" s="418" t="inlineStr">
        <is>
          <t>105326</t>
        </is>
      </c>
      <c r="S2546" s="418" t="inlineStr"/>
      <c r="T2546" s="418">
        <f>R2546=S2546</f>
        <v/>
      </c>
      <c r="U2546" s="418">
        <f>AND(MONTH(F2546)=MONTH(Y2546), YEAR(F2546)=YEAR(Y2546))</f>
        <v/>
      </c>
      <c r="V2546" s="418">
        <f>AND(AC2546&lt;&gt;"", 'Company information'!D$4&lt;&gt;"", RIGHT(SUBSTITUTE(AC2546,"-",""),9)=RIGHT(SUBSTITUTE('Company information'!D$4,"-",""),9))</f>
        <v/>
      </c>
      <c r="W2546" s="418">
        <f>AI2546-I2546</f>
        <v/>
      </c>
      <c r="X2546" s="455" t="n"/>
      <c r="Y2546" s="417" t="n"/>
      <c r="Z2546" s="418" t="n"/>
      <c r="AA2546" s="418" t="n"/>
      <c r="AB2546" s="418" t="n"/>
      <c r="AC2546" s="418" t="n"/>
      <c r="AD2546" s="418" t="n"/>
      <c r="AE2546" s="455" t="n"/>
      <c r="AF2546" s="455" t="n"/>
      <c r="AG2546" s="455" t="n"/>
      <c r="AH2546" s="455" t="n"/>
      <c r="AI2546" s="455" t="n"/>
      <c r="AJ2546" s="455" t="n"/>
      <c r="AK2546" s="455" t="n"/>
      <c r="AL2546" s="455" t="n"/>
      <c r="AM2546" s="455" t="n"/>
      <c r="AN2546" s="455" t="n"/>
      <c r="AO2546" s="455" t="n"/>
      <c r="AP2546" s="455" t="n"/>
      <c r="AQ2546" s="455" t="n"/>
      <c r="AR2546" s="418" t="n"/>
      <c r="AS2546" s="418" t="n"/>
      <c r="AT2546" s="418" t="n"/>
    </row>
    <row r="2547">
      <c r="A2547" s="417" t="n">
        <v>2538</v>
      </c>
      <c r="B2547" s="418" t="inlineStr">
        <is>
          <t>CLEARNCE &amp; TRUCKING FEE</t>
        </is>
      </c>
      <c r="C2547" s="418" t="inlineStr">
        <is>
          <t>56ប៊ី-លីង សឹបផ្លាយ ឆេន មេនេចម៉ិន ឯ.ក</t>
        </is>
      </c>
      <c r="D2547" s="418" t="inlineStr">
        <is>
          <t>K004-902004795</t>
        </is>
      </c>
      <c r="E2547" s="418" t="inlineStr">
        <is>
          <t>TI2022-0446</t>
        </is>
      </c>
      <c r="F2547" s="419" t="n">
        <v>44725</v>
      </c>
      <c r="G2547" s="420" t="n">
        <v>788673</v>
      </c>
      <c r="H2547" s="418" t="n"/>
      <c r="I2547" s="455" t="n">
        <v>788673</v>
      </c>
      <c r="J2547" s="418">
        <f>IF(L2547&lt;&gt;"",L2547,K2547)</f>
        <v/>
      </c>
      <c r="K2547" s="418">
        <f>IF(AND(T2547=TRUE, U2547=TRUE, V2547=TRUE), IF(W2547&lt;-0.05, "អនុញ្ញាត (អ្នកផ្គត់ផ្គង់ប្រកាសខ្វះ)", "បានប្រកាស (អនុញ្ញាត)"), IF(AND(T2547=FALSE, U2547=FALSE, V2547=FALSE), "ព្យួរទុក (មិនមានទិន្នន័យ)", "ប្រកាសខុស (ព្យួរទុក)"))</f>
        <v/>
      </c>
      <c r="L2547" s="418" t="inlineStr"/>
      <c r="M2547" s="418" t="inlineStr"/>
      <c r="N2547" s="455" t="n"/>
      <c r="O2547" s="455">
        <f>IF(W2547&lt;0,AI2547,I2547)</f>
        <v/>
      </c>
      <c r="P2547" s="455">
        <f>I2547-O2547</f>
        <v/>
      </c>
      <c r="Q2547" s="418" t="n"/>
      <c r="R2547" s="418" t="inlineStr">
        <is>
          <t>TI2022-0446</t>
        </is>
      </c>
      <c r="S2547" s="418" t="inlineStr"/>
      <c r="T2547" s="418">
        <f>R2547=S2547</f>
        <v/>
      </c>
      <c r="U2547" s="418">
        <f>AND(MONTH(F2547)=MONTH(Y2547), YEAR(F2547)=YEAR(Y2547))</f>
        <v/>
      </c>
      <c r="V2547" s="418">
        <f>AND(AC2547&lt;&gt;"", 'Company information'!D$4&lt;&gt;"", RIGHT(SUBSTITUTE(AC2547,"-",""),9)=RIGHT(SUBSTITUTE('Company information'!D$4,"-",""),9))</f>
        <v/>
      </c>
      <c r="W2547" s="418">
        <f>AI2547-I2547</f>
        <v/>
      </c>
      <c r="X2547" s="455" t="n"/>
      <c r="Y2547" s="417" t="n"/>
      <c r="Z2547" s="418" t="n"/>
      <c r="AA2547" s="418" t="n"/>
      <c r="AB2547" s="418" t="n"/>
      <c r="AC2547" s="418" t="n"/>
      <c r="AD2547" s="418" t="n"/>
      <c r="AE2547" s="455" t="n"/>
      <c r="AF2547" s="455" t="n"/>
      <c r="AG2547" s="455" t="n"/>
      <c r="AH2547" s="455" t="n"/>
      <c r="AI2547" s="455" t="n"/>
      <c r="AJ2547" s="455" t="n"/>
      <c r="AK2547" s="455" t="n"/>
      <c r="AL2547" s="455" t="n"/>
      <c r="AM2547" s="455" t="n"/>
      <c r="AN2547" s="455" t="n"/>
      <c r="AO2547" s="455" t="n"/>
      <c r="AP2547" s="455" t="n"/>
      <c r="AQ2547" s="455" t="n"/>
      <c r="AR2547" s="418" t="n"/>
      <c r="AS2547" s="418" t="n"/>
      <c r="AT2547" s="418" t="n"/>
    </row>
    <row r="2548">
      <c r="A2548" s="417" t="n">
        <v>2539</v>
      </c>
      <c r="B2548" s="418" t="inlineStr">
        <is>
          <t>LIFE -OFF,GATE FEE CHARGE</t>
        </is>
      </c>
      <c r="C2548" s="418" t="inlineStr">
        <is>
          <t>កំពង់ផែស្វយ័តភ្នំពេញ "ក.ស.ភ"</t>
        </is>
      </c>
      <c r="D2548" s="418" t="inlineStr">
        <is>
          <t>L001-100044999</t>
        </is>
      </c>
      <c r="E2548" s="418" t="inlineStr">
        <is>
          <t>INV20220644571</t>
        </is>
      </c>
      <c r="F2548" s="419" t="n">
        <v>44727</v>
      </c>
      <c r="G2548" s="420" t="n">
        <v>19661</v>
      </c>
      <c r="H2548" s="418" t="n"/>
      <c r="I2548" s="455" t="n">
        <v>19661</v>
      </c>
      <c r="J2548" s="418">
        <f>IF(L2548&lt;&gt;"",L2548,K2548)</f>
        <v/>
      </c>
      <c r="K2548" s="418">
        <f>IF(AND(T2548=TRUE, U2548=TRUE, V2548=TRUE), IF(W2548&lt;-0.05, "អនុញ្ញាត (អ្នកផ្គត់ផ្គង់ប្រកាសខ្វះ)", "បានប្រកាស (អនុញ្ញាត)"), IF(AND(T2548=FALSE, U2548=FALSE, V2548=FALSE), "ព្យួរទុក (មិនមានទិន្នន័យ)", "ប្រកាសខុស (ព្យួរទុក)"))</f>
        <v/>
      </c>
      <c r="L2548" s="418" t="inlineStr"/>
      <c r="M2548" s="418" t="inlineStr"/>
      <c r="N2548" s="455" t="n"/>
      <c r="O2548" s="455">
        <f>IF(W2548&lt;0,AI2548,I2548)</f>
        <v/>
      </c>
      <c r="P2548" s="455">
        <f>I2548-O2548</f>
        <v/>
      </c>
      <c r="Q2548" s="418" t="n"/>
      <c r="R2548" s="418" t="inlineStr">
        <is>
          <t>INV20220644571</t>
        </is>
      </c>
      <c r="S2548" s="418" t="inlineStr"/>
      <c r="T2548" s="418">
        <f>R2548=S2548</f>
        <v/>
      </c>
      <c r="U2548" s="418">
        <f>AND(MONTH(F2548)=MONTH(Y2548), YEAR(F2548)=YEAR(Y2548))</f>
        <v/>
      </c>
      <c r="V2548" s="418">
        <f>AND(AC2548&lt;&gt;"", 'Company information'!D$4&lt;&gt;"", RIGHT(SUBSTITUTE(AC2548,"-",""),9)=RIGHT(SUBSTITUTE('Company information'!D$4,"-",""),9))</f>
        <v/>
      </c>
      <c r="W2548" s="418">
        <f>AI2548-I2548</f>
        <v/>
      </c>
      <c r="X2548" s="455" t="n"/>
      <c r="Y2548" s="417" t="n"/>
      <c r="Z2548" s="418" t="n"/>
      <c r="AA2548" s="418" t="n"/>
      <c r="AB2548" s="418" t="n"/>
      <c r="AC2548" s="418" t="n"/>
      <c r="AD2548" s="418" t="n"/>
      <c r="AE2548" s="455" t="n"/>
      <c r="AF2548" s="455" t="n"/>
      <c r="AG2548" s="455" t="n"/>
      <c r="AH2548" s="455" t="n"/>
      <c r="AI2548" s="455" t="n"/>
      <c r="AJ2548" s="455" t="n"/>
      <c r="AK2548" s="455" t="n"/>
      <c r="AL2548" s="455" t="n"/>
      <c r="AM2548" s="455" t="n"/>
      <c r="AN2548" s="455" t="n"/>
      <c r="AO2548" s="455" t="n"/>
      <c r="AP2548" s="455" t="n"/>
      <c r="AQ2548" s="455" t="n"/>
      <c r="AR2548" s="418" t="n"/>
      <c r="AS2548" s="418" t="n"/>
      <c r="AT2548" s="418" t="n"/>
    </row>
    <row r="2549">
      <c r="A2549" s="417" t="n">
        <v>2540</v>
      </c>
      <c r="B2549" s="418" t="inlineStr">
        <is>
          <t>CLEARNCE &amp; TRUCKING FEE</t>
        </is>
      </c>
      <c r="C2549" s="418" t="inlineStr">
        <is>
          <t>56ប៊ី-លីង សឹបផ្លាយ ឆេន មេនេចម៉ិន ឯ.ក</t>
        </is>
      </c>
      <c r="D2549" s="418" t="inlineStr">
        <is>
          <t>K004-902004795</t>
        </is>
      </c>
      <c r="E2549" s="418" t="inlineStr">
        <is>
          <t>TI2022-0445</t>
        </is>
      </c>
      <c r="F2549" s="419" t="n">
        <v>44725</v>
      </c>
      <c r="G2549" s="420" t="n">
        <v>260160</v>
      </c>
      <c r="H2549" s="418" t="n"/>
      <c r="I2549" s="455" t="n">
        <v>260160</v>
      </c>
      <c r="J2549" s="418">
        <f>IF(L2549&lt;&gt;"",L2549,K2549)</f>
        <v/>
      </c>
      <c r="K2549" s="418">
        <f>IF(AND(T2549=TRUE, U2549=TRUE, V2549=TRUE), IF(W2549&lt;-0.05, "អនុញ្ញាត (អ្នកផ្គត់ផ្គង់ប្រកាសខ្វះ)", "បានប្រកាស (អនុញ្ញាត)"), IF(AND(T2549=FALSE, U2549=FALSE, V2549=FALSE), "ព្យួរទុក (មិនមានទិន្នន័យ)", "ប្រកាសខុស (ព្យួរទុក)"))</f>
        <v/>
      </c>
      <c r="L2549" s="418" t="inlineStr"/>
      <c r="M2549" s="418" t="inlineStr"/>
      <c r="N2549" s="455" t="n"/>
      <c r="O2549" s="455">
        <f>IF(W2549&lt;0,AI2549,I2549)</f>
        <v/>
      </c>
      <c r="P2549" s="455">
        <f>I2549-O2549</f>
        <v/>
      </c>
      <c r="Q2549" s="418" t="n"/>
      <c r="R2549" s="418" t="inlineStr">
        <is>
          <t>TI2022-0445</t>
        </is>
      </c>
      <c r="S2549" s="418" t="inlineStr"/>
      <c r="T2549" s="418">
        <f>R2549=S2549</f>
        <v/>
      </c>
      <c r="U2549" s="418">
        <f>AND(MONTH(F2549)=MONTH(Y2549), YEAR(F2549)=YEAR(Y2549))</f>
        <v/>
      </c>
      <c r="V2549" s="418">
        <f>AND(AC2549&lt;&gt;"", 'Company information'!D$4&lt;&gt;"", RIGHT(SUBSTITUTE(AC2549,"-",""),9)=RIGHT(SUBSTITUTE('Company information'!D$4,"-",""),9))</f>
        <v/>
      </c>
      <c r="W2549" s="418">
        <f>AI2549-I2549</f>
        <v/>
      </c>
      <c r="X2549" s="455" t="n"/>
      <c r="Y2549" s="417" t="n"/>
      <c r="Z2549" s="418" t="n"/>
      <c r="AA2549" s="418" t="n"/>
      <c r="AB2549" s="418" t="n"/>
      <c r="AC2549" s="418" t="n"/>
      <c r="AD2549" s="418" t="n"/>
      <c r="AE2549" s="455" t="n"/>
      <c r="AF2549" s="455" t="n"/>
      <c r="AG2549" s="455" t="n"/>
      <c r="AH2549" s="455" t="n"/>
      <c r="AI2549" s="455" t="n"/>
      <c r="AJ2549" s="455" t="n"/>
      <c r="AK2549" s="455" t="n"/>
      <c r="AL2549" s="455" t="n"/>
      <c r="AM2549" s="455" t="n"/>
      <c r="AN2549" s="455" t="n"/>
      <c r="AO2549" s="455" t="n"/>
      <c r="AP2549" s="455" t="n"/>
      <c r="AQ2549" s="455" t="n"/>
      <c r="AR2549" s="418" t="n"/>
      <c r="AS2549" s="418" t="n"/>
      <c r="AT2549" s="418" t="n"/>
    </row>
    <row r="2550">
      <c r="A2550" s="417" t="n">
        <v>2541</v>
      </c>
      <c r="B2550" s="418" t="inlineStr">
        <is>
          <t>LIFE -OFF,GATE FEE CHARGE</t>
        </is>
      </c>
      <c r="C2550" s="418" t="inlineStr">
        <is>
          <t>កំពង់ផែស្វយ័តភ្នំពេញ "ក.ស.ភ"</t>
        </is>
      </c>
      <c r="D2550" s="418" t="inlineStr">
        <is>
          <t>L001-100044999</t>
        </is>
      </c>
      <c r="E2550" s="418" t="inlineStr">
        <is>
          <t>INV20220644576</t>
        </is>
      </c>
      <c r="F2550" s="419" t="n">
        <v>44727</v>
      </c>
      <c r="G2550" s="420" t="n">
        <v>29491</v>
      </c>
      <c r="H2550" s="418" t="n"/>
      <c r="I2550" s="455" t="n">
        <v>29491</v>
      </c>
      <c r="J2550" s="418">
        <f>IF(L2550&lt;&gt;"",L2550,K2550)</f>
        <v/>
      </c>
      <c r="K2550" s="418">
        <f>IF(AND(T2550=TRUE, U2550=TRUE, V2550=TRUE), IF(W2550&lt;-0.05, "អនុញ្ញាត (អ្នកផ្គត់ផ្គង់ប្រកាសខ្វះ)", "បានប្រកាស (អនុញ្ញាត)"), IF(AND(T2550=FALSE, U2550=FALSE, V2550=FALSE), "ព្យួរទុក (មិនមានទិន្នន័យ)", "ប្រកាសខុស (ព្យួរទុក)"))</f>
        <v/>
      </c>
      <c r="L2550" s="418" t="inlineStr"/>
      <c r="M2550" s="418" t="inlineStr"/>
      <c r="N2550" s="455" t="n"/>
      <c r="O2550" s="455">
        <f>IF(W2550&lt;0,AI2550,I2550)</f>
        <v/>
      </c>
      <c r="P2550" s="455">
        <f>I2550-O2550</f>
        <v/>
      </c>
      <c r="Q2550" s="418" t="n"/>
      <c r="R2550" s="418" t="inlineStr">
        <is>
          <t>INV20220644576</t>
        </is>
      </c>
      <c r="S2550" s="418" t="inlineStr"/>
      <c r="T2550" s="418">
        <f>R2550=S2550</f>
        <v/>
      </c>
      <c r="U2550" s="418">
        <f>AND(MONTH(F2550)=MONTH(Y2550), YEAR(F2550)=YEAR(Y2550))</f>
        <v/>
      </c>
      <c r="V2550" s="418">
        <f>AND(AC2550&lt;&gt;"", 'Company information'!D$4&lt;&gt;"", RIGHT(SUBSTITUTE(AC2550,"-",""),9)=RIGHT(SUBSTITUTE('Company information'!D$4,"-",""),9))</f>
        <v/>
      </c>
      <c r="W2550" s="418">
        <f>AI2550-I2550</f>
        <v/>
      </c>
      <c r="X2550" s="455" t="n"/>
      <c r="Y2550" s="417" t="n"/>
      <c r="Z2550" s="418" t="n"/>
      <c r="AA2550" s="418" t="n"/>
      <c r="AB2550" s="418" t="n"/>
      <c r="AC2550" s="418" t="n"/>
      <c r="AD2550" s="418" t="n"/>
      <c r="AE2550" s="455" t="n"/>
      <c r="AF2550" s="455" t="n"/>
      <c r="AG2550" s="455" t="n"/>
      <c r="AH2550" s="455" t="n"/>
      <c r="AI2550" s="455" t="n"/>
      <c r="AJ2550" s="455" t="n"/>
      <c r="AK2550" s="455" t="n"/>
      <c r="AL2550" s="455" t="n"/>
      <c r="AM2550" s="455" t="n"/>
      <c r="AN2550" s="455" t="n"/>
      <c r="AO2550" s="455" t="n"/>
      <c r="AP2550" s="455" t="n"/>
      <c r="AQ2550" s="455" t="n"/>
      <c r="AR2550" s="418" t="n"/>
      <c r="AS2550" s="418" t="n"/>
      <c r="AT2550" s="418" t="n"/>
    </row>
    <row r="2551">
      <c r="A2551" s="417" t="n">
        <v>2542</v>
      </c>
      <c r="B2551" s="418" t="inlineStr">
        <is>
          <t>CLEARNCE &amp; TRUCKING FEE</t>
        </is>
      </c>
      <c r="C2551" s="418" t="inlineStr">
        <is>
          <t>56ប៊ី-លីង សឹបផ្លាយ ឆេន មេនេចម៉ិន ឯ.ក</t>
        </is>
      </c>
      <c r="D2551" s="418" t="inlineStr">
        <is>
          <t>K004-902004795</t>
        </is>
      </c>
      <c r="E2551" s="418" t="inlineStr">
        <is>
          <t>TI2022-0444</t>
        </is>
      </c>
      <c r="F2551" s="419" t="n">
        <v>44840</v>
      </c>
      <c r="G2551" s="420" t="n">
        <v>272384</v>
      </c>
      <c r="H2551" s="418" t="n"/>
      <c r="I2551" s="455" t="n">
        <v>272384</v>
      </c>
      <c r="J2551" s="418">
        <f>IF(L2551&lt;&gt;"",L2551,K2551)</f>
        <v/>
      </c>
      <c r="K2551" s="418">
        <f>IF(AND(T2551=TRUE, U2551=TRUE, V2551=TRUE), IF(W2551&lt;-0.05, "អនុញ្ញាត (អ្នកផ្គត់ផ្គង់ប្រកាសខ្វះ)", "បានប្រកាស (អនុញ្ញាត)"), IF(AND(T2551=FALSE, U2551=FALSE, V2551=FALSE), "ព្យួរទុក (មិនមានទិន្នន័យ)", "ប្រកាសខុស (ព្យួរទុក)"))</f>
        <v/>
      </c>
      <c r="L2551" s="418" t="inlineStr"/>
      <c r="M2551" s="418" t="inlineStr"/>
      <c r="N2551" s="455" t="n"/>
      <c r="O2551" s="455">
        <f>IF(W2551&lt;0,AI2551,I2551)</f>
        <v/>
      </c>
      <c r="P2551" s="455">
        <f>I2551-O2551</f>
        <v/>
      </c>
      <c r="Q2551" s="418" t="n"/>
      <c r="R2551" s="418" t="inlineStr">
        <is>
          <t>TI2022-0444</t>
        </is>
      </c>
      <c r="S2551" s="418" t="inlineStr"/>
      <c r="T2551" s="418">
        <f>R2551=S2551</f>
        <v/>
      </c>
      <c r="U2551" s="418">
        <f>AND(MONTH(F2551)=MONTH(Y2551), YEAR(F2551)=YEAR(Y2551))</f>
        <v/>
      </c>
      <c r="V2551" s="418">
        <f>AND(AC2551&lt;&gt;"", 'Company information'!D$4&lt;&gt;"", RIGHT(SUBSTITUTE(AC2551,"-",""),9)=RIGHT(SUBSTITUTE('Company information'!D$4,"-",""),9))</f>
        <v/>
      </c>
      <c r="W2551" s="418">
        <f>AI2551-I2551</f>
        <v/>
      </c>
      <c r="X2551" s="455" t="n"/>
      <c r="Y2551" s="417" t="n"/>
      <c r="Z2551" s="418" t="n"/>
      <c r="AA2551" s="418" t="n"/>
      <c r="AB2551" s="418" t="n"/>
      <c r="AC2551" s="418" t="n"/>
      <c r="AD2551" s="418" t="n"/>
      <c r="AE2551" s="455" t="n"/>
      <c r="AF2551" s="455" t="n"/>
      <c r="AG2551" s="455" t="n"/>
      <c r="AH2551" s="455" t="n"/>
      <c r="AI2551" s="455" t="n"/>
      <c r="AJ2551" s="455" t="n"/>
      <c r="AK2551" s="455" t="n"/>
      <c r="AL2551" s="455" t="n"/>
      <c r="AM2551" s="455" t="n"/>
      <c r="AN2551" s="455" t="n"/>
      <c r="AO2551" s="455" t="n"/>
      <c r="AP2551" s="455" t="n"/>
      <c r="AQ2551" s="455" t="n"/>
      <c r="AR2551" s="418" t="n"/>
      <c r="AS2551" s="418" t="n"/>
      <c r="AT2551" s="418" t="n"/>
    </row>
    <row r="2552">
      <c r="A2552" s="417" t="n">
        <v>2543</v>
      </c>
      <c r="B2552" s="418" t="inlineStr">
        <is>
          <t>LIFE -OFF,GATE FEE CHARGE</t>
        </is>
      </c>
      <c r="C2552" s="418" t="inlineStr">
        <is>
          <t>កំពង់ផែស្វយ័តភ្នំពេញ "ក.ស.ភ"</t>
        </is>
      </c>
      <c r="D2552" s="418" t="inlineStr">
        <is>
          <t>L001-100044999</t>
        </is>
      </c>
      <c r="E2552" s="418" t="inlineStr">
        <is>
          <t>INV20220642432</t>
        </is>
      </c>
      <c r="F2552" s="419" t="n">
        <v>44779</v>
      </c>
      <c r="G2552" s="420" t="n">
        <v>29491</v>
      </c>
      <c r="H2552" s="418" t="n"/>
      <c r="I2552" s="455" t="n">
        <v>29491</v>
      </c>
      <c r="J2552" s="418">
        <f>IF(L2552&lt;&gt;"",L2552,K2552)</f>
        <v/>
      </c>
      <c r="K2552" s="418">
        <f>IF(AND(T2552=TRUE, U2552=TRUE, V2552=TRUE), IF(W2552&lt;-0.05, "អនុញ្ញាត (អ្នកផ្គត់ផ្គង់ប្រកាសខ្វះ)", "បានប្រកាស (អនុញ្ញាត)"), IF(AND(T2552=FALSE, U2552=FALSE, V2552=FALSE), "ព្យួរទុក (មិនមានទិន្នន័យ)", "ប្រកាសខុស (ព្យួរទុក)"))</f>
        <v/>
      </c>
      <c r="L2552" s="418" t="inlineStr"/>
      <c r="M2552" s="418" t="inlineStr"/>
      <c r="N2552" s="455" t="n"/>
      <c r="O2552" s="455">
        <f>IF(W2552&lt;0,AI2552,I2552)</f>
        <v/>
      </c>
      <c r="P2552" s="455">
        <f>I2552-O2552</f>
        <v/>
      </c>
      <c r="Q2552" s="418" t="n"/>
      <c r="R2552" s="418" t="inlineStr">
        <is>
          <t>INV20220642432</t>
        </is>
      </c>
      <c r="S2552" s="418" t="inlineStr"/>
      <c r="T2552" s="418">
        <f>R2552=S2552</f>
        <v/>
      </c>
      <c r="U2552" s="418">
        <f>AND(MONTH(F2552)=MONTH(Y2552), YEAR(F2552)=YEAR(Y2552))</f>
        <v/>
      </c>
      <c r="V2552" s="418">
        <f>AND(AC2552&lt;&gt;"", 'Company information'!D$4&lt;&gt;"", RIGHT(SUBSTITUTE(AC2552,"-",""),9)=RIGHT(SUBSTITUTE('Company information'!D$4,"-",""),9))</f>
        <v/>
      </c>
      <c r="W2552" s="418">
        <f>AI2552-I2552</f>
        <v/>
      </c>
      <c r="X2552" s="455" t="n"/>
      <c r="Y2552" s="417" t="n"/>
      <c r="Z2552" s="418" t="n"/>
      <c r="AA2552" s="418" t="n"/>
      <c r="AB2552" s="418" t="n"/>
      <c r="AC2552" s="418" t="n"/>
      <c r="AD2552" s="418" t="n"/>
      <c r="AE2552" s="455" t="n"/>
      <c r="AF2552" s="455" t="n"/>
      <c r="AG2552" s="455" t="n"/>
      <c r="AH2552" s="455" t="n"/>
      <c r="AI2552" s="455" t="n"/>
      <c r="AJ2552" s="455" t="n"/>
      <c r="AK2552" s="455" t="n"/>
      <c r="AL2552" s="455" t="n"/>
      <c r="AM2552" s="455" t="n"/>
      <c r="AN2552" s="455" t="n"/>
      <c r="AO2552" s="455" t="n"/>
      <c r="AP2552" s="455" t="n"/>
      <c r="AQ2552" s="455" t="n"/>
      <c r="AR2552" s="418" t="n"/>
      <c r="AS2552" s="418" t="n"/>
      <c r="AT2552" s="418" t="n"/>
    </row>
    <row r="2553">
      <c r="A2553" s="417" t="n">
        <v>2544</v>
      </c>
      <c r="B2553" s="418" t="inlineStr">
        <is>
          <t>LIFE -OFF,GATE FEE CHARGE</t>
        </is>
      </c>
      <c r="C2553" s="418" t="inlineStr">
        <is>
          <t>កំពង់ផែស្វយ័តភ្នំពេញ "ក.ស.ភ"</t>
        </is>
      </c>
      <c r="D2553" s="418" t="inlineStr">
        <is>
          <t>L001-100044999</t>
        </is>
      </c>
      <c r="E2553" s="418" t="inlineStr">
        <is>
          <t>INV20220649081</t>
        </is>
      </c>
      <c r="F2553" s="419" t="n">
        <v>44742</v>
      </c>
      <c r="G2553" s="420" t="n">
        <v>7378</v>
      </c>
      <c r="H2553" s="418" t="n"/>
      <c r="I2553" s="455" t="n">
        <v>7378</v>
      </c>
      <c r="J2553" s="418">
        <f>IF(L2553&lt;&gt;"",L2553,K2553)</f>
        <v/>
      </c>
      <c r="K2553" s="418">
        <f>IF(AND(T2553=TRUE, U2553=TRUE, V2553=TRUE), IF(W2553&lt;-0.05, "អនុញ្ញាត (អ្នកផ្គត់ផ្គង់ប្រកាសខ្វះ)", "បានប្រកាស (អនុញ្ញាត)"), IF(AND(T2553=FALSE, U2553=FALSE, V2553=FALSE), "ព្យួរទុក (មិនមានទិន្នន័យ)", "ប្រកាសខុស (ព្យួរទុក)"))</f>
        <v/>
      </c>
      <c r="L2553" s="418" t="inlineStr"/>
      <c r="M2553" s="418" t="inlineStr"/>
      <c r="N2553" s="455" t="n"/>
      <c r="O2553" s="455">
        <f>IF(W2553&lt;0,AI2553,I2553)</f>
        <v/>
      </c>
      <c r="P2553" s="455">
        <f>I2553-O2553</f>
        <v/>
      </c>
      <c r="Q2553" s="418" t="n"/>
      <c r="R2553" s="418" t="inlineStr">
        <is>
          <t>INV20220649081</t>
        </is>
      </c>
      <c r="S2553" s="418" t="inlineStr"/>
      <c r="T2553" s="418">
        <f>R2553=S2553</f>
        <v/>
      </c>
      <c r="U2553" s="418">
        <f>AND(MONTH(F2553)=MONTH(Y2553), YEAR(F2553)=YEAR(Y2553))</f>
        <v/>
      </c>
      <c r="V2553" s="418">
        <f>AND(AC2553&lt;&gt;"", 'Company information'!D$4&lt;&gt;"", RIGHT(SUBSTITUTE(AC2553,"-",""),9)=RIGHT(SUBSTITUTE('Company information'!D$4,"-",""),9))</f>
        <v/>
      </c>
      <c r="W2553" s="418">
        <f>AI2553-I2553</f>
        <v/>
      </c>
      <c r="X2553" s="455" t="n"/>
      <c r="Y2553" s="417" t="n"/>
      <c r="Z2553" s="418" t="n"/>
      <c r="AA2553" s="418" t="n"/>
      <c r="AB2553" s="418" t="n"/>
      <c r="AC2553" s="418" t="n"/>
      <c r="AD2553" s="418" t="n"/>
      <c r="AE2553" s="455" t="n"/>
      <c r="AF2553" s="455" t="n"/>
      <c r="AG2553" s="455" t="n"/>
      <c r="AH2553" s="455" t="n"/>
      <c r="AI2553" s="455" t="n"/>
      <c r="AJ2553" s="455" t="n"/>
      <c r="AK2553" s="455" t="n"/>
      <c r="AL2553" s="455" t="n"/>
      <c r="AM2553" s="455" t="n"/>
      <c r="AN2553" s="455" t="n"/>
      <c r="AO2553" s="455" t="n"/>
      <c r="AP2553" s="455" t="n"/>
      <c r="AQ2553" s="455" t="n"/>
      <c r="AR2553" s="418" t="n"/>
      <c r="AS2553" s="418" t="n"/>
      <c r="AT2553" s="418" t="n"/>
    </row>
    <row r="2554">
      <c r="A2554" s="417" t="n">
        <v>2545</v>
      </c>
      <c r="B2554" s="418" t="inlineStr">
        <is>
          <t>CLEARNCE &amp; TRUCKING FEE</t>
        </is>
      </c>
      <c r="C2554" s="418" t="inlineStr">
        <is>
          <t>56ប៊ី-លីង សឹបផ្លាយ ឆេន មេនេចម៉ិន ឯ.ក</t>
        </is>
      </c>
      <c r="D2554" s="418" t="inlineStr">
        <is>
          <t>K004-902004795</t>
        </is>
      </c>
      <c r="E2554" s="418" t="inlineStr">
        <is>
          <t>TI2022-0436</t>
        </is>
      </c>
      <c r="F2554" s="419" t="n">
        <v>44626</v>
      </c>
      <c r="G2554" s="420" t="n">
        <v>272451</v>
      </c>
      <c r="H2554" s="418" t="n"/>
      <c r="I2554" s="455" t="n">
        <v>272451</v>
      </c>
      <c r="J2554" s="418">
        <f>IF(L2554&lt;&gt;"",L2554,K2554)</f>
        <v/>
      </c>
      <c r="K2554" s="418">
        <f>IF(AND(T2554=TRUE, U2554=TRUE, V2554=TRUE), IF(W2554&lt;-0.05, "អនុញ្ញាត (អ្នកផ្គត់ផ្គង់ប្រកាសខ្វះ)", "បានប្រកាស (អនុញ្ញាត)"), IF(AND(T2554=FALSE, U2554=FALSE, V2554=FALSE), "ព្យួរទុក (មិនមានទិន្នន័យ)", "ប្រកាសខុស (ព្យួរទុក)"))</f>
        <v/>
      </c>
      <c r="L2554" s="418" t="inlineStr"/>
      <c r="M2554" s="418" t="inlineStr"/>
      <c r="N2554" s="455" t="n"/>
      <c r="O2554" s="455">
        <f>IF(W2554&lt;0,AI2554,I2554)</f>
        <v/>
      </c>
      <c r="P2554" s="455">
        <f>I2554-O2554</f>
        <v/>
      </c>
      <c r="Q2554" s="418" t="n"/>
      <c r="R2554" s="418" t="inlineStr">
        <is>
          <t>TI2022-0436</t>
        </is>
      </c>
      <c r="S2554" s="418" t="inlineStr"/>
      <c r="T2554" s="418">
        <f>R2554=S2554</f>
        <v/>
      </c>
      <c r="U2554" s="418">
        <f>AND(MONTH(F2554)=MONTH(Y2554), YEAR(F2554)=YEAR(Y2554))</f>
        <v/>
      </c>
      <c r="V2554" s="418">
        <f>AND(AC2554&lt;&gt;"", 'Company information'!D$4&lt;&gt;"", RIGHT(SUBSTITUTE(AC2554,"-",""),9)=RIGHT(SUBSTITUTE('Company information'!D$4,"-",""),9))</f>
        <v/>
      </c>
      <c r="W2554" s="418">
        <f>AI2554-I2554</f>
        <v/>
      </c>
      <c r="X2554" s="455" t="n"/>
      <c r="Y2554" s="417" t="n"/>
      <c r="Z2554" s="418" t="n"/>
      <c r="AA2554" s="418" t="n"/>
      <c r="AB2554" s="418" t="n"/>
      <c r="AC2554" s="418" t="n"/>
      <c r="AD2554" s="418" t="n"/>
      <c r="AE2554" s="455" t="n"/>
      <c r="AF2554" s="455" t="n"/>
      <c r="AG2554" s="455" t="n"/>
      <c r="AH2554" s="455" t="n"/>
      <c r="AI2554" s="455" t="n"/>
      <c r="AJ2554" s="455" t="n"/>
      <c r="AK2554" s="455" t="n"/>
      <c r="AL2554" s="455" t="n"/>
      <c r="AM2554" s="455" t="n"/>
      <c r="AN2554" s="455" t="n"/>
      <c r="AO2554" s="455" t="n"/>
      <c r="AP2554" s="455" t="n"/>
      <c r="AQ2554" s="455" t="n"/>
      <c r="AR2554" s="418" t="n"/>
      <c r="AS2554" s="418" t="n"/>
      <c r="AT2554" s="418" t="n"/>
    </row>
    <row r="2555">
      <c r="A2555" s="417" t="n">
        <v>2546</v>
      </c>
      <c r="B2555" s="418" t="inlineStr">
        <is>
          <t>CLEARNCE &amp; TRUCKING FEE</t>
        </is>
      </c>
      <c r="C2555" s="418" t="inlineStr">
        <is>
          <t>56ប៊ី-លីង សឹបផ្លាយ ឆេន មេនេចម៉ិន ឯ.ក</t>
        </is>
      </c>
      <c r="D2555" s="418" t="inlineStr">
        <is>
          <t>K004-902004795</t>
        </is>
      </c>
      <c r="E2555" s="418" t="inlineStr">
        <is>
          <t>TI2022-0435</t>
        </is>
      </c>
      <c r="F2555" s="419" t="n">
        <v>44626</v>
      </c>
      <c r="G2555" s="420" t="n">
        <v>194608</v>
      </c>
      <c r="H2555" s="418" t="n"/>
      <c r="I2555" s="455" t="n">
        <v>194608</v>
      </c>
      <c r="J2555" s="418">
        <f>IF(L2555&lt;&gt;"",L2555,K2555)</f>
        <v/>
      </c>
      <c r="K2555" s="418">
        <f>IF(AND(T2555=TRUE, U2555=TRUE, V2555=TRUE), IF(W2555&lt;-0.05, "អនុញ្ញាត (អ្នកផ្គត់ផ្គង់ប្រកាសខ្វះ)", "បានប្រកាស (អនុញ្ញាត)"), IF(AND(T2555=FALSE, U2555=FALSE, V2555=FALSE), "ព្យួរទុក (មិនមានទិន្នន័យ)", "ប្រកាសខុស (ព្យួរទុក)"))</f>
        <v/>
      </c>
      <c r="L2555" s="418" t="inlineStr"/>
      <c r="M2555" s="418" t="inlineStr"/>
      <c r="N2555" s="455" t="n"/>
      <c r="O2555" s="455">
        <f>IF(W2555&lt;0,AI2555,I2555)</f>
        <v/>
      </c>
      <c r="P2555" s="455">
        <f>I2555-O2555</f>
        <v/>
      </c>
      <c r="Q2555" s="418" t="n"/>
      <c r="R2555" s="418" t="inlineStr">
        <is>
          <t>TI2022-0435</t>
        </is>
      </c>
      <c r="S2555" s="418" t="inlineStr"/>
      <c r="T2555" s="418">
        <f>R2555=S2555</f>
        <v/>
      </c>
      <c r="U2555" s="418">
        <f>AND(MONTH(F2555)=MONTH(Y2555), YEAR(F2555)=YEAR(Y2555))</f>
        <v/>
      </c>
      <c r="V2555" s="418">
        <f>AND(AC2555&lt;&gt;"", 'Company information'!D$4&lt;&gt;"", RIGHT(SUBSTITUTE(AC2555,"-",""),9)=RIGHT(SUBSTITUTE('Company information'!D$4,"-",""),9))</f>
        <v/>
      </c>
      <c r="W2555" s="418">
        <f>AI2555-I2555</f>
        <v/>
      </c>
      <c r="X2555" s="455" t="n"/>
      <c r="Y2555" s="417" t="n"/>
      <c r="Z2555" s="418" t="n"/>
      <c r="AA2555" s="418" t="n"/>
      <c r="AB2555" s="418" t="n"/>
      <c r="AC2555" s="418" t="n"/>
      <c r="AD2555" s="418" t="n"/>
      <c r="AE2555" s="455" t="n"/>
      <c r="AF2555" s="455" t="n"/>
      <c r="AG2555" s="455" t="n"/>
      <c r="AH2555" s="455" t="n"/>
      <c r="AI2555" s="455" t="n"/>
      <c r="AJ2555" s="455" t="n"/>
      <c r="AK2555" s="455" t="n"/>
      <c r="AL2555" s="455" t="n"/>
      <c r="AM2555" s="455" t="n"/>
      <c r="AN2555" s="455" t="n"/>
      <c r="AO2555" s="455" t="n"/>
      <c r="AP2555" s="455" t="n"/>
      <c r="AQ2555" s="455" t="n"/>
      <c r="AR2555" s="418" t="n"/>
      <c r="AS2555" s="418" t="n"/>
      <c r="AT2555" s="418" t="n"/>
    </row>
    <row r="2556">
      <c r="A2556" s="417" t="n">
        <v>2547</v>
      </c>
      <c r="B2556" s="418" t="inlineStr">
        <is>
          <t>CLEARNCE &amp; TRUCKING FEE</t>
        </is>
      </c>
      <c r="C2556" s="418" t="inlineStr">
        <is>
          <t>56ប៊ី-លីង សឹបផ្លាយ ឆេន មេនេចម៉ិន ឯ.ក</t>
        </is>
      </c>
      <c r="D2556" s="418" t="inlineStr">
        <is>
          <t>K004-902004795</t>
        </is>
      </c>
      <c r="E2556" s="418" t="inlineStr">
        <is>
          <t>TI2022-0434</t>
        </is>
      </c>
      <c r="F2556" s="419" t="n">
        <v>44626</v>
      </c>
      <c r="G2556" s="420" t="n">
        <v>210996</v>
      </c>
      <c r="H2556" s="418" t="n"/>
      <c r="I2556" s="455" t="n">
        <v>210996</v>
      </c>
      <c r="J2556" s="418">
        <f>IF(L2556&lt;&gt;"",L2556,K2556)</f>
        <v/>
      </c>
      <c r="K2556" s="418">
        <f>IF(AND(T2556=TRUE, U2556=TRUE, V2556=TRUE), IF(W2556&lt;-0.05, "អនុញ្ញាត (អ្នកផ្គត់ផ្គង់ប្រកាសខ្វះ)", "បានប្រកាស (អនុញ្ញាត)"), IF(AND(T2556=FALSE, U2556=FALSE, V2556=FALSE), "ព្យួរទុក (មិនមានទិន្នន័យ)", "ប្រកាសខុស (ព្យួរទុក)"))</f>
        <v/>
      </c>
      <c r="L2556" s="418" t="inlineStr"/>
      <c r="M2556" s="418" t="inlineStr"/>
      <c r="N2556" s="455" t="n"/>
      <c r="O2556" s="455">
        <f>IF(W2556&lt;0,AI2556,I2556)</f>
        <v/>
      </c>
      <c r="P2556" s="455">
        <f>I2556-O2556</f>
        <v/>
      </c>
      <c r="Q2556" s="418" t="n"/>
      <c r="R2556" s="418" t="inlineStr">
        <is>
          <t>TI2022-0434</t>
        </is>
      </c>
      <c r="S2556" s="418" t="inlineStr"/>
      <c r="T2556" s="418">
        <f>R2556=S2556</f>
        <v/>
      </c>
      <c r="U2556" s="418">
        <f>AND(MONTH(F2556)=MONTH(Y2556), YEAR(F2556)=YEAR(Y2556))</f>
        <v/>
      </c>
      <c r="V2556" s="418">
        <f>AND(AC2556&lt;&gt;"", 'Company information'!D$4&lt;&gt;"", RIGHT(SUBSTITUTE(AC2556,"-",""),9)=RIGHT(SUBSTITUTE('Company information'!D$4,"-",""),9))</f>
        <v/>
      </c>
      <c r="W2556" s="418">
        <f>AI2556-I2556</f>
        <v/>
      </c>
      <c r="X2556" s="455" t="n"/>
      <c r="Y2556" s="417" t="n"/>
      <c r="Z2556" s="418" t="n"/>
      <c r="AA2556" s="418" t="n"/>
      <c r="AB2556" s="418" t="n"/>
      <c r="AC2556" s="418" t="n"/>
      <c r="AD2556" s="418" t="n"/>
      <c r="AE2556" s="455" t="n"/>
      <c r="AF2556" s="455" t="n"/>
      <c r="AG2556" s="455" t="n"/>
      <c r="AH2556" s="455" t="n"/>
      <c r="AI2556" s="455" t="n"/>
      <c r="AJ2556" s="455" t="n"/>
      <c r="AK2556" s="455" t="n"/>
      <c r="AL2556" s="455" t="n"/>
      <c r="AM2556" s="455" t="n"/>
      <c r="AN2556" s="455" t="n"/>
      <c r="AO2556" s="455" t="n"/>
      <c r="AP2556" s="455" t="n"/>
      <c r="AQ2556" s="455" t="n"/>
      <c r="AR2556" s="418" t="n"/>
      <c r="AS2556" s="418" t="n"/>
      <c r="AT2556" s="418" t="n"/>
    </row>
    <row r="2557">
      <c r="A2557" s="417" t="n">
        <v>2548</v>
      </c>
      <c r="B2557" s="418" t="inlineStr">
        <is>
          <t>Paper Label</t>
        </is>
      </c>
      <c r="C2557" s="418" t="inlineStr">
        <is>
          <t>ស៊ីន ហ្វី យ៉ាង ព្រីនធីង &amp; អិកសេសសឺរី ឯ.ក</t>
        </is>
      </c>
      <c r="D2557" s="418" t="inlineStr">
        <is>
          <t>K010-901906822</t>
        </is>
      </c>
      <c r="E2557" s="418" t="inlineStr">
        <is>
          <t>XFY-YD20220099</t>
        </is>
      </c>
      <c r="F2557" s="419" t="n">
        <v>44739</v>
      </c>
      <c r="G2557" s="420" t="n">
        <v>656715</v>
      </c>
      <c r="H2557" s="418" t="n"/>
      <c r="I2557" s="455" t="n">
        <v>656715</v>
      </c>
      <c r="J2557" s="418">
        <f>IF(L2557&lt;&gt;"",L2557,K2557)</f>
        <v/>
      </c>
      <c r="K2557" s="418">
        <f>IF(AND(T2557=TRUE, U2557=TRUE, V2557=TRUE), IF(W2557&lt;-0.05, "អនុញ្ញាត (អ្នកផ្គត់ផ្គង់ប្រកាសខ្វះ)", "បានប្រកាស (អនុញ្ញាត)"), IF(AND(T2557=FALSE, U2557=FALSE, V2557=FALSE), "ព្យួរទុក (មិនមានទិន្នន័យ)", "ប្រកាសខុស (ព្យួរទុក)"))</f>
        <v/>
      </c>
      <c r="L2557" s="418" t="inlineStr"/>
      <c r="M2557" s="418" t="inlineStr"/>
      <c r="N2557" s="455" t="n"/>
      <c r="O2557" s="455">
        <f>IF(W2557&lt;0,AI2557,I2557)</f>
        <v/>
      </c>
      <c r="P2557" s="455">
        <f>I2557-O2557</f>
        <v/>
      </c>
      <c r="Q2557" s="418" t="n"/>
      <c r="R2557" s="418" t="inlineStr">
        <is>
          <t>XFY-YD20220099</t>
        </is>
      </c>
      <c r="S2557" s="418" t="inlineStr"/>
      <c r="T2557" s="418">
        <f>R2557=S2557</f>
        <v/>
      </c>
      <c r="U2557" s="418">
        <f>AND(MONTH(F2557)=MONTH(Y2557), YEAR(F2557)=YEAR(Y2557))</f>
        <v/>
      </c>
      <c r="V2557" s="418">
        <f>AND(AC2557&lt;&gt;"", 'Company information'!D$4&lt;&gt;"", RIGHT(SUBSTITUTE(AC2557,"-",""),9)=RIGHT(SUBSTITUTE('Company information'!D$4,"-",""),9))</f>
        <v/>
      </c>
      <c r="W2557" s="418">
        <f>AI2557-I2557</f>
        <v/>
      </c>
      <c r="X2557" s="455" t="n"/>
      <c r="Y2557" s="417" t="n"/>
      <c r="Z2557" s="418" t="n"/>
      <c r="AA2557" s="418" t="n"/>
      <c r="AB2557" s="418" t="n"/>
      <c r="AC2557" s="418" t="n"/>
      <c r="AD2557" s="418" t="n"/>
      <c r="AE2557" s="455" t="n"/>
      <c r="AF2557" s="455" t="n"/>
      <c r="AG2557" s="455" t="n"/>
      <c r="AH2557" s="455" t="n"/>
      <c r="AI2557" s="455" t="n"/>
      <c r="AJ2557" s="455" t="n"/>
      <c r="AK2557" s="455" t="n"/>
      <c r="AL2557" s="455" t="n"/>
      <c r="AM2557" s="455" t="n"/>
      <c r="AN2557" s="455" t="n"/>
      <c r="AO2557" s="455" t="n"/>
      <c r="AP2557" s="455" t="n"/>
      <c r="AQ2557" s="455" t="n"/>
      <c r="AR2557" s="418" t="n"/>
      <c r="AS2557" s="418" t="n"/>
      <c r="AT2557" s="418" t="n"/>
    </row>
    <row r="2558">
      <c r="A2558" s="417" t="n">
        <v>2549</v>
      </c>
      <c r="B2558" s="418" t="inlineStr">
        <is>
          <t>Security fee for Jun 2022</t>
        </is>
      </c>
      <c r="C2558" s="418" t="inlineStr">
        <is>
          <t>ជីអេសអេស គ្លូប៊ល ស៊ីឃ្យួរឹធី សឹលូសិន</t>
        </is>
      </c>
      <c r="D2558" s="418" t="inlineStr">
        <is>
          <t>L001-105008486</t>
        </is>
      </c>
      <c r="E2558" s="418" t="inlineStr">
        <is>
          <t>20221067</t>
        </is>
      </c>
      <c r="F2558" s="419" t="n">
        <v>44732</v>
      </c>
      <c r="G2558" s="420" t="n">
        <v>229376</v>
      </c>
      <c r="H2558" s="418" t="n"/>
      <c r="I2558" s="455" t="n">
        <v>229376</v>
      </c>
      <c r="J2558" s="418">
        <f>IF(L2558&lt;&gt;"",L2558,K2558)</f>
        <v/>
      </c>
      <c r="K2558" s="418">
        <f>IF(AND(T2558=TRUE, U2558=TRUE, V2558=TRUE), IF(W2558&lt;-0.05, "អនុញ្ញាត (អ្នកផ្គត់ផ្គង់ប្រកាសខ្វះ)", "បានប្រកាស (អនុញ្ញាត)"), IF(AND(T2558=FALSE, U2558=FALSE, V2558=FALSE), "ព្យួរទុក (មិនមានទិន្នន័យ)", "ប្រកាសខុស (ព្យួរទុក)"))</f>
        <v/>
      </c>
      <c r="L2558" s="418" t="inlineStr"/>
      <c r="M2558" s="418" t="inlineStr"/>
      <c r="N2558" s="455" t="n"/>
      <c r="O2558" s="455">
        <f>IF(W2558&lt;0,AI2558,I2558)</f>
        <v/>
      </c>
      <c r="P2558" s="455">
        <f>I2558-O2558</f>
        <v/>
      </c>
      <c r="Q2558" s="418" t="n"/>
      <c r="R2558" s="418" t="inlineStr">
        <is>
          <t>20221067</t>
        </is>
      </c>
      <c r="S2558" s="418" t="inlineStr">
        <is>
          <t>2022/1067</t>
        </is>
      </c>
      <c r="T2558" s="418">
        <f>R2558=S2558</f>
        <v/>
      </c>
      <c r="U2558" s="418">
        <f>AND(MONTH(F2558)=MONTH(Y2558), YEAR(F2558)=YEAR(Y2558))</f>
        <v/>
      </c>
      <c r="V2558" s="418">
        <f>AND(AC2558&lt;&gt;"", 'Company information'!D$4&lt;&gt;"", RIGHT(SUBSTITUTE(AC2558,"-",""),9)=RIGHT(SUBSTITUTE('Company information'!D$4,"-",""),9))</f>
        <v/>
      </c>
      <c r="W2558" s="418">
        <f>AI2558-I2558</f>
        <v/>
      </c>
      <c r="X2558" s="455" t="n"/>
      <c r="Y2558" s="419" t="n">
        <v>44746</v>
      </c>
      <c r="Z2558" s="418" t="inlineStr">
        <is>
          <t>2022/1067</t>
        </is>
      </c>
      <c r="AA2558" s="418" t="inlineStr"/>
      <c r="AB2558" s="418" t="inlineStr">
        <is>
          <t>បុគ្គលជាប់អាករ</t>
        </is>
      </c>
      <c r="AC2558" s="418" t="inlineStr">
        <is>
          <t>L001-901639582</t>
        </is>
      </c>
      <c r="AD2558" s="418" t="inlineStr">
        <is>
          <t>ឆាយណា ខនស្ត្រាក់សិន អូវើស៊ី ឌីវេឡុបម៉ិន (ខេមបូឌា) ​ឯ.ក</t>
        </is>
      </c>
      <c r="AE2558" s="455" t="n">
        <v>7448760</v>
      </c>
      <c r="AF2558" s="455" t="n">
        <v>6771600</v>
      </c>
      <c r="AG2558" s="455" t="n">
        <v>0</v>
      </c>
      <c r="AH2558" s="455" t="n">
        <v>0</v>
      </c>
      <c r="AI2558" s="455" t="n">
        <v>677160</v>
      </c>
      <c r="AJ2558" s="455" t="n">
        <v>0</v>
      </c>
      <c r="AK2558" s="455" t="n">
        <v>0</v>
      </c>
      <c r="AL2558" s="455" t="n">
        <v>0</v>
      </c>
      <c r="AM2558" s="455" t="n">
        <v>0</v>
      </c>
      <c r="AN2558" s="455" t="n">
        <v>0</v>
      </c>
      <c r="AO2558" s="455" t="n">
        <v>0</v>
      </c>
      <c r="AP2558" s="455" t="n">
        <v>0</v>
      </c>
      <c r="AQ2558" s="455" t="n">
        <v>0</v>
      </c>
      <c r="AR2558" s="418" t="inlineStr"/>
      <c r="AS2558" s="418" t="inlineStr">
        <is>
          <t>Being Professional Fee for Monthly Book-Keeping and Accounting Services from July 2022 to September 2022</t>
        </is>
      </c>
      <c r="AT2558" s="418" t="inlineStr">
        <is>
          <t>បានប្រកាសពន្ធ</t>
        </is>
      </c>
    </row>
    <row r="2559">
      <c r="A2559" s="417" t="n">
        <v>2550</v>
      </c>
      <c r="B2559" s="418" t="inlineStr">
        <is>
          <t>Rental Machine Canon IR-2525</t>
        </is>
      </c>
      <c r="C2559" s="418" t="inlineStr">
        <is>
          <t>អិនធីអិល តិចណូឡូជី</t>
        </is>
      </c>
      <c r="D2559" s="418" t="inlineStr">
        <is>
          <t>K005-901900283</t>
        </is>
      </c>
      <c r="E2559" s="418" t="inlineStr">
        <is>
          <t>22001740</t>
        </is>
      </c>
      <c r="F2559" s="419" t="n">
        <v>44567</v>
      </c>
      <c r="G2559" s="420" t="n">
        <v>20310</v>
      </c>
      <c r="H2559" s="418" t="n"/>
      <c r="I2559" s="455" t="n">
        <v>20310</v>
      </c>
      <c r="J2559" s="418">
        <f>IF(L2559&lt;&gt;"",L2559,K2559)</f>
        <v/>
      </c>
      <c r="K2559" s="418">
        <f>IF(AND(T2559=TRUE, U2559=TRUE, V2559=TRUE), IF(W2559&lt;-0.05, "អនុញ្ញាត (អ្នកផ្គត់ផ្គង់ប្រកាសខ្វះ)", "បានប្រកាស (អនុញ្ញាត)"), IF(AND(T2559=FALSE, U2559=FALSE, V2559=FALSE), "ព្យួរទុក (មិនមានទិន្នន័យ)", "ប្រកាសខុស (ព្យួរទុក)"))</f>
        <v/>
      </c>
      <c r="L2559" s="418" t="inlineStr"/>
      <c r="M2559" s="418" t="inlineStr"/>
      <c r="N2559" s="455" t="n"/>
      <c r="O2559" s="455">
        <f>IF(W2559&lt;0,AI2559,I2559)</f>
        <v/>
      </c>
      <c r="P2559" s="455">
        <f>I2559-O2559</f>
        <v/>
      </c>
      <c r="Q2559" s="418" t="n"/>
      <c r="R2559" s="418" t="inlineStr">
        <is>
          <t>22001740</t>
        </is>
      </c>
      <c r="S2559" s="418" t="inlineStr"/>
      <c r="T2559" s="418">
        <f>R2559=S2559</f>
        <v/>
      </c>
      <c r="U2559" s="418">
        <f>AND(MONTH(F2559)=MONTH(Y2559), YEAR(F2559)=YEAR(Y2559))</f>
        <v/>
      </c>
      <c r="V2559" s="418">
        <f>AND(AC2559&lt;&gt;"", 'Company information'!D$4&lt;&gt;"", RIGHT(SUBSTITUTE(AC2559,"-",""),9)=RIGHT(SUBSTITUTE('Company information'!D$4,"-",""),9))</f>
        <v/>
      </c>
      <c r="W2559" s="418">
        <f>AI2559-I2559</f>
        <v/>
      </c>
      <c r="X2559" s="455" t="n"/>
      <c r="Y2559" s="417" t="n"/>
      <c r="Z2559" s="418" t="n"/>
      <c r="AA2559" s="418" t="n"/>
      <c r="AB2559" s="418" t="n"/>
      <c r="AC2559" s="418" t="n"/>
      <c r="AD2559" s="418" t="n"/>
      <c r="AE2559" s="455" t="n"/>
      <c r="AF2559" s="455" t="n"/>
      <c r="AG2559" s="455" t="n"/>
      <c r="AH2559" s="455" t="n"/>
      <c r="AI2559" s="455" t="n"/>
      <c r="AJ2559" s="455" t="n"/>
      <c r="AK2559" s="455" t="n"/>
      <c r="AL2559" s="455" t="n"/>
      <c r="AM2559" s="455" t="n"/>
      <c r="AN2559" s="455" t="n"/>
      <c r="AO2559" s="455" t="n"/>
      <c r="AP2559" s="455" t="n"/>
      <c r="AQ2559" s="455" t="n"/>
      <c r="AR2559" s="418" t="n"/>
      <c r="AS2559" s="418" t="n"/>
      <c r="AT2559" s="418" t="n"/>
    </row>
    <row r="2560">
      <c r="A2560" s="417" t="n">
        <v>2551</v>
      </c>
      <c r="B2560" s="418" t="inlineStr">
        <is>
          <t>Express fee</t>
        </is>
      </c>
      <c r="C2560" s="418" t="inlineStr">
        <is>
          <t>ឌី អេច អិល អិចប្រេស (ខេមបូឌា)</t>
        </is>
      </c>
      <c r="D2560" s="418" t="inlineStr">
        <is>
          <t>L001-100045197</t>
        </is>
      </c>
      <c r="E2560" s="418" t="inlineStr">
        <is>
          <t>PNHR000426287</t>
        </is>
      </c>
      <c r="F2560" s="419" t="n">
        <v>44735</v>
      </c>
      <c r="G2560" s="420" t="n">
        <v>16585</v>
      </c>
      <c r="H2560" s="418" t="n"/>
      <c r="I2560" s="455" t="n">
        <v>16585</v>
      </c>
      <c r="J2560" s="418">
        <f>IF(L2560&lt;&gt;"",L2560,K2560)</f>
        <v/>
      </c>
      <c r="K2560" s="418">
        <f>IF(AND(T2560=TRUE, U2560=TRUE, V2560=TRUE), IF(W2560&lt;-0.05, "អនុញ្ញាត (អ្នកផ្គត់ផ្គង់ប្រកាសខ្វះ)", "បានប្រកាស (អនុញ្ញាត)"), IF(AND(T2560=FALSE, U2560=FALSE, V2560=FALSE), "ព្យួរទុក (មិនមានទិន្នន័យ)", "ប្រកាសខុស (ព្យួរទុក)"))</f>
        <v/>
      </c>
      <c r="L2560" s="418" t="inlineStr"/>
      <c r="M2560" s="418" t="inlineStr"/>
      <c r="N2560" s="455" t="n"/>
      <c r="O2560" s="455">
        <f>IF(W2560&lt;0,AI2560,I2560)</f>
        <v/>
      </c>
      <c r="P2560" s="455">
        <f>I2560-O2560</f>
        <v/>
      </c>
      <c r="Q2560" s="418" t="n"/>
      <c r="R2560" s="418" t="inlineStr">
        <is>
          <t>PNHR000426287</t>
        </is>
      </c>
      <c r="S2560" s="418" t="inlineStr"/>
      <c r="T2560" s="418">
        <f>R2560=S2560</f>
        <v/>
      </c>
      <c r="U2560" s="418">
        <f>AND(MONTH(F2560)=MONTH(Y2560), YEAR(F2560)=YEAR(Y2560))</f>
        <v/>
      </c>
      <c r="V2560" s="418">
        <f>AND(AC2560&lt;&gt;"", 'Company information'!D$4&lt;&gt;"", RIGHT(SUBSTITUTE(AC2560,"-",""),9)=RIGHT(SUBSTITUTE('Company information'!D$4,"-",""),9))</f>
        <v/>
      </c>
      <c r="W2560" s="418">
        <f>AI2560-I2560</f>
        <v/>
      </c>
      <c r="X2560" s="455" t="n"/>
      <c r="Y2560" s="417" t="n"/>
      <c r="Z2560" s="418" t="n"/>
      <c r="AA2560" s="418" t="n"/>
      <c r="AB2560" s="418" t="n"/>
      <c r="AC2560" s="418" t="n"/>
      <c r="AD2560" s="418" t="n"/>
      <c r="AE2560" s="455" t="n"/>
      <c r="AF2560" s="455" t="n"/>
      <c r="AG2560" s="455" t="n"/>
      <c r="AH2560" s="455" t="n"/>
      <c r="AI2560" s="455" t="n"/>
      <c r="AJ2560" s="455" t="n"/>
      <c r="AK2560" s="455" t="n"/>
      <c r="AL2560" s="455" t="n"/>
      <c r="AM2560" s="455" t="n"/>
      <c r="AN2560" s="455" t="n"/>
      <c r="AO2560" s="455" t="n"/>
      <c r="AP2560" s="455" t="n"/>
      <c r="AQ2560" s="455" t="n"/>
      <c r="AR2560" s="418" t="n"/>
      <c r="AS2560" s="418" t="n"/>
      <c r="AT2560" s="418" t="n"/>
    </row>
    <row r="2561">
      <c r="A2561" s="417" t="n">
        <v>2552</v>
      </c>
      <c r="B2561" s="418" t="inlineStr">
        <is>
          <t>Express fee</t>
        </is>
      </c>
      <c r="C2561" s="418" t="inlineStr">
        <is>
          <t>ឌី អេច អិល អិចប្រេស (ខេមបូឌា)</t>
        </is>
      </c>
      <c r="D2561" s="418" t="inlineStr">
        <is>
          <t>L001-100045197</t>
        </is>
      </c>
      <c r="E2561" s="418" t="inlineStr">
        <is>
          <t>PNHIR00137276</t>
        </is>
      </c>
      <c r="F2561" s="419" t="n">
        <v>44742</v>
      </c>
      <c r="G2561" s="420" t="n">
        <v>1639</v>
      </c>
      <c r="H2561" s="418" t="n"/>
      <c r="I2561" s="455" t="n">
        <v>1639</v>
      </c>
      <c r="J2561" s="418">
        <f>IF(L2561&lt;&gt;"",L2561,K2561)</f>
        <v/>
      </c>
      <c r="K2561" s="418">
        <f>IF(AND(T2561=TRUE, U2561=TRUE, V2561=TRUE), IF(W2561&lt;-0.05, "អនុញ្ញាត (អ្នកផ្គត់ផ្គង់ប្រកាសខ្វះ)", "បានប្រកាស (អនុញ្ញាត)"), IF(AND(T2561=FALSE, U2561=FALSE, V2561=FALSE), "ព្យួរទុក (មិនមានទិន្នន័យ)", "ប្រកាសខុស (ព្យួរទុក)"))</f>
        <v/>
      </c>
      <c r="L2561" s="418" t="inlineStr"/>
      <c r="M2561" s="418" t="inlineStr"/>
      <c r="N2561" s="455" t="n"/>
      <c r="O2561" s="455">
        <f>IF(W2561&lt;0,AI2561,I2561)</f>
        <v/>
      </c>
      <c r="P2561" s="455">
        <f>I2561-O2561</f>
        <v/>
      </c>
      <c r="Q2561" s="418" t="n"/>
      <c r="R2561" s="418" t="inlineStr">
        <is>
          <t>PNHIR00137276</t>
        </is>
      </c>
      <c r="S2561" s="418" t="inlineStr"/>
      <c r="T2561" s="418">
        <f>R2561=S2561</f>
        <v/>
      </c>
      <c r="U2561" s="418">
        <f>AND(MONTH(F2561)=MONTH(Y2561), YEAR(F2561)=YEAR(Y2561))</f>
        <v/>
      </c>
      <c r="V2561" s="418">
        <f>AND(AC2561&lt;&gt;"", 'Company information'!D$4&lt;&gt;"", RIGHT(SUBSTITUTE(AC2561,"-",""),9)=RIGHT(SUBSTITUTE('Company information'!D$4,"-",""),9))</f>
        <v/>
      </c>
      <c r="W2561" s="418">
        <f>AI2561-I2561</f>
        <v/>
      </c>
      <c r="X2561" s="455" t="n"/>
      <c r="Y2561" s="417" t="n"/>
      <c r="Z2561" s="418" t="n"/>
      <c r="AA2561" s="418" t="n"/>
      <c r="AB2561" s="418" t="n"/>
      <c r="AC2561" s="418" t="n"/>
      <c r="AD2561" s="418" t="n"/>
      <c r="AE2561" s="455" t="n"/>
      <c r="AF2561" s="455" t="n"/>
      <c r="AG2561" s="455" t="n"/>
      <c r="AH2561" s="455" t="n"/>
      <c r="AI2561" s="455" t="n"/>
      <c r="AJ2561" s="455" t="n"/>
      <c r="AK2561" s="455" t="n"/>
      <c r="AL2561" s="455" t="n"/>
      <c r="AM2561" s="455" t="n"/>
      <c r="AN2561" s="455" t="n"/>
      <c r="AO2561" s="455" t="n"/>
      <c r="AP2561" s="455" t="n"/>
      <c r="AQ2561" s="455" t="n"/>
      <c r="AR2561" s="418" t="n"/>
      <c r="AS2561" s="418" t="n"/>
      <c r="AT2561" s="418" t="n"/>
    </row>
    <row r="2562">
      <c r="A2562" s="417" t="n">
        <v>2553</v>
      </c>
      <c r="B2562" s="418" t="inlineStr">
        <is>
          <t>External Audit Service fee for the y ear ended 2021 (First payment 50% of total $5500)</t>
        </is>
      </c>
      <c r="C2562" s="418" t="inlineStr">
        <is>
          <t>អឹផឡូ អ៊ិនវេសម៉ិន &amp; ខនសាល់ធីង ឯ.ក</t>
        </is>
      </c>
      <c r="D2562" s="418" t="inlineStr">
        <is>
          <t>K002-901902174</t>
        </is>
      </c>
      <c r="E2562" s="418" t="inlineStr">
        <is>
          <t>AL22216</t>
        </is>
      </c>
      <c r="F2562" s="419" t="n">
        <v>44727</v>
      </c>
      <c r="G2562" s="420" t="n">
        <v>1126400</v>
      </c>
      <c r="H2562" s="418" t="n"/>
      <c r="I2562" s="455" t="n">
        <v>1126400</v>
      </c>
      <c r="J2562" s="418">
        <f>IF(L2562&lt;&gt;"",L2562,K2562)</f>
        <v/>
      </c>
      <c r="K2562" s="418">
        <f>IF(AND(T2562=TRUE, U2562=TRUE, V2562=TRUE), IF(W2562&lt;-0.05, "អនុញ្ញាត (អ្នកផ្គត់ផ្គង់ប្រកាសខ្វះ)", "បានប្រកាស (អនុញ្ញាត)"), IF(AND(T2562=FALSE, U2562=FALSE, V2562=FALSE), "ព្យួរទុក (មិនមានទិន្នន័យ)", "ប្រកាសខុស (ព្យួរទុក)"))</f>
        <v/>
      </c>
      <c r="L2562" s="418" t="inlineStr"/>
      <c r="M2562" s="418" t="inlineStr"/>
      <c r="N2562" s="455" t="n"/>
      <c r="O2562" s="455">
        <f>IF(W2562&lt;0,AI2562,I2562)</f>
        <v/>
      </c>
      <c r="P2562" s="455">
        <f>I2562-O2562</f>
        <v/>
      </c>
      <c r="Q2562" s="418" t="n"/>
      <c r="R2562" s="418" t="inlineStr">
        <is>
          <t>AL22216</t>
        </is>
      </c>
      <c r="S2562" s="418" t="inlineStr"/>
      <c r="T2562" s="418">
        <f>R2562=S2562</f>
        <v/>
      </c>
      <c r="U2562" s="418">
        <f>AND(MONTH(F2562)=MONTH(Y2562), YEAR(F2562)=YEAR(Y2562))</f>
        <v/>
      </c>
      <c r="V2562" s="418">
        <f>AND(AC2562&lt;&gt;"", 'Company information'!D$4&lt;&gt;"", RIGHT(SUBSTITUTE(AC2562,"-",""),9)=RIGHT(SUBSTITUTE('Company information'!D$4,"-",""),9))</f>
        <v/>
      </c>
      <c r="W2562" s="418">
        <f>AI2562-I2562</f>
        <v/>
      </c>
      <c r="X2562" s="455" t="n"/>
      <c r="Y2562" s="417" t="n"/>
      <c r="Z2562" s="418" t="n"/>
      <c r="AA2562" s="418" t="n"/>
      <c r="AB2562" s="418" t="n"/>
      <c r="AC2562" s="418" t="n"/>
      <c r="AD2562" s="418" t="n"/>
      <c r="AE2562" s="455" t="n"/>
      <c r="AF2562" s="455" t="n"/>
      <c r="AG2562" s="455" t="n"/>
      <c r="AH2562" s="455" t="n"/>
      <c r="AI2562" s="455" t="n"/>
      <c r="AJ2562" s="455" t="n"/>
      <c r="AK2562" s="455" t="n"/>
      <c r="AL2562" s="455" t="n"/>
      <c r="AM2562" s="455" t="n"/>
      <c r="AN2562" s="455" t="n"/>
      <c r="AO2562" s="455" t="n"/>
      <c r="AP2562" s="455" t="n"/>
      <c r="AQ2562" s="455" t="n"/>
      <c r="AR2562" s="418" t="n"/>
      <c r="AS2562" s="418" t="n"/>
      <c r="AT2562" s="418" t="n"/>
    </row>
    <row r="2563">
      <c r="A2563" s="417" t="n">
        <v>2554</v>
      </c>
      <c r="B2563" s="418" t="inlineStr">
        <is>
          <t>Infrasture Maintenance Fee for June 2022</t>
        </is>
      </c>
      <c r="C2563" s="418" t="inlineStr">
        <is>
          <t>ភ្នំពេញ អេសអ៊ីហ្សិត ភីអិលស៊ី</t>
        </is>
      </c>
      <c r="D2563" s="418" t="inlineStr">
        <is>
          <t>L001-100046592</t>
        </is>
      </c>
      <c r="E2563" s="418" t="inlineStr">
        <is>
          <t>2022-02894</t>
        </is>
      </c>
      <c r="F2563" s="419" t="n">
        <v>44729</v>
      </c>
      <c r="G2563" s="420" t="n">
        <v>201967</v>
      </c>
      <c r="H2563" s="418" t="n"/>
      <c r="I2563" s="455" t="n">
        <v>201967</v>
      </c>
      <c r="J2563" s="418">
        <f>IF(L2563&lt;&gt;"",L2563,K2563)</f>
        <v/>
      </c>
      <c r="K2563" s="418">
        <f>IF(AND(T2563=TRUE, U2563=TRUE, V2563=TRUE), IF(W2563&lt;-0.05, "អនុញ្ញាត (អ្នកផ្គត់ផ្គង់ប្រកាសខ្វះ)", "បានប្រកាស (អនុញ្ញាត)"), IF(AND(T2563=FALSE, U2563=FALSE, V2563=FALSE), "ព្យួរទុក (មិនមានទិន្នន័យ)", "ប្រកាសខុស (ព្យួរទុក)"))</f>
        <v/>
      </c>
      <c r="L2563" s="418" t="inlineStr"/>
      <c r="M2563" s="418" t="inlineStr"/>
      <c r="N2563" s="455" t="n"/>
      <c r="O2563" s="455">
        <f>IF(W2563&lt;0,AI2563,I2563)</f>
        <v/>
      </c>
      <c r="P2563" s="455">
        <f>I2563-O2563</f>
        <v/>
      </c>
      <c r="Q2563" s="418" t="n"/>
      <c r="R2563" s="418" t="inlineStr">
        <is>
          <t>2022-02894</t>
        </is>
      </c>
      <c r="S2563" s="418" t="inlineStr"/>
      <c r="T2563" s="418">
        <f>R2563=S2563</f>
        <v/>
      </c>
      <c r="U2563" s="418">
        <f>AND(MONTH(F2563)=MONTH(Y2563), YEAR(F2563)=YEAR(Y2563))</f>
        <v/>
      </c>
      <c r="V2563" s="418">
        <f>AND(AC2563&lt;&gt;"", 'Company information'!D$4&lt;&gt;"", RIGHT(SUBSTITUTE(AC2563,"-",""),9)=RIGHT(SUBSTITUTE('Company information'!D$4,"-",""),9))</f>
        <v/>
      </c>
      <c r="W2563" s="418">
        <f>AI2563-I2563</f>
        <v/>
      </c>
      <c r="X2563" s="455" t="n"/>
      <c r="Y2563" s="417" t="n"/>
      <c r="Z2563" s="418" t="n"/>
      <c r="AA2563" s="418" t="n"/>
      <c r="AB2563" s="418" t="n"/>
      <c r="AC2563" s="418" t="n"/>
      <c r="AD2563" s="418" t="n"/>
      <c r="AE2563" s="455" t="n"/>
      <c r="AF2563" s="455" t="n"/>
      <c r="AG2563" s="455" t="n"/>
      <c r="AH2563" s="455" t="n"/>
      <c r="AI2563" s="455" t="n"/>
      <c r="AJ2563" s="455" t="n"/>
      <c r="AK2563" s="455" t="n"/>
      <c r="AL2563" s="455" t="n"/>
      <c r="AM2563" s="455" t="n"/>
      <c r="AN2563" s="455" t="n"/>
      <c r="AO2563" s="455" t="n"/>
      <c r="AP2563" s="455" t="n"/>
      <c r="AQ2563" s="455" t="n"/>
      <c r="AR2563" s="418" t="n"/>
      <c r="AS2563" s="418" t="n"/>
      <c r="AT2563" s="418" t="n"/>
    </row>
    <row r="2564">
      <c r="A2564" s="417" t="n">
        <v>2555</v>
      </c>
      <c r="B2564" s="418" t="inlineStr">
        <is>
          <t>Infrasture Maintenance Fee for June 2022</t>
        </is>
      </c>
      <c r="C2564" s="418" t="inlineStr">
        <is>
          <t>ភ្នំពេញ អេសអ៊ីហ្សិត ភីអិលស៊ី</t>
        </is>
      </c>
      <c r="D2564" s="418" t="inlineStr">
        <is>
          <t>L001-100046592</t>
        </is>
      </c>
      <c r="E2564" s="418" t="inlineStr">
        <is>
          <t>2022-02903</t>
        </is>
      </c>
      <c r="F2564" s="419" t="n">
        <v>44729</v>
      </c>
      <c r="G2564" s="420" t="n">
        <v>165880</v>
      </c>
      <c r="H2564" s="418" t="n"/>
      <c r="I2564" s="455" t="n">
        <v>165880</v>
      </c>
      <c r="J2564" s="418">
        <f>IF(L2564&lt;&gt;"",L2564,K2564)</f>
        <v/>
      </c>
      <c r="K2564" s="418">
        <f>IF(AND(T2564=TRUE, U2564=TRUE, V2564=TRUE), IF(W2564&lt;-0.05, "អនុញ្ញាត (អ្នកផ្គត់ផ្គង់ប្រកាសខ្វះ)", "បានប្រកាស (អនុញ្ញាត)"), IF(AND(T2564=FALSE, U2564=FALSE, V2564=FALSE), "ព្យួរទុក (មិនមានទិន្នន័យ)", "ប្រកាសខុស (ព្យួរទុក)"))</f>
        <v/>
      </c>
      <c r="L2564" s="418" t="inlineStr"/>
      <c r="M2564" s="418" t="inlineStr"/>
      <c r="N2564" s="455" t="n"/>
      <c r="O2564" s="455">
        <f>IF(W2564&lt;0,AI2564,I2564)</f>
        <v/>
      </c>
      <c r="P2564" s="455">
        <f>I2564-O2564</f>
        <v/>
      </c>
      <c r="Q2564" s="418" t="n"/>
      <c r="R2564" s="418" t="inlineStr">
        <is>
          <t>2022-02903</t>
        </is>
      </c>
      <c r="S2564" s="418" t="inlineStr"/>
      <c r="T2564" s="418">
        <f>R2564=S2564</f>
        <v/>
      </c>
      <c r="U2564" s="418">
        <f>AND(MONTH(F2564)=MONTH(Y2564), YEAR(F2564)=YEAR(Y2564))</f>
        <v/>
      </c>
      <c r="V2564" s="418">
        <f>AND(AC2564&lt;&gt;"", 'Company information'!D$4&lt;&gt;"", RIGHT(SUBSTITUTE(AC2564,"-",""),9)=RIGHT(SUBSTITUTE('Company information'!D$4,"-",""),9))</f>
        <v/>
      </c>
      <c r="W2564" s="418">
        <f>AI2564-I2564</f>
        <v/>
      </c>
      <c r="X2564" s="455" t="n"/>
      <c r="Y2564" s="417" t="n"/>
      <c r="Z2564" s="418" t="n"/>
      <c r="AA2564" s="418" t="n"/>
      <c r="AB2564" s="418" t="n"/>
      <c r="AC2564" s="418" t="n"/>
      <c r="AD2564" s="418" t="n"/>
      <c r="AE2564" s="455" t="n"/>
      <c r="AF2564" s="455" t="n"/>
      <c r="AG2564" s="455" t="n"/>
      <c r="AH2564" s="455" t="n"/>
      <c r="AI2564" s="455" t="n"/>
      <c r="AJ2564" s="455" t="n"/>
      <c r="AK2564" s="455" t="n"/>
      <c r="AL2564" s="455" t="n"/>
      <c r="AM2564" s="455" t="n"/>
      <c r="AN2564" s="455" t="n"/>
      <c r="AO2564" s="455" t="n"/>
      <c r="AP2564" s="455" t="n"/>
      <c r="AQ2564" s="455" t="n"/>
      <c r="AR2564" s="418" t="n"/>
      <c r="AS2564" s="418" t="n"/>
      <c r="AT2564" s="418" t="n"/>
    </row>
    <row r="2565">
      <c r="A2565" s="417" t="n">
        <v>2556</v>
      </c>
      <c r="B2565" s="418" t="inlineStr">
        <is>
          <t>Inspection Service Fee</t>
        </is>
      </c>
      <c r="C2565" s="418" t="inlineStr">
        <is>
          <t>ប្យួរ៉ូ វេរីតាស (ខេមបូឌា) លីមីធីត</t>
        </is>
      </c>
      <c r="D2565" s="418" t="inlineStr">
        <is>
          <t>L001-107024462</t>
        </is>
      </c>
      <c r="E2565" s="418" t="inlineStr">
        <is>
          <t>59012759</t>
        </is>
      </c>
      <c r="F2565" s="419" t="n">
        <v>44742</v>
      </c>
      <c r="G2565" s="420" t="n">
        <v>55523</v>
      </c>
      <c r="H2565" s="418" t="n"/>
      <c r="I2565" s="455" t="n">
        <v>55523</v>
      </c>
      <c r="J2565" s="418">
        <f>IF(L2565&lt;&gt;"",L2565,K2565)</f>
        <v/>
      </c>
      <c r="K2565" s="418">
        <f>IF(AND(T2565=TRUE, U2565=TRUE, V2565=TRUE), IF(W2565&lt;-0.05, "អនុញ្ញាត (អ្នកផ្គត់ផ្គង់ប្រកាសខ្វះ)", "បានប្រកាស (អនុញ្ញាត)"), IF(AND(T2565=FALSE, U2565=FALSE, V2565=FALSE), "ព្យួរទុក (មិនមានទិន្នន័យ)", "ប្រកាសខុស (ព្យួរទុក)"))</f>
        <v/>
      </c>
      <c r="L2565" s="418" t="inlineStr"/>
      <c r="M2565" s="418" t="inlineStr"/>
      <c r="N2565" s="455" t="n"/>
      <c r="O2565" s="455">
        <f>IF(W2565&lt;0,AI2565,I2565)</f>
        <v/>
      </c>
      <c r="P2565" s="455">
        <f>I2565-O2565</f>
        <v/>
      </c>
      <c r="Q2565" s="418" t="n"/>
      <c r="R2565" s="418" t="inlineStr">
        <is>
          <t>59012759</t>
        </is>
      </c>
      <c r="S2565" s="418" t="inlineStr">
        <is>
          <t>59012759</t>
        </is>
      </c>
      <c r="T2565" s="418">
        <f>R2565=S2565</f>
        <v/>
      </c>
      <c r="U2565" s="418">
        <f>AND(MONTH(F2565)=MONTH(Y2565), YEAR(F2565)=YEAR(Y2565))</f>
        <v/>
      </c>
      <c r="V2565" s="418">
        <f>AND(AC2565&lt;&gt;"", 'Company information'!D$4&lt;&gt;"", RIGHT(SUBSTITUTE(AC2565,"-",""),9)=RIGHT(SUBSTITUTE('Company information'!D$4,"-",""),9))</f>
        <v/>
      </c>
      <c r="W2565" s="418">
        <f>AI2565-I2565</f>
        <v/>
      </c>
      <c r="X2565" s="455" t="n"/>
      <c r="Y2565" s="419" t="n">
        <v>44742</v>
      </c>
      <c r="Z2565" s="418" t="inlineStr">
        <is>
          <t>59012759</t>
        </is>
      </c>
      <c r="AA2565" s="418" t="inlineStr"/>
      <c r="AB2565" s="418" t="inlineStr">
        <is>
          <t>បុគ្គលជាប់អាករ</t>
        </is>
      </c>
      <c r="AC2565" s="418" t="inlineStr">
        <is>
          <t>L001-901905215</t>
        </is>
      </c>
      <c r="AD2565" s="418" t="inlineStr">
        <is>
          <t>វីអ៊ីស៊ិន (ខេមបូឌា) អ៊ិនដាសស្ទ្រី ឯ.ក</t>
        </is>
      </c>
      <c r="AE2565" s="455" t="n">
        <v>610751</v>
      </c>
      <c r="AF2565" s="455" t="n">
        <v>555228</v>
      </c>
      <c r="AG2565" s="455" t="n">
        <v>0</v>
      </c>
      <c r="AH2565" s="455" t="n">
        <v>0</v>
      </c>
      <c r="AI2565" s="455" t="n">
        <v>55523</v>
      </c>
      <c r="AJ2565" s="455" t="n">
        <v>0</v>
      </c>
      <c r="AK2565" s="455" t="n">
        <v>0</v>
      </c>
      <c r="AL2565" s="455" t="n">
        <v>0</v>
      </c>
      <c r="AM2565" s="455" t="n">
        <v>0</v>
      </c>
      <c r="AN2565" s="455" t="n">
        <v>0</v>
      </c>
      <c r="AO2565" s="455" t="n">
        <v>0</v>
      </c>
      <c r="AP2565" s="455" t="n">
        <v>0</v>
      </c>
      <c r="AQ2565" s="455" t="n">
        <v>0</v>
      </c>
      <c r="AR2565" s="418" t="inlineStr"/>
      <c r="AS2565" s="418" t="inlineStr">
        <is>
          <t>ចំនូលបានមកពីការលក់</t>
        </is>
      </c>
      <c r="AT2565" s="418" t="inlineStr">
        <is>
          <t>បានប្រកាសពន្ធ</t>
        </is>
      </c>
    </row>
    <row r="2566">
      <c r="A2566" s="417" t="n">
        <v>2557</v>
      </c>
      <c r="B2566" s="418" t="inlineStr">
        <is>
          <t>Inspection Service Fee</t>
        </is>
      </c>
      <c r="C2566" s="418" t="inlineStr">
        <is>
          <t>ប្យួរ៉ូ វេរីតាស (ខេមបូឌា) លីមីធីត</t>
        </is>
      </c>
      <c r="D2566" s="418" t="inlineStr">
        <is>
          <t>L001-107024462</t>
        </is>
      </c>
      <c r="E2566" s="418" t="inlineStr">
        <is>
          <t>59012700</t>
        </is>
      </c>
      <c r="F2566" s="419" t="n">
        <v>44737</v>
      </c>
      <c r="G2566" s="420" t="n">
        <v>235930</v>
      </c>
      <c r="H2566" s="418" t="n"/>
      <c r="I2566" s="455" t="n">
        <v>235930</v>
      </c>
      <c r="J2566" s="418">
        <f>IF(L2566&lt;&gt;"",L2566,K2566)</f>
        <v/>
      </c>
      <c r="K2566" s="418">
        <f>IF(AND(T2566=TRUE, U2566=TRUE, V2566=TRUE), IF(W2566&lt;-0.05, "អនុញ្ញាត (អ្នកផ្គត់ផ្គង់ប្រកាសខ្វះ)", "បានប្រកាស (អនុញ្ញាត)"), IF(AND(T2566=FALSE, U2566=FALSE, V2566=FALSE), "ព្យួរទុក (មិនមានទិន្នន័យ)", "ប្រកាសខុស (ព្យួរទុក)"))</f>
        <v/>
      </c>
      <c r="L2566" s="418" t="inlineStr"/>
      <c r="M2566" s="418" t="inlineStr"/>
      <c r="N2566" s="455" t="n"/>
      <c r="O2566" s="455">
        <f>IF(W2566&lt;0,AI2566,I2566)</f>
        <v/>
      </c>
      <c r="P2566" s="455">
        <f>I2566-O2566</f>
        <v/>
      </c>
      <c r="Q2566" s="418" t="n"/>
      <c r="R2566" s="418" t="inlineStr">
        <is>
          <t>59012700</t>
        </is>
      </c>
      <c r="S2566" s="418" t="inlineStr">
        <is>
          <t>59012700</t>
        </is>
      </c>
      <c r="T2566" s="418">
        <f>R2566=S2566</f>
        <v/>
      </c>
      <c r="U2566" s="418">
        <f>AND(MONTH(F2566)=MONTH(Y2566), YEAR(F2566)=YEAR(Y2566))</f>
        <v/>
      </c>
      <c r="V2566" s="418">
        <f>AND(AC2566&lt;&gt;"", 'Company information'!D$4&lt;&gt;"", RIGHT(SUBSTITUTE(AC2566,"-",""),9)=RIGHT(SUBSTITUTE('Company information'!D$4,"-",""),9))</f>
        <v/>
      </c>
      <c r="W2566" s="418">
        <f>AI2566-I2566</f>
        <v/>
      </c>
      <c r="X2566" s="455" t="n"/>
      <c r="Y2566" s="419" t="n">
        <v>44737</v>
      </c>
      <c r="Z2566" s="418" t="inlineStr">
        <is>
          <t>59012700</t>
        </is>
      </c>
      <c r="AA2566" s="418" t="inlineStr"/>
      <c r="AB2566" s="418" t="inlineStr">
        <is>
          <t>បុគ្គលជាប់អាករ</t>
        </is>
      </c>
      <c r="AC2566" s="418" t="inlineStr">
        <is>
          <t>L001-901905215</t>
        </is>
      </c>
      <c r="AD2566" s="418" t="inlineStr">
        <is>
          <t>វីអ៊ីស៊ិន (ខេមបូឌា) អ៊ិនដាសស្ទ្រី ឯ.ក</t>
        </is>
      </c>
      <c r="AE2566" s="455" t="n">
        <v>2595226</v>
      </c>
      <c r="AF2566" s="455" t="n">
        <v>2359296</v>
      </c>
      <c r="AG2566" s="455" t="n">
        <v>0</v>
      </c>
      <c r="AH2566" s="455" t="n">
        <v>0</v>
      </c>
      <c r="AI2566" s="455" t="n">
        <v>235930</v>
      </c>
      <c r="AJ2566" s="455" t="n">
        <v>0</v>
      </c>
      <c r="AK2566" s="455" t="n">
        <v>0</v>
      </c>
      <c r="AL2566" s="455" t="n">
        <v>0</v>
      </c>
      <c r="AM2566" s="455" t="n">
        <v>0</v>
      </c>
      <c r="AN2566" s="455" t="n">
        <v>0</v>
      </c>
      <c r="AO2566" s="455" t="n">
        <v>0</v>
      </c>
      <c r="AP2566" s="455" t="n">
        <v>0</v>
      </c>
      <c r="AQ2566" s="455" t="n">
        <v>0</v>
      </c>
      <c r="AR2566" s="418" t="inlineStr"/>
      <c r="AS2566" s="418" t="inlineStr">
        <is>
          <t>ចំនូលបានមកពីការលក់</t>
        </is>
      </c>
      <c r="AT2566" s="418" t="inlineStr">
        <is>
          <t>បានប្រកាសពន្ធ</t>
        </is>
      </c>
    </row>
    <row r="2567">
      <c r="A2567" s="417" t="n">
        <v>2558</v>
      </c>
      <c r="B2567" s="418" t="inlineStr">
        <is>
          <t>Inspection Service Fee</t>
        </is>
      </c>
      <c r="C2567" s="418" t="inlineStr">
        <is>
          <t>ប្យួរ៉ូ វេរីតាស (ខេមបូឌា) លីមីធីត</t>
        </is>
      </c>
      <c r="D2567" s="418" t="inlineStr">
        <is>
          <t>L001-107024462</t>
        </is>
      </c>
      <c r="E2567" s="418" t="inlineStr">
        <is>
          <t>59012692</t>
        </is>
      </c>
      <c r="F2567" s="419" t="n">
        <v>44736</v>
      </c>
      <c r="G2567" s="420" t="n">
        <v>235930</v>
      </c>
      <c r="H2567" s="418" t="n"/>
      <c r="I2567" s="455" t="n">
        <v>235930</v>
      </c>
      <c r="J2567" s="418">
        <f>IF(L2567&lt;&gt;"",L2567,K2567)</f>
        <v/>
      </c>
      <c r="K2567" s="418">
        <f>IF(AND(T2567=TRUE, U2567=TRUE, V2567=TRUE), IF(W2567&lt;-0.05, "អនុញ្ញាត (អ្នកផ្គត់ផ្គង់ប្រកាសខ្វះ)", "បានប្រកាស (អនុញ្ញាត)"), IF(AND(T2567=FALSE, U2567=FALSE, V2567=FALSE), "ព្យួរទុក (មិនមានទិន្នន័យ)", "ប្រកាសខុស (ព្យួរទុក)"))</f>
        <v/>
      </c>
      <c r="L2567" s="418" t="inlineStr"/>
      <c r="M2567" s="418" t="inlineStr"/>
      <c r="N2567" s="455" t="n"/>
      <c r="O2567" s="455">
        <f>IF(W2567&lt;0,AI2567,I2567)</f>
        <v/>
      </c>
      <c r="P2567" s="455">
        <f>I2567-O2567</f>
        <v/>
      </c>
      <c r="Q2567" s="418" t="n"/>
      <c r="R2567" s="418" t="inlineStr">
        <is>
          <t>59012692</t>
        </is>
      </c>
      <c r="S2567" s="418" t="inlineStr">
        <is>
          <t>59012692</t>
        </is>
      </c>
      <c r="T2567" s="418">
        <f>R2567=S2567</f>
        <v/>
      </c>
      <c r="U2567" s="418">
        <f>AND(MONTH(F2567)=MONTH(Y2567), YEAR(F2567)=YEAR(Y2567))</f>
        <v/>
      </c>
      <c r="V2567" s="418">
        <f>AND(AC2567&lt;&gt;"", 'Company information'!D$4&lt;&gt;"", RIGHT(SUBSTITUTE(AC2567,"-",""),9)=RIGHT(SUBSTITUTE('Company information'!D$4,"-",""),9))</f>
        <v/>
      </c>
      <c r="W2567" s="418">
        <f>AI2567-I2567</f>
        <v/>
      </c>
      <c r="X2567" s="455" t="n"/>
      <c r="Y2567" s="419" t="n">
        <v>44736</v>
      </c>
      <c r="Z2567" s="418" t="inlineStr">
        <is>
          <t>59012692</t>
        </is>
      </c>
      <c r="AA2567" s="418" t="inlineStr"/>
      <c r="AB2567" s="418" t="inlineStr">
        <is>
          <t>បុគ្គលជាប់អាករ</t>
        </is>
      </c>
      <c r="AC2567" s="418" t="inlineStr">
        <is>
          <t>L001-901905215</t>
        </is>
      </c>
      <c r="AD2567" s="418" t="inlineStr">
        <is>
          <t>វីអ៊ីស៊ិន (ខេមបូឌា) អ៊ិនដាសស្ទ្រី ឯ.ក</t>
        </is>
      </c>
      <c r="AE2567" s="455" t="n">
        <v>2595226</v>
      </c>
      <c r="AF2567" s="455" t="n">
        <v>2359296</v>
      </c>
      <c r="AG2567" s="455" t="n">
        <v>0</v>
      </c>
      <c r="AH2567" s="455" t="n">
        <v>0</v>
      </c>
      <c r="AI2567" s="455" t="n">
        <v>235930</v>
      </c>
      <c r="AJ2567" s="455" t="n">
        <v>0</v>
      </c>
      <c r="AK2567" s="455" t="n">
        <v>0</v>
      </c>
      <c r="AL2567" s="455" t="n">
        <v>0</v>
      </c>
      <c r="AM2567" s="455" t="n">
        <v>0</v>
      </c>
      <c r="AN2567" s="455" t="n">
        <v>0</v>
      </c>
      <c r="AO2567" s="455" t="n">
        <v>0</v>
      </c>
      <c r="AP2567" s="455" t="n">
        <v>0</v>
      </c>
      <c r="AQ2567" s="455" t="n">
        <v>0</v>
      </c>
      <c r="AR2567" s="418" t="inlineStr"/>
      <c r="AS2567" s="418" t="inlineStr">
        <is>
          <t>ចំនូលបានមកពីការលក់</t>
        </is>
      </c>
      <c r="AT2567" s="418" t="inlineStr">
        <is>
          <t>បានប្រកាសពន្ធ</t>
        </is>
      </c>
    </row>
    <row r="2568">
      <c r="A2568" s="417" t="n">
        <v>2559</v>
      </c>
      <c r="B2568" s="418" t="inlineStr">
        <is>
          <t>Inspection Service Fee</t>
        </is>
      </c>
      <c r="C2568" s="418" t="inlineStr">
        <is>
          <t>ប្យួរ៉ូ វេរីតាស (ខេមបូឌា) លីមីធីត</t>
        </is>
      </c>
      <c r="D2568" s="418" t="inlineStr">
        <is>
          <t>L001-107024462</t>
        </is>
      </c>
      <c r="E2568" s="418" t="inlineStr">
        <is>
          <t>59016291</t>
        </is>
      </c>
      <c r="F2568" s="419" t="n">
        <v>44736</v>
      </c>
      <c r="G2568" s="420" t="n">
        <v>55482</v>
      </c>
      <c r="H2568" s="418" t="n"/>
      <c r="I2568" s="455" t="n">
        <v>55482</v>
      </c>
      <c r="J2568" s="418">
        <f>IF(L2568&lt;&gt;"",L2568,K2568)</f>
        <v/>
      </c>
      <c r="K2568" s="418">
        <f>IF(AND(T2568=TRUE, U2568=TRUE, V2568=TRUE), IF(W2568&lt;-0.05, "អនុញ្ញាត (អ្នកផ្គត់ផ្គង់ប្រកាសខ្វះ)", "បានប្រកាស (អនុញ្ញាត)"), IF(AND(T2568=FALSE, U2568=FALSE, V2568=FALSE), "ព្យួរទុក (មិនមានទិន្នន័យ)", "ប្រកាសខុស (ព្យួរទុក)"))</f>
        <v/>
      </c>
      <c r="L2568" s="418" t="inlineStr"/>
      <c r="M2568" s="418" t="inlineStr"/>
      <c r="N2568" s="455" t="n"/>
      <c r="O2568" s="455">
        <f>IF(W2568&lt;0,AI2568,I2568)</f>
        <v/>
      </c>
      <c r="P2568" s="455">
        <f>I2568-O2568</f>
        <v/>
      </c>
      <c r="Q2568" s="418" t="n"/>
      <c r="R2568" s="418" t="inlineStr">
        <is>
          <t>59016291</t>
        </is>
      </c>
      <c r="S2568" s="418" t="inlineStr"/>
      <c r="T2568" s="418">
        <f>R2568=S2568</f>
        <v/>
      </c>
      <c r="U2568" s="418">
        <f>AND(MONTH(F2568)=MONTH(Y2568), YEAR(F2568)=YEAR(Y2568))</f>
        <v/>
      </c>
      <c r="V2568" s="418">
        <f>AND(AC2568&lt;&gt;"", 'Company information'!D$4&lt;&gt;"", RIGHT(SUBSTITUTE(AC2568,"-",""),9)=RIGHT(SUBSTITUTE('Company information'!D$4,"-",""),9))</f>
        <v/>
      </c>
      <c r="W2568" s="418">
        <f>AI2568-I2568</f>
        <v/>
      </c>
      <c r="X2568" s="455" t="n"/>
      <c r="Y2568" s="417" t="n"/>
      <c r="Z2568" s="418" t="n"/>
      <c r="AA2568" s="418" t="n"/>
      <c r="AB2568" s="418" t="n"/>
      <c r="AC2568" s="418" t="n"/>
      <c r="AD2568" s="418" t="n"/>
      <c r="AE2568" s="455" t="n"/>
      <c r="AF2568" s="455" t="n"/>
      <c r="AG2568" s="455" t="n"/>
      <c r="AH2568" s="455" t="n"/>
      <c r="AI2568" s="455" t="n"/>
      <c r="AJ2568" s="455" t="n"/>
      <c r="AK2568" s="455" t="n"/>
      <c r="AL2568" s="455" t="n"/>
      <c r="AM2568" s="455" t="n"/>
      <c r="AN2568" s="455" t="n"/>
      <c r="AO2568" s="455" t="n"/>
      <c r="AP2568" s="455" t="n"/>
      <c r="AQ2568" s="455" t="n"/>
      <c r="AR2568" s="418" t="n"/>
      <c r="AS2568" s="418" t="n"/>
      <c r="AT2568" s="418" t="n"/>
    </row>
    <row r="2569">
      <c r="A2569" s="417" t="n">
        <v>2560</v>
      </c>
      <c r="B2569" s="418" t="inlineStr">
        <is>
          <t>Inspection Service Fee</t>
        </is>
      </c>
      <c r="C2569" s="418" t="inlineStr">
        <is>
          <t>ប្យួរ៉ូ វេរីតាស (ខេមបូឌា) លីមីធីត</t>
        </is>
      </c>
      <c r="D2569" s="418" t="inlineStr">
        <is>
          <t>L001-107024462</t>
        </is>
      </c>
      <c r="E2569" s="418" t="inlineStr">
        <is>
          <t>59012686</t>
        </is>
      </c>
      <c r="F2569" s="419" t="n">
        <v>44736</v>
      </c>
      <c r="G2569" s="420" t="n">
        <v>55482</v>
      </c>
      <c r="H2569" s="418" t="n"/>
      <c r="I2569" s="455" t="n">
        <v>55482</v>
      </c>
      <c r="J2569" s="418">
        <f>IF(L2569&lt;&gt;"",L2569,K2569)</f>
        <v/>
      </c>
      <c r="K2569" s="418">
        <f>IF(AND(T2569=TRUE, U2569=TRUE, V2569=TRUE), IF(W2569&lt;-0.05, "អនុញ្ញាត (អ្នកផ្គត់ផ្គង់ប្រកាសខ្វះ)", "បានប្រកាស (អនុញ្ញាត)"), IF(AND(T2569=FALSE, U2569=FALSE, V2569=FALSE), "ព្យួរទុក (មិនមានទិន្នន័យ)", "ប្រកាសខុស (ព្យួរទុក)"))</f>
        <v/>
      </c>
      <c r="L2569" s="418" t="inlineStr"/>
      <c r="M2569" s="418" t="inlineStr"/>
      <c r="N2569" s="455" t="n"/>
      <c r="O2569" s="455">
        <f>IF(W2569&lt;0,AI2569,I2569)</f>
        <v/>
      </c>
      <c r="P2569" s="455">
        <f>I2569-O2569</f>
        <v/>
      </c>
      <c r="Q2569" s="418" t="n"/>
      <c r="R2569" s="418" t="inlineStr">
        <is>
          <t>59012686</t>
        </is>
      </c>
      <c r="S2569" s="418" t="inlineStr">
        <is>
          <t>59012686</t>
        </is>
      </c>
      <c r="T2569" s="418">
        <f>R2569=S2569</f>
        <v/>
      </c>
      <c r="U2569" s="418">
        <f>AND(MONTH(F2569)=MONTH(Y2569), YEAR(F2569)=YEAR(Y2569))</f>
        <v/>
      </c>
      <c r="V2569" s="418">
        <f>AND(AC2569&lt;&gt;"", 'Company information'!D$4&lt;&gt;"", RIGHT(SUBSTITUTE(AC2569,"-",""),9)=RIGHT(SUBSTITUTE('Company information'!D$4,"-",""),9))</f>
        <v/>
      </c>
      <c r="W2569" s="418">
        <f>AI2569-I2569</f>
        <v/>
      </c>
      <c r="X2569" s="455" t="n"/>
      <c r="Y2569" s="419" t="n">
        <v>44736</v>
      </c>
      <c r="Z2569" s="418" t="inlineStr">
        <is>
          <t>59012686</t>
        </is>
      </c>
      <c r="AA2569" s="418" t="inlineStr"/>
      <c r="AB2569" s="418" t="inlineStr">
        <is>
          <t>បុគ្គលជាប់អាករ</t>
        </is>
      </c>
      <c r="AC2569" s="418" t="inlineStr">
        <is>
          <t>L001-901905215</t>
        </is>
      </c>
      <c r="AD2569" s="418" t="inlineStr">
        <is>
          <t>វីអ៊ីស៊ិន (ខេមបូឌា) អ៊ិនដាសស្ទ្រី ឯ.ក</t>
        </is>
      </c>
      <c r="AE2569" s="455" t="n">
        <v>610304</v>
      </c>
      <c r="AF2569" s="455" t="n">
        <v>554822</v>
      </c>
      <c r="AG2569" s="455" t="n">
        <v>0</v>
      </c>
      <c r="AH2569" s="455" t="n">
        <v>0</v>
      </c>
      <c r="AI2569" s="455" t="n">
        <v>55482</v>
      </c>
      <c r="AJ2569" s="455" t="n">
        <v>0</v>
      </c>
      <c r="AK2569" s="455" t="n">
        <v>0</v>
      </c>
      <c r="AL2569" s="455" t="n">
        <v>0</v>
      </c>
      <c r="AM2569" s="455" t="n">
        <v>0</v>
      </c>
      <c r="AN2569" s="455" t="n">
        <v>0</v>
      </c>
      <c r="AO2569" s="455" t="n">
        <v>0</v>
      </c>
      <c r="AP2569" s="455" t="n">
        <v>0</v>
      </c>
      <c r="AQ2569" s="455" t="n">
        <v>0</v>
      </c>
      <c r="AR2569" s="418" t="inlineStr"/>
      <c r="AS2569" s="418" t="inlineStr">
        <is>
          <t>ចំនូលបានមកពីការលក់</t>
        </is>
      </c>
      <c r="AT2569" s="418" t="inlineStr">
        <is>
          <t>បានប្រកាសពន្ធ</t>
        </is>
      </c>
    </row>
    <row r="2570">
      <c r="A2570" s="417" t="n">
        <v>2561</v>
      </c>
      <c r="B2570" s="418" t="inlineStr">
        <is>
          <t>Inspection Service Fee</t>
        </is>
      </c>
      <c r="C2570" s="418" t="inlineStr">
        <is>
          <t>ប្យួរ៉ូ វេរីតាស (ខេមបូឌា) លីមីធីត</t>
        </is>
      </c>
      <c r="D2570" s="418" t="inlineStr">
        <is>
          <t>L001-107024462</t>
        </is>
      </c>
      <c r="E2570" s="418" t="inlineStr">
        <is>
          <t>59012670</t>
        </is>
      </c>
      <c r="F2570" s="419" t="n">
        <v>44734</v>
      </c>
      <c r="G2570" s="420" t="n">
        <v>707962</v>
      </c>
      <c r="H2570" s="418" t="n"/>
      <c r="I2570" s="455" t="n">
        <v>707962</v>
      </c>
      <c r="J2570" s="418">
        <f>IF(L2570&lt;&gt;"",L2570,K2570)</f>
        <v/>
      </c>
      <c r="K2570" s="418">
        <f>IF(AND(T2570=TRUE, U2570=TRUE, V2570=TRUE), IF(W2570&lt;-0.05, "អនុញ្ញាត (អ្នកផ្គត់ផ្គង់ប្រកាសខ្វះ)", "បានប្រកាស (អនុញ្ញាត)"), IF(AND(T2570=FALSE, U2570=FALSE, V2570=FALSE), "ព្យួរទុក (មិនមានទិន្នន័យ)", "ប្រកាសខុស (ព្យួរទុក)"))</f>
        <v/>
      </c>
      <c r="L2570" s="418" t="inlineStr"/>
      <c r="M2570" s="418" t="inlineStr"/>
      <c r="N2570" s="455" t="n"/>
      <c r="O2570" s="455">
        <f>IF(W2570&lt;0,AI2570,I2570)</f>
        <v/>
      </c>
      <c r="P2570" s="455">
        <f>I2570-O2570</f>
        <v/>
      </c>
      <c r="Q2570" s="418" t="n"/>
      <c r="R2570" s="418" t="inlineStr">
        <is>
          <t>59012670</t>
        </is>
      </c>
      <c r="S2570" s="418" t="inlineStr">
        <is>
          <t>59012670</t>
        </is>
      </c>
      <c r="T2570" s="418">
        <f>R2570=S2570</f>
        <v/>
      </c>
      <c r="U2570" s="418">
        <f>AND(MONTH(F2570)=MONTH(Y2570), YEAR(F2570)=YEAR(Y2570))</f>
        <v/>
      </c>
      <c r="V2570" s="418">
        <f>AND(AC2570&lt;&gt;"", 'Company information'!D$4&lt;&gt;"", RIGHT(SUBSTITUTE(AC2570,"-",""),9)=RIGHT(SUBSTITUTE('Company information'!D$4,"-",""),9))</f>
        <v/>
      </c>
      <c r="W2570" s="418">
        <f>AI2570-I2570</f>
        <v/>
      </c>
      <c r="X2570" s="455" t="n"/>
      <c r="Y2570" s="419" t="n">
        <v>44734</v>
      </c>
      <c r="Z2570" s="418" t="inlineStr">
        <is>
          <t>59012670</t>
        </is>
      </c>
      <c r="AA2570" s="418" t="inlineStr"/>
      <c r="AB2570" s="418" t="inlineStr">
        <is>
          <t>បុគ្គលជាប់អាករ</t>
        </is>
      </c>
      <c r="AC2570" s="418" t="inlineStr">
        <is>
          <t>L001-901905215</t>
        </is>
      </c>
      <c r="AD2570" s="418" t="inlineStr">
        <is>
          <t>វីអ៊ីស៊ិន (ខេមបូឌា) អ៊ិនដាសស្ទ្រី ឯ.ក</t>
        </is>
      </c>
      <c r="AE2570" s="455" t="n">
        <v>7787578</v>
      </c>
      <c r="AF2570" s="455" t="n">
        <v>7079616</v>
      </c>
      <c r="AG2570" s="455" t="n">
        <v>0</v>
      </c>
      <c r="AH2570" s="455" t="n">
        <v>0</v>
      </c>
      <c r="AI2570" s="455" t="n">
        <v>707962</v>
      </c>
      <c r="AJ2570" s="455" t="n">
        <v>0</v>
      </c>
      <c r="AK2570" s="455" t="n">
        <v>0</v>
      </c>
      <c r="AL2570" s="455" t="n">
        <v>0</v>
      </c>
      <c r="AM2570" s="455" t="n">
        <v>0</v>
      </c>
      <c r="AN2570" s="455" t="n">
        <v>0</v>
      </c>
      <c r="AO2570" s="455" t="n">
        <v>0</v>
      </c>
      <c r="AP2570" s="455" t="n">
        <v>0</v>
      </c>
      <c r="AQ2570" s="455" t="n">
        <v>0</v>
      </c>
      <c r="AR2570" s="418" t="inlineStr"/>
      <c r="AS2570" s="418" t="inlineStr">
        <is>
          <t>ចំនូលបានមកពីការលក់</t>
        </is>
      </c>
      <c r="AT2570" s="418" t="inlineStr">
        <is>
          <t>បានប្រកាសពន្ធ</t>
        </is>
      </c>
    </row>
    <row r="2571">
      <c r="A2571" s="417" t="n">
        <v>2562</v>
      </c>
      <c r="B2571" s="418" t="inlineStr">
        <is>
          <t>Inspection Service Fee</t>
        </is>
      </c>
      <c r="C2571" s="418" t="inlineStr">
        <is>
          <t>ប្យួរ៉ូ វេរីតាស (ខេមបូឌា) លីមីធីត</t>
        </is>
      </c>
      <c r="D2571" s="418" t="inlineStr">
        <is>
          <t>L001-107024462</t>
        </is>
      </c>
      <c r="E2571" s="418" t="inlineStr">
        <is>
          <t>59012595</t>
        </is>
      </c>
      <c r="F2571" s="419" t="n">
        <v>44727</v>
      </c>
      <c r="G2571" s="420" t="n">
        <v>110961</v>
      </c>
      <c r="H2571" s="418" t="n"/>
      <c r="I2571" s="455" t="n">
        <v>110961</v>
      </c>
      <c r="J2571" s="418">
        <f>IF(L2571&lt;&gt;"",L2571,K2571)</f>
        <v/>
      </c>
      <c r="K2571" s="418">
        <f>IF(AND(T2571=TRUE, U2571=TRUE, V2571=TRUE), IF(W2571&lt;-0.05, "អនុញ្ញាត (អ្នកផ្គត់ផ្គង់ប្រកាសខ្វះ)", "បានប្រកាស (អនុញ្ញាត)"), IF(AND(T2571=FALSE, U2571=FALSE, V2571=FALSE), "ព្យួរទុក (មិនមានទិន្នន័យ)", "ប្រកាសខុស (ព្យួរទុក)"))</f>
        <v/>
      </c>
      <c r="L2571" s="418" t="inlineStr"/>
      <c r="M2571" s="418" t="inlineStr"/>
      <c r="N2571" s="455" t="n"/>
      <c r="O2571" s="455">
        <f>IF(W2571&lt;0,AI2571,I2571)</f>
        <v/>
      </c>
      <c r="P2571" s="455">
        <f>I2571-O2571</f>
        <v/>
      </c>
      <c r="Q2571" s="418" t="n"/>
      <c r="R2571" s="418" t="inlineStr">
        <is>
          <t>59012595</t>
        </is>
      </c>
      <c r="S2571" s="418" t="inlineStr">
        <is>
          <t>59012595</t>
        </is>
      </c>
      <c r="T2571" s="418">
        <f>R2571=S2571</f>
        <v/>
      </c>
      <c r="U2571" s="418">
        <f>AND(MONTH(F2571)=MONTH(Y2571), YEAR(F2571)=YEAR(Y2571))</f>
        <v/>
      </c>
      <c r="V2571" s="418">
        <f>AND(AC2571&lt;&gt;"", 'Company information'!D$4&lt;&gt;"", RIGHT(SUBSTITUTE(AC2571,"-",""),9)=RIGHT(SUBSTITUTE('Company information'!D$4,"-",""),9))</f>
        <v/>
      </c>
      <c r="W2571" s="418">
        <f>AI2571-I2571</f>
        <v/>
      </c>
      <c r="X2571" s="455" t="n"/>
      <c r="Y2571" s="419" t="n">
        <v>44727</v>
      </c>
      <c r="Z2571" s="418" t="inlineStr">
        <is>
          <t>59012595</t>
        </is>
      </c>
      <c r="AA2571" s="418" t="inlineStr"/>
      <c r="AB2571" s="418" t="inlineStr">
        <is>
          <t>បុគ្គលជាប់អាករ</t>
        </is>
      </c>
      <c r="AC2571" s="418" t="inlineStr">
        <is>
          <t>L001-901905215</t>
        </is>
      </c>
      <c r="AD2571" s="418" t="inlineStr">
        <is>
          <t>វីអ៊ីស៊ិន (ខេមបូឌា) អ៊ិនដាសស្ទ្រី ឯ.ក</t>
        </is>
      </c>
      <c r="AE2571" s="455" t="n">
        <v>1220567</v>
      </c>
      <c r="AF2571" s="455" t="n">
        <v>1109606</v>
      </c>
      <c r="AG2571" s="455" t="n">
        <v>0</v>
      </c>
      <c r="AH2571" s="455" t="n">
        <v>0</v>
      </c>
      <c r="AI2571" s="455" t="n">
        <v>110961</v>
      </c>
      <c r="AJ2571" s="455" t="n">
        <v>0</v>
      </c>
      <c r="AK2571" s="455" t="n">
        <v>0</v>
      </c>
      <c r="AL2571" s="455" t="n">
        <v>0</v>
      </c>
      <c r="AM2571" s="455" t="n">
        <v>0</v>
      </c>
      <c r="AN2571" s="455" t="n">
        <v>0</v>
      </c>
      <c r="AO2571" s="455" t="n">
        <v>0</v>
      </c>
      <c r="AP2571" s="455" t="n">
        <v>0</v>
      </c>
      <c r="AQ2571" s="455" t="n">
        <v>0</v>
      </c>
      <c r="AR2571" s="418" t="inlineStr"/>
      <c r="AS2571" s="418" t="inlineStr">
        <is>
          <t>ចំនូលបានមកពីការលក់</t>
        </is>
      </c>
      <c r="AT2571" s="418" t="inlineStr">
        <is>
          <t>បានប្រកាសពន្ធ</t>
        </is>
      </c>
    </row>
    <row r="2572">
      <c r="A2572" s="417" t="n">
        <v>2563</v>
      </c>
      <c r="B2572" s="418" t="inlineStr">
        <is>
          <t>Inspection Service Fee</t>
        </is>
      </c>
      <c r="C2572" s="418" t="inlineStr">
        <is>
          <t>ប្យួរ៉ូ វេរីតាស (ខេមបូឌា) លីមីធីត</t>
        </is>
      </c>
      <c r="D2572" s="418" t="inlineStr">
        <is>
          <t>L001-107024462</t>
        </is>
      </c>
      <c r="E2572" s="418" t="inlineStr">
        <is>
          <t>59012578</t>
        </is>
      </c>
      <c r="F2572" s="419" t="n">
        <v>44725</v>
      </c>
      <c r="G2572" s="420" t="n">
        <v>471974</v>
      </c>
      <c r="H2572" s="418" t="n"/>
      <c r="I2572" s="455" t="n">
        <v>471974</v>
      </c>
      <c r="J2572" s="418">
        <f>IF(L2572&lt;&gt;"",L2572,K2572)</f>
        <v/>
      </c>
      <c r="K2572" s="418">
        <f>IF(AND(T2572=TRUE, U2572=TRUE, V2572=TRUE), IF(W2572&lt;-0.05, "អនុញ្ញាត (អ្នកផ្គត់ផ្គង់ប្រកាសខ្វះ)", "បានប្រកាស (អនុញ្ញាត)"), IF(AND(T2572=FALSE, U2572=FALSE, V2572=FALSE), "ព្យួរទុក (មិនមានទិន្នន័យ)", "ប្រកាសខុស (ព្យួរទុក)"))</f>
        <v/>
      </c>
      <c r="L2572" s="418" t="inlineStr"/>
      <c r="M2572" s="418" t="inlineStr"/>
      <c r="N2572" s="455" t="n"/>
      <c r="O2572" s="455">
        <f>IF(W2572&lt;0,AI2572,I2572)</f>
        <v/>
      </c>
      <c r="P2572" s="455">
        <f>I2572-O2572</f>
        <v/>
      </c>
      <c r="Q2572" s="418" t="n"/>
      <c r="R2572" s="418" t="inlineStr">
        <is>
          <t>59012578</t>
        </is>
      </c>
      <c r="S2572" s="418" t="inlineStr">
        <is>
          <t>59012578</t>
        </is>
      </c>
      <c r="T2572" s="418">
        <f>R2572=S2572</f>
        <v/>
      </c>
      <c r="U2572" s="418">
        <f>AND(MONTH(F2572)=MONTH(Y2572), YEAR(F2572)=YEAR(Y2572))</f>
        <v/>
      </c>
      <c r="V2572" s="418">
        <f>AND(AC2572&lt;&gt;"", 'Company information'!D$4&lt;&gt;"", RIGHT(SUBSTITUTE(AC2572,"-",""),9)=RIGHT(SUBSTITUTE('Company information'!D$4,"-",""),9))</f>
        <v/>
      </c>
      <c r="W2572" s="418">
        <f>AI2572-I2572</f>
        <v/>
      </c>
      <c r="X2572" s="455" t="n"/>
      <c r="Y2572" s="419" t="n">
        <v>44725</v>
      </c>
      <c r="Z2572" s="418" t="inlineStr">
        <is>
          <t>59012578</t>
        </is>
      </c>
      <c r="AA2572" s="418" t="inlineStr"/>
      <c r="AB2572" s="418" t="inlineStr">
        <is>
          <t>បុគ្គលជាប់អាករ</t>
        </is>
      </c>
      <c r="AC2572" s="418" t="inlineStr">
        <is>
          <t>L001-901905215</t>
        </is>
      </c>
      <c r="AD2572" s="418" t="inlineStr">
        <is>
          <t>វីអ៊ីស៊ិន (ខេមបូឌា) អ៊ិនដាសស្ទ្រី ឯ.ក</t>
        </is>
      </c>
      <c r="AE2572" s="455" t="n">
        <v>5191718</v>
      </c>
      <c r="AF2572" s="455" t="n">
        <v>4719744</v>
      </c>
      <c r="AG2572" s="455" t="n">
        <v>0</v>
      </c>
      <c r="AH2572" s="455" t="n">
        <v>0</v>
      </c>
      <c r="AI2572" s="455" t="n">
        <v>471974</v>
      </c>
      <c r="AJ2572" s="455" t="n">
        <v>0</v>
      </c>
      <c r="AK2572" s="455" t="n">
        <v>0</v>
      </c>
      <c r="AL2572" s="455" t="n">
        <v>0</v>
      </c>
      <c r="AM2572" s="455" t="n">
        <v>0</v>
      </c>
      <c r="AN2572" s="455" t="n">
        <v>0</v>
      </c>
      <c r="AO2572" s="455" t="n">
        <v>0</v>
      </c>
      <c r="AP2572" s="455" t="n">
        <v>0</v>
      </c>
      <c r="AQ2572" s="455" t="n">
        <v>0</v>
      </c>
      <c r="AR2572" s="418" t="inlineStr"/>
      <c r="AS2572" s="418" t="inlineStr">
        <is>
          <t>ចំនូលបានមកពីការលក់</t>
        </is>
      </c>
      <c r="AT2572" s="418" t="inlineStr">
        <is>
          <t>បានប្រកាសពន្ធ</t>
        </is>
      </c>
    </row>
    <row r="2573">
      <c r="A2573" s="417" t="n">
        <v>2564</v>
      </c>
      <c r="B2573" s="418" t="inlineStr">
        <is>
          <t>Inspection Service Fee</t>
        </is>
      </c>
      <c r="C2573" s="418" t="inlineStr">
        <is>
          <t>ប្យួរ៉ូ វេរីតាស (ខេមបូឌា) លីមីធីត</t>
        </is>
      </c>
      <c r="D2573" s="418" t="inlineStr">
        <is>
          <t>L001-107024462</t>
        </is>
      </c>
      <c r="E2573" s="418" t="inlineStr">
        <is>
          <t>59012564</t>
        </is>
      </c>
      <c r="F2573" s="419" t="n">
        <v>44840</v>
      </c>
      <c r="G2573" s="420" t="n">
        <v>55482</v>
      </c>
      <c r="H2573" s="418" t="n"/>
      <c r="I2573" s="455" t="n">
        <v>55482</v>
      </c>
      <c r="J2573" s="418">
        <f>IF(L2573&lt;&gt;"",L2573,K2573)</f>
        <v/>
      </c>
      <c r="K2573" s="418">
        <f>IF(AND(T2573=TRUE, U2573=TRUE, V2573=TRUE), IF(W2573&lt;-0.05, "អនុញ្ញាត (អ្នកផ្គត់ផ្គង់ប្រកាសខ្វះ)", "បានប្រកាស (អនុញ្ញាត)"), IF(AND(T2573=FALSE, U2573=FALSE, V2573=FALSE), "ព្យួរទុក (មិនមានទិន្នន័យ)", "ប្រកាសខុស (ព្យួរទុក)"))</f>
        <v/>
      </c>
      <c r="L2573" s="418" t="inlineStr"/>
      <c r="M2573" s="418" t="inlineStr"/>
      <c r="N2573" s="455" t="n"/>
      <c r="O2573" s="455">
        <f>IF(W2573&lt;0,AI2573,I2573)</f>
        <v/>
      </c>
      <c r="P2573" s="455">
        <f>I2573-O2573</f>
        <v/>
      </c>
      <c r="Q2573" s="418" t="n"/>
      <c r="R2573" s="418" t="inlineStr">
        <is>
          <t>59012564</t>
        </is>
      </c>
      <c r="S2573" s="418" t="inlineStr">
        <is>
          <t>59012564</t>
        </is>
      </c>
      <c r="T2573" s="418">
        <f>R2573=S2573</f>
        <v/>
      </c>
      <c r="U2573" s="418">
        <f>AND(MONTH(F2573)=MONTH(Y2573), YEAR(F2573)=YEAR(Y2573))</f>
        <v/>
      </c>
      <c r="V2573" s="418">
        <f>AND(AC2573&lt;&gt;"", 'Company information'!D$4&lt;&gt;"", RIGHT(SUBSTITUTE(AC2573,"-",""),9)=RIGHT(SUBSTITUTE('Company information'!D$4,"-",""),9))</f>
        <v/>
      </c>
      <c r="W2573" s="418">
        <f>AI2573-I2573</f>
        <v/>
      </c>
      <c r="X2573" s="455" t="n"/>
      <c r="Y2573" s="419" t="n">
        <v>44722</v>
      </c>
      <c r="Z2573" s="418" t="inlineStr">
        <is>
          <t>59012564</t>
        </is>
      </c>
      <c r="AA2573" s="418" t="inlineStr"/>
      <c r="AB2573" s="418" t="inlineStr">
        <is>
          <t>បុគ្គលជាប់អាករ</t>
        </is>
      </c>
      <c r="AC2573" s="418" t="inlineStr">
        <is>
          <t>L001-901905215</t>
        </is>
      </c>
      <c r="AD2573" s="418" t="inlineStr">
        <is>
          <t>វីអ៊ីស៊ិន (ខេមបូឌា) អ៊ិនដាសស្ទ្រី ឯ.ក</t>
        </is>
      </c>
      <c r="AE2573" s="455" t="n">
        <v>610304</v>
      </c>
      <c r="AF2573" s="455" t="n">
        <v>554822</v>
      </c>
      <c r="AG2573" s="455" t="n">
        <v>0</v>
      </c>
      <c r="AH2573" s="455" t="n">
        <v>0</v>
      </c>
      <c r="AI2573" s="455" t="n">
        <v>55482</v>
      </c>
      <c r="AJ2573" s="455" t="n">
        <v>0</v>
      </c>
      <c r="AK2573" s="455" t="n">
        <v>0</v>
      </c>
      <c r="AL2573" s="455" t="n">
        <v>0</v>
      </c>
      <c r="AM2573" s="455" t="n">
        <v>0</v>
      </c>
      <c r="AN2573" s="455" t="n">
        <v>0</v>
      </c>
      <c r="AO2573" s="455" t="n">
        <v>0</v>
      </c>
      <c r="AP2573" s="455" t="n">
        <v>0</v>
      </c>
      <c r="AQ2573" s="455" t="n">
        <v>0</v>
      </c>
      <c r="AR2573" s="418" t="inlineStr"/>
      <c r="AS2573" s="418" t="inlineStr">
        <is>
          <t>ចំនូលបានមកពីការលក់</t>
        </is>
      </c>
      <c r="AT2573" s="418" t="inlineStr">
        <is>
          <t>បានប្រកាសពន្ធ</t>
        </is>
      </c>
    </row>
    <row r="2574">
      <c r="A2574" s="417" t="n">
        <v>2565</v>
      </c>
      <c r="B2574" s="418" t="inlineStr">
        <is>
          <t>Inspection Service Fee</t>
        </is>
      </c>
      <c r="C2574" s="418" t="inlineStr">
        <is>
          <t>ប្យួរ៉ូ វេរីតាស (ខេមបូឌា) លីមីធីត</t>
        </is>
      </c>
      <c r="D2574" s="418" t="inlineStr">
        <is>
          <t>L001-107024462</t>
        </is>
      </c>
      <c r="E2574" s="418" t="inlineStr">
        <is>
          <t>59012558</t>
        </is>
      </c>
      <c r="F2574" s="419" t="n">
        <v>44810</v>
      </c>
      <c r="G2574" s="420" t="n">
        <v>55482</v>
      </c>
      <c r="H2574" s="418" t="n"/>
      <c r="I2574" s="455" t="n">
        <v>55482</v>
      </c>
      <c r="J2574" s="418">
        <f>IF(L2574&lt;&gt;"",L2574,K2574)</f>
        <v/>
      </c>
      <c r="K2574" s="418">
        <f>IF(AND(T2574=TRUE, U2574=TRUE, V2574=TRUE), IF(W2574&lt;-0.05, "អនុញ្ញាត (អ្នកផ្គត់ផ្គង់ប្រកាសខ្វះ)", "បានប្រកាស (អនុញ្ញាត)"), IF(AND(T2574=FALSE, U2574=FALSE, V2574=FALSE), "ព្យួរទុក (មិនមានទិន្នន័យ)", "ប្រកាសខុស (ព្យួរទុក)"))</f>
        <v/>
      </c>
      <c r="L2574" s="418" t="inlineStr"/>
      <c r="M2574" s="418" t="inlineStr"/>
      <c r="N2574" s="455" t="n"/>
      <c r="O2574" s="455">
        <f>IF(W2574&lt;0,AI2574,I2574)</f>
        <v/>
      </c>
      <c r="P2574" s="455">
        <f>I2574-O2574</f>
        <v/>
      </c>
      <c r="Q2574" s="418" t="n"/>
      <c r="R2574" s="418" t="inlineStr">
        <is>
          <t>59012558</t>
        </is>
      </c>
      <c r="S2574" s="418" t="inlineStr">
        <is>
          <t>59012558</t>
        </is>
      </c>
      <c r="T2574" s="418">
        <f>R2574=S2574</f>
        <v/>
      </c>
      <c r="U2574" s="418">
        <f>AND(MONTH(F2574)=MONTH(Y2574), YEAR(F2574)=YEAR(Y2574))</f>
        <v/>
      </c>
      <c r="V2574" s="418">
        <f>AND(AC2574&lt;&gt;"", 'Company information'!D$4&lt;&gt;"", RIGHT(SUBSTITUTE(AC2574,"-",""),9)=RIGHT(SUBSTITUTE('Company information'!D$4,"-",""),9))</f>
        <v/>
      </c>
      <c r="W2574" s="418">
        <f>AI2574-I2574</f>
        <v/>
      </c>
      <c r="X2574" s="455" t="n"/>
      <c r="Y2574" s="419" t="n">
        <v>44721</v>
      </c>
      <c r="Z2574" s="418" t="inlineStr">
        <is>
          <t>59012558</t>
        </is>
      </c>
      <c r="AA2574" s="418" t="inlineStr"/>
      <c r="AB2574" s="418" t="inlineStr">
        <is>
          <t>បុគ្គលជាប់អាករ</t>
        </is>
      </c>
      <c r="AC2574" s="418" t="inlineStr">
        <is>
          <t>L001-901905215</t>
        </is>
      </c>
      <c r="AD2574" s="418" t="inlineStr">
        <is>
          <t>វីអ៊ីស៊ិន (ខេមបូឌា) អ៊ិនដាសស្ទ្រី ឯ.ក</t>
        </is>
      </c>
      <c r="AE2574" s="455" t="n">
        <v>610304</v>
      </c>
      <c r="AF2574" s="455" t="n">
        <v>554822</v>
      </c>
      <c r="AG2574" s="455" t="n">
        <v>0</v>
      </c>
      <c r="AH2574" s="455" t="n">
        <v>0</v>
      </c>
      <c r="AI2574" s="455" t="n">
        <v>55482</v>
      </c>
      <c r="AJ2574" s="455" t="n">
        <v>0</v>
      </c>
      <c r="AK2574" s="455" t="n">
        <v>0</v>
      </c>
      <c r="AL2574" s="455" t="n">
        <v>0</v>
      </c>
      <c r="AM2574" s="455" t="n">
        <v>0</v>
      </c>
      <c r="AN2574" s="455" t="n">
        <v>0</v>
      </c>
      <c r="AO2574" s="455" t="n">
        <v>0</v>
      </c>
      <c r="AP2574" s="455" t="n">
        <v>0</v>
      </c>
      <c r="AQ2574" s="455" t="n">
        <v>0</v>
      </c>
      <c r="AR2574" s="418" t="inlineStr"/>
      <c r="AS2574" s="418" t="inlineStr">
        <is>
          <t>ចំនូលបានមកពីការលក់</t>
        </is>
      </c>
      <c r="AT2574" s="418" t="inlineStr">
        <is>
          <t>បានប្រកាសពន្ធ</t>
        </is>
      </c>
    </row>
    <row r="2575">
      <c r="A2575" s="417" t="n">
        <v>2566</v>
      </c>
      <c r="B2575" s="418" t="inlineStr">
        <is>
          <t>Inspection Service Fee</t>
        </is>
      </c>
      <c r="C2575" s="418" t="inlineStr">
        <is>
          <t>ប្យួរ៉ូ វេរីតាស (ខេមបូឌា) លីមីធីត</t>
        </is>
      </c>
      <c r="D2575" s="418" t="inlineStr">
        <is>
          <t>L001-107024462</t>
        </is>
      </c>
      <c r="E2575" s="418" t="inlineStr">
        <is>
          <t>59012530</t>
        </is>
      </c>
      <c r="F2575" s="419" t="n">
        <v>44718</v>
      </c>
      <c r="G2575" s="420" t="n">
        <v>55482</v>
      </c>
      <c r="H2575" s="418" t="n"/>
      <c r="I2575" s="455" t="n">
        <v>55482</v>
      </c>
      <c r="J2575" s="418">
        <f>IF(L2575&lt;&gt;"",L2575,K2575)</f>
        <v/>
      </c>
      <c r="K2575" s="418">
        <f>IF(AND(T2575=TRUE, U2575=TRUE, V2575=TRUE), IF(W2575&lt;-0.05, "អនុញ្ញាត (អ្នកផ្គត់ផ្គង់ប្រកាសខ្វះ)", "បានប្រកាស (អនុញ្ញាត)"), IF(AND(T2575=FALSE, U2575=FALSE, V2575=FALSE), "ព្យួរទុក (មិនមានទិន្នន័យ)", "ប្រកាសខុស (ព្យួរទុក)"))</f>
        <v/>
      </c>
      <c r="L2575" s="418" t="inlineStr"/>
      <c r="M2575" s="418" t="inlineStr"/>
      <c r="N2575" s="455" t="n"/>
      <c r="O2575" s="455">
        <f>IF(W2575&lt;0,AI2575,I2575)</f>
        <v/>
      </c>
      <c r="P2575" s="455">
        <f>I2575-O2575</f>
        <v/>
      </c>
      <c r="Q2575" s="418" t="n"/>
      <c r="R2575" s="418" t="inlineStr">
        <is>
          <t>59012530</t>
        </is>
      </c>
      <c r="S2575" s="418" t="inlineStr">
        <is>
          <t>59012530</t>
        </is>
      </c>
      <c r="T2575" s="418">
        <f>R2575=S2575</f>
        <v/>
      </c>
      <c r="U2575" s="418">
        <f>AND(MONTH(F2575)=MONTH(Y2575), YEAR(F2575)=YEAR(Y2575))</f>
        <v/>
      </c>
      <c r="V2575" s="418">
        <f>AND(AC2575&lt;&gt;"", 'Company information'!D$4&lt;&gt;"", RIGHT(SUBSTITUTE(AC2575,"-",""),9)=RIGHT(SUBSTITUTE('Company information'!D$4,"-",""),9))</f>
        <v/>
      </c>
      <c r="W2575" s="418">
        <f>AI2575-I2575</f>
        <v/>
      </c>
      <c r="X2575" s="455" t="n"/>
      <c r="Y2575" s="419" t="n">
        <v>44718</v>
      </c>
      <c r="Z2575" s="418" t="inlineStr">
        <is>
          <t>59012530</t>
        </is>
      </c>
      <c r="AA2575" s="418" t="inlineStr"/>
      <c r="AB2575" s="418" t="inlineStr">
        <is>
          <t>បុគ្គលជាប់អាករ</t>
        </is>
      </c>
      <c r="AC2575" s="418" t="inlineStr">
        <is>
          <t>L001-901905215</t>
        </is>
      </c>
      <c r="AD2575" s="418" t="inlineStr">
        <is>
          <t>វីអ៊ីស៊ិន (ខេមបូឌា) អ៊ិនដាសស្ទ្រី ឯ.ក</t>
        </is>
      </c>
      <c r="AE2575" s="455" t="n">
        <v>610304</v>
      </c>
      <c r="AF2575" s="455" t="n">
        <v>554822</v>
      </c>
      <c r="AG2575" s="455" t="n">
        <v>0</v>
      </c>
      <c r="AH2575" s="455" t="n">
        <v>0</v>
      </c>
      <c r="AI2575" s="455" t="n">
        <v>55482</v>
      </c>
      <c r="AJ2575" s="455" t="n">
        <v>0</v>
      </c>
      <c r="AK2575" s="455" t="n">
        <v>0</v>
      </c>
      <c r="AL2575" s="455" t="n">
        <v>0</v>
      </c>
      <c r="AM2575" s="455" t="n">
        <v>0</v>
      </c>
      <c r="AN2575" s="455" t="n">
        <v>0</v>
      </c>
      <c r="AO2575" s="455" t="n">
        <v>0</v>
      </c>
      <c r="AP2575" s="455" t="n">
        <v>0</v>
      </c>
      <c r="AQ2575" s="455" t="n">
        <v>0</v>
      </c>
      <c r="AR2575" s="418" t="inlineStr"/>
      <c r="AS2575" s="418" t="inlineStr">
        <is>
          <t>ចំនូលបានមកពីការលក់</t>
        </is>
      </c>
      <c r="AT2575" s="418" t="inlineStr">
        <is>
          <t>បានប្រកាសពន្ធ</t>
        </is>
      </c>
    </row>
    <row r="2576">
      <c r="A2576" s="417" t="n">
        <v>2567</v>
      </c>
      <c r="B2576" s="418" t="inlineStr">
        <is>
          <t>Carton Paper</t>
        </is>
      </c>
      <c r="C2576" s="418" t="inlineStr">
        <is>
          <t>យី មីង ភែកឃីជីង ឯ.ក</t>
        </is>
      </c>
      <c r="D2576" s="418" t="inlineStr">
        <is>
          <t>B108-902101335</t>
        </is>
      </c>
      <c r="E2576" s="418" t="inlineStr">
        <is>
          <t>YM-0022</t>
        </is>
      </c>
      <c r="F2576" s="419" t="n">
        <v>44742</v>
      </c>
      <c r="G2576" s="420" t="n">
        <v>2525372</v>
      </c>
      <c r="H2576" s="418" t="n"/>
      <c r="I2576" s="455" t="n">
        <v>2525372</v>
      </c>
      <c r="J2576" s="418">
        <f>IF(L2576&lt;&gt;"",L2576,K2576)</f>
        <v/>
      </c>
      <c r="K2576" s="418">
        <f>IF(AND(T2576=TRUE, U2576=TRUE, V2576=TRUE), IF(W2576&lt;-0.05, "អនុញ្ញាត (អ្នកផ្គត់ផ្គង់ប្រកាសខ្វះ)", "បានប្រកាស (អនុញ្ញាត)"), IF(AND(T2576=FALSE, U2576=FALSE, V2576=FALSE), "ព្យួរទុក (មិនមានទិន្នន័យ)", "ប្រកាសខុស (ព្យួរទុក)"))</f>
        <v/>
      </c>
      <c r="L2576" s="418" t="inlineStr"/>
      <c r="M2576" s="418" t="inlineStr"/>
      <c r="N2576" s="455" t="n"/>
      <c r="O2576" s="455">
        <f>IF(W2576&lt;0,AI2576,I2576)</f>
        <v/>
      </c>
      <c r="P2576" s="455">
        <f>I2576-O2576</f>
        <v/>
      </c>
      <c r="Q2576" s="418" t="n"/>
      <c r="R2576" s="418" t="inlineStr">
        <is>
          <t>YM-0022</t>
        </is>
      </c>
      <c r="S2576" s="418" t="inlineStr"/>
      <c r="T2576" s="418">
        <f>R2576=S2576</f>
        <v/>
      </c>
      <c r="U2576" s="418">
        <f>AND(MONTH(F2576)=MONTH(Y2576), YEAR(F2576)=YEAR(Y2576))</f>
        <v/>
      </c>
      <c r="V2576" s="418">
        <f>AND(AC2576&lt;&gt;"", 'Company information'!D$4&lt;&gt;"", RIGHT(SUBSTITUTE(AC2576,"-",""),9)=RIGHT(SUBSTITUTE('Company information'!D$4,"-",""),9))</f>
        <v/>
      </c>
      <c r="W2576" s="418">
        <f>AI2576-I2576</f>
        <v/>
      </c>
      <c r="X2576" s="455" t="n"/>
      <c r="Y2576" s="417" t="n"/>
      <c r="Z2576" s="418" t="n"/>
      <c r="AA2576" s="418" t="n"/>
      <c r="AB2576" s="418" t="n"/>
      <c r="AC2576" s="418" t="n"/>
      <c r="AD2576" s="418" t="n"/>
      <c r="AE2576" s="455" t="n"/>
      <c r="AF2576" s="455" t="n"/>
      <c r="AG2576" s="455" t="n"/>
      <c r="AH2576" s="455" t="n"/>
      <c r="AI2576" s="455" t="n"/>
      <c r="AJ2576" s="455" t="n"/>
      <c r="AK2576" s="455" t="n"/>
      <c r="AL2576" s="455" t="n"/>
      <c r="AM2576" s="455" t="n"/>
      <c r="AN2576" s="455" t="n"/>
      <c r="AO2576" s="455" t="n"/>
      <c r="AP2576" s="455" t="n"/>
      <c r="AQ2576" s="455" t="n"/>
      <c r="AR2576" s="418" t="n"/>
      <c r="AS2576" s="418" t="n"/>
      <c r="AT2576" s="418" t="n"/>
    </row>
    <row r="2577">
      <c r="A2577" s="417" t="n">
        <v>2568</v>
      </c>
      <c r="B2577" s="418" t="inlineStr">
        <is>
          <t>Color Box and PDQ</t>
        </is>
      </c>
      <c r="C2577" s="418" t="inlineStr">
        <is>
          <t>វីង ចេង ភែកឃីជីង ឯ.ក</t>
        </is>
      </c>
      <c r="D2577" s="418" t="inlineStr">
        <is>
          <t>L001-902102915</t>
        </is>
      </c>
      <c r="E2577" s="418" t="inlineStr">
        <is>
          <t>TI0286</t>
        </is>
      </c>
      <c r="F2577" s="419" t="n">
        <v>44742</v>
      </c>
      <c r="G2577" s="420" t="n">
        <v>556796</v>
      </c>
      <c r="H2577" s="418" t="n"/>
      <c r="I2577" s="455" t="n">
        <v>556796</v>
      </c>
      <c r="J2577" s="418">
        <f>IF(L2577&lt;&gt;"",L2577,K2577)</f>
        <v/>
      </c>
      <c r="K2577" s="418">
        <f>IF(AND(T2577=TRUE, U2577=TRUE, V2577=TRUE), IF(W2577&lt;-0.05, "អនុញ្ញាត (អ្នកផ្គត់ផ្គង់ប្រកាសខ្វះ)", "បានប្រកាស (អនុញ្ញាត)"), IF(AND(T2577=FALSE, U2577=FALSE, V2577=FALSE), "ព្យួរទុក (មិនមានទិន្នន័យ)", "ប្រកាសខុស (ព្យួរទុក)"))</f>
        <v/>
      </c>
      <c r="L2577" s="418" t="inlineStr"/>
      <c r="M2577" s="418" t="inlineStr"/>
      <c r="N2577" s="455" t="n"/>
      <c r="O2577" s="455">
        <f>IF(W2577&lt;0,AI2577,I2577)</f>
        <v/>
      </c>
      <c r="P2577" s="455">
        <f>I2577-O2577</f>
        <v/>
      </c>
      <c r="Q2577" s="418" t="n"/>
      <c r="R2577" s="418" t="inlineStr">
        <is>
          <t>TI0286</t>
        </is>
      </c>
      <c r="S2577" s="418" t="inlineStr"/>
      <c r="T2577" s="418">
        <f>R2577=S2577</f>
        <v/>
      </c>
      <c r="U2577" s="418">
        <f>AND(MONTH(F2577)=MONTH(Y2577), YEAR(F2577)=YEAR(Y2577))</f>
        <v/>
      </c>
      <c r="V2577" s="418">
        <f>AND(AC2577&lt;&gt;"", 'Company information'!D$4&lt;&gt;"", RIGHT(SUBSTITUTE(AC2577,"-",""),9)=RIGHT(SUBSTITUTE('Company information'!D$4,"-",""),9))</f>
        <v/>
      </c>
      <c r="W2577" s="418">
        <f>AI2577-I2577</f>
        <v/>
      </c>
      <c r="X2577" s="455" t="n"/>
      <c r="Y2577" s="417" t="n"/>
      <c r="Z2577" s="418" t="n"/>
      <c r="AA2577" s="418" t="n"/>
      <c r="AB2577" s="418" t="n"/>
      <c r="AC2577" s="418" t="n"/>
      <c r="AD2577" s="418" t="n"/>
      <c r="AE2577" s="455" t="n"/>
      <c r="AF2577" s="455" t="n"/>
      <c r="AG2577" s="455" t="n"/>
      <c r="AH2577" s="455" t="n"/>
      <c r="AI2577" s="455" t="n"/>
      <c r="AJ2577" s="455" t="n"/>
      <c r="AK2577" s="455" t="n"/>
      <c r="AL2577" s="455" t="n"/>
      <c r="AM2577" s="455" t="n"/>
      <c r="AN2577" s="455" t="n"/>
      <c r="AO2577" s="455" t="n"/>
      <c r="AP2577" s="455" t="n"/>
      <c r="AQ2577" s="455" t="n"/>
      <c r="AR2577" s="418" t="n"/>
      <c r="AS2577" s="418" t="n"/>
      <c r="AT2577" s="418" t="n"/>
    </row>
    <row r="2578">
      <c r="A2578" s="417" t="n">
        <v>2569</v>
      </c>
      <c r="B2578" s="418" t="inlineStr">
        <is>
          <t>Plastic Box</t>
        </is>
      </c>
      <c r="C2578" s="418" t="inlineStr">
        <is>
          <t>ដុងគ័ន ស៊ីធី ហ្វាញស្តារ ព្រីនធីង (ខេមបូឌា)</t>
        </is>
      </c>
      <c r="D2578" s="418" t="inlineStr">
        <is>
          <t>L001-100193021</t>
        </is>
      </c>
      <c r="E2578" s="418" t="inlineStr">
        <is>
          <t>00194</t>
        </is>
      </c>
      <c r="F2578" s="419" t="n">
        <v>44734</v>
      </c>
      <c r="G2578" s="420" t="n">
        <v>1665903</v>
      </c>
      <c r="H2578" s="418" t="n"/>
      <c r="I2578" s="455" t="n">
        <v>1665903</v>
      </c>
      <c r="J2578" s="418">
        <f>IF(L2578&lt;&gt;"",L2578,K2578)</f>
        <v/>
      </c>
      <c r="K2578" s="418">
        <f>IF(AND(T2578=TRUE, U2578=TRUE, V2578=TRUE), IF(W2578&lt;-0.05, "អនុញ្ញាត (អ្នកផ្គត់ផ្គង់ប្រកាសខ្វះ)", "បានប្រកាស (អនុញ្ញាត)"), IF(AND(T2578=FALSE, U2578=FALSE, V2578=FALSE), "ព្យួរទុក (មិនមានទិន្នន័យ)", "ប្រកាសខុស (ព្យួរទុក)"))</f>
        <v/>
      </c>
      <c r="L2578" s="418" t="inlineStr"/>
      <c r="M2578" s="418" t="inlineStr"/>
      <c r="N2578" s="455" t="n"/>
      <c r="O2578" s="455">
        <f>IF(W2578&lt;0,AI2578,I2578)</f>
        <v/>
      </c>
      <c r="P2578" s="455">
        <f>I2578-O2578</f>
        <v/>
      </c>
      <c r="Q2578" s="418" t="n"/>
      <c r="R2578" s="418" t="inlineStr">
        <is>
          <t>00194</t>
        </is>
      </c>
      <c r="S2578" s="418" t="inlineStr"/>
      <c r="T2578" s="418">
        <f>R2578=S2578</f>
        <v/>
      </c>
      <c r="U2578" s="418">
        <f>AND(MONTH(F2578)=MONTH(Y2578), YEAR(F2578)=YEAR(Y2578))</f>
        <v/>
      </c>
      <c r="V2578" s="418">
        <f>AND(AC2578&lt;&gt;"", 'Company information'!D$4&lt;&gt;"", RIGHT(SUBSTITUTE(AC2578,"-",""),9)=RIGHT(SUBSTITUTE('Company information'!D$4,"-",""),9))</f>
        <v/>
      </c>
      <c r="W2578" s="418">
        <f>AI2578-I2578</f>
        <v/>
      </c>
      <c r="X2578" s="455" t="n"/>
      <c r="Y2578" s="417" t="n"/>
      <c r="Z2578" s="418" t="n"/>
      <c r="AA2578" s="418" t="n"/>
      <c r="AB2578" s="418" t="n"/>
      <c r="AC2578" s="418" t="n"/>
      <c r="AD2578" s="418" t="n"/>
      <c r="AE2578" s="455" t="n"/>
      <c r="AF2578" s="455" t="n"/>
      <c r="AG2578" s="455" t="n"/>
      <c r="AH2578" s="455" t="n"/>
      <c r="AI2578" s="455" t="n"/>
      <c r="AJ2578" s="455" t="n"/>
      <c r="AK2578" s="455" t="n"/>
      <c r="AL2578" s="455" t="n"/>
      <c r="AM2578" s="455" t="n"/>
      <c r="AN2578" s="455" t="n"/>
      <c r="AO2578" s="455" t="n"/>
      <c r="AP2578" s="455" t="n"/>
      <c r="AQ2578" s="455" t="n"/>
      <c r="AR2578" s="418" t="n"/>
      <c r="AS2578" s="418" t="n"/>
      <c r="AT2578" s="418" t="n"/>
    </row>
    <row r="2579">
      <c r="A2579" s="417" t="n">
        <v>2570</v>
      </c>
      <c r="B2579" s="418" t="inlineStr">
        <is>
          <t>Lift off charge and Gate Fee charge</t>
        </is>
      </c>
      <c r="C2579" s="418" t="inlineStr">
        <is>
          <t>កំពង់ផែស្វយ័តភ្នំពេញ "ក.ស.ភ"</t>
        </is>
      </c>
      <c r="D2579" s="418" t="inlineStr">
        <is>
          <t>L001-100044999</t>
        </is>
      </c>
      <c r="E2579" s="418" t="inlineStr">
        <is>
          <t>INV20220640778</t>
        </is>
      </c>
      <c r="F2579" s="419" t="n">
        <v>44567</v>
      </c>
      <c r="G2579" s="420" t="n">
        <v>29513</v>
      </c>
      <c r="H2579" s="418" t="n"/>
      <c r="I2579" s="455" t="n">
        <v>29513</v>
      </c>
      <c r="J2579" s="418">
        <f>IF(L2579&lt;&gt;"",L2579,K2579)</f>
        <v/>
      </c>
      <c r="K2579" s="418">
        <f>IF(AND(T2579=TRUE, U2579=TRUE, V2579=TRUE), IF(W2579&lt;-0.05, "អនុញ្ញាត (អ្នកផ្គត់ផ្គង់ប្រកាសខ្វះ)", "បានប្រកាស (អនុញ្ញាត)"), IF(AND(T2579=FALSE, U2579=FALSE, V2579=FALSE), "ព្យួរទុក (មិនមានទិន្នន័យ)", "ប្រកាសខុស (ព្យួរទុក)"))</f>
        <v/>
      </c>
      <c r="L2579" s="418" t="inlineStr"/>
      <c r="M2579" s="418" t="inlineStr"/>
      <c r="N2579" s="455" t="n"/>
      <c r="O2579" s="455">
        <f>IF(W2579&lt;0,AI2579,I2579)</f>
        <v/>
      </c>
      <c r="P2579" s="455">
        <f>I2579-O2579</f>
        <v/>
      </c>
      <c r="Q2579" s="418" t="n"/>
      <c r="R2579" s="418" t="inlineStr">
        <is>
          <t>INV20220640778</t>
        </is>
      </c>
      <c r="S2579" s="418" t="inlineStr"/>
      <c r="T2579" s="418">
        <f>R2579=S2579</f>
        <v/>
      </c>
      <c r="U2579" s="418">
        <f>AND(MONTH(F2579)=MONTH(Y2579), YEAR(F2579)=YEAR(Y2579))</f>
        <v/>
      </c>
      <c r="V2579" s="418">
        <f>AND(AC2579&lt;&gt;"", 'Company information'!D$4&lt;&gt;"", RIGHT(SUBSTITUTE(AC2579,"-",""),9)=RIGHT(SUBSTITUTE('Company information'!D$4,"-",""),9))</f>
        <v/>
      </c>
      <c r="W2579" s="418">
        <f>AI2579-I2579</f>
        <v/>
      </c>
      <c r="X2579" s="455" t="n"/>
      <c r="Y2579" s="417" t="n"/>
      <c r="Z2579" s="418" t="n"/>
      <c r="AA2579" s="418" t="n"/>
      <c r="AB2579" s="418" t="n"/>
      <c r="AC2579" s="418" t="n"/>
      <c r="AD2579" s="418" t="n"/>
      <c r="AE2579" s="455" t="n"/>
      <c r="AF2579" s="455" t="n"/>
      <c r="AG2579" s="455" t="n"/>
      <c r="AH2579" s="455" t="n"/>
      <c r="AI2579" s="455" t="n"/>
      <c r="AJ2579" s="455" t="n"/>
      <c r="AK2579" s="455" t="n"/>
      <c r="AL2579" s="455" t="n"/>
      <c r="AM2579" s="455" t="n"/>
      <c r="AN2579" s="455" t="n"/>
      <c r="AO2579" s="455" t="n"/>
      <c r="AP2579" s="455" t="n"/>
      <c r="AQ2579" s="455" t="n"/>
      <c r="AR2579" s="418" t="n"/>
      <c r="AS2579" s="418" t="n"/>
      <c r="AT2579" s="418" t="n"/>
    </row>
    <row r="2580">
      <c r="A2580" s="417" t="n">
        <v>2571</v>
      </c>
      <c r="B2580" s="418" t="inlineStr">
        <is>
          <t>Lift off charge and Gate Fee charge</t>
        </is>
      </c>
      <c r="C2580" s="418" t="inlineStr">
        <is>
          <t>កំពង់ផែស្វយ័តភ្នំពេញ "ក.ស.ភ"</t>
        </is>
      </c>
      <c r="D2580" s="418" t="inlineStr">
        <is>
          <t>L001-100044999</t>
        </is>
      </c>
      <c r="E2580" s="418" t="inlineStr">
        <is>
          <t>INV20220640777</t>
        </is>
      </c>
      <c r="F2580" s="419" t="n">
        <v>44567</v>
      </c>
      <c r="G2580" s="420" t="n">
        <v>19675</v>
      </c>
      <c r="H2580" s="418" t="n"/>
      <c r="I2580" s="455" t="n">
        <v>19675</v>
      </c>
      <c r="J2580" s="418">
        <f>IF(L2580&lt;&gt;"",L2580,K2580)</f>
        <v/>
      </c>
      <c r="K2580" s="418">
        <f>IF(AND(T2580=TRUE, U2580=TRUE, V2580=TRUE), IF(W2580&lt;-0.05, "អនុញ្ញាត (អ្នកផ្គត់ផ្គង់ប្រកាសខ្វះ)", "បានប្រកាស (អនុញ្ញាត)"), IF(AND(T2580=FALSE, U2580=FALSE, V2580=FALSE), "ព្យួរទុក (មិនមានទិន្នន័យ)", "ប្រកាសខុស (ព្យួរទុក)"))</f>
        <v/>
      </c>
      <c r="L2580" s="418" t="inlineStr"/>
      <c r="M2580" s="418" t="inlineStr"/>
      <c r="N2580" s="455" t="n"/>
      <c r="O2580" s="455">
        <f>IF(W2580&lt;0,AI2580,I2580)</f>
        <v/>
      </c>
      <c r="P2580" s="455">
        <f>I2580-O2580</f>
        <v/>
      </c>
      <c r="Q2580" s="418" t="n"/>
      <c r="R2580" s="418" t="inlineStr">
        <is>
          <t>INV20220640777</t>
        </is>
      </c>
      <c r="S2580" s="418" t="inlineStr"/>
      <c r="T2580" s="418">
        <f>R2580=S2580</f>
        <v/>
      </c>
      <c r="U2580" s="418">
        <f>AND(MONTH(F2580)=MONTH(Y2580), YEAR(F2580)=YEAR(Y2580))</f>
        <v/>
      </c>
      <c r="V2580" s="418">
        <f>AND(AC2580&lt;&gt;"", 'Company information'!D$4&lt;&gt;"", RIGHT(SUBSTITUTE(AC2580,"-",""),9)=RIGHT(SUBSTITUTE('Company information'!D$4,"-",""),9))</f>
        <v/>
      </c>
      <c r="W2580" s="418">
        <f>AI2580-I2580</f>
        <v/>
      </c>
      <c r="X2580" s="455" t="n"/>
      <c r="Y2580" s="417" t="n"/>
      <c r="Z2580" s="418" t="n"/>
      <c r="AA2580" s="418" t="n"/>
      <c r="AB2580" s="418" t="n"/>
      <c r="AC2580" s="418" t="n"/>
      <c r="AD2580" s="418" t="n"/>
      <c r="AE2580" s="455" t="n"/>
      <c r="AF2580" s="455" t="n"/>
      <c r="AG2580" s="455" t="n"/>
      <c r="AH2580" s="455" t="n"/>
      <c r="AI2580" s="455" t="n"/>
      <c r="AJ2580" s="455" t="n"/>
      <c r="AK2580" s="455" t="n"/>
      <c r="AL2580" s="455" t="n"/>
      <c r="AM2580" s="455" t="n"/>
      <c r="AN2580" s="455" t="n"/>
      <c r="AO2580" s="455" t="n"/>
      <c r="AP2580" s="455" t="n"/>
      <c r="AQ2580" s="455" t="n"/>
      <c r="AR2580" s="418" t="n"/>
      <c r="AS2580" s="418" t="n"/>
      <c r="AT2580" s="418" t="n"/>
    </row>
    <row r="2581">
      <c r="A2581" s="417" t="n">
        <v>2572</v>
      </c>
      <c r="B2581" s="418" t="inlineStr">
        <is>
          <t>Monthly Tax Declcaration for May 2022</t>
        </is>
      </c>
      <c r="C2581" s="418" t="inlineStr">
        <is>
          <t>យីងកឺ ខេម ថេក អ៊ែតវ៉ាយហ្សឺរី ឯ.ក</t>
        </is>
      </c>
      <c r="D2581" s="418" t="inlineStr">
        <is>
          <t>K003-902005313</t>
        </is>
      </c>
      <c r="E2581" s="418" t="inlineStr">
        <is>
          <t>YKT22-127</t>
        </is>
      </c>
      <c r="F2581" s="419" t="n">
        <v>44567</v>
      </c>
      <c r="G2581" s="420" t="n">
        <v>573860</v>
      </c>
      <c r="H2581" s="418" t="n"/>
      <c r="I2581" s="455" t="n">
        <v>573860</v>
      </c>
      <c r="J2581" s="418">
        <f>IF(L2581&lt;&gt;"",L2581,K2581)</f>
        <v/>
      </c>
      <c r="K2581" s="418">
        <f>IF(AND(T2581=TRUE, U2581=TRUE, V2581=TRUE), IF(W2581&lt;-0.05, "អនុញ្ញាត (អ្នកផ្គត់ផ្គង់ប្រកាសខ្វះ)", "បានប្រកាស (អនុញ្ញាត)"), IF(AND(T2581=FALSE, U2581=FALSE, V2581=FALSE), "ព្យួរទុក (មិនមានទិន្នន័យ)", "ប្រកាសខុស (ព្យួរទុក)"))</f>
        <v/>
      </c>
      <c r="L2581" s="418" t="inlineStr"/>
      <c r="M2581" s="418" t="inlineStr"/>
      <c r="N2581" s="455" t="n"/>
      <c r="O2581" s="455">
        <f>IF(W2581&lt;0,AI2581,I2581)</f>
        <v/>
      </c>
      <c r="P2581" s="455">
        <f>I2581-O2581</f>
        <v/>
      </c>
      <c r="Q2581" s="418" t="n"/>
      <c r="R2581" s="418" t="inlineStr">
        <is>
          <t>YKT22-127</t>
        </is>
      </c>
      <c r="S2581" s="418" t="inlineStr"/>
      <c r="T2581" s="418">
        <f>R2581=S2581</f>
        <v/>
      </c>
      <c r="U2581" s="418">
        <f>AND(MONTH(F2581)=MONTH(Y2581), YEAR(F2581)=YEAR(Y2581))</f>
        <v/>
      </c>
      <c r="V2581" s="418">
        <f>AND(AC2581&lt;&gt;"", 'Company information'!D$4&lt;&gt;"", RIGHT(SUBSTITUTE(AC2581,"-",""),9)=RIGHT(SUBSTITUTE('Company information'!D$4,"-",""),9))</f>
        <v/>
      </c>
      <c r="W2581" s="418">
        <f>AI2581-I2581</f>
        <v/>
      </c>
      <c r="X2581" s="455" t="n"/>
      <c r="Y2581" s="417" t="n"/>
      <c r="Z2581" s="418" t="n"/>
      <c r="AA2581" s="418" t="n"/>
      <c r="AB2581" s="418" t="n"/>
      <c r="AC2581" s="418" t="n"/>
      <c r="AD2581" s="418" t="n"/>
      <c r="AE2581" s="455" t="n"/>
      <c r="AF2581" s="455" t="n"/>
      <c r="AG2581" s="455" t="n"/>
      <c r="AH2581" s="455" t="n"/>
      <c r="AI2581" s="455" t="n"/>
      <c r="AJ2581" s="455" t="n"/>
      <c r="AK2581" s="455" t="n"/>
      <c r="AL2581" s="455" t="n"/>
      <c r="AM2581" s="455" t="n"/>
      <c r="AN2581" s="455" t="n"/>
      <c r="AO2581" s="455" t="n"/>
      <c r="AP2581" s="455" t="n"/>
      <c r="AQ2581" s="455" t="n"/>
      <c r="AR2581" s="418" t="n"/>
      <c r="AS2581" s="418" t="n"/>
      <c r="AT2581" s="418" t="n"/>
    </row>
    <row r="2582">
      <c r="A2582" s="417" t="n">
        <v>2573</v>
      </c>
      <c r="B2582" s="418" t="inlineStr"/>
      <c r="C2582" s="418" t="inlineStr">
        <is>
          <t>យីងកឺ ខេម ឯ.ក</t>
        </is>
      </c>
      <c r="D2582" s="418" t="inlineStr">
        <is>
          <t>K003-901900367</t>
        </is>
      </c>
      <c r="E2582" s="418" t="inlineStr">
        <is>
          <t>YK20053</t>
        </is>
      </c>
      <c r="F2582" s="419" t="n">
        <v>43989</v>
      </c>
      <c r="G2582" s="420" t="n">
        <v>241800</v>
      </c>
      <c r="H2582" s="418" t="n"/>
      <c r="I2582" s="455" t="n">
        <v>241800</v>
      </c>
      <c r="J2582" s="418">
        <f>IF(L2582&lt;&gt;"",L2582,K2582)</f>
        <v/>
      </c>
      <c r="K2582" s="418">
        <f>IF(AND(T2582=TRUE, U2582=TRUE, V2582=TRUE), IF(W2582&lt;-0.05, "អនុញ្ញាត (អ្នកផ្គត់ផ្គង់ប្រកាសខ្វះ)", "បានប្រកាស (អនុញ្ញាត)"), IF(AND(T2582=FALSE, U2582=FALSE, V2582=FALSE), "ព្យួរទុក (មិនមានទិន្នន័យ)", "ប្រកាសខុស (ព្យួរទុក)"))</f>
        <v/>
      </c>
      <c r="L2582" s="418" t="inlineStr"/>
      <c r="M2582" s="418" t="inlineStr"/>
      <c r="N2582" s="455" t="n"/>
      <c r="O2582" s="455">
        <f>IF(W2582&lt;0,AI2582,I2582)</f>
        <v/>
      </c>
      <c r="P2582" s="455">
        <f>I2582-O2582</f>
        <v/>
      </c>
      <c r="Q2582" s="418" t="n"/>
      <c r="R2582" s="418" t="inlineStr">
        <is>
          <t>YK20053</t>
        </is>
      </c>
      <c r="S2582" s="418" t="inlineStr"/>
      <c r="T2582" s="418">
        <f>R2582=S2582</f>
        <v/>
      </c>
      <c r="U2582" s="418">
        <f>AND(MONTH(F2582)=MONTH(Y2582), YEAR(F2582)=YEAR(Y2582))</f>
        <v/>
      </c>
      <c r="V2582" s="418">
        <f>AND(AC2582&lt;&gt;"", 'Company information'!D$4&lt;&gt;"", RIGHT(SUBSTITUTE(AC2582,"-",""),9)=RIGHT(SUBSTITUTE('Company information'!D$4,"-",""),9))</f>
        <v/>
      </c>
      <c r="W2582" s="418">
        <f>AI2582-I2582</f>
        <v/>
      </c>
      <c r="X2582" s="455" t="n"/>
      <c r="Y2582" s="417" t="n"/>
      <c r="Z2582" s="418" t="n"/>
      <c r="AA2582" s="418" t="n"/>
      <c r="AB2582" s="418" t="n"/>
      <c r="AC2582" s="418" t="n"/>
      <c r="AD2582" s="418" t="n"/>
      <c r="AE2582" s="455" t="n"/>
      <c r="AF2582" s="455" t="n"/>
      <c r="AG2582" s="455" t="n"/>
      <c r="AH2582" s="455" t="n"/>
      <c r="AI2582" s="455" t="n"/>
      <c r="AJ2582" s="455" t="n"/>
      <c r="AK2582" s="455" t="n"/>
      <c r="AL2582" s="455" t="n"/>
      <c r="AM2582" s="455" t="n"/>
      <c r="AN2582" s="455" t="n"/>
      <c r="AO2582" s="455" t="n"/>
      <c r="AP2582" s="455" t="n"/>
      <c r="AQ2582" s="455" t="n"/>
      <c r="AR2582" s="418" t="n"/>
      <c r="AS2582" s="418" t="n"/>
      <c r="AT2582" s="418" t="n"/>
    </row>
    <row r="2583">
      <c r="A2583" s="417" t="n">
        <v>2574</v>
      </c>
      <c r="B2583" s="418" t="inlineStr"/>
      <c r="C2583" s="418" t="inlineStr">
        <is>
          <t>ហ្គោមី រីសាយឃល110</t>
        </is>
      </c>
      <c r="D2583" s="418" t="inlineStr">
        <is>
          <t>K010-901503890</t>
        </is>
      </c>
      <c r="E2583" s="418" t="inlineStr">
        <is>
          <t>GRIN2020274</t>
        </is>
      </c>
      <c r="F2583" s="419" t="n">
        <v>44040</v>
      </c>
      <c r="G2583" s="420" t="n">
        <v>32760</v>
      </c>
      <c r="H2583" s="418" t="n"/>
      <c r="I2583" s="455" t="n">
        <v>32760</v>
      </c>
      <c r="J2583" s="418">
        <f>IF(L2583&lt;&gt;"",L2583,K2583)</f>
        <v/>
      </c>
      <c r="K2583" s="418">
        <f>IF(AND(T2583=TRUE, U2583=TRUE, V2583=TRUE), IF(W2583&lt;-0.05, "អនុញ្ញាត (អ្នកផ្គត់ផ្គង់ប្រកាសខ្វះ)", "បានប្រកាស (អនុញ្ញាត)"), IF(AND(T2583=FALSE, U2583=FALSE, V2583=FALSE), "ព្យួរទុក (មិនមានទិន្នន័យ)", "ប្រកាសខុស (ព្យួរទុក)"))</f>
        <v/>
      </c>
      <c r="L2583" s="418" t="inlineStr"/>
      <c r="M2583" s="418" t="inlineStr"/>
      <c r="N2583" s="455" t="n"/>
      <c r="O2583" s="455">
        <f>IF(W2583&lt;0,AI2583,I2583)</f>
        <v/>
      </c>
      <c r="P2583" s="455">
        <f>I2583-O2583</f>
        <v/>
      </c>
      <c r="Q2583" s="418" t="n"/>
      <c r="R2583" s="418" t="inlineStr">
        <is>
          <t>GRIN2020274</t>
        </is>
      </c>
      <c r="S2583" s="418" t="inlineStr"/>
      <c r="T2583" s="418">
        <f>R2583=S2583</f>
        <v/>
      </c>
      <c r="U2583" s="418">
        <f>AND(MONTH(F2583)=MONTH(Y2583), YEAR(F2583)=YEAR(Y2583))</f>
        <v/>
      </c>
      <c r="V2583" s="418">
        <f>AND(AC2583&lt;&gt;"", 'Company information'!D$4&lt;&gt;"", RIGHT(SUBSTITUTE(AC2583,"-",""),9)=RIGHT(SUBSTITUTE('Company information'!D$4,"-",""),9))</f>
        <v/>
      </c>
      <c r="W2583" s="418">
        <f>AI2583-I2583</f>
        <v/>
      </c>
      <c r="X2583" s="455" t="n"/>
      <c r="Y2583" s="417" t="n"/>
      <c r="Z2583" s="418" t="n"/>
      <c r="AA2583" s="418" t="n"/>
      <c r="AB2583" s="418" t="n"/>
      <c r="AC2583" s="418" t="n"/>
      <c r="AD2583" s="418" t="n"/>
      <c r="AE2583" s="455" t="n"/>
      <c r="AF2583" s="455" t="n"/>
      <c r="AG2583" s="455" t="n"/>
      <c r="AH2583" s="455" t="n"/>
      <c r="AI2583" s="455" t="n"/>
      <c r="AJ2583" s="455" t="n"/>
      <c r="AK2583" s="455" t="n"/>
      <c r="AL2583" s="455" t="n"/>
      <c r="AM2583" s="455" t="n"/>
      <c r="AN2583" s="455" t="n"/>
      <c r="AO2583" s="455" t="n"/>
      <c r="AP2583" s="455" t="n"/>
      <c r="AQ2583" s="455" t="n"/>
      <c r="AR2583" s="418" t="n"/>
      <c r="AS2583" s="418" t="n"/>
      <c r="AT2583" s="418" t="n"/>
    </row>
    <row r="2584">
      <c r="A2584" s="417" t="n">
        <v>2575</v>
      </c>
      <c r="B2584" s="418" t="inlineStr"/>
      <c r="C2584" s="418" t="inlineStr">
        <is>
          <t>ភីស៊ីអាយ សឺវីស</t>
        </is>
      </c>
      <c r="D2584" s="418" t="inlineStr">
        <is>
          <t>K010-901639639</t>
        </is>
      </c>
      <c r="E2584" s="418" t="inlineStr">
        <is>
          <t>201901126</t>
        </is>
      </c>
      <c r="F2584" s="419" t="n">
        <v>44037</v>
      </c>
      <c r="G2584" s="420" t="n">
        <v>81880</v>
      </c>
      <c r="H2584" s="418" t="n"/>
      <c r="I2584" s="455" t="n">
        <v>81880</v>
      </c>
      <c r="J2584" s="418">
        <f>IF(L2584&lt;&gt;"",L2584,K2584)</f>
        <v/>
      </c>
      <c r="K2584" s="418">
        <f>IF(AND(T2584=TRUE, U2584=TRUE, V2584=TRUE), IF(W2584&lt;-0.05, "អនុញ្ញាត (អ្នកផ្គត់ផ្គង់ប្រកាសខ្វះ)", "បានប្រកាស (អនុញ្ញាត)"), IF(AND(T2584=FALSE, U2584=FALSE, V2584=FALSE), "ព្យួរទុក (មិនមានទិន្នន័យ)", "ប្រកាសខុស (ព្យួរទុក)"))</f>
        <v/>
      </c>
      <c r="L2584" s="418" t="inlineStr"/>
      <c r="M2584" s="418" t="inlineStr"/>
      <c r="N2584" s="455" t="n"/>
      <c r="O2584" s="455">
        <f>IF(W2584&lt;0,AI2584,I2584)</f>
        <v/>
      </c>
      <c r="P2584" s="455">
        <f>I2584-O2584</f>
        <v/>
      </c>
      <c r="Q2584" s="418" t="n"/>
      <c r="R2584" s="418" t="inlineStr">
        <is>
          <t>201901126</t>
        </is>
      </c>
      <c r="S2584" s="418" t="inlineStr"/>
      <c r="T2584" s="418">
        <f>R2584=S2584</f>
        <v/>
      </c>
      <c r="U2584" s="418">
        <f>AND(MONTH(F2584)=MONTH(Y2584), YEAR(F2584)=YEAR(Y2584))</f>
        <v/>
      </c>
      <c r="V2584" s="418">
        <f>AND(AC2584&lt;&gt;"", 'Company information'!D$4&lt;&gt;"", RIGHT(SUBSTITUTE(AC2584,"-",""),9)=RIGHT(SUBSTITUTE('Company information'!D$4,"-",""),9))</f>
        <v/>
      </c>
      <c r="W2584" s="418">
        <f>AI2584-I2584</f>
        <v/>
      </c>
      <c r="X2584" s="455" t="n"/>
      <c r="Y2584" s="417" t="n"/>
      <c r="Z2584" s="418" t="n"/>
      <c r="AA2584" s="418" t="n"/>
      <c r="AB2584" s="418" t="n"/>
      <c r="AC2584" s="418" t="n"/>
      <c r="AD2584" s="418" t="n"/>
      <c r="AE2584" s="455" t="n"/>
      <c r="AF2584" s="455" t="n"/>
      <c r="AG2584" s="455" t="n"/>
      <c r="AH2584" s="455" t="n"/>
      <c r="AI2584" s="455" t="n"/>
      <c r="AJ2584" s="455" t="n"/>
      <c r="AK2584" s="455" t="n"/>
      <c r="AL2584" s="455" t="n"/>
      <c r="AM2584" s="455" t="n"/>
      <c r="AN2584" s="455" t="n"/>
      <c r="AO2584" s="455" t="n"/>
      <c r="AP2584" s="455" t="n"/>
      <c r="AQ2584" s="455" t="n"/>
      <c r="AR2584" s="418" t="n"/>
      <c r="AS2584" s="418" t="n"/>
      <c r="AT2584" s="418" t="n"/>
    </row>
    <row r="2585">
      <c r="A2585" s="417" t="n">
        <v>2576</v>
      </c>
      <c r="B2585" s="418" t="inlineStr"/>
      <c r="C2585" s="418" t="inlineStr">
        <is>
          <t>ខេមវីល គ្លូប៊ល ឯ.ក</t>
        </is>
      </c>
      <c r="D2585" s="418" t="inlineStr">
        <is>
          <t>L001-901637190</t>
        </is>
      </c>
      <c r="E2585" s="418" t="inlineStr">
        <is>
          <t>INV200812</t>
        </is>
      </c>
      <c r="F2585" s="419" t="n">
        <v>44043</v>
      </c>
      <c r="G2585" s="420" t="n">
        <v>233643</v>
      </c>
      <c r="H2585" s="418" t="n"/>
      <c r="I2585" s="455" t="n">
        <v>233643</v>
      </c>
      <c r="J2585" s="418">
        <f>IF(L2585&lt;&gt;"",L2585,K2585)</f>
        <v/>
      </c>
      <c r="K2585" s="418">
        <f>IF(AND(T2585=TRUE, U2585=TRUE, V2585=TRUE), IF(W2585&lt;-0.05, "អនុញ្ញាត (អ្នកផ្គត់ផ្គង់ប្រកាសខ្វះ)", "បានប្រកាស (អនុញ្ញាត)"), IF(AND(T2585=FALSE, U2585=FALSE, V2585=FALSE), "ព្យួរទុក (មិនមានទិន្នន័យ)", "ប្រកាសខុស (ព្យួរទុក)"))</f>
        <v/>
      </c>
      <c r="L2585" s="418" t="inlineStr"/>
      <c r="M2585" s="418" t="inlineStr"/>
      <c r="N2585" s="455" t="n"/>
      <c r="O2585" s="455">
        <f>IF(W2585&lt;0,AI2585,I2585)</f>
        <v/>
      </c>
      <c r="P2585" s="455">
        <f>I2585-O2585</f>
        <v/>
      </c>
      <c r="Q2585" s="418" t="n"/>
      <c r="R2585" s="418" t="inlineStr">
        <is>
          <t>INV200812</t>
        </is>
      </c>
      <c r="S2585" s="418" t="inlineStr"/>
      <c r="T2585" s="418">
        <f>R2585=S2585</f>
        <v/>
      </c>
      <c r="U2585" s="418">
        <f>AND(MONTH(F2585)=MONTH(Y2585), YEAR(F2585)=YEAR(Y2585))</f>
        <v/>
      </c>
      <c r="V2585" s="418">
        <f>AND(AC2585&lt;&gt;"", 'Company information'!D$4&lt;&gt;"", RIGHT(SUBSTITUTE(AC2585,"-",""),9)=RIGHT(SUBSTITUTE('Company information'!D$4,"-",""),9))</f>
        <v/>
      </c>
      <c r="W2585" s="418">
        <f>AI2585-I2585</f>
        <v/>
      </c>
      <c r="X2585" s="455" t="n"/>
      <c r="Y2585" s="417" t="n"/>
      <c r="Z2585" s="418" t="n"/>
      <c r="AA2585" s="418" t="n"/>
      <c r="AB2585" s="418" t="n"/>
      <c r="AC2585" s="418" t="n"/>
      <c r="AD2585" s="418" t="n"/>
      <c r="AE2585" s="455" t="n"/>
      <c r="AF2585" s="455" t="n"/>
      <c r="AG2585" s="455" t="n"/>
      <c r="AH2585" s="455" t="n"/>
      <c r="AI2585" s="455" t="n"/>
      <c r="AJ2585" s="455" t="n"/>
      <c r="AK2585" s="455" t="n"/>
      <c r="AL2585" s="455" t="n"/>
      <c r="AM2585" s="455" t="n"/>
      <c r="AN2585" s="455" t="n"/>
      <c r="AO2585" s="455" t="n"/>
      <c r="AP2585" s="455" t="n"/>
      <c r="AQ2585" s="455" t="n"/>
      <c r="AR2585" s="418" t="n"/>
      <c r="AS2585" s="418" t="n"/>
      <c r="AT2585" s="418" t="n"/>
    </row>
    <row r="2586">
      <c r="A2586" s="417" t="n">
        <v>2577</v>
      </c>
      <c r="B2586" s="418" t="inlineStr"/>
      <c r="C2586" s="418" t="inlineStr">
        <is>
          <t>កំពង់ផែស្វយ័តភ្នំពេញ "ក.ស.ភ"</t>
        </is>
      </c>
      <c r="D2586" s="418" t="inlineStr">
        <is>
          <t>L001-100044999</t>
        </is>
      </c>
      <c r="E2586" s="418" t="inlineStr">
        <is>
          <t>INV20200732313</t>
        </is>
      </c>
      <c r="F2586" s="419" t="n">
        <v>44142</v>
      </c>
      <c r="G2586" s="420" t="n">
        <v>29226</v>
      </c>
      <c r="H2586" s="418" t="n"/>
      <c r="I2586" s="455" t="n">
        <v>29226</v>
      </c>
      <c r="J2586" s="418">
        <f>IF(L2586&lt;&gt;"",L2586,K2586)</f>
        <v/>
      </c>
      <c r="K2586" s="418">
        <f>IF(AND(T2586=TRUE, U2586=TRUE, V2586=TRUE), IF(W2586&lt;-0.05, "អនុញ្ញាត (អ្នកផ្គត់ផ្គង់ប្រកាសខ្វះ)", "បានប្រកាស (អនុញ្ញាត)"), IF(AND(T2586=FALSE, U2586=FALSE, V2586=FALSE), "ព្យួរទុក (មិនមានទិន្នន័យ)", "ប្រកាសខុស (ព្យួរទុក)"))</f>
        <v/>
      </c>
      <c r="L2586" s="418" t="inlineStr"/>
      <c r="M2586" s="418" t="inlineStr"/>
      <c r="N2586" s="455" t="n"/>
      <c r="O2586" s="455">
        <f>IF(W2586&lt;0,AI2586,I2586)</f>
        <v/>
      </c>
      <c r="P2586" s="455">
        <f>I2586-O2586</f>
        <v/>
      </c>
      <c r="Q2586" s="418" t="n"/>
      <c r="R2586" s="418" t="inlineStr">
        <is>
          <t>INV20200732313</t>
        </is>
      </c>
      <c r="S2586" s="418" t="inlineStr"/>
      <c r="T2586" s="418">
        <f>R2586=S2586</f>
        <v/>
      </c>
      <c r="U2586" s="418">
        <f>AND(MONTH(F2586)=MONTH(Y2586), YEAR(F2586)=YEAR(Y2586))</f>
        <v/>
      </c>
      <c r="V2586" s="418">
        <f>AND(AC2586&lt;&gt;"", 'Company information'!D$4&lt;&gt;"", RIGHT(SUBSTITUTE(AC2586,"-",""),9)=RIGHT(SUBSTITUTE('Company information'!D$4,"-",""),9))</f>
        <v/>
      </c>
      <c r="W2586" s="418">
        <f>AI2586-I2586</f>
        <v/>
      </c>
      <c r="X2586" s="455" t="n"/>
      <c r="Y2586" s="417" t="n"/>
      <c r="Z2586" s="418" t="n"/>
      <c r="AA2586" s="418" t="n"/>
      <c r="AB2586" s="418" t="n"/>
      <c r="AC2586" s="418" t="n"/>
      <c r="AD2586" s="418" t="n"/>
      <c r="AE2586" s="455" t="n"/>
      <c r="AF2586" s="455" t="n"/>
      <c r="AG2586" s="455" t="n"/>
      <c r="AH2586" s="455" t="n"/>
      <c r="AI2586" s="455" t="n"/>
      <c r="AJ2586" s="455" t="n"/>
      <c r="AK2586" s="455" t="n"/>
      <c r="AL2586" s="455" t="n"/>
      <c r="AM2586" s="455" t="n"/>
      <c r="AN2586" s="455" t="n"/>
      <c r="AO2586" s="455" t="n"/>
      <c r="AP2586" s="455" t="n"/>
      <c r="AQ2586" s="455" t="n"/>
      <c r="AR2586" s="418" t="n"/>
      <c r="AS2586" s="418" t="n"/>
      <c r="AT2586" s="418" t="n"/>
    </row>
    <row r="2587">
      <c r="A2587" s="417" t="n">
        <v>2578</v>
      </c>
      <c r="B2587" s="418" t="inlineStr"/>
      <c r="C2587" s="418" t="inlineStr">
        <is>
          <t>ខេមវីល គ្លូប៊ល ឯ.ក</t>
        </is>
      </c>
      <c r="D2587" s="418" t="inlineStr">
        <is>
          <t>L001-901637190</t>
        </is>
      </c>
      <c r="E2587" s="418" t="inlineStr">
        <is>
          <t>INV200775</t>
        </is>
      </c>
      <c r="F2587" s="419" t="n">
        <v>44029</v>
      </c>
      <c r="G2587" s="420" t="n">
        <v>184050</v>
      </c>
      <c r="H2587" s="418" t="n"/>
      <c r="I2587" s="455" t="n">
        <v>184050</v>
      </c>
      <c r="J2587" s="418">
        <f>IF(L2587&lt;&gt;"",L2587,K2587)</f>
        <v/>
      </c>
      <c r="K2587" s="418">
        <f>IF(AND(T2587=TRUE, U2587=TRUE, V2587=TRUE), IF(W2587&lt;-0.05, "អនុញ្ញាត (អ្នកផ្គត់ផ្គង់ប្រកាសខ្វះ)", "បានប្រកាស (អនុញ្ញាត)"), IF(AND(T2587=FALSE, U2587=FALSE, V2587=FALSE), "ព្យួរទុក (មិនមានទិន្នន័យ)", "ប្រកាសខុស (ព្យួរទុក)"))</f>
        <v/>
      </c>
      <c r="L2587" s="418" t="inlineStr"/>
      <c r="M2587" s="418" t="inlineStr"/>
      <c r="N2587" s="455" t="n"/>
      <c r="O2587" s="455">
        <f>IF(W2587&lt;0,AI2587,I2587)</f>
        <v/>
      </c>
      <c r="P2587" s="455">
        <f>I2587-O2587</f>
        <v/>
      </c>
      <c r="Q2587" s="418" t="n"/>
      <c r="R2587" s="418" t="inlineStr">
        <is>
          <t>INV200775</t>
        </is>
      </c>
      <c r="S2587" s="418" t="inlineStr"/>
      <c r="T2587" s="418">
        <f>R2587=S2587</f>
        <v/>
      </c>
      <c r="U2587" s="418">
        <f>AND(MONTH(F2587)=MONTH(Y2587), YEAR(F2587)=YEAR(Y2587))</f>
        <v/>
      </c>
      <c r="V2587" s="418">
        <f>AND(AC2587&lt;&gt;"", 'Company information'!D$4&lt;&gt;"", RIGHT(SUBSTITUTE(AC2587,"-",""),9)=RIGHT(SUBSTITUTE('Company information'!D$4,"-",""),9))</f>
        <v/>
      </c>
      <c r="W2587" s="418">
        <f>AI2587-I2587</f>
        <v/>
      </c>
      <c r="X2587" s="455" t="n"/>
      <c r="Y2587" s="417" t="n"/>
      <c r="Z2587" s="418" t="n"/>
      <c r="AA2587" s="418" t="n"/>
      <c r="AB2587" s="418" t="n"/>
      <c r="AC2587" s="418" t="n"/>
      <c r="AD2587" s="418" t="n"/>
      <c r="AE2587" s="455" t="n"/>
      <c r="AF2587" s="455" t="n"/>
      <c r="AG2587" s="455" t="n"/>
      <c r="AH2587" s="455" t="n"/>
      <c r="AI2587" s="455" t="n"/>
      <c r="AJ2587" s="455" t="n"/>
      <c r="AK2587" s="455" t="n"/>
      <c r="AL2587" s="455" t="n"/>
      <c r="AM2587" s="455" t="n"/>
      <c r="AN2587" s="455" t="n"/>
      <c r="AO2587" s="455" t="n"/>
      <c r="AP2587" s="455" t="n"/>
      <c r="AQ2587" s="455" t="n"/>
      <c r="AR2587" s="418" t="n"/>
      <c r="AS2587" s="418" t="n"/>
      <c r="AT2587" s="418" t="n"/>
    </row>
    <row r="2588">
      <c r="A2588" s="417" t="n">
        <v>2579</v>
      </c>
      <c r="B2588" s="418" t="inlineStr"/>
      <c r="C2588" s="418" t="inlineStr">
        <is>
          <t>វ៉ាយ.ស៊ី ផេកខេជីង ឯ.ក</t>
        </is>
      </c>
      <c r="D2588" s="418" t="inlineStr">
        <is>
          <t>L001-901700417</t>
        </is>
      </c>
      <c r="E2588" s="418" t="inlineStr">
        <is>
          <t>TI0111</t>
        </is>
      </c>
      <c r="F2588" s="419" t="n">
        <v>44034</v>
      </c>
      <c r="G2588" s="420" t="n">
        <v>2233336</v>
      </c>
      <c r="H2588" s="418" t="n"/>
      <c r="I2588" s="455" t="n">
        <v>2233336</v>
      </c>
      <c r="J2588" s="418">
        <f>IF(L2588&lt;&gt;"",L2588,K2588)</f>
        <v/>
      </c>
      <c r="K2588" s="418">
        <f>IF(AND(T2588=TRUE, U2588=TRUE, V2588=TRUE), IF(W2588&lt;-0.05, "អនុញ្ញាត (អ្នកផ្គត់ផ្គង់ប្រកាសខ្វះ)", "បានប្រកាស (អនុញ្ញាត)"), IF(AND(T2588=FALSE, U2588=FALSE, V2588=FALSE), "ព្យួរទុក (មិនមានទិន្នន័យ)", "ប្រកាសខុស (ព្យួរទុក)"))</f>
        <v/>
      </c>
      <c r="L2588" s="418" t="inlineStr"/>
      <c r="M2588" s="418" t="inlineStr"/>
      <c r="N2588" s="455" t="n"/>
      <c r="O2588" s="455">
        <f>IF(W2588&lt;0,AI2588,I2588)</f>
        <v/>
      </c>
      <c r="P2588" s="455">
        <f>I2588-O2588</f>
        <v/>
      </c>
      <c r="Q2588" s="418" t="n"/>
      <c r="R2588" s="418" t="inlineStr">
        <is>
          <t>TI0111</t>
        </is>
      </c>
      <c r="S2588" s="418" t="inlineStr"/>
      <c r="T2588" s="418">
        <f>R2588=S2588</f>
        <v/>
      </c>
      <c r="U2588" s="418">
        <f>AND(MONTH(F2588)=MONTH(Y2588), YEAR(F2588)=YEAR(Y2588))</f>
        <v/>
      </c>
      <c r="V2588" s="418">
        <f>AND(AC2588&lt;&gt;"", 'Company information'!D$4&lt;&gt;"", RIGHT(SUBSTITUTE(AC2588,"-",""),9)=RIGHT(SUBSTITUTE('Company information'!D$4,"-",""),9))</f>
        <v/>
      </c>
      <c r="W2588" s="418">
        <f>AI2588-I2588</f>
        <v/>
      </c>
      <c r="X2588" s="455" t="n"/>
      <c r="Y2588" s="417" t="n"/>
      <c r="Z2588" s="418" t="n"/>
      <c r="AA2588" s="418" t="n"/>
      <c r="AB2588" s="418" t="n"/>
      <c r="AC2588" s="418" t="n"/>
      <c r="AD2588" s="418" t="n"/>
      <c r="AE2588" s="455" t="n"/>
      <c r="AF2588" s="455" t="n"/>
      <c r="AG2588" s="455" t="n"/>
      <c r="AH2588" s="455" t="n"/>
      <c r="AI2588" s="455" t="n"/>
      <c r="AJ2588" s="455" t="n"/>
      <c r="AK2588" s="455" t="n"/>
      <c r="AL2588" s="455" t="n"/>
      <c r="AM2588" s="455" t="n"/>
      <c r="AN2588" s="455" t="n"/>
      <c r="AO2588" s="455" t="n"/>
      <c r="AP2588" s="455" t="n"/>
      <c r="AQ2588" s="455" t="n"/>
      <c r="AR2588" s="418" t="n"/>
      <c r="AS2588" s="418" t="n"/>
      <c r="AT2588" s="418" t="n"/>
    </row>
    <row r="2589">
      <c r="A2589" s="417" t="n">
        <v>2580</v>
      </c>
      <c r="B2589" s="418" t="inlineStr"/>
      <c r="C2589" s="418" t="inlineStr">
        <is>
          <t>អ៊ិចស្ពែឌីធ័រ ខេមបូឌា អិលធីឌី</t>
        </is>
      </c>
      <c r="D2589" s="418" t="inlineStr">
        <is>
          <t>L001-100045898</t>
        </is>
      </c>
      <c r="E2589" s="418" t="inlineStr">
        <is>
          <t>TI0180011</t>
        </is>
      </c>
      <c r="F2589" s="419" t="n">
        <v>44027</v>
      </c>
      <c r="G2589" s="420" t="n">
        <v>265820</v>
      </c>
      <c r="H2589" s="418" t="n"/>
      <c r="I2589" s="455" t="n">
        <v>265820</v>
      </c>
      <c r="J2589" s="418">
        <f>IF(L2589&lt;&gt;"",L2589,K2589)</f>
        <v/>
      </c>
      <c r="K2589" s="418">
        <f>IF(AND(T2589=TRUE, U2589=TRUE, V2589=TRUE), IF(W2589&lt;-0.05, "អនុញ្ញាត (អ្នកផ្គត់ផ្គង់ប្រកាសខ្វះ)", "បានប្រកាស (អនុញ្ញាត)"), IF(AND(T2589=FALSE, U2589=FALSE, V2589=FALSE), "ព្យួរទុក (មិនមានទិន្នន័យ)", "ប្រកាសខុស (ព្យួរទុក)"))</f>
        <v/>
      </c>
      <c r="L2589" s="418" t="inlineStr"/>
      <c r="M2589" s="418" t="inlineStr"/>
      <c r="N2589" s="455" t="n"/>
      <c r="O2589" s="455">
        <f>IF(W2589&lt;0,AI2589,I2589)</f>
        <v/>
      </c>
      <c r="P2589" s="455">
        <f>I2589-O2589</f>
        <v/>
      </c>
      <c r="Q2589" s="418" t="n"/>
      <c r="R2589" s="418" t="inlineStr">
        <is>
          <t>TI0180011</t>
        </is>
      </c>
      <c r="S2589" s="418" t="inlineStr"/>
      <c r="T2589" s="418">
        <f>R2589=S2589</f>
        <v/>
      </c>
      <c r="U2589" s="418">
        <f>AND(MONTH(F2589)=MONTH(Y2589), YEAR(F2589)=YEAR(Y2589))</f>
        <v/>
      </c>
      <c r="V2589" s="418">
        <f>AND(AC2589&lt;&gt;"", 'Company information'!D$4&lt;&gt;"", RIGHT(SUBSTITUTE(AC2589,"-",""),9)=RIGHT(SUBSTITUTE('Company information'!D$4,"-",""),9))</f>
        <v/>
      </c>
      <c r="W2589" s="418">
        <f>AI2589-I2589</f>
        <v/>
      </c>
      <c r="X2589" s="455" t="n"/>
      <c r="Y2589" s="417" t="n"/>
      <c r="Z2589" s="418" t="n"/>
      <c r="AA2589" s="418" t="n"/>
      <c r="AB2589" s="418" t="n"/>
      <c r="AC2589" s="418" t="n"/>
      <c r="AD2589" s="418" t="n"/>
      <c r="AE2589" s="455" t="n"/>
      <c r="AF2589" s="455" t="n"/>
      <c r="AG2589" s="455" t="n"/>
      <c r="AH2589" s="455" t="n"/>
      <c r="AI2589" s="455" t="n"/>
      <c r="AJ2589" s="455" t="n"/>
      <c r="AK2589" s="455" t="n"/>
      <c r="AL2589" s="455" t="n"/>
      <c r="AM2589" s="455" t="n"/>
      <c r="AN2589" s="455" t="n"/>
      <c r="AO2589" s="455" t="n"/>
      <c r="AP2589" s="455" t="n"/>
      <c r="AQ2589" s="455" t="n"/>
      <c r="AR2589" s="418" t="n"/>
      <c r="AS2589" s="418" t="n"/>
      <c r="AT2589" s="418" t="n"/>
    </row>
    <row r="2590">
      <c r="A2590" s="417" t="n">
        <v>2581</v>
      </c>
      <c r="B2590" s="418" t="inlineStr"/>
      <c r="C2590" s="418" t="inlineStr">
        <is>
          <t>អ៊ិចស្ពែឌីធ័រ ខេមបូឌា អិលធីឌី</t>
        </is>
      </c>
      <c r="D2590" s="418" t="inlineStr">
        <is>
          <t>L001-100045898</t>
        </is>
      </c>
      <c r="E2590" s="418" t="inlineStr">
        <is>
          <t>TI0180054</t>
        </is>
      </c>
      <c r="F2590" s="419" t="n">
        <v>44027</v>
      </c>
      <c r="G2590" s="420" t="n">
        <v>287642</v>
      </c>
      <c r="H2590" s="418" t="n"/>
      <c r="I2590" s="455" t="n">
        <v>287642</v>
      </c>
      <c r="J2590" s="418">
        <f>IF(L2590&lt;&gt;"",L2590,K2590)</f>
        <v/>
      </c>
      <c r="K2590" s="418">
        <f>IF(AND(T2590=TRUE, U2590=TRUE, V2590=TRUE), IF(W2590&lt;-0.05, "អនុញ្ញាត (អ្នកផ្គត់ផ្គង់ប្រកាសខ្វះ)", "បានប្រកាស (អនុញ្ញាត)"), IF(AND(T2590=FALSE, U2590=FALSE, V2590=FALSE), "ព្យួរទុក (មិនមានទិន្នន័យ)", "ប្រកាសខុស (ព្យួរទុក)"))</f>
        <v/>
      </c>
      <c r="L2590" s="418" t="inlineStr"/>
      <c r="M2590" s="418" t="inlineStr"/>
      <c r="N2590" s="455" t="n"/>
      <c r="O2590" s="455">
        <f>IF(W2590&lt;0,AI2590,I2590)</f>
        <v/>
      </c>
      <c r="P2590" s="455">
        <f>I2590-O2590</f>
        <v/>
      </c>
      <c r="Q2590" s="418" t="n"/>
      <c r="R2590" s="418" t="inlineStr">
        <is>
          <t>TI0180054</t>
        </is>
      </c>
      <c r="S2590" s="418" t="inlineStr"/>
      <c r="T2590" s="418">
        <f>R2590=S2590</f>
        <v/>
      </c>
      <c r="U2590" s="418">
        <f>AND(MONTH(F2590)=MONTH(Y2590), YEAR(F2590)=YEAR(Y2590))</f>
        <v/>
      </c>
      <c r="V2590" s="418">
        <f>AND(AC2590&lt;&gt;"", 'Company information'!D$4&lt;&gt;"", RIGHT(SUBSTITUTE(AC2590,"-",""),9)=RIGHT(SUBSTITUTE('Company information'!D$4,"-",""),9))</f>
        <v/>
      </c>
      <c r="W2590" s="418">
        <f>AI2590-I2590</f>
        <v/>
      </c>
      <c r="X2590" s="455" t="n"/>
      <c r="Y2590" s="417" t="n"/>
      <c r="Z2590" s="418" t="n"/>
      <c r="AA2590" s="418" t="n"/>
      <c r="AB2590" s="418" t="n"/>
      <c r="AC2590" s="418" t="n"/>
      <c r="AD2590" s="418" t="n"/>
      <c r="AE2590" s="455" t="n"/>
      <c r="AF2590" s="455" t="n"/>
      <c r="AG2590" s="455" t="n"/>
      <c r="AH2590" s="455" t="n"/>
      <c r="AI2590" s="455" t="n"/>
      <c r="AJ2590" s="455" t="n"/>
      <c r="AK2590" s="455" t="n"/>
      <c r="AL2590" s="455" t="n"/>
      <c r="AM2590" s="455" t="n"/>
      <c r="AN2590" s="455" t="n"/>
      <c r="AO2590" s="455" t="n"/>
      <c r="AP2590" s="455" t="n"/>
      <c r="AQ2590" s="455" t="n"/>
      <c r="AR2590" s="418" t="n"/>
      <c r="AS2590" s="418" t="n"/>
      <c r="AT2590" s="418" t="n"/>
    </row>
    <row r="2591">
      <c r="A2591" s="417" t="n">
        <v>2582</v>
      </c>
      <c r="B2591" s="418" t="inlineStr"/>
      <c r="C2591" s="418" t="inlineStr">
        <is>
          <t>អ៊ិចស្ពែឌីធ័រ ខេមបូឌា អិលធីឌី</t>
        </is>
      </c>
      <c r="D2591" s="418" t="inlineStr">
        <is>
          <t>L001-100045898</t>
        </is>
      </c>
      <c r="E2591" s="418" t="inlineStr">
        <is>
          <t>TI0180014</t>
        </is>
      </c>
      <c r="F2591" s="419" t="n">
        <v>44027</v>
      </c>
      <c r="G2591" s="420" t="n">
        <v>146831</v>
      </c>
      <c r="H2591" s="418" t="n"/>
      <c r="I2591" s="455" t="n">
        <v>146831</v>
      </c>
      <c r="J2591" s="418">
        <f>IF(L2591&lt;&gt;"",L2591,K2591)</f>
        <v/>
      </c>
      <c r="K2591" s="418">
        <f>IF(AND(T2591=TRUE, U2591=TRUE, V2591=TRUE), IF(W2591&lt;-0.05, "អនុញ្ញាត (អ្នកផ្គត់ផ្គង់ប្រកាសខ្វះ)", "បានប្រកាស (អនុញ្ញាត)"), IF(AND(T2591=FALSE, U2591=FALSE, V2591=FALSE), "ព្យួរទុក (មិនមានទិន្នន័យ)", "ប្រកាសខុស (ព្យួរទុក)"))</f>
        <v/>
      </c>
      <c r="L2591" s="418" t="inlineStr"/>
      <c r="M2591" s="418" t="inlineStr"/>
      <c r="N2591" s="455" t="n"/>
      <c r="O2591" s="455">
        <f>IF(W2591&lt;0,AI2591,I2591)</f>
        <v/>
      </c>
      <c r="P2591" s="455">
        <f>I2591-O2591</f>
        <v/>
      </c>
      <c r="Q2591" s="418" t="n"/>
      <c r="R2591" s="418" t="inlineStr">
        <is>
          <t>TI0180014</t>
        </is>
      </c>
      <c r="S2591" s="418" t="inlineStr"/>
      <c r="T2591" s="418">
        <f>R2591=S2591</f>
        <v/>
      </c>
      <c r="U2591" s="418">
        <f>AND(MONTH(F2591)=MONTH(Y2591), YEAR(F2591)=YEAR(Y2591))</f>
        <v/>
      </c>
      <c r="V2591" s="418">
        <f>AND(AC2591&lt;&gt;"", 'Company information'!D$4&lt;&gt;"", RIGHT(SUBSTITUTE(AC2591,"-",""),9)=RIGHT(SUBSTITUTE('Company information'!D$4,"-",""),9))</f>
        <v/>
      </c>
      <c r="W2591" s="418">
        <f>AI2591-I2591</f>
        <v/>
      </c>
      <c r="X2591" s="455" t="n"/>
      <c r="Y2591" s="417" t="n"/>
      <c r="Z2591" s="418" t="n"/>
      <c r="AA2591" s="418" t="n"/>
      <c r="AB2591" s="418" t="n"/>
      <c r="AC2591" s="418" t="n"/>
      <c r="AD2591" s="418" t="n"/>
      <c r="AE2591" s="455" t="n"/>
      <c r="AF2591" s="455" t="n"/>
      <c r="AG2591" s="455" t="n"/>
      <c r="AH2591" s="455" t="n"/>
      <c r="AI2591" s="455" t="n"/>
      <c r="AJ2591" s="455" t="n"/>
      <c r="AK2591" s="455" t="n"/>
      <c r="AL2591" s="455" t="n"/>
      <c r="AM2591" s="455" t="n"/>
      <c r="AN2591" s="455" t="n"/>
      <c r="AO2591" s="455" t="n"/>
      <c r="AP2591" s="455" t="n"/>
      <c r="AQ2591" s="455" t="n"/>
      <c r="AR2591" s="418" t="n"/>
      <c r="AS2591" s="418" t="n"/>
      <c r="AT2591" s="418" t="n"/>
    </row>
    <row r="2592">
      <c r="A2592" s="417" t="n">
        <v>2583</v>
      </c>
      <c r="B2592" s="418" t="inlineStr"/>
      <c r="C2592" s="418" t="inlineStr">
        <is>
          <t>អ៊ិចស្ពែឌីធ័រ ខេមបូឌា អិលធីឌី</t>
        </is>
      </c>
      <c r="D2592" s="418" t="inlineStr">
        <is>
          <t>L001-100045898</t>
        </is>
      </c>
      <c r="E2592" s="418" t="inlineStr">
        <is>
          <t>TI0179628</t>
        </is>
      </c>
      <c r="F2592" s="419" t="n">
        <v>44081</v>
      </c>
      <c r="G2592" s="420" t="n">
        <v>146759</v>
      </c>
      <c r="H2592" s="418" t="n"/>
      <c r="I2592" s="455" t="n">
        <v>146759</v>
      </c>
      <c r="J2592" s="418">
        <f>IF(L2592&lt;&gt;"",L2592,K2592)</f>
        <v/>
      </c>
      <c r="K2592" s="418">
        <f>IF(AND(T2592=TRUE, U2592=TRUE, V2592=TRUE), IF(W2592&lt;-0.05, "អនុញ្ញាត (អ្នកផ្គត់ផ្គង់ប្រកាសខ្វះ)", "បានប្រកាស (អនុញ្ញាត)"), IF(AND(T2592=FALSE, U2592=FALSE, V2592=FALSE), "ព្យួរទុក (មិនមានទិន្នន័យ)", "ប្រកាសខុស (ព្យួរទុក)"))</f>
        <v/>
      </c>
      <c r="L2592" s="418" t="inlineStr"/>
      <c r="M2592" s="418" t="inlineStr"/>
      <c r="N2592" s="455" t="n"/>
      <c r="O2592" s="455">
        <f>IF(W2592&lt;0,AI2592,I2592)</f>
        <v/>
      </c>
      <c r="P2592" s="455">
        <f>I2592-O2592</f>
        <v/>
      </c>
      <c r="Q2592" s="418" t="n"/>
      <c r="R2592" s="418" t="inlineStr">
        <is>
          <t>TI0179628</t>
        </is>
      </c>
      <c r="S2592" s="418" t="inlineStr"/>
      <c r="T2592" s="418">
        <f>R2592=S2592</f>
        <v/>
      </c>
      <c r="U2592" s="418">
        <f>AND(MONTH(F2592)=MONTH(Y2592), YEAR(F2592)=YEAR(Y2592))</f>
        <v/>
      </c>
      <c r="V2592" s="418">
        <f>AND(AC2592&lt;&gt;"", 'Company information'!D$4&lt;&gt;"", RIGHT(SUBSTITUTE(AC2592,"-",""),9)=RIGHT(SUBSTITUTE('Company information'!D$4,"-",""),9))</f>
        <v/>
      </c>
      <c r="W2592" s="418">
        <f>AI2592-I2592</f>
        <v/>
      </c>
      <c r="X2592" s="455" t="n"/>
      <c r="Y2592" s="417" t="n"/>
      <c r="Z2592" s="418" t="n"/>
      <c r="AA2592" s="418" t="n"/>
      <c r="AB2592" s="418" t="n"/>
      <c r="AC2592" s="418" t="n"/>
      <c r="AD2592" s="418" t="n"/>
      <c r="AE2592" s="455" t="n"/>
      <c r="AF2592" s="455" t="n"/>
      <c r="AG2592" s="455" t="n"/>
      <c r="AH2592" s="455" t="n"/>
      <c r="AI2592" s="455" t="n"/>
      <c r="AJ2592" s="455" t="n"/>
      <c r="AK2592" s="455" t="n"/>
      <c r="AL2592" s="455" t="n"/>
      <c r="AM2592" s="455" t="n"/>
      <c r="AN2592" s="455" t="n"/>
      <c r="AO2592" s="455" t="n"/>
      <c r="AP2592" s="455" t="n"/>
      <c r="AQ2592" s="455" t="n"/>
      <c r="AR2592" s="418" t="n"/>
      <c r="AS2592" s="418" t="n"/>
      <c r="AT2592" s="418" t="n"/>
    </row>
    <row r="2593">
      <c r="A2593" s="417" t="n">
        <v>2584</v>
      </c>
      <c r="B2593" s="418" t="inlineStr"/>
      <c r="C2593" s="418" t="inlineStr">
        <is>
          <t>អ៊ិចស្ពែឌីធ័រ ខេមបូឌា អិលធីឌី</t>
        </is>
      </c>
      <c r="D2593" s="418" t="inlineStr">
        <is>
          <t>L001-100045898</t>
        </is>
      </c>
      <c r="E2593" s="418" t="inlineStr">
        <is>
          <t>TI0179652</t>
        </is>
      </c>
      <c r="F2593" s="419" t="n">
        <v>44081</v>
      </c>
      <c r="G2593" s="420" t="n">
        <v>134495</v>
      </c>
      <c r="H2593" s="418" t="n"/>
      <c r="I2593" s="455" t="n">
        <v>134495</v>
      </c>
      <c r="J2593" s="418">
        <f>IF(L2593&lt;&gt;"",L2593,K2593)</f>
        <v/>
      </c>
      <c r="K2593" s="418">
        <f>IF(AND(T2593=TRUE, U2593=TRUE, V2593=TRUE), IF(W2593&lt;-0.05, "អនុញ្ញាត (អ្នកផ្គត់ផ្គង់ប្រកាសខ្វះ)", "បានប្រកាស (អនុញ្ញាត)"), IF(AND(T2593=FALSE, U2593=FALSE, V2593=FALSE), "ព្យួរទុក (មិនមានទិន្នន័យ)", "ប្រកាសខុស (ព្យួរទុក)"))</f>
        <v/>
      </c>
      <c r="L2593" s="418" t="inlineStr"/>
      <c r="M2593" s="418" t="inlineStr"/>
      <c r="N2593" s="455" t="n"/>
      <c r="O2593" s="455">
        <f>IF(W2593&lt;0,AI2593,I2593)</f>
        <v/>
      </c>
      <c r="P2593" s="455">
        <f>I2593-O2593</f>
        <v/>
      </c>
      <c r="Q2593" s="418" t="n"/>
      <c r="R2593" s="418" t="inlineStr">
        <is>
          <t>TI0179652</t>
        </is>
      </c>
      <c r="S2593" s="418" t="inlineStr"/>
      <c r="T2593" s="418">
        <f>R2593=S2593</f>
        <v/>
      </c>
      <c r="U2593" s="418">
        <f>AND(MONTH(F2593)=MONTH(Y2593), YEAR(F2593)=YEAR(Y2593))</f>
        <v/>
      </c>
      <c r="V2593" s="418">
        <f>AND(AC2593&lt;&gt;"", 'Company information'!D$4&lt;&gt;"", RIGHT(SUBSTITUTE(AC2593,"-",""),9)=RIGHT(SUBSTITUTE('Company information'!D$4,"-",""),9))</f>
        <v/>
      </c>
      <c r="W2593" s="418">
        <f>AI2593-I2593</f>
        <v/>
      </c>
      <c r="X2593" s="455" t="n"/>
      <c r="Y2593" s="417" t="n"/>
      <c r="Z2593" s="418" t="n"/>
      <c r="AA2593" s="418" t="n"/>
      <c r="AB2593" s="418" t="n"/>
      <c r="AC2593" s="418" t="n"/>
      <c r="AD2593" s="418" t="n"/>
      <c r="AE2593" s="455" t="n"/>
      <c r="AF2593" s="455" t="n"/>
      <c r="AG2593" s="455" t="n"/>
      <c r="AH2593" s="455" t="n"/>
      <c r="AI2593" s="455" t="n"/>
      <c r="AJ2593" s="455" t="n"/>
      <c r="AK2593" s="455" t="n"/>
      <c r="AL2593" s="455" t="n"/>
      <c r="AM2593" s="455" t="n"/>
      <c r="AN2593" s="455" t="n"/>
      <c r="AO2593" s="455" t="n"/>
      <c r="AP2593" s="455" t="n"/>
      <c r="AQ2593" s="455" t="n"/>
      <c r="AR2593" s="418" t="n"/>
      <c r="AS2593" s="418" t="n"/>
      <c r="AT2593" s="418" t="n"/>
    </row>
    <row r="2594">
      <c r="A2594" s="417" t="n">
        <v>2585</v>
      </c>
      <c r="B2594" s="418" t="inlineStr"/>
      <c r="C2594" s="418" t="inlineStr">
        <is>
          <t>អ៊ិចស្ពែឌីធ័រ ខេមបូឌា អិលធីឌី</t>
        </is>
      </c>
      <c r="D2594" s="418" t="inlineStr">
        <is>
          <t>L001-100045898</t>
        </is>
      </c>
      <c r="E2594" s="418" t="inlineStr">
        <is>
          <t>TI0179644</t>
        </is>
      </c>
      <c r="F2594" s="419" t="n">
        <v>44081</v>
      </c>
      <c r="G2594" s="420" t="n">
        <v>116668</v>
      </c>
      <c r="H2594" s="418" t="n"/>
      <c r="I2594" s="455" t="n">
        <v>116668</v>
      </c>
      <c r="J2594" s="418">
        <f>IF(L2594&lt;&gt;"",L2594,K2594)</f>
        <v/>
      </c>
      <c r="K2594" s="418">
        <f>IF(AND(T2594=TRUE, U2594=TRUE, V2594=TRUE), IF(W2594&lt;-0.05, "អនុញ្ញាត (អ្នកផ្គត់ផ្គង់ប្រកាសខ្វះ)", "បានប្រកាស (អនុញ្ញាត)"), IF(AND(T2594=FALSE, U2594=FALSE, V2594=FALSE), "ព្យួរទុក (មិនមានទិន្នន័យ)", "ប្រកាសខុស (ព្យួរទុក)"))</f>
        <v/>
      </c>
      <c r="L2594" s="418" t="inlineStr"/>
      <c r="M2594" s="418" t="inlineStr"/>
      <c r="N2594" s="455" t="n"/>
      <c r="O2594" s="455">
        <f>IF(W2594&lt;0,AI2594,I2594)</f>
        <v/>
      </c>
      <c r="P2594" s="455">
        <f>I2594-O2594</f>
        <v/>
      </c>
      <c r="Q2594" s="418" t="n"/>
      <c r="R2594" s="418" t="inlineStr">
        <is>
          <t>TI0179644</t>
        </is>
      </c>
      <c r="S2594" s="418" t="inlineStr"/>
      <c r="T2594" s="418">
        <f>R2594=S2594</f>
        <v/>
      </c>
      <c r="U2594" s="418">
        <f>AND(MONTH(F2594)=MONTH(Y2594), YEAR(F2594)=YEAR(Y2594))</f>
        <v/>
      </c>
      <c r="V2594" s="418">
        <f>AND(AC2594&lt;&gt;"", 'Company information'!D$4&lt;&gt;"", RIGHT(SUBSTITUTE(AC2594,"-",""),9)=RIGHT(SUBSTITUTE('Company information'!D$4,"-",""),9))</f>
        <v/>
      </c>
      <c r="W2594" s="418">
        <f>AI2594-I2594</f>
        <v/>
      </c>
      <c r="X2594" s="455" t="n"/>
      <c r="Y2594" s="417" t="n"/>
      <c r="Z2594" s="418" t="n"/>
      <c r="AA2594" s="418" t="n"/>
      <c r="AB2594" s="418" t="n"/>
      <c r="AC2594" s="418" t="n"/>
      <c r="AD2594" s="418" t="n"/>
      <c r="AE2594" s="455" t="n"/>
      <c r="AF2594" s="455" t="n"/>
      <c r="AG2594" s="455" t="n"/>
      <c r="AH2594" s="455" t="n"/>
      <c r="AI2594" s="455" t="n"/>
      <c r="AJ2594" s="455" t="n"/>
      <c r="AK2594" s="455" t="n"/>
      <c r="AL2594" s="455" t="n"/>
      <c r="AM2594" s="455" t="n"/>
      <c r="AN2594" s="455" t="n"/>
      <c r="AO2594" s="455" t="n"/>
      <c r="AP2594" s="455" t="n"/>
      <c r="AQ2594" s="455" t="n"/>
      <c r="AR2594" s="418" t="n"/>
      <c r="AS2594" s="418" t="n"/>
      <c r="AT2594" s="418" t="n"/>
    </row>
    <row r="2595">
      <c r="A2595" s="417" t="n">
        <v>2586</v>
      </c>
      <c r="B2595" s="418" t="inlineStr"/>
      <c r="C2595" s="418" t="inlineStr">
        <is>
          <t>ខេមវីល គ្លូប៊ល ឯ.ក</t>
        </is>
      </c>
      <c r="D2595" s="418" t="inlineStr">
        <is>
          <t>L001-901637190</t>
        </is>
      </c>
      <c r="E2595" s="418" t="inlineStr">
        <is>
          <t>INV200735</t>
        </is>
      </c>
      <c r="F2595" s="419" t="n">
        <v>44019</v>
      </c>
      <c r="G2595" s="420" t="n">
        <v>225060</v>
      </c>
      <c r="H2595" s="418" t="n"/>
      <c r="I2595" s="455" t="n">
        <v>225060</v>
      </c>
      <c r="J2595" s="418">
        <f>IF(L2595&lt;&gt;"",L2595,K2595)</f>
        <v/>
      </c>
      <c r="K2595" s="418">
        <f>IF(AND(T2595=TRUE, U2595=TRUE, V2595=TRUE), IF(W2595&lt;-0.05, "អនុញ្ញាត (អ្នកផ្គត់ផ្គង់ប្រកាសខ្វះ)", "បានប្រកាស (អនុញ្ញាត)"), IF(AND(T2595=FALSE, U2595=FALSE, V2595=FALSE), "ព្យួរទុក (មិនមានទិន្នន័យ)", "ប្រកាសខុស (ព្យួរទុក)"))</f>
        <v/>
      </c>
      <c r="L2595" s="418" t="inlineStr"/>
      <c r="M2595" s="418" t="inlineStr"/>
      <c r="N2595" s="455" t="n"/>
      <c r="O2595" s="455">
        <f>IF(W2595&lt;0,AI2595,I2595)</f>
        <v/>
      </c>
      <c r="P2595" s="455">
        <f>I2595-O2595</f>
        <v/>
      </c>
      <c r="Q2595" s="418" t="n"/>
      <c r="R2595" s="418" t="inlineStr">
        <is>
          <t>INV200735</t>
        </is>
      </c>
      <c r="S2595" s="418" t="inlineStr"/>
      <c r="T2595" s="418">
        <f>R2595=S2595</f>
        <v/>
      </c>
      <c r="U2595" s="418">
        <f>AND(MONTH(F2595)=MONTH(Y2595), YEAR(F2595)=YEAR(Y2595))</f>
        <v/>
      </c>
      <c r="V2595" s="418">
        <f>AND(AC2595&lt;&gt;"", 'Company information'!D$4&lt;&gt;"", RIGHT(SUBSTITUTE(AC2595,"-",""),9)=RIGHT(SUBSTITUTE('Company information'!D$4,"-",""),9))</f>
        <v/>
      </c>
      <c r="W2595" s="418">
        <f>AI2595-I2595</f>
        <v/>
      </c>
      <c r="X2595" s="455" t="n"/>
      <c r="Y2595" s="417" t="n"/>
      <c r="Z2595" s="418" t="n"/>
      <c r="AA2595" s="418" t="n"/>
      <c r="AB2595" s="418" t="n"/>
      <c r="AC2595" s="418" t="n"/>
      <c r="AD2595" s="418" t="n"/>
      <c r="AE2595" s="455" t="n"/>
      <c r="AF2595" s="455" t="n"/>
      <c r="AG2595" s="455" t="n"/>
      <c r="AH2595" s="455" t="n"/>
      <c r="AI2595" s="455" t="n"/>
      <c r="AJ2595" s="455" t="n"/>
      <c r="AK2595" s="455" t="n"/>
      <c r="AL2595" s="455" t="n"/>
      <c r="AM2595" s="455" t="n"/>
      <c r="AN2595" s="455" t="n"/>
      <c r="AO2595" s="455" t="n"/>
      <c r="AP2595" s="455" t="n"/>
      <c r="AQ2595" s="455" t="n"/>
      <c r="AR2595" s="418" t="n"/>
      <c r="AS2595" s="418" t="n"/>
      <c r="AT2595" s="418" t="n"/>
    </row>
    <row r="2596">
      <c r="A2596" s="417" t="n">
        <v>2587</v>
      </c>
      <c r="B2596" s="418" t="inlineStr"/>
      <c r="C2596" s="418" t="inlineStr">
        <is>
          <t>ខេមវីល គ្លូប៊ល ឯ.ក</t>
        </is>
      </c>
      <c r="D2596" s="418" t="inlineStr">
        <is>
          <t>L001-901637190</t>
        </is>
      </c>
      <c r="E2596" s="418" t="inlineStr">
        <is>
          <t>INV200734</t>
        </is>
      </c>
      <c r="F2596" s="419" t="n">
        <v>44019</v>
      </c>
      <c r="G2596" s="420" t="n">
        <v>184140</v>
      </c>
      <c r="H2596" s="418" t="n"/>
      <c r="I2596" s="455" t="n">
        <v>184140</v>
      </c>
      <c r="J2596" s="418">
        <f>IF(L2596&lt;&gt;"",L2596,K2596)</f>
        <v/>
      </c>
      <c r="K2596" s="418">
        <f>IF(AND(T2596=TRUE, U2596=TRUE, V2596=TRUE), IF(W2596&lt;-0.05, "អនុញ្ញាត (អ្នកផ្គត់ផ្គង់ប្រកាសខ្វះ)", "បានប្រកាស (អនុញ្ញាត)"), IF(AND(T2596=FALSE, U2596=FALSE, V2596=FALSE), "ព្យួរទុក (មិនមានទិន្នន័យ)", "ប្រកាសខុស (ព្យួរទុក)"))</f>
        <v/>
      </c>
      <c r="L2596" s="418" t="inlineStr"/>
      <c r="M2596" s="418" t="inlineStr"/>
      <c r="N2596" s="455" t="n"/>
      <c r="O2596" s="455">
        <f>IF(W2596&lt;0,AI2596,I2596)</f>
        <v/>
      </c>
      <c r="P2596" s="455">
        <f>I2596-O2596</f>
        <v/>
      </c>
      <c r="Q2596" s="418" t="n"/>
      <c r="R2596" s="418" t="inlineStr">
        <is>
          <t>INV200734</t>
        </is>
      </c>
      <c r="S2596" s="418" t="inlineStr"/>
      <c r="T2596" s="418">
        <f>R2596=S2596</f>
        <v/>
      </c>
      <c r="U2596" s="418">
        <f>AND(MONTH(F2596)=MONTH(Y2596), YEAR(F2596)=YEAR(Y2596))</f>
        <v/>
      </c>
      <c r="V2596" s="418">
        <f>AND(AC2596&lt;&gt;"", 'Company information'!D$4&lt;&gt;"", RIGHT(SUBSTITUTE(AC2596,"-",""),9)=RIGHT(SUBSTITUTE('Company information'!D$4,"-",""),9))</f>
        <v/>
      </c>
      <c r="W2596" s="418">
        <f>AI2596-I2596</f>
        <v/>
      </c>
      <c r="X2596" s="455" t="n"/>
      <c r="Y2596" s="417" t="n"/>
      <c r="Z2596" s="418" t="n"/>
      <c r="AA2596" s="418" t="n"/>
      <c r="AB2596" s="418" t="n"/>
      <c r="AC2596" s="418" t="n"/>
      <c r="AD2596" s="418" t="n"/>
      <c r="AE2596" s="455" t="n"/>
      <c r="AF2596" s="455" t="n"/>
      <c r="AG2596" s="455" t="n"/>
      <c r="AH2596" s="455" t="n"/>
      <c r="AI2596" s="455" t="n"/>
      <c r="AJ2596" s="455" t="n"/>
      <c r="AK2596" s="455" t="n"/>
      <c r="AL2596" s="455" t="n"/>
      <c r="AM2596" s="455" t="n"/>
      <c r="AN2596" s="455" t="n"/>
      <c r="AO2596" s="455" t="n"/>
      <c r="AP2596" s="455" t="n"/>
      <c r="AQ2596" s="455" t="n"/>
      <c r="AR2596" s="418" t="n"/>
      <c r="AS2596" s="418" t="n"/>
      <c r="AT2596" s="418" t="n"/>
    </row>
    <row r="2597">
      <c r="A2597" s="417" t="n">
        <v>2588</v>
      </c>
      <c r="B2597" s="418" t="inlineStr"/>
      <c r="C2597" s="418" t="inlineStr">
        <is>
          <t>អ៊ិចស្ពែឌីធ័រ ខេមបូឌា អិលធីឌី</t>
        </is>
      </c>
      <c r="D2597" s="418" t="inlineStr">
        <is>
          <t>L001-100045898</t>
        </is>
      </c>
      <c r="E2597" s="418" t="inlineStr">
        <is>
          <t>TI0181035</t>
        </is>
      </c>
      <c r="F2597" s="419" t="n">
        <v>44041</v>
      </c>
      <c r="G2597" s="420" t="n">
        <v>175761</v>
      </c>
      <c r="H2597" s="418" t="n"/>
      <c r="I2597" s="455" t="n">
        <v>175761</v>
      </c>
      <c r="J2597" s="418">
        <f>IF(L2597&lt;&gt;"",L2597,K2597)</f>
        <v/>
      </c>
      <c r="K2597" s="418">
        <f>IF(AND(T2597=TRUE, U2597=TRUE, V2597=TRUE), IF(W2597&lt;-0.05, "អនុញ្ញាត (អ្នកផ្គត់ផ្គង់ប្រកាសខ្វះ)", "បានប្រកាស (អនុញ្ញាត)"), IF(AND(T2597=FALSE, U2597=FALSE, V2597=FALSE), "ព្យួរទុក (មិនមានទិន្នន័យ)", "ប្រកាសខុស (ព្យួរទុក)"))</f>
        <v/>
      </c>
      <c r="L2597" s="418" t="inlineStr"/>
      <c r="M2597" s="418" t="inlineStr"/>
      <c r="N2597" s="455" t="n"/>
      <c r="O2597" s="455">
        <f>IF(W2597&lt;0,AI2597,I2597)</f>
        <v/>
      </c>
      <c r="P2597" s="455">
        <f>I2597-O2597</f>
        <v/>
      </c>
      <c r="Q2597" s="418" t="n"/>
      <c r="R2597" s="418" t="inlineStr">
        <is>
          <t>TI0181035</t>
        </is>
      </c>
      <c r="S2597" s="418" t="inlineStr"/>
      <c r="T2597" s="418">
        <f>R2597=S2597</f>
        <v/>
      </c>
      <c r="U2597" s="418">
        <f>AND(MONTH(F2597)=MONTH(Y2597), YEAR(F2597)=YEAR(Y2597))</f>
        <v/>
      </c>
      <c r="V2597" s="418">
        <f>AND(AC2597&lt;&gt;"", 'Company information'!D$4&lt;&gt;"", RIGHT(SUBSTITUTE(AC2597,"-",""),9)=RIGHT(SUBSTITUTE('Company information'!D$4,"-",""),9))</f>
        <v/>
      </c>
      <c r="W2597" s="418">
        <f>AI2597-I2597</f>
        <v/>
      </c>
      <c r="X2597" s="455" t="n"/>
      <c r="Y2597" s="417" t="n"/>
      <c r="Z2597" s="418" t="n"/>
      <c r="AA2597" s="418" t="n"/>
      <c r="AB2597" s="418" t="n"/>
      <c r="AC2597" s="418" t="n"/>
      <c r="AD2597" s="418" t="n"/>
      <c r="AE2597" s="455" t="n"/>
      <c r="AF2597" s="455" t="n"/>
      <c r="AG2597" s="455" t="n"/>
      <c r="AH2597" s="455" t="n"/>
      <c r="AI2597" s="455" t="n"/>
      <c r="AJ2597" s="455" t="n"/>
      <c r="AK2597" s="455" t="n"/>
      <c r="AL2597" s="455" t="n"/>
      <c r="AM2597" s="455" t="n"/>
      <c r="AN2597" s="455" t="n"/>
      <c r="AO2597" s="455" t="n"/>
      <c r="AP2597" s="455" t="n"/>
      <c r="AQ2597" s="455" t="n"/>
      <c r="AR2597" s="418" t="n"/>
      <c r="AS2597" s="418" t="n"/>
      <c r="AT2597" s="418" t="n"/>
    </row>
    <row r="2598">
      <c r="A2598" s="417" t="n">
        <v>2589</v>
      </c>
      <c r="B2598" s="418" t="inlineStr"/>
      <c r="C2598" s="418" t="inlineStr">
        <is>
          <t>ប្យួរ៉ូ វេរីតាស (ខេមបូឌា) លីមីធីត</t>
        </is>
      </c>
      <c r="D2598" s="418" t="inlineStr">
        <is>
          <t>L001-107024462</t>
        </is>
      </c>
      <c r="E2598" s="418" t="inlineStr">
        <is>
          <t>59007976</t>
        </is>
      </c>
      <c r="F2598" s="419" t="n">
        <v>44081</v>
      </c>
      <c r="G2598" s="420" t="n">
        <v>61320</v>
      </c>
      <c r="H2598" s="418" t="n"/>
      <c r="I2598" s="455" t="n">
        <v>61320</v>
      </c>
      <c r="J2598" s="418">
        <f>IF(L2598&lt;&gt;"",L2598,K2598)</f>
        <v/>
      </c>
      <c r="K2598" s="418">
        <f>IF(AND(T2598=TRUE, U2598=TRUE, V2598=TRUE), IF(W2598&lt;-0.05, "អនុញ្ញាត (អ្នកផ្គត់ផ្គង់ប្រកាសខ្វះ)", "បានប្រកាស (អនុញ្ញាត)"), IF(AND(T2598=FALSE, U2598=FALSE, V2598=FALSE), "ព្យួរទុក (មិនមានទិន្នន័យ)", "ប្រកាសខុស (ព្យួរទុក)"))</f>
        <v/>
      </c>
      <c r="L2598" s="418" t="inlineStr"/>
      <c r="M2598" s="418" t="inlineStr"/>
      <c r="N2598" s="455" t="n"/>
      <c r="O2598" s="455">
        <f>IF(W2598&lt;0,AI2598,I2598)</f>
        <v/>
      </c>
      <c r="P2598" s="455">
        <f>I2598-O2598</f>
        <v/>
      </c>
      <c r="Q2598" s="418" t="n"/>
      <c r="R2598" s="418" t="inlineStr">
        <is>
          <t>59007976</t>
        </is>
      </c>
      <c r="S2598" s="418" t="inlineStr"/>
      <c r="T2598" s="418">
        <f>R2598=S2598</f>
        <v/>
      </c>
      <c r="U2598" s="418">
        <f>AND(MONTH(F2598)=MONTH(Y2598), YEAR(F2598)=YEAR(Y2598))</f>
        <v/>
      </c>
      <c r="V2598" s="418">
        <f>AND(AC2598&lt;&gt;"", 'Company information'!D$4&lt;&gt;"", RIGHT(SUBSTITUTE(AC2598,"-",""),9)=RIGHT(SUBSTITUTE('Company information'!D$4,"-",""),9))</f>
        <v/>
      </c>
      <c r="W2598" s="418">
        <f>AI2598-I2598</f>
        <v/>
      </c>
      <c r="X2598" s="455" t="n"/>
      <c r="Y2598" s="417" t="n"/>
      <c r="Z2598" s="418" t="n"/>
      <c r="AA2598" s="418" t="n"/>
      <c r="AB2598" s="418" t="n"/>
      <c r="AC2598" s="418" t="n"/>
      <c r="AD2598" s="418" t="n"/>
      <c r="AE2598" s="455" t="n"/>
      <c r="AF2598" s="455" t="n"/>
      <c r="AG2598" s="455" t="n"/>
      <c r="AH2598" s="455" t="n"/>
      <c r="AI2598" s="455" t="n"/>
      <c r="AJ2598" s="455" t="n"/>
      <c r="AK2598" s="455" t="n"/>
      <c r="AL2598" s="455" t="n"/>
      <c r="AM2598" s="455" t="n"/>
      <c r="AN2598" s="455" t="n"/>
      <c r="AO2598" s="455" t="n"/>
      <c r="AP2598" s="455" t="n"/>
      <c r="AQ2598" s="455" t="n"/>
      <c r="AR2598" s="418" t="n"/>
      <c r="AS2598" s="418" t="n"/>
      <c r="AT2598" s="418" t="n"/>
    </row>
    <row r="2599">
      <c r="A2599" s="417" t="n">
        <v>2590</v>
      </c>
      <c r="B2599" s="418" t="inlineStr"/>
      <c r="C2599" s="418" t="inlineStr">
        <is>
          <t>ប្យួរ៉ូ វេរីតាស (ខេមបូឌា) លីមីធីត</t>
        </is>
      </c>
      <c r="D2599" s="418" t="inlineStr">
        <is>
          <t>L001-107024462</t>
        </is>
      </c>
      <c r="E2599" s="418" t="inlineStr">
        <is>
          <t>59007928</t>
        </is>
      </c>
      <c r="F2599" s="419" t="n">
        <v>43989</v>
      </c>
      <c r="G2599" s="420" t="n">
        <v>61380</v>
      </c>
      <c r="H2599" s="418" t="n"/>
      <c r="I2599" s="455" t="n">
        <v>61380</v>
      </c>
      <c r="J2599" s="418">
        <f>IF(L2599&lt;&gt;"",L2599,K2599)</f>
        <v/>
      </c>
      <c r="K2599" s="418">
        <f>IF(AND(T2599=TRUE, U2599=TRUE, V2599=TRUE), IF(W2599&lt;-0.05, "អនុញ្ញាត (អ្នកផ្គត់ផ្គង់ប្រកាសខ្វះ)", "បានប្រកាស (អនុញ្ញាត)"), IF(AND(T2599=FALSE, U2599=FALSE, V2599=FALSE), "ព្យួរទុក (មិនមានទិន្នន័យ)", "ប្រកាសខុស (ព្យួរទុក)"))</f>
        <v/>
      </c>
      <c r="L2599" s="418" t="inlineStr"/>
      <c r="M2599" s="418" t="inlineStr"/>
      <c r="N2599" s="455" t="n"/>
      <c r="O2599" s="455">
        <f>IF(W2599&lt;0,AI2599,I2599)</f>
        <v/>
      </c>
      <c r="P2599" s="455">
        <f>I2599-O2599</f>
        <v/>
      </c>
      <c r="Q2599" s="418" t="n"/>
      <c r="R2599" s="418" t="inlineStr">
        <is>
          <t>59007928</t>
        </is>
      </c>
      <c r="S2599" s="418" t="inlineStr"/>
      <c r="T2599" s="418">
        <f>R2599=S2599</f>
        <v/>
      </c>
      <c r="U2599" s="418">
        <f>AND(MONTH(F2599)=MONTH(Y2599), YEAR(F2599)=YEAR(Y2599))</f>
        <v/>
      </c>
      <c r="V2599" s="418">
        <f>AND(AC2599&lt;&gt;"", 'Company information'!D$4&lt;&gt;"", RIGHT(SUBSTITUTE(AC2599,"-",""),9)=RIGHT(SUBSTITUTE('Company information'!D$4,"-",""),9))</f>
        <v/>
      </c>
      <c r="W2599" s="418">
        <f>AI2599-I2599</f>
        <v/>
      </c>
      <c r="X2599" s="455" t="n"/>
      <c r="Y2599" s="417" t="n"/>
      <c r="Z2599" s="418" t="n"/>
      <c r="AA2599" s="418" t="n"/>
      <c r="AB2599" s="418" t="n"/>
      <c r="AC2599" s="418" t="n"/>
      <c r="AD2599" s="418" t="n"/>
      <c r="AE2599" s="455" t="n"/>
      <c r="AF2599" s="455" t="n"/>
      <c r="AG2599" s="455" t="n"/>
      <c r="AH2599" s="455" t="n"/>
      <c r="AI2599" s="455" t="n"/>
      <c r="AJ2599" s="455" t="n"/>
      <c r="AK2599" s="455" t="n"/>
      <c r="AL2599" s="455" t="n"/>
      <c r="AM2599" s="455" t="n"/>
      <c r="AN2599" s="455" t="n"/>
      <c r="AO2599" s="455" t="n"/>
      <c r="AP2599" s="455" t="n"/>
      <c r="AQ2599" s="455" t="n"/>
      <c r="AR2599" s="418" t="n"/>
      <c r="AS2599" s="418" t="n"/>
      <c r="AT2599" s="418" t="n"/>
    </row>
    <row r="2600">
      <c r="A2600" s="417" t="n">
        <v>2591</v>
      </c>
      <c r="B2600" s="418" t="inlineStr"/>
      <c r="C2600" s="418" t="inlineStr">
        <is>
          <t>ខេមវីល គ្លូប៊ល ឯ.ក</t>
        </is>
      </c>
      <c r="D2600" s="418" t="inlineStr">
        <is>
          <t>L001-901637190</t>
        </is>
      </c>
      <c r="E2600" s="418" t="inlineStr">
        <is>
          <t>INV200776</t>
        </is>
      </c>
      <c r="F2600" s="419" t="n">
        <v>44029</v>
      </c>
      <c r="G2600" s="420" t="n">
        <v>85890</v>
      </c>
      <c r="H2600" s="418" t="n"/>
      <c r="I2600" s="455" t="n">
        <v>85890</v>
      </c>
      <c r="J2600" s="418">
        <f>IF(L2600&lt;&gt;"",L2600,K2600)</f>
        <v/>
      </c>
      <c r="K2600" s="418">
        <f>IF(AND(T2600=TRUE, U2600=TRUE, V2600=TRUE), IF(W2600&lt;-0.05, "អនុញ្ញាត (អ្នកផ្គត់ផ្គង់ប្រកាសខ្វះ)", "បានប្រកាស (អនុញ្ញាត)"), IF(AND(T2600=FALSE, U2600=FALSE, V2600=FALSE), "ព្យួរទុក (មិនមានទិន្នន័យ)", "ប្រកាសខុស (ព្យួរទុក)"))</f>
        <v/>
      </c>
      <c r="L2600" s="418" t="inlineStr"/>
      <c r="M2600" s="418" t="inlineStr"/>
      <c r="N2600" s="455" t="n"/>
      <c r="O2600" s="455">
        <f>IF(W2600&lt;0,AI2600,I2600)</f>
        <v/>
      </c>
      <c r="P2600" s="455">
        <f>I2600-O2600</f>
        <v/>
      </c>
      <c r="Q2600" s="418" t="n"/>
      <c r="R2600" s="418" t="inlineStr">
        <is>
          <t>INV200776</t>
        </is>
      </c>
      <c r="S2600" s="418" t="inlineStr"/>
      <c r="T2600" s="418">
        <f>R2600=S2600</f>
        <v/>
      </c>
      <c r="U2600" s="418">
        <f>AND(MONTH(F2600)=MONTH(Y2600), YEAR(F2600)=YEAR(Y2600))</f>
        <v/>
      </c>
      <c r="V2600" s="418">
        <f>AND(AC2600&lt;&gt;"", 'Company information'!D$4&lt;&gt;"", RIGHT(SUBSTITUTE(AC2600,"-",""),9)=RIGHT(SUBSTITUTE('Company information'!D$4,"-",""),9))</f>
        <v/>
      </c>
      <c r="W2600" s="418">
        <f>AI2600-I2600</f>
        <v/>
      </c>
      <c r="X2600" s="455" t="n"/>
      <c r="Y2600" s="417" t="n"/>
      <c r="Z2600" s="418" t="n"/>
      <c r="AA2600" s="418" t="n"/>
      <c r="AB2600" s="418" t="n"/>
      <c r="AC2600" s="418" t="n"/>
      <c r="AD2600" s="418" t="n"/>
      <c r="AE2600" s="455" t="n"/>
      <c r="AF2600" s="455" t="n"/>
      <c r="AG2600" s="455" t="n"/>
      <c r="AH2600" s="455" t="n"/>
      <c r="AI2600" s="455" t="n"/>
      <c r="AJ2600" s="455" t="n"/>
      <c r="AK2600" s="455" t="n"/>
      <c r="AL2600" s="455" t="n"/>
      <c r="AM2600" s="455" t="n"/>
      <c r="AN2600" s="455" t="n"/>
      <c r="AO2600" s="455" t="n"/>
      <c r="AP2600" s="455" t="n"/>
      <c r="AQ2600" s="455" t="n"/>
      <c r="AR2600" s="418" t="n"/>
      <c r="AS2600" s="418" t="n"/>
      <c r="AT2600" s="418" t="n"/>
    </row>
    <row r="2601">
      <c r="A2601" s="417" t="n">
        <v>2592</v>
      </c>
      <c r="B2601" s="418" t="inlineStr"/>
      <c r="C2601" s="418" t="inlineStr">
        <is>
          <t>កំពង់ផែស្វយ័តភ្នំពេញ "ក.ស.ភ"</t>
        </is>
      </c>
      <c r="D2601" s="418" t="inlineStr">
        <is>
          <t>L001-100044999</t>
        </is>
      </c>
      <c r="E2601" s="418" t="inlineStr">
        <is>
          <t>INV20200730824</t>
        </is>
      </c>
      <c r="F2601" s="419" t="n">
        <v>43868</v>
      </c>
      <c r="G2601" s="420" t="n">
        <v>29298</v>
      </c>
      <c r="H2601" s="418" t="n"/>
      <c r="I2601" s="455" t="n">
        <v>29298</v>
      </c>
      <c r="J2601" s="418">
        <f>IF(L2601&lt;&gt;"",L2601,K2601)</f>
        <v/>
      </c>
      <c r="K2601" s="418">
        <f>IF(AND(T2601=TRUE, U2601=TRUE, V2601=TRUE), IF(W2601&lt;-0.05, "អនុញ្ញាត (អ្នកផ្គត់ផ្គង់ប្រកាសខ្វះ)", "បានប្រកាស (អនុញ្ញាត)"), IF(AND(T2601=FALSE, U2601=FALSE, V2601=FALSE), "ព្យួរទុក (មិនមានទិន្នន័យ)", "ប្រកាសខុស (ព្យួរទុក)"))</f>
        <v/>
      </c>
      <c r="L2601" s="418" t="inlineStr"/>
      <c r="M2601" s="418" t="inlineStr"/>
      <c r="N2601" s="455" t="n"/>
      <c r="O2601" s="455">
        <f>IF(W2601&lt;0,AI2601,I2601)</f>
        <v/>
      </c>
      <c r="P2601" s="455">
        <f>I2601-O2601</f>
        <v/>
      </c>
      <c r="Q2601" s="418" t="n"/>
      <c r="R2601" s="418" t="inlineStr">
        <is>
          <t>INV20200730824</t>
        </is>
      </c>
      <c r="S2601" s="418" t="inlineStr"/>
      <c r="T2601" s="418">
        <f>R2601=S2601</f>
        <v/>
      </c>
      <c r="U2601" s="418">
        <f>AND(MONTH(F2601)=MONTH(Y2601), YEAR(F2601)=YEAR(Y2601))</f>
        <v/>
      </c>
      <c r="V2601" s="418">
        <f>AND(AC2601&lt;&gt;"", 'Company information'!D$4&lt;&gt;"", RIGHT(SUBSTITUTE(AC2601,"-",""),9)=RIGHT(SUBSTITUTE('Company information'!D$4,"-",""),9))</f>
        <v/>
      </c>
      <c r="W2601" s="418">
        <f>AI2601-I2601</f>
        <v/>
      </c>
      <c r="X2601" s="455" t="n"/>
      <c r="Y2601" s="417" t="n"/>
      <c r="Z2601" s="418" t="n"/>
      <c r="AA2601" s="418" t="n"/>
      <c r="AB2601" s="418" t="n"/>
      <c r="AC2601" s="418" t="n"/>
      <c r="AD2601" s="418" t="n"/>
      <c r="AE2601" s="455" t="n"/>
      <c r="AF2601" s="455" t="n"/>
      <c r="AG2601" s="455" t="n"/>
      <c r="AH2601" s="455" t="n"/>
      <c r="AI2601" s="455" t="n"/>
      <c r="AJ2601" s="455" t="n"/>
      <c r="AK2601" s="455" t="n"/>
      <c r="AL2601" s="455" t="n"/>
      <c r="AM2601" s="455" t="n"/>
      <c r="AN2601" s="455" t="n"/>
      <c r="AO2601" s="455" t="n"/>
      <c r="AP2601" s="455" t="n"/>
      <c r="AQ2601" s="455" t="n"/>
      <c r="AR2601" s="418" t="n"/>
      <c r="AS2601" s="418" t="n"/>
      <c r="AT2601" s="418" t="n"/>
    </row>
    <row r="2602">
      <c r="A2602" s="417" t="n">
        <v>2593</v>
      </c>
      <c r="B2602" s="418" t="inlineStr"/>
      <c r="C2602" s="418" t="inlineStr">
        <is>
          <t>ខេមវីល គ្លូប៊ល ឯ.ក</t>
        </is>
      </c>
      <c r="D2602" s="418" t="inlineStr">
        <is>
          <t>L001-901637190</t>
        </is>
      </c>
      <c r="E2602" s="418" t="inlineStr">
        <is>
          <t>INV200751</t>
        </is>
      </c>
      <c r="F2602" s="419" t="n">
        <v>44111</v>
      </c>
      <c r="G2602" s="420" t="n">
        <v>183825</v>
      </c>
      <c r="H2602" s="418" t="n"/>
      <c r="I2602" s="455" t="n">
        <v>183825</v>
      </c>
      <c r="J2602" s="418">
        <f>IF(L2602&lt;&gt;"",L2602,K2602)</f>
        <v/>
      </c>
      <c r="K2602" s="418">
        <f>IF(AND(T2602=TRUE, U2602=TRUE, V2602=TRUE), IF(W2602&lt;-0.05, "អនុញ្ញាត (អ្នកផ្គត់ផ្គង់ប្រកាសខ្វះ)", "បានប្រកាស (អនុញ្ញាត)"), IF(AND(T2602=FALSE, U2602=FALSE, V2602=FALSE), "ព្យួរទុក (មិនមានទិន្នន័យ)", "ប្រកាសខុស (ព្យួរទុក)"))</f>
        <v/>
      </c>
      <c r="L2602" s="418" t="inlineStr"/>
      <c r="M2602" s="418" t="inlineStr"/>
      <c r="N2602" s="455" t="n"/>
      <c r="O2602" s="455">
        <f>IF(W2602&lt;0,AI2602,I2602)</f>
        <v/>
      </c>
      <c r="P2602" s="455">
        <f>I2602-O2602</f>
        <v/>
      </c>
      <c r="Q2602" s="418" t="n"/>
      <c r="R2602" s="418" t="inlineStr">
        <is>
          <t>INV200751</t>
        </is>
      </c>
      <c r="S2602" s="418" t="inlineStr"/>
      <c r="T2602" s="418">
        <f>R2602=S2602</f>
        <v/>
      </c>
      <c r="U2602" s="418">
        <f>AND(MONTH(F2602)=MONTH(Y2602), YEAR(F2602)=YEAR(Y2602))</f>
        <v/>
      </c>
      <c r="V2602" s="418">
        <f>AND(AC2602&lt;&gt;"", 'Company information'!D$4&lt;&gt;"", RIGHT(SUBSTITUTE(AC2602,"-",""),9)=RIGHT(SUBSTITUTE('Company information'!D$4,"-",""),9))</f>
        <v/>
      </c>
      <c r="W2602" s="418">
        <f>AI2602-I2602</f>
        <v/>
      </c>
      <c r="X2602" s="455" t="n"/>
      <c r="Y2602" s="417" t="n"/>
      <c r="Z2602" s="418" t="n"/>
      <c r="AA2602" s="418" t="n"/>
      <c r="AB2602" s="418" t="n"/>
      <c r="AC2602" s="418" t="n"/>
      <c r="AD2602" s="418" t="n"/>
      <c r="AE2602" s="455" t="n"/>
      <c r="AF2602" s="455" t="n"/>
      <c r="AG2602" s="455" t="n"/>
      <c r="AH2602" s="455" t="n"/>
      <c r="AI2602" s="455" t="n"/>
      <c r="AJ2602" s="455" t="n"/>
      <c r="AK2602" s="455" t="n"/>
      <c r="AL2602" s="455" t="n"/>
      <c r="AM2602" s="455" t="n"/>
      <c r="AN2602" s="455" t="n"/>
      <c r="AO2602" s="455" t="n"/>
      <c r="AP2602" s="455" t="n"/>
      <c r="AQ2602" s="455" t="n"/>
      <c r="AR2602" s="418" t="n"/>
      <c r="AS2602" s="418" t="n"/>
      <c r="AT2602" s="418" t="n"/>
    </row>
    <row r="2603">
      <c r="A2603" s="417" t="n">
        <v>2594</v>
      </c>
      <c r="B2603" s="418" t="inlineStr"/>
      <c r="C2603" s="418" t="inlineStr">
        <is>
          <t>ឆាយ ដា ឡូយីស្ទីក</t>
        </is>
      </c>
      <c r="D2603" s="418" t="inlineStr">
        <is>
          <t>L001-100063098</t>
        </is>
      </c>
      <c r="E2603" s="418" t="inlineStr">
        <is>
          <t>207006503</t>
        </is>
      </c>
      <c r="F2603" s="419" t="n">
        <v>44039</v>
      </c>
      <c r="G2603" s="420" t="n">
        <v>89681</v>
      </c>
      <c r="H2603" s="418" t="n"/>
      <c r="I2603" s="455" t="n">
        <v>89681</v>
      </c>
      <c r="J2603" s="418">
        <f>IF(L2603&lt;&gt;"",L2603,K2603)</f>
        <v/>
      </c>
      <c r="K2603" s="418">
        <f>IF(AND(T2603=TRUE, U2603=TRUE, V2603=TRUE), IF(W2603&lt;-0.05, "អនុញ្ញាត (អ្នកផ្គត់ផ្គង់ប្រកាសខ្វះ)", "បានប្រកាស (អនុញ្ញាត)"), IF(AND(T2603=FALSE, U2603=FALSE, V2603=FALSE), "ព្យួរទុក (មិនមានទិន្នន័យ)", "ប្រកាសខុស (ព្យួរទុក)"))</f>
        <v/>
      </c>
      <c r="L2603" s="418" t="inlineStr"/>
      <c r="M2603" s="418" t="inlineStr"/>
      <c r="N2603" s="455" t="n"/>
      <c r="O2603" s="455">
        <f>IF(W2603&lt;0,AI2603,I2603)</f>
        <v/>
      </c>
      <c r="P2603" s="455">
        <f>I2603-O2603</f>
        <v/>
      </c>
      <c r="Q2603" s="418" t="n"/>
      <c r="R2603" s="418" t="inlineStr">
        <is>
          <t>207006503</t>
        </is>
      </c>
      <c r="S2603" s="418" t="inlineStr"/>
      <c r="T2603" s="418">
        <f>R2603=S2603</f>
        <v/>
      </c>
      <c r="U2603" s="418">
        <f>AND(MONTH(F2603)=MONTH(Y2603), YEAR(F2603)=YEAR(Y2603))</f>
        <v/>
      </c>
      <c r="V2603" s="418">
        <f>AND(AC2603&lt;&gt;"", 'Company information'!D$4&lt;&gt;"", RIGHT(SUBSTITUTE(AC2603,"-",""),9)=RIGHT(SUBSTITUTE('Company information'!D$4,"-",""),9))</f>
        <v/>
      </c>
      <c r="W2603" s="418">
        <f>AI2603-I2603</f>
        <v/>
      </c>
      <c r="X2603" s="455" t="n"/>
      <c r="Y2603" s="417" t="n"/>
      <c r="Z2603" s="418" t="n"/>
      <c r="AA2603" s="418" t="n"/>
      <c r="AB2603" s="418" t="n"/>
      <c r="AC2603" s="418" t="n"/>
      <c r="AD2603" s="418" t="n"/>
      <c r="AE2603" s="455" t="n"/>
      <c r="AF2603" s="455" t="n"/>
      <c r="AG2603" s="455" t="n"/>
      <c r="AH2603" s="455" t="n"/>
      <c r="AI2603" s="455" t="n"/>
      <c r="AJ2603" s="455" t="n"/>
      <c r="AK2603" s="455" t="n"/>
      <c r="AL2603" s="455" t="n"/>
      <c r="AM2603" s="455" t="n"/>
      <c r="AN2603" s="455" t="n"/>
      <c r="AO2603" s="455" t="n"/>
      <c r="AP2603" s="455" t="n"/>
      <c r="AQ2603" s="455" t="n"/>
      <c r="AR2603" s="418" t="n"/>
      <c r="AS2603" s="418" t="n"/>
      <c r="AT2603" s="418" t="n"/>
    </row>
    <row r="2604">
      <c r="A2604" s="417" t="n">
        <v>2595</v>
      </c>
      <c r="B2604" s="418" t="inlineStr"/>
      <c r="C2604" s="418" t="inlineStr">
        <is>
          <t>ឆាយ ដា ឡូយីស្ទីក</t>
        </is>
      </c>
      <c r="D2604" s="418" t="inlineStr">
        <is>
          <t>L001-100063098</t>
        </is>
      </c>
      <c r="E2604" s="418" t="inlineStr">
        <is>
          <t>207006313</t>
        </is>
      </c>
      <c r="F2604" s="419" t="n">
        <v>44034</v>
      </c>
      <c r="G2604" s="420" t="n">
        <v>89527</v>
      </c>
      <c r="H2604" s="418" t="n"/>
      <c r="I2604" s="455" t="n">
        <v>89527</v>
      </c>
      <c r="J2604" s="418">
        <f>IF(L2604&lt;&gt;"",L2604,K2604)</f>
        <v/>
      </c>
      <c r="K2604" s="418">
        <f>IF(AND(T2604=TRUE, U2604=TRUE, V2604=TRUE), IF(W2604&lt;-0.05, "អនុញ្ញាត (អ្នកផ្គត់ផ្គង់ប្រកាសខ្វះ)", "បានប្រកាស (អនុញ្ញាត)"), IF(AND(T2604=FALSE, U2604=FALSE, V2604=FALSE), "ព្យួរទុក (មិនមានទិន្នន័យ)", "ប្រកាសខុស (ព្យួរទុក)"))</f>
        <v/>
      </c>
      <c r="L2604" s="418" t="inlineStr"/>
      <c r="M2604" s="418" t="inlineStr"/>
      <c r="N2604" s="455" t="n"/>
      <c r="O2604" s="455">
        <f>IF(W2604&lt;0,AI2604,I2604)</f>
        <v/>
      </c>
      <c r="P2604" s="455">
        <f>I2604-O2604</f>
        <v/>
      </c>
      <c r="Q2604" s="418" t="n"/>
      <c r="R2604" s="418" t="inlineStr">
        <is>
          <t>207006313</t>
        </is>
      </c>
      <c r="S2604" s="418" t="inlineStr"/>
      <c r="T2604" s="418">
        <f>R2604=S2604</f>
        <v/>
      </c>
      <c r="U2604" s="418">
        <f>AND(MONTH(F2604)=MONTH(Y2604), YEAR(F2604)=YEAR(Y2604))</f>
        <v/>
      </c>
      <c r="V2604" s="418">
        <f>AND(AC2604&lt;&gt;"", 'Company information'!D$4&lt;&gt;"", RIGHT(SUBSTITUTE(AC2604,"-",""),9)=RIGHT(SUBSTITUTE('Company information'!D$4,"-",""),9))</f>
        <v/>
      </c>
      <c r="W2604" s="418">
        <f>AI2604-I2604</f>
        <v/>
      </c>
      <c r="X2604" s="455" t="n"/>
      <c r="Y2604" s="417" t="n"/>
      <c r="Z2604" s="418" t="n"/>
      <c r="AA2604" s="418" t="n"/>
      <c r="AB2604" s="418" t="n"/>
      <c r="AC2604" s="418" t="n"/>
      <c r="AD2604" s="418" t="n"/>
      <c r="AE2604" s="455" t="n"/>
      <c r="AF2604" s="455" t="n"/>
      <c r="AG2604" s="455" t="n"/>
      <c r="AH2604" s="455" t="n"/>
      <c r="AI2604" s="455" t="n"/>
      <c r="AJ2604" s="455" t="n"/>
      <c r="AK2604" s="455" t="n"/>
      <c r="AL2604" s="455" t="n"/>
      <c r="AM2604" s="455" t="n"/>
      <c r="AN2604" s="455" t="n"/>
      <c r="AO2604" s="455" t="n"/>
      <c r="AP2604" s="455" t="n"/>
      <c r="AQ2604" s="455" t="n"/>
      <c r="AR2604" s="418" t="n"/>
      <c r="AS2604" s="418" t="n"/>
      <c r="AT2604" s="418" t="n"/>
    </row>
    <row r="2605">
      <c r="A2605" s="417" t="n">
        <v>2596</v>
      </c>
      <c r="B2605" s="418" t="inlineStr"/>
      <c r="C2605" s="418" t="inlineStr">
        <is>
          <t>ឆាយ ដា ឡូយីស្ទីក</t>
        </is>
      </c>
      <c r="D2605" s="418" t="inlineStr">
        <is>
          <t>L001-100063098</t>
        </is>
      </c>
      <c r="E2605" s="418" t="inlineStr">
        <is>
          <t>207006312</t>
        </is>
      </c>
      <c r="F2605" s="419" t="n">
        <v>44034</v>
      </c>
      <c r="G2605" s="420" t="n">
        <v>193771</v>
      </c>
      <c r="H2605" s="418" t="n"/>
      <c r="I2605" s="455" t="n">
        <v>193771</v>
      </c>
      <c r="J2605" s="418">
        <f>IF(L2605&lt;&gt;"",L2605,K2605)</f>
        <v/>
      </c>
      <c r="K2605" s="418">
        <f>IF(AND(T2605=TRUE, U2605=TRUE, V2605=TRUE), IF(W2605&lt;-0.05, "អនុញ្ញាត (អ្នកផ្គត់ផ្គង់ប្រកាសខ្វះ)", "បានប្រកាស (អនុញ្ញាត)"), IF(AND(T2605=FALSE, U2605=FALSE, V2605=FALSE), "ព្យួរទុក (មិនមានទិន្នន័យ)", "ប្រកាសខុស (ព្យួរទុក)"))</f>
        <v/>
      </c>
      <c r="L2605" s="418" t="inlineStr"/>
      <c r="M2605" s="418" t="inlineStr"/>
      <c r="N2605" s="455" t="n"/>
      <c r="O2605" s="455">
        <f>IF(W2605&lt;0,AI2605,I2605)</f>
        <v/>
      </c>
      <c r="P2605" s="455">
        <f>I2605-O2605</f>
        <v/>
      </c>
      <c r="Q2605" s="418" t="n"/>
      <c r="R2605" s="418" t="inlineStr">
        <is>
          <t>207006312</t>
        </is>
      </c>
      <c r="S2605" s="418" t="inlineStr"/>
      <c r="T2605" s="418">
        <f>R2605=S2605</f>
        <v/>
      </c>
      <c r="U2605" s="418">
        <f>AND(MONTH(F2605)=MONTH(Y2605), YEAR(F2605)=YEAR(Y2605))</f>
        <v/>
      </c>
      <c r="V2605" s="418">
        <f>AND(AC2605&lt;&gt;"", 'Company information'!D$4&lt;&gt;"", RIGHT(SUBSTITUTE(AC2605,"-",""),9)=RIGHT(SUBSTITUTE('Company information'!D$4,"-",""),9))</f>
        <v/>
      </c>
      <c r="W2605" s="418">
        <f>AI2605-I2605</f>
        <v/>
      </c>
      <c r="X2605" s="455" t="n"/>
      <c r="Y2605" s="417" t="n"/>
      <c r="Z2605" s="418" t="n"/>
      <c r="AA2605" s="418" t="n"/>
      <c r="AB2605" s="418" t="n"/>
      <c r="AC2605" s="418" t="n"/>
      <c r="AD2605" s="418" t="n"/>
      <c r="AE2605" s="455" t="n"/>
      <c r="AF2605" s="455" t="n"/>
      <c r="AG2605" s="455" t="n"/>
      <c r="AH2605" s="455" t="n"/>
      <c r="AI2605" s="455" t="n"/>
      <c r="AJ2605" s="455" t="n"/>
      <c r="AK2605" s="455" t="n"/>
      <c r="AL2605" s="455" t="n"/>
      <c r="AM2605" s="455" t="n"/>
      <c r="AN2605" s="455" t="n"/>
      <c r="AO2605" s="455" t="n"/>
      <c r="AP2605" s="455" t="n"/>
      <c r="AQ2605" s="455" t="n"/>
      <c r="AR2605" s="418" t="n"/>
      <c r="AS2605" s="418" t="n"/>
      <c r="AT2605" s="418" t="n"/>
    </row>
    <row r="2606">
      <c r="A2606" s="417" t="n">
        <v>2597</v>
      </c>
      <c r="B2606" s="418" t="inlineStr">
        <is>
          <t>LIFT ON EMPITY FEE</t>
        </is>
      </c>
      <c r="C2606" s="418" t="inlineStr">
        <is>
          <t>ហុង ឡេង ហួរ</t>
        </is>
      </c>
      <c r="D2606" s="418" t="inlineStr">
        <is>
          <t>L001-100068901</t>
        </is>
      </c>
      <c r="E2606" s="418" t="inlineStr">
        <is>
          <t>166281</t>
        </is>
      </c>
      <c r="F2606" s="419" t="n">
        <v>44392</v>
      </c>
      <c r="G2606" s="420" t="n">
        <v>5551</v>
      </c>
      <c r="H2606" s="418" t="n"/>
      <c r="I2606" s="455" t="n">
        <v>5551</v>
      </c>
      <c r="J2606" s="418">
        <f>IF(L2606&lt;&gt;"",L2606,K2606)</f>
        <v/>
      </c>
      <c r="K2606" s="418">
        <f>IF(AND(T2606=TRUE, U2606=TRUE, V2606=TRUE), IF(W2606&lt;-0.05, "អនុញ្ញាត (អ្នកផ្គត់ផ្គង់ប្រកាសខ្វះ)", "បានប្រកាស (អនុញ្ញាត)"), IF(AND(T2606=FALSE, U2606=FALSE, V2606=FALSE), "ព្យួរទុក (មិនមានទិន្នន័យ)", "ប្រកាសខុស (ព្យួរទុក)"))</f>
        <v/>
      </c>
      <c r="L2606" s="418" t="inlineStr"/>
      <c r="M2606" s="418" t="inlineStr"/>
      <c r="N2606" s="455" t="n"/>
      <c r="O2606" s="455">
        <f>IF(W2606&lt;0,AI2606,I2606)</f>
        <v/>
      </c>
      <c r="P2606" s="455">
        <f>I2606-O2606</f>
        <v/>
      </c>
      <c r="Q2606" s="418" t="n"/>
      <c r="R2606" s="418" t="inlineStr">
        <is>
          <t>166281</t>
        </is>
      </c>
      <c r="S2606" s="418" t="inlineStr"/>
      <c r="T2606" s="418">
        <f>R2606=S2606</f>
        <v/>
      </c>
      <c r="U2606" s="418">
        <f>AND(MONTH(F2606)=MONTH(Y2606), YEAR(F2606)=YEAR(Y2606))</f>
        <v/>
      </c>
      <c r="V2606" s="418">
        <f>AND(AC2606&lt;&gt;"", 'Company information'!D$4&lt;&gt;"", RIGHT(SUBSTITUTE(AC2606,"-",""),9)=RIGHT(SUBSTITUTE('Company information'!D$4,"-",""),9))</f>
        <v/>
      </c>
      <c r="W2606" s="418">
        <f>AI2606-I2606</f>
        <v/>
      </c>
      <c r="X2606" s="455" t="n"/>
      <c r="Y2606" s="417" t="n"/>
      <c r="Z2606" s="418" t="n"/>
      <c r="AA2606" s="418" t="n"/>
      <c r="AB2606" s="418" t="n"/>
      <c r="AC2606" s="418" t="n"/>
      <c r="AD2606" s="418" t="n"/>
      <c r="AE2606" s="455" t="n"/>
      <c r="AF2606" s="455" t="n"/>
      <c r="AG2606" s="455" t="n"/>
      <c r="AH2606" s="455" t="n"/>
      <c r="AI2606" s="455" t="n"/>
      <c r="AJ2606" s="455" t="n"/>
      <c r="AK2606" s="455" t="n"/>
      <c r="AL2606" s="455" t="n"/>
      <c r="AM2606" s="455" t="n"/>
      <c r="AN2606" s="455" t="n"/>
      <c r="AO2606" s="455" t="n"/>
      <c r="AP2606" s="455" t="n"/>
      <c r="AQ2606" s="455" t="n"/>
      <c r="AR2606" s="418" t="n"/>
      <c r="AS2606" s="418" t="n"/>
      <c r="AT2606" s="418" t="n"/>
    </row>
    <row r="2607">
      <c r="A2607" s="417" t="n">
        <v>2598</v>
      </c>
      <c r="B2607" s="418" t="inlineStr">
        <is>
          <t>Express fee</t>
        </is>
      </c>
      <c r="C2607" s="418" t="inlineStr">
        <is>
          <t>ឌី អេច អិល អិចប្រេស (ខេមបូឌា)</t>
        </is>
      </c>
      <c r="D2607" s="418" t="inlineStr">
        <is>
          <t>L001-100045197</t>
        </is>
      </c>
      <c r="E2607" s="418" t="inlineStr">
        <is>
          <t>PNHR000388115</t>
        </is>
      </c>
      <c r="F2607" s="419" t="n">
        <v>44399</v>
      </c>
      <c r="G2607" s="420" t="n">
        <v>3053</v>
      </c>
      <c r="H2607" s="418" t="n"/>
      <c r="I2607" s="455" t="n">
        <v>3053</v>
      </c>
      <c r="J2607" s="418">
        <f>IF(L2607&lt;&gt;"",L2607,K2607)</f>
        <v/>
      </c>
      <c r="K2607" s="418">
        <f>IF(AND(T2607=TRUE, U2607=TRUE, V2607=TRUE), IF(W2607&lt;-0.05, "អនុញ្ញាត (អ្នកផ្គត់ផ្គង់ប្រកាសខ្វះ)", "បានប្រកាស (អនុញ្ញាត)"), IF(AND(T2607=FALSE, U2607=FALSE, V2607=FALSE), "ព្យួរទុក (មិនមានទិន្នន័យ)", "ប្រកាសខុស (ព្យួរទុក)"))</f>
        <v/>
      </c>
      <c r="L2607" s="418" t="inlineStr"/>
      <c r="M2607" s="418" t="inlineStr"/>
      <c r="N2607" s="455" t="n"/>
      <c r="O2607" s="455">
        <f>IF(W2607&lt;0,AI2607,I2607)</f>
        <v/>
      </c>
      <c r="P2607" s="455">
        <f>I2607-O2607</f>
        <v/>
      </c>
      <c r="Q2607" s="418" t="n"/>
      <c r="R2607" s="418" t="inlineStr">
        <is>
          <t>PNHR000388115</t>
        </is>
      </c>
      <c r="S2607" s="418" t="inlineStr"/>
      <c r="T2607" s="418">
        <f>R2607=S2607</f>
        <v/>
      </c>
      <c r="U2607" s="418">
        <f>AND(MONTH(F2607)=MONTH(Y2607), YEAR(F2607)=YEAR(Y2607))</f>
        <v/>
      </c>
      <c r="V2607" s="418">
        <f>AND(AC2607&lt;&gt;"", 'Company information'!D$4&lt;&gt;"", RIGHT(SUBSTITUTE(AC2607,"-",""),9)=RIGHT(SUBSTITUTE('Company information'!D$4,"-",""),9))</f>
        <v/>
      </c>
      <c r="W2607" s="418">
        <f>AI2607-I2607</f>
        <v/>
      </c>
      <c r="X2607" s="455" t="n"/>
      <c r="Y2607" s="417" t="n"/>
      <c r="Z2607" s="418" t="n"/>
      <c r="AA2607" s="418" t="n"/>
      <c r="AB2607" s="418" t="n"/>
      <c r="AC2607" s="418" t="n"/>
      <c r="AD2607" s="418" t="n"/>
      <c r="AE2607" s="455" t="n"/>
      <c r="AF2607" s="455" t="n"/>
      <c r="AG2607" s="455" t="n"/>
      <c r="AH2607" s="455" t="n"/>
      <c r="AI2607" s="455" t="n"/>
      <c r="AJ2607" s="455" t="n"/>
      <c r="AK2607" s="455" t="n"/>
      <c r="AL2607" s="455" t="n"/>
      <c r="AM2607" s="455" t="n"/>
      <c r="AN2607" s="455" t="n"/>
      <c r="AO2607" s="455" t="n"/>
      <c r="AP2607" s="455" t="n"/>
      <c r="AQ2607" s="455" t="n"/>
      <c r="AR2607" s="418" t="n"/>
      <c r="AS2607" s="418" t="n"/>
      <c r="AT2607" s="418" t="n"/>
    </row>
    <row r="2608">
      <c r="A2608" s="417" t="n">
        <v>2599</v>
      </c>
      <c r="B2608" s="418" t="inlineStr">
        <is>
          <t>Custom Clearance and Trucking fee</t>
        </is>
      </c>
      <c r="C2608" s="418" t="inlineStr">
        <is>
          <t>56ប៊ី-លីង សឹបផ្លាយ ឆេន មេនេចម៉ិន ឯ.ក</t>
        </is>
      </c>
      <c r="D2608" s="418" t="inlineStr">
        <is>
          <t>K004-902004795</t>
        </is>
      </c>
      <c r="E2608" s="418" t="inlineStr">
        <is>
          <t>IN202107-0369</t>
        </is>
      </c>
      <c r="F2608" s="419" t="n">
        <v>44399</v>
      </c>
      <c r="G2608" s="420" t="n">
        <v>166911</v>
      </c>
      <c r="H2608" s="418" t="n"/>
      <c r="I2608" s="455" t="n">
        <v>166911</v>
      </c>
      <c r="J2608" s="418">
        <f>IF(L2608&lt;&gt;"",L2608,K2608)</f>
        <v/>
      </c>
      <c r="K2608" s="418">
        <f>IF(AND(T2608=TRUE, U2608=TRUE, V2608=TRUE), IF(W2608&lt;-0.05, "អនុញ្ញាត (អ្នកផ្គត់ផ្គង់ប្រកាសខ្វះ)", "បានប្រកាស (អនុញ្ញាត)"), IF(AND(T2608=FALSE, U2608=FALSE, V2608=FALSE), "ព្យួរទុក (មិនមានទិន្នន័យ)", "ប្រកាសខុស (ព្យួរទុក)"))</f>
        <v/>
      </c>
      <c r="L2608" s="418" t="inlineStr"/>
      <c r="M2608" s="418" t="inlineStr"/>
      <c r="N2608" s="455" t="n"/>
      <c r="O2608" s="455">
        <f>IF(W2608&lt;0,AI2608,I2608)</f>
        <v/>
      </c>
      <c r="P2608" s="455">
        <f>I2608-O2608</f>
        <v/>
      </c>
      <c r="Q2608" s="418" t="n"/>
      <c r="R2608" s="418" t="inlineStr">
        <is>
          <t>IN202107-0369</t>
        </is>
      </c>
      <c r="S2608" s="418" t="inlineStr"/>
      <c r="T2608" s="418">
        <f>R2608=S2608</f>
        <v/>
      </c>
      <c r="U2608" s="418">
        <f>AND(MONTH(F2608)=MONTH(Y2608), YEAR(F2608)=YEAR(Y2608))</f>
        <v/>
      </c>
      <c r="V2608" s="418">
        <f>AND(AC2608&lt;&gt;"", 'Company information'!D$4&lt;&gt;"", RIGHT(SUBSTITUTE(AC2608,"-",""),9)=RIGHT(SUBSTITUTE('Company information'!D$4,"-",""),9))</f>
        <v/>
      </c>
      <c r="W2608" s="418">
        <f>AI2608-I2608</f>
        <v/>
      </c>
      <c r="X2608" s="455" t="n"/>
      <c r="Y2608" s="417" t="n"/>
      <c r="Z2608" s="418" t="n"/>
      <c r="AA2608" s="418" t="n"/>
      <c r="AB2608" s="418" t="n"/>
      <c r="AC2608" s="418" t="n"/>
      <c r="AD2608" s="418" t="n"/>
      <c r="AE2608" s="455" t="n"/>
      <c r="AF2608" s="455" t="n"/>
      <c r="AG2608" s="455" t="n"/>
      <c r="AH2608" s="455" t="n"/>
      <c r="AI2608" s="455" t="n"/>
      <c r="AJ2608" s="455" t="n"/>
      <c r="AK2608" s="455" t="n"/>
      <c r="AL2608" s="455" t="n"/>
      <c r="AM2608" s="455" t="n"/>
      <c r="AN2608" s="455" t="n"/>
      <c r="AO2608" s="455" t="n"/>
      <c r="AP2608" s="455" t="n"/>
      <c r="AQ2608" s="455" t="n"/>
      <c r="AR2608" s="418" t="n"/>
      <c r="AS2608" s="418" t="n"/>
      <c r="AT2608" s="418" t="n"/>
    </row>
    <row r="2609">
      <c r="A2609" s="417" t="n">
        <v>2600</v>
      </c>
      <c r="B2609" s="418" t="inlineStr">
        <is>
          <t>Custom Clearance and Trucking fee</t>
        </is>
      </c>
      <c r="C2609" s="418" t="inlineStr">
        <is>
          <t>56ប៊ី-លីង សឹបផ្លាយ ឆេន មេនេចម៉ិន ឯ.ក</t>
        </is>
      </c>
      <c r="D2609" s="418" t="inlineStr">
        <is>
          <t>K004-902004795</t>
        </is>
      </c>
      <c r="E2609" s="418" t="inlineStr">
        <is>
          <t>IN202107-0370</t>
        </is>
      </c>
      <c r="F2609" s="419" t="n">
        <v>44399</v>
      </c>
      <c r="G2609" s="420" t="n">
        <v>293112</v>
      </c>
      <c r="H2609" s="418" t="n"/>
      <c r="I2609" s="455" t="n">
        <v>293112</v>
      </c>
      <c r="J2609" s="418">
        <f>IF(L2609&lt;&gt;"",L2609,K2609)</f>
        <v/>
      </c>
      <c r="K2609" s="418">
        <f>IF(AND(T2609=TRUE, U2609=TRUE, V2609=TRUE), IF(W2609&lt;-0.05, "អនុញ្ញាត (អ្នកផ្គត់ផ្គង់ប្រកាសខ្វះ)", "បានប្រកាស (អនុញ្ញាត)"), IF(AND(T2609=FALSE, U2609=FALSE, V2609=FALSE), "ព្យួរទុក (មិនមានទិន្នន័យ)", "ប្រកាសខុស (ព្យួរទុក)"))</f>
        <v/>
      </c>
      <c r="L2609" s="418" t="inlineStr"/>
      <c r="M2609" s="418" t="inlineStr"/>
      <c r="N2609" s="455" t="n"/>
      <c r="O2609" s="455">
        <f>IF(W2609&lt;0,AI2609,I2609)</f>
        <v/>
      </c>
      <c r="P2609" s="455">
        <f>I2609-O2609</f>
        <v/>
      </c>
      <c r="Q2609" s="418" t="n"/>
      <c r="R2609" s="418" t="inlineStr">
        <is>
          <t>IN202107-0370</t>
        </is>
      </c>
      <c r="S2609" s="418" t="inlineStr"/>
      <c r="T2609" s="418">
        <f>R2609=S2609</f>
        <v/>
      </c>
      <c r="U2609" s="418">
        <f>AND(MONTH(F2609)=MONTH(Y2609), YEAR(F2609)=YEAR(Y2609))</f>
        <v/>
      </c>
      <c r="V2609" s="418">
        <f>AND(AC2609&lt;&gt;"", 'Company information'!D$4&lt;&gt;"", RIGHT(SUBSTITUTE(AC2609,"-",""),9)=RIGHT(SUBSTITUTE('Company information'!D$4,"-",""),9))</f>
        <v/>
      </c>
      <c r="W2609" s="418">
        <f>AI2609-I2609</f>
        <v/>
      </c>
      <c r="X2609" s="455" t="n"/>
      <c r="Y2609" s="417" t="n"/>
      <c r="Z2609" s="418" t="n"/>
      <c r="AA2609" s="418" t="n"/>
      <c r="AB2609" s="418" t="n"/>
      <c r="AC2609" s="418" t="n"/>
      <c r="AD2609" s="418" t="n"/>
      <c r="AE2609" s="455" t="n"/>
      <c r="AF2609" s="455" t="n"/>
      <c r="AG2609" s="455" t="n"/>
      <c r="AH2609" s="455" t="n"/>
      <c r="AI2609" s="455" t="n"/>
      <c r="AJ2609" s="455" t="n"/>
      <c r="AK2609" s="455" t="n"/>
      <c r="AL2609" s="455" t="n"/>
      <c r="AM2609" s="455" t="n"/>
      <c r="AN2609" s="455" t="n"/>
      <c r="AO2609" s="455" t="n"/>
      <c r="AP2609" s="455" t="n"/>
      <c r="AQ2609" s="455" t="n"/>
      <c r="AR2609" s="418" t="n"/>
      <c r="AS2609" s="418" t="n"/>
      <c r="AT2609" s="418" t="n"/>
    </row>
    <row r="2610">
      <c r="A2610" s="417" t="n">
        <v>2601</v>
      </c>
      <c r="B2610" s="418" t="inlineStr">
        <is>
          <t>Custom Clearance and Trucking fee</t>
        </is>
      </c>
      <c r="C2610" s="418" t="inlineStr">
        <is>
          <t>56ប៊ី-លីង សឹបផ្លាយ ឆេន មេនេចម៉ិន ឯ.ក</t>
        </is>
      </c>
      <c r="D2610" s="418" t="inlineStr">
        <is>
          <t>K004-902004795</t>
        </is>
      </c>
      <c r="E2610" s="418" t="inlineStr">
        <is>
          <t>IN202107-0371</t>
        </is>
      </c>
      <c r="F2610" s="419" t="n">
        <v>44399</v>
      </c>
      <c r="G2610" s="420" t="n">
        <v>549585</v>
      </c>
      <c r="H2610" s="418" t="n"/>
      <c r="I2610" s="455" t="n">
        <v>549585</v>
      </c>
      <c r="J2610" s="418">
        <f>IF(L2610&lt;&gt;"",L2610,K2610)</f>
        <v/>
      </c>
      <c r="K2610" s="418">
        <f>IF(AND(T2610=TRUE, U2610=TRUE, V2610=TRUE), IF(W2610&lt;-0.05, "អនុញ្ញាត (អ្នកផ្គត់ផ្គង់ប្រកាសខ្វះ)", "បានប្រកាស (អនុញ្ញាត)"), IF(AND(T2610=FALSE, U2610=FALSE, V2610=FALSE), "ព្យួរទុក (មិនមានទិន្នន័យ)", "ប្រកាសខុស (ព្យួរទុក)"))</f>
        <v/>
      </c>
      <c r="L2610" s="418" t="inlineStr"/>
      <c r="M2610" s="418" t="inlineStr"/>
      <c r="N2610" s="455" t="n"/>
      <c r="O2610" s="455">
        <f>IF(W2610&lt;0,AI2610,I2610)</f>
        <v/>
      </c>
      <c r="P2610" s="455">
        <f>I2610-O2610</f>
        <v/>
      </c>
      <c r="Q2610" s="418" t="n"/>
      <c r="R2610" s="418" t="inlineStr">
        <is>
          <t>IN202107-0371</t>
        </is>
      </c>
      <c r="S2610" s="418" t="inlineStr"/>
      <c r="T2610" s="418">
        <f>R2610=S2610</f>
        <v/>
      </c>
      <c r="U2610" s="418">
        <f>AND(MONTH(F2610)=MONTH(Y2610), YEAR(F2610)=YEAR(Y2610))</f>
        <v/>
      </c>
      <c r="V2610" s="418">
        <f>AND(AC2610&lt;&gt;"", 'Company information'!D$4&lt;&gt;"", RIGHT(SUBSTITUTE(AC2610,"-",""),9)=RIGHT(SUBSTITUTE('Company information'!D$4,"-",""),9))</f>
        <v/>
      </c>
      <c r="W2610" s="418">
        <f>AI2610-I2610</f>
        <v/>
      </c>
      <c r="X2610" s="455" t="n"/>
      <c r="Y2610" s="417" t="n"/>
      <c r="Z2610" s="418" t="n"/>
      <c r="AA2610" s="418" t="n"/>
      <c r="AB2610" s="418" t="n"/>
      <c r="AC2610" s="418" t="n"/>
      <c r="AD2610" s="418" t="n"/>
      <c r="AE2610" s="455" t="n"/>
      <c r="AF2610" s="455" t="n"/>
      <c r="AG2610" s="455" t="n"/>
      <c r="AH2610" s="455" t="n"/>
      <c r="AI2610" s="455" t="n"/>
      <c r="AJ2610" s="455" t="n"/>
      <c r="AK2610" s="455" t="n"/>
      <c r="AL2610" s="455" t="n"/>
      <c r="AM2610" s="455" t="n"/>
      <c r="AN2610" s="455" t="n"/>
      <c r="AO2610" s="455" t="n"/>
      <c r="AP2610" s="455" t="n"/>
      <c r="AQ2610" s="455" t="n"/>
      <c r="AR2610" s="418" t="n"/>
      <c r="AS2610" s="418" t="n"/>
      <c r="AT2610" s="418" t="n"/>
    </row>
    <row r="2611">
      <c r="A2611" s="417" t="n">
        <v>2602</v>
      </c>
      <c r="B2611" s="418" t="inlineStr">
        <is>
          <t>Custom Clearance and Trucking fee</t>
        </is>
      </c>
      <c r="C2611" s="418" t="inlineStr">
        <is>
          <t>56ប៊ី-លីង សឹបផ្លាយ ឆេន មេនេចម៉ិន ឯ.ក</t>
        </is>
      </c>
      <c r="D2611" s="418" t="inlineStr">
        <is>
          <t>K004-902004795</t>
        </is>
      </c>
      <c r="E2611" s="418" t="inlineStr">
        <is>
          <t>IN202107-0372</t>
        </is>
      </c>
      <c r="F2611" s="419" t="n">
        <v>44399</v>
      </c>
      <c r="G2611" s="420" t="n">
        <v>313467</v>
      </c>
      <c r="H2611" s="418" t="n"/>
      <c r="I2611" s="455" t="n">
        <v>313467</v>
      </c>
      <c r="J2611" s="418">
        <f>IF(L2611&lt;&gt;"",L2611,K2611)</f>
        <v/>
      </c>
      <c r="K2611" s="418">
        <f>IF(AND(T2611=TRUE, U2611=TRUE, V2611=TRUE), IF(W2611&lt;-0.05, "អនុញ្ញាត (អ្នកផ្គត់ផ្គង់ប្រកាសខ្វះ)", "បានប្រកាស (អនុញ្ញាត)"), IF(AND(T2611=FALSE, U2611=FALSE, V2611=FALSE), "ព្យួរទុក (មិនមានទិន្នន័យ)", "ប្រកាសខុស (ព្យួរទុក)"))</f>
        <v/>
      </c>
      <c r="L2611" s="418" t="inlineStr"/>
      <c r="M2611" s="418" t="inlineStr"/>
      <c r="N2611" s="455" t="n"/>
      <c r="O2611" s="455">
        <f>IF(W2611&lt;0,AI2611,I2611)</f>
        <v/>
      </c>
      <c r="P2611" s="455">
        <f>I2611-O2611</f>
        <v/>
      </c>
      <c r="Q2611" s="418" t="n"/>
      <c r="R2611" s="418" t="inlineStr">
        <is>
          <t>IN202107-0372</t>
        </is>
      </c>
      <c r="S2611" s="418" t="inlineStr"/>
      <c r="T2611" s="418">
        <f>R2611=S2611</f>
        <v/>
      </c>
      <c r="U2611" s="418">
        <f>AND(MONTH(F2611)=MONTH(Y2611), YEAR(F2611)=YEAR(Y2611))</f>
        <v/>
      </c>
      <c r="V2611" s="418">
        <f>AND(AC2611&lt;&gt;"", 'Company information'!D$4&lt;&gt;"", RIGHT(SUBSTITUTE(AC2611,"-",""),9)=RIGHT(SUBSTITUTE('Company information'!D$4,"-",""),9))</f>
        <v/>
      </c>
      <c r="W2611" s="418">
        <f>AI2611-I2611</f>
        <v/>
      </c>
      <c r="X2611" s="455" t="n"/>
      <c r="Y2611" s="417" t="n"/>
      <c r="Z2611" s="418" t="n"/>
      <c r="AA2611" s="418" t="n"/>
      <c r="AB2611" s="418" t="n"/>
      <c r="AC2611" s="418" t="n"/>
      <c r="AD2611" s="418" t="n"/>
      <c r="AE2611" s="455" t="n"/>
      <c r="AF2611" s="455" t="n"/>
      <c r="AG2611" s="455" t="n"/>
      <c r="AH2611" s="455" t="n"/>
      <c r="AI2611" s="455" t="n"/>
      <c r="AJ2611" s="455" t="n"/>
      <c r="AK2611" s="455" t="n"/>
      <c r="AL2611" s="455" t="n"/>
      <c r="AM2611" s="455" t="n"/>
      <c r="AN2611" s="455" t="n"/>
      <c r="AO2611" s="455" t="n"/>
      <c r="AP2611" s="455" t="n"/>
      <c r="AQ2611" s="455" t="n"/>
      <c r="AR2611" s="418" t="n"/>
      <c r="AS2611" s="418" t="n"/>
      <c r="AT2611" s="418" t="n"/>
    </row>
    <row r="2612">
      <c r="A2612" s="417" t="n">
        <v>2603</v>
      </c>
      <c r="B2612" s="418" t="inlineStr">
        <is>
          <t>Custom Clearance and Trucking fee</t>
        </is>
      </c>
      <c r="C2612" s="418" t="inlineStr">
        <is>
          <t>56ប៊ី-លីង សឹបផ្លាយ ឆេន មេនេចម៉ិន ឯ.ក</t>
        </is>
      </c>
      <c r="D2612" s="418" t="inlineStr">
        <is>
          <t>K004-902004795</t>
        </is>
      </c>
      <c r="E2612" s="418" t="inlineStr">
        <is>
          <t>IN202107-0384</t>
        </is>
      </c>
      <c r="F2612" s="419" t="n">
        <v>44407</v>
      </c>
      <c r="G2612" s="420" t="n">
        <v>295220</v>
      </c>
      <c r="H2612" s="418" t="n"/>
      <c r="I2612" s="455" t="n">
        <v>295220</v>
      </c>
      <c r="J2612" s="418">
        <f>IF(L2612&lt;&gt;"",L2612,K2612)</f>
        <v/>
      </c>
      <c r="K2612" s="418">
        <f>IF(AND(T2612=TRUE, U2612=TRUE, V2612=TRUE), IF(W2612&lt;-0.05, "អនុញ្ញាត (អ្នកផ្គត់ផ្គង់ប្រកាសខ្វះ)", "បានប្រកាស (អនុញ្ញាត)"), IF(AND(T2612=FALSE, U2612=FALSE, V2612=FALSE), "ព្យួរទុក (មិនមានទិន្នន័យ)", "ប្រកាសខុស (ព្យួរទុក)"))</f>
        <v/>
      </c>
      <c r="L2612" s="418" t="inlineStr"/>
      <c r="M2612" s="418" t="inlineStr"/>
      <c r="N2612" s="455" t="n"/>
      <c r="O2612" s="455">
        <f>IF(W2612&lt;0,AI2612,I2612)</f>
        <v/>
      </c>
      <c r="P2612" s="455">
        <f>I2612-O2612</f>
        <v/>
      </c>
      <c r="Q2612" s="418" t="n"/>
      <c r="R2612" s="418" t="inlineStr">
        <is>
          <t>IN202107-0384</t>
        </is>
      </c>
      <c r="S2612" s="418" t="inlineStr"/>
      <c r="T2612" s="418">
        <f>R2612=S2612</f>
        <v/>
      </c>
      <c r="U2612" s="418">
        <f>AND(MONTH(F2612)=MONTH(Y2612), YEAR(F2612)=YEAR(Y2612))</f>
        <v/>
      </c>
      <c r="V2612" s="418">
        <f>AND(AC2612&lt;&gt;"", 'Company information'!D$4&lt;&gt;"", RIGHT(SUBSTITUTE(AC2612,"-",""),9)=RIGHT(SUBSTITUTE('Company information'!D$4,"-",""),9))</f>
        <v/>
      </c>
      <c r="W2612" s="418">
        <f>AI2612-I2612</f>
        <v/>
      </c>
      <c r="X2612" s="455" t="n"/>
      <c r="Y2612" s="417" t="n"/>
      <c r="Z2612" s="418" t="n"/>
      <c r="AA2612" s="418" t="n"/>
      <c r="AB2612" s="418" t="n"/>
      <c r="AC2612" s="418" t="n"/>
      <c r="AD2612" s="418" t="n"/>
      <c r="AE2612" s="455" t="n"/>
      <c r="AF2612" s="455" t="n"/>
      <c r="AG2612" s="455" t="n"/>
      <c r="AH2612" s="455" t="n"/>
      <c r="AI2612" s="455" t="n"/>
      <c r="AJ2612" s="455" t="n"/>
      <c r="AK2612" s="455" t="n"/>
      <c r="AL2612" s="455" t="n"/>
      <c r="AM2612" s="455" t="n"/>
      <c r="AN2612" s="455" t="n"/>
      <c r="AO2612" s="455" t="n"/>
      <c r="AP2612" s="455" t="n"/>
      <c r="AQ2612" s="455" t="n"/>
      <c r="AR2612" s="418" t="n"/>
      <c r="AS2612" s="418" t="n"/>
      <c r="AT2612" s="418" t="n"/>
    </row>
    <row r="2613">
      <c r="A2613" s="417" t="n">
        <v>2604</v>
      </c>
      <c r="B2613" s="418" t="inlineStr">
        <is>
          <t>Custom Clearance and Trucking fee</t>
        </is>
      </c>
      <c r="C2613" s="418" t="inlineStr">
        <is>
          <t>56ប៊ី-លីង សឹបផ្លាយ ឆេន មេនេចម៉ិន ឯ.ក</t>
        </is>
      </c>
      <c r="D2613" s="418" t="inlineStr">
        <is>
          <t>K004-902004795</t>
        </is>
      </c>
      <c r="E2613" s="418" t="inlineStr">
        <is>
          <t>IN202107-0385</t>
        </is>
      </c>
      <c r="F2613" s="419" t="n">
        <v>44407</v>
      </c>
      <c r="G2613" s="420" t="n">
        <v>490676</v>
      </c>
      <c r="H2613" s="418" t="n"/>
      <c r="I2613" s="455" t="n">
        <v>490676</v>
      </c>
      <c r="J2613" s="418">
        <f>IF(L2613&lt;&gt;"",L2613,K2613)</f>
        <v/>
      </c>
      <c r="K2613" s="418">
        <f>IF(AND(T2613=TRUE, U2613=TRUE, V2613=TRUE), IF(W2613&lt;-0.05, "អនុញ្ញាត (អ្នកផ្គត់ផ្គង់ប្រកាសខ្វះ)", "បានប្រកាស (អនុញ្ញាត)"), IF(AND(T2613=FALSE, U2613=FALSE, V2613=FALSE), "ព្យួរទុក (មិនមានទិន្នន័យ)", "ប្រកាសខុស (ព្យួរទុក)"))</f>
        <v/>
      </c>
      <c r="L2613" s="418" t="inlineStr"/>
      <c r="M2613" s="418" t="inlineStr"/>
      <c r="N2613" s="455" t="n"/>
      <c r="O2613" s="455">
        <f>IF(W2613&lt;0,AI2613,I2613)</f>
        <v/>
      </c>
      <c r="P2613" s="455">
        <f>I2613-O2613</f>
        <v/>
      </c>
      <c r="Q2613" s="418" t="n"/>
      <c r="R2613" s="418" t="inlineStr">
        <is>
          <t>IN202107-0385</t>
        </is>
      </c>
      <c r="S2613" s="418" t="inlineStr"/>
      <c r="T2613" s="418">
        <f>R2613=S2613</f>
        <v/>
      </c>
      <c r="U2613" s="418">
        <f>AND(MONTH(F2613)=MONTH(Y2613), YEAR(F2613)=YEAR(Y2613))</f>
        <v/>
      </c>
      <c r="V2613" s="418">
        <f>AND(AC2613&lt;&gt;"", 'Company information'!D$4&lt;&gt;"", RIGHT(SUBSTITUTE(AC2613,"-",""),9)=RIGHT(SUBSTITUTE('Company information'!D$4,"-",""),9))</f>
        <v/>
      </c>
      <c r="W2613" s="418">
        <f>AI2613-I2613</f>
        <v/>
      </c>
      <c r="X2613" s="455" t="n"/>
      <c r="Y2613" s="417" t="n"/>
      <c r="Z2613" s="418" t="n"/>
      <c r="AA2613" s="418" t="n"/>
      <c r="AB2613" s="418" t="n"/>
      <c r="AC2613" s="418" t="n"/>
      <c r="AD2613" s="418" t="n"/>
      <c r="AE2613" s="455" t="n"/>
      <c r="AF2613" s="455" t="n"/>
      <c r="AG2613" s="455" t="n"/>
      <c r="AH2613" s="455" t="n"/>
      <c r="AI2613" s="455" t="n"/>
      <c r="AJ2613" s="455" t="n"/>
      <c r="AK2613" s="455" t="n"/>
      <c r="AL2613" s="455" t="n"/>
      <c r="AM2613" s="455" t="n"/>
      <c r="AN2613" s="455" t="n"/>
      <c r="AO2613" s="455" t="n"/>
      <c r="AP2613" s="455" t="n"/>
      <c r="AQ2613" s="455" t="n"/>
      <c r="AR2613" s="418" t="n"/>
      <c r="AS2613" s="418" t="n"/>
      <c r="AT2613" s="418" t="n"/>
    </row>
    <row r="2614">
      <c r="A2614" s="417" t="n">
        <v>2605</v>
      </c>
      <c r="B2614" s="418" t="inlineStr">
        <is>
          <t>Custom Clearance and Trucking fee</t>
        </is>
      </c>
      <c r="C2614" s="418" t="inlineStr">
        <is>
          <t>56ប៊ី-លីង សឹបផ្លាយ ឆេន មេនេចម៉ិន ឯ.ក</t>
        </is>
      </c>
      <c r="D2614" s="418" t="inlineStr">
        <is>
          <t>K004-902004795</t>
        </is>
      </c>
      <c r="E2614" s="418" t="inlineStr">
        <is>
          <t>IN202107-0386</t>
        </is>
      </c>
      <c r="F2614" s="419" t="n">
        <v>44407</v>
      </c>
      <c r="G2614" s="420" t="n">
        <v>484568</v>
      </c>
      <c r="H2614" s="418" t="n"/>
      <c r="I2614" s="455" t="n">
        <v>484568</v>
      </c>
      <c r="J2614" s="418">
        <f>IF(L2614&lt;&gt;"",L2614,K2614)</f>
        <v/>
      </c>
      <c r="K2614" s="418">
        <f>IF(AND(T2614=TRUE, U2614=TRUE, V2614=TRUE), IF(W2614&lt;-0.05, "អនុញ្ញាត (អ្នកផ្គត់ផ្គង់ប្រកាសខ្វះ)", "បានប្រកាស (អនុញ្ញាត)"), IF(AND(T2614=FALSE, U2614=FALSE, V2614=FALSE), "ព្យួរទុក (មិនមានទិន្នន័យ)", "ប្រកាសខុស (ព្យួរទុក)"))</f>
        <v/>
      </c>
      <c r="L2614" s="418" t="inlineStr"/>
      <c r="M2614" s="418" t="inlineStr"/>
      <c r="N2614" s="455" t="n"/>
      <c r="O2614" s="455">
        <f>IF(W2614&lt;0,AI2614,I2614)</f>
        <v/>
      </c>
      <c r="P2614" s="455">
        <f>I2614-O2614</f>
        <v/>
      </c>
      <c r="Q2614" s="418" t="n"/>
      <c r="R2614" s="418" t="inlineStr">
        <is>
          <t>IN202107-0386</t>
        </is>
      </c>
      <c r="S2614" s="418" t="inlineStr"/>
      <c r="T2614" s="418">
        <f>R2614=S2614</f>
        <v/>
      </c>
      <c r="U2614" s="418">
        <f>AND(MONTH(F2614)=MONTH(Y2614), YEAR(F2614)=YEAR(Y2614))</f>
        <v/>
      </c>
      <c r="V2614" s="418">
        <f>AND(AC2614&lt;&gt;"", 'Company information'!D$4&lt;&gt;"", RIGHT(SUBSTITUTE(AC2614,"-",""),9)=RIGHT(SUBSTITUTE('Company information'!D$4,"-",""),9))</f>
        <v/>
      </c>
      <c r="W2614" s="418">
        <f>AI2614-I2614</f>
        <v/>
      </c>
      <c r="X2614" s="455" t="n"/>
      <c r="Y2614" s="417" t="n"/>
      <c r="Z2614" s="418" t="n"/>
      <c r="AA2614" s="418" t="n"/>
      <c r="AB2614" s="418" t="n"/>
      <c r="AC2614" s="418" t="n"/>
      <c r="AD2614" s="418" t="n"/>
      <c r="AE2614" s="455" t="n"/>
      <c r="AF2614" s="455" t="n"/>
      <c r="AG2614" s="455" t="n"/>
      <c r="AH2614" s="455" t="n"/>
      <c r="AI2614" s="455" t="n"/>
      <c r="AJ2614" s="455" t="n"/>
      <c r="AK2614" s="455" t="n"/>
      <c r="AL2614" s="455" t="n"/>
      <c r="AM2614" s="455" t="n"/>
      <c r="AN2614" s="455" t="n"/>
      <c r="AO2614" s="455" t="n"/>
      <c r="AP2614" s="455" t="n"/>
      <c r="AQ2614" s="455" t="n"/>
      <c r="AR2614" s="418" t="n"/>
      <c r="AS2614" s="418" t="n"/>
      <c r="AT2614" s="418" t="n"/>
    </row>
    <row r="2615">
      <c r="A2615" s="417" t="n">
        <v>2606</v>
      </c>
      <c r="B2615" s="418" t="inlineStr">
        <is>
          <t>Custom Clearance and Trucking fee</t>
        </is>
      </c>
      <c r="C2615" s="418" t="inlineStr">
        <is>
          <t>56ប៊ី-លីង សឹបផ្លាយ ឆេន មេនេចម៉ិន ឯ.ក</t>
        </is>
      </c>
      <c r="D2615" s="418" t="inlineStr">
        <is>
          <t>K004-902004795</t>
        </is>
      </c>
      <c r="E2615" s="418" t="inlineStr">
        <is>
          <t>IN202107-0387</t>
        </is>
      </c>
      <c r="F2615" s="419" t="n">
        <v>44407</v>
      </c>
      <c r="G2615" s="420" t="n">
        <v>734996</v>
      </c>
      <c r="H2615" s="418" t="n"/>
      <c r="I2615" s="455" t="n">
        <v>734996</v>
      </c>
      <c r="J2615" s="418">
        <f>IF(L2615&lt;&gt;"",L2615,K2615)</f>
        <v/>
      </c>
      <c r="K2615" s="418">
        <f>IF(AND(T2615=TRUE, U2615=TRUE, V2615=TRUE), IF(W2615&lt;-0.05, "អនុញ្ញាត (អ្នកផ្គត់ផ្គង់ប្រកាសខ្វះ)", "បានប្រកាស (អនុញ្ញាត)"), IF(AND(T2615=FALSE, U2615=FALSE, V2615=FALSE), "ព្យួរទុក (មិនមានទិន្នន័យ)", "ប្រកាសខុស (ព្យួរទុក)"))</f>
        <v/>
      </c>
      <c r="L2615" s="418" t="inlineStr"/>
      <c r="M2615" s="418" t="inlineStr"/>
      <c r="N2615" s="455" t="n"/>
      <c r="O2615" s="455">
        <f>IF(W2615&lt;0,AI2615,I2615)</f>
        <v/>
      </c>
      <c r="P2615" s="455">
        <f>I2615-O2615</f>
        <v/>
      </c>
      <c r="Q2615" s="418" t="n"/>
      <c r="R2615" s="418" t="inlineStr">
        <is>
          <t>IN202107-0387</t>
        </is>
      </c>
      <c r="S2615" s="418" t="inlineStr"/>
      <c r="T2615" s="418">
        <f>R2615=S2615</f>
        <v/>
      </c>
      <c r="U2615" s="418">
        <f>AND(MONTH(F2615)=MONTH(Y2615), YEAR(F2615)=YEAR(Y2615))</f>
        <v/>
      </c>
      <c r="V2615" s="418">
        <f>AND(AC2615&lt;&gt;"", 'Company information'!D$4&lt;&gt;"", RIGHT(SUBSTITUTE(AC2615,"-",""),9)=RIGHT(SUBSTITUTE('Company information'!D$4,"-",""),9))</f>
        <v/>
      </c>
      <c r="W2615" s="418">
        <f>AI2615-I2615</f>
        <v/>
      </c>
      <c r="X2615" s="455" t="n"/>
      <c r="Y2615" s="417" t="n"/>
      <c r="Z2615" s="418" t="n"/>
      <c r="AA2615" s="418" t="n"/>
      <c r="AB2615" s="418" t="n"/>
      <c r="AC2615" s="418" t="n"/>
      <c r="AD2615" s="418" t="n"/>
      <c r="AE2615" s="455" t="n"/>
      <c r="AF2615" s="455" t="n"/>
      <c r="AG2615" s="455" t="n"/>
      <c r="AH2615" s="455" t="n"/>
      <c r="AI2615" s="455" t="n"/>
      <c r="AJ2615" s="455" t="n"/>
      <c r="AK2615" s="455" t="n"/>
      <c r="AL2615" s="455" t="n"/>
      <c r="AM2615" s="455" t="n"/>
      <c r="AN2615" s="455" t="n"/>
      <c r="AO2615" s="455" t="n"/>
      <c r="AP2615" s="455" t="n"/>
      <c r="AQ2615" s="455" t="n"/>
      <c r="AR2615" s="418" t="n"/>
      <c r="AS2615" s="418" t="n"/>
      <c r="AT2615" s="418" t="n"/>
    </row>
    <row r="2616">
      <c r="A2616" s="417" t="n">
        <v>2607</v>
      </c>
      <c r="B2616" s="418" t="inlineStr">
        <is>
          <t>Custom Clearance and Trucking fee</t>
        </is>
      </c>
      <c r="C2616" s="418" t="inlineStr">
        <is>
          <t>56ប៊ី-លីង សឹបផ្លាយ ឆេន មេនេចម៉ិន ឯ.ក</t>
        </is>
      </c>
      <c r="D2616" s="418" t="inlineStr">
        <is>
          <t>K004-902004795</t>
        </is>
      </c>
      <c r="E2616" s="418" t="inlineStr">
        <is>
          <t>IN202107-0388</t>
        </is>
      </c>
      <c r="F2616" s="419" t="n">
        <v>44407</v>
      </c>
      <c r="G2616" s="420" t="n">
        <v>258572</v>
      </c>
      <c r="H2616" s="418" t="n"/>
      <c r="I2616" s="455" t="n">
        <v>258572</v>
      </c>
      <c r="J2616" s="418">
        <f>IF(L2616&lt;&gt;"",L2616,K2616)</f>
        <v/>
      </c>
      <c r="K2616" s="418">
        <f>IF(AND(T2616=TRUE, U2616=TRUE, V2616=TRUE), IF(W2616&lt;-0.05, "អនុញ្ញាត (អ្នកផ្គត់ផ្គង់ប្រកាសខ្វះ)", "បានប្រកាស (អនុញ្ញាត)"), IF(AND(T2616=FALSE, U2616=FALSE, V2616=FALSE), "ព្យួរទុក (មិនមានទិន្នន័យ)", "ប្រកាសខុស (ព្យួរទុក)"))</f>
        <v/>
      </c>
      <c r="L2616" s="418" t="inlineStr"/>
      <c r="M2616" s="418" t="inlineStr"/>
      <c r="N2616" s="455" t="n"/>
      <c r="O2616" s="455">
        <f>IF(W2616&lt;0,AI2616,I2616)</f>
        <v/>
      </c>
      <c r="P2616" s="455">
        <f>I2616-O2616</f>
        <v/>
      </c>
      <c r="Q2616" s="418" t="n"/>
      <c r="R2616" s="418" t="inlineStr">
        <is>
          <t>IN202107-0388</t>
        </is>
      </c>
      <c r="S2616" s="418" t="inlineStr"/>
      <c r="T2616" s="418">
        <f>R2616=S2616</f>
        <v/>
      </c>
      <c r="U2616" s="418">
        <f>AND(MONTH(F2616)=MONTH(Y2616), YEAR(F2616)=YEAR(Y2616))</f>
        <v/>
      </c>
      <c r="V2616" s="418">
        <f>AND(AC2616&lt;&gt;"", 'Company information'!D$4&lt;&gt;"", RIGHT(SUBSTITUTE(AC2616,"-",""),9)=RIGHT(SUBSTITUTE('Company information'!D$4,"-",""),9))</f>
        <v/>
      </c>
      <c r="W2616" s="418">
        <f>AI2616-I2616</f>
        <v/>
      </c>
      <c r="X2616" s="455" t="n"/>
      <c r="Y2616" s="417" t="n"/>
      <c r="Z2616" s="418" t="n"/>
      <c r="AA2616" s="418" t="n"/>
      <c r="AB2616" s="418" t="n"/>
      <c r="AC2616" s="418" t="n"/>
      <c r="AD2616" s="418" t="n"/>
      <c r="AE2616" s="455" t="n"/>
      <c r="AF2616" s="455" t="n"/>
      <c r="AG2616" s="455" t="n"/>
      <c r="AH2616" s="455" t="n"/>
      <c r="AI2616" s="455" t="n"/>
      <c r="AJ2616" s="455" t="n"/>
      <c r="AK2616" s="455" t="n"/>
      <c r="AL2616" s="455" t="n"/>
      <c r="AM2616" s="455" t="n"/>
      <c r="AN2616" s="455" t="n"/>
      <c r="AO2616" s="455" t="n"/>
      <c r="AP2616" s="455" t="n"/>
      <c r="AQ2616" s="455" t="n"/>
      <c r="AR2616" s="418" t="n"/>
      <c r="AS2616" s="418" t="n"/>
      <c r="AT2616" s="418" t="n"/>
    </row>
    <row r="2617">
      <c r="A2617" s="417" t="n">
        <v>2608</v>
      </c>
      <c r="B2617" s="418" t="inlineStr">
        <is>
          <t>Custom Clearance and Trucking fee</t>
        </is>
      </c>
      <c r="C2617" s="418" t="inlineStr">
        <is>
          <t>56ប៊ី-លីង សឹបផ្លាយ ឆេន មេនេចម៉ិន ឯ.ក</t>
        </is>
      </c>
      <c r="D2617" s="418" t="inlineStr">
        <is>
          <t>K004-902004795</t>
        </is>
      </c>
      <c r="E2617" s="418" t="inlineStr">
        <is>
          <t>IN202107-0389</t>
        </is>
      </c>
      <c r="F2617" s="419" t="n">
        <v>44407</v>
      </c>
      <c r="G2617" s="420" t="n">
        <v>270788</v>
      </c>
      <c r="H2617" s="418" t="n"/>
      <c r="I2617" s="455" t="n">
        <v>270788</v>
      </c>
      <c r="J2617" s="418">
        <f>IF(L2617&lt;&gt;"",L2617,K2617)</f>
        <v/>
      </c>
      <c r="K2617" s="418">
        <f>IF(AND(T2617=TRUE, U2617=TRUE, V2617=TRUE), IF(W2617&lt;-0.05, "អនុញ្ញាត (អ្នកផ្គត់ផ្គង់ប្រកាសខ្វះ)", "បានប្រកាស (អនុញ្ញាត)"), IF(AND(T2617=FALSE, U2617=FALSE, V2617=FALSE), "ព្យួរទុក (មិនមានទិន្នន័យ)", "ប្រកាសខុស (ព្យួរទុក)"))</f>
        <v/>
      </c>
      <c r="L2617" s="418" t="inlineStr"/>
      <c r="M2617" s="418" t="inlineStr"/>
      <c r="N2617" s="455" t="n"/>
      <c r="O2617" s="455">
        <f>IF(W2617&lt;0,AI2617,I2617)</f>
        <v/>
      </c>
      <c r="P2617" s="455">
        <f>I2617-O2617</f>
        <v/>
      </c>
      <c r="Q2617" s="418" t="n"/>
      <c r="R2617" s="418" t="inlineStr">
        <is>
          <t>IN202107-0389</t>
        </is>
      </c>
      <c r="S2617" s="418" t="inlineStr"/>
      <c r="T2617" s="418">
        <f>R2617=S2617</f>
        <v/>
      </c>
      <c r="U2617" s="418">
        <f>AND(MONTH(F2617)=MONTH(Y2617), YEAR(F2617)=YEAR(Y2617))</f>
        <v/>
      </c>
      <c r="V2617" s="418">
        <f>AND(AC2617&lt;&gt;"", 'Company information'!D$4&lt;&gt;"", RIGHT(SUBSTITUTE(AC2617,"-",""),9)=RIGHT(SUBSTITUTE('Company information'!D$4,"-",""),9))</f>
        <v/>
      </c>
      <c r="W2617" s="418">
        <f>AI2617-I2617</f>
        <v/>
      </c>
      <c r="X2617" s="455" t="n"/>
      <c r="Y2617" s="417" t="n"/>
      <c r="Z2617" s="418" t="n"/>
      <c r="AA2617" s="418" t="n"/>
      <c r="AB2617" s="418" t="n"/>
      <c r="AC2617" s="418" t="n"/>
      <c r="AD2617" s="418" t="n"/>
      <c r="AE2617" s="455" t="n"/>
      <c r="AF2617" s="455" t="n"/>
      <c r="AG2617" s="455" t="n"/>
      <c r="AH2617" s="455" t="n"/>
      <c r="AI2617" s="455" t="n"/>
      <c r="AJ2617" s="455" t="n"/>
      <c r="AK2617" s="455" t="n"/>
      <c r="AL2617" s="455" t="n"/>
      <c r="AM2617" s="455" t="n"/>
      <c r="AN2617" s="455" t="n"/>
      <c r="AO2617" s="455" t="n"/>
      <c r="AP2617" s="455" t="n"/>
      <c r="AQ2617" s="455" t="n"/>
      <c r="AR2617" s="418" t="n"/>
      <c r="AS2617" s="418" t="n"/>
      <c r="AT2617" s="418" t="n"/>
    </row>
    <row r="2618">
      <c r="A2618" s="417" t="n">
        <v>2609</v>
      </c>
      <c r="B2618" s="418" t="inlineStr">
        <is>
          <t>Custom Clearance and Trucking fee</t>
        </is>
      </c>
      <c r="C2618" s="418" t="inlineStr">
        <is>
          <t>56ប៊ី-លីង សឹបផ្លាយ ឆេន មេនេចម៉ិន ឯ.ក</t>
        </is>
      </c>
      <c r="D2618" s="418" t="inlineStr">
        <is>
          <t>K004-902004795</t>
        </is>
      </c>
      <c r="E2618" s="418" t="inlineStr">
        <is>
          <t>IN202107-0390</t>
        </is>
      </c>
      <c r="F2618" s="419" t="n">
        <v>44407</v>
      </c>
      <c r="G2618" s="420" t="n">
        <v>1026144</v>
      </c>
      <c r="H2618" s="418" t="n"/>
      <c r="I2618" s="455" t="n">
        <v>1026144</v>
      </c>
      <c r="J2618" s="418">
        <f>IF(L2618&lt;&gt;"",L2618,K2618)</f>
        <v/>
      </c>
      <c r="K2618" s="418">
        <f>IF(AND(T2618=TRUE, U2618=TRUE, V2618=TRUE), IF(W2618&lt;-0.05, "អនុញ្ញាត (អ្នកផ្គត់ផ្គង់ប្រកាសខ្វះ)", "បានប្រកាស (អនុញ្ញាត)"), IF(AND(T2618=FALSE, U2618=FALSE, V2618=FALSE), "ព្យួរទុក (មិនមានទិន្នន័យ)", "ប្រកាសខុស (ព្យួរទុក)"))</f>
        <v/>
      </c>
      <c r="L2618" s="418" t="inlineStr"/>
      <c r="M2618" s="418" t="inlineStr"/>
      <c r="N2618" s="455" t="n"/>
      <c r="O2618" s="455">
        <f>IF(W2618&lt;0,AI2618,I2618)</f>
        <v/>
      </c>
      <c r="P2618" s="455">
        <f>I2618-O2618</f>
        <v/>
      </c>
      <c r="Q2618" s="418" t="n"/>
      <c r="R2618" s="418" t="inlineStr">
        <is>
          <t>IN202107-0390</t>
        </is>
      </c>
      <c r="S2618" s="418" t="inlineStr"/>
      <c r="T2618" s="418">
        <f>R2618=S2618</f>
        <v/>
      </c>
      <c r="U2618" s="418">
        <f>AND(MONTH(F2618)=MONTH(Y2618), YEAR(F2618)=YEAR(Y2618))</f>
        <v/>
      </c>
      <c r="V2618" s="418">
        <f>AND(AC2618&lt;&gt;"", 'Company information'!D$4&lt;&gt;"", RIGHT(SUBSTITUTE(AC2618,"-",""),9)=RIGHT(SUBSTITUTE('Company information'!D$4,"-",""),9))</f>
        <v/>
      </c>
      <c r="W2618" s="418">
        <f>AI2618-I2618</f>
        <v/>
      </c>
      <c r="X2618" s="455" t="n"/>
      <c r="Y2618" s="417" t="n"/>
      <c r="Z2618" s="418" t="n"/>
      <c r="AA2618" s="418" t="n"/>
      <c r="AB2618" s="418" t="n"/>
      <c r="AC2618" s="418" t="n"/>
      <c r="AD2618" s="418" t="n"/>
      <c r="AE2618" s="455" t="n"/>
      <c r="AF2618" s="455" t="n"/>
      <c r="AG2618" s="455" t="n"/>
      <c r="AH2618" s="455" t="n"/>
      <c r="AI2618" s="455" t="n"/>
      <c r="AJ2618" s="455" t="n"/>
      <c r="AK2618" s="455" t="n"/>
      <c r="AL2618" s="455" t="n"/>
      <c r="AM2618" s="455" t="n"/>
      <c r="AN2618" s="455" t="n"/>
      <c r="AO2618" s="455" t="n"/>
      <c r="AP2618" s="455" t="n"/>
      <c r="AQ2618" s="455" t="n"/>
      <c r="AR2618" s="418" t="n"/>
      <c r="AS2618" s="418" t="n"/>
      <c r="AT2618" s="418" t="n"/>
    </row>
    <row r="2619">
      <c r="A2619" s="417" t="n">
        <v>2610</v>
      </c>
      <c r="B2619" s="418" t="inlineStr">
        <is>
          <t>Custom Clearance and Trucking fee</t>
        </is>
      </c>
      <c r="C2619" s="418" t="inlineStr">
        <is>
          <t>56ប៊ី-លីង សឹបផ្លាយ ឆេន មេនេចម៉ិន ឯ.ក</t>
        </is>
      </c>
      <c r="D2619" s="418" t="inlineStr">
        <is>
          <t>K004-902004795</t>
        </is>
      </c>
      <c r="E2619" s="418" t="inlineStr">
        <is>
          <t>IN202107-0391</t>
        </is>
      </c>
      <c r="F2619" s="419" t="n">
        <v>44407</v>
      </c>
      <c r="G2619" s="420" t="n">
        <v>270788</v>
      </c>
      <c r="H2619" s="418" t="n"/>
      <c r="I2619" s="455" t="n">
        <v>270788</v>
      </c>
      <c r="J2619" s="418">
        <f>IF(L2619&lt;&gt;"",L2619,K2619)</f>
        <v/>
      </c>
      <c r="K2619" s="418">
        <f>IF(AND(T2619=TRUE, U2619=TRUE, V2619=TRUE), IF(W2619&lt;-0.05, "អនុញ្ញាត (អ្នកផ្គត់ផ្គង់ប្រកាសខ្វះ)", "បានប្រកាស (អនុញ្ញាត)"), IF(AND(T2619=FALSE, U2619=FALSE, V2619=FALSE), "ព្យួរទុក (មិនមានទិន្នន័យ)", "ប្រកាសខុស (ព្យួរទុក)"))</f>
        <v/>
      </c>
      <c r="L2619" s="418" t="inlineStr"/>
      <c r="M2619" s="418" t="inlineStr"/>
      <c r="N2619" s="455" t="n"/>
      <c r="O2619" s="455">
        <f>IF(W2619&lt;0,AI2619,I2619)</f>
        <v/>
      </c>
      <c r="P2619" s="455">
        <f>I2619-O2619</f>
        <v/>
      </c>
      <c r="Q2619" s="418" t="n"/>
      <c r="R2619" s="418" t="inlineStr">
        <is>
          <t>IN202107-0391</t>
        </is>
      </c>
      <c r="S2619" s="418" t="inlineStr"/>
      <c r="T2619" s="418">
        <f>R2619=S2619</f>
        <v/>
      </c>
      <c r="U2619" s="418">
        <f>AND(MONTH(F2619)=MONTH(Y2619), YEAR(F2619)=YEAR(Y2619))</f>
        <v/>
      </c>
      <c r="V2619" s="418">
        <f>AND(AC2619&lt;&gt;"", 'Company information'!D$4&lt;&gt;"", RIGHT(SUBSTITUTE(AC2619,"-",""),9)=RIGHT(SUBSTITUTE('Company information'!D$4,"-",""),9))</f>
        <v/>
      </c>
      <c r="W2619" s="418">
        <f>AI2619-I2619</f>
        <v/>
      </c>
      <c r="X2619" s="455" t="n"/>
      <c r="Y2619" s="417" t="n"/>
      <c r="Z2619" s="418" t="n"/>
      <c r="AA2619" s="418" t="n"/>
      <c r="AB2619" s="418" t="n"/>
      <c r="AC2619" s="418" t="n"/>
      <c r="AD2619" s="418" t="n"/>
      <c r="AE2619" s="455" t="n"/>
      <c r="AF2619" s="455" t="n"/>
      <c r="AG2619" s="455" t="n"/>
      <c r="AH2619" s="455" t="n"/>
      <c r="AI2619" s="455" t="n"/>
      <c r="AJ2619" s="455" t="n"/>
      <c r="AK2619" s="455" t="n"/>
      <c r="AL2619" s="455" t="n"/>
      <c r="AM2619" s="455" t="n"/>
      <c r="AN2619" s="455" t="n"/>
      <c r="AO2619" s="455" t="n"/>
      <c r="AP2619" s="455" t="n"/>
      <c r="AQ2619" s="455" t="n"/>
      <c r="AR2619" s="418" t="n"/>
      <c r="AS2619" s="418" t="n"/>
      <c r="AT2619" s="418" t="n"/>
    </row>
    <row r="2620">
      <c r="A2620" s="417" t="n">
        <v>2611</v>
      </c>
      <c r="B2620" s="418" t="inlineStr">
        <is>
          <t>Custom Clearance and Trucking fee</t>
        </is>
      </c>
      <c r="C2620" s="418" t="inlineStr">
        <is>
          <t>56ប៊ី-លីង សឹបផ្លាយ ឆេន មេនេចម៉ិន ឯ.ក</t>
        </is>
      </c>
      <c r="D2620" s="418" t="inlineStr">
        <is>
          <t>K004-902004795</t>
        </is>
      </c>
      <c r="E2620" s="418" t="inlineStr">
        <is>
          <t>IN202107-0392</t>
        </is>
      </c>
      <c r="F2620" s="419" t="n">
        <v>44407</v>
      </c>
      <c r="G2620" s="420" t="n">
        <v>293184</v>
      </c>
      <c r="H2620" s="418" t="n"/>
      <c r="I2620" s="455" t="n">
        <v>293184</v>
      </c>
      <c r="J2620" s="418">
        <f>IF(L2620&lt;&gt;"",L2620,K2620)</f>
        <v/>
      </c>
      <c r="K2620" s="418">
        <f>IF(AND(T2620=TRUE, U2620=TRUE, V2620=TRUE), IF(W2620&lt;-0.05, "អនុញ្ញាត (អ្នកផ្គត់ផ្គង់ប្រកាសខ្វះ)", "បានប្រកាស (អនុញ្ញាត)"), IF(AND(T2620=FALSE, U2620=FALSE, V2620=FALSE), "ព្យួរទុក (មិនមានទិន្នន័យ)", "ប្រកាសខុស (ព្យួរទុក)"))</f>
        <v/>
      </c>
      <c r="L2620" s="418" t="inlineStr"/>
      <c r="M2620" s="418" t="inlineStr"/>
      <c r="N2620" s="455" t="n"/>
      <c r="O2620" s="455">
        <f>IF(W2620&lt;0,AI2620,I2620)</f>
        <v/>
      </c>
      <c r="P2620" s="455">
        <f>I2620-O2620</f>
        <v/>
      </c>
      <c r="Q2620" s="418" t="n"/>
      <c r="R2620" s="418" t="inlineStr">
        <is>
          <t>IN202107-0392</t>
        </is>
      </c>
      <c r="S2620" s="418" t="inlineStr"/>
      <c r="T2620" s="418">
        <f>R2620=S2620</f>
        <v/>
      </c>
      <c r="U2620" s="418">
        <f>AND(MONTH(F2620)=MONTH(Y2620), YEAR(F2620)=YEAR(Y2620))</f>
        <v/>
      </c>
      <c r="V2620" s="418">
        <f>AND(AC2620&lt;&gt;"", 'Company information'!D$4&lt;&gt;"", RIGHT(SUBSTITUTE(AC2620,"-",""),9)=RIGHT(SUBSTITUTE('Company information'!D$4,"-",""),9))</f>
        <v/>
      </c>
      <c r="W2620" s="418">
        <f>AI2620-I2620</f>
        <v/>
      </c>
      <c r="X2620" s="455" t="n"/>
      <c r="Y2620" s="417" t="n"/>
      <c r="Z2620" s="418" t="n"/>
      <c r="AA2620" s="418" t="n"/>
      <c r="AB2620" s="418" t="n"/>
      <c r="AC2620" s="418" t="n"/>
      <c r="AD2620" s="418" t="n"/>
      <c r="AE2620" s="455" t="n"/>
      <c r="AF2620" s="455" t="n"/>
      <c r="AG2620" s="455" t="n"/>
      <c r="AH2620" s="455" t="n"/>
      <c r="AI2620" s="455" t="n"/>
      <c r="AJ2620" s="455" t="n"/>
      <c r="AK2620" s="455" t="n"/>
      <c r="AL2620" s="455" t="n"/>
      <c r="AM2620" s="455" t="n"/>
      <c r="AN2620" s="455" t="n"/>
      <c r="AO2620" s="455" t="n"/>
      <c r="AP2620" s="455" t="n"/>
      <c r="AQ2620" s="455" t="n"/>
      <c r="AR2620" s="418" t="n"/>
      <c r="AS2620" s="418" t="n"/>
      <c r="AT2620" s="418" t="n"/>
    </row>
    <row r="2621">
      <c r="A2621" s="417" t="n">
        <v>2612</v>
      </c>
      <c r="B2621" s="418" t="inlineStr">
        <is>
          <t>Custom Clearance and Trucking fee</t>
        </is>
      </c>
      <c r="C2621" s="418" t="inlineStr">
        <is>
          <t>56ប៊ី-លីង សឹបផ្លាយ ឆេន មេនេចម៉ិន ឯ.ក</t>
        </is>
      </c>
      <c r="D2621" s="418" t="inlineStr">
        <is>
          <t>K004-902004795</t>
        </is>
      </c>
      <c r="E2621" s="418" t="inlineStr">
        <is>
          <t>IN202107-0393</t>
        </is>
      </c>
      <c r="F2621" s="419" t="n">
        <v>44407</v>
      </c>
      <c r="G2621" s="420" t="n">
        <v>293184</v>
      </c>
      <c r="H2621" s="418" t="n"/>
      <c r="I2621" s="455" t="n">
        <v>293184</v>
      </c>
      <c r="J2621" s="418">
        <f>IF(L2621&lt;&gt;"",L2621,K2621)</f>
        <v/>
      </c>
      <c r="K2621" s="418">
        <f>IF(AND(T2621=TRUE, U2621=TRUE, V2621=TRUE), IF(W2621&lt;-0.05, "អនុញ្ញាត (អ្នកផ្គត់ផ្គង់ប្រកាសខ្វះ)", "បានប្រកាស (អនុញ្ញាត)"), IF(AND(T2621=FALSE, U2621=FALSE, V2621=FALSE), "ព្យួរទុក (មិនមានទិន្នន័យ)", "ប្រកាសខុស (ព្យួរទុក)"))</f>
        <v/>
      </c>
      <c r="L2621" s="418" t="inlineStr"/>
      <c r="M2621" s="418" t="inlineStr"/>
      <c r="N2621" s="455" t="n"/>
      <c r="O2621" s="455">
        <f>IF(W2621&lt;0,AI2621,I2621)</f>
        <v/>
      </c>
      <c r="P2621" s="455">
        <f>I2621-O2621</f>
        <v/>
      </c>
      <c r="Q2621" s="418" t="n"/>
      <c r="R2621" s="418" t="inlineStr">
        <is>
          <t>IN202107-0393</t>
        </is>
      </c>
      <c r="S2621" s="418" t="inlineStr"/>
      <c r="T2621" s="418">
        <f>R2621=S2621</f>
        <v/>
      </c>
      <c r="U2621" s="418">
        <f>AND(MONTH(F2621)=MONTH(Y2621), YEAR(F2621)=YEAR(Y2621))</f>
        <v/>
      </c>
      <c r="V2621" s="418">
        <f>AND(AC2621&lt;&gt;"", 'Company information'!D$4&lt;&gt;"", RIGHT(SUBSTITUTE(AC2621,"-",""),9)=RIGHT(SUBSTITUTE('Company information'!D$4,"-",""),9))</f>
        <v/>
      </c>
      <c r="W2621" s="418">
        <f>AI2621-I2621</f>
        <v/>
      </c>
      <c r="X2621" s="455" t="n"/>
      <c r="Y2621" s="417" t="n"/>
      <c r="Z2621" s="418" t="n"/>
      <c r="AA2621" s="418" t="n"/>
      <c r="AB2621" s="418" t="n"/>
      <c r="AC2621" s="418" t="n"/>
      <c r="AD2621" s="418" t="n"/>
      <c r="AE2621" s="455" t="n"/>
      <c r="AF2621" s="455" t="n"/>
      <c r="AG2621" s="455" t="n"/>
      <c r="AH2621" s="455" t="n"/>
      <c r="AI2621" s="455" t="n"/>
      <c r="AJ2621" s="455" t="n"/>
      <c r="AK2621" s="455" t="n"/>
      <c r="AL2621" s="455" t="n"/>
      <c r="AM2621" s="455" t="n"/>
      <c r="AN2621" s="455" t="n"/>
      <c r="AO2621" s="455" t="n"/>
      <c r="AP2621" s="455" t="n"/>
      <c r="AQ2621" s="455" t="n"/>
      <c r="AR2621" s="418" t="n"/>
      <c r="AS2621" s="418" t="n"/>
      <c r="AT2621" s="418" t="n"/>
    </row>
    <row r="2622">
      <c r="A2622" s="417" t="n">
        <v>2613</v>
      </c>
      <c r="B2622" s="418" t="inlineStr">
        <is>
          <t>Custom Clearance and Trucking fee</t>
        </is>
      </c>
      <c r="C2622" s="418" t="inlineStr">
        <is>
          <t>56ប៊ី-លីង សឹបផ្លាយ ឆេន មេនេចម៉ិន ឯ.ក</t>
        </is>
      </c>
      <c r="D2622" s="418" t="inlineStr">
        <is>
          <t>K004-902004795</t>
        </is>
      </c>
      <c r="E2622" s="418" t="inlineStr">
        <is>
          <t>IN202107-0394</t>
        </is>
      </c>
      <c r="F2622" s="419" t="n">
        <v>44407</v>
      </c>
      <c r="G2622" s="420" t="n">
        <v>519180</v>
      </c>
      <c r="H2622" s="418" t="n"/>
      <c r="I2622" s="455" t="n">
        <v>519180</v>
      </c>
      <c r="J2622" s="418">
        <f>IF(L2622&lt;&gt;"",L2622,K2622)</f>
        <v/>
      </c>
      <c r="K2622" s="418">
        <f>IF(AND(T2622=TRUE, U2622=TRUE, V2622=TRUE), IF(W2622&lt;-0.05, "អនុញ្ញាត (អ្នកផ្គត់ផ្គង់ប្រកាសខ្វះ)", "បានប្រកាស (អនុញ្ញាត)"), IF(AND(T2622=FALSE, U2622=FALSE, V2622=FALSE), "ព្យួរទុក (មិនមានទិន្នន័យ)", "ប្រកាសខុស (ព្យួរទុក)"))</f>
        <v/>
      </c>
      <c r="L2622" s="418" t="inlineStr"/>
      <c r="M2622" s="418" t="inlineStr"/>
      <c r="N2622" s="455" t="n"/>
      <c r="O2622" s="455">
        <f>IF(W2622&lt;0,AI2622,I2622)</f>
        <v/>
      </c>
      <c r="P2622" s="455">
        <f>I2622-O2622</f>
        <v/>
      </c>
      <c r="Q2622" s="418" t="n"/>
      <c r="R2622" s="418" t="inlineStr">
        <is>
          <t>IN202107-0394</t>
        </is>
      </c>
      <c r="S2622" s="418" t="inlineStr"/>
      <c r="T2622" s="418">
        <f>R2622=S2622</f>
        <v/>
      </c>
      <c r="U2622" s="418">
        <f>AND(MONTH(F2622)=MONTH(Y2622), YEAR(F2622)=YEAR(Y2622))</f>
        <v/>
      </c>
      <c r="V2622" s="418">
        <f>AND(AC2622&lt;&gt;"", 'Company information'!D$4&lt;&gt;"", RIGHT(SUBSTITUTE(AC2622,"-",""),9)=RIGHT(SUBSTITUTE('Company information'!D$4,"-",""),9))</f>
        <v/>
      </c>
      <c r="W2622" s="418">
        <f>AI2622-I2622</f>
        <v/>
      </c>
      <c r="X2622" s="455" t="n"/>
      <c r="Y2622" s="417" t="n"/>
      <c r="Z2622" s="418" t="n"/>
      <c r="AA2622" s="418" t="n"/>
      <c r="AB2622" s="418" t="n"/>
      <c r="AC2622" s="418" t="n"/>
      <c r="AD2622" s="418" t="n"/>
      <c r="AE2622" s="455" t="n"/>
      <c r="AF2622" s="455" t="n"/>
      <c r="AG2622" s="455" t="n"/>
      <c r="AH2622" s="455" t="n"/>
      <c r="AI2622" s="455" t="n"/>
      <c r="AJ2622" s="455" t="n"/>
      <c r="AK2622" s="455" t="n"/>
      <c r="AL2622" s="455" t="n"/>
      <c r="AM2622" s="455" t="n"/>
      <c r="AN2622" s="455" t="n"/>
      <c r="AO2622" s="455" t="n"/>
      <c r="AP2622" s="455" t="n"/>
      <c r="AQ2622" s="455" t="n"/>
      <c r="AR2622" s="418" t="n"/>
      <c r="AS2622" s="418" t="n"/>
      <c r="AT2622" s="418" t="n"/>
    </row>
    <row r="2623">
      <c r="A2623" s="417" t="n">
        <v>2614</v>
      </c>
      <c r="B2623" s="418" t="inlineStr">
        <is>
          <t>Custom Clearance and Trucking fee</t>
        </is>
      </c>
      <c r="C2623" s="418" t="inlineStr">
        <is>
          <t>56ប៊ី-លីង សឹបផ្លាយ ឆេន មេនេចម៉ិន ឯ.ក</t>
        </is>
      </c>
      <c r="D2623" s="418" t="inlineStr">
        <is>
          <t>K004-902004795</t>
        </is>
      </c>
      <c r="E2623" s="418" t="inlineStr">
        <is>
          <t>IN202107-0395</t>
        </is>
      </c>
      <c r="F2623" s="419" t="n">
        <v>44407</v>
      </c>
      <c r="G2623" s="420" t="n">
        <v>484568</v>
      </c>
      <c r="H2623" s="418" t="n"/>
      <c r="I2623" s="455" t="n">
        <v>484568</v>
      </c>
      <c r="J2623" s="418">
        <f>IF(L2623&lt;&gt;"",L2623,K2623)</f>
        <v/>
      </c>
      <c r="K2623" s="418">
        <f>IF(AND(T2623=TRUE, U2623=TRUE, V2623=TRUE), IF(W2623&lt;-0.05, "អនុញ្ញាត (អ្នកផ្គត់ផ្គង់ប្រកាសខ្វះ)", "បានប្រកាស (អនុញ្ញាត)"), IF(AND(T2623=FALSE, U2623=FALSE, V2623=FALSE), "ព្យួរទុក (មិនមានទិន្នន័យ)", "ប្រកាសខុស (ព្យួរទុក)"))</f>
        <v/>
      </c>
      <c r="L2623" s="418" t="inlineStr"/>
      <c r="M2623" s="418" t="inlineStr"/>
      <c r="N2623" s="455" t="n"/>
      <c r="O2623" s="455">
        <f>IF(W2623&lt;0,AI2623,I2623)</f>
        <v/>
      </c>
      <c r="P2623" s="455">
        <f>I2623-O2623</f>
        <v/>
      </c>
      <c r="Q2623" s="418" t="n"/>
      <c r="R2623" s="418" t="inlineStr">
        <is>
          <t>IN202107-0395</t>
        </is>
      </c>
      <c r="S2623" s="418" t="inlineStr"/>
      <c r="T2623" s="418">
        <f>R2623=S2623</f>
        <v/>
      </c>
      <c r="U2623" s="418">
        <f>AND(MONTH(F2623)=MONTH(Y2623), YEAR(F2623)=YEAR(Y2623))</f>
        <v/>
      </c>
      <c r="V2623" s="418">
        <f>AND(AC2623&lt;&gt;"", 'Company information'!D$4&lt;&gt;"", RIGHT(SUBSTITUTE(AC2623,"-",""),9)=RIGHT(SUBSTITUTE('Company information'!D$4,"-",""),9))</f>
        <v/>
      </c>
      <c r="W2623" s="418">
        <f>AI2623-I2623</f>
        <v/>
      </c>
      <c r="X2623" s="455" t="n"/>
      <c r="Y2623" s="417" t="n"/>
      <c r="Z2623" s="418" t="n"/>
      <c r="AA2623" s="418" t="n"/>
      <c r="AB2623" s="418" t="n"/>
      <c r="AC2623" s="418" t="n"/>
      <c r="AD2623" s="418" t="n"/>
      <c r="AE2623" s="455" t="n"/>
      <c r="AF2623" s="455" t="n"/>
      <c r="AG2623" s="455" t="n"/>
      <c r="AH2623" s="455" t="n"/>
      <c r="AI2623" s="455" t="n"/>
      <c r="AJ2623" s="455" t="n"/>
      <c r="AK2623" s="455" t="n"/>
      <c r="AL2623" s="455" t="n"/>
      <c r="AM2623" s="455" t="n"/>
      <c r="AN2623" s="455" t="n"/>
      <c r="AO2623" s="455" t="n"/>
      <c r="AP2623" s="455" t="n"/>
      <c r="AQ2623" s="455" t="n"/>
      <c r="AR2623" s="418" t="n"/>
      <c r="AS2623" s="418" t="n"/>
      <c r="AT2623" s="418" t="n"/>
    </row>
    <row r="2624">
      <c r="A2624" s="417" t="n">
        <v>2615</v>
      </c>
      <c r="B2624" s="418" t="inlineStr">
        <is>
          <t>Custom Clearance and Trucking fee</t>
        </is>
      </c>
      <c r="C2624" s="418" t="inlineStr">
        <is>
          <t>56ប៊ី-លីង សឹបផ្លាយ ឆេន មេនេចម៉ិន ឯ.ក</t>
        </is>
      </c>
      <c r="D2624" s="418" t="inlineStr">
        <is>
          <t>K004-902004795</t>
        </is>
      </c>
      <c r="E2624" s="418" t="inlineStr">
        <is>
          <t>IN202107-0396</t>
        </is>
      </c>
      <c r="F2624" s="419" t="n">
        <v>44407</v>
      </c>
      <c r="G2624" s="420" t="n">
        <v>460136</v>
      </c>
      <c r="H2624" s="418" t="n"/>
      <c r="I2624" s="455" t="n">
        <v>460136</v>
      </c>
      <c r="J2624" s="418">
        <f>IF(L2624&lt;&gt;"",L2624,K2624)</f>
        <v/>
      </c>
      <c r="K2624" s="418">
        <f>IF(AND(T2624=TRUE, U2624=TRUE, V2624=TRUE), IF(W2624&lt;-0.05, "អនុញ្ញាត (អ្នកផ្គត់ផ្គង់ប្រកាសខ្វះ)", "បានប្រកាស (អនុញ្ញាត)"), IF(AND(T2624=FALSE, U2624=FALSE, V2624=FALSE), "ព្យួរទុក (មិនមានទិន្នន័យ)", "ប្រកាសខុស (ព្យួរទុក)"))</f>
        <v/>
      </c>
      <c r="L2624" s="418" t="inlineStr"/>
      <c r="M2624" s="418" t="inlineStr"/>
      <c r="N2624" s="455" t="n"/>
      <c r="O2624" s="455">
        <f>IF(W2624&lt;0,AI2624,I2624)</f>
        <v/>
      </c>
      <c r="P2624" s="455">
        <f>I2624-O2624</f>
        <v/>
      </c>
      <c r="Q2624" s="418" t="n"/>
      <c r="R2624" s="418" t="inlineStr">
        <is>
          <t>IN202107-0396</t>
        </is>
      </c>
      <c r="S2624" s="418" t="inlineStr"/>
      <c r="T2624" s="418">
        <f>R2624=S2624</f>
        <v/>
      </c>
      <c r="U2624" s="418">
        <f>AND(MONTH(F2624)=MONTH(Y2624), YEAR(F2624)=YEAR(Y2624))</f>
        <v/>
      </c>
      <c r="V2624" s="418">
        <f>AND(AC2624&lt;&gt;"", 'Company information'!D$4&lt;&gt;"", RIGHT(SUBSTITUTE(AC2624,"-",""),9)=RIGHT(SUBSTITUTE('Company information'!D$4,"-",""),9))</f>
        <v/>
      </c>
      <c r="W2624" s="418">
        <f>AI2624-I2624</f>
        <v/>
      </c>
      <c r="X2624" s="455" t="n"/>
      <c r="Y2624" s="417" t="n"/>
      <c r="Z2624" s="418" t="n"/>
      <c r="AA2624" s="418" t="n"/>
      <c r="AB2624" s="418" t="n"/>
      <c r="AC2624" s="418" t="n"/>
      <c r="AD2624" s="418" t="n"/>
      <c r="AE2624" s="455" t="n"/>
      <c r="AF2624" s="455" t="n"/>
      <c r="AG2624" s="455" t="n"/>
      <c r="AH2624" s="455" t="n"/>
      <c r="AI2624" s="455" t="n"/>
      <c r="AJ2624" s="455" t="n"/>
      <c r="AK2624" s="455" t="n"/>
      <c r="AL2624" s="455" t="n"/>
      <c r="AM2624" s="455" t="n"/>
      <c r="AN2624" s="455" t="n"/>
      <c r="AO2624" s="455" t="n"/>
      <c r="AP2624" s="455" t="n"/>
      <c r="AQ2624" s="455" t="n"/>
      <c r="AR2624" s="418" t="n"/>
      <c r="AS2624" s="418" t="n"/>
      <c r="AT2624" s="418" t="n"/>
    </row>
    <row r="2625">
      <c r="A2625" s="417" t="n">
        <v>2616</v>
      </c>
      <c r="B2625" s="418" t="inlineStr">
        <is>
          <t>Custom Clearance and Trucking fee</t>
        </is>
      </c>
      <c r="C2625" s="418" t="inlineStr">
        <is>
          <t>56ប៊ី-លីង សឹបផ្លាយ ឆេន មេនេចម៉ិន ឯ.ក</t>
        </is>
      </c>
      <c r="D2625" s="418" t="inlineStr">
        <is>
          <t>K004-902004795</t>
        </is>
      </c>
      <c r="E2625" s="418" t="inlineStr">
        <is>
          <t>IN202107-0397</t>
        </is>
      </c>
      <c r="F2625" s="419" t="n">
        <v>44407</v>
      </c>
      <c r="G2625" s="420" t="n">
        <v>299292</v>
      </c>
      <c r="H2625" s="418" t="n"/>
      <c r="I2625" s="455" t="n">
        <v>299292</v>
      </c>
      <c r="J2625" s="418">
        <f>IF(L2625&lt;&gt;"",L2625,K2625)</f>
        <v/>
      </c>
      <c r="K2625" s="418">
        <f>IF(AND(T2625=TRUE, U2625=TRUE, V2625=TRUE), IF(W2625&lt;-0.05, "អនុញ្ញាត (អ្នកផ្គត់ផ្គង់ប្រកាសខ្វះ)", "បានប្រកាស (អនុញ្ញាត)"), IF(AND(T2625=FALSE, U2625=FALSE, V2625=FALSE), "ព្យួរទុក (មិនមានទិន្នន័យ)", "ប្រកាសខុស (ព្យួរទុក)"))</f>
        <v/>
      </c>
      <c r="L2625" s="418" t="inlineStr"/>
      <c r="M2625" s="418" t="inlineStr"/>
      <c r="N2625" s="455" t="n"/>
      <c r="O2625" s="455">
        <f>IF(W2625&lt;0,AI2625,I2625)</f>
        <v/>
      </c>
      <c r="P2625" s="455">
        <f>I2625-O2625</f>
        <v/>
      </c>
      <c r="Q2625" s="418" t="n"/>
      <c r="R2625" s="418" t="inlineStr">
        <is>
          <t>IN202107-0397</t>
        </is>
      </c>
      <c r="S2625" s="418" t="inlineStr"/>
      <c r="T2625" s="418">
        <f>R2625=S2625</f>
        <v/>
      </c>
      <c r="U2625" s="418">
        <f>AND(MONTH(F2625)=MONTH(Y2625), YEAR(F2625)=YEAR(Y2625))</f>
        <v/>
      </c>
      <c r="V2625" s="418">
        <f>AND(AC2625&lt;&gt;"", 'Company information'!D$4&lt;&gt;"", RIGHT(SUBSTITUTE(AC2625,"-",""),9)=RIGHT(SUBSTITUTE('Company information'!D$4,"-",""),9))</f>
        <v/>
      </c>
      <c r="W2625" s="418">
        <f>AI2625-I2625</f>
        <v/>
      </c>
      <c r="X2625" s="455" t="n"/>
      <c r="Y2625" s="417" t="n"/>
      <c r="Z2625" s="418" t="n"/>
      <c r="AA2625" s="418" t="n"/>
      <c r="AB2625" s="418" t="n"/>
      <c r="AC2625" s="418" t="n"/>
      <c r="AD2625" s="418" t="n"/>
      <c r="AE2625" s="455" t="n"/>
      <c r="AF2625" s="455" t="n"/>
      <c r="AG2625" s="455" t="n"/>
      <c r="AH2625" s="455" t="n"/>
      <c r="AI2625" s="455" t="n"/>
      <c r="AJ2625" s="455" t="n"/>
      <c r="AK2625" s="455" t="n"/>
      <c r="AL2625" s="455" t="n"/>
      <c r="AM2625" s="455" t="n"/>
      <c r="AN2625" s="455" t="n"/>
      <c r="AO2625" s="455" t="n"/>
      <c r="AP2625" s="455" t="n"/>
      <c r="AQ2625" s="455" t="n"/>
      <c r="AR2625" s="418" t="n"/>
      <c r="AS2625" s="418" t="n"/>
      <c r="AT2625" s="418" t="n"/>
    </row>
    <row r="2626">
      <c r="A2626" s="417" t="n">
        <v>2617</v>
      </c>
      <c r="B2626" s="418" t="inlineStr">
        <is>
          <t>Custom Clearance and Trucking fee</t>
        </is>
      </c>
      <c r="C2626" s="418" t="inlineStr">
        <is>
          <t>56ប៊ី-លីង សឹបផ្លាយ ឆេន មេនេចម៉ិន ឯ.ក</t>
        </is>
      </c>
      <c r="D2626" s="418" t="inlineStr">
        <is>
          <t>K004-902004795</t>
        </is>
      </c>
      <c r="E2626" s="418" t="inlineStr">
        <is>
          <t>IN202107-0398</t>
        </is>
      </c>
      <c r="F2626" s="419" t="n">
        <v>44408</v>
      </c>
      <c r="G2626" s="420" t="n">
        <v>783860</v>
      </c>
      <c r="H2626" s="418" t="n"/>
      <c r="I2626" s="455" t="n">
        <v>783860</v>
      </c>
      <c r="J2626" s="418">
        <f>IF(L2626&lt;&gt;"",L2626,K2626)</f>
        <v/>
      </c>
      <c r="K2626" s="418">
        <f>IF(AND(T2626=TRUE, U2626=TRUE, V2626=TRUE), IF(W2626&lt;-0.05, "អនុញ្ញាត (អ្នកផ្គត់ផ្គង់ប្រកាសខ្វះ)", "បានប្រកាស (អនុញ្ញាត)"), IF(AND(T2626=FALSE, U2626=FALSE, V2626=FALSE), "ព្យួរទុក (មិនមានទិន្នន័យ)", "ប្រកាសខុស (ព្យួរទុក)"))</f>
        <v/>
      </c>
      <c r="L2626" s="418" t="inlineStr"/>
      <c r="M2626" s="418" t="inlineStr"/>
      <c r="N2626" s="455" t="n"/>
      <c r="O2626" s="455">
        <f>IF(W2626&lt;0,AI2626,I2626)</f>
        <v/>
      </c>
      <c r="P2626" s="455">
        <f>I2626-O2626</f>
        <v/>
      </c>
      <c r="Q2626" s="418" t="n"/>
      <c r="R2626" s="418" t="inlineStr">
        <is>
          <t>IN202107-0398</t>
        </is>
      </c>
      <c r="S2626" s="418" t="inlineStr"/>
      <c r="T2626" s="418">
        <f>R2626=S2626</f>
        <v/>
      </c>
      <c r="U2626" s="418">
        <f>AND(MONTH(F2626)=MONTH(Y2626), YEAR(F2626)=YEAR(Y2626))</f>
        <v/>
      </c>
      <c r="V2626" s="418">
        <f>AND(AC2626&lt;&gt;"", 'Company information'!D$4&lt;&gt;"", RIGHT(SUBSTITUTE(AC2626,"-",""),9)=RIGHT(SUBSTITUTE('Company information'!D$4,"-",""),9))</f>
        <v/>
      </c>
      <c r="W2626" s="418">
        <f>AI2626-I2626</f>
        <v/>
      </c>
      <c r="X2626" s="455" t="n"/>
      <c r="Y2626" s="417" t="n"/>
      <c r="Z2626" s="418" t="n"/>
      <c r="AA2626" s="418" t="n"/>
      <c r="AB2626" s="418" t="n"/>
      <c r="AC2626" s="418" t="n"/>
      <c r="AD2626" s="418" t="n"/>
      <c r="AE2626" s="455" t="n"/>
      <c r="AF2626" s="455" t="n"/>
      <c r="AG2626" s="455" t="n"/>
      <c r="AH2626" s="455" t="n"/>
      <c r="AI2626" s="455" t="n"/>
      <c r="AJ2626" s="455" t="n"/>
      <c r="AK2626" s="455" t="n"/>
      <c r="AL2626" s="455" t="n"/>
      <c r="AM2626" s="455" t="n"/>
      <c r="AN2626" s="455" t="n"/>
      <c r="AO2626" s="455" t="n"/>
      <c r="AP2626" s="455" t="n"/>
      <c r="AQ2626" s="455" t="n"/>
      <c r="AR2626" s="418" t="n"/>
      <c r="AS2626" s="418" t="n"/>
      <c r="AT2626" s="418" t="n"/>
    </row>
    <row r="2627">
      <c r="A2627" s="417" t="n">
        <v>2618</v>
      </c>
      <c r="B2627" s="418" t="inlineStr">
        <is>
          <t>Custom Clearance and Trucking fee</t>
        </is>
      </c>
      <c r="C2627" s="418" t="inlineStr">
        <is>
          <t>56ប៊ី-លីង សឹបផ្លាយ ឆេន មេនេចម៉ិន ឯ.ក</t>
        </is>
      </c>
      <c r="D2627" s="418" t="inlineStr">
        <is>
          <t>K004-902004795</t>
        </is>
      </c>
      <c r="E2627" s="418" t="inlineStr">
        <is>
          <t>IN202107-0399</t>
        </is>
      </c>
      <c r="F2627" s="419" t="n">
        <v>44408</v>
      </c>
      <c r="G2627" s="420" t="n">
        <v>185276</v>
      </c>
      <c r="H2627" s="418" t="n"/>
      <c r="I2627" s="455" t="n">
        <v>185276</v>
      </c>
      <c r="J2627" s="418">
        <f>IF(L2627&lt;&gt;"",L2627,K2627)</f>
        <v/>
      </c>
      <c r="K2627" s="418">
        <f>IF(AND(T2627=TRUE, U2627=TRUE, V2627=TRUE), IF(W2627&lt;-0.05, "អនុញ្ញាត (អ្នកផ្គត់ផ្គង់ប្រកាសខ្វះ)", "បានប្រកាស (អនុញ្ញាត)"), IF(AND(T2627=FALSE, U2627=FALSE, V2627=FALSE), "ព្យួរទុក (មិនមានទិន្នន័យ)", "ប្រកាសខុស (ព្យួរទុក)"))</f>
        <v/>
      </c>
      <c r="L2627" s="418" t="inlineStr"/>
      <c r="M2627" s="418" t="inlineStr"/>
      <c r="N2627" s="455" t="n"/>
      <c r="O2627" s="455">
        <f>IF(W2627&lt;0,AI2627,I2627)</f>
        <v/>
      </c>
      <c r="P2627" s="455">
        <f>I2627-O2627</f>
        <v/>
      </c>
      <c r="Q2627" s="418" t="n"/>
      <c r="R2627" s="418" t="inlineStr">
        <is>
          <t>IN202107-0399</t>
        </is>
      </c>
      <c r="S2627" s="418" t="inlineStr"/>
      <c r="T2627" s="418">
        <f>R2627=S2627</f>
        <v/>
      </c>
      <c r="U2627" s="418">
        <f>AND(MONTH(F2627)=MONTH(Y2627), YEAR(F2627)=YEAR(Y2627))</f>
        <v/>
      </c>
      <c r="V2627" s="418">
        <f>AND(AC2627&lt;&gt;"", 'Company information'!D$4&lt;&gt;"", RIGHT(SUBSTITUTE(AC2627,"-",""),9)=RIGHT(SUBSTITUTE('Company information'!D$4,"-",""),9))</f>
        <v/>
      </c>
      <c r="W2627" s="418">
        <f>AI2627-I2627</f>
        <v/>
      </c>
      <c r="X2627" s="455" t="n"/>
      <c r="Y2627" s="417" t="n"/>
      <c r="Z2627" s="418" t="n"/>
      <c r="AA2627" s="418" t="n"/>
      <c r="AB2627" s="418" t="n"/>
      <c r="AC2627" s="418" t="n"/>
      <c r="AD2627" s="418" t="n"/>
      <c r="AE2627" s="455" t="n"/>
      <c r="AF2627" s="455" t="n"/>
      <c r="AG2627" s="455" t="n"/>
      <c r="AH2627" s="455" t="n"/>
      <c r="AI2627" s="455" t="n"/>
      <c r="AJ2627" s="455" t="n"/>
      <c r="AK2627" s="455" t="n"/>
      <c r="AL2627" s="455" t="n"/>
      <c r="AM2627" s="455" t="n"/>
      <c r="AN2627" s="455" t="n"/>
      <c r="AO2627" s="455" t="n"/>
      <c r="AP2627" s="455" t="n"/>
      <c r="AQ2627" s="455" t="n"/>
      <c r="AR2627" s="418" t="n"/>
      <c r="AS2627" s="418" t="n"/>
      <c r="AT2627" s="418" t="n"/>
    </row>
    <row r="2628">
      <c r="A2628" s="417" t="n">
        <v>2619</v>
      </c>
      <c r="B2628" s="418" t="inlineStr">
        <is>
          <t>Lift-On&amp; Lift-Off</t>
        </is>
      </c>
      <c r="C2628" s="418" t="inlineStr">
        <is>
          <t>កំពង់ផែស្វយ័តក្រុងព្រះសីហនុ</t>
        </is>
      </c>
      <c r="D2628" s="418" t="inlineStr">
        <is>
          <t>L001-100044638</t>
        </is>
      </c>
      <c r="E2628" s="418" t="inlineStr">
        <is>
          <t>125286</t>
        </is>
      </c>
      <c r="F2628" s="419" t="n">
        <v>44407</v>
      </c>
      <c r="G2628" s="420" t="n">
        <v>58637</v>
      </c>
      <c r="H2628" s="418" t="n"/>
      <c r="I2628" s="455" t="n">
        <v>58637</v>
      </c>
      <c r="J2628" s="418">
        <f>IF(L2628&lt;&gt;"",L2628,K2628)</f>
        <v/>
      </c>
      <c r="K2628" s="418">
        <f>IF(AND(T2628=TRUE, U2628=TRUE, V2628=TRUE), IF(W2628&lt;-0.05, "អនុញ្ញាត (អ្នកផ្គត់ផ្គង់ប្រកាសខ្វះ)", "បានប្រកាស (អនុញ្ញាត)"), IF(AND(T2628=FALSE, U2628=FALSE, V2628=FALSE), "ព្យួរទុក (មិនមានទិន្នន័យ)", "ប្រកាសខុស (ព្យួរទុក)"))</f>
        <v/>
      </c>
      <c r="L2628" s="418" t="inlineStr"/>
      <c r="M2628" s="418" t="inlineStr"/>
      <c r="N2628" s="455" t="n"/>
      <c r="O2628" s="455">
        <f>IF(W2628&lt;0,AI2628,I2628)</f>
        <v/>
      </c>
      <c r="P2628" s="455">
        <f>I2628-O2628</f>
        <v/>
      </c>
      <c r="Q2628" s="418" t="n"/>
      <c r="R2628" s="418" t="inlineStr">
        <is>
          <t>125286</t>
        </is>
      </c>
      <c r="S2628" s="418" t="inlineStr"/>
      <c r="T2628" s="418">
        <f>R2628=S2628</f>
        <v/>
      </c>
      <c r="U2628" s="418">
        <f>AND(MONTH(F2628)=MONTH(Y2628), YEAR(F2628)=YEAR(Y2628))</f>
        <v/>
      </c>
      <c r="V2628" s="418">
        <f>AND(AC2628&lt;&gt;"", 'Company information'!D$4&lt;&gt;"", RIGHT(SUBSTITUTE(AC2628,"-",""),9)=RIGHT(SUBSTITUTE('Company information'!D$4,"-",""),9))</f>
        <v/>
      </c>
      <c r="W2628" s="418">
        <f>AI2628-I2628</f>
        <v/>
      </c>
      <c r="X2628" s="455" t="n"/>
      <c r="Y2628" s="417" t="n"/>
      <c r="Z2628" s="418" t="n"/>
      <c r="AA2628" s="418" t="n"/>
      <c r="AB2628" s="418" t="n"/>
      <c r="AC2628" s="418" t="n"/>
      <c r="AD2628" s="418" t="n"/>
      <c r="AE2628" s="455" t="n"/>
      <c r="AF2628" s="455" t="n"/>
      <c r="AG2628" s="455" t="n"/>
      <c r="AH2628" s="455" t="n"/>
      <c r="AI2628" s="455" t="n"/>
      <c r="AJ2628" s="455" t="n"/>
      <c r="AK2628" s="455" t="n"/>
      <c r="AL2628" s="455" t="n"/>
      <c r="AM2628" s="455" t="n"/>
      <c r="AN2628" s="455" t="n"/>
      <c r="AO2628" s="455" t="n"/>
      <c r="AP2628" s="455" t="n"/>
      <c r="AQ2628" s="455" t="n"/>
      <c r="AR2628" s="418" t="n"/>
      <c r="AS2628" s="418" t="n"/>
      <c r="AT2628" s="418" t="n"/>
    </row>
    <row r="2629">
      <c r="A2629" s="417" t="n">
        <v>2620</v>
      </c>
      <c r="B2629" s="418" t="inlineStr">
        <is>
          <t>ថ្នាំលាបឈើ</t>
        </is>
      </c>
      <c r="C2629" s="418" t="inlineStr">
        <is>
          <t>គ្លូប៊ល ហៅស៍ (ខេមបូឌា) ឯ.ក</t>
        </is>
      </c>
      <c r="D2629" s="418" t="inlineStr">
        <is>
          <t>L001-901802873</t>
        </is>
      </c>
      <c r="E2629" s="418" t="inlineStr">
        <is>
          <t>PN1CAD13CA-210704-0006</t>
        </is>
      </c>
      <c r="F2629" s="419" t="n">
        <v>44293</v>
      </c>
      <c r="G2629" s="420" t="n">
        <v>31429</v>
      </c>
      <c r="H2629" s="418" t="n"/>
      <c r="I2629" s="455" t="n">
        <v>31429</v>
      </c>
      <c r="J2629" s="418">
        <f>IF(L2629&lt;&gt;"",L2629,K2629)</f>
        <v/>
      </c>
      <c r="K2629" s="418">
        <f>IF(AND(T2629=TRUE, U2629=TRUE, V2629=TRUE), IF(W2629&lt;-0.05, "អនុញ្ញាត (អ្នកផ្គត់ផ្គង់ប្រកាសខ្វះ)", "បានប្រកាស (អនុញ្ញាត)"), IF(AND(T2629=FALSE, U2629=FALSE, V2629=FALSE), "ព្យួរទុក (មិនមានទិន្នន័យ)", "ប្រកាសខុស (ព្យួរទុក)"))</f>
        <v/>
      </c>
      <c r="L2629" s="418" t="inlineStr"/>
      <c r="M2629" s="418" t="inlineStr"/>
      <c r="N2629" s="455" t="n"/>
      <c r="O2629" s="455">
        <f>IF(W2629&lt;0,AI2629,I2629)</f>
        <v/>
      </c>
      <c r="P2629" s="455">
        <f>I2629-O2629</f>
        <v/>
      </c>
      <c r="Q2629" s="418" t="n"/>
      <c r="R2629" s="418" t="inlineStr">
        <is>
          <t>PN1CAD13CA-210704-0006</t>
        </is>
      </c>
      <c r="S2629" s="418" t="inlineStr"/>
      <c r="T2629" s="418">
        <f>R2629=S2629</f>
        <v/>
      </c>
      <c r="U2629" s="418">
        <f>AND(MONTH(F2629)=MONTH(Y2629), YEAR(F2629)=YEAR(Y2629))</f>
        <v/>
      </c>
      <c r="V2629" s="418">
        <f>AND(AC2629&lt;&gt;"", 'Company information'!D$4&lt;&gt;"", RIGHT(SUBSTITUTE(AC2629,"-",""),9)=RIGHT(SUBSTITUTE('Company information'!D$4,"-",""),9))</f>
        <v/>
      </c>
      <c r="W2629" s="418">
        <f>AI2629-I2629</f>
        <v/>
      </c>
      <c r="X2629" s="455" t="n"/>
      <c r="Y2629" s="417" t="n"/>
      <c r="Z2629" s="418" t="n"/>
      <c r="AA2629" s="418" t="n"/>
      <c r="AB2629" s="418" t="n"/>
      <c r="AC2629" s="418" t="n"/>
      <c r="AD2629" s="418" t="n"/>
      <c r="AE2629" s="455" t="n"/>
      <c r="AF2629" s="455" t="n"/>
      <c r="AG2629" s="455" t="n"/>
      <c r="AH2629" s="455" t="n"/>
      <c r="AI2629" s="455" t="n"/>
      <c r="AJ2629" s="455" t="n"/>
      <c r="AK2629" s="455" t="n"/>
      <c r="AL2629" s="455" t="n"/>
      <c r="AM2629" s="455" t="n"/>
      <c r="AN2629" s="455" t="n"/>
      <c r="AO2629" s="455" t="n"/>
      <c r="AP2629" s="455" t="n"/>
      <c r="AQ2629" s="455" t="n"/>
      <c r="AR2629" s="418" t="n"/>
      <c r="AS2629" s="418" t="n"/>
      <c r="AT2629" s="418" t="n"/>
    </row>
    <row r="2630">
      <c r="A2630" s="417" t="n">
        <v>2621</v>
      </c>
      <c r="B2630" s="418" t="inlineStr">
        <is>
          <t>MIG Weding machine</t>
        </is>
      </c>
      <c r="C2630" s="418" t="inlineStr">
        <is>
          <t>ហូលី ហ្គោលដេន (ខេមបូឌា) ត្រេឌីង ឯ.ក</t>
        </is>
      </c>
      <c r="D2630" s="418" t="inlineStr">
        <is>
          <t>K005-901909270</t>
        </is>
      </c>
      <c r="E2630" s="418" t="inlineStr">
        <is>
          <t>00431</t>
        </is>
      </c>
      <c r="F2630" s="419" t="n">
        <v>44403</v>
      </c>
      <c r="G2630" s="420" t="n">
        <v>2239050</v>
      </c>
      <c r="H2630" s="418" t="n"/>
      <c r="I2630" s="455" t="n">
        <v>2239050</v>
      </c>
      <c r="J2630" s="418">
        <f>IF(L2630&lt;&gt;"",L2630,K2630)</f>
        <v/>
      </c>
      <c r="K2630" s="418">
        <f>IF(AND(T2630=TRUE, U2630=TRUE, V2630=TRUE), IF(W2630&lt;-0.05, "អនុញ្ញាត (អ្នកផ្គត់ផ្គង់ប្រកាសខ្វះ)", "បានប្រកាស (អនុញ្ញាត)"), IF(AND(T2630=FALSE, U2630=FALSE, V2630=FALSE), "ព្យួរទុក (មិនមានទិន្នន័យ)", "ប្រកាសខុស (ព្យួរទុក)"))</f>
        <v/>
      </c>
      <c r="L2630" s="418" t="inlineStr"/>
      <c r="M2630" s="418" t="inlineStr"/>
      <c r="N2630" s="455" t="n"/>
      <c r="O2630" s="455">
        <f>IF(W2630&lt;0,AI2630,I2630)</f>
        <v/>
      </c>
      <c r="P2630" s="455">
        <f>I2630-O2630</f>
        <v/>
      </c>
      <c r="Q2630" s="418" t="n"/>
      <c r="R2630" s="418" t="inlineStr">
        <is>
          <t>00431</t>
        </is>
      </c>
      <c r="S2630" s="418" t="inlineStr"/>
      <c r="T2630" s="418">
        <f>R2630=S2630</f>
        <v/>
      </c>
      <c r="U2630" s="418">
        <f>AND(MONTH(F2630)=MONTH(Y2630), YEAR(F2630)=YEAR(Y2630))</f>
        <v/>
      </c>
      <c r="V2630" s="418">
        <f>AND(AC2630&lt;&gt;"", 'Company information'!D$4&lt;&gt;"", RIGHT(SUBSTITUTE(AC2630,"-",""),9)=RIGHT(SUBSTITUTE('Company information'!D$4,"-",""),9))</f>
        <v/>
      </c>
      <c r="W2630" s="418">
        <f>AI2630-I2630</f>
        <v/>
      </c>
      <c r="X2630" s="455" t="n"/>
      <c r="Y2630" s="417" t="n"/>
      <c r="Z2630" s="418" t="n"/>
      <c r="AA2630" s="418" t="n"/>
      <c r="AB2630" s="418" t="n"/>
      <c r="AC2630" s="418" t="n"/>
      <c r="AD2630" s="418" t="n"/>
      <c r="AE2630" s="455" t="n"/>
      <c r="AF2630" s="455" t="n"/>
      <c r="AG2630" s="455" t="n"/>
      <c r="AH2630" s="455" t="n"/>
      <c r="AI2630" s="455" t="n"/>
      <c r="AJ2630" s="455" t="n"/>
      <c r="AK2630" s="455" t="n"/>
      <c r="AL2630" s="455" t="n"/>
      <c r="AM2630" s="455" t="n"/>
      <c r="AN2630" s="455" t="n"/>
      <c r="AO2630" s="455" t="n"/>
      <c r="AP2630" s="455" t="n"/>
      <c r="AQ2630" s="455" t="n"/>
      <c r="AR2630" s="418" t="n"/>
      <c r="AS2630" s="418" t="n"/>
      <c r="AT2630" s="418" t="n"/>
    </row>
    <row r="2631">
      <c r="A2631" s="417" t="n">
        <v>2622</v>
      </c>
      <c r="B2631" s="418" t="inlineStr">
        <is>
          <t>General pest control service on July 2021</t>
        </is>
      </c>
      <c r="C2631" s="418" t="inlineStr">
        <is>
          <t>ភីស៊ីអាយ សឺវីស</t>
        </is>
      </c>
      <c r="D2631" s="418" t="inlineStr">
        <is>
          <t>K010-901639639</t>
        </is>
      </c>
      <c r="E2631" s="418" t="inlineStr">
        <is>
          <t>2021-0150</t>
        </is>
      </c>
      <c r="F2631" s="419" t="n">
        <v>44397</v>
      </c>
      <c r="G2631" s="420" t="n">
        <v>80960</v>
      </c>
      <c r="H2631" s="418" t="n"/>
      <c r="I2631" s="455" t="n">
        <v>80960</v>
      </c>
      <c r="J2631" s="418">
        <f>IF(L2631&lt;&gt;"",L2631,K2631)</f>
        <v/>
      </c>
      <c r="K2631" s="418">
        <f>IF(AND(T2631=TRUE, U2631=TRUE, V2631=TRUE), IF(W2631&lt;-0.05, "អនុញ្ញាត (អ្នកផ្គត់ផ្គង់ប្រកាសខ្វះ)", "បានប្រកាស (អនុញ្ញាត)"), IF(AND(T2631=FALSE, U2631=FALSE, V2631=FALSE), "ព្យួរទុក (មិនមានទិន្នន័យ)", "ប្រកាសខុស (ព្យួរទុក)"))</f>
        <v/>
      </c>
      <c r="L2631" s="418" t="inlineStr"/>
      <c r="M2631" s="418" t="inlineStr"/>
      <c r="N2631" s="455" t="n"/>
      <c r="O2631" s="455">
        <f>IF(W2631&lt;0,AI2631,I2631)</f>
        <v/>
      </c>
      <c r="P2631" s="455">
        <f>I2631-O2631</f>
        <v/>
      </c>
      <c r="Q2631" s="418" t="n"/>
      <c r="R2631" s="418" t="inlineStr">
        <is>
          <t>2021-0150</t>
        </is>
      </c>
      <c r="S2631" s="418" t="inlineStr"/>
      <c r="T2631" s="418">
        <f>R2631=S2631</f>
        <v/>
      </c>
      <c r="U2631" s="418">
        <f>AND(MONTH(F2631)=MONTH(Y2631), YEAR(F2631)=YEAR(Y2631))</f>
        <v/>
      </c>
      <c r="V2631" s="418">
        <f>AND(AC2631&lt;&gt;"", 'Company information'!D$4&lt;&gt;"", RIGHT(SUBSTITUTE(AC2631,"-",""),9)=RIGHT(SUBSTITUTE('Company information'!D$4,"-",""),9))</f>
        <v/>
      </c>
      <c r="W2631" s="418">
        <f>AI2631-I2631</f>
        <v/>
      </c>
      <c r="X2631" s="455" t="n"/>
      <c r="Y2631" s="417" t="n"/>
      <c r="Z2631" s="418" t="n"/>
      <c r="AA2631" s="418" t="n"/>
      <c r="AB2631" s="418" t="n"/>
      <c r="AC2631" s="418" t="n"/>
      <c r="AD2631" s="418" t="n"/>
      <c r="AE2631" s="455" t="n"/>
      <c r="AF2631" s="455" t="n"/>
      <c r="AG2631" s="455" t="n"/>
      <c r="AH2631" s="455" t="n"/>
      <c r="AI2631" s="455" t="n"/>
      <c r="AJ2631" s="455" t="n"/>
      <c r="AK2631" s="455" t="n"/>
      <c r="AL2631" s="455" t="n"/>
      <c r="AM2631" s="455" t="n"/>
      <c r="AN2631" s="455" t="n"/>
      <c r="AO2631" s="455" t="n"/>
      <c r="AP2631" s="455" t="n"/>
      <c r="AQ2631" s="455" t="n"/>
      <c r="AR2631" s="418" t="n"/>
      <c r="AS2631" s="418" t="n"/>
      <c r="AT2631" s="418" t="n"/>
    </row>
    <row r="2632">
      <c r="A2632" s="417" t="n">
        <v>2623</v>
      </c>
      <c r="B2632" s="418" t="inlineStr">
        <is>
          <t>Waste collection service for July 2021</t>
        </is>
      </c>
      <c r="C2632" s="418" t="inlineStr">
        <is>
          <t>ហ្គោមី រីសាយឃល110</t>
        </is>
      </c>
      <c r="D2632" s="418" t="inlineStr">
        <is>
          <t>K010-901503890</t>
        </is>
      </c>
      <c r="E2632" s="418" t="inlineStr">
        <is>
          <t>GR-TIN21/07-004</t>
        </is>
      </c>
      <c r="F2632" s="419" t="n">
        <v>44403</v>
      </c>
      <c r="G2632" s="420" t="n">
        <v>16284</v>
      </c>
      <c r="H2632" s="418" t="n"/>
      <c r="I2632" s="455" t="n">
        <v>16284</v>
      </c>
      <c r="J2632" s="418">
        <f>IF(L2632&lt;&gt;"",L2632,K2632)</f>
        <v/>
      </c>
      <c r="K2632" s="418">
        <f>IF(AND(T2632=TRUE, U2632=TRUE, V2632=TRUE), IF(W2632&lt;-0.05, "អនុញ្ញាត (អ្នកផ្គត់ផ្គង់ប្រកាសខ្វះ)", "បានប្រកាស (អនុញ្ញាត)"), IF(AND(T2632=FALSE, U2632=FALSE, V2632=FALSE), "ព្យួរទុក (មិនមានទិន្នន័យ)", "ប្រកាសខុស (ព្យួរទុក)"))</f>
        <v/>
      </c>
      <c r="L2632" s="418" t="inlineStr"/>
      <c r="M2632" s="418" t="inlineStr"/>
      <c r="N2632" s="455" t="n"/>
      <c r="O2632" s="455">
        <f>IF(W2632&lt;0,AI2632,I2632)</f>
        <v/>
      </c>
      <c r="P2632" s="455">
        <f>I2632-O2632</f>
        <v/>
      </c>
      <c r="Q2632" s="418" t="n"/>
      <c r="R2632" s="418" t="inlineStr">
        <is>
          <t>GR-TIN21/07-004</t>
        </is>
      </c>
      <c r="S2632" s="418" t="inlineStr"/>
      <c r="T2632" s="418">
        <f>R2632=S2632</f>
        <v/>
      </c>
      <c r="U2632" s="418">
        <f>AND(MONTH(F2632)=MONTH(Y2632), YEAR(F2632)=YEAR(Y2632))</f>
        <v/>
      </c>
      <c r="V2632" s="418">
        <f>AND(AC2632&lt;&gt;"", 'Company information'!D$4&lt;&gt;"", RIGHT(SUBSTITUTE(AC2632,"-",""),9)=RIGHT(SUBSTITUTE('Company information'!D$4,"-",""),9))</f>
        <v/>
      </c>
      <c r="W2632" s="418">
        <f>AI2632-I2632</f>
        <v/>
      </c>
      <c r="X2632" s="455" t="n"/>
      <c r="Y2632" s="417" t="n"/>
      <c r="Z2632" s="418" t="n"/>
      <c r="AA2632" s="418" t="n"/>
      <c r="AB2632" s="418" t="n"/>
      <c r="AC2632" s="418" t="n"/>
      <c r="AD2632" s="418" t="n"/>
      <c r="AE2632" s="455" t="n"/>
      <c r="AF2632" s="455" t="n"/>
      <c r="AG2632" s="455" t="n"/>
      <c r="AH2632" s="455" t="n"/>
      <c r="AI2632" s="455" t="n"/>
      <c r="AJ2632" s="455" t="n"/>
      <c r="AK2632" s="455" t="n"/>
      <c r="AL2632" s="455" t="n"/>
      <c r="AM2632" s="455" t="n"/>
      <c r="AN2632" s="455" t="n"/>
      <c r="AO2632" s="455" t="n"/>
      <c r="AP2632" s="455" t="n"/>
      <c r="AQ2632" s="455" t="n"/>
      <c r="AR2632" s="418" t="n"/>
      <c r="AS2632" s="418" t="n"/>
      <c r="AT2632" s="418" t="n"/>
    </row>
    <row r="2633">
      <c r="A2633" s="417" t="n">
        <v>2624</v>
      </c>
      <c r="B2633" s="418" t="inlineStr">
        <is>
          <t>Infrastructure Maintenance fee for July 2021</t>
        </is>
      </c>
      <c r="C2633" s="418" t="inlineStr">
        <is>
          <t>ភ្នំពេញ អេសអ៊ីហ្សិត ភីអិលស៊ី</t>
        </is>
      </c>
      <c r="D2633" s="418" t="inlineStr">
        <is>
          <t>L001-100046592</t>
        </is>
      </c>
      <c r="E2633" s="418" t="inlineStr">
        <is>
          <t>2021-03285</t>
        </is>
      </c>
      <c r="F2633" s="419" t="n">
        <v>44395</v>
      </c>
      <c r="G2633" s="420" t="n">
        <v>164868</v>
      </c>
      <c r="H2633" s="418" t="n"/>
      <c r="I2633" s="455" t="n">
        <v>164868</v>
      </c>
      <c r="J2633" s="418">
        <f>IF(L2633&lt;&gt;"",L2633,K2633)</f>
        <v/>
      </c>
      <c r="K2633" s="418">
        <f>IF(AND(T2633=TRUE, U2633=TRUE, V2633=TRUE), IF(W2633&lt;-0.05, "អនុញ្ញាត (អ្នកផ្គត់ផ្គង់ប្រកាសខ្វះ)", "បានប្រកាស (អនុញ្ញាត)"), IF(AND(T2633=FALSE, U2633=FALSE, V2633=FALSE), "ព្យួរទុក (មិនមានទិន្នន័យ)", "ប្រកាសខុស (ព្យួរទុក)"))</f>
        <v/>
      </c>
      <c r="L2633" s="418" t="inlineStr"/>
      <c r="M2633" s="418" t="inlineStr"/>
      <c r="N2633" s="455" t="n"/>
      <c r="O2633" s="455">
        <f>IF(W2633&lt;0,AI2633,I2633)</f>
        <v/>
      </c>
      <c r="P2633" s="455">
        <f>I2633-O2633</f>
        <v/>
      </c>
      <c r="Q2633" s="418" t="n"/>
      <c r="R2633" s="418" t="inlineStr">
        <is>
          <t>2021-03285</t>
        </is>
      </c>
      <c r="S2633" s="418" t="inlineStr"/>
      <c r="T2633" s="418">
        <f>R2633=S2633</f>
        <v/>
      </c>
      <c r="U2633" s="418">
        <f>AND(MONTH(F2633)=MONTH(Y2633), YEAR(F2633)=YEAR(Y2633))</f>
        <v/>
      </c>
      <c r="V2633" s="418">
        <f>AND(AC2633&lt;&gt;"", 'Company information'!D$4&lt;&gt;"", RIGHT(SUBSTITUTE(AC2633,"-",""),9)=RIGHT(SUBSTITUTE('Company information'!D$4,"-",""),9))</f>
        <v/>
      </c>
      <c r="W2633" s="418">
        <f>AI2633-I2633</f>
        <v/>
      </c>
      <c r="X2633" s="455" t="n"/>
      <c r="Y2633" s="417" t="n"/>
      <c r="Z2633" s="418" t="n"/>
      <c r="AA2633" s="418" t="n"/>
      <c r="AB2633" s="418" t="n"/>
      <c r="AC2633" s="418" t="n"/>
      <c r="AD2633" s="418" t="n"/>
      <c r="AE2633" s="455" t="n"/>
      <c r="AF2633" s="455" t="n"/>
      <c r="AG2633" s="455" t="n"/>
      <c r="AH2633" s="455" t="n"/>
      <c r="AI2633" s="455" t="n"/>
      <c r="AJ2633" s="455" t="n"/>
      <c r="AK2633" s="455" t="n"/>
      <c r="AL2633" s="455" t="n"/>
      <c r="AM2633" s="455" t="n"/>
      <c r="AN2633" s="455" t="n"/>
      <c r="AO2633" s="455" t="n"/>
      <c r="AP2633" s="455" t="n"/>
      <c r="AQ2633" s="455" t="n"/>
      <c r="AR2633" s="418" t="n"/>
      <c r="AS2633" s="418" t="n"/>
      <c r="AT2633" s="418" t="n"/>
    </row>
    <row r="2634">
      <c r="A2634" s="417" t="n">
        <v>2625</v>
      </c>
      <c r="B2634" s="418" t="inlineStr">
        <is>
          <t>Infrastructure Maintenance fee for July 2021</t>
        </is>
      </c>
      <c r="C2634" s="418" t="inlineStr">
        <is>
          <t>ភ្នំពេញ អេសអ៊ីហ្សិត ភីអិលស៊ី</t>
        </is>
      </c>
      <c r="D2634" s="418" t="inlineStr">
        <is>
          <t>L001-100046592</t>
        </is>
      </c>
      <c r="E2634" s="418" t="inlineStr">
        <is>
          <t>2021-03276</t>
        </is>
      </c>
      <c r="F2634" s="419" t="n">
        <v>44393</v>
      </c>
      <c r="G2634" s="420" t="n">
        <v>200735</v>
      </c>
      <c r="H2634" s="418" t="n"/>
      <c r="I2634" s="455" t="n">
        <v>200735</v>
      </c>
      <c r="J2634" s="418">
        <f>IF(L2634&lt;&gt;"",L2634,K2634)</f>
        <v/>
      </c>
      <c r="K2634" s="418">
        <f>IF(AND(T2634=TRUE, U2634=TRUE, V2634=TRUE), IF(W2634&lt;-0.05, "អនុញ្ញាត (អ្នកផ្គត់ផ្គង់ប្រកាសខ្វះ)", "បានប្រកាស (អនុញ្ញាត)"), IF(AND(T2634=FALSE, U2634=FALSE, V2634=FALSE), "ព្យួរទុក (មិនមានទិន្នន័យ)", "ប្រកាសខុស (ព្យួរទុក)"))</f>
        <v/>
      </c>
      <c r="L2634" s="418" t="inlineStr"/>
      <c r="M2634" s="418" t="inlineStr"/>
      <c r="N2634" s="455" t="n"/>
      <c r="O2634" s="455">
        <f>IF(W2634&lt;0,AI2634,I2634)</f>
        <v/>
      </c>
      <c r="P2634" s="455">
        <f>I2634-O2634</f>
        <v/>
      </c>
      <c r="Q2634" s="418" t="n"/>
      <c r="R2634" s="418" t="inlineStr">
        <is>
          <t>2021-03276</t>
        </is>
      </c>
      <c r="S2634" s="418" t="inlineStr"/>
      <c r="T2634" s="418">
        <f>R2634=S2634</f>
        <v/>
      </c>
      <c r="U2634" s="418">
        <f>AND(MONTH(F2634)=MONTH(Y2634), YEAR(F2634)=YEAR(Y2634))</f>
        <v/>
      </c>
      <c r="V2634" s="418">
        <f>AND(AC2634&lt;&gt;"", 'Company information'!D$4&lt;&gt;"", RIGHT(SUBSTITUTE(AC2634,"-",""),9)=RIGHT(SUBSTITUTE('Company information'!D$4,"-",""),9))</f>
        <v/>
      </c>
      <c r="W2634" s="418">
        <f>AI2634-I2634</f>
        <v/>
      </c>
      <c r="X2634" s="455" t="n"/>
      <c r="Y2634" s="417" t="n"/>
      <c r="Z2634" s="418" t="n"/>
      <c r="AA2634" s="418" t="n"/>
      <c r="AB2634" s="418" t="n"/>
      <c r="AC2634" s="418" t="n"/>
      <c r="AD2634" s="418" t="n"/>
      <c r="AE2634" s="455" t="n"/>
      <c r="AF2634" s="455" t="n"/>
      <c r="AG2634" s="455" t="n"/>
      <c r="AH2634" s="455" t="n"/>
      <c r="AI2634" s="455" t="n"/>
      <c r="AJ2634" s="455" t="n"/>
      <c r="AK2634" s="455" t="n"/>
      <c r="AL2634" s="455" t="n"/>
      <c r="AM2634" s="455" t="n"/>
      <c r="AN2634" s="455" t="n"/>
      <c r="AO2634" s="455" t="n"/>
      <c r="AP2634" s="455" t="n"/>
      <c r="AQ2634" s="455" t="n"/>
      <c r="AR2634" s="418" t="n"/>
      <c r="AS2634" s="418" t="n"/>
      <c r="AT2634" s="418" t="n"/>
    </row>
    <row r="2635">
      <c r="A2635" s="417" t="n">
        <v>2626</v>
      </c>
      <c r="B2635" s="418" t="inlineStr">
        <is>
          <t>Security guard fee</t>
        </is>
      </c>
      <c r="C2635" s="418" t="inlineStr">
        <is>
          <t>សហ័ស សិឃ្យូរិធី ឯ.ក</t>
        </is>
      </c>
      <c r="D2635" s="418" t="inlineStr">
        <is>
          <t>K010-107032600</t>
        </is>
      </c>
      <c r="E2635" s="418" t="inlineStr">
        <is>
          <t>SHTI210295</t>
        </is>
      </c>
      <c r="F2635" s="419" t="n">
        <v>44400</v>
      </c>
      <c r="G2635" s="420" t="n">
        <v>227976</v>
      </c>
      <c r="H2635" s="418" t="n"/>
      <c r="I2635" s="455" t="n">
        <v>227976</v>
      </c>
      <c r="J2635" s="418">
        <f>IF(L2635&lt;&gt;"",L2635,K2635)</f>
        <v/>
      </c>
      <c r="K2635" s="418">
        <f>IF(AND(T2635=TRUE, U2635=TRUE, V2635=TRUE), IF(W2635&lt;-0.05, "អនុញ្ញាត (អ្នកផ្គត់ផ្គង់ប្រកាសខ្វះ)", "បានប្រកាស (អនុញ្ញាត)"), IF(AND(T2635=FALSE, U2635=FALSE, V2635=FALSE), "ព្យួរទុក (មិនមានទិន្នន័យ)", "ប្រកាសខុស (ព្យួរទុក)"))</f>
        <v/>
      </c>
      <c r="L2635" s="418" t="inlineStr"/>
      <c r="M2635" s="418" t="inlineStr"/>
      <c r="N2635" s="455" t="n"/>
      <c r="O2635" s="455">
        <f>IF(W2635&lt;0,AI2635,I2635)</f>
        <v/>
      </c>
      <c r="P2635" s="455">
        <f>I2635-O2635</f>
        <v/>
      </c>
      <c r="Q2635" s="418" t="n"/>
      <c r="R2635" s="418" t="inlineStr">
        <is>
          <t>SHTI210295</t>
        </is>
      </c>
      <c r="S2635" s="418" t="inlineStr"/>
      <c r="T2635" s="418">
        <f>R2635=S2635</f>
        <v/>
      </c>
      <c r="U2635" s="418">
        <f>AND(MONTH(F2635)=MONTH(Y2635), YEAR(F2635)=YEAR(Y2635))</f>
        <v/>
      </c>
      <c r="V2635" s="418">
        <f>AND(AC2635&lt;&gt;"", 'Company information'!D$4&lt;&gt;"", RIGHT(SUBSTITUTE(AC2635,"-",""),9)=RIGHT(SUBSTITUTE('Company information'!D$4,"-",""),9))</f>
        <v/>
      </c>
      <c r="W2635" s="418">
        <f>AI2635-I2635</f>
        <v/>
      </c>
      <c r="X2635" s="455" t="n"/>
      <c r="Y2635" s="417" t="n"/>
      <c r="Z2635" s="418" t="n"/>
      <c r="AA2635" s="418" t="n"/>
      <c r="AB2635" s="418" t="n"/>
      <c r="AC2635" s="418" t="n"/>
      <c r="AD2635" s="418" t="n"/>
      <c r="AE2635" s="455" t="n"/>
      <c r="AF2635" s="455" t="n"/>
      <c r="AG2635" s="455" t="n"/>
      <c r="AH2635" s="455" t="n"/>
      <c r="AI2635" s="455" t="n"/>
      <c r="AJ2635" s="455" t="n"/>
      <c r="AK2635" s="455" t="n"/>
      <c r="AL2635" s="455" t="n"/>
      <c r="AM2635" s="455" t="n"/>
      <c r="AN2635" s="455" t="n"/>
      <c r="AO2635" s="455" t="n"/>
      <c r="AP2635" s="455" t="n"/>
      <c r="AQ2635" s="455" t="n"/>
      <c r="AR2635" s="418" t="n"/>
      <c r="AS2635" s="418" t="n"/>
      <c r="AT2635" s="418" t="n"/>
    </row>
    <row r="2636">
      <c r="A2636" s="417" t="n">
        <v>2627</v>
      </c>
      <c r="B2636" s="418" t="inlineStr">
        <is>
          <t>Lift Off Charges</t>
        </is>
      </c>
      <c r="C2636" s="418" t="inlineStr">
        <is>
          <t>កំពង់ផែស្វយ័តភ្នំពេញ "ក.ស.ភ"</t>
        </is>
      </c>
      <c r="D2636" s="418" t="inlineStr">
        <is>
          <t>L001-100044999</t>
        </is>
      </c>
      <c r="E2636" s="418" t="inlineStr">
        <is>
          <t>INV20210740326</t>
        </is>
      </c>
      <c r="F2636" s="419" t="n">
        <v>44401</v>
      </c>
      <c r="G2636" s="420" t="n">
        <v>39082</v>
      </c>
      <c r="H2636" s="418" t="n"/>
      <c r="I2636" s="455" t="n">
        <v>39082</v>
      </c>
      <c r="J2636" s="418">
        <f>IF(L2636&lt;&gt;"",L2636,K2636)</f>
        <v/>
      </c>
      <c r="K2636" s="418">
        <f>IF(AND(T2636=TRUE, U2636=TRUE, V2636=TRUE), IF(W2636&lt;-0.05, "អនុញ្ញាត (អ្នកផ្គត់ផ្គង់ប្រកាសខ្វះ)", "បានប្រកាស (អនុញ្ញាត)"), IF(AND(T2636=FALSE, U2636=FALSE, V2636=FALSE), "ព្យួរទុក (មិនមានទិន្នន័យ)", "ប្រកាសខុស (ព្យួរទុក)"))</f>
        <v/>
      </c>
      <c r="L2636" s="418" t="inlineStr"/>
      <c r="M2636" s="418" t="inlineStr"/>
      <c r="N2636" s="455" t="n"/>
      <c r="O2636" s="455">
        <f>IF(W2636&lt;0,AI2636,I2636)</f>
        <v/>
      </c>
      <c r="P2636" s="455">
        <f>I2636-O2636</f>
        <v/>
      </c>
      <c r="Q2636" s="418" t="n"/>
      <c r="R2636" s="418" t="inlineStr">
        <is>
          <t>INV20210740326</t>
        </is>
      </c>
      <c r="S2636" s="418" t="inlineStr"/>
      <c r="T2636" s="418">
        <f>R2636=S2636</f>
        <v/>
      </c>
      <c r="U2636" s="418">
        <f>AND(MONTH(F2636)=MONTH(Y2636), YEAR(F2636)=YEAR(Y2636))</f>
        <v/>
      </c>
      <c r="V2636" s="418">
        <f>AND(AC2636&lt;&gt;"", 'Company information'!D$4&lt;&gt;"", RIGHT(SUBSTITUTE(AC2636,"-",""),9)=RIGHT(SUBSTITUTE('Company information'!D$4,"-",""),9))</f>
        <v/>
      </c>
      <c r="W2636" s="418">
        <f>AI2636-I2636</f>
        <v/>
      </c>
      <c r="X2636" s="455" t="n"/>
      <c r="Y2636" s="417" t="n"/>
      <c r="Z2636" s="418" t="n"/>
      <c r="AA2636" s="418" t="n"/>
      <c r="AB2636" s="418" t="n"/>
      <c r="AC2636" s="418" t="n"/>
      <c r="AD2636" s="418" t="n"/>
      <c r="AE2636" s="455" t="n"/>
      <c r="AF2636" s="455" t="n"/>
      <c r="AG2636" s="455" t="n"/>
      <c r="AH2636" s="455" t="n"/>
      <c r="AI2636" s="455" t="n"/>
      <c r="AJ2636" s="455" t="n"/>
      <c r="AK2636" s="455" t="n"/>
      <c r="AL2636" s="455" t="n"/>
      <c r="AM2636" s="455" t="n"/>
      <c r="AN2636" s="455" t="n"/>
      <c r="AO2636" s="455" t="n"/>
      <c r="AP2636" s="455" t="n"/>
      <c r="AQ2636" s="455" t="n"/>
      <c r="AR2636" s="418" t="n"/>
      <c r="AS2636" s="418" t="n"/>
      <c r="AT2636" s="418" t="n"/>
    </row>
    <row r="2637">
      <c r="A2637" s="417" t="n">
        <v>2628</v>
      </c>
      <c r="B2637" s="418" t="inlineStr">
        <is>
          <t>Export Administration Fee</t>
        </is>
      </c>
      <c r="C2637" s="418" t="inlineStr">
        <is>
          <t>ឆាយ ដា ឡូយីស្ទីក</t>
        </is>
      </c>
      <c r="D2637" s="418" t="inlineStr">
        <is>
          <t>L001-100063098</t>
        </is>
      </c>
      <c r="E2637" s="418" t="inlineStr">
        <is>
          <t>2107006824</t>
        </is>
      </c>
      <c r="F2637" s="419" t="n">
        <v>44323</v>
      </c>
      <c r="G2637" s="420" t="n">
        <v>193108</v>
      </c>
      <c r="H2637" s="418" t="n"/>
      <c r="I2637" s="455" t="n">
        <v>193108</v>
      </c>
      <c r="J2637" s="418">
        <f>IF(L2637&lt;&gt;"",L2637,K2637)</f>
        <v/>
      </c>
      <c r="K2637" s="418">
        <f>IF(AND(T2637=TRUE, U2637=TRUE, V2637=TRUE), IF(W2637&lt;-0.05, "អនុញ្ញាត (អ្នកផ្គត់ផ្គង់ប្រកាសខ្វះ)", "បានប្រកាស (អនុញ្ញាត)"), IF(AND(T2637=FALSE, U2637=FALSE, V2637=FALSE), "ព្យួរទុក (មិនមានទិន្នន័យ)", "ប្រកាសខុស (ព្យួរទុក)"))</f>
        <v/>
      </c>
      <c r="L2637" s="418" t="inlineStr"/>
      <c r="M2637" s="418" t="inlineStr"/>
      <c r="N2637" s="455" t="n"/>
      <c r="O2637" s="455">
        <f>IF(W2637&lt;0,AI2637,I2637)</f>
        <v/>
      </c>
      <c r="P2637" s="455">
        <f>I2637-O2637</f>
        <v/>
      </c>
      <c r="Q2637" s="418" t="n"/>
      <c r="R2637" s="418" t="inlineStr">
        <is>
          <t>2107006824</t>
        </is>
      </c>
      <c r="S2637" s="418" t="inlineStr"/>
      <c r="T2637" s="418">
        <f>R2637=S2637</f>
        <v/>
      </c>
      <c r="U2637" s="418">
        <f>AND(MONTH(F2637)=MONTH(Y2637), YEAR(F2637)=YEAR(Y2637))</f>
        <v/>
      </c>
      <c r="V2637" s="418">
        <f>AND(AC2637&lt;&gt;"", 'Company information'!D$4&lt;&gt;"", RIGHT(SUBSTITUTE(AC2637,"-",""),9)=RIGHT(SUBSTITUTE('Company information'!D$4,"-",""),9))</f>
        <v/>
      </c>
      <c r="W2637" s="418">
        <f>AI2637-I2637</f>
        <v/>
      </c>
      <c r="X2637" s="455" t="n"/>
      <c r="Y2637" s="417" t="n"/>
      <c r="Z2637" s="418" t="n"/>
      <c r="AA2637" s="418" t="n"/>
      <c r="AB2637" s="418" t="n"/>
      <c r="AC2637" s="418" t="n"/>
      <c r="AD2637" s="418" t="n"/>
      <c r="AE2637" s="455" t="n"/>
      <c r="AF2637" s="455" t="n"/>
      <c r="AG2637" s="455" t="n"/>
      <c r="AH2637" s="455" t="n"/>
      <c r="AI2637" s="455" t="n"/>
      <c r="AJ2637" s="455" t="n"/>
      <c r="AK2637" s="455" t="n"/>
      <c r="AL2637" s="455" t="n"/>
      <c r="AM2637" s="455" t="n"/>
      <c r="AN2637" s="455" t="n"/>
      <c r="AO2637" s="455" t="n"/>
      <c r="AP2637" s="455" t="n"/>
      <c r="AQ2637" s="455" t="n"/>
      <c r="AR2637" s="418" t="n"/>
      <c r="AS2637" s="418" t="n"/>
      <c r="AT2637" s="418" t="n"/>
    </row>
    <row r="2638">
      <c r="A2638" s="417" t="n">
        <v>2629</v>
      </c>
      <c r="B2638" s="418" t="inlineStr">
        <is>
          <t>THC CHARGES</t>
        </is>
      </c>
      <c r="C2638" s="418" t="inlineStr">
        <is>
          <t>អ៊ិចស្ពែឌីធ័រ ខេមបូឌា អិលធីឌី</t>
        </is>
      </c>
      <c r="D2638" s="418" t="inlineStr">
        <is>
          <t>L001-100045898</t>
        </is>
      </c>
      <c r="E2638" s="418" t="inlineStr">
        <is>
          <t>TI-0202901</t>
        </is>
      </c>
      <c r="F2638" s="419" t="n">
        <v>44384</v>
      </c>
      <c r="G2638" s="420" t="n">
        <v>202885</v>
      </c>
      <c r="H2638" s="418" t="n"/>
      <c r="I2638" s="455" t="n">
        <v>202885</v>
      </c>
      <c r="J2638" s="418">
        <f>IF(L2638&lt;&gt;"",L2638,K2638)</f>
        <v/>
      </c>
      <c r="K2638" s="418">
        <f>IF(AND(T2638=TRUE, U2638=TRUE, V2638=TRUE), IF(W2638&lt;-0.05, "អនុញ្ញាត (អ្នកផ្គត់ផ្គង់ប្រកាសខ្វះ)", "បានប្រកាស (អនុញ្ញាត)"), IF(AND(T2638=FALSE, U2638=FALSE, V2638=FALSE), "ព្យួរទុក (មិនមានទិន្នន័យ)", "ប្រកាសខុស (ព្យួរទុក)"))</f>
        <v/>
      </c>
      <c r="L2638" s="418" t="inlineStr"/>
      <c r="M2638" s="418" t="inlineStr"/>
      <c r="N2638" s="455" t="n"/>
      <c r="O2638" s="455">
        <f>IF(W2638&lt;0,AI2638,I2638)</f>
        <v/>
      </c>
      <c r="P2638" s="455">
        <f>I2638-O2638</f>
        <v/>
      </c>
      <c r="Q2638" s="418" t="n"/>
      <c r="R2638" s="418" t="inlineStr">
        <is>
          <t>TI-0202901</t>
        </is>
      </c>
      <c r="S2638" s="418" t="inlineStr"/>
      <c r="T2638" s="418">
        <f>R2638=S2638</f>
        <v/>
      </c>
      <c r="U2638" s="418">
        <f>AND(MONTH(F2638)=MONTH(Y2638), YEAR(F2638)=YEAR(Y2638))</f>
        <v/>
      </c>
      <c r="V2638" s="418">
        <f>AND(AC2638&lt;&gt;"", 'Company information'!D$4&lt;&gt;"", RIGHT(SUBSTITUTE(AC2638,"-",""),9)=RIGHT(SUBSTITUTE('Company information'!D$4,"-",""),9))</f>
        <v/>
      </c>
      <c r="W2638" s="418">
        <f>AI2638-I2638</f>
        <v/>
      </c>
      <c r="X2638" s="455" t="n"/>
      <c r="Y2638" s="417" t="n"/>
      <c r="Z2638" s="418" t="n"/>
      <c r="AA2638" s="418" t="n"/>
      <c r="AB2638" s="418" t="n"/>
      <c r="AC2638" s="418" t="n"/>
      <c r="AD2638" s="418" t="n"/>
      <c r="AE2638" s="455" t="n"/>
      <c r="AF2638" s="455" t="n"/>
      <c r="AG2638" s="455" t="n"/>
      <c r="AH2638" s="455" t="n"/>
      <c r="AI2638" s="455" t="n"/>
      <c r="AJ2638" s="455" t="n"/>
      <c r="AK2638" s="455" t="n"/>
      <c r="AL2638" s="455" t="n"/>
      <c r="AM2638" s="455" t="n"/>
      <c r="AN2638" s="455" t="n"/>
      <c r="AO2638" s="455" t="n"/>
      <c r="AP2638" s="455" t="n"/>
      <c r="AQ2638" s="455" t="n"/>
      <c r="AR2638" s="418" t="n"/>
      <c r="AS2638" s="418" t="n"/>
      <c r="AT2638" s="418" t="n"/>
    </row>
    <row r="2639">
      <c r="A2639" s="417" t="n">
        <v>2630</v>
      </c>
      <c r="B2639" s="418" t="inlineStr">
        <is>
          <t>THC CHARGES</t>
        </is>
      </c>
      <c r="C2639" s="418" t="inlineStr">
        <is>
          <t>អ៊ិចស្ពែឌីធ័រ ខេមបូឌា អិលធីឌី</t>
        </is>
      </c>
      <c r="D2639" s="418" t="inlineStr">
        <is>
          <t>L001-100045898</t>
        </is>
      </c>
      <c r="E2639" s="418" t="inlineStr">
        <is>
          <t>TI-0202902</t>
        </is>
      </c>
      <c r="F2639" s="419" t="n">
        <v>44384</v>
      </c>
      <c r="G2639" s="420" t="n">
        <v>660803</v>
      </c>
      <c r="H2639" s="418" t="n"/>
      <c r="I2639" s="455" t="n">
        <v>660803</v>
      </c>
      <c r="J2639" s="418">
        <f>IF(L2639&lt;&gt;"",L2639,K2639)</f>
        <v/>
      </c>
      <c r="K2639" s="418">
        <f>IF(AND(T2639=TRUE, U2639=TRUE, V2639=TRUE), IF(W2639&lt;-0.05, "អនុញ្ញាត (អ្នកផ្គត់ផ្គង់ប្រកាសខ្វះ)", "បានប្រកាស (អនុញ្ញាត)"), IF(AND(T2639=FALSE, U2639=FALSE, V2639=FALSE), "ព្យួរទុក (មិនមានទិន្នន័យ)", "ប្រកាសខុស (ព្យួរទុក)"))</f>
        <v/>
      </c>
      <c r="L2639" s="418" t="inlineStr"/>
      <c r="M2639" s="418" t="inlineStr"/>
      <c r="N2639" s="455" t="n"/>
      <c r="O2639" s="455">
        <f>IF(W2639&lt;0,AI2639,I2639)</f>
        <v/>
      </c>
      <c r="P2639" s="455">
        <f>I2639-O2639</f>
        <v/>
      </c>
      <c r="Q2639" s="418" t="n"/>
      <c r="R2639" s="418" t="inlineStr">
        <is>
          <t>TI-0202902</t>
        </is>
      </c>
      <c r="S2639" s="418" t="inlineStr"/>
      <c r="T2639" s="418">
        <f>R2639=S2639</f>
        <v/>
      </c>
      <c r="U2639" s="418">
        <f>AND(MONTH(F2639)=MONTH(Y2639), YEAR(F2639)=YEAR(Y2639))</f>
        <v/>
      </c>
      <c r="V2639" s="418">
        <f>AND(AC2639&lt;&gt;"", 'Company information'!D$4&lt;&gt;"", RIGHT(SUBSTITUTE(AC2639,"-",""),9)=RIGHT(SUBSTITUTE('Company information'!D$4,"-",""),9))</f>
        <v/>
      </c>
      <c r="W2639" s="418">
        <f>AI2639-I2639</f>
        <v/>
      </c>
      <c r="X2639" s="455" t="n"/>
      <c r="Y2639" s="417" t="n"/>
      <c r="Z2639" s="418" t="n"/>
      <c r="AA2639" s="418" t="n"/>
      <c r="AB2639" s="418" t="n"/>
      <c r="AC2639" s="418" t="n"/>
      <c r="AD2639" s="418" t="n"/>
      <c r="AE2639" s="455" t="n"/>
      <c r="AF2639" s="455" t="n"/>
      <c r="AG2639" s="455" t="n"/>
      <c r="AH2639" s="455" t="n"/>
      <c r="AI2639" s="455" t="n"/>
      <c r="AJ2639" s="455" t="n"/>
      <c r="AK2639" s="455" t="n"/>
      <c r="AL2639" s="455" t="n"/>
      <c r="AM2639" s="455" t="n"/>
      <c r="AN2639" s="455" t="n"/>
      <c r="AO2639" s="455" t="n"/>
      <c r="AP2639" s="455" t="n"/>
      <c r="AQ2639" s="455" t="n"/>
      <c r="AR2639" s="418" t="n"/>
      <c r="AS2639" s="418" t="n"/>
      <c r="AT2639" s="418" t="n"/>
    </row>
    <row r="2640">
      <c r="A2640" s="417" t="n">
        <v>2631</v>
      </c>
      <c r="B2640" s="418" t="inlineStr">
        <is>
          <t>THC CHARGES</t>
        </is>
      </c>
      <c r="C2640" s="418" t="inlineStr">
        <is>
          <t>អ៊ិចស្ពែឌីធ័រ ខេមបូឌា អិលធីឌី</t>
        </is>
      </c>
      <c r="D2640" s="418" t="inlineStr">
        <is>
          <t>L001-100045898</t>
        </is>
      </c>
      <c r="E2640" s="418" t="inlineStr">
        <is>
          <t>TI-0202907</t>
        </is>
      </c>
      <c r="F2640" s="419" t="n">
        <v>44384</v>
      </c>
      <c r="G2640" s="420" t="n">
        <v>480958</v>
      </c>
      <c r="H2640" s="418" t="n"/>
      <c r="I2640" s="455" t="n">
        <v>480958</v>
      </c>
      <c r="J2640" s="418">
        <f>IF(L2640&lt;&gt;"",L2640,K2640)</f>
        <v/>
      </c>
      <c r="K2640" s="418">
        <f>IF(AND(T2640=TRUE, U2640=TRUE, V2640=TRUE), IF(W2640&lt;-0.05, "អនុញ្ញាត (អ្នកផ្គត់ផ្គង់ប្រកាសខ្វះ)", "បានប្រកាស (អនុញ្ញាត)"), IF(AND(T2640=FALSE, U2640=FALSE, V2640=FALSE), "ព្យួរទុក (មិនមានទិន្នន័យ)", "ប្រកាសខុស (ព្យួរទុក)"))</f>
        <v/>
      </c>
      <c r="L2640" s="418" t="inlineStr"/>
      <c r="M2640" s="418" t="inlineStr"/>
      <c r="N2640" s="455" t="n"/>
      <c r="O2640" s="455">
        <f>IF(W2640&lt;0,AI2640,I2640)</f>
        <v/>
      </c>
      <c r="P2640" s="455">
        <f>I2640-O2640</f>
        <v/>
      </c>
      <c r="Q2640" s="418" t="n"/>
      <c r="R2640" s="418" t="inlineStr">
        <is>
          <t>TI-0202907</t>
        </is>
      </c>
      <c r="S2640" s="418" t="inlineStr"/>
      <c r="T2640" s="418">
        <f>R2640=S2640</f>
        <v/>
      </c>
      <c r="U2640" s="418">
        <f>AND(MONTH(F2640)=MONTH(Y2640), YEAR(F2640)=YEAR(Y2640))</f>
        <v/>
      </c>
      <c r="V2640" s="418">
        <f>AND(AC2640&lt;&gt;"", 'Company information'!D$4&lt;&gt;"", RIGHT(SUBSTITUTE(AC2640,"-",""),9)=RIGHT(SUBSTITUTE('Company information'!D$4,"-",""),9))</f>
        <v/>
      </c>
      <c r="W2640" s="418">
        <f>AI2640-I2640</f>
        <v/>
      </c>
      <c r="X2640" s="455" t="n"/>
      <c r="Y2640" s="417" t="n"/>
      <c r="Z2640" s="418" t="n"/>
      <c r="AA2640" s="418" t="n"/>
      <c r="AB2640" s="418" t="n"/>
      <c r="AC2640" s="418" t="n"/>
      <c r="AD2640" s="418" t="n"/>
      <c r="AE2640" s="455" t="n"/>
      <c r="AF2640" s="455" t="n"/>
      <c r="AG2640" s="455" t="n"/>
      <c r="AH2640" s="455" t="n"/>
      <c r="AI2640" s="455" t="n"/>
      <c r="AJ2640" s="455" t="n"/>
      <c r="AK2640" s="455" t="n"/>
      <c r="AL2640" s="455" t="n"/>
      <c r="AM2640" s="455" t="n"/>
      <c r="AN2640" s="455" t="n"/>
      <c r="AO2640" s="455" t="n"/>
      <c r="AP2640" s="455" t="n"/>
      <c r="AQ2640" s="455" t="n"/>
      <c r="AR2640" s="418" t="n"/>
      <c r="AS2640" s="418" t="n"/>
      <c r="AT2640" s="418" t="n"/>
    </row>
    <row r="2641">
      <c r="A2641" s="417" t="n">
        <v>2632</v>
      </c>
      <c r="B2641" s="418" t="inlineStr">
        <is>
          <t>THC CHARGES</t>
        </is>
      </c>
      <c r="C2641" s="418" t="inlineStr">
        <is>
          <t>អ៊ិចស្ពែឌីធ័រ ខេមបូឌា អិលធីឌី</t>
        </is>
      </c>
      <c r="D2641" s="418" t="inlineStr">
        <is>
          <t>L001-100045898</t>
        </is>
      </c>
      <c r="E2641" s="418" t="inlineStr">
        <is>
          <t>TI-0203727</t>
        </is>
      </c>
      <c r="F2641" s="419" t="n">
        <v>44392</v>
      </c>
      <c r="G2641" s="420" t="n">
        <v>326087</v>
      </c>
      <c r="H2641" s="418" t="n"/>
      <c r="I2641" s="455" t="n">
        <v>326087</v>
      </c>
      <c r="J2641" s="418">
        <f>IF(L2641&lt;&gt;"",L2641,K2641)</f>
        <v/>
      </c>
      <c r="K2641" s="418">
        <f>IF(AND(T2641=TRUE, U2641=TRUE, V2641=TRUE), IF(W2641&lt;-0.05, "អនុញ្ញាត (អ្នកផ្គត់ផ្គង់ប្រកាសខ្វះ)", "បានប្រកាស (អនុញ្ញាត)"), IF(AND(T2641=FALSE, U2641=FALSE, V2641=FALSE), "ព្យួរទុក (មិនមានទិន្នន័យ)", "ប្រកាសខុស (ព្យួរទុក)"))</f>
        <v/>
      </c>
      <c r="L2641" s="418" t="inlineStr"/>
      <c r="M2641" s="418" t="inlineStr"/>
      <c r="N2641" s="455" t="n"/>
      <c r="O2641" s="455">
        <f>IF(W2641&lt;0,AI2641,I2641)</f>
        <v/>
      </c>
      <c r="P2641" s="455">
        <f>I2641-O2641</f>
        <v/>
      </c>
      <c r="Q2641" s="418" t="n"/>
      <c r="R2641" s="418" t="inlineStr">
        <is>
          <t>TI-0203727</t>
        </is>
      </c>
      <c r="S2641" s="418" t="inlineStr"/>
      <c r="T2641" s="418">
        <f>R2641=S2641</f>
        <v/>
      </c>
      <c r="U2641" s="418">
        <f>AND(MONTH(F2641)=MONTH(Y2641), YEAR(F2641)=YEAR(Y2641))</f>
        <v/>
      </c>
      <c r="V2641" s="418">
        <f>AND(AC2641&lt;&gt;"", 'Company information'!D$4&lt;&gt;"", RIGHT(SUBSTITUTE(AC2641,"-",""),9)=RIGHT(SUBSTITUTE('Company information'!D$4,"-",""),9))</f>
        <v/>
      </c>
      <c r="W2641" s="418">
        <f>AI2641-I2641</f>
        <v/>
      </c>
      <c r="X2641" s="455" t="n"/>
      <c r="Y2641" s="417" t="n"/>
      <c r="Z2641" s="418" t="n"/>
      <c r="AA2641" s="418" t="n"/>
      <c r="AB2641" s="418" t="n"/>
      <c r="AC2641" s="418" t="n"/>
      <c r="AD2641" s="418" t="n"/>
      <c r="AE2641" s="455" t="n"/>
      <c r="AF2641" s="455" t="n"/>
      <c r="AG2641" s="455" t="n"/>
      <c r="AH2641" s="455" t="n"/>
      <c r="AI2641" s="455" t="n"/>
      <c r="AJ2641" s="455" t="n"/>
      <c r="AK2641" s="455" t="n"/>
      <c r="AL2641" s="455" t="n"/>
      <c r="AM2641" s="455" t="n"/>
      <c r="AN2641" s="455" t="n"/>
      <c r="AO2641" s="455" t="n"/>
      <c r="AP2641" s="455" t="n"/>
      <c r="AQ2641" s="455" t="n"/>
      <c r="AR2641" s="418" t="n"/>
      <c r="AS2641" s="418" t="n"/>
      <c r="AT2641" s="418" t="n"/>
    </row>
    <row r="2642">
      <c r="A2642" s="417" t="n">
        <v>2633</v>
      </c>
      <c r="B2642" s="418" t="inlineStr">
        <is>
          <t>THC CHARGES</t>
        </is>
      </c>
      <c r="C2642" s="418" t="inlineStr">
        <is>
          <t>អ៊ិចស្ពែឌីធ័រ ខេមបូឌា អិលធីឌី</t>
        </is>
      </c>
      <c r="D2642" s="418" t="inlineStr">
        <is>
          <t>L001-100045898</t>
        </is>
      </c>
      <c r="E2642" s="418" t="inlineStr">
        <is>
          <t>TI-0203728</t>
        </is>
      </c>
      <c r="F2642" s="419" t="n">
        <v>44392</v>
      </c>
      <c r="G2642" s="420" t="n">
        <v>283749</v>
      </c>
      <c r="H2642" s="418" t="n"/>
      <c r="I2642" s="455" t="n">
        <v>283749</v>
      </c>
      <c r="J2642" s="418">
        <f>IF(L2642&lt;&gt;"",L2642,K2642)</f>
        <v/>
      </c>
      <c r="K2642" s="418">
        <f>IF(AND(T2642=TRUE, U2642=TRUE, V2642=TRUE), IF(W2642&lt;-0.05, "អនុញ្ញាត (អ្នកផ្គត់ផ្គង់ប្រកាសខ្វះ)", "បានប្រកាស (អនុញ្ញាត)"), IF(AND(T2642=FALSE, U2642=FALSE, V2642=FALSE), "ព្យួរទុក (មិនមានទិន្នន័យ)", "ប្រកាសខុស (ព្យួរទុក)"))</f>
        <v/>
      </c>
      <c r="L2642" s="418" t="inlineStr"/>
      <c r="M2642" s="418" t="inlineStr"/>
      <c r="N2642" s="455" t="n"/>
      <c r="O2642" s="455">
        <f>IF(W2642&lt;0,AI2642,I2642)</f>
        <v/>
      </c>
      <c r="P2642" s="455">
        <f>I2642-O2642</f>
        <v/>
      </c>
      <c r="Q2642" s="418" t="n"/>
      <c r="R2642" s="418" t="inlineStr">
        <is>
          <t>TI-0203728</t>
        </is>
      </c>
      <c r="S2642" s="418" t="inlineStr"/>
      <c r="T2642" s="418">
        <f>R2642=S2642</f>
        <v/>
      </c>
      <c r="U2642" s="418">
        <f>AND(MONTH(F2642)=MONTH(Y2642), YEAR(F2642)=YEAR(Y2642))</f>
        <v/>
      </c>
      <c r="V2642" s="418">
        <f>AND(AC2642&lt;&gt;"", 'Company information'!D$4&lt;&gt;"", RIGHT(SUBSTITUTE(AC2642,"-",""),9)=RIGHT(SUBSTITUTE('Company information'!D$4,"-",""),9))</f>
        <v/>
      </c>
      <c r="W2642" s="418">
        <f>AI2642-I2642</f>
        <v/>
      </c>
      <c r="X2642" s="455" t="n"/>
      <c r="Y2642" s="417" t="n"/>
      <c r="Z2642" s="418" t="n"/>
      <c r="AA2642" s="418" t="n"/>
      <c r="AB2642" s="418" t="n"/>
      <c r="AC2642" s="418" t="n"/>
      <c r="AD2642" s="418" t="n"/>
      <c r="AE2642" s="455" t="n"/>
      <c r="AF2642" s="455" t="n"/>
      <c r="AG2642" s="455" t="n"/>
      <c r="AH2642" s="455" t="n"/>
      <c r="AI2642" s="455" t="n"/>
      <c r="AJ2642" s="455" t="n"/>
      <c r="AK2642" s="455" t="n"/>
      <c r="AL2642" s="455" t="n"/>
      <c r="AM2642" s="455" t="n"/>
      <c r="AN2642" s="455" t="n"/>
      <c r="AO2642" s="455" t="n"/>
      <c r="AP2642" s="455" t="n"/>
      <c r="AQ2642" s="455" t="n"/>
      <c r="AR2642" s="418" t="n"/>
      <c r="AS2642" s="418" t="n"/>
      <c r="AT2642" s="418" t="n"/>
    </row>
    <row r="2643">
      <c r="A2643" s="417" t="n">
        <v>2634</v>
      </c>
      <c r="B2643" s="418" t="inlineStr">
        <is>
          <t>THC CHARGES</t>
        </is>
      </c>
      <c r="C2643" s="418" t="inlineStr">
        <is>
          <t>អ៊ិចស្ពែឌីធ័រ ខេមបូឌា អិលធីឌី</t>
        </is>
      </c>
      <c r="D2643" s="418" t="inlineStr">
        <is>
          <t>L001-100045898</t>
        </is>
      </c>
      <c r="E2643" s="418" t="inlineStr">
        <is>
          <t>TI-0203729</t>
        </is>
      </c>
      <c r="F2643" s="419" t="n">
        <v>44392</v>
      </c>
      <c r="G2643" s="420" t="n">
        <v>1061310</v>
      </c>
      <c r="H2643" s="418" t="n"/>
      <c r="I2643" s="455" t="n">
        <v>1061310</v>
      </c>
      <c r="J2643" s="418">
        <f>IF(L2643&lt;&gt;"",L2643,K2643)</f>
        <v/>
      </c>
      <c r="K2643" s="418">
        <f>IF(AND(T2643=TRUE, U2643=TRUE, V2643=TRUE), IF(W2643&lt;-0.05, "អនុញ្ញាត (អ្នកផ្គត់ផ្គង់ប្រកាសខ្វះ)", "បានប្រកាស (អនុញ្ញាត)"), IF(AND(T2643=FALSE, U2643=FALSE, V2643=FALSE), "ព្យួរទុក (មិនមានទិន្នន័យ)", "ប្រកាសខុស (ព្យួរទុក)"))</f>
        <v/>
      </c>
      <c r="L2643" s="418" t="inlineStr"/>
      <c r="M2643" s="418" t="inlineStr"/>
      <c r="N2643" s="455" t="n"/>
      <c r="O2643" s="455">
        <f>IF(W2643&lt;0,AI2643,I2643)</f>
        <v/>
      </c>
      <c r="P2643" s="455">
        <f>I2643-O2643</f>
        <v/>
      </c>
      <c r="Q2643" s="418" t="n"/>
      <c r="R2643" s="418" t="inlineStr">
        <is>
          <t>TI-0203729</t>
        </is>
      </c>
      <c r="S2643" s="418" t="inlineStr"/>
      <c r="T2643" s="418">
        <f>R2643=S2643</f>
        <v/>
      </c>
      <c r="U2643" s="418">
        <f>AND(MONTH(F2643)=MONTH(Y2643), YEAR(F2643)=YEAR(Y2643))</f>
        <v/>
      </c>
      <c r="V2643" s="418">
        <f>AND(AC2643&lt;&gt;"", 'Company information'!D$4&lt;&gt;"", RIGHT(SUBSTITUTE(AC2643,"-",""),9)=RIGHT(SUBSTITUTE('Company information'!D$4,"-",""),9))</f>
        <v/>
      </c>
      <c r="W2643" s="418">
        <f>AI2643-I2643</f>
        <v/>
      </c>
      <c r="X2643" s="455" t="n"/>
      <c r="Y2643" s="417" t="n"/>
      <c r="Z2643" s="418" t="n"/>
      <c r="AA2643" s="418" t="n"/>
      <c r="AB2643" s="418" t="n"/>
      <c r="AC2643" s="418" t="n"/>
      <c r="AD2643" s="418" t="n"/>
      <c r="AE2643" s="455" t="n"/>
      <c r="AF2643" s="455" t="n"/>
      <c r="AG2643" s="455" t="n"/>
      <c r="AH2643" s="455" t="n"/>
      <c r="AI2643" s="455" t="n"/>
      <c r="AJ2643" s="455" t="n"/>
      <c r="AK2643" s="455" t="n"/>
      <c r="AL2643" s="455" t="n"/>
      <c r="AM2643" s="455" t="n"/>
      <c r="AN2643" s="455" t="n"/>
      <c r="AO2643" s="455" t="n"/>
      <c r="AP2643" s="455" t="n"/>
      <c r="AQ2643" s="455" t="n"/>
      <c r="AR2643" s="418" t="n"/>
      <c r="AS2643" s="418" t="n"/>
      <c r="AT2643" s="418" t="n"/>
    </row>
    <row r="2644">
      <c r="A2644" s="417" t="n">
        <v>2635</v>
      </c>
      <c r="B2644" s="418" t="inlineStr">
        <is>
          <t>THC CHARGES</t>
        </is>
      </c>
      <c r="C2644" s="418" t="inlineStr">
        <is>
          <t>អ៊ិចស្ពែឌីធ័រ ខេមបូឌា អិលធីឌី</t>
        </is>
      </c>
      <c r="D2644" s="418" t="inlineStr">
        <is>
          <t>L001-100045898</t>
        </is>
      </c>
      <c r="E2644" s="418" t="inlineStr">
        <is>
          <t>TI-0203730</t>
        </is>
      </c>
      <c r="F2644" s="419" t="n">
        <v>44392</v>
      </c>
      <c r="G2644" s="420" t="n">
        <v>729523</v>
      </c>
      <c r="H2644" s="418" t="n"/>
      <c r="I2644" s="455" t="n">
        <v>729523</v>
      </c>
      <c r="J2644" s="418">
        <f>IF(L2644&lt;&gt;"",L2644,K2644)</f>
        <v/>
      </c>
      <c r="K2644" s="418">
        <f>IF(AND(T2644=TRUE, U2644=TRUE, V2644=TRUE), IF(W2644&lt;-0.05, "អនុញ្ញាត (អ្នកផ្គត់ផ្គង់ប្រកាសខ្វះ)", "បានប្រកាស (អនុញ្ញាត)"), IF(AND(T2644=FALSE, U2644=FALSE, V2644=FALSE), "ព្យួរទុក (មិនមានទិន្នន័យ)", "ប្រកាសខុស (ព្យួរទុក)"))</f>
        <v/>
      </c>
      <c r="L2644" s="418" t="inlineStr"/>
      <c r="M2644" s="418" t="inlineStr"/>
      <c r="N2644" s="455" t="n"/>
      <c r="O2644" s="455">
        <f>IF(W2644&lt;0,AI2644,I2644)</f>
        <v/>
      </c>
      <c r="P2644" s="455">
        <f>I2644-O2644</f>
        <v/>
      </c>
      <c r="Q2644" s="418" t="n"/>
      <c r="R2644" s="418" t="inlineStr">
        <is>
          <t>TI-0203730</t>
        </is>
      </c>
      <c r="S2644" s="418" t="inlineStr"/>
      <c r="T2644" s="418">
        <f>R2644=S2644</f>
        <v/>
      </c>
      <c r="U2644" s="418">
        <f>AND(MONTH(F2644)=MONTH(Y2644), YEAR(F2644)=YEAR(Y2644))</f>
        <v/>
      </c>
      <c r="V2644" s="418">
        <f>AND(AC2644&lt;&gt;"", 'Company information'!D$4&lt;&gt;"", RIGHT(SUBSTITUTE(AC2644,"-",""),9)=RIGHT(SUBSTITUTE('Company information'!D$4,"-",""),9))</f>
        <v/>
      </c>
      <c r="W2644" s="418">
        <f>AI2644-I2644</f>
        <v/>
      </c>
      <c r="X2644" s="455" t="n"/>
      <c r="Y2644" s="417" t="n"/>
      <c r="Z2644" s="418" t="n"/>
      <c r="AA2644" s="418" t="n"/>
      <c r="AB2644" s="418" t="n"/>
      <c r="AC2644" s="418" t="n"/>
      <c r="AD2644" s="418" t="n"/>
      <c r="AE2644" s="455" t="n"/>
      <c r="AF2644" s="455" t="n"/>
      <c r="AG2644" s="455" t="n"/>
      <c r="AH2644" s="455" t="n"/>
      <c r="AI2644" s="455" t="n"/>
      <c r="AJ2644" s="455" t="n"/>
      <c r="AK2644" s="455" t="n"/>
      <c r="AL2644" s="455" t="n"/>
      <c r="AM2644" s="455" t="n"/>
      <c r="AN2644" s="455" t="n"/>
      <c r="AO2644" s="455" t="n"/>
      <c r="AP2644" s="455" t="n"/>
      <c r="AQ2644" s="455" t="n"/>
      <c r="AR2644" s="418" t="n"/>
      <c r="AS2644" s="418" t="n"/>
      <c r="AT2644" s="418" t="n"/>
    </row>
    <row r="2645">
      <c r="A2645" s="417" t="n">
        <v>2636</v>
      </c>
      <c r="B2645" s="418" t="inlineStr">
        <is>
          <t>THC CHARGES</t>
        </is>
      </c>
      <c r="C2645" s="418" t="inlineStr">
        <is>
          <t>អ៊ិចស្ពែឌីធ័រ ខេមបូឌា អិលធីឌី</t>
        </is>
      </c>
      <c r="D2645" s="418" t="inlineStr">
        <is>
          <t>L001-100045898</t>
        </is>
      </c>
      <c r="E2645" s="418" t="inlineStr">
        <is>
          <t>TI-0204379</t>
        </is>
      </c>
      <c r="F2645" s="419" t="n">
        <v>44398</v>
      </c>
      <c r="G2645" s="420" t="n">
        <v>147814</v>
      </c>
      <c r="H2645" s="418" t="n"/>
      <c r="I2645" s="455" t="n">
        <v>147814</v>
      </c>
      <c r="J2645" s="418">
        <f>IF(L2645&lt;&gt;"",L2645,K2645)</f>
        <v/>
      </c>
      <c r="K2645" s="418">
        <f>IF(AND(T2645=TRUE, U2645=TRUE, V2645=TRUE), IF(W2645&lt;-0.05, "អនុញ្ញាត (អ្នកផ្គត់ផ្គង់ប្រកាសខ្វះ)", "បានប្រកាស (អនុញ្ញាត)"), IF(AND(T2645=FALSE, U2645=FALSE, V2645=FALSE), "ព្យួរទុក (មិនមានទិន្នន័យ)", "ប្រកាសខុស (ព្យួរទុក)"))</f>
        <v/>
      </c>
      <c r="L2645" s="418" t="inlineStr"/>
      <c r="M2645" s="418" t="inlineStr"/>
      <c r="N2645" s="455" t="n"/>
      <c r="O2645" s="455">
        <f>IF(W2645&lt;0,AI2645,I2645)</f>
        <v/>
      </c>
      <c r="P2645" s="455">
        <f>I2645-O2645</f>
        <v/>
      </c>
      <c r="Q2645" s="418" t="n"/>
      <c r="R2645" s="418" t="inlineStr">
        <is>
          <t>TI-0204379</t>
        </is>
      </c>
      <c r="S2645" s="418" t="inlineStr"/>
      <c r="T2645" s="418">
        <f>R2645=S2645</f>
        <v/>
      </c>
      <c r="U2645" s="418">
        <f>AND(MONTH(F2645)=MONTH(Y2645), YEAR(F2645)=YEAR(Y2645))</f>
        <v/>
      </c>
      <c r="V2645" s="418">
        <f>AND(AC2645&lt;&gt;"", 'Company information'!D$4&lt;&gt;"", RIGHT(SUBSTITUTE(AC2645,"-",""),9)=RIGHT(SUBSTITUTE('Company information'!D$4,"-",""),9))</f>
        <v/>
      </c>
      <c r="W2645" s="418">
        <f>AI2645-I2645</f>
        <v/>
      </c>
      <c r="X2645" s="455" t="n"/>
      <c r="Y2645" s="417" t="n"/>
      <c r="Z2645" s="418" t="n"/>
      <c r="AA2645" s="418" t="n"/>
      <c r="AB2645" s="418" t="n"/>
      <c r="AC2645" s="418" t="n"/>
      <c r="AD2645" s="418" t="n"/>
      <c r="AE2645" s="455" t="n"/>
      <c r="AF2645" s="455" t="n"/>
      <c r="AG2645" s="455" t="n"/>
      <c r="AH2645" s="455" t="n"/>
      <c r="AI2645" s="455" t="n"/>
      <c r="AJ2645" s="455" t="n"/>
      <c r="AK2645" s="455" t="n"/>
      <c r="AL2645" s="455" t="n"/>
      <c r="AM2645" s="455" t="n"/>
      <c r="AN2645" s="455" t="n"/>
      <c r="AO2645" s="455" t="n"/>
      <c r="AP2645" s="455" t="n"/>
      <c r="AQ2645" s="455" t="n"/>
      <c r="AR2645" s="418" t="n"/>
      <c r="AS2645" s="418" t="n"/>
      <c r="AT2645" s="418" t="n"/>
    </row>
    <row r="2646">
      <c r="A2646" s="417" t="n">
        <v>2637</v>
      </c>
      <c r="B2646" s="418" t="inlineStr">
        <is>
          <t>THC CHARGES</t>
        </is>
      </c>
      <c r="C2646" s="418" t="inlineStr">
        <is>
          <t>អ៊ិចស្ពែឌីធ័រ ខេមបូឌា អិលធីឌី</t>
        </is>
      </c>
      <c r="D2646" s="418" t="inlineStr">
        <is>
          <t>L001-100045898</t>
        </is>
      </c>
      <c r="E2646" s="418" t="inlineStr">
        <is>
          <t>TI-0205063</t>
        </is>
      </c>
      <c r="F2646" s="419" t="n">
        <v>44404</v>
      </c>
      <c r="G2646" s="420" t="n">
        <v>451992</v>
      </c>
      <c r="H2646" s="418" t="n"/>
      <c r="I2646" s="455" t="n">
        <v>451992</v>
      </c>
      <c r="J2646" s="418">
        <f>IF(L2646&lt;&gt;"",L2646,K2646)</f>
        <v/>
      </c>
      <c r="K2646" s="418">
        <f>IF(AND(T2646=TRUE, U2646=TRUE, V2646=TRUE), IF(W2646&lt;-0.05, "អនុញ្ញាត (អ្នកផ្គត់ផ្គង់ប្រកាសខ្វះ)", "បានប្រកាស (អនុញ្ញាត)"), IF(AND(T2646=FALSE, U2646=FALSE, V2646=FALSE), "ព្យួរទុក (មិនមានទិន្នន័យ)", "ប្រកាសខុស (ព្យួរទុក)"))</f>
        <v/>
      </c>
      <c r="L2646" s="418" t="inlineStr"/>
      <c r="M2646" s="418" t="inlineStr"/>
      <c r="N2646" s="455" t="n"/>
      <c r="O2646" s="455">
        <f>IF(W2646&lt;0,AI2646,I2646)</f>
        <v/>
      </c>
      <c r="P2646" s="455">
        <f>I2646-O2646</f>
        <v/>
      </c>
      <c r="Q2646" s="418" t="n"/>
      <c r="R2646" s="418" t="inlineStr">
        <is>
          <t>TI-0205063</t>
        </is>
      </c>
      <c r="S2646" s="418" t="inlineStr"/>
      <c r="T2646" s="418">
        <f>R2646=S2646</f>
        <v/>
      </c>
      <c r="U2646" s="418">
        <f>AND(MONTH(F2646)=MONTH(Y2646), YEAR(F2646)=YEAR(Y2646))</f>
        <v/>
      </c>
      <c r="V2646" s="418">
        <f>AND(AC2646&lt;&gt;"", 'Company information'!D$4&lt;&gt;"", RIGHT(SUBSTITUTE(AC2646,"-",""),9)=RIGHT(SUBSTITUTE('Company information'!D$4,"-",""),9))</f>
        <v/>
      </c>
      <c r="W2646" s="418">
        <f>AI2646-I2646</f>
        <v/>
      </c>
      <c r="X2646" s="455" t="n"/>
      <c r="Y2646" s="417" t="n"/>
      <c r="Z2646" s="418" t="n"/>
      <c r="AA2646" s="418" t="n"/>
      <c r="AB2646" s="418" t="n"/>
      <c r="AC2646" s="418" t="n"/>
      <c r="AD2646" s="418" t="n"/>
      <c r="AE2646" s="455" t="n"/>
      <c r="AF2646" s="455" t="n"/>
      <c r="AG2646" s="455" t="n"/>
      <c r="AH2646" s="455" t="n"/>
      <c r="AI2646" s="455" t="n"/>
      <c r="AJ2646" s="455" t="n"/>
      <c r="AK2646" s="455" t="n"/>
      <c r="AL2646" s="455" t="n"/>
      <c r="AM2646" s="455" t="n"/>
      <c r="AN2646" s="455" t="n"/>
      <c r="AO2646" s="455" t="n"/>
      <c r="AP2646" s="455" t="n"/>
      <c r="AQ2646" s="455" t="n"/>
      <c r="AR2646" s="418" t="n"/>
      <c r="AS2646" s="418" t="n"/>
      <c r="AT2646" s="418" t="n"/>
    </row>
    <row r="2647">
      <c r="A2647" s="417" t="n">
        <v>2638</v>
      </c>
      <c r="B2647" s="418" t="inlineStr">
        <is>
          <t>THC CHARGES</t>
        </is>
      </c>
      <c r="C2647" s="418" t="inlineStr">
        <is>
          <t>អ៊ិចស្ពែឌីធ័រ ខេមបូឌា អិលធីឌី</t>
        </is>
      </c>
      <c r="D2647" s="418" t="inlineStr">
        <is>
          <t>L001-100045898</t>
        </is>
      </c>
      <c r="E2647" s="418" t="inlineStr">
        <is>
          <t>TI-0205064</t>
        </is>
      </c>
      <c r="F2647" s="419" t="n">
        <v>44404</v>
      </c>
      <c r="G2647" s="420" t="n">
        <v>311915</v>
      </c>
      <c r="H2647" s="418" t="n"/>
      <c r="I2647" s="455" t="n">
        <v>311915</v>
      </c>
      <c r="J2647" s="418">
        <f>IF(L2647&lt;&gt;"",L2647,K2647)</f>
        <v/>
      </c>
      <c r="K2647" s="418">
        <f>IF(AND(T2647=TRUE, U2647=TRUE, V2647=TRUE), IF(W2647&lt;-0.05, "អនុញ្ញាត (អ្នកផ្គត់ផ្គង់ប្រកាសខ្វះ)", "បានប្រកាស (អនុញ្ញាត)"), IF(AND(T2647=FALSE, U2647=FALSE, V2647=FALSE), "ព្យួរទុក (មិនមានទិន្នន័យ)", "ប្រកាសខុស (ព្យួរទុក)"))</f>
        <v/>
      </c>
      <c r="L2647" s="418" t="inlineStr"/>
      <c r="M2647" s="418" t="inlineStr"/>
      <c r="N2647" s="455" t="n"/>
      <c r="O2647" s="455">
        <f>IF(W2647&lt;0,AI2647,I2647)</f>
        <v/>
      </c>
      <c r="P2647" s="455">
        <f>I2647-O2647</f>
        <v/>
      </c>
      <c r="Q2647" s="418" t="n"/>
      <c r="R2647" s="418" t="inlineStr">
        <is>
          <t>TI-0205064</t>
        </is>
      </c>
      <c r="S2647" s="418" t="inlineStr"/>
      <c r="T2647" s="418">
        <f>R2647=S2647</f>
        <v/>
      </c>
      <c r="U2647" s="418">
        <f>AND(MONTH(F2647)=MONTH(Y2647), YEAR(F2647)=YEAR(Y2647))</f>
        <v/>
      </c>
      <c r="V2647" s="418">
        <f>AND(AC2647&lt;&gt;"", 'Company information'!D$4&lt;&gt;"", RIGHT(SUBSTITUTE(AC2647,"-",""),9)=RIGHT(SUBSTITUTE('Company information'!D$4,"-",""),9))</f>
        <v/>
      </c>
      <c r="W2647" s="418">
        <f>AI2647-I2647</f>
        <v/>
      </c>
      <c r="X2647" s="455" t="n"/>
      <c r="Y2647" s="417" t="n"/>
      <c r="Z2647" s="418" t="n"/>
      <c r="AA2647" s="418" t="n"/>
      <c r="AB2647" s="418" t="n"/>
      <c r="AC2647" s="418" t="n"/>
      <c r="AD2647" s="418" t="n"/>
      <c r="AE2647" s="455" t="n"/>
      <c r="AF2647" s="455" t="n"/>
      <c r="AG2647" s="455" t="n"/>
      <c r="AH2647" s="455" t="n"/>
      <c r="AI2647" s="455" t="n"/>
      <c r="AJ2647" s="455" t="n"/>
      <c r="AK2647" s="455" t="n"/>
      <c r="AL2647" s="455" t="n"/>
      <c r="AM2647" s="455" t="n"/>
      <c r="AN2647" s="455" t="n"/>
      <c r="AO2647" s="455" t="n"/>
      <c r="AP2647" s="455" t="n"/>
      <c r="AQ2647" s="455" t="n"/>
      <c r="AR2647" s="418" t="n"/>
      <c r="AS2647" s="418" t="n"/>
      <c r="AT2647" s="418" t="n"/>
    </row>
    <row r="2648">
      <c r="A2648" s="417" t="n">
        <v>2639</v>
      </c>
      <c r="B2648" s="418" t="inlineStr">
        <is>
          <t>ផ្លាកក្រដាសនិងក្រដាស</t>
        </is>
      </c>
      <c r="C2648" s="418" t="inlineStr">
        <is>
          <t>ដុងគ័ន ស៊ីធី ហ្វាញស្តារ ព្រីនធីង (ខេមបូឌា)</t>
        </is>
      </c>
      <c r="D2648" s="418" t="inlineStr">
        <is>
          <t>L001-100193021</t>
        </is>
      </c>
      <c r="E2648" s="418" t="inlineStr">
        <is>
          <t>000355</t>
        </is>
      </c>
      <c r="F2648" s="419" t="n">
        <v>44404</v>
      </c>
      <c r="G2648" s="420" t="n">
        <v>5481350</v>
      </c>
      <c r="H2648" s="418" t="n"/>
      <c r="I2648" s="455" t="n">
        <v>5481350</v>
      </c>
      <c r="J2648" s="418">
        <f>IF(L2648&lt;&gt;"",L2648,K2648)</f>
        <v/>
      </c>
      <c r="K2648" s="418">
        <f>IF(AND(T2648=TRUE, U2648=TRUE, V2648=TRUE), IF(W2648&lt;-0.05, "អនុញ្ញាត (អ្នកផ្គត់ផ្គង់ប្រកាសខ្វះ)", "បានប្រកាស (អនុញ្ញាត)"), IF(AND(T2648=FALSE, U2648=FALSE, V2648=FALSE), "ព្យួរទុក (មិនមានទិន្នន័យ)", "ប្រកាសខុស (ព្យួរទុក)"))</f>
        <v/>
      </c>
      <c r="L2648" s="418" t="inlineStr"/>
      <c r="M2648" s="418" t="inlineStr"/>
      <c r="N2648" s="455" t="n"/>
      <c r="O2648" s="455">
        <f>IF(W2648&lt;0,AI2648,I2648)</f>
        <v/>
      </c>
      <c r="P2648" s="455">
        <f>I2648-O2648</f>
        <v/>
      </c>
      <c r="Q2648" s="418" t="n"/>
      <c r="R2648" s="418" t="inlineStr">
        <is>
          <t>000355</t>
        </is>
      </c>
      <c r="S2648" s="418" t="inlineStr"/>
      <c r="T2648" s="418">
        <f>R2648=S2648</f>
        <v/>
      </c>
      <c r="U2648" s="418">
        <f>AND(MONTH(F2648)=MONTH(Y2648), YEAR(F2648)=YEAR(Y2648))</f>
        <v/>
      </c>
      <c r="V2648" s="418">
        <f>AND(AC2648&lt;&gt;"", 'Company information'!D$4&lt;&gt;"", RIGHT(SUBSTITUTE(AC2648,"-",""),9)=RIGHT(SUBSTITUTE('Company information'!D$4,"-",""),9))</f>
        <v/>
      </c>
      <c r="W2648" s="418">
        <f>AI2648-I2648</f>
        <v/>
      </c>
      <c r="X2648" s="455" t="n"/>
      <c r="Y2648" s="417" t="n"/>
      <c r="Z2648" s="418" t="n"/>
      <c r="AA2648" s="418" t="n"/>
      <c r="AB2648" s="418" t="n"/>
      <c r="AC2648" s="418" t="n"/>
      <c r="AD2648" s="418" t="n"/>
      <c r="AE2648" s="455" t="n"/>
      <c r="AF2648" s="455" t="n"/>
      <c r="AG2648" s="455" t="n"/>
      <c r="AH2648" s="455" t="n"/>
      <c r="AI2648" s="455" t="n"/>
      <c r="AJ2648" s="455" t="n"/>
      <c r="AK2648" s="455" t="n"/>
      <c r="AL2648" s="455" t="n"/>
      <c r="AM2648" s="455" t="n"/>
      <c r="AN2648" s="455" t="n"/>
      <c r="AO2648" s="455" t="n"/>
      <c r="AP2648" s="455" t="n"/>
      <c r="AQ2648" s="455" t="n"/>
      <c r="AR2648" s="418" t="n"/>
      <c r="AS2648" s="418" t="n"/>
      <c r="AT2648" s="418" t="n"/>
    </row>
    <row r="2649">
      <c r="A2649" s="417" t="n">
        <v>2640</v>
      </c>
      <c r="B2649" s="418" t="inlineStr">
        <is>
          <t>Color box,paper card,PDQ</t>
        </is>
      </c>
      <c r="C2649" s="418" t="inlineStr">
        <is>
          <t>ហឺ ចេង ស៊ីង ភែកឃីជីង (ខេមបូឌា) ឯ.ក</t>
        </is>
      </c>
      <c r="D2649" s="418" t="inlineStr">
        <is>
          <t>L001-902004143</t>
        </is>
      </c>
      <c r="E2649" s="418" t="inlineStr">
        <is>
          <t>00246</t>
        </is>
      </c>
      <c r="F2649" s="419" t="n">
        <v>44408</v>
      </c>
      <c r="G2649" s="420" t="n">
        <v>7946489</v>
      </c>
      <c r="H2649" s="418" t="n"/>
      <c r="I2649" s="455" t="n">
        <v>7946489</v>
      </c>
      <c r="J2649" s="418">
        <f>IF(L2649&lt;&gt;"",L2649,K2649)</f>
        <v/>
      </c>
      <c r="K2649" s="418">
        <f>IF(AND(T2649=TRUE, U2649=TRUE, V2649=TRUE), IF(W2649&lt;-0.05, "អនុញ្ញាត (អ្នកផ្គត់ផ្គង់ប្រកាសខ្វះ)", "បានប្រកាស (អនុញ្ញាត)"), IF(AND(T2649=FALSE, U2649=FALSE, V2649=FALSE), "ព្យួរទុក (មិនមានទិន្នន័យ)", "ប្រកាសខុស (ព្យួរទុក)"))</f>
        <v/>
      </c>
      <c r="L2649" s="418" t="inlineStr"/>
      <c r="M2649" s="418" t="inlineStr"/>
      <c r="N2649" s="455" t="n"/>
      <c r="O2649" s="455">
        <f>IF(W2649&lt;0,AI2649,I2649)</f>
        <v/>
      </c>
      <c r="P2649" s="455">
        <f>I2649-O2649</f>
        <v/>
      </c>
      <c r="Q2649" s="418" t="n"/>
      <c r="R2649" s="418" t="inlineStr">
        <is>
          <t>00246</t>
        </is>
      </c>
      <c r="S2649" s="418" t="inlineStr"/>
      <c r="T2649" s="418">
        <f>R2649=S2649</f>
        <v/>
      </c>
      <c r="U2649" s="418">
        <f>AND(MONTH(F2649)=MONTH(Y2649), YEAR(F2649)=YEAR(Y2649))</f>
        <v/>
      </c>
      <c r="V2649" s="418">
        <f>AND(AC2649&lt;&gt;"", 'Company information'!D$4&lt;&gt;"", RIGHT(SUBSTITUTE(AC2649,"-",""),9)=RIGHT(SUBSTITUTE('Company information'!D$4,"-",""),9))</f>
        <v/>
      </c>
      <c r="W2649" s="418">
        <f>AI2649-I2649</f>
        <v/>
      </c>
      <c r="X2649" s="455" t="n"/>
      <c r="Y2649" s="417" t="n"/>
      <c r="Z2649" s="418" t="n"/>
      <c r="AA2649" s="418" t="n"/>
      <c r="AB2649" s="418" t="n"/>
      <c r="AC2649" s="418" t="n"/>
      <c r="AD2649" s="418" t="n"/>
      <c r="AE2649" s="455" t="n"/>
      <c r="AF2649" s="455" t="n"/>
      <c r="AG2649" s="455" t="n"/>
      <c r="AH2649" s="455" t="n"/>
      <c r="AI2649" s="455" t="n"/>
      <c r="AJ2649" s="455" t="n"/>
      <c r="AK2649" s="455" t="n"/>
      <c r="AL2649" s="455" t="n"/>
      <c r="AM2649" s="455" t="n"/>
      <c r="AN2649" s="455" t="n"/>
      <c r="AO2649" s="455" t="n"/>
      <c r="AP2649" s="455" t="n"/>
      <c r="AQ2649" s="455" t="n"/>
      <c r="AR2649" s="418" t="n"/>
      <c r="AS2649" s="418" t="n"/>
      <c r="AT2649" s="418" t="n"/>
    </row>
    <row r="2650">
      <c r="A2650" s="417" t="n">
        <v>2641</v>
      </c>
      <c r="B2650" s="418" t="inlineStr">
        <is>
          <t>កេសតាតុង</t>
        </is>
      </c>
      <c r="C2650" s="418" t="inlineStr">
        <is>
          <t>ស៊ីងហ្គាពួរ កាតុង (ខេមបូឌា)</t>
        </is>
      </c>
      <c r="D2650" s="418" t="inlineStr">
        <is>
          <t>L001-100121322</t>
        </is>
      </c>
      <c r="E2650" s="418" t="inlineStr">
        <is>
          <t>V0016898</t>
        </is>
      </c>
      <c r="F2650" s="419" t="n">
        <v>44407</v>
      </c>
      <c r="G2650" s="420" t="n">
        <v>11174</v>
      </c>
      <c r="H2650" s="418" t="n"/>
      <c r="I2650" s="455" t="n">
        <v>11174</v>
      </c>
      <c r="J2650" s="418">
        <f>IF(L2650&lt;&gt;"",L2650,K2650)</f>
        <v/>
      </c>
      <c r="K2650" s="418">
        <f>IF(AND(T2650=TRUE, U2650=TRUE, V2650=TRUE), IF(W2650&lt;-0.05, "អនុញ្ញាត (អ្នកផ្គត់ផ្គង់ប្រកាសខ្វះ)", "បានប្រកាស (អនុញ្ញាត)"), IF(AND(T2650=FALSE, U2650=FALSE, V2650=FALSE), "ព្យួរទុក (មិនមានទិន្នន័យ)", "ប្រកាសខុស (ព្យួរទុក)"))</f>
        <v/>
      </c>
      <c r="L2650" s="418" t="inlineStr"/>
      <c r="M2650" s="418" t="inlineStr"/>
      <c r="N2650" s="455" t="n"/>
      <c r="O2650" s="455">
        <f>IF(W2650&lt;0,AI2650,I2650)</f>
        <v/>
      </c>
      <c r="P2650" s="455">
        <f>I2650-O2650</f>
        <v/>
      </c>
      <c r="Q2650" s="418" t="n"/>
      <c r="R2650" s="418" t="inlineStr">
        <is>
          <t>V0016898</t>
        </is>
      </c>
      <c r="S2650" s="418" t="inlineStr"/>
      <c r="T2650" s="418">
        <f>R2650=S2650</f>
        <v/>
      </c>
      <c r="U2650" s="418">
        <f>AND(MONTH(F2650)=MONTH(Y2650), YEAR(F2650)=YEAR(Y2650))</f>
        <v/>
      </c>
      <c r="V2650" s="418">
        <f>AND(AC2650&lt;&gt;"", 'Company information'!D$4&lt;&gt;"", RIGHT(SUBSTITUTE(AC2650,"-",""),9)=RIGHT(SUBSTITUTE('Company information'!D$4,"-",""),9))</f>
        <v/>
      </c>
      <c r="W2650" s="418">
        <f>AI2650-I2650</f>
        <v/>
      </c>
      <c r="X2650" s="455" t="n"/>
      <c r="Y2650" s="417" t="n"/>
      <c r="Z2650" s="418" t="n"/>
      <c r="AA2650" s="418" t="n"/>
      <c r="AB2650" s="418" t="n"/>
      <c r="AC2650" s="418" t="n"/>
      <c r="AD2650" s="418" t="n"/>
      <c r="AE2650" s="455" t="n"/>
      <c r="AF2650" s="455" t="n"/>
      <c r="AG2650" s="455" t="n"/>
      <c r="AH2650" s="455" t="n"/>
      <c r="AI2650" s="455" t="n"/>
      <c r="AJ2650" s="455" t="n"/>
      <c r="AK2650" s="455" t="n"/>
      <c r="AL2650" s="455" t="n"/>
      <c r="AM2650" s="455" t="n"/>
      <c r="AN2650" s="455" t="n"/>
      <c r="AO2650" s="455" t="n"/>
      <c r="AP2650" s="455" t="n"/>
      <c r="AQ2650" s="455" t="n"/>
      <c r="AR2650" s="418" t="n"/>
      <c r="AS2650" s="418" t="n"/>
      <c r="AT2650" s="418" t="n"/>
    </row>
    <row r="2651">
      <c r="A2651" s="417" t="n">
        <v>2642</v>
      </c>
      <c r="B2651" s="418" t="inlineStr">
        <is>
          <t>កេសតាតុង</t>
        </is>
      </c>
      <c r="C2651" s="418" t="inlineStr">
        <is>
          <t>ស៊ីងហ្គាពួរ កាតុង (ខេមបូឌា)</t>
        </is>
      </c>
      <c r="D2651" s="418" t="inlineStr">
        <is>
          <t>L001-100121322</t>
        </is>
      </c>
      <c r="E2651" s="418" t="inlineStr">
        <is>
          <t>V0016828</t>
        </is>
      </c>
      <c r="F2651" s="419" t="n">
        <v>44394</v>
      </c>
      <c r="G2651" s="420" t="n">
        <v>5497</v>
      </c>
      <c r="H2651" s="418" t="n"/>
      <c r="I2651" s="455" t="n">
        <v>5497</v>
      </c>
      <c r="J2651" s="418">
        <f>IF(L2651&lt;&gt;"",L2651,K2651)</f>
        <v/>
      </c>
      <c r="K2651" s="418">
        <f>IF(AND(T2651=TRUE, U2651=TRUE, V2651=TRUE), IF(W2651&lt;-0.05, "អនុញ្ញាត (អ្នកផ្គត់ផ្គង់ប្រកាសខ្វះ)", "បានប្រកាស (អនុញ្ញាត)"), IF(AND(T2651=FALSE, U2651=FALSE, V2651=FALSE), "ព្យួរទុក (មិនមានទិន្នន័យ)", "ប្រកាសខុស (ព្យួរទុក)"))</f>
        <v/>
      </c>
      <c r="L2651" s="418" t="inlineStr"/>
      <c r="M2651" s="418" t="inlineStr"/>
      <c r="N2651" s="455" t="n"/>
      <c r="O2651" s="455">
        <f>IF(W2651&lt;0,AI2651,I2651)</f>
        <v/>
      </c>
      <c r="P2651" s="455">
        <f>I2651-O2651</f>
        <v/>
      </c>
      <c r="Q2651" s="418" t="n"/>
      <c r="R2651" s="418" t="inlineStr">
        <is>
          <t>V0016828</t>
        </is>
      </c>
      <c r="S2651" s="418" t="inlineStr"/>
      <c r="T2651" s="418">
        <f>R2651=S2651</f>
        <v/>
      </c>
      <c r="U2651" s="418">
        <f>AND(MONTH(F2651)=MONTH(Y2651), YEAR(F2651)=YEAR(Y2651))</f>
        <v/>
      </c>
      <c r="V2651" s="418">
        <f>AND(AC2651&lt;&gt;"", 'Company information'!D$4&lt;&gt;"", RIGHT(SUBSTITUTE(AC2651,"-",""),9)=RIGHT(SUBSTITUTE('Company information'!D$4,"-",""),9))</f>
        <v/>
      </c>
      <c r="W2651" s="418">
        <f>AI2651-I2651</f>
        <v/>
      </c>
      <c r="X2651" s="455" t="n"/>
      <c r="Y2651" s="417" t="n"/>
      <c r="Z2651" s="418" t="n"/>
      <c r="AA2651" s="418" t="n"/>
      <c r="AB2651" s="418" t="n"/>
      <c r="AC2651" s="418" t="n"/>
      <c r="AD2651" s="418" t="n"/>
      <c r="AE2651" s="455" t="n"/>
      <c r="AF2651" s="455" t="n"/>
      <c r="AG2651" s="455" t="n"/>
      <c r="AH2651" s="455" t="n"/>
      <c r="AI2651" s="455" t="n"/>
      <c r="AJ2651" s="455" t="n"/>
      <c r="AK2651" s="455" t="n"/>
      <c r="AL2651" s="455" t="n"/>
      <c r="AM2651" s="455" t="n"/>
      <c r="AN2651" s="455" t="n"/>
      <c r="AO2651" s="455" t="n"/>
      <c r="AP2651" s="455" t="n"/>
      <c r="AQ2651" s="455" t="n"/>
      <c r="AR2651" s="418" t="n"/>
      <c r="AS2651" s="418" t="n"/>
      <c r="AT2651" s="418" t="n"/>
    </row>
    <row r="2652">
      <c r="A2652" s="417" t="n">
        <v>2643</v>
      </c>
      <c r="B2652" s="418" t="inlineStr">
        <is>
          <t>កេសតាតុង</t>
        </is>
      </c>
      <c r="C2652" s="418" t="inlineStr">
        <is>
          <t>ស៊ីងហ្គាពួរ កាតុង (ខេមបូឌា)</t>
        </is>
      </c>
      <c r="D2652" s="418" t="inlineStr">
        <is>
          <t>L001-100121322</t>
        </is>
      </c>
      <c r="E2652" s="418" t="inlineStr">
        <is>
          <t>V0016801</t>
        </is>
      </c>
      <c r="F2652" s="419" t="n">
        <v>44393</v>
      </c>
      <c r="G2652" s="420" t="n">
        <v>41730</v>
      </c>
      <c r="H2652" s="418" t="n"/>
      <c r="I2652" s="455" t="n">
        <v>41730</v>
      </c>
      <c r="J2652" s="418">
        <f>IF(L2652&lt;&gt;"",L2652,K2652)</f>
        <v/>
      </c>
      <c r="K2652" s="418">
        <f>IF(AND(T2652=TRUE, U2652=TRUE, V2652=TRUE), IF(W2652&lt;-0.05, "អនុញ្ញាត (អ្នកផ្គត់ផ្គង់ប្រកាសខ្វះ)", "បានប្រកាស (អនុញ្ញាត)"), IF(AND(T2652=FALSE, U2652=FALSE, V2652=FALSE), "ព្យួរទុក (មិនមានទិន្នន័យ)", "ប្រកាសខុស (ព្យួរទុក)"))</f>
        <v/>
      </c>
      <c r="L2652" s="418" t="inlineStr"/>
      <c r="M2652" s="418" t="inlineStr"/>
      <c r="N2652" s="455" t="n"/>
      <c r="O2652" s="455">
        <f>IF(W2652&lt;0,AI2652,I2652)</f>
        <v/>
      </c>
      <c r="P2652" s="455">
        <f>I2652-O2652</f>
        <v/>
      </c>
      <c r="Q2652" s="418" t="n"/>
      <c r="R2652" s="418" t="inlineStr">
        <is>
          <t>V0016801</t>
        </is>
      </c>
      <c r="S2652" s="418" t="inlineStr"/>
      <c r="T2652" s="418">
        <f>R2652=S2652</f>
        <v/>
      </c>
      <c r="U2652" s="418">
        <f>AND(MONTH(F2652)=MONTH(Y2652), YEAR(F2652)=YEAR(Y2652))</f>
        <v/>
      </c>
      <c r="V2652" s="418">
        <f>AND(AC2652&lt;&gt;"", 'Company information'!D$4&lt;&gt;"", RIGHT(SUBSTITUTE(AC2652,"-",""),9)=RIGHT(SUBSTITUTE('Company information'!D$4,"-",""),9))</f>
        <v/>
      </c>
      <c r="W2652" s="418">
        <f>AI2652-I2652</f>
        <v/>
      </c>
      <c r="X2652" s="455" t="n"/>
      <c r="Y2652" s="417" t="n"/>
      <c r="Z2652" s="418" t="n"/>
      <c r="AA2652" s="418" t="n"/>
      <c r="AB2652" s="418" t="n"/>
      <c r="AC2652" s="418" t="n"/>
      <c r="AD2652" s="418" t="n"/>
      <c r="AE2652" s="455" t="n"/>
      <c r="AF2652" s="455" t="n"/>
      <c r="AG2652" s="455" t="n"/>
      <c r="AH2652" s="455" t="n"/>
      <c r="AI2652" s="455" t="n"/>
      <c r="AJ2652" s="455" t="n"/>
      <c r="AK2652" s="455" t="n"/>
      <c r="AL2652" s="455" t="n"/>
      <c r="AM2652" s="455" t="n"/>
      <c r="AN2652" s="455" t="n"/>
      <c r="AO2652" s="455" t="n"/>
      <c r="AP2652" s="455" t="n"/>
      <c r="AQ2652" s="455" t="n"/>
      <c r="AR2652" s="418" t="n"/>
      <c r="AS2652" s="418" t="n"/>
      <c r="AT2652" s="418" t="n"/>
    </row>
    <row r="2653">
      <c r="A2653" s="417" t="n">
        <v>2644</v>
      </c>
      <c r="B2653" s="418" t="inlineStr">
        <is>
          <t>កេសតាតុង</t>
        </is>
      </c>
      <c r="C2653" s="418" t="inlineStr">
        <is>
          <t>ស៊ីងហ្គាពួរ កាតុង (ខេមបូឌា)</t>
        </is>
      </c>
      <c r="D2653" s="418" t="inlineStr">
        <is>
          <t>L001-100121322</t>
        </is>
      </c>
      <c r="E2653" s="418" t="inlineStr">
        <is>
          <t>V0016800</t>
        </is>
      </c>
      <c r="F2653" s="419" t="n">
        <v>44393</v>
      </c>
      <c r="G2653" s="420" t="n">
        <v>35573</v>
      </c>
      <c r="H2653" s="418" t="n"/>
      <c r="I2653" s="455" t="n">
        <v>35573</v>
      </c>
      <c r="J2653" s="418">
        <f>IF(L2653&lt;&gt;"",L2653,K2653)</f>
        <v/>
      </c>
      <c r="K2653" s="418">
        <f>IF(AND(T2653=TRUE, U2653=TRUE, V2653=TRUE), IF(W2653&lt;-0.05, "អនុញ្ញាត (អ្នកផ្គត់ផ្គង់ប្រកាសខ្វះ)", "បានប្រកាស (អនុញ្ញាត)"), IF(AND(T2653=FALSE, U2653=FALSE, V2653=FALSE), "ព្យួរទុក (មិនមានទិន្នន័យ)", "ប្រកាសខុស (ព្យួរទុក)"))</f>
        <v/>
      </c>
      <c r="L2653" s="418" t="inlineStr"/>
      <c r="M2653" s="418" t="inlineStr"/>
      <c r="N2653" s="455" t="n"/>
      <c r="O2653" s="455">
        <f>IF(W2653&lt;0,AI2653,I2653)</f>
        <v/>
      </c>
      <c r="P2653" s="455">
        <f>I2653-O2653</f>
        <v/>
      </c>
      <c r="Q2653" s="418" t="n"/>
      <c r="R2653" s="418" t="inlineStr">
        <is>
          <t>V0016800</t>
        </is>
      </c>
      <c r="S2653" s="418" t="inlineStr"/>
      <c r="T2653" s="418">
        <f>R2653=S2653</f>
        <v/>
      </c>
      <c r="U2653" s="418">
        <f>AND(MONTH(F2653)=MONTH(Y2653), YEAR(F2653)=YEAR(Y2653))</f>
        <v/>
      </c>
      <c r="V2653" s="418">
        <f>AND(AC2653&lt;&gt;"", 'Company information'!D$4&lt;&gt;"", RIGHT(SUBSTITUTE(AC2653,"-",""),9)=RIGHT(SUBSTITUTE('Company information'!D$4,"-",""),9))</f>
        <v/>
      </c>
      <c r="W2653" s="418">
        <f>AI2653-I2653</f>
        <v/>
      </c>
      <c r="X2653" s="455" t="n"/>
      <c r="Y2653" s="417" t="n"/>
      <c r="Z2653" s="418" t="n"/>
      <c r="AA2653" s="418" t="n"/>
      <c r="AB2653" s="418" t="n"/>
      <c r="AC2653" s="418" t="n"/>
      <c r="AD2653" s="418" t="n"/>
      <c r="AE2653" s="455" t="n"/>
      <c r="AF2653" s="455" t="n"/>
      <c r="AG2653" s="455" t="n"/>
      <c r="AH2653" s="455" t="n"/>
      <c r="AI2653" s="455" t="n"/>
      <c r="AJ2653" s="455" t="n"/>
      <c r="AK2653" s="455" t="n"/>
      <c r="AL2653" s="455" t="n"/>
      <c r="AM2653" s="455" t="n"/>
      <c r="AN2653" s="455" t="n"/>
      <c r="AO2653" s="455" t="n"/>
      <c r="AP2653" s="455" t="n"/>
      <c r="AQ2653" s="455" t="n"/>
      <c r="AR2653" s="418" t="n"/>
      <c r="AS2653" s="418" t="n"/>
      <c r="AT2653" s="418" t="n"/>
    </row>
    <row r="2654">
      <c r="A2654" s="417" t="n">
        <v>2645</v>
      </c>
      <c r="B2654" s="418" t="inlineStr">
        <is>
          <t>កេសតាតុង</t>
        </is>
      </c>
      <c r="C2654" s="418" t="inlineStr">
        <is>
          <t>ស៊ីងហ្គាពួរ កាតុង (ខេមបូឌា)</t>
        </is>
      </c>
      <c r="D2654" s="418" t="inlineStr">
        <is>
          <t>L001-100121322</t>
        </is>
      </c>
      <c r="E2654" s="418" t="inlineStr">
        <is>
          <t>V0016799</t>
        </is>
      </c>
      <c r="F2654" s="419" t="n">
        <v>44393</v>
      </c>
      <c r="G2654" s="420" t="n">
        <v>37430</v>
      </c>
      <c r="H2654" s="418" t="n"/>
      <c r="I2654" s="455" t="n">
        <v>37430</v>
      </c>
      <c r="J2654" s="418">
        <f>IF(L2654&lt;&gt;"",L2654,K2654)</f>
        <v/>
      </c>
      <c r="K2654" s="418">
        <f>IF(AND(T2654=TRUE, U2654=TRUE, V2654=TRUE), IF(W2654&lt;-0.05, "អនុញ្ញាត (អ្នកផ្គត់ផ្គង់ប្រកាសខ្វះ)", "បានប្រកាស (អនុញ្ញាត)"), IF(AND(T2654=FALSE, U2654=FALSE, V2654=FALSE), "ព្យួរទុក (មិនមានទិន្នន័យ)", "ប្រកាសខុស (ព្យួរទុក)"))</f>
        <v/>
      </c>
      <c r="L2654" s="418" t="inlineStr"/>
      <c r="M2654" s="418" t="inlineStr"/>
      <c r="N2654" s="455" t="n"/>
      <c r="O2654" s="455">
        <f>IF(W2654&lt;0,AI2654,I2654)</f>
        <v/>
      </c>
      <c r="P2654" s="455">
        <f>I2654-O2654</f>
        <v/>
      </c>
      <c r="Q2654" s="418" t="n"/>
      <c r="R2654" s="418" t="inlineStr">
        <is>
          <t>V0016799</t>
        </is>
      </c>
      <c r="S2654" s="418" t="inlineStr"/>
      <c r="T2654" s="418">
        <f>R2654=S2654</f>
        <v/>
      </c>
      <c r="U2654" s="418">
        <f>AND(MONTH(F2654)=MONTH(Y2654), YEAR(F2654)=YEAR(Y2654))</f>
        <v/>
      </c>
      <c r="V2654" s="418">
        <f>AND(AC2654&lt;&gt;"", 'Company information'!D$4&lt;&gt;"", RIGHT(SUBSTITUTE(AC2654,"-",""),9)=RIGHT(SUBSTITUTE('Company information'!D$4,"-",""),9))</f>
        <v/>
      </c>
      <c r="W2654" s="418">
        <f>AI2654-I2654</f>
        <v/>
      </c>
      <c r="X2654" s="455" t="n"/>
      <c r="Y2654" s="417" t="n"/>
      <c r="Z2654" s="418" t="n"/>
      <c r="AA2654" s="418" t="n"/>
      <c r="AB2654" s="418" t="n"/>
      <c r="AC2654" s="418" t="n"/>
      <c r="AD2654" s="418" t="n"/>
      <c r="AE2654" s="455" t="n"/>
      <c r="AF2654" s="455" t="n"/>
      <c r="AG2654" s="455" t="n"/>
      <c r="AH2654" s="455" t="n"/>
      <c r="AI2654" s="455" t="n"/>
      <c r="AJ2654" s="455" t="n"/>
      <c r="AK2654" s="455" t="n"/>
      <c r="AL2654" s="455" t="n"/>
      <c r="AM2654" s="455" t="n"/>
      <c r="AN2654" s="455" t="n"/>
      <c r="AO2654" s="455" t="n"/>
      <c r="AP2654" s="455" t="n"/>
      <c r="AQ2654" s="455" t="n"/>
      <c r="AR2654" s="418" t="n"/>
      <c r="AS2654" s="418" t="n"/>
      <c r="AT2654" s="418" t="n"/>
    </row>
    <row r="2655">
      <c r="A2655" s="417" t="n">
        <v>2646</v>
      </c>
      <c r="B2655" s="418" t="inlineStr">
        <is>
          <t>ទ្រនាប់កេស</t>
        </is>
      </c>
      <c r="C2655" s="418" t="inlineStr">
        <is>
          <t>ស៊ីងហ្គាពួរ កាតុង (ខេមបូឌា)</t>
        </is>
      </c>
      <c r="D2655" s="418" t="inlineStr">
        <is>
          <t>L001-100121322</t>
        </is>
      </c>
      <c r="E2655" s="418" t="inlineStr">
        <is>
          <t>V0016711</t>
        </is>
      </c>
      <c r="F2655" s="419" t="n">
        <v>44415</v>
      </c>
      <c r="G2655" s="420" t="n">
        <v>1988</v>
      </c>
      <c r="H2655" s="418" t="n"/>
      <c r="I2655" s="455" t="n">
        <v>1988</v>
      </c>
      <c r="J2655" s="418">
        <f>IF(L2655&lt;&gt;"",L2655,K2655)</f>
        <v/>
      </c>
      <c r="K2655" s="418">
        <f>IF(AND(T2655=TRUE, U2655=TRUE, V2655=TRUE), IF(W2655&lt;-0.05, "អនុញ្ញាត (អ្នកផ្គត់ផ្គង់ប្រកាសខ្វះ)", "បានប្រកាស (អនុញ្ញាត)"), IF(AND(T2655=FALSE, U2655=FALSE, V2655=FALSE), "ព្យួរទុក (មិនមានទិន្នន័យ)", "ប្រកាសខុស (ព្យួរទុក)"))</f>
        <v/>
      </c>
      <c r="L2655" s="418" t="inlineStr"/>
      <c r="M2655" s="418" t="inlineStr"/>
      <c r="N2655" s="455" t="n"/>
      <c r="O2655" s="455">
        <f>IF(W2655&lt;0,AI2655,I2655)</f>
        <v/>
      </c>
      <c r="P2655" s="455">
        <f>I2655-O2655</f>
        <v/>
      </c>
      <c r="Q2655" s="418" t="n"/>
      <c r="R2655" s="418" t="inlineStr">
        <is>
          <t>V0016711</t>
        </is>
      </c>
      <c r="S2655" s="418" t="inlineStr"/>
      <c r="T2655" s="418">
        <f>R2655=S2655</f>
        <v/>
      </c>
      <c r="U2655" s="418">
        <f>AND(MONTH(F2655)=MONTH(Y2655), YEAR(F2655)=YEAR(Y2655))</f>
        <v/>
      </c>
      <c r="V2655" s="418">
        <f>AND(AC2655&lt;&gt;"", 'Company information'!D$4&lt;&gt;"", RIGHT(SUBSTITUTE(AC2655,"-",""),9)=RIGHT(SUBSTITUTE('Company information'!D$4,"-",""),9))</f>
        <v/>
      </c>
      <c r="W2655" s="418">
        <f>AI2655-I2655</f>
        <v/>
      </c>
      <c r="X2655" s="455" t="n"/>
      <c r="Y2655" s="417" t="n"/>
      <c r="Z2655" s="418" t="n"/>
      <c r="AA2655" s="418" t="n"/>
      <c r="AB2655" s="418" t="n"/>
      <c r="AC2655" s="418" t="n"/>
      <c r="AD2655" s="418" t="n"/>
      <c r="AE2655" s="455" t="n"/>
      <c r="AF2655" s="455" t="n"/>
      <c r="AG2655" s="455" t="n"/>
      <c r="AH2655" s="455" t="n"/>
      <c r="AI2655" s="455" t="n"/>
      <c r="AJ2655" s="455" t="n"/>
      <c r="AK2655" s="455" t="n"/>
      <c r="AL2655" s="455" t="n"/>
      <c r="AM2655" s="455" t="n"/>
      <c r="AN2655" s="455" t="n"/>
      <c r="AO2655" s="455" t="n"/>
      <c r="AP2655" s="455" t="n"/>
      <c r="AQ2655" s="455" t="n"/>
      <c r="AR2655" s="418" t="n"/>
      <c r="AS2655" s="418" t="n"/>
      <c r="AT2655" s="418" t="n"/>
    </row>
    <row r="2656">
      <c r="A2656" s="417" t="n">
        <v>2647</v>
      </c>
      <c r="B2656" s="418" t="inlineStr">
        <is>
          <t>ទ្រនាប់កេស</t>
        </is>
      </c>
      <c r="C2656" s="418" t="inlineStr">
        <is>
          <t>ស៊ីងហ្គាពួរ កាតុង (ខេមបូឌា)</t>
        </is>
      </c>
      <c r="D2656" s="418" t="inlineStr">
        <is>
          <t>L001-100121322</t>
        </is>
      </c>
      <c r="E2656" s="418" t="inlineStr">
        <is>
          <t>V0016710</t>
        </is>
      </c>
      <c r="F2656" s="419" t="n">
        <v>44415</v>
      </c>
      <c r="G2656" s="420" t="n">
        <v>1694</v>
      </c>
      <c r="H2656" s="418" t="n"/>
      <c r="I2656" s="455" t="n">
        <v>1694</v>
      </c>
      <c r="J2656" s="418">
        <f>IF(L2656&lt;&gt;"",L2656,K2656)</f>
        <v/>
      </c>
      <c r="K2656" s="418">
        <f>IF(AND(T2656=TRUE, U2656=TRUE, V2656=TRUE), IF(W2656&lt;-0.05, "អនុញ្ញាត (អ្នកផ្គត់ផ្គង់ប្រកាសខ្វះ)", "បានប្រកាស (អនុញ្ញាត)"), IF(AND(T2656=FALSE, U2656=FALSE, V2656=FALSE), "ព្យួរទុក (មិនមានទិន្នន័យ)", "ប្រកាសខុស (ព្យួរទុក)"))</f>
        <v/>
      </c>
      <c r="L2656" s="418" t="inlineStr"/>
      <c r="M2656" s="418" t="inlineStr"/>
      <c r="N2656" s="455" t="n"/>
      <c r="O2656" s="455">
        <f>IF(W2656&lt;0,AI2656,I2656)</f>
        <v/>
      </c>
      <c r="P2656" s="455">
        <f>I2656-O2656</f>
        <v/>
      </c>
      <c r="Q2656" s="418" t="n"/>
      <c r="R2656" s="418" t="inlineStr">
        <is>
          <t>V0016710</t>
        </is>
      </c>
      <c r="S2656" s="418" t="inlineStr"/>
      <c r="T2656" s="418">
        <f>R2656=S2656</f>
        <v/>
      </c>
      <c r="U2656" s="418">
        <f>AND(MONTH(F2656)=MONTH(Y2656), YEAR(F2656)=YEAR(Y2656))</f>
        <v/>
      </c>
      <c r="V2656" s="418">
        <f>AND(AC2656&lt;&gt;"", 'Company information'!D$4&lt;&gt;"", RIGHT(SUBSTITUTE(AC2656,"-",""),9)=RIGHT(SUBSTITUTE('Company information'!D$4,"-",""),9))</f>
        <v/>
      </c>
      <c r="W2656" s="418">
        <f>AI2656-I2656</f>
        <v/>
      </c>
      <c r="X2656" s="455" t="n"/>
      <c r="Y2656" s="417" t="n"/>
      <c r="Z2656" s="418" t="n"/>
      <c r="AA2656" s="418" t="n"/>
      <c r="AB2656" s="418" t="n"/>
      <c r="AC2656" s="418" t="n"/>
      <c r="AD2656" s="418" t="n"/>
      <c r="AE2656" s="455" t="n"/>
      <c r="AF2656" s="455" t="n"/>
      <c r="AG2656" s="455" t="n"/>
      <c r="AH2656" s="455" t="n"/>
      <c r="AI2656" s="455" t="n"/>
      <c r="AJ2656" s="455" t="n"/>
      <c r="AK2656" s="455" t="n"/>
      <c r="AL2656" s="455" t="n"/>
      <c r="AM2656" s="455" t="n"/>
      <c r="AN2656" s="455" t="n"/>
      <c r="AO2656" s="455" t="n"/>
      <c r="AP2656" s="455" t="n"/>
      <c r="AQ2656" s="455" t="n"/>
      <c r="AR2656" s="418" t="n"/>
      <c r="AS2656" s="418" t="n"/>
      <c r="AT2656" s="418" t="n"/>
    </row>
    <row r="2657">
      <c r="A2657" s="417" t="n">
        <v>2648</v>
      </c>
      <c r="B2657" s="418" t="inlineStr">
        <is>
          <t>កេសតាតុង</t>
        </is>
      </c>
      <c r="C2657" s="418" t="inlineStr">
        <is>
          <t>ស៊ីងហ្គាពួរ កាតុង (ខេមបូឌា)</t>
        </is>
      </c>
      <c r="D2657" s="418" t="inlineStr">
        <is>
          <t>L001-100121322</t>
        </is>
      </c>
      <c r="E2657" s="418" t="inlineStr">
        <is>
          <t>V0016709</t>
        </is>
      </c>
      <c r="F2657" s="419" t="n">
        <v>44415</v>
      </c>
      <c r="G2657" s="420" t="n">
        <v>299976</v>
      </c>
      <c r="H2657" s="418" t="n"/>
      <c r="I2657" s="455" t="n">
        <v>299976</v>
      </c>
      <c r="J2657" s="418">
        <f>IF(L2657&lt;&gt;"",L2657,K2657)</f>
        <v/>
      </c>
      <c r="K2657" s="418">
        <f>IF(AND(T2657=TRUE, U2657=TRUE, V2657=TRUE), IF(W2657&lt;-0.05, "អនុញ្ញាត (អ្នកផ្គត់ផ្គង់ប្រកាសខ្វះ)", "បានប្រកាស (អនុញ្ញាត)"), IF(AND(T2657=FALSE, U2657=FALSE, V2657=FALSE), "ព្យួរទុក (មិនមានទិន្នន័យ)", "ប្រកាសខុស (ព្យួរទុក)"))</f>
        <v/>
      </c>
      <c r="L2657" s="418" t="inlineStr"/>
      <c r="M2657" s="418" t="inlineStr"/>
      <c r="N2657" s="455" t="n"/>
      <c r="O2657" s="455">
        <f>IF(W2657&lt;0,AI2657,I2657)</f>
        <v/>
      </c>
      <c r="P2657" s="455">
        <f>I2657-O2657</f>
        <v/>
      </c>
      <c r="Q2657" s="418" t="n"/>
      <c r="R2657" s="418" t="inlineStr">
        <is>
          <t>V0016709</t>
        </is>
      </c>
      <c r="S2657" s="418" t="inlineStr"/>
      <c r="T2657" s="418">
        <f>R2657=S2657</f>
        <v/>
      </c>
      <c r="U2657" s="418">
        <f>AND(MONTH(F2657)=MONTH(Y2657), YEAR(F2657)=YEAR(Y2657))</f>
        <v/>
      </c>
      <c r="V2657" s="418">
        <f>AND(AC2657&lt;&gt;"", 'Company information'!D$4&lt;&gt;"", RIGHT(SUBSTITUTE(AC2657,"-",""),9)=RIGHT(SUBSTITUTE('Company information'!D$4,"-",""),9))</f>
        <v/>
      </c>
      <c r="W2657" s="418">
        <f>AI2657-I2657</f>
        <v/>
      </c>
      <c r="X2657" s="455" t="n"/>
      <c r="Y2657" s="417" t="n"/>
      <c r="Z2657" s="418" t="n"/>
      <c r="AA2657" s="418" t="n"/>
      <c r="AB2657" s="418" t="n"/>
      <c r="AC2657" s="418" t="n"/>
      <c r="AD2657" s="418" t="n"/>
      <c r="AE2657" s="455" t="n"/>
      <c r="AF2657" s="455" t="n"/>
      <c r="AG2657" s="455" t="n"/>
      <c r="AH2657" s="455" t="n"/>
      <c r="AI2657" s="455" t="n"/>
      <c r="AJ2657" s="455" t="n"/>
      <c r="AK2657" s="455" t="n"/>
      <c r="AL2657" s="455" t="n"/>
      <c r="AM2657" s="455" t="n"/>
      <c r="AN2657" s="455" t="n"/>
      <c r="AO2657" s="455" t="n"/>
      <c r="AP2657" s="455" t="n"/>
      <c r="AQ2657" s="455" t="n"/>
      <c r="AR2657" s="418" t="n"/>
      <c r="AS2657" s="418" t="n"/>
      <c r="AT2657" s="418" t="n"/>
    </row>
    <row r="2658">
      <c r="A2658" s="417" t="n">
        <v>2649</v>
      </c>
      <c r="B2658" s="418" t="inlineStr">
        <is>
          <t>ទ្រនាប់កេស</t>
        </is>
      </c>
      <c r="C2658" s="418" t="inlineStr">
        <is>
          <t>ស៊ីងហ្គាពួរ កាតុង (ខេមបូឌា)</t>
        </is>
      </c>
      <c r="D2658" s="418" t="inlineStr">
        <is>
          <t>L001-100121322</t>
        </is>
      </c>
      <c r="E2658" s="418" t="inlineStr">
        <is>
          <t>V0016708</t>
        </is>
      </c>
      <c r="F2658" s="419" t="n">
        <v>44415</v>
      </c>
      <c r="G2658" s="420" t="n">
        <v>2248</v>
      </c>
      <c r="H2658" s="418" t="n"/>
      <c r="I2658" s="455" t="n">
        <v>2248</v>
      </c>
      <c r="J2658" s="418">
        <f>IF(L2658&lt;&gt;"",L2658,K2658)</f>
        <v/>
      </c>
      <c r="K2658" s="418">
        <f>IF(AND(T2658=TRUE, U2658=TRUE, V2658=TRUE), IF(W2658&lt;-0.05, "អនុញ្ញាត (អ្នកផ្គត់ផ្គង់ប្រកាសខ្វះ)", "បានប្រកាស (អនុញ្ញាត)"), IF(AND(T2658=FALSE, U2658=FALSE, V2658=FALSE), "ព្យួរទុក (មិនមានទិន្នន័យ)", "ប្រកាសខុស (ព្យួរទុក)"))</f>
        <v/>
      </c>
      <c r="L2658" s="418" t="inlineStr"/>
      <c r="M2658" s="418" t="inlineStr"/>
      <c r="N2658" s="455" t="n"/>
      <c r="O2658" s="455">
        <f>IF(W2658&lt;0,AI2658,I2658)</f>
        <v/>
      </c>
      <c r="P2658" s="455">
        <f>I2658-O2658</f>
        <v/>
      </c>
      <c r="Q2658" s="418" t="n"/>
      <c r="R2658" s="418" t="inlineStr">
        <is>
          <t>V0016708</t>
        </is>
      </c>
      <c r="S2658" s="418" t="inlineStr"/>
      <c r="T2658" s="418">
        <f>R2658=S2658</f>
        <v/>
      </c>
      <c r="U2658" s="418">
        <f>AND(MONTH(F2658)=MONTH(Y2658), YEAR(F2658)=YEAR(Y2658))</f>
        <v/>
      </c>
      <c r="V2658" s="418">
        <f>AND(AC2658&lt;&gt;"", 'Company information'!D$4&lt;&gt;"", RIGHT(SUBSTITUTE(AC2658,"-",""),9)=RIGHT(SUBSTITUTE('Company information'!D$4,"-",""),9))</f>
        <v/>
      </c>
      <c r="W2658" s="418">
        <f>AI2658-I2658</f>
        <v/>
      </c>
      <c r="X2658" s="455" t="n"/>
      <c r="Y2658" s="417" t="n"/>
      <c r="Z2658" s="418" t="n"/>
      <c r="AA2658" s="418" t="n"/>
      <c r="AB2658" s="418" t="n"/>
      <c r="AC2658" s="418" t="n"/>
      <c r="AD2658" s="418" t="n"/>
      <c r="AE2658" s="455" t="n"/>
      <c r="AF2658" s="455" t="n"/>
      <c r="AG2658" s="455" t="n"/>
      <c r="AH2658" s="455" t="n"/>
      <c r="AI2658" s="455" t="n"/>
      <c r="AJ2658" s="455" t="n"/>
      <c r="AK2658" s="455" t="n"/>
      <c r="AL2658" s="455" t="n"/>
      <c r="AM2658" s="455" t="n"/>
      <c r="AN2658" s="455" t="n"/>
      <c r="AO2658" s="455" t="n"/>
      <c r="AP2658" s="455" t="n"/>
      <c r="AQ2658" s="455" t="n"/>
      <c r="AR2658" s="418" t="n"/>
      <c r="AS2658" s="418" t="n"/>
      <c r="AT2658" s="418" t="n"/>
    </row>
    <row r="2659">
      <c r="A2659" s="417" t="n">
        <v>2650</v>
      </c>
      <c r="B2659" s="418" t="inlineStr">
        <is>
          <t>កេសតាតុង</t>
        </is>
      </c>
      <c r="C2659" s="418" t="inlineStr">
        <is>
          <t>ស៊ីងហ្គាពួរ កាតុង (ខេមបូឌា)</t>
        </is>
      </c>
      <c r="D2659" s="418" t="inlineStr">
        <is>
          <t>L001-100121322</t>
        </is>
      </c>
      <c r="E2659" s="418" t="inlineStr">
        <is>
          <t>V0016749</t>
        </is>
      </c>
      <c r="F2659" s="419" t="n">
        <v>44507</v>
      </c>
      <c r="G2659" s="420" t="n">
        <v>565902</v>
      </c>
      <c r="H2659" s="418" t="n"/>
      <c r="I2659" s="455" t="n">
        <v>565902</v>
      </c>
      <c r="J2659" s="418">
        <f>IF(L2659&lt;&gt;"",L2659,K2659)</f>
        <v/>
      </c>
      <c r="K2659" s="418">
        <f>IF(AND(T2659=TRUE, U2659=TRUE, V2659=TRUE), IF(W2659&lt;-0.05, "អនុញ្ញាត (អ្នកផ្គត់ផ្គង់ប្រកាសខ្វះ)", "បានប្រកាស (អនុញ្ញាត)"), IF(AND(T2659=FALSE, U2659=FALSE, V2659=FALSE), "ព្យួរទុក (មិនមានទិន្នន័យ)", "ប្រកាសខុស (ព្យួរទុក)"))</f>
        <v/>
      </c>
      <c r="L2659" s="418" t="inlineStr"/>
      <c r="M2659" s="418" t="inlineStr"/>
      <c r="N2659" s="455" t="n"/>
      <c r="O2659" s="455">
        <f>IF(W2659&lt;0,AI2659,I2659)</f>
        <v/>
      </c>
      <c r="P2659" s="455">
        <f>I2659-O2659</f>
        <v/>
      </c>
      <c r="Q2659" s="418" t="n"/>
      <c r="R2659" s="418" t="inlineStr">
        <is>
          <t>V0016749</t>
        </is>
      </c>
      <c r="S2659" s="418" t="inlineStr"/>
      <c r="T2659" s="418">
        <f>R2659=S2659</f>
        <v/>
      </c>
      <c r="U2659" s="418">
        <f>AND(MONTH(F2659)=MONTH(Y2659), YEAR(F2659)=YEAR(Y2659))</f>
        <v/>
      </c>
      <c r="V2659" s="418">
        <f>AND(AC2659&lt;&gt;"", 'Company information'!D$4&lt;&gt;"", RIGHT(SUBSTITUTE(AC2659,"-",""),9)=RIGHT(SUBSTITUTE('Company information'!D$4,"-",""),9))</f>
        <v/>
      </c>
      <c r="W2659" s="418">
        <f>AI2659-I2659</f>
        <v/>
      </c>
      <c r="X2659" s="455" t="n"/>
      <c r="Y2659" s="417" t="n"/>
      <c r="Z2659" s="418" t="n"/>
      <c r="AA2659" s="418" t="n"/>
      <c r="AB2659" s="418" t="n"/>
      <c r="AC2659" s="418" t="n"/>
      <c r="AD2659" s="418" t="n"/>
      <c r="AE2659" s="455" t="n"/>
      <c r="AF2659" s="455" t="n"/>
      <c r="AG2659" s="455" t="n"/>
      <c r="AH2659" s="455" t="n"/>
      <c r="AI2659" s="455" t="n"/>
      <c r="AJ2659" s="455" t="n"/>
      <c r="AK2659" s="455" t="n"/>
      <c r="AL2659" s="455" t="n"/>
      <c r="AM2659" s="455" t="n"/>
      <c r="AN2659" s="455" t="n"/>
      <c r="AO2659" s="455" t="n"/>
      <c r="AP2659" s="455" t="n"/>
      <c r="AQ2659" s="455" t="n"/>
      <c r="AR2659" s="418" t="n"/>
      <c r="AS2659" s="418" t="n"/>
      <c r="AT2659" s="418" t="n"/>
    </row>
    <row r="2660">
      <c r="A2660" s="417" t="n">
        <v>2651</v>
      </c>
      <c r="B2660" s="418" t="inlineStr">
        <is>
          <t>ផ្លាក​ PAPER LABEL</t>
        </is>
      </c>
      <c r="C2660" s="418" t="inlineStr">
        <is>
          <t>ស៊ីន ហ្វី យ៉ាង ព្រីនធីង &amp; អិកសេសសឺរី ឯ.ក</t>
        </is>
      </c>
      <c r="D2660" s="418" t="inlineStr">
        <is>
          <t>K010-901906822</t>
        </is>
      </c>
      <c r="E2660" s="418" t="inlineStr">
        <is>
          <t>XFY-YD20210105</t>
        </is>
      </c>
      <c r="F2660" s="419" t="n">
        <v>44408</v>
      </c>
      <c r="G2660" s="420" t="n">
        <v>1148630</v>
      </c>
      <c r="H2660" s="418" t="n"/>
      <c r="I2660" s="455" t="n">
        <v>1148630</v>
      </c>
      <c r="J2660" s="418">
        <f>IF(L2660&lt;&gt;"",L2660,K2660)</f>
        <v/>
      </c>
      <c r="K2660" s="418">
        <f>IF(AND(T2660=TRUE, U2660=TRUE, V2660=TRUE), IF(W2660&lt;-0.05, "អនុញ្ញាត (អ្នកផ្គត់ផ្គង់ប្រកាសខ្វះ)", "បានប្រកាស (អនុញ្ញាត)"), IF(AND(T2660=FALSE, U2660=FALSE, V2660=FALSE), "ព្យួរទុក (មិនមានទិន្នន័យ)", "ប្រកាសខុស (ព្យួរទុក)"))</f>
        <v/>
      </c>
      <c r="L2660" s="418" t="inlineStr"/>
      <c r="M2660" s="418" t="inlineStr"/>
      <c r="N2660" s="455" t="n"/>
      <c r="O2660" s="455">
        <f>IF(W2660&lt;0,AI2660,I2660)</f>
        <v/>
      </c>
      <c r="P2660" s="455">
        <f>I2660-O2660</f>
        <v/>
      </c>
      <c r="Q2660" s="418" t="n"/>
      <c r="R2660" s="418" t="inlineStr">
        <is>
          <t>XFY-YD20210105</t>
        </is>
      </c>
      <c r="S2660" s="418" t="inlineStr"/>
      <c r="T2660" s="418">
        <f>R2660=S2660</f>
        <v/>
      </c>
      <c r="U2660" s="418">
        <f>AND(MONTH(F2660)=MONTH(Y2660), YEAR(F2660)=YEAR(Y2660))</f>
        <v/>
      </c>
      <c r="V2660" s="418">
        <f>AND(AC2660&lt;&gt;"", 'Company information'!D$4&lt;&gt;"", RIGHT(SUBSTITUTE(AC2660,"-",""),9)=RIGHT(SUBSTITUTE('Company information'!D$4,"-",""),9))</f>
        <v/>
      </c>
      <c r="W2660" s="418">
        <f>AI2660-I2660</f>
        <v/>
      </c>
      <c r="X2660" s="455" t="n"/>
      <c r="Y2660" s="417" t="n"/>
      <c r="Z2660" s="418" t="n"/>
      <c r="AA2660" s="418" t="n"/>
      <c r="AB2660" s="418" t="n"/>
      <c r="AC2660" s="418" t="n"/>
      <c r="AD2660" s="418" t="n"/>
      <c r="AE2660" s="455" t="n"/>
      <c r="AF2660" s="455" t="n"/>
      <c r="AG2660" s="455" t="n"/>
      <c r="AH2660" s="455" t="n"/>
      <c r="AI2660" s="455" t="n"/>
      <c r="AJ2660" s="455" t="n"/>
      <c r="AK2660" s="455" t="n"/>
      <c r="AL2660" s="455" t="n"/>
      <c r="AM2660" s="455" t="n"/>
      <c r="AN2660" s="455" t="n"/>
      <c r="AO2660" s="455" t="n"/>
      <c r="AP2660" s="455" t="n"/>
      <c r="AQ2660" s="455" t="n"/>
      <c r="AR2660" s="418" t="n"/>
      <c r="AS2660" s="418" t="n"/>
      <c r="AT2660" s="418" t="n"/>
    </row>
    <row r="2661">
      <c r="A2661" s="417" t="n">
        <v>2652</v>
      </c>
      <c r="B2661" s="418" t="inlineStr">
        <is>
          <t>ក្រដាសកាតុងធ្វើកេស</t>
        </is>
      </c>
      <c r="C2661" s="418" t="inlineStr">
        <is>
          <t>យី មីង ភែកឃីជីង ឯ.ក</t>
        </is>
      </c>
      <c r="D2661" s="418" t="inlineStr">
        <is>
          <t>B108-902101335</t>
        </is>
      </c>
      <c r="E2661" s="418" t="inlineStr">
        <is>
          <t>YM-0001</t>
        </is>
      </c>
      <c r="F2661" s="419" t="n">
        <v>44408</v>
      </c>
      <c r="G2661" s="420" t="n">
        <v>1745659</v>
      </c>
      <c r="H2661" s="418" t="n"/>
      <c r="I2661" s="455" t="n">
        <v>1745659</v>
      </c>
      <c r="J2661" s="418">
        <f>IF(L2661&lt;&gt;"",L2661,K2661)</f>
        <v/>
      </c>
      <c r="K2661" s="418">
        <f>IF(AND(T2661=TRUE, U2661=TRUE, V2661=TRUE), IF(W2661&lt;-0.05, "អនុញ្ញាត (អ្នកផ្គត់ផ្គង់ប្រកាសខ្វះ)", "បានប្រកាស (អនុញ្ញាត)"), IF(AND(T2661=FALSE, U2661=FALSE, V2661=FALSE), "ព្យួរទុក (មិនមានទិន្នន័យ)", "ប្រកាសខុស (ព្យួរទុក)"))</f>
        <v/>
      </c>
      <c r="L2661" s="418" t="inlineStr"/>
      <c r="M2661" s="418" t="inlineStr"/>
      <c r="N2661" s="455" t="n"/>
      <c r="O2661" s="455">
        <f>IF(W2661&lt;0,AI2661,I2661)</f>
        <v/>
      </c>
      <c r="P2661" s="455">
        <f>I2661-O2661</f>
        <v/>
      </c>
      <c r="Q2661" s="418" t="n"/>
      <c r="R2661" s="418" t="inlineStr">
        <is>
          <t>YM-0001</t>
        </is>
      </c>
      <c r="S2661" s="418" t="inlineStr"/>
      <c r="T2661" s="418">
        <f>R2661=S2661</f>
        <v/>
      </c>
      <c r="U2661" s="418">
        <f>AND(MONTH(F2661)=MONTH(Y2661), YEAR(F2661)=YEAR(Y2661))</f>
        <v/>
      </c>
      <c r="V2661" s="418">
        <f>AND(AC2661&lt;&gt;"", 'Company information'!D$4&lt;&gt;"", RIGHT(SUBSTITUTE(AC2661,"-",""),9)=RIGHT(SUBSTITUTE('Company information'!D$4,"-",""),9))</f>
        <v/>
      </c>
      <c r="W2661" s="418">
        <f>AI2661-I2661</f>
        <v/>
      </c>
      <c r="X2661" s="455" t="n"/>
      <c r="Y2661" s="417" t="n"/>
      <c r="Z2661" s="418" t="n"/>
      <c r="AA2661" s="418" t="n"/>
      <c r="AB2661" s="418" t="n"/>
      <c r="AC2661" s="418" t="n"/>
      <c r="AD2661" s="418" t="n"/>
      <c r="AE2661" s="455" t="n"/>
      <c r="AF2661" s="455" t="n"/>
      <c r="AG2661" s="455" t="n"/>
      <c r="AH2661" s="455" t="n"/>
      <c r="AI2661" s="455" t="n"/>
      <c r="AJ2661" s="455" t="n"/>
      <c r="AK2661" s="455" t="n"/>
      <c r="AL2661" s="455" t="n"/>
      <c r="AM2661" s="455" t="n"/>
      <c r="AN2661" s="455" t="n"/>
      <c r="AO2661" s="455" t="n"/>
      <c r="AP2661" s="455" t="n"/>
      <c r="AQ2661" s="455" t="n"/>
      <c r="AR2661" s="418" t="n"/>
      <c r="AS2661" s="418" t="n"/>
      <c r="AT2661" s="418" t="n"/>
    </row>
    <row r="2662">
      <c r="A2662" s="417" t="n">
        <v>2653</v>
      </c>
      <c r="B2662" s="418" t="inlineStr">
        <is>
          <t>Service fee</t>
        </is>
      </c>
      <c r="C2662" s="418" t="inlineStr">
        <is>
          <t>ប្យួរ៉ូ វេរីតាស (ខេមបូឌា) លីមីធីត</t>
        </is>
      </c>
      <c r="D2662" s="418" t="inlineStr">
        <is>
          <t>L001-107024462</t>
        </is>
      </c>
      <c r="E2662" s="418" t="inlineStr">
        <is>
          <t>59010661</t>
        </is>
      </c>
      <c r="F2662" s="419" t="n">
        <v>44408</v>
      </c>
      <c r="G2662" s="420" t="n">
        <v>55157</v>
      </c>
      <c r="H2662" s="418" t="n"/>
      <c r="I2662" s="455" t="n">
        <v>55157</v>
      </c>
      <c r="J2662" s="418">
        <f>IF(L2662&lt;&gt;"",L2662,K2662)</f>
        <v/>
      </c>
      <c r="K2662" s="418">
        <f>IF(AND(T2662=TRUE, U2662=TRUE, V2662=TRUE), IF(W2662&lt;-0.05, "អនុញ្ញាត (អ្នកផ្គត់ផ្គង់ប្រកាសខ្វះ)", "បានប្រកាស (អនុញ្ញាត)"), IF(AND(T2662=FALSE, U2662=FALSE, V2662=FALSE), "ព្យួរទុក (មិនមានទិន្នន័យ)", "ប្រកាសខុស (ព្យួរទុក)"))</f>
        <v/>
      </c>
      <c r="L2662" s="418" t="inlineStr"/>
      <c r="M2662" s="418" t="inlineStr"/>
      <c r="N2662" s="455" t="n"/>
      <c r="O2662" s="455">
        <f>IF(W2662&lt;0,AI2662,I2662)</f>
        <v/>
      </c>
      <c r="P2662" s="455">
        <f>I2662-O2662</f>
        <v/>
      </c>
      <c r="Q2662" s="418" t="n"/>
      <c r="R2662" s="418" t="inlineStr">
        <is>
          <t>59010661</t>
        </is>
      </c>
      <c r="S2662" s="418" t="inlineStr"/>
      <c r="T2662" s="418">
        <f>R2662=S2662</f>
        <v/>
      </c>
      <c r="U2662" s="418">
        <f>AND(MONTH(F2662)=MONTH(Y2662), YEAR(F2662)=YEAR(Y2662))</f>
        <v/>
      </c>
      <c r="V2662" s="418">
        <f>AND(AC2662&lt;&gt;"", 'Company information'!D$4&lt;&gt;"", RIGHT(SUBSTITUTE(AC2662,"-",""),9)=RIGHT(SUBSTITUTE('Company information'!D$4,"-",""),9))</f>
        <v/>
      </c>
      <c r="W2662" s="418">
        <f>AI2662-I2662</f>
        <v/>
      </c>
      <c r="X2662" s="455" t="n"/>
      <c r="Y2662" s="417" t="n"/>
      <c r="Z2662" s="418" t="n"/>
      <c r="AA2662" s="418" t="n"/>
      <c r="AB2662" s="418" t="n"/>
      <c r="AC2662" s="418" t="n"/>
      <c r="AD2662" s="418" t="n"/>
      <c r="AE2662" s="455" t="n"/>
      <c r="AF2662" s="455" t="n"/>
      <c r="AG2662" s="455" t="n"/>
      <c r="AH2662" s="455" t="n"/>
      <c r="AI2662" s="455" t="n"/>
      <c r="AJ2662" s="455" t="n"/>
      <c r="AK2662" s="455" t="n"/>
      <c r="AL2662" s="455" t="n"/>
      <c r="AM2662" s="455" t="n"/>
      <c r="AN2662" s="455" t="n"/>
      <c r="AO2662" s="455" t="n"/>
      <c r="AP2662" s="455" t="n"/>
      <c r="AQ2662" s="455" t="n"/>
      <c r="AR2662" s="418" t="n"/>
      <c r="AS2662" s="418" t="n"/>
      <c r="AT2662" s="418" t="n"/>
    </row>
    <row r="2663">
      <c r="A2663" s="417" t="n">
        <v>2654</v>
      </c>
      <c r="B2663" s="418" t="inlineStr">
        <is>
          <t>Service fee</t>
        </is>
      </c>
      <c r="C2663" s="418" t="inlineStr">
        <is>
          <t>ប្យួរ៉ូ វេរីតាស (ខេមបូឌា) លីមីធីត</t>
        </is>
      </c>
      <c r="D2663" s="418" t="inlineStr">
        <is>
          <t>L001-107024462</t>
        </is>
      </c>
      <c r="E2663" s="418" t="inlineStr">
        <is>
          <t>59010645</t>
        </is>
      </c>
      <c r="F2663" s="419" t="n">
        <v>44407</v>
      </c>
      <c r="G2663" s="420" t="n">
        <v>110310</v>
      </c>
      <c r="H2663" s="418" t="n"/>
      <c r="I2663" s="455" t="n">
        <v>110310</v>
      </c>
      <c r="J2663" s="418">
        <f>IF(L2663&lt;&gt;"",L2663,K2663)</f>
        <v/>
      </c>
      <c r="K2663" s="418">
        <f>IF(AND(T2663=TRUE, U2663=TRUE, V2663=TRUE), IF(W2663&lt;-0.05, "អនុញ្ញាត (អ្នកផ្គត់ផ្គង់ប្រកាសខ្វះ)", "បានប្រកាស (អនុញ្ញាត)"), IF(AND(T2663=FALSE, U2663=FALSE, V2663=FALSE), "ព្យួរទុក (មិនមានទិន្នន័យ)", "ប្រកាសខុស (ព្យួរទុក)"))</f>
        <v/>
      </c>
      <c r="L2663" s="418" t="inlineStr"/>
      <c r="M2663" s="418" t="inlineStr"/>
      <c r="N2663" s="455" t="n"/>
      <c r="O2663" s="455">
        <f>IF(W2663&lt;0,AI2663,I2663)</f>
        <v/>
      </c>
      <c r="P2663" s="455">
        <f>I2663-O2663</f>
        <v/>
      </c>
      <c r="Q2663" s="418" t="n"/>
      <c r="R2663" s="418" t="inlineStr">
        <is>
          <t>59010645</t>
        </is>
      </c>
      <c r="S2663" s="418" t="inlineStr"/>
      <c r="T2663" s="418">
        <f>R2663=S2663</f>
        <v/>
      </c>
      <c r="U2663" s="418">
        <f>AND(MONTH(F2663)=MONTH(Y2663), YEAR(F2663)=YEAR(Y2663))</f>
        <v/>
      </c>
      <c r="V2663" s="418">
        <f>AND(AC2663&lt;&gt;"", 'Company information'!D$4&lt;&gt;"", RIGHT(SUBSTITUTE(AC2663,"-",""),9)=RIGHT(SUBSTITUTE('Company information'!D$4,"-",""),9))</f>
        <v/>
      </c>
      <c r="W2663" s="418">
        <f>AI2663-I2663</f>
        <v/>
      </c>
      <c r="X2663" s="455" t="n"/>
      <c r="Y2663" s="417" t="n"/>
      <c r="Z2663" s="418" t="n"/>
      <c r="AA2663" s="418" t="n"/>
      <c r="AB2663" s="418" t="n"/>
      <c r="AC2663" s="418" t="n"/>
      <c r="AD2663" s="418" t="n"/>
      <c r="AE2663" s="455" t="n"/>
      <c r="AF2663" s="455" t="n"/>
      <c r="AG2663" s="455" t="n"/>
      <c r="AH2663" s="455" t="n"/>
      <c r="AI2663" s="455" t="n"/>
      <c r="AJ2663" s="455" t="n"/>
      <c r="AK2663" s="455" t="n"/>
      <c r="AL2663" s="455" t="n"/>
      <c r="AM2663" s="455" t="n"/>
      <c r="AN2663" s="455" t="n"/>
      <c r="AO2663" s="455" t="n"/>
      <c r="AP2663" s="455" t="n"/>
      <c r="AQ2663" s="455" t="n"/>
      <c r="AR2663" s="418" t="n"/>
      <c r="AS2663" s="418" t="n"/>
      <c r="AT2663" s="418" t="n"/>
    </row>
    <row r="2664">
      <c r="A2664" s="417" t="n">
        <v>2655</v>
      </c>
      <c r="B2664" s="418" t="inlineStr">
        <is>
          <t>Service fee</t>
        </is>
      </c>
      <c r="C2664" s="418" t="inlineStr">
        <is>
          <t>ប្យួរ៉ូ វេរីតាស (ខេមបូឌា) លីមីធីត</t>
        </is>
      </c>
      <c r="D2664" s="418" t="inlineStr">
        <is>
          <t>L001-107024462</t>
        </is>
      </c>
      <c r="E2664" s="418" t="inlineStr">
        <is>
          <t>59010585</t>
        </is>
      </c>
      <c r="F2664" s="419" t="n">
        <v>44400</v>
      </c>
      <c r="G2664" s="420" t="n">
        <v>110283</v>
      </c>
      <c r="H2664" s="418" t="n"/>
      <c r="I2664" s="455" t="n">
        <v>110283</v>
      </c>
      <c r="J2664" s="418">
        <f>IF(L2664&lt;&gt;"",L2664,K2664)</f>
        <v/>
      </c>
      <c r="K2664" s="418">
        <f>IF(AND(T2664=TRUE, U2664=TRUE, V2664=TRUE), IF(W2664&lt;-0.05, "អនុញ្ញាត (អ្នកផ្គត់ផ្គង់ប្រកាសខ្វះ)", "បានប្រកាស (អនុញ្ញាត)"), IF(AND(T2664=FALSE, U2664=FALSE, V2664=FALSE), "ព្យួរទុក (មិនមានទិន្នន័យ)", "ប្រកាសខុស (ព្យួរទុក)"))</f>
        <v/>
      </c>
      <c r="L2664" s="418" t="inlineStr"/>
      <c r="M2664" s="418" t="inlineStr"/>
      <c r="N2664" s="455" t="n"/>
      <c r="O2664" s="455">
        <f>IF(W2664&lt;0,AI2664,I2664)</f>
        <v/>
      </c>
      <c r="P2664" s="455">
        <f>I2664-O2664</f>
        <v/>
      </c>
      <c r="Q2664" s="418" t="n"/>
      <c r="R2664" s="418" t="inlineStr">
        <is>
          <t>59010585</t>
        </is>
      </c>
      <c r="S2664" s="418" t="inlineStr"/>
      <c r="T2664" s="418">
        <f>R2664=S2664</f>
        <v/>
      </c>
      <c r="U2664" s="418">
        <f>AND(MONTH(F2664)=MONTH(Y2664), YEAR(F2664)=YEAR(Y2664))</f>
        <v/>
      </c>
      <c r="V2664" s="418">
        <f>AND(AC2664&lt;&gt;"", 'Company information'!D$4&lt;&gt;"", RIGHT(SUBSTITUTE(AC2664,"-",""),9)=RIGHT(SUBSTITUTE('Company information'!D$4,"-",""),9))</f>
        <v/>
      </c>
      <c r="W2664" s="418">
        <f>AI2664-I2664</f>
        <v/>
      </c>
      <c r="X2664" s="455" t="n"/>
      <c r="Y2664" s="417" t="n"/>
      <c r="Z2664" s="418" t="n"/>
      <c r="AA2664" s="418" t="n"/>
      <c r="AB2664" s="418" t="n"/>
      <c r="AC2664" s="418" t="n"/>
      <c r="AD2664" s="418" t="n"/>
      <c r="AE2664" s="455" t="n"/>
      <c r="AF2664" s="455" t="n"/>
      <c r="AG2664" s="455" t="n"/>
      <c r="AH2664" s="455" t="n"/>
      <c r="AI2664" s="455" t="n"/>
      <c r="AJ2664" s="455" t="n"/>
      <c r="AK2664" s="455" t="n"/>
      <c r="AL2664" s="455" t="n"/>
      <c r="AM2664" s="455" t="n"/>
      <c r="AN2664" s="455" t="n"/>
      <c r="AO2664" s="455" t="n"/>
      <c r="AP2664" s="455" t="n"/>
      <c r="AQ2664" s="455" t="n"/>
      <c r="AR2664" s="418" t="n"/>
      <c r="AS2664" s="418" t="n"/>
      <c r="AT2664" s="418" t="n"/>
    </row>
    <row r="2665">
      <c r="A2665" s="417" t="n">
        <v>2656</v>
      </c>
      <c r="B2665" s="418" t="inlineStr">
        <is>
          <t>Service fee</t>
        </is>
      </c>
      <c r="C2665" s="418" t="inlineStr">
        <is>
          <t>ប្យួរ៉ូ វេរីតាស (ខេមបូឌា) លីមីធីត</t>
        </is>
      </c>
      <c r="D2665" s="418" t="inlineStr">
        <is>
          <t>L001-107024462</t>
        </is>
      </c>
      <c r="E2665" s="418" t="inlineStr">
        <is>
          <t>59010532</t>
        </is>
      </c>
      <c r="F2665" s="419" t="n">
        <v>44393</v>
      </c>
      <c r="G2665" s="420" t="n">
        <v>165468</v>
      </c>
      <c r="H2665" s="418" t="n"/>
      <c r="I2665" s="455" t="n">
        <v>165468</v>
      </c>
      <c r="J2665" s="418">
        <f>IF(L2665&lt;&gt;"",L2665,K2665)</f>
        <v/>
      </c>
      <c r="K2665" s="418">
        <f>IF(AND(T2665=TRUE, U2665=TRUE, V2665=TRUE), IF(W2665&lt;-0.05, "អនុញ្ញាត (អ្នកផ្គត់ផ្គង់ប្រកាសខ្វះ)", "បានប្រកាស (អនុញ្ញាត)"), IF(AND(T2665=FALSE, U2665=FALSE, V2665=FALSE), "ព្យួរទុក (មិនមានទិន្នន័យ)", "ប្រកាសខុស (ព្យួរទុក)"))</f>
        <v/>
      </c>
      <c r="L2665" s="418" t="inlineStr"/>
      <c r="M2665" s="418" t="inlineStr"/>
      <c r="N2665" s="455" t="n"/>
      <c r="O2665" s="455">
        <f>IF(W2665&lt;0,AI2665,I2665)</f>
        <v/>
      </c>
      <c r="P2665" s="455">
        <f>I2665-O2665</f>
        <v/>
      </c>
      <c r="Q2665" s="418" t="n"/>
      <c r="R2665" s="418" t="inlineStr">
        <is>
          <t>59010532</t>
        </is>
      </c>
      <c r="S2665" s="418" t="inlineStr"/>
      <c r="T2665" s="418">
        <f>R2665=S2665</f>
        <v/>
      </c>
      <c r="U2665" s="418">
        <f>AND(MONTH(F2665)=MONTH(Y2665), YEAR(F2665)=YEAR(Y2665))</f>
        <v/>
      </c>
      <c r="V2665" s="418">
        <f>AND(AC2665&lt;&gt;"", 'Company information'!D$4&lt;&gt;"", RIGHT(SUBSTITUTE(AC2665,"-",""),9)=RIGHT(SUBSTITUTE('Company information'!D$4,"-",""),9))</f>
        <v/>
      </c>
      <c r="W2665" s="418">
        <f>AI2665-I2665</f>
        <v/>
      </c>
      <c r="X2665" s="455" t="n"/>
      <c r="Y2665" s="417" t="n"/>
      <c r="Z2665" s="418" t="n"/>
      <c r="AA2665" s="418" t="n"/>
      <c r="AB2665" s="418" t="n"/>
      <c r="AC2665" s="418" t="n"/>
      <c r="AD2665" s="418" t="n"/>
      <c r="AE2665" s="455" t="n"/>
      <c r="AF2665" s="455" t="n"/>
      <c r="AG2665" s="455" t="n"/>
      <c r="AH2665" s="455" t="n"/>
      <c r="AI2665" s="455" t="n"/>
      <c r="AJ2665" s="455" t="n"/>
      <c r="AK2665" s="455" t="n"/>
      <c r="AL2665" s="455" t="n"/>
      <c r="AM2665" s="455" t="n"/>
      <c r="AN2665" s="455" t="n"/>
      <c r="AO2665" s="455" t="n"/>
      <c r="AP2665" s="455" t="n"/>
      <c r="AQ2665" s="455" t="n"/>
      <c r="AR2665" s="418" t="n"/>
      <c r="AS2665" s="418" t="n"/>
      <c r="AT2665" s="418" t="n"/>
    </row>
    <row r="2666">
      <c r="A2666" s="417" t="n">
        <v>2657</v>
      </c>
      <c r="B2666" s="418" t="inlineStr">
        <is>
          <t>Service fee</t>
        </is>
      </c>
      <c r="C2666" s="418" t="inlineStr">
        <is>
          <t>ប្យួរ៉ូ វេរីតាស (ខេមបូឌា) លីមីធីត</t>
        </is>
      </c>
      <c r="D2666" s="418" t="inlineStr">
        <is>
          <t>L001-107024462</t>
        </is>
      </c>
      <c r="E2666" s="418" t="inlineStr">
        <is>
          <t>59010512</t>
        </is>
      </c>
      <c r="F2666" s="419" t="n">
        <v>44537</v>
      </c>
      <c r="G2666" s="420" t="n">
        <v>135749</v>
      </c>
      <c r="H2666" s="418" t="n"/>
      <c r="I2666" s="455" t="n">
        <v>135749</v>
      </c>
      <c r="J2666" s="418">
        <f>IF(L2666&lt;&gt;"",L2666,K2666)</f>
        <v/>
      </c>
      <c r="K2666" s="418">
        <f>IF(AND(T2666=TRUE, U2666=TRUE, V2666=TRUE), IF(W2666&lt;-0.05, "អនុញ្ញាត (អ្នកផ្គត់ផ្គង់ប្រកាសខ្វះ)", "បានប្រកាស (អនុញ្ញាត)"), IF(AND(T2666=FALSE, U2666=FALSE, V2666=FALSE), "ព្យួរទុក (មិនមានទិន្នន័យ)", "ប្រកាសខុស (ព្យួរទុក)"))</f>
        <v/>
      </c>
      <c r="L2666" s="418" t="inlineStr"/>
      <c r="M2666" s="418" t="inlineStr"/>
      <c r="N2666" s="455" t="n"/>
      <c r="O2666" s="455">
        <f>IF(W2666&lt;0,AI2666,I2666)</f>
        <v/>
      </c>
      <c r="P2666" s="455">
        <f>I2666-O2666</f>
        <v/>
      </c>
      <c r="Q2666" s="418" t="n"/>
      <c r="R2666" s="418" t="inlineStr">
        <is>
          <t>59010512</t>
        </is>
      </c>
      <c r="S2666" s="418" t="inlineStr"/>
      <c r="T2666" s="418">
        <f>R2666=S2666</f>
        <v/>
      </c>
      <c r="U2666" s="418">
        <f>AND(MONTH(F2666)=MONTH(Y2666), YEAR(F2666)=YEAR(Y2666))</f>
        <v/>
      </c>
      <c r="V2666" s="418">
        <f>AND(AC2666&lt;&gt;"", 'Company information'!D$4&lt;&gt;"", RIGHT(SUBSTITUTE(AC2666,"-",""),9)=RIGHT(SUBSTITUTE('Company information'!D$4,"-",""),9))</f>
        <v/>
      </c>
      <c r="W2666" s="418">
        <f>AI2666-I2666</f>
        <v/>
      </c>
      <c r="X2666" s="455" t="n"/>
      <c r="Y2666" s="417" t="n"/>
      <c r="Z2666" s="418" t="n"/>
      <c r="AA2666" s="418" t="n"/>
      <c r="AB2666" s="418" t="n"/>
      <c r="AC2666" s="418" t="n"/>
      <c r="AD2666" s="418" t="n"/>
      <c r="AE2666" s="455" t="n"/>
      <c r="AF2666" s="455" t="n"/>
      <c r="AG2666" s="455" t="n"/>
      <c r="AH2666" s="455" t="n"/>
      <c r="AI2666" s="455" t="n"/>
      <c r="AJ2666" s="455" t="n"/>
      <c r="AK2666" s="455" t="n"/>
      <c r="AL2666" s="455" t="n"/>
      <c r="AM2666" s="455" t="n"/>
      <c r="AN2666" s="455" t="n"/>
      <c r="AO2666" s="455" t="n"/>
      <c r="AP2666" s="455" t="n"/>
      <c r="AQ2666" s="455" t="n"/>
      <c r="AR2666" s="418" t="n"/>
      <c r="AS2666" s="418" t="n"/>
      <c r="AT2666" s="418" t="n"/>
    </row>
    <row r="2667">
      <c r="A2667" s="417" t="n">
        <v>2658</v>
      </c>
      <c r="B2667" s="418" t="inlineStr">
        <is>
          <t>Service fee</t>
        </is>
      </c>
      <c r="C2667" s="418" t="inlineStr">
        <is>
          <t>ប្យួរ៉ូ វេរីតាស (ខេមបូឌា) លីមីធីត</t>
        </is>
      </c>
      <c r="D2667" s="418" t="inlineStr">
        <is>
          <t>L001-107024462</t>
        </is>
      </c>
      <c r="E2667" s="418" t="inlineStr">
        <is>
          <t>59010492</t>
        </is>
      </c>
      <c r="F2667" s="419" t="n">
        <v>44446</v>
      </c>
      <c r="G2667" s="420" t="n">
        <v>110283</v>
      </c>
      <c r="H2667" s="418" t="n"/>
      <c r="I2667" s="455" t="n">
        <v>110283</v>
      </c>
      <c r="J2667" s="418">
        <f>IF(L2667&lt;&gt;"",L2667,K2667)</f>
        <v/>
      </c>
      <c r="K2667" s="418">
        <f>IF(AND(T2667=TRUE, U2667=TRUE, V2667=TRUE), IF(W2667&lt;-0.05, "អនុញ្ញាត (អ្នកផ្គត់ផ្គង់ប្រកាសខ្វះ)", "បានប្រកាស (អនុញ្ញាត)"), IF(AND(T2667=FALSE, U2667=FALSE, V2667=FALSE), "ព្យួរទុក (មិនមានទិន្នន័យ)", "ប្រកាសខុស (ព្យួរទុក)"))</f>
        <v/>
      </c>
      <c r="L2667" s="418" t="inlineStr"/>
      <c r="M2667" s="418" t="inlineStr"/>
      <c r="N2667" s="455" t="n"/>
      <c r="O2667" s="455">
        <f>IF(W2667&lt;0,AI2667,I2667)</f>
        <v/>
      </c>
      <c r="P2667" s="455">
        <f>I2667-O2667</f>
        <v/>
      </c>
      <c r="Q2667" s="418" t="n"/>
      <c r="R2667" s="418" t="inlineStr">
        <is>
          <t>59010492</t>
        </is>
      </c>
      <c r="S2667" s="418" t="inlineStr"/>
      <c r="T2667" s="418">
        <f>R2667=S2667</f>
        <v/>
      </c>
      <c r="U2667" s="418">
        <f>AND(MONTH(F2667)=MONTH(Y2667), YEAR(F2667)=YEAR(Y2667))</f>
        <v/>
      </c>
      <c r="V2667" s="418">
        <f>AND(AC2667&lt;&gt;"", 'Company information'!D$4&lt;&gt;"", RIGHT(SUBSTITUTE(AC2667,"-",""),9)=RIGHT(SUBSTITUTE('Company information'!D$4,"-",""),9))</f>
        <v/>
      </c>
      <c r="W2667" s="418">
        <f>AI2667-I2667</f>
        <v/>
      </c>
      <c r="X2667" s="455" t="n"/>
      <c r="Y2667" s="417" t="n"/>
      <c r="Z2667" s="418" t="n"/>
      <c r="AA2667" s="418" t="n"/>
      <c r="AB2667" s="418" t="n"/>
      <c r="AC2667" s="418" t="n"/>
      <c r="AD2667" s="418" t="n"/>
      <c r="AE2667" s="455" t="n"/>
      <c r="AF2667" s="455" t="n"/>
      <c r="AG2667" s="455" t="n"/>
      <c r="AH2667" s="455" t="n"/>
      <c r="AI2667" s="455" t="n"/>
      <c r="AJ2667" s="455" t="n"/>
      <c r="AK2667" s="455" t="n"/>
      <c r="AL2667" s="455" t="n"/>
      <c r="AM2667" s="455" t="n"/>
      <c r="AN2667" s="455" t="n"/>
      <c r="AO2667" s="455" t="n"/>
      <c r="AP2667" s="455" t="n"/>
      <c r="AQ2667" s="455" t="n"/>
      <c r="AR2667" s="418" t="n"/>
      <c r="AS2667" s="418" t="n"/>
      <c r="AT2667" s="418" t="n"/>
    </row>
    <row r="2668">
      <c r="A2668" s="417" t="n">
        <v>2659</v>
      </c>
      <c r="B2668" s="418" t="inlineStr">
        <is>
          <t>Service fee</t>
        </is>
      </c>
      <c r="C2668" s="418" t="inlineStr">
        <is>
          <t>ប្យួរ៉ូ វេរីតាស (ខេមបូឌា) លីមីធីត</t>
        </is>
      </c>
      <c r="D2668" s="418" t="inlineStr">
        <is>
          <t>L001-107024462</t>
        </is>
      </c>
      <c r="E2668" s="418" t="inlineStr">
        <is>
          <t>59010456</t>
        </is>
      </c>
      <c r="F2668" s="419" t="n">
        <v>44354</v>
      </c>
      <c r="G2668" s="420" t="n">
        <v>165549</v>
      </c>
      <c r="H2668" s="418" t="n"/>
      <c r="I2668" s="455" t="n">
        <v>165549</v>
      </c>
      <c r="J2668" s="418">
        <f>IF(L2668&lt;&gt;"",L2668,K2668)</f>
        <v/>
      </c>
      <c r="K2668" s="418">
        <f>IF(AND(T2668=TRUE, U2668=TRUE, V2668=TRUE), IF(W2668&lt;-0.05, "អនុញ្ញាត (អ្នកផ្គត់ផ្គង់ប្រកាសខ្វះ)", "បានប្រកាស (អនុញ្ញាត)"), IF(AND(T2668=FALSE, U2668=FALSE, V2668=FALSE), "ព្យួរទុក (មិនមានទិន្នន័យ)", "ប្រកាសខុស (ព្យួរទុក)"))</f>
        <v/>
      </c>
      <c r="L2668" s="418" t="inlineStr"/>
      <c r="M2668" s="418" t="inlineStr"/>
      <c r="N2668" s="455" t="n"/>
      <c r="O2668" s="455">
        <f>IF(W2668&lt;0,AI2668,I2668)</f>
        <v/>
      </c>
      <c r="P2668" s="455">
        <f>I2668-O2668</f>
        <v/>
      </c>
      <c r="Q2668" s="418" t="n"/>
      <c r="R2668" s="418" t="inlineStr">
        <is>
          <t>59010456</t>
        </is>
      </c>
      <c r="S2668" s="418" t="inlineStr"/>
      <c r="T2668" s="418">
        <f>R2668=S2668</f>
        <v/>
      </c>
      <c r="U2668" s="418">
        <f>AND(MONTH(F2668)=MONTH(Y2668), YEAR(F2668)=YEAR(Y2668))</f>
        <v/>
      </c>
      <c r="V2668" s="418">
        <f>AND(AC2668&lt;&gt;"", 'Company information'!D$4&lt;&gt;"", RIGHT(SUBSTITUTE(AC2668,"-",""),9)=RIGHT(SUBSTITUTE('Company information'!D$4,"-",""),9))</f>
        <v/>
      </c>
      <c r="W2668" s="418">
        <f>AI2668-I2668</f>
        <v/>
      </c>
      <c r="X2668" s="455" t="n"/>
      <c r="Y2668" s="417" t="n"/>
      <c r="Z2668" s="418" t="n"/>
      <c r="AA2668" s="418" t="n"/>
      <c r="AB2668" s="418" t="n"/>
      <c r="AC2668" s="418" t="n"/>
      <c r="AD2668" s="418" t="n"/>
      <c r="AE2668" s="455" t="n"/>
      <c r="AF2668" s="455" t="n"/>
      <c r="AG2668" s="455" t="n"/>
      <c r="AH2668" s="455" t="n"/>
      <c r="AI2668" s="455" t="n"/>
      <c r="AJ2668" s="455" t="n"/>
      <c r="AK2668" s="455" t="n"/>
      <c r="AL2668" s="455" t="n"/>
      <c r="AM2668" s="455" t="n"/>
      <c r="AN2668" s="455" t="n"/>
      <c r="AO2668" s="455" t="n"/>
      <c r="AP2668" s="455" t="n"/>
      <c r="AQ2668" s="455" t="n"/>
      <c r="AR2668" s="418" t="n"/>
      <c r="AS2668" s="418" t="n"/>
      <c r="AT2668" s="418" t="n"/>
    </row>
    <row r="2669">
      <c r="A2669" s="417" t="n">
        <v>2660</v>
      </c>
      <c r="B2669" s="418" t="inlineStr">
        <is>
          <t>Lift-On&amp; Lift-Off</t>
        </is>
      </c>
      <c r="C2669" s="418" t="inlineStr">
        <is>
          <t>កំពង់ផែស្វយ័តក្រុងព្រះសីហនុ</t>
        </is>
      </c>
      <c r="D2669" s="418" t="inlineStr">
        <is>
          <t>L001-100044638</t>
        </is>
      </c>
      <c r="E2669" s="418" t="inlineStr">
        <is>
          <t>107688</t>
        </is>
      </c>
      <c r="F2669" s="419" t="n">
        <v>44234</v>
      </c>
      <c r="G2669" s="420" t="n">
        <v>35435</v>
      </c>
      <c r="H2669" s="418" t="n"/>
      <c r="I2669" s="455" t="n">
        <v>35435</v>
      </c>
      <c r="J2669" s="418">
        <f>IF(L2669&lt;&gt;"",L2669,K2669)</f>
        <v/>
      </c>
      <c r="K2669" s="418">
        <f>IF(AND(T2669=TRUE, U2669=TRUE, V2669=TRUE), IF(W2669&lt;-0.05, "អនុញ្ញាត (អ្នកផ្គត់ផ្គង់ប្រកាសខ្វះ)", "បានប្រកាស (អនុញ្ញាត)"), IF(AND(T2669=FALSE, U2669=FALSE, V2669=FALSE), "ព្យួរទុក (មិនមានទិន្នន័យ)", "ប្រកាសខុស (ព្យួរទុក)"))</f>
        <v/>
      </c>
      <c r="L2669" s="418" t="inlineStr"/>
      <c r="M2669" s="418" t="inlineStr"/>
      <c r="N2669" s="455" t="n"/>
      <c r="O2669" s="455">
        <f>IF(W2669&lt;0,AI2669,I2669)</f>
        <v/>
      </c>
      <c r="P2669" s="455">
        <f>I2669-O2669</f>
        <v/>
      </c>
      <c r="Q2669" s="418" t="n"/>
      <c r="R2669" s="418" t="inlineStr">
        <is>
          <t>107688</t>
        </is>
      </c>
      <c r="S2669" s="418" t="inlineStr"/>
      <c r="T2669" s="418">
        <f>R2669=S2669</f>
        <v/>
      </c>
      <c r="U2669" s="418">
        <f>AND(MONTH(F2669)=MONTH(Y2669), YEAR(F2669)=YEAR(Y2669))</f>
        <v/>
      </c>
      <c r="V2669" s="418">
        <f>AND(AC2669&lt;&gt;"", 'Company information'!D$4&lt;&gt;"", RIGHT(SUBSTITUTE(AC2669,"-",""),9)=RIGHT(SUBSTITUTE('Company information'!D$4,"-",""),9))</f>
        <v/>
      </c>
      <c r="W2669" s="418">
        <f>AI2669-I2669</f>
        <v/>
      </c>
      <c r="X2669" s="455" t="n"/>
      <c r="Y2669" s="417" t="n"/>
      <c r="Z2669" s="418" t="n"/>
      <c r="AA2669" s="418" t="n"/>
      <c r="AB2669" s="418" t="n"/>
      <c r="AC2669" s="418" t="n"/>
      <c r="AD2669" s="418" t="n"/>
      <c r="AE2669" s="455" t="n"/>
      <c r="AF2669" s="455" t="n"/>
      <c r="AG2669" s="455" t="n"/>
      <c r="AH2669" s="455" t="n"/>
      <c r="AI2669" s="455" t="n"/>
      <c r="AJ2669" s="455" t="n"/>
      <c r="AK2669" s="455" t="n"/>
      <c r="AL2669" s="455" t="n"/>
      <c r="AM2669" s="455" t="n"/>
      <c r="AN2669" s="455" t="n"/>
      <c r="AO2669" s="455" t="n"/>
      <c r="AP2669" s="455" t="n"/>
      <c r="AQ2669" s="455" t="n"/>
      <c r="AR2669" s="418" t="n"/>
      <c r="AS2669" s="418" t="n"/>
      <c r="AT2669" s="418" t="n"/>
    </row>
    <row r="2670">
      <c r="A2670" s="417" t="n">
        <v>2661</v>
      </c>
      <c r="B2670" s="418" t="inlineStr">
        <is>
          <t>THC</t>
        </is>
      </c>
      <c r="C2670" s="418" t="inlineStr">
        <is>
          <t>ខូស្កូ ស៊ីបភីង ឡាញ (ខេមបូឌា) ឯ.ក</t>
        </is>
      </c>
      <c r="D2670" s="418" t="inlineStr">
        <is>
          <t>L001-100103383</t>
        </is>
      </c>
      <c r="E2670" s="418" t="inlineStr">
        <is>
          <t>COS2107-08410</t>
        </is>
      </c>
      <c r="F2670" s="419" t="n">
        <v>44234</v>
      </c>
      <c r="G2670" s="420" t="n">
        <v>213833</v>
      </c>
      <c r="H2670" s="418" t="n"/>
      <c r="I2670" s="455" t="n">
        <v>213833</v>
      </c>
      <c r="J2670" s="418">
        <f>IF(L2670&lt;&gt;"",L2670,K2670)</f>
        <v/>
      </c>
      <c r="K2670" s="418">
        <f>IF(AND(T2670=TRUE, U2670=TRUE, V2670=TRUE), IF(W2670&lt;-0.05, "អនុញ្ញាត (អ្នកផ្គត់ផ្គង់ប្រកាសខ្វះ)", "បានប្រកាស (អនុញ្ញាត)"), IF(AND(T2670=FALSE, U2670=FALSE, V2670=FALSE), "ព្យួរទុក (មិនមានទិន្នន័យ)", "ប្រកាសខុស (ព្យួរទុក)"))</f>
        <v/>
      </c>
      <c r="L2670" s="418" t="inlineStr"/>
      <c r="M2670" s="418" t="inlineStr"/>
      <c r="N2670" s="455" t="n"/>
      <c r="O2670" s="455">
        <f>IF(W2670&lt;0,AI2670,I2670)</f>
        <v/>
      </c>
      <c r="P2670" s="455">
        <f>I2670-O2670</f>
        <v/>
      </c>
      <c r="Q2670" s="418" t="n"/>
      <c r="R2670" s="418" t="inlineStr">
        <is>
          <t>COS2107-08410</t>
        </is>
      </c>
      <c r="S2670" s="418" t="inlineStr"/>
      <c r="T2670" s="418">
        <f>R2670=S2670</f>
        <v/>
      </c>
      <c r="U2670" s="418">
        <f>AND(MONTH(F2670)=MONTH(Y2670), YEAR(F2670)=YEAR(Y2670))</f>
        <v/>
      </c>
      <c r="V2670" s="418">
        <f>AND(AC2670&lt;&gt;"", 'Company information'!D$4&lt;&gt;"", RIGHT(SUBSTITUTE(AC2670,"-",""),9)=RIGHT(SUBSTITUTE('Company information'!D$4,"-",""),9))</f>
        <v/>
      </c>
      <c r="W2670" s="418">
        <f>AI2670-I2670</f>
        <v/>
      </c>
      <c r="X2670" s="455" t="n"/>
      <c r="Y2670" s="417" t="n"/>
      <c r="Z2670" s="418" t="n"/>
      <c r="AA2670" s="418" t="n"/>
      <c r="AB2670" s="418" t="n"/>
      <c r="AC2670" s="418" t="n"/>
      <c r="AD2670" s="418" t="n"/>
      <c r="AE2670" s="455" t="n"/>
      <c r="AF2670" s="455" t="n"/>
      <c r="AG2670" s="455" t="n"/>
      <c r="AH2670" s="455" t="n"/>
      <c r="AI2670" s="455" t="n"/>
      <c r="AJ2670" s="455" t="n"/>
      <c r="AK2670" s="455" t="n"/>
      <c r="AL2670" s="455" t="n"/>
      <c r="AM2670" s="455" t="n"/>
      <c r="AN2670" s="455" t="n"/>
      <c r="AO2670" s="455" t="n"/>
      <c r="AP2670" s="455" t="n"/>
      <c r="AQ2670" s="455" t="n"/>
      <c r="AR2670" s="418" t="n"/>
      <c r="AS2670" s="418" t="n"/>
      <c r="AT2670" s="418" t="n"/>
    </row>
    <row r="2671">
      <c r="A2671" s="417" t="n">
        <v>2662</v>
      </c>
      <c r="B2671" s="418" t="inlineStr">
        <is>
          <t>Lift-On&amp; Lift-Off</t>
        </is>
      </c>
      <c r="C2671" s="418" t="inlineStr">
        <is>
          <t>កំពង់ផែស្វយ័តក្រុងព្រះសីហនុ</t>
        </is>
      </c>
      <c r="D2671" s="418" t="inlineStr">
        <is>
          <t>L001-100044638</t>
        </is>
      </c>
      <c r="E2671" s="418" t="inlineStr">
        <is>
          <t>112257</t>
        </is>
      </c>
      <c r="F2671" s="419" t="n">
        <v>44446</v>
      </c>
      <c r="G2671" s="420" t="n">
        <v>35418</v>
      </c>
      <c r="H2671" s="418" t="n"/>
      <c r="I2671" s="455" t="n">
        <v>35418</v>
      </c>
      <c r="J2671" s="418">
        <f>IF(L2671&lt;&gt;"",L2671,K2671)</f>
        <v/>
      </c>
      <c r="K2671" s="418">
        <f>IF(AND(T2671=TRUE, U2671=TRUE, V2671=TRUE), IF(W2671&lt;-0.05, "អនុញ្ញាត (អ្នកផ្គត់ផ្គង់ប្រកាសខ្វះ)", "បានប្រកាស (អនុញ្ញាត)"), IF(AND(T2671=FALSE, U2671=FALSE, V2671=FALSE), "ព្យួរទុក (មិនមានទិន្នន័យ)", "ប្រកាសខុស (ព្យួរទុក)"))</f>
        <v/>
      </c>
      <c r="L2671" s="418" t="inlineStr"/>
      <c r="M2671" s="418" t="inlineStr"/>
      <c r="N2671" s="455" t="n"/>
      <c r="O2671" s="455">
        <f>IF(W2671&lt;0,AI2671,I2671)</f>
        <v/>
      </c>
      <c r="P2671" s="455">
        <f>I2671-O2671</f>
        <v/>
      </c>
      <c r="Q2671" s="418" t="n"/>
      <c r="R2671" s="418" t="inlineStr">
        <is>
          <t>112257</t>
        </is>
      </c>
      <c r="S2671" s="418" t="inlineStr"/>
      <c r="T2671" s="418">
        <f>R2671=S2671</f>
        <v/>
      </c>
      <c r="U2671" s="418">
        <f>AND(MONTH(F2671)=MONTH(Y2671), YEAR(F2671)=YEAR(Y2671))</f>
        <v/>
      </c>
      <c r="V2671" s="418">
        <f>AND(AC2671&lt;&gt;"", 'Company information'!D$4&lt;&gt;"", RIGHT(SUBSTITUTE(AC2671,"-",""),9)=RIGHT(SUBSTITUTE('Company information'!D$4,"-",""),9))</f>
        <v/>
      </c>
      <c r="W2671" s="418">
        <f>AI2671-I2671</f>
        <v/>
      </c>
      <c r="X2671" s="455" t="n"/>
      <c r="Y2671" s="417" t="n"/>
      <c r="Z2671" s="418" t="n"/>
      <c r="AA2671" s="418" t="n"/>
      <c r="AB2671" s="418" t="n"/>
      <c r="AC2671" s="418" t="n"/>
      <c r="AD2671" s="418" t="n"/>
      <c r="AE2671" s="455" t="n"/>
      <c r="AF2671" s="455" t="n"/>
      <c r="AG2671" s="455" t="n"/>
      <c r="AH2671" s="455" t="n"/>
      <c r="AI2671" s="455" t="n"/>
      <c r="AJ2671" s="455" t="n"/>
      <c r="AK2671" s="455" t="n"/>
      <c r="AL2671" s="455" t="n"/>
      <c r="AM2671" s="455" t="n"/>
      <c r="AN2671" s="455" t="n"/>
      <c r="AO2671" s="455" t="n"/>
      <c r="AP2671" s="455" t="n"/>
      <c r="AQ2671" s="455" t="n"/>
      <c r="AR2671" s="418" t="n"/>
      <c r="AS2671" s="418" t="n"/>
      <c r="AT2671" s="418" t="n"/>
    </row>
    <row r="2672">
      <c r="A2672" s="417" t="n">
        <v>2663</v>
      </c>
      <c r="B2672" s="418" t="inlineStr">
        <is>
          <t>KHCIC</t>
        </is>
      </c>
      <c r="C2672" s="418" t="inlineStr">
        <is>
          <t>អេសអាយធីស៊ី ខិនថេនើរ ឡាញ (ខេមបូឌា)</t>
        </is>
      </c>
      <c r="D2672" s="418" t="inlineStr">
        <is>
          <t>L001-107035863</t>
        </is>
      </c>
      <c r="E2672" s="418" t="inlineStr">
        <is>
          <t>2111497</t>
        </is>
      </c>
      <c r="F2672" s="419" t="n">
        <v>44203</v>
      </c>
      <c r="G2672" s="420" t="n">
        <v>201614</v>
      </c>
      <c r="H2672" s="418" t="n"/>
      <c r="I2672" s="455" t="n">
        <v>201614</v>
      </c>
      <c r="J2672" s="418">
        <f>IF(L2672&lt;&gt;"",L2672,K2672)</f>
        <v/>
      </c>
      <c r="K2672" s="418">
        <f>IF(AND(T2672=TRUE, U2672=TRUE, V2672=TRUE), IF(W2672&lt;-0.05, "អនុញ្ញាត (អ្នកផ្គត់ផ្គង់ប្រកាសខ្វះ)", "បានប្រកាស (អនុញ្ញាត)"), IF(AND(T2672=FALSE, U2672=FALSE, V2672=FALSE), "ព្យួរទុក (មិនមានទិន្នន័យ)", "ប្រកាសខុស (ព្យួរទុក)"))</f>
        <v/>
      </c>
      <c r="L2672" s="418" t="inlineStr"/>
      <c r="M2672" s="418" t="inlineStr"/>
      <c r="N2672" s="455" t="n"/>
      <c r="O2672" s="455">
        <f>IF(W2672&lt;0,AI2672,I2672)</f>
        <v/>
      </c>
      <c r="P2672" s="455">
        <f>I2672-O2672</f>
        <v/>
      </c>
      <c r="Q2672" s="418" t="n"/>
      <c r="R2672" s="418" t="inlineStr">
        <is>
          <t>2111497</t>
        </is>
      </c>
      <c r="S2672" s="418" t="inlineStr"/>
      <c r="T2672" s="418">
        <f>R2672=S2672</f>
        <v/>
      </c>
      <c r="U2672" s="418">
        <f>AND(MONTH(F2672)=MONTH(Y2672), YEAR(F2672)=YEAR(Y2672))</f>
        <v/>
      </c>
      <c r="V2672" s="418">
        <f>AND(AC2672&lt;&gt;"", 'Company information'!D$4&lt;&gt;"", RIGHT(SUBSTITUTE(AC2672,"-",""),9)=RIGHT(SUBSTITUTE('Company information'!D$4,"-",""),9))</f>
        <v/>
      </c>
      <c r="W2672" s="418">
        <f>AI2672-I2672</f>
        <v/>
      </c>
      <c r="X2672" s="455" t="n"/>
      <c r="Y2672" s="417" t="n"/>
      <c r="Z2672" s="418" t="n"/>
      <c r="AA2672" s="418" t="n"/>
      <c r="AB2672" s="418" t="n"/>
      <c r="AC2672" s="418" t="n"/>
      <c r="AD2672" s="418" t="n"/>
      <c r="AE2672" s="455" t="n"/>
      <c r="AF2672" s="455" t="n"/>
      <c r="AG2672" s="455" t="n"/>
      <c r="AH2672" s="455" t="n"/>
      <c r="AI2672" s="455" t="n"/>
      <c r="AJ2672" s="455" t="n"/>
      <c r="AK2672" s="455" t="n"/>
      <c r="AL2672" s="455" t="n"/>
      <c r="AM2672" s="455" t="n"/>
      <c r="AN2672" s="455" t="n"/>
      <c r="AO2672" s="455" t="n"/>
      <c r="AP2672" s="455" t="n"/>
      <c r="AQ2672" s="455" t="n"/>
      <c r="AR2672" s="418" t="n"/>
      <c r="AS2672" s="418" t="n"/>
      <c r="AT2672" s="418" t="n"/>
    </row>
    <row r="2673">
      <c r="A2673" s="417" t="n">
        <v>2664</v>
      </c>
      <c r="B2673" s="418" t="inlineStr">
        <is>
          <t>Lift-On&amp; Lift-Off</t>
        </is>
      </c>
      <c r="C2673" s="418" t="inlineStr">
        <is>
          <t>កំពង់ផែស្វយ័តក្រុងព្រះសីហនុ</t>
        </is>
      </c>
      <c r="D2673" s="418" t="inlineStr">
        <is>
          <t>L001-100044638</t>
        </is>
      </c>
      <c r="E2673" s="418" t="inlineStr">
        <is>
          <t>111009</t>
        </is>
      </c>
      <c r="F2673" s="419" t="n">
        <v>44415</v>
      </c>
      <c r="G2673" s="420" t="n">
        <v>70870</v>
      </c>
      <c r="H2673" s="418" t="n"/>
      <c r="I2673" s="455" t="n">
        <v>70870</v>
      </c>
      <c r="J2673" s="418">
        <f>IF(L2673&lt;&gt;"",L2673,K2673)</f>
        <v/>
      </c>
      <c r="K2673" s="418">
        <f>IF(AND(T2673=TRUE, U2673=TRUE, V2673=TRUE), IF(W2673&lt;-0.05, "អនុញ្ញាត (អ្នកផ្គត់ផ្គង់ប្រកាសខ្វះ)", "បានប្រកាស (អនុញ្ញាត)"), IF(AND(T2673=FALSE, U2673=FALSE, V2673=FALSE), "ព្យួរទុក (មិនមានទិន្នន័យ)", "ប្រកាសខុស (ព្យួរទុក)"))</f>
        <v/>
      </c>
      <c r="L2673" s="418" t="inlineStr"/>
      <c r="M2673" s="418" t="inlineStr"/>
      <c r="N2673" s="455" t="n"/>
      <c r="O2673" s="455">
        <f>IF(W2673&lt;0,AI2673,I2673)</f>
        <v/>
      </c>
      <c r="P2673" s="455">
        <f>I2673-O2673</f>
        <v/>
      </c>
      <c r="Q2673" s="418" t="n"/>
      <c r="R2673" s="418" t="inlineStr">
        <is>
          <t>111009</t>
        </is>
      </c>
      <c r="S2673" s="418" t="inlineStr"/>
      <c r="T2673" s="418">
        <f>R2673=S2673</f>
        <v/>
      </c>
      <c r="U2673" s="418">
        <f>AND(MONTH(F2673)=MONTH(Y2673), YEAR(F2673)=YEAR(Y2673))</f>
        <v/>
      </c>
      <c r="V2673" s="418">
        <f>AND(AC2673&lt;&gt;"", 'Company information'!D$4&lt;&gt;"", RIGHT(SUBSTITUTE(AC2673,"-",""),9)=RIGHT(SUBSTITUTE('Company information'!D$4,"-",""),9))</f>
        <v/>
      </c>
      <c r="W2673" s="418">
        <f>AI2673-I2673</f>
        <v/>
      </c>
      <c r="X2673" s="455" t="n"/>
      <c r="Y2673" s="417" t="n"/>
      <c r="Z2673" s="418" t="n"/>
      <c r="AA2673" s="418" t="n"/>
      <c r="AB2673" s="418" t="n"/>
      <c r="AC2673" s="418" t="n"/>
      <c r="AD2673" s="418" t="n"/>
      <c r="AE2673" s="455" t="n"/>
      <c r="AF2673" s="455" t="n"/>
      <c r="AG2673" s="455" t="n"/>
      <c r="AH2673" s="455" t="n"/>
      <c r="AI2673" s="455" t="n"/>
      <c r="AJ2673" s="455" t="n"/>
      <c r="AK2673" s="455" t="n"/>
      <c r="AL2673" s="455" t="n"/>
      <c r="AM2673" s="455" t="n"/>
      <c r="AN2673" s="455" t="n"/>
      <c r="AO2673" s="455" t="n"/>
      <c r="AP2673" s="455" t="n"/>
      <c r="AQ2673" s="455" t="n"/>
      <c r="AR2673" s="418" t="n"/>
      <c r="AS2673" s="418" t="n"/>
      <c r="AT2673" s="418" t="n"/>
    </row>
    <row r="2674">
      <c r="A2674" s="417" t="n">
        <v>2665</v>
      </c>
      <c r="B2674" s="418" t="inlineStr">
        <is>
          <t>KHCIC</t>
        </is>
      </c>
      <c r="C2674" s="418" t="inlineStr">
        <is>
          <t>អេសអាយធីស៊ី ខិនថេនើរ ឡាញ (ខេមបូឌា)</t>
        </is>
      </c>
      <c r="D2674" s="418" t="inlineStr">
        <is>
          <t>L001-107035863</t>
        </is>
      </c>
      <c r="E2674" s="418" t="inlineStr">
        <is>
          <t>SITC2021-012470</t>
        </is>
      </c>
      <c r="F2674" s="419" t="n">
        <v>44397</v>
      </c>
      <c r="G2674" s="420" t="n">
        <v>225996</v>
      </c>
      <c r="H2674" s="418" t="n"/>
      <c r="I2674" s="455" t="n">
        <v>225996</v>
      </c>
      <c r="J2674" s="418">
        <f>IF(L2674&lt;&gt;"",L2674,K2674)</f>
        <v/>
      </c>
      <c r="K2674" s="418">
        <f>IF(AND(T2674=TRUE, U2674=TRUE, V2674=TRUE), IF(W2674&lt;-0.05, "អនុញ្ញាត (អ្នកផ្គត់ផ្គង់ប្រកាសខ្វះ)", "បានប្រកាស (អនុញ្ញាត)"), IF(AND(T2674=FALSE, U2674=FALSE, V2674=FALSE), "ព្យួរទុក (មិនមានទិន្នន័យ)", "ប្រកាសខុស (ព្យួរទុក)"))</f>
        <v/>
      </c>
      <c r="L2674" s="418" t="inlineStr"/>
      <c r="M2674" s="418" t="inlineStr"/>
      <c r="N2674" s="455" t="n"/>
      <c r="O2674" s="455">
        <f>IF(W2674&lt;0,AI2674,I2674)</f>
        <v/>
      </c>
      <c r="P2674" s="455">
        <f>I2674-O2674</f>
        <v/>
      </c>
      <c r="Q2674" s="418" t="n"/>
      <c r="R2674" s="418" t="inlineStr">
        <is>
          <t>SITC2021-012470</t>
        </is>
      </c>
      <c r="S2674" s="418" t="inlineStr"/>
      <c r="T2674" s="418">
        <f>R2674=S2674</f>
        <v/>
      </c>
      <c r="U2674" s="418">
        <f>AND(MONTH(F2674)=MONTH(Y2674), YEAR(F2674)=YEAR(Y2674))</f>
        <v/>
      </c>
      <c r="V2674" s="418">
        <f>AND(AC2674&lt;&gt;"", 'Company information'!D$4&lt;&gt;"", RIGHT(SUBSTITUTE(AC2674,"-",""),9)=RIGHT(SUBSTITUTE('Company information'!D$4,"-",""),9))</f>
        <v/>
      </c>
      <c r="W2674" s="418">
        <f>AI2674-I2674</f>
        <v/>
      </c>
      <c r="X2674" s="455" t="n"/>
      <c r="Y2674" s="417" t="n"/>
      <c r="Z2674" s="418" t="n"/>
      <c r="AA2674" s="418" t="n"/>
      <c r="AB2674" s="418" t="n"/>
      <c r="AC2674" s="418" t="n"/>
      <c r="AD2674" s="418" t="n"/>
      <c r="AE2674" s="455" t="n"/>
      <c r="AF2674" s="455" t="n"/>
      <c r="AG2674" s="455" t="n"/>
      <c r="AH2674" s="455" t="n"/>
      <c r="AI2674" s="455" t="n"/>
      <c r="AJ2674" s="455" t="n"/>
      <c r="AK2674" s="455" t="n"/>
      <c r="AL2674" s="455" t="n"/>
      <c r="AM2674" s="455" t="n"/>
      <c r="AN2674" s="455" t="n"/>
      <c r="AO2674" s="455" t="n"/>
      <c r="AP2674" s="455" t="n"/>
      <c r="AQ2674" s="455" t="n"/>
      <c r="AR2674" s="418" t="n"/>
      <c r="AS2674" s="418" t="n"/>
      <c r="AT2674" s="418" t="n"/>
    </row>
    <row r="2675">
      <c r="A2675" s="417" t="n">
        <v>2666</v>
      </c>
      <c r="B2675" s="418" t="inlineStr">
        <is>
          <t>Lift-On&amp; Lift-Off</t>
        </is>
      </c>
      <c r="C2675" s="418" t="inlineStr">
        <is>
          <t>កំពង់ផែស្វយ័តក្រុងព្រះសីហនុ</t>
        </is>
      </c>
      <c r="D2675" s="418" t="inlineStr">
        <is>
          <t>L001-100044638</t>
        </is>
      </c>
      <c r="E2675" s="418" t="inlineStr">
        <is>
          <t>121061</t>
        </is>
      </c>
      <c r="F2675" s="419" t="n">
        <v>44400</v>
      </c>
      <c r="G2675" s="420" t="n">
        <v>35418</v>
      </c>
      <c r="H2675" s="418" t="n"/>
      <c r="I2675" s="455" t="n">
        <v>35418</v>
      </c>
      <c r="J2675" s="418">
        <f>IF(L2675&lt;&gt;"",L2675,K2675)</f>
        <v/>
      </c>
      <c r="K2675" s="418">
        <f>IF(AND(T2675=TRUE, U2675=TRUE, V2675=TRUE), IF(W2675&lt;-0.05, "អនុញ្ញាត (អ្នកផ្គត់ផ្គង់ប្រកាសខ្វះ)", "បានប្រកាស (អនុញ្ញាត)"), IF(AND(T2675=FALSE, U2675=FALSE, V2675=FALSE), "ព្យួរទុក (មិនមានទិន្នន័យ)", "ប្រកាសខុស (ព្យួរទុក)"))</f>
        <v/>
      </c>
      <c r="L2675" s="418" t="inlineStr"/>
      <c r="M2675" s="418" t="inlineStr"/>
      <c r="N2675" s="455" t="n"/>
      <c r="O2675" s="455">
        <f>IF(W2675&lt;0,AI2675,I2675)</f>
        <v/>
      </c>
      <c r="P2675" s="455">
        <f>I2675-O2675</f>
        <v/>
      </c>
      <c r="Q2675" s="418" t="n"/>
      <c r="R2675" s="418" t="inlineStr">
        <is>
          <t>121061</t>
        </is>
      </c>
      <c r="S2675" s="418" t="inlineStr"/>
      <c r="T2675" s="418">
        <f>R2675=S2675</f>
        <v/>
      </c>
      <c r="U2675" s="418">
        <f>AND(MONTH(F2675)=MONTH(Y2675), YEAR(F2675)=YEAR(Y2675))</f>
        <v/>
      </c>
      <c r="V2675" s="418">
        <f>AND(AC2675&lt;&gt;"", 'Company information'!D$4&lt;&gt;"", RIGHT(SUBSTITUTE(AC2675,"-",""),9)=RIGHT(SUBSTITUTE('Company information'!D$4,"-",""),9))</f>
        <v/>
      </c>
      <c r="W2675" s="418">
        <f>AI2675-I2675</f>
        <v/>
      </c>
      <c r="X2675" s="455" t="n"/>
      <c r="Y2675" s="417" t="n"/>
      <c r="Z2675" s="418" t="n"/>
      <c r="AA2675" s="418" t="n"/>
      <c r="AB2675" s="418" t="n"/>
      <c r="AC2675" s="418" t="n"/>
      <c r="AD2675" s="418" t="n"/>
      <c r="AE2675" s="455" t="n"/>
      <c r="AF2675" s="455" t="n"/>
      <c r="AG2675" s="455" t="n"/>
      <c r="AH2675" s="455" t="n"/>
      <c r="AI2675" s="455" t="n"/>
      <c r="AJ2675" s="455" t="n"/>
      <c r="AK2675" s="455" t="n"/>
      <c r="AL2675" s="455" t="n"/>
      <c r="AM2675" s="455" t="n"/>
      <c r="AN2675" s="455" t="n"/>
      <c r="AO2675" s="455" t="n"/>
      <c r="AP2675" s="455" t="n"/>
      <c r="AQ2675" s="455" t="n"/>
      <c r="AR2675" s="418" t="n"/>
      <c r="AS2675" s="418" t="n"/>
      <c r="AT2675" s="418" t="n"/>
    </row>
    <row r="2676">
      <c r="A2676" s="417" t="n">
        <v>2667</v>
      </c>
      <c r="B2676" s="418" t="inlineStr">
        <is>
          <t>KHCIC</t>
        </is>
      </c>
      <c r="C2676" s="418" t="inlineStr">
        <is>
          <t>អេសអាយធីស៊ី ខិនថេនើរ ឡាញ (ខេមបូឌា)</t>
        </is>
      </c>
      <c r="D2676" s="418" t="inlineStr">
        <is>
          <t>L001-107035863</t>
        </is>
      </c>
      <c r="E2676" s="418" t="inlineStr">
        <is>
          <t>2112096</t>
        </is>
      </c>
      <c r="F2676" s="419" t="n">
        <v>44415</v>
      </c>
      <c r="G2676" s="420" t="n">
        <v>112008</v>
      </c>
      <c r="H2676" s="418" t="n"/>
      <c r="I2676" s="455" t="n">
        <v>112008</v>
      </c>
      <c r="J2676" s="418">
        <f>IF(L2676&lt;&gt;"",L2676,K2676)</f>
        <v/>
      </c>
      <c r="K2676" s="418">
        <f>IF(AND(T2676=TRUE, U2676=TRUE, V2676=TRUE), IF(W2676&lt;-0.05, "អនុញ្ញាត (អ្នកផ្គត់ផ្គង់ប្រកាសខ្វះ)", "បានប្រកាស (អនុញ្ញាត)"), IF(AND(T2676=FALSE, U2676=FALSE, V2676=FALSE), "ព្យួរទុក (មិនមានទិន្នន័យ)", "ប្រកាសខុស (ព្យួរទុក)"))</f>
        <v/>
      </c>
      <c r="L2676" s="418" t="inlineStr"/>
      <c r="M2676" s="418" t="inlineStr"/>
      <c r="N2676" s="455" t="n"/>
      <c r="O2676" s="455">
        <f>IF(W2676&lt;0,AI2676,I2676)</f>
        <v/>
      </c>
      <c r="P2676" s="455">
        <f>I2676-O2676</f>
        <v/>
      </c>
      <c r="Q2676" s="418" t="n"/>
      <c r="R2676" s="418" t="inlineStr">
        <is>
          <t>2112096</t>
        </is>
      </c>
      <c r="S2676" s="418" t="inlineStr"/>
      <c r="T2676" s="418">
        <f>R2676=S2676</f>
        <v/>
      </c>
      <c r="U2676" s="418">
        <f>AND(MONTH(F2676)=MONTH(Y2676), YEAR(F2676)=YEAR(Y2676))</f>
        <v/>
      </c>
      <c r="V2676" s="418">
        <f>AND(AC2676&lt;&gt;"", 'Company information'!D$4&lt;&gt;"", RIGHT(SUBSTITUTE(AC2676,"-",""),9)=RIGHT(SUBSTITUTE('Company information'!D$4,"-",""),9))</f>
        <v/>
      </c>
      <c r="W2676" s="418">
        <f>AI2676-I2676</f>
        <v/>
      </c>
      <c r="X2676" s="455" t="n"/>
      <c r="Y2676" s="417" t="n"/>
      <c r="Z2676" s="418" t="n"/>
      <c r="AA2676" s="418" t="n"/>
      <c r="AB2676" s="418" t="n"/>
      <c r="AC2676" s="418" t="n"/>
      <c r="AD2676" s="418" t="n"/>
      <c r="AE2676" s="455" t="n"/>
      <c r="AF2676" s="455" t="n"/>
      <c r="AG2676" s="455" t="n"/>
      <c r="AH2676" s="455" t="n"/>
      <c r="AI2676" s="455" t="n"/>
      <c r="AJ2676" s="455" t="n"/>
      <c r="AK2676" s="455" t="n"/>
      <c r="AL2676" s="455" t="n"/>
      <c r="AM2676" s="455" t="n"/>
      <c r="AN2676" s="455" t="n"/>
      <c r="AO2676" s="455" t="n"/>
      <c r="AP2676" s="455" t="n"/>
      <c r="AQ2676" s="455" t="n"/>
      <c r="AR2676" s="418" t="n"/>
      <c r="AS2676" s="418" t="n"/>
      <c r="AT2676" s="418" t="n"/>
    </row>
    <row r="2677">
      <c r="A2677" s="417" t="n">
        <v>2668</v>
      </c>
      <c r="B2677" s="418" t="inlineStr">
        <is>
          <t>Lift-On&amp; Lift-Off</t>
        </is>
      </c>
      <c r="C2677" s="418" t="inlineStr">
        <is>
          <t>កំពង់ផែស្វយ័តក្រុងព្រះសីហនុ</t>
        </is>
      </c>
      <c r="D2677" s="418" t="inlineStr">
        <is>
          <t>L001-100044638</t>
        </is>
      </c>
      <c r="E2677" s="418" t="inlineStr">
        <is>
          <t>115335</t>
        </is>
      </c>
      <c r="F2677" s="419" t="n">
        <v>44392</v>
      </c>
      <c r="G2677" s="420" t="n">
        <v>35426</v>
      </c>
      <c r="H2677" s="418" t="n"/>
      <c r="I2677" s="455" t="n">
        <v>35426</v>
      </c>
      <c r="J2677" s="418">
        <f>IF(L2677&lt;&gt;"",L2677,K2677)</f>
        <v/>
      </c>
      <c r="K2677" s="418">
        <f>IF(AND(T2677=TRUE, U2677=TRUE, V2677=TRUE), IF(W2677&lt;-0.05, "អនុញ្ញាត (អ្នកផ្គត់ផ្គង់ប្រកាសខ្វះ)", "បានប្រកាស (អនុញ្ញាត)"), IF(AND(T2677=FALSE, U2677=FALSE, V2677=FALSE), "ព្យួរទុក (មិនមានទិន្នន័យ)", "ប្រកាសខុស (ព្យួរទុក)"))</f>
        <v/>
      </c>
      <c r="L2677" s="418" t="inlineStr"/>
      <c r="M2677" s="418" t="inlineStr"/>
      <c r="N2677" s="455" t="n"/>
      <c r="O2677" s="455">
        <f>IF(W2677&lt;0,AI2677,I2677)</f>
        <v/>
      </c>
      <c r="P2677" s="455">
        <f>I2677-O2677</f>
        <v/>
      </c>
      <c r="Q2677" s="418" t="n"/>
      <c r="R2677" s="418" t="inlineStr">
        <is>
          <t>115335</t>
        </is>
      </c>
      <c r="S2677" s="418" t="inlineStr"/>
      <c r="T2677" s="418">
        <f>R2677=S2677</f>
        <v/>
      </c>
      <c r="U2677" s="418">
        <f>AND(MONTH(F2677)=MONTH(Y2677), YEAR(F2677)=YEAR(Y2677))</f>
        <v/>
      </c>
      <c r="V2677" s="418">
        <f>AND(AC2677&lt;&gt;"", 'Company information'!D$4&lt;&gt;"", RIGHT(SUBSTITUTE(AC2677,"-",""),9)=RIGHT(SUBSTITUTE('Company information'!D$4,"-",""),9))</f>
        <v/>
      </c>
      <c r="W2677" s="418">
        <f>AI2677-I2677</f>
        <v/>
      </c>
      <c r="X2677" s="455" t="n"/>
      <c r="Y2677" s="417" t="n"/>
      <c r="Z2677" s="418" t="n"/>
      <c r="AA2677" s="418" t="n"/>
      <c r="AB2677" s="418" t="n"/>
      <c r="AC2677" s="418" t="n"/>
      <c r="AD2677" s="418" t="n"/>
      <c r="AE2677" s="455" t="n"/>
      <c r="AF2677" s="455" t="n"/>
      <c r="AG2677" s="455" t="n"/>
      <c r="AH2677" s="455" t="n"/>
      <c r="AI2677" s="455" t="n"/>
      <c r="AJ2677" s="455" t="n"/>
      <c r="AK2677" s="455" t="n"/>
      <c r="AL2677" s="455" t="n"/>
      <c r="AM2677" s="455" t="n"/>
      <c r="AN2677" s="455" t="n"/>
      <c r="AO2677" s="455" t="n"/>
      <c r="AP2677" s="455" t="n"/>
      <c r="AQ2677" s="455" t="n"/>
      <c r="AR2677" s="418" t="n"/>
      <c r="AS2677" s="418" t="n"/>
      <c r="AT2677" s="418" t="n"/>
    </row>
    <row r="2678">
      <c r="A2678" s="417" t="n">
        <v>2669</v>
      </c>
      <c r="B2678" s="418" t="inlineStr">
        <is>
          <t>KHCIC</t>
        </is>
      </c>
      <c r="C2678" s="418" t="inlineStr">
        <is>
          <t>អេសអាយធីស៊ី ខិនថេនើរ ឡាញ (ខេមបូឌា)</t>
        </is>
      </c>
      <c r="D2678" s="418" t="inlineStr">
        <is>
          <t>L001-107035863</t>
        </is>
      </c>
      <c r="E2678" s="418" t="inlineStr">
        <is>
          <t>SITC2021-013089</t>
        </is>
      </c>
      <c r="F2678" s="419" t="n">
        <v>44403</v>
      </c>
      <c r="G2678" s="420" t="n">
        <v>343999</v>
      </c>
      <c r="H2678" s="418" t="n"/>
      <c r="I2678" s="455" t="n">
        <v>343999</v>
      </c>
      <c r="J2678" s="418">
        <f>IF(L2678&lt;&gt;"",L2678,K2678)</f>
        <v/>
      </c>
      <c r="K2678" s="418">
        <f>IF(AND(T2678=TRUE, U2678=TRUE, V2678=TRUE), IF(W2678&lt;-0.05, "អនុញ្ញាត (អ្នកផ្គត់ផ្គង់ប្រកាសខ្វះ)", "បានប្រកាស (អនុញ្ញាត)"), IF(AND(T2678=FALSE, U2678=FALSE, V2678=FALSE), "ព្យួរទុក (មិនមានទិន្នន័យ)", "ប្រកាសខុស (ព្យួរទុក)"))</f>
        <v/>
      </c>
      <c r="L2678" s="418" t="inlineStr"/>
      <c r="M2678" s="418" t="inlineStr"/>
      <c r="N2678" s="455" t="n"/>
      <c r="O2678" s="455">
        <f>IF(W2678&lt;0,AI2678,I2678)</f>
        <v/>
      </c>
      <c r="P2678" s="455">
        <f>I2678-O2678</f>
        <v/>
      </c>
      <c r="Q2678" s="418" t="n"/>
      <c r="R2678" s="418" t="inlineStr">
        <is>
          <t>SITC2021-013089</t>
        </is>
      </c>
      <c r="S2678" s="418" t="inlineStr"/>
      <c r="T2678" s="418">
        <f>R2678=S2678</f>
        <v/>
      </c>
      <c r="U2678" s="418">
        <f>AND(MONTH(F2678)=MONTH(Y2678), YEAR(F2678)=YEAR(Y2678))</f>
        <v/>
      </c>
      <c r="V2678" s="418">
        <f>AND(AC2678&lt;&gt;"", 'Company information'!D$4&lt;&gt;"", RIGHT(SUBSTITUTE(AC2678,"-",""),9)=RIGHT(SUBSTITUTE('Company information'!D$4,"-",""),9))</f>
        <v/>
      </c>
      <c r="W2678" s="418">
        <f>AI2678-I2678</f>
        <v/>
      </c>
      <c r="X2678" s="455" t="n"/>
      <c r="Y2678" s="417" t="n"/>
      <c r="Z2678" s="418" t="n"/>
      <c r="AA2678" s="418" t="n"/>
      <c r="AB2678" s="418" t="n"/>
      <c r="AC2678" s="418" t="n"/>
      <c r="AD2678" s="418" t="n"/>
      <c r="AE2678" s="455" t="n"/>
      <c r="AF2678" s="455" t="n"/>
      <c r="AG2678" s="455" t="n"/>
      <c r="AH2678" s="455" t="n"/>
      <c r="AI2678" s="455" t="n"/>
      <c r="AJ2678" s="455" t="n"/>
      <c r="AK2678" s="455" t="n"/>
      <c r="AL2678" s="455" t="n"/>
      <c r="AM2678" s="455" t="n"/>
      <c r="AN2678" s="455" t="n"/>
      <c r="AO2678" s="455" t="n"/>
      <c r="AP2678" s="455" t="n"/>
      <c r="AQ2678" s="455" t="n"/>
      <c r="AR2678" s="418" t="n"/>
      <c r="AS2678" s="418" t="n"/>
      <c r="AT2678" s="418" t="n"/>
    </row>
    <row r="2679">
      <c r="A2679" s="417" t="n">
        <v>2670</v>
      </c>
      <c r="B2679" s="418" t="inlineStr">
        <is>
          <t>Lift-On&amp; Lift-Off</t>
        </is>
      </c>
      <c r="C2679" s="418" t="inlineStr">
        <is>
          <t>កំពង់ផែស្វយ័តក្រុងព្រះសីហនុ</t>
        </is>
      </c>
      <c r="D2679" s="418" t="inlineStr">
        <is>
          <t>L001-100044638</t>
        </is>
      </c>
      <c r="E2679" s="418" t="inlineStr">
        <is>
          <t>125266</t>
        </is>
      </c>
      <c r="F2679" s="419" t="n">
        <v>44407</v>
      </c>
      <c r="G2679" s="420" t="n">
        <v>58637</v>
      </c>
      <c r="H2679" s="418" t="n"/>
      <c r="I2679" s="455" t="n">
        <v>58637</v>
      </c>
      <c r="J2679" s="418">
        <f>IF(L2679&lt;&gt;"",L2679,K2679)</f>
        <v/>
      </c>
      <c r="K2679" s="418">
        <f>IF(AND(T2679=TRUE, U2679=TRUE, V2679=TRUE), IF(W2679&lt;-0.05, "អនុញ្ញាត (អ្នកផ្គត់ផ្គង់ប្រកាសខ្វះ)", "បានប្រកាស (អនុញ្ញាត)"), IF(AND(T2679=FALSE, U2679=FALSE, V2679=FALSE), "ព្យួរទុក (មិនមានទិន្នន័យ)", "ប្រកាសខុស (ព្យួរទុក)"))</f>
        <v/>
      </c>
      <c r="L2679" s="418" t="inlineStr"/>
      <c r="M2679" s="418" t="inlineStr"/>
      <c r="N2679" s="455" t="n"/>
      <c r="O2679" s="455">
        <f>IF(W2679&lt;0,AI2679,I2679)</f>
        <v/>
      </c>
      <c r="P2679" s="455">
        <f>I2679-O2679</f>
        <v/>
      </c>
      <c r="Q2679" s="418" t="n"/>
      <c r="R2679" s="418" t="inlineStr">
        <is>
          <t>125266</t>
        </is>
      </c>
      <c r="S2679" s="418" t="inlineStr"/>
      <c r="T2679" s="418">
        <f>R2679=S2679</f>
        <v/>
      </c>
      <c r="U2679" s="418">
        <f>AND(MONTH(F2679)=MONTH(Y2679), YEAR(F2679)=YEAR(Y2679))</f>
        <v/>
      </c>
      <c r="V2679" s="418">
        <f>AND(AC2679&lt;&gt;"", 'Company information'!D$4&lt;&gt;"", RIGHT(SUBSTITUTE(AC2679,"-",""),9)=RIGHT(SUBSTITUTE('Company information'!D$4,"-",""),9))</f>
        <v/>
      </c>
      <c r="W2679" s="418">
        <f>AI2679-I2679</f>
        <v/>
      </c>
      <c r="X2679" s="455" t="n"/>
      <c r="Y2679" s="417" t="n"/>
      <c r="Z2679" s="418" t="n"/>
      <c r="AA2679" s="418" t="n"/>
      <c r="AB2679" s="418" t="n"/>
      <c r="AC2679" s="418" t="n"/>
      <c r="AD2679" s="418" t="n"/>
      <c r="AE2679" s="455" t="n"/>
      <c r="AF2679" s="455" t="n"/>
      <c r="AG2679" s="455" t="n"/>
      <c r="AH2679" s="455" t="n"/>
      <c r="AI2679" s="455" t="n"/>
      <c r="AJ2679" s="455" t="n"/>
      <c r="AK2679" s="455" t="n"/>
      <c r="AL2679" s="455" t="n"/>
      <c r="AM2679" s="455" t="n"/>
      <c r="AN2679" s="455" t="n"/>
      <c r="AO2679" s="455" t="n"/>
      <c r="AP2679" s="455" t="n"/>
      <c r="AQ2679" s="455" t="n"/>
      <c r="AR2679" s="418" t="n"/>
      <c r="AS2679" s="418" t="n"/>
      <c r="AT2679" s="418" t="n"/>
    </row>
    <row r="2680">
      <c r="A2680" s="417" t="n">
        <v>2671</v>
      </c>
      <c r="B2680" s="418" t="inlineStr">
        <is>
          <t>THC and DOC fee</t>
        </is>
      </c>
      <c r="C2680" s="418" t="inlineStr">
        <is>
          <t>ស្ត្រេតស៍ អ៊ិនធើណេសិនណល ភីធីអ៊ី អិលធីឌី</t>
        </is>
      </c>
      <c r="D2680" s="418" t="inlineStr">
        <is>
          <t>L001-100045162</t>
        </is>
      </c>
      <c r="E2680" s="418" t="inlineStr">
        <is>
          <t>2112615</t>
        </is>
      </c>
      <c r="F2680" s="419" t="n">
        <v>44392</v>
      </c>
      <c r="G2680" s="420" t="n">
        <v>111980</v>
      </c>
      <c r="H2680" s="418" t="n"/>
      <c r="I2680" s="455" t="n">
        <v>111980</v>
      </c>
      <c r="J2680" s="418">
        <f>IF(L2680&lt;&gt;"",L2680,K2680)</f>
        <v/>
      </c>
      <c r="K2680" s="418">
        <f>IF(AND(T2680=TRUE, U2680=TRUE, V2680=TRUE), IF(W2680&lt;-0.05, "អនុញ្ញាត (អ្នកផ្គត់ផ្គង់ប្រកាសខ្វះ)", "បានប្រកាស (អនុញ្ញាត)"), IF(AND(T2680=FALSE, U2680=FALSE, V2680=FALSE), "ព្យួរទុក (មិនមានទិន្នន័យ)", "ប្រកាសខុស (ព្យួរទុក)"))</f>
        <v/>
      </c>
      <c r="L2680" s="418" t="inlineStr"/>
      <c r="M2680" s="418" t="inlineStr"/>
      <c r="N2680" s="455" t="n"/>
      <c r="O2680" s="455">
        <f>IF(W2680&lt;0,AI2680,I2680)</f>
        <v/>
      </c>
      <c r="P2680" s="455">
        <f>I2680-O2680</f>
        <v/>
      </c>
      <c r="Q2680" s="418" t="n"/>
      <c r="R2680" s="418" t="inlineStr">
        <is>
          <t>2112615</t>
        </is>
      </c>
      <c r="S2680" s="418" t="inlineStr"/>
      <c r="T2680" s="418">
        <f>R2680=S2680</f>
        <v/>
      </c>
      <c r="U2680" s="418">
        <f>AND(MONTH(F2680)=MONTH(Y2680), YEAR(F2680)=YEAR(Y2680))</f>
        <v/>
      </c>
      <c r="V2680" s="418">
        <f>AND(AC2680&lt;&gt;"", 'Company information'!D$4&lt;&gt;"", RIGHT(SUBSTITUTE(AC2680,"-",""),9)=RIGHT(SUBSTITUTE('Company information'!D$4,"-",""),9))</f>
        <v/>
      </c>
      <c r="W2680" s="418">
        <f>AI2680-I2680</f>
        <v/>
      </c>
      <c r="X2680" s="455" t="n"/>
      <c r="Y2680" s="417" t="n"/>
      <c r="Z2680" s="418" t="n"/>
      <c r="AA2680" s="418" t="n"/>
      <c r="AB2680" s="418" t="n"/>
      <c r="AC2680" s="418" t="n"/>
      <c r="AD2680" s="418" t="n"/>
      <c r="AE2680" s="455" t="n"/>
      <c r="AF2680" s="455" t="n"/>
      <c r="AG2680" s="455" t="n"/>
      <c r="AH2680" s="455" t="n"/>
      <c r="AI2680" s="455" t="n"/>
      <c r="AJ2680" s="455" t="n"/>
      <c r="AK2680" s="455" t="n"/>
      <c r="AL2680" s="455" t="n"/>
      <c r="AM2680" s="455" t="n"/>
      <c r="AN2680" s="455" t="n"/>
      <c r="AO2680" s="455" t="n"/>
      <c r="AP2680" s="455" t="n"/>
      <c r="AQ2680" s="455" t="n"/>
      <c r="AR2680" s="418" t="n"/>
      <c r="AS2680" s="418" t="n"/>
      <c r="AT2680" s="418" t="n"/>
    </row>
    <row r="2681">
      <c r="A2681" s="417" t="n">
        <v>2672</v>
      </c>
      <c r="B2681" s="418" t="inlineStr">
        <is>
          <t>Lift-On&amp; Lift-Off</t>
        </is>
      </c>
      <c r="C2681" s="418" t="inlineStr">
        <is>
          <t>កំពង់ផែស្វយ័តក្រុងព្រះសីហនុ</t>
        </is>
      </c>
      <c r="D2681" s="418" t="inlineStr">
        <is>
          <t>L001-100044638</t>
        </is>
      </c>
      <c r="E2681" s="418" t="inlineStr">
        <is>
          <t>119246</t>
        </is>
      </c>
      <c r="F2681" s="419" t="n">
        <v>44398</v>
      </c>
      <c r="G2681" s="420" t="n">
        <v>35426</v>
      </c>
      <c r="H2681" s="418" t="n"/>
      <c r="I2681" s="455" t="n">
        <v>35426</v>
      </c>
      <c r="J2681" s="418">
        <f>IF(L2681&lt;&gt;"",L2681,K2681)</f>
        <v/>
      </c>
      <c r="K2681" s="418">
        <f>IF(AND(T2681=TRUE, U2681=TRUE, V2681=TRUE), IF(W2681&lt;-0.05, "អនុញ្ញាត (អ្នកផ្គត់ផ្គង់ប្រកាសខ្វះ)", "បានប្រកាស (អនុញ្ញាត)"), IF(AND(T2681=FALSE, U2681=FALSE, V2681=FALSE), "ព្យួរទុក (មិនមានទិន្នន័យ)", "ប្រកាសខុស (ព្យួរទុក)"))</f>
        <v/>
      </c>
      <c r="L2681" s="418" t="inlineStr"/>
      <c r="M2681" s="418" t="inlineStr"/>
      <c r="N2681" s="455" t="n"/>
      <c r="O2681" s="455">
        <f>IF(W2681&lt;0,AI2681,I2681)</f>
        <v/>
      </c>
      <c r="P2681" s="455">
        <f>I2681-O2681</f>
        <v/>
      </c>
      <c r="Q2681" s="418" t="n"/>
      <c r="R2681" s="418" t="inlineStr">
        <is>
          <t>119246</t>
        </is>
      </c>
      <c r="S2681" s="418" t="inlineStr"/>
      <c r="T2681" s="418">
        <f>R2681=S2681</f>
        <v/>
      </c>
      <c r="U2681" s="418">
        <f>AND(MONTH(F2681)=MONTH(Y2681), YEAR(F2681)=YEAR(Y2681))</f>
        <v/>
      </c>
      <c r="V2681" s="418">
        <f>AND(AC2681&lt;&gt;"", 'Company information'!D$4&lt;&gt;"", RIGHT(SUBSTITUTE(AC2681,"-",""),9)=RIGHT(SUBSTITUTE('Company information'!D$4,"-",""),9))</f>
        <v/>
      </c>
      <c r="W2681" s="418">
        <f>AI2681-I2681</f>
        <v/>
      </c>
      <c r="X2681" s="455" t="n"/>
      <c r="Y2681" s="417" t="n"/>
      <c r="Z2681" s="418" t="n"/>
      <c r="AA2681" s="418" t="n"/>
      <c r="AB2681" s="418" t="n"/>
      <c r="AC2681" s="418" t="n"/>
      <c r="AD2681" s="418" t="n"/>
      <c r="AE2681" s="455" t="n"/>
      <c r="AF2681" s="455" t="n"/>
      <c r="AG2681" s="455" t="n"/>
      <c r="AH2681" s="455" t="n"/>
      <c r="AI2681" s="455" t="n"/>
      <c r="AJ2681" s="455" t="n"/>
      <c r="AK2681" s="455" t="n"/>
      <c r="AL2681" s="455" t="n"/>
      <c r="AM2681" s="455" t="n"/>
      <c r="AN2681" s="455" t="n"/>
      <c r="AO2681" s="455" t="n"/>
      <c r="AP2681" s="455" t="n"/>
      <c r="AQ2681" s="455" t="n"/>
      <c r="AR2681" s="418" t="n"/>
      <c r="AS2681" s="418" t="n"/>
      <c r="AT2681" s="418" t="n"/>
    </row>
    <row r="2682">
      <c r="A2682" s="417" t="n">
        <v>2673</v>
      </c>
      <c r="B2682" s="418" t="inlineStr">
        <is>
          <t>Lift-On&amp; Lift-Off</t>
        </is>
      </c>
      <c r="C2682" s="418" t="inlineStr">
        <is>
          <t>កំពង់ផែស្វយ័តក្រុងព្រះសីហនុ</t>
        </is>
      </c>
      <c r="D2682" s="418" t="inlineStr">
        <is>
          <t>L001-100044638</t>
        </is>
      </c>
      <c r="E2682" s="418" t="inlineStr">
        <is>
          <t>111258</t>
        </is>
      </c>
      <c r="F2682" s="419" t="n">
        <v>44415</v>
      </c>
      <c r="G2682" s="420" t="n">
        <v>27696</v>
      </c>
      <c r="H2682" s="418" t="n"/>
      <c r="I2682" s="455" t="n">
        <v>27696</v>
      </c>
      <c r="J2682" s="418">
        <f>IF(L2682&lt;&gt;"",L2682,K2682)</f>
        <v/>
      </c>
      <c r="K2682" s="418">
        <f>IF(AND(T2682=TRUE, U2682=TRUE, V2682=TRUE), IF(W2682&lt;-0.05, "អនុញ្ញាត (អ្នកផ្គត់ផ្គង់ប្រកាសខ្វះ)", "បានប្រកាស (អនុញ្ញាត)"), IF(AND(T2682=FALSE, U2682=FALSE, V2682=FALSE), "ព្យួរទុក (មិនមានទិន្នន័យ)", "ប្រកាសខុស (ព្យួរទុក)"))</f>
        <v/>
      </c>
      <c r="L2682" s="418" t="inlineStr"/>
      <c r="M2682" s="418" t="inlineStr"/>
      <c r="N2682" s="455" t="n"/>
      <c r="O2682" s="455">
        <f>IF(W2682&lt;0,AI2682,I2682)</f>
        <v/>
      </c>
      <c r="P2682" s="455">
        <f>I2682-O2682</f>
        <v/>
      </c>
      <c r="Q2682" s="418" t="n"/>
      <c r="R2682" s="418" t="inlineStr">
        <is>
          <t>111258</t>
        </is>
      </c>
      <c r="S2682" s="418" t="inlineStr"/>
      <c r="T2682" s="418">
        <f>R2682=S2682</f>
        <v/>
      </c>
      <c r="U2682" s="418">
        <f>AND(MONTH(F2682)=MONTH(Y2682), YEAR(F2682)=YEAR(Y2682))</f>
        <v/>
      </c>
      <c r="V2682" s="418">
        <f>AND(AC2682&lt;&gt;"", 'Company information'!D$4&lt;&gt;"", RIGHT(SUBSTITUTE(AC2682,"-",""),9)=RIGHT(SUBSTITUTE('Company information'!D$4,"-",""),9))</f>
        <v/>
      </c>
      <c r="W2682" s="418">
        <f>AI2682-I2682</f>
        <v/>
      </c>
      <c r="X2682" s="455" t="n"/>
      <c r="Y2682" s="417" t="n"/>
      <c r="Z2682" s="418" t="n"/>
      <c r="AA2682" s="418" t="n"/>
      <c r="AB2682" s="418" t="n"/>
      <c r="AC2682" s="418" t="n"/>
      <c r="AD2682" s="418" t="n"/>
      <c r="AE2682" s="455" t="n"/>
      <c r="AF2682" s="455" t="n"/>
      <c r="AG2682" s="455" t="n"/>
      <c r="AH2682" s="455" t="n"/>
      <c r="AI2682" s="455" t="n"/>
      <c r="AJ2682" s="455" t="n"/>
      <c r="AK2682" s="455" t="n"/>
      <c r="AL2682" s="455" t="n"/>
      <c r="AM2682" s="455" t="n"/>
      <c r="AN2682" s="455" t="n"/>
      <c r="AO2682" s="455" t="n"/>
      <c r="AP2682" s="455" t="n"/>
      <c r="AQ2682" s="455" t="n"/>
      <c r="AR2682" s="418" t="n"/>
      <c r="AS2682" s="418" t="n"/>
      <c r="AT2682" s="418" t="n"/>
    </row>
    <row r="2683">
      <c r="A2683" s="417" t="n">
        <v>2674</v>
      </c>
      <c r="B2683" s="418" t="inlineStr">
        <is>
          <t>Lift Off Charges</t>
        </is>
      </c>
      <c r="C2683" s="418" t="inlineStr">
        <is>
          <t>កំពង់ផែស្វយ័តភ្នំពេញ "ក.ស.ភ"</t>
        </is>
      </c>
      <c r="D2683" s="418" t="inlineStr">
        <is>
          <t>L001-100044999</t>
        </is>
      </c>
      <c r="E2683" s="418" t="inlineStr">
        <is>
          <t>INV20210739639</t>
        </is>
      </c>
      <c r="F2683" s="419" t="n">
        <v>44398</v>
      </c>
      <c r="G2683" s="420" t="n">
        <v>4886</v>
      </c>
      <c r="H2683" s="418" t="n"/>
      <c r="I2683" s="455" t="n">
        <v>4886</v>
      </c>
      <c r="J2683" s="418">
        <f>IF(L2683&lt;&gt;"",L2683,K2683)</f>
        <v/>
      </c>
      <c r="K2683" s="418">
        <f>IF(AND(T2683=TRUE, U2683=TRUE, V2683=TRUE), IF(W2683&lt;-0.05, "អនុញ្ញាត (អ្នកផ្គត់ផ្គង់ប្រកាសខ្វះ)", "បានប្រកាស (អនុញ្ញាត)"), IF(AND(T2683=FALSE, U2683=FALSE, V2683=FALSE), "ព្យួរទុក (មិនមានទិន្នន័យ)", "ប្រកាសខុស (ព្យួរទុក)"))</f>
        <v/>
      </c>
      <c r="L2683" s="418" t="inlineStr"/>
      <c r="M2683" s="418" t="inlineStr"/>
      <c r="N2683" s="455" t="n"/>
      <c r="O2683" s="455">
        <f>IF(W2683&lt;0,AI2683,I2683)</f>
        <v/>
      </c>
      <c r="P2683" s="455">
        <f>I2683-O2683</f>
        <v/>
      </c>
      <c r="Q2683" s="418" t="n"/>
      <c r="R2683" s="418" t="inlineStr">
        <is>
          <t>INV20210739639</t>
        </is>
      </c>
      <c r="S2683" s="418" t="inlineStr"/>
      <c r="T2683" s="418">
        <f>R2683=S2683</f>
        <v/>
      </c>
      <c r="U2683" s="418">
        <f>AND(MONTH(F2683)=MONTH(Y2683), YEAR(F2683)=YEAR(Y2683))</f>
        <v/>
      </c>
      <c r="V2683" s="418">
        <f>AND(AC2683&lt;&gt;"", 'Company information'!D$4&lt;&gt;"", RIGHT(SUBSTITUTE(AC2683,"-",""),9)=RIGHT(SUBSTITUTE('Company information'!D$4,"-",""),9))</f>
        <v/>
      </c>
      <c r="W2683" s="418">
        <f>AI2683-I2683</f>
        <v/>
      </c>
      <c r="X2683" s="455" t="n"/>
      <c r="Y2683" s="417" t="n"/>
      <c r="Z2683" s="418" t="n"/>
      <c r="AA2683" s="418" t="n"/>
      <c r="AB2683" s="418" t="n"/>
      <c r="AC2683" s="418" t="n"/>
      <c r="AD2683" s="418" t="n"/>
      <c r="AE2683" s="455" t="n"/>
      <c r="AF2683" s="455" t="n"/>
      <c r="AG2683" s="455" t="n"/>
      <c r="AH2683" s="455" t="n"/>
      <c r="AI2683" s="455" t="n"/>
      <c r="AJ2683" s="455" t="n"/>
      <c r="AK2683" s="455" t="n"/>
      <c r="AL2683" s="455" t="n"/>
      <c r="AM2683" s="455" t="n"/>
      <c r="AN2683" s="455" t="n"/>
      <c r="AO2683" s="455" t="n"/>
      <c r="AP2683" s="455" t="n"/>
      <c r="AQ2683" s="455" t="n"/>
      <c r="AR2683" s="418" t="n"/>
      <c r="AS2683" s="418" t="n"/>
      <c r="AT2683" s="418" t="n"/>
    </row>
    <row r="2684">
      <c r="A2684" s="417" t="n">
        <v>2675</v>
      </c>
      <c r="B2684" s="418" t="inlineStr">
        <is>
          <t>Lift Off Charges</t>
        </is>
      </c>
      <c r="C2684" s="418" t="inlineStr">
        <is>
          <t>កំពង់ផែស្វយ័តភ្នំពេញ "ក.ស.ភ"</t>
        </is>
      </c>
      <c r="D2684" s="418" t="inlineStr">
        <is>
          <t>L001-100044999</t>
        </is>
      </c>
      <c r="E2684" s="418" t="inlineStr">
        <is>
          <t>INV20210736831</t>
        </is>
      </c>
      <c r="F2684" s="419" t="n">
        <v>44476</v>
      </c>
      <c r="G2684" s="420" t="n">
        <v>29311</v>
      </c>
      <c r="H2684" s="418" t="n"/>
      <c r="I2684" s="455" t="n">
        <v>29311</v>
      </c>
      <c r="J2684" s="418">
        <f>IF(L2684&lt;&gt;"",L2684,K2684)</f>
        <v/>
      </c>
      <c r="K2684" s="418">
        <f>IF(AND(T2684=TRUE, U2684=TRUE, V2684=TRUE), IF(W2684&lt;-0.05, "អនុញ្ញាត (អ្នកផ្គត់ផ្គង់ប្រកាសខ្វះ)", "បានប្រកាស (អនុញ្ញាត)"), IF(AND(T2684=FALSE, U2684=FALSE, V2684=FALSE), "ព្យួរទុក (មិនមានទិន្នន័យ)", "ប្រកាសខុស (ព្យួរទុក)"))</f>
        <v/>
      </c>
      <c r="L2684" s="418" t="inlineStr"/>
      <c r="M2684" s="418" t="inlineStr"/>
      <c r="N2684" s="455" t="n"/>
      <c r="O2684" s="455">
        <f>IF(W2684&lt;0,AI2684,I2684)</f>
        <v/>
      </c>
      <c r="P2684" s="455">
        <f>I2684-O2684</f>
        <v/>
      </c>
      <c r="Q2684" s="418" t="n"/>
      <c r="R2684" s="418" t="inlineStr">
        <is>
          <t>INV20210736831</t>
        </is>
      </c>
      <c r="S2684" s="418" t="inlineStr"/>
      <c r="T2684" s="418">
        <f>R2684=S2684</f>
        <v/>
      </c>
      <c r="U2684" s="418">
        <f>AND(MONTH(F2684)=MONTH(Y2684), YEAR(F2684)=YEAR(Y2684))</f>
        <v/>
      </c>
      <c r="V2684" s="418">
        <f>AND(AC2684&lt;&gt;"", 'Company information'!D$4&lt;&gt;"", RIGHT(SUBSTITUTE(AC2684,"-",""),9)=RIGHT(SUBSTITUTE('Company information'!D$4,"-",""),9))</f>
        <v/>
      </c>
      <c r="W2684" s="418">
        <f>AI2684-I2684</f>
        <v/>
      </c>
      <c r="X2684" s="455" t="n"/>
      <c r="Y2684" s="417" t="n"/>
      <c r="Z2684" s="418" t="n"/>
      <c r="AA2684" s="418" t="n"/>
      <c r="AB2684" s="418" t="n"/>
      <c r="AC2684" s="418" t="n"/>
      <c r="AD2684" s="418" t="n"/>
      <c r="AE2684" s="455" t="n"/>
      <c r="AF2684" s="455" t="n"/>
      <c r="AG2684" s="455" t="n"/>
      <c r="AH2684" s="455" t="n"/>
      <c r="AI2684" s="455" t="n"/>
      <c r="AJ2684" s="455" t="n"/>
      <c r="AK2684" s="455" t="n"/>
      <c r="AL2684" s="455" t="n"/>
      <c r="AM2684" s="455" t="n"/>
      <c r="AN2684" s="455" t="n"/>
      <c r="AO2684" s="455" t="n"/>
      <c r="AP2684" s="455" t="n"/>
      <c r="AQ2684" s="455" t="n"/>
      <c r="AR2684" s="418" t="n"/>
      <c r="AS2684" s="418" t="n"/>
      <c r="AT2684" s="418" t="n"/>
    </row>
    <row r="2685">
      <c r="A2685" s="417" t="n">
        <v>2676</v>
      </c>
      <c r="B2685" s="418" t="inlineStr">
        <is>
          <t>Lift Off Charges</t>
        </is>
      </c>
      <c r="C2685" s="418" t="inlineStr">
        <is>
          <t>កំពង់ផែស្វយ័តភ្នំពេញ "ក.ស.ភ"</t>
        </is>
      </c>
      <c r="D2685" s="418" t="inlineStr">
        <is>
          <t>L001-100044999</t>
        </is>
      </c>
      <c r="E2685" s="418" t="inlineStr">
        <is>
          <t>INV20210735109</t>
        </is>
      </c>
      <c r="F2685" s="419" t="n">
        <v>44262</v>
      </c>
      <c r="G2685" s="420" t="n">
        <v>58651</v>
      </c>
      <c r="H2685" s="418" t="n"/>
      <c r="I2685" s="455" t="n">
        <v>58651</v>
      </c>
      <c r="J2685" s="418">
        <f>IF(L2685&lt;&gt;"",L2685,K2685)</f>
        <v/>
      </c>
      <c r="K2685" s="418">
        <f>IF(AND(T2685=TRUE, U2685=TRUE, V2685=TRUE), IF(W2685&lt;-0.05, "អនុញ្ញាត (អ្នកផ្គត់ផ្គង់ប្រកាសខ្វះ)", "បានប្រកាស (អនុញ្ញាត)"), IF(AND(T2685=FALSE, U2685=FALSE, V2685=FALSE), "ព្យួរទុក (មិនមានទិន្នន័យ)", "ប្រកាសខុស (ព្យួរទុក)"))</f>
        <v/>
      </c>
      <c r="L2685" s="418" t="inlineStr"/>
      <c r="M2685" s="418" t="inlineStr"/>
      <c r="N2685" s="455" t="n"/>
      <c r="O2685" s="455">
        <f>IF(W2685&lt;0,AI2685,I2685)</f>
        <v/>
      </c>
      <c r="P2685" s="455">
        <f>I2685-O2685</f>
        <v/>
      </c>
      <c r="Q2685" s="418" t="n"/>
      <c r="R2685" s="418" t="inlineStr">
        <is>
          <t>INV20210735109</t>
        </is>
      </c>
      <c r="S2685" s="418" t="inlineStr"/>
      <c r="T2685" s="418">
        <f>R2685=S2685</f>
        <v/>
      </c>
      <c r="U2685" s="418">
        <f>AND(MONTH(F2685)=MONTH(Y2685), YEAR(F2685)=YEAR(Y2685))</f>
        <v/>
      </c>
      <c r="V2685" s="418">
        <f>AND(AC2685&lt;&gt;"", 'Company information'!D$4&lt;&gt;"", RIGHT(SUBSTITUTE(AC2685,"-",""),9)=RIGHT(SUBSTITUTE('Company information'!D$4,"-",""),9))</f>
        <v/>
      </c>
      <c r="W2685" s="418">
        <f>AI2685-I2685</f>
        <v/>
      </c>
      <c r="X2685" s="455" t="n"/>
      <c r="Y2685" s="417" t="n"/>
      <c r="Z2685" s="418" t="n"/>
      <c r="AA2685" s="418" t="n"/>
      <c r="AB2685" s="418" t="n"/>
      <c r="AC2685" s="418" t="n"/>
      <c r="AD2685" s="418" t="n"/>
      <c r="AE2685" s="455" t="n"/>
      <c r="AF2685" s="455" t="n"/>
      <c r="AG2685" s="455" t="n"/>
      <c r="AH2685" s="455" t="n"/>
      <c r="AI2685" s="455" t="n"/>
      <c r="AJ2685" s="455" t="n"/>
      <c r="AK2685" s="455" t="n"/>
      <c r="AL2685" s="455" t="n"/>
      <c r="AM2685" s="455" t="n"/>
      <c r="AN2685" s="455" t="n"/>
      <c r="AO2685" s="455" t="n"/>
      <c r="AP2685" s="455" t="n"/>
      <c r="AQ2685" s="455" t="n"/>
      <c r="AR2685" s="418" t="n"/>
      <c r="AS2685" s="418" t="n"/>
      <c r="AT2685" s="418" t="n"/>
    </row>
    <row r="2686">
      <c r="A2686" s="417" t="n">
        <v>2677</v>
      </c>
      <c r="B2686" s="418" t="inlineStr">
        <is>
          <t>Lift-On&amp; Lift-Off</t>
        </is>
      </c>
      <c r="C2686" s="418" t="inlineStr">
        <is>
          <t>កំពង់ផែស្វយ័តក្រុងព្រះសីហនុ</t>
        </is>
      </c>
      <c r="D2686" s="418" t="inlineStr">
        <is>
          <t>L001-100044638</t>
        </is>
      </c>
      <c r="E2686" s="418" t="inlineStr">
        <is>
          <t>107994</t>
        </is>
      </c>
      <c r="F2686" s="419" t="n">
        <v>44262</v>
      </c>
      <c r="G2686" s="420" t="n">
        <v>6109</v>
      </c>
      <c r="H2686" s="418" t="n"/>
      <c r="I2686" s="455" t="n">
        <v>6109</v>
      </c>
      <c r="J2686" s="418">
        <f>IF(L2686&lt;&gt;"",L2686,K2686)</f>
        <v/>
      </c>
      <c r="K2686" s="418">
        <f>IF(AND(T2686=TRUE, U2686=TRUE, V2686=TRUE), IF(W2686&lt;-0.05, "អនុញ្ញាត (អ្នកផ្គត់ផ្គង់ប្រកាសខ្វះ)", "បានប្រកាស (អនុញ្ញាត)"), IF(AND(T2686=FALSE, U2686=FALSE, V2686=FALSE), "ព្យួរទុក (មិនមានទិន្នន័យ)", "ប្រកាសខុស (ព្យួរទុក)"))</f>
        <v/>
      </c>
      <c r="L2686" s="418" t="inlineStr"/>
      <c r="M2686" s="418" t="inlineStr"/>
      <c r="N2686" s="455" t="n"/>
      <c r="O2686" s="455">
        <f>IF(W2686&lt;0,AI2686,I2686)</f>
        <v/>
      </c>
      <c r="P2686" s="455">
        <f>I2686-O2686</f>
        <v/>
      </c>
      <c r="Q2686" s="418" t="n"/>
      <c r="R2686" s="418" t="inlineStr">
        <is>
          <t>107994</t>
        </is>
      </c>
      <c r="S2686" s="418" t="inlineStr"/>
      <c r="T2686" s="418">
        <f>R2686=S2686</f>
        <v/>
      </c>
      <c r="U2686" s="418">
        <f>AND(MONTH(F2686)=MONTH(Y2686), YEAR(F2686)=YEAR(Y2686))</f>
        <v/>
      </c>
      <c r="V2686" s="418">
        <f>AND(AC2686&lt;&gt;"", 'Company information'!D$4&lt;&gt;"", RIGHT(SUBSTITUTE(AC2686,"-",""),9)=RIGHT(SUBSTITUTE('Company information'!D$4,"-",""),9))</f>
        <v/>
      </c>
      <c r="W2686" s="418">
        <f>AI2686-I2686</f>
        <v/>
      </c>
      <c r="X2686" s="455" t="n"/>
      <c r="Y2686" s="417" t="n"/>
      <c r="Z2686" s="418" t="n"/>
      <c r="AA2686" s="418" t="n"/>
      <c r="AB2686" s="418" t="n"/>
      <c r="AC2686" s="418" t="n"/>
      <c r="AD2686" s="418" t="n"/>
      <c r="AE2686" s="455" t="n"/>
      <c r="AF2686" s="455" t="n"/>
      <c r="AG2686" s="455" t="n"/>
      <c r="AH2686" s="455" t="n"/>
      <c r="AI2686" s="455" t="n"/>
      <c r="AJ2686" s="455" t="n"/>
      <c r="AK2686" s="455" t="n"/>
      <c r="AL2686" s="455" t="n"/>
      <c r="AM2686" s="455" t="n"/>
      <c r="AN2686" s="455" t="n"/>
      <c r="AO2686" s="455" t="n"/>
      <c r="AP2686" s="455" t="n"/>
      <c r="AQ2686" s="455" t="n"/>
      <c r="AR2686" s="418" t="n"/>
      <c r="AS2686" s="418" t="n"/>
      <c r="AT2686" s="418" t="n"/>
    </row>
    <row r="2687">
      <c r="A2687" s="417" t="n">
        <v>2678</v>
      </c>
      <c r="B2687" s="418" t="inlineStr">
        <is>
          <t>Lift Off Charges</t>
        </is>
      </c>
      <c r="C2687" s="418" t="inlineStr">
        <is>
          <t>កំពង់ផែស្វយ័តភ្នំពេញ "ក.ស.ភ"</t>
        </is>
      </c>
      <c r="D2687" s="418" t="inlineStr">
        <is>
          <t>L001-100044999</t>
        </is>
      </c>
      <c r="E2687" s="418" t="inlineStr">
        <is>
          <t>INV20210739641</t>
        </is>
      </c>
      <c r="F2687" s="419" t="n">
        <v>44398</v>
      </c>
      <c r="G2687" s="420" t="n">
        <v>4886</v>
      </c>
      <c r="H2687" s="418" t="n"/>
      <c r="I2687" s="455" t="n">
        <v>4886</v>
      </c>
      <c r="J2687" s="418">
        <f>IF(L2687&lt;&gt;"",L2687,K2687)</f>
        <v/>
      </c>
      <c r="K2687" s="418">
        <f>IF(AND(T2687=TRUE, U2687=TRUE, V2687=TRUE), IF(W2687&lt;-0.05, "អនុញ្ញាត (អ្នកផ្គត់ផ្គង់ប្រកាសខ្វះ)", "បានប្រកាស (អនុញ្ញាត)"), IF(AND(T2687=FALSE, U2687=FALSE, V2687=FALSE), "ព្យួរទុក (មិនមានទិន្នន័យ)", "ប្រកាសខុស (ព្យួរទុក)"))</f>
        <v/>
      </c>
      <c r="L2687" s="418" t="inlineStr"/>
      <c r="M2687" s="418" t="inlineStr"/>
      <c r="N2687" s="455" t="n"/>
      <c r="O2687" s="455">
        <f>IF(W2687&lt;0,AI2687,I2687)</f>
        <v/>
      </c>
      <c r="P2687" s="455">
        <f>I2687-O2687</f>
        <v/>
      </c>
      <c r="Q2687" s="418" t="n"/>
      <c r="R2687" s="418" t="inlineStr">
        <is>
          <t>INV20210739641</t>
        </is>
      </c>
      <c r="S2687" s="418" t="inlineStr"/>
      <c r="T2687" s="418">
        <f>R2687=S2687</f>
        <v/>
      </c>
      <c r="U2687" s="418">
        <f>AND(MONTH(F2687)=MONTH(Y2687), YEAR(F2687)=YEAR(Y2687))</f>
        <v/>
      </c>
      <c r="V2687" s="418">
        <f>AND(AC2687&lt;&gt;"", 'Company information'!D$4&lt;&gt;"", RIGHT(SUBSTITUTE(AC2687,"-",""),9)=RIGHT(SUBSTITUTE('Company information'!D$4,"-",""),9))</f>
        <v/>
      </c>
      <c r="W2687" s="418">
        <f>AI2687-I2687</f>
        <v/>
      </c>
      <c r="X2687" s="455" t="n"/>
      <c r="Y2687" s="417" t="n"/>
      <c r="Z2687" s="418" t="n"/>
      <c r="AA2687" s="418" t="n"/>
      <c r="AB2687" s="418" t="n"/>
      <c r="AC2687" s="418" t="n"/>
      <c r="AD2687" s="418" t="n"/>
      <c r="AE2687" s="455" t="n"/>
      <c r="AF2687" s="455" t="n"/>
      <c r="AG2687" s="455" t="n"/>
      <c r="AH2687" s="455" t="n"/>
      <c r="AI2687" s="455" t="n"/>
      <c r="AJ2687" s="455" t="n"/>
      <c r="AK2687" s="455" t="n"/>
      <c r="AL2687" s="455" t="n"/>
      <c r="AM2687" s="455" t="n"/>
      <c r="AN2687" s="455" t="n"/>
      <c r="AO2687" s="455" t="n"/>
      <c r="AP2687" s="455" t="n"/>
      <c r="AQ2687" s="455" t="n"/>
      <c r="AR2687" s="418" t="n"/>
      <c r="AS2687" s="418" t="n"/>
      <c r="AT2687" s="418" t="n"/>
    </row>
    <row r="2688">
      <c r="A2688" s="417" t="n">
        <v>2679</v>
      </c>
      <c r="B2688" s="418" t="inlineStr">
        <is>
          <t>Lift Off Charges</t>
        </is>
      </c>
      <c r="C2688" s="418" t="inlineStr">
        <is>
          <t>កំពង់ផែស្វយ័តភ្នំពេញ "ក.ស.ភ"</t>
        </is>
      </c>
      <c r="D2688" s="418" t="inlineStr">
        <is>
          <t>L001-100044999</t>
        </is>
      </c>
      <c r="E2688" s="418" t="inlineStr">
        <is>
          <t>INV20210736832</t>
        </is>
      </c>
      <c r="F2688" s="419" t="n">
        <v>44476</v>
      </c>
      <c r="G2688" s="420" t="n">
        <v>29311</v>
      </c>
      <c r="H2688" s="418" t="n"/>
      <c r="I2688" s="455" t="n">
        <v>29311</v>
      </c>
      <c r="J2688" s="418">
        <f>IF(L2688&lt;&gt;"",L2688,K2688)</f>
        <v/>
      </c>
      <c r="K2688" s="418">
        <f>IF(AND(T2688=TRUE, U2688=TRUE, V2688=TRUE), IF(W2688&lt;-0.05, "អនុញ្ញាត (អ្នកផ្គត់ផ្គង់ប្រកាសខ្វះ)", "បានប្រកាស (អនុញ្ញាត)"), IF(AND(T2688=FALSE, U2688=FALSE, V2688=FALSE), "ព្យួរទុក (មិនមានទិន្នន័យ)", "ប្រកាសខុស (ព្យួរទុក)"))</f>
        <v/>
      </c>
      <c r="L2688" s="418" t="inlineStr"/>
      <c r="M2688" s="418" t="inlineStr"/>
      <c r="N2688" s="455" t="n"/>
      <c r="O2688" s="455">
        <f>IF(W2688&lt;0,AI2688,I2688)</f>
        <v/>
      </c>
      <c r="P2688" s="455">
        <f>I2688-O2688</f>
        <v/>
      </c>
      <c r="Q2688" s="418" t="n"/>
      <c r="R2688" s="418" t="inlineStr">
        <is>
          <t>INV20210736832</t>
        </is>
      </c>
      <c r="S2688" s="418" t="inlineStr"/>
      <c r="T2688" s="418">
        <f>R2688=S2688</f>
        <v/>
      </c>
      <c r="U2688" s="418">
        <f>AND(MONTH(F2688)=MONTH(Y2688), YEAR(F2688)=YEAR(Y2688))</f>
        <v/>
      </c>
      <c r="V2688" s="418">
        <f>AND(AC2688&lt;&gt;"", 'Company information'!D$4&lt;&gt;"", RIGHT(SUBSTITUTE(AC2688,"-",""),9)=RIGHT(SUBSTITUTE('Company information'!D$4,"-",""),9))</f>
        <v/>
      </c>
      <c r="W2688" s="418">
        <f>AI2688-I2688</f>
        <v/>
      </c>
      <c r="X2688" s="455" t="n"/>
      <c r="Y2688" s="417" t="n"/>
      <c r="Z2688" s="418" t="n"/>
      <c r="AA2688" s="418" t="n"/>
      <c r="AB2688" s="418" t="n"/>
      <c r="AC2688" s="418" t="n"/>
      <c r="AD2688" s="418" t="n"/>
      <c r="AE2688" s="455" t="n"/>
      <c r="AF2688" s="455" t="n"/>
      <c r="AG2688" s="455" t="n"/>
      <c r="AH2688" s="455" t="n"/>
      <c r="AI2688" s="455" t="n"/>
      <c r="AJ2688" s="455" t="n"/>
      <c r="AK2688" s="455" t="n"/>
      <c r="AL2688" s="455" t="n"/>
      <c r="AM2688" s="455" t="n"/>
      <c r="AN2688" s="455" t="n"/>
      <c r="AO2688" s="455" t="n"/>
      <c r="AP2688" s="455" t="n"/>
      <c r="AQ2688" s="455" t="n"/>
      <c r="AR2688" s="418" t="n"/>
      <c r="AS2688" s="418" t="n"/>
      <c r="AT2688" s="418" t="n"/>
    </row>
    <row r="2689">
      <c r="A2689" s="417" t="n">
        <v>2680</v>
      </c>
      <c r="B2689" s="418" t="inlineStr">
        <is>
          <t>Lift Off Charges</t>
        </is>
      </c>
      <c r="C2689" s="418" t="inlineStr">
        <is>
          <t>កំពង់ផែស្វយ័តភ្នំពេញ "ក.ស.ភ"</t>
        </is>
      </c>
      <c r="D2689" s="418" t="inlineStr">
        <is>
          <t>L001-100044999</t>
        </is>
      </c>
      <c r="E2689" s="418" t="inlineStr">
        <is>
          <t>INV20210737432</t>
        </is>
      </c>
      <c r="F2689" s="419" t="n">
        <v>44537</v>
      </c>
      <c r="G2689" s="420" t="n">
        <v>29311</v>
      </c>
      <c r="H2689" s="418" t="n"/>
      <c r="I2689" s="455" t="n">
        <v>29311</v>
      </c>
      <c r="J2689" s="418">
        <f>IF(L2689&lt;&gt;"",L2689,K2689)</f>
        <v/>
      </c>
      <c r="K2689" s="418">
        <f>IF(AND(T2689=TRUE, U2689=TRUE, V2689=TRUE), IF(W2689&lt;-0.05, "អនុញ្ញាត (អ្នកផ្គត់ផ្គង់ប្រកាសខ្វះ)", "បានប្រកាស (អនុញ្ញាត)"), IF(AND(T2689=FALSE, U2689=FALSE, V2689=FALSE), "ព្យួរទុក (មិនមានទិន្នន័យ)", "ប្រកាសខុស (ព្យួរទុក)"))</f>
        <v/>
      </c>
      <c r="L2689" s="418" t="inlineStr"/>
      <c r="M2689" s="418" t="inlineStr"/>
      <c r="N2689" s="455" t="n"/>
      <c r="O2689" s="455">
        <f>IF(W2689&lt;0,AI2689,I2689)</f>
        <v/>
      </c>
      <c r="P2689" s="455">
        <f>I2689-O2689</f>
        <v/>
      </c>
      <c r="Q2689" s="418" t="n"/>
      <c r="R2689" s="418" t="inlineStr">
        <is>
          <t>INV20210737432</t>
        </is>
      </c>
      <c r="S2689" s="418" t="inlineStr"/>
      <c r="T2689" s="418">
        <f>R2689=S2689</f>
        <v/>
      </c>
      <c r="U2689" s="418">
        <f>AND(MONTH(F2689)=MONTH(Y2689), YEAR(F2689)=YEAR(Y2689))</f>
        <v/>
      </c>
      <c r="V2689" s="418">
        <f>AND(AC2689&lt;&gt;"", 'Company information'!D$4&lt;&gt;"", RIGHT(SUBSTITUTE(AC2689,"-",""),9)=RIGHT(SUBSTITUTE('Company information'!D$4,"-",""),9))</f>
        <v/>
      </c>
      <c r="W2689" s="418">
        <f>AI2689-I2689</f>
        <v/>
      </c>
      <c r="X2689" s="455" t="n"/>
      <c r="Y2689" s="417" t="n"/>
      <c r="Z2689" s="418" t="n"/>
      <c r="AA2689" s="418" t="n"/>
      <c r="AB2689" s="418" t="n"/>
      <c r="AC2689" s="418" t="n"/>
      <c r="AD2689" s="418" t="n"/>
      <c r="AE2689" s="455" t="n"/>
      <c r="AF2689" s="455" t="n"/>
      <c r="AG2689" s="455" t="n"/>
      <c r="AH2689" s="455" t="n"/>
      <c r="AI2689" s="455" t="n"/>
      <c r="AJ2689" s="455" t="n"/>
      <c r="AK2689" s="455" t="n"/>
      <c r="AL2689" s="455" t="n"/>
      <c r="AM2689" s="455" t="n"/>
      <c r="AN2689" s="455" t="n"/>
      <c r="AO2689" s="455" t="n"/>
      <c r="AP2689" s="455" t="n"/>
      <c r="AQ2689" s="455" t="n"/>
      <c r="AR2689" s="418" t="n"/>
      <c r="AS2689" s="418" t="n"/>
      <c r="AT2689" s="418" t="n"/>
    </row>
    <row r="2690">
      <c r="A2690" s="417" t="n">
        <v>2681</v>
      </c>
      <c r="B2690" s="418" t="inlineStr">
        <is>
          <t>Lift Off Charges</t>
        </is>
      </c>
      <c r="C2690" s="418" t="inlineStr">
        <is>
          <t>កំពង់ផែស្វយ័តភ្នំពេញ "ក.ស.ភ"</t>
        </is>
      </c>
      <c r="D2690" s="418" t="inlineStr">
        <is>
          <t>L001-100044999</t>
        </is>
      </c>
      <c r="E2690" s="418" t="inlineStr">
        <is>
          <t>INV20210739644</t>
        </is>
      </c>
      <c r="F2690" s="419" t="n">
        <v>44398</v>
      </c>
      <c r="G2690" s="420" t="n">
        <v>2443</v>
      </c>
      <c r="H2690" s="418" t="n"/>
      <c r="I2690" s="455" t="n">
        <v>2443</v>
      </c>
      <c r="J2690" s="418">
        <f>IF(L2690&lt;&gt;"",L2690,K2690)</f>
        <v/>
      </c>
      <c r="K2690" s="418">
        <f>IF(AND(T2690=TRUE, U2690=TRUE, V2690=TRUE), IF(W2690&lt;-0.05, "អនុញ្ញាត (អ្នកផ្គត់ផ្គង់ប្រកាសខ្វះ)", "បានប្រកាស (អនុញ្ញាត)"), IF(AND(T2690=FALSE, U2690=FALSE, V2690=FALSE), "ព្យួរទុក (មិនមានទិន្នន័យ)", "ប្រកាសខុស (ព្យួរទុក)"))</f>
        <v/>
      </c>
      <c r="L2690" s="418" t="inlineStr"/>
      <c r="M2690" s="418" t="inlineStr"/>
      <c r="N2690" s="455" t="n"/>
      <c r="O2690" s="455">
        <f>IF(W2690&lt;0,AI2690,I2690)</f>
        <v/>
      </c>
      <c r="P2690" s="455">
        <f>I2690-O2690</f>
        <v/>
      </c>
      <c r="Q2690" s="418" t="n"/>
      <c r="R2690" s="418" t="inlineStr">
        <is>
          <t>INV20210739644</t>
        </is>
      </c>
      <c r="S2690" s="418" t="inlineStr"/>
      <c r="T2690" s="418">
        <f>R2690=S2690</f>
        <v/>
      </c>
      <c r="U2690" s="418">
        <f>AND(MONTH(F2690)=MONTH(Y2690), YEAR(F2690)=YEAR(Y2690))</f>
        <v/>
      </c>
      <c r="V2690" s="418">
        <f>AND(AC2690&lt;&gt;"", 'Company information'!D$4&lt;&gt;"", RIGHT(SUBSTITUTE(AC2690,"-",""),9)=RIGHT(SUBSTITUTE('Company information'!D$4,"-",""),9))</f>
        <v/>
      </c>
      <c r="W2690" s="418">
        <f>AI2690-I2690</f>
        <v/>
      </c>
      <c r="X2690" s="455" t="n"/>
      <c r="Y2690" s="417" t="n"/>
      <c r="Z2690" s="418" t="n"/>
      <c r="AA2690" s="418" t="n"/>
      <c r="AB2690" s="418" t="n"/>
      <c r="AC2690" s="418" t="n"/>
      <c r="AD2690" s="418" t="n"/>
      <c r="AE2690" s="455" t="n"/>
      <c r="AF2690" s="455" t="n"/>
      <c r="AG2690" s="455" t="n"/>
      <c r="AH2690" s="455" t="n"/>
      <c r="AI2690" s="455" t="n"/>
      <c r="AJ2690" s="455" t="n"/>
      <c r="AK2690" s="455" t="n"/>
      <c r="AL2690" s="455" t="n"/>
      <c r="AM2690" s="455" t="n"/>
      <c r="AN2690" s="455" t="n"/>
      <c r="AO2690" s="455" t="n"/>
      <c r="AP2690" s="455" t="n"/>
      <c r="AQ2690" s="455" t="n"/>
      <c r="AR2690" s="418" t="n"/>
      <c r="AS2690" s="418" t="n"/>
      <c r="AT2690" s="418" t="n"/>
    </row>
    <row r="2691">
      <c r="A2691" s="417" t="n">
        <v>2682</v>
      </c>
      <c r="B2691" s="418" t="inlineStr">
        <is>
          <t>Lift Off Charges</t>
        </is>
      </c>
      <c r="C2691" s="418" t="inlineStr">
        <is>
          <t>កំពង់ផែស្វយ័តភ្នំពេញ "ក.ស.ភ"</t>
        </is>
      </c>
      <c r="D2691" s="418" t="inlineStr">
        <is>
          <t>L001-100044999</t>
        </is>
      </c>
      <c r="E2691" s="418" t="inlineStr">
        <is>
          <t>INV20210737429</t>
        </is>
      </c>
      <c r="F2691" s="419" t="n">
        <v>44537</v>
      </c>
      <c r="G2691" s="420" t="n">
        <v>29311</v>
      </c>
      <c r="H2691" s="418" t="n"/>
      <c r="I2691" s="455" t="n">
        <v>29311</v>
      </c>
      <c r="J2691" s="418">
        <f>IF(L2691&lt;&gt;"",L2691,K2691)</f>
        <v/>
      </c>
      <c r="K2691" s="418">
        <f>IF(AND(T2691=TRUE, U2691=TRUE, V2691=TRUE), IF(W2691&lt;-0.05, "អនុញ្ញាត (អ្នកផ្គត់ផ្គង់ប្រកាសខ្វះ)", "បានប្រកាស (អនុញ្ញាត)"), IF(AND(T2691=FALSE, U2691=FALSE, V2691=FALSE), "ព្យួរទុក (មិនមានទិន្នន័យ)", "ប្រកាសខុស (ព្យួរទុក)"))</f>
        <v/>
      </c>
      <c r="L2691" s="418" t="inlineStr"/>
      <c r="M2691" s="418" t="inlineStr"/>
      <c r="N2691" s="455" t="n"/>
      <c r="O2691" s="455">
        <f>IF(W2691&lt;0,AI2691,I2691)</f>
        <v/>
      </c>
      <c r="P2691" s="455">
        <f>I2691-O2691</f>
        <v/>
      </c>
      <c r="Q2691" s="418" t="n"/>
      <c r="R2691" s="418" t="inlineStr">
        <is>
          <t>INV20210737429</t>
        </is>
      </c>
      <c r="S2691" s="418" t="inlineStr"/>
      <c r="T2691" s="418">
        <f>R2691=S2691</f>
        <v/>
      </c>
      <c r="U2691" s="418">
        <f>AND(MONTH(F2691)=MONTH(Y2691), YEAR(F2691)=YEAR(Y2691))</f>
        <v/>
      </c>
      <c r="V2691" s="418">
        <f>AND(AC2691&lt;&gt;"", 'Company information'!D$4&lt;&gt;"", RIGHT(SUBSTITUTE(AC2691,"-",""),9)=RIGHT(SUBSTITUTE('Company information'!D$4,"-",""),9))</f>
        <v/>
      </c>
      <c r="W2691" s="418">
        <f>AI2691-I2691</f>
        <v/>
      </c>
      <c r="X2691" s="455" t="n"/>
      <c r="Y2691" s="417" t="n"/>
      <c r="Z2691" s="418" t="n"/>
      <c r="AA2691" s="418" t="n"/>
      <c r="AB2691" s="418" t="n"/>
      <c r="AC2691" s="418" t="n"/>
      <c r="AD2691" s="418" t="n"/>
      <c r="AE2691" s="455" t="n"/>
      <c r="AF2691" s="455" t="n"/>
      <c r="AG2691" s="455" t="n"/>
      <c r="AH2691" s="455" t="n"/>
      <c r="AI2691" s="455" t="n"/>
      <c r="AJ2691" s="455" t="n"/>
      <c r="AK2691" s="455" t="n"/>
      <c r="AL2691" s="455" t="n"/>
      <c r="AM2691" s="455" t="n"/>
      <c r="AN2691" s="455" t="n"/>
      <c r="AO2691" s="455" t="n"/>
      <c r="AP2691" s="455" t="n"/>
      <c r="AQ2691" s="455" t="n"/>
      <c r="AR2691" s="418" t="n"/>
      <c r="AS2691" s="418" t="n"/>
      <c r="AT2691" s="418" t="n"/>
    </row>
    <row r="2692">
      <c r="A2692" s="417" t="n">
        <v>2683</v>
      </c>
      <c r="B2692" s="418" t="inlineStr">
        <is>
          <t>Lift Off Charges</t>
        </is>
      </c>
      <c r="C2692" s="418" t="inlineStr">
        <is>
          <t>កំពង់ផែស្វយ័តភ្នំពេញ "ក.ស.ភ"</t>
        </is>
      </c>
      <c r="D2692" s="418" t="inlineStr">
        <is>
          <t>L001-100044999</t>
        </is>
      </c>
      <c r="E2692" s="418" t="inlineStr">
        <is>
          <t>INV20210737430</t>
        </is>
      </c>
      <c r="F2692" s="419" t="n">
        <v>44537</v>
      </c>
      <c r="G2692" s="420" t="n">
        <v>29311</v>
      </c>
      <c r="H2692" s="418" t="n"/>
      <c r="I2692" s="455" t="n">
        <v>29311</v>
      </c>
      <c r="J2692" s="418">
        <f>IF(L2692&lt;&gt;"",L2692,K2692)</f>
        <v/>
      </c>
      <c r="K2692" s="418">
        <f>IF(AND(T2692=TRUE, U2692=TRUE, V2692=TRUE), IF(W2692&lt;-0.05, "អនុញ្ញាត (អ្នកផ្គត់ផ្គង់ប្រកាសខ្វះ)", "បានប្រកាស (អនុញ្ញាត)"), IF(AND(T2692=FALSE, U2692=FALSE, V2692=FALSE), "ព្យួរទុក (មិនមានទិន្នន័យ)", "ប្រកាសខុស (ព្យួរទុក)"))</f>
        <v/>
      </c>
      <c r="L2692" s="418" t="inlineStr"/>
      <c r="M2692" s="418" t="inlineStr"/>
      <c r="N2692" s="455" t="n"/>
      <c r="O2692" s="455">
        <f>IF(W2692&lt;0,AI2692,I2692)</f>
        <v/>
      </c>
      <c r="P2692" s="455">
        <f>I2692-O2692</f>
        <v/>
      </c>
      <c r="Q2692" s="418" t="n"/>
      <c r="R2692" s="418" t="inlineStr">
        <is>
          <t>INV20210737430</t>
        </is>
      </c>
      <c r="S2692" s="418" t="inlineStr"/>
      <c r="T2692" s="418">
        <f>R2692=S2692</f>
        <v/>
      </c>
      <c r="U2692" s="418">
        <f>AND(MONTH(F2692)=MONTH(Y2692), YEAR(F2692)=YEAR(Y2692))</f>
        <v/>
      </c>
      <c r="V2692" s="418">
        <f>AND(AC2692&lt;&gt;"", 'Company information'!D$4&lt;&gt;"", RIGHT(SUBSTITUTE(AC2692,"-",""),9)=RIGHT(SUBSTITUTE('Company information'!D$4,"-",""),9))</f>
        <v/>
      </c>
      <c r="W2692" s="418">
        <f>AI2692-I2692</f>
        <v/>
      </c>
      <c r="X2692" s="455" t="n"/>
      <c r="Y2692" s="417" t="n"/>
      <c r="Z2692" s="418" t="n"/>
      <c r="AA2692" s="418" t="n"/>
      <c r="AB2692" s="418" t="n"/>
      <c r="AC2692" s="418" t="n"/>
      <c r="AD2692" s="418" t="n"/>
      <c r="AE2692" s="455" t="n"/>
      <c r="AF2692" s="455" t="n"/>
      <c r="AG2692" s="455" t="n"/>
      <c r="AH2692" s="455" t="n"/>
      <c r="AI2692" s="455" t="n"/>
      <c r="AJ2692" s="455" t="n"/>
      <c r="AK2692" s="455" t="n"/>
      <c r="AL2692" s="455" t="n"/>
      <c r="AM2692" s="455" t="n"/>
      <c r="AN2692" s="455" t="n"/>
      <c r="AO2692" s="455" t="n"/>
      <c r="AP2692" s="455" t="n"/>
      <c r="AQ2692" s="455" t="n"/>
      <c r="AR2692" s="418" t="n"/>
      <c r="AS2692" s="418" t="n"/>
      <c r="AT2692" s="418" t="n"/>
    </row>
    <row r="2693">
      <c r="A2693" s="417" t="n">
        <v>2684</v>
      </c>
      <c r="B2693" s="418" t="inlineStr">
        <is>
          <t>Lift Off Charges</t>
        </is>
      </c>
      <c r="C2693" s="418" t="inlineStr">
        <is>
          <t>កំពង់ផែស្វយ័តភ្នំពេញ "ក.ស.ភ"</t>
        </is>
      </c>
      <c r="D2693" s="418" t="inlineStr">
        <is>
          <t>L001-100044999</t>
        </is>
      </c>
      <c r="E2693" s="418" t="inlineStr">
        <is>
          <t>INV20210738558</t>
        </is>
      </c>
      <c r="F2693" s="419" t="n">
        <v>44394</v>
      </c>
      <c r="G2693" s="420" t="n">
        <v>19546</v>
      </c>
      <c r="H2693" s="418" t="n"/>
      <c r="I2693" s="455" t="n">
        <v>19546</v>
      </c>
      <c r="J2693" s="418">
        <f>IF(L2693&lt;&gt;"",L2693,K2693)</f>
        <v/>
      </c>
      <c r="K2693" s="418">
        <f>IF(AND(T2693=TRUE, U2693=TRUE, V2693=TRUE), IF(W2693&lt;-0.05, "អនុញ្ញាត (អ្នកផ្គត់ផ្គង់ប្រកាសខ្វះ)", "បានប្រកាស (អនុញ្ញាត)"), IF(AND(T2693=FALSE, U2693=FALSE, V2693=FALSE), "ព្យួរទុក (មិនមានទិន្នន័យ)", "ប្រកាសខុស (ព្យួរទុក)"))</f>
        <v/>
      </c>
      <c r="L2693" s="418" t="inlineStr"/>
      <c r="M2693" s="418" t="inlineStr"/>
      <c r="N2693" s="455" t="n"/>
      <c r="O2693" s="455">
        <f>IF(W2693&lt;0,AI2693,I2693)</f>
        <v/>
      </c>
      <c r="P2693" s="455">
        <f>I2693-O2693</f>
        <v/>
      </c>
      <c r="Q2693" s="418" t="n"/>
      <c r="R2693" s="418" t="inlineStr">
        <is>
          <t>INV20210738558</t>
        </is>
      </c>
      <c r="S2693" s="418" t="inlineStr"/>
      <c r="T2693" s="418">
        <f>R2693=S2693</f>
        <v/>
      </c>
      <c r="U2693" s="418">
        <f>AND(MONTH(F2693)=MONTH(Y2693), YEAR(F2693)=YEAR(Y2693))</f>
        <v/>
      </c>
      <c r="V2693" s="418">
        <f>AND(AC2693&lt;&gt;"", 'Company information'!D$4&lt;&gt;"", RIGHT(SUBSTITUTE(AC2693,"-",""),9)=RIGHT(SUBSTITUTE('Company information'!D$4,"-",""),9))</f>
        <v/>
      </c>
      <c r="W2693" s="418">
        <f>AI2693-I2693</f>
        <v/>
      </c>
      <c r="X2693" s="455" t="n"/>
      <c r="Y2693" s="417" t="n"/>
      <c r="Z2693" s="418" t="n"/>
      <c r="AA2693" s="418" t="n"/>
      <c r="AB2693" s="418" t="n"/>
      <c r="AC2693" s="418" t="n"/>
      <c r="AD2693" s="418" t="n"/>
      <c r="AE2693" s="455" t="n"/>
      <c r="AF2693" s="455" t="n"/>
      <c r="AG2693" s="455" t="n"/>
      <c r="AH2693" s="455" t="n"/>
      <c r="AI2693" s="455" t="n"/>
      <c r="AJ2693" s="455" t="n"/>
      <c r="AK2693" s="455" t="n"/>
      <c r="AL2693" s="455" t="n"/>
      <c r="AM2693" s="455" t="n"/>
      <c r="AN2693" s="455" t="n"/>
      <c r="AO2693" s="455" t="n"/>
      <c r="AP2693" s="455" t="n"/>
      <c r="AQ2693" s="455" t="n"/>
      <c r="AR2693" s="418" t="n"/>
      <c r="AS2693" s="418" t="n"/>
      <c r="AT2693" s="418" t="n"/>
    </row>
    <row r="2694">
      <c r="A2694" s="417" t="n">
        <v>2685</v>
      </c>
      <c r="B2694" s="418" t="inlineStr">
        <is>
          <t>Lift Off Charges</t>
        </is>
      </c>
      <c r="C2694" s="418" t="inlineStr">
        <is>
          <t>កំពង់ផែស្វយ័តភ្នំពេញ "ក.ស.ភ"</t>
        </is>
      </c>
      <c r="D2694" s="418" t="inlineStr">
        <is>
          <t>L001-100044999</t>
        </is>
      </c>
      <c r="E2694" s="418" t="inlineStr">
        <is>
          <t>INV20210740325</t>
        </is>
      </c>
      <c r="F2694" s="419" t="n">
        <v>44401</v>
      </c>
      <c r="G2694" s="420" t="n">
        <v>58622</v>
      </c>
      <c r="H2694" s="418" t="n"/>
      <c r="I2694" s="455" t="n">
        <v>58622</v>
      </c>
      <c r="J2694" s="418">
        <f>IF(L2694&lt;&gt;"",L2694,K2694)</f>
        <v/>
      </c>
      <c r="K2694" s="418">
        <f>IF(AND(T2694=TRUE, U2694=TRUE, V2694=TRUE), IF(W2694&lt;-0.05, "អនុញ្ញាត (អ្នកផ្គត់ផ្គង់ប្រកាសខ្វះ)", "បានប្រកាស (អនុញ្ញាត)"), IF(AND(T2694=FALSE, U2694=FALSE, V2694=FALSE), "ព្យួរទុក (មិនមានទិន្នន័យ)", "ប្រកាសខុស (ព្យួរទុក)"))</f>
        <v/>
      </c>
      <c r="L2694" s="418" t="inlineStr"/>
      <c r="M2694" s="418" t="inlineStr"/>
      <c r="N2694" s="455" t="n"/>
      <c r="O2694" s="455">
        <f>IF(W2694&lt;0,AI2694,I2694)</f>
        <v/>
      </c>
      <c r="P2694" s="455">
        <f>I2694-O2694</f>
        <v/>
      </c>
      <c r="Q2694" s="418" t="n"/>
      <c r="R2694" s="418" t="inlineStr">
        <is>
          <t>INV20210740325</t>
        </is>
      </c>
      <c r="S2694" s="418" t="inlineStr"/>
      <c r="T2694" s="418">
        <f>R2694=S2694</f>
        <v/>
      </c>
      <c r="U2694" s="418">
        <f>AND(MONTH(F2694)=MONTH(Y2694), YEAR(F2694)=YEAR(Y2694))</f>
        <v/>
      </c>
      <c r="V2694" s="418">
        <f>AND(AC2694&lt;&gt;"", 'Company information'!D$4&lt;&gt;"", RIGHT(SUBSTITUTE(AC2694,"-",""),9)=RIGHT(SUBSTITUTE('Company information'!D$4,"-",""),9))</f>
        <v/>
      </c>
      <c r="W2694" s="418">
        <f>AI2694-I2694</f>
        <v/>
      </c>
      <c r="X2694" s="455" t="n"/>
      <c r="Y2694" s="417" t="n"/>
      <c r="Z2694" s="418" t="n"/>
      <c r="AA2694" s="418" t="n"/>
      <c r="AB2694" s="418" t="n"/>
      <c r="AC2694" s="418" t="n"/>
      <c r="AD2694" s="418" t="n"/>
      <c r="AE2694" s="455" t="n"/>
      <c r="AF2694" s="455" t="n"/>
      <c r="AG2694" s="455" t="n"/>
      <c r="AH2694" s="455" t="n"/>
      <c r="AI2694" s="455" t="n"/>
      <c r="AJ2694" s="455" t="n"/>
      <c r="AK2694" s="455" t="n"/>
      <c r="AL2694" s="455" t="n"/>
      <c r="AM2694" s="455" t="n"/>
      <c r="AN2694" s="455" t="n"/>
      <c r="AO2694" s="455" t="n"/>
      <c r="AP2694" s="455" t="n"/>
      <c r="AQ2694" s="455" t="n"/>
      <c r="AR2694" s="418" t="n"/>
      <c r="AS2694" s="418" t="n"/>
      <c r="AT2694" s="418" t="n"/>
    </row>
    <row r="2695">
      <c r="A2695" s="417" t="n">
        <v>2686</v>
      </c>
      <c r="B2695" s="418" t="inlineStr">
        <is>
          <t>Lift-On&amp; Lift-Off</t>
        </is>
      </c>
      <c r="C2695" s="418" t="inlineStr">
        <is>
          <t>កំពង់ផែស្វយ័តក្រុងព្រះសីហនុ</t>
        </is>
      </c>
      <c r="D2695" s="418" t="inlineStr">
        <is>
          <t>L001-100044638</t>
        </is>
      </c>
      <c r="E2695" s="418" t="inlineStr">
        <is>
          <t>121949</t>
        </is>
      </c>
      <c r="F2695" s="419" t="n">
        <v>44403</v>
      </c>
      <c r="G2695" s="420" t="n">
        <v>20762</v>
      </c>
      <c r="H2695" s="418" t="n"/>
      <c r="I2695" s="455" t="n">
        <v>20762</v>
      </c>
      <c r="J2695" s="418">
        <f>IF(L2695&lt;&gt;"",L2695,K2695)</f>
        <v/>
      </c>
      <c r="K2695" s="418">
        <f>IF(AND(T2695=TRUE, U2695=TRUE, V2695=TRUE), IF(W2695&lt;-0.05, "អនុញ្ញាត (អ្នកផ្គត់ផ្គង់ប្រកាសខ្វះ)", "បានប្រកាស (អនុញ្ញាត)"), IF(AND(T2695=FALSE, U2695=FALSE, V2695=FALSE), "ព្យួរទុក (មិនមានទិន្នន័យ)", "ប្រកាសខុស (ព្យួរទុក)"))</f>
        <v/>
      </c>
      <c r="L2695" s="418" t="inlineStr"/>
      <c r="M2695" s="418" t="inlineStr"/>
      <c r="N2695" s="455" t="n"/>
      <c r="O2695" s="455">
        <f>IF(W2695&lt;0,AI2695,I2695)</f>
        <v/>
      </c>
      <c r="P2695" s="455">
        <f>I2695-O2695</f>
        <v/>
      </c>
      <c r="Q2695" s="418" t="n"/>
      <c r="R2695" s="418" t="inlineStr">
        <is>
          <t>121949</t>
        </is>
      </c>
      <c r="S2695" s="418" t="inlineStr"/>
      <c r="T2695" s="418">
        <f>R2695=S2695</f>
        <v/>
      </c>
      <c r="U2695" s="418">
        <f>AND(MONTH(F2695)=MONTH(Y2695), YEAR(F2695)=YEAR(Y2695))</f>
        <v/>
      </c>
      <c r="V2695" s="418">
        <f>AND(AC2695&lt;&gt;"", 'Company information'!D$4&lt;&gt;"", RIGHT(SUBSTITUTE(AC2695,"-",""),9)=RIGHT(SUBSTITUTE('Company information'!D$4,"-",""),9))</f>
        <v/>
      </c>
      <c r="W2695" s="418">
        <f>AI2695-I2695</f>
        <v/>
      </c>
      <c r="X2695" s="455" t="n"/>
      <c r="Y2695" s="417" t="n"/>
      <c r="Z2695" s="418" t="n"/>
      <c r="AA2695" s="418" t="n"/>
      <c r="AB2695" s="418" t="n"/>
      <c r="AC2695" s="418" t="n"/>
      <c r="AD2695" s="418" t="n"/>
      <c r="AE2695" s="455" t="n"/>
      <c r="AF2695" s="455" t="n"/>
      <c r="AG2695" s="455" t="n"/>
      <c r="AH2695" s="455" t="n"/>
      <c r="AI2695" s="455" t="n"/>
      <c r="AJ2695" s="455" t="n"/>
      <c r="AK2695" s="455" t="n"/>
      <c r="AL2695" s="455" t="n"/>
      <c r="AM2695" s="455" t="n"/>
      <c r="AN2695" s="455" t="n"/>
      <c r="AO2695" s="455" t="n"/>
      <c r="AP2695" s="455" t="n"/>
      <c r="AQ2695" s="455" t="n"/>
      <c r="AR2695" s="418" t="n"/>
      <c r="AS2695" s="418" t="n"/>
      <c r="AT2695" s="418" t="n"/>
    </row>
    <row r="2696">
      <c r="A2696" s="417" t="n">
        <v>2687</v>
      </c>
      <c r="B2696" s="418" t="inlineStr">
        <is>
          <t>Rental Machine</t>
        </is>
      </c>
      <c r="C2696" s="418" t="inlineStr">
        <is>
          <t>អិនធីអិល តិចណូឡូជី</t>
        </is>
      </c>
      <c r="D2696" s="418" t="inlineStr">
        <is>
          <t>K005-901900283</t>
        </is>
      </c>
      <c r="E2696" s="418" t="inlineStr">
        <is>
          <t>22-002081</t>
        </is>
      </c>
      <c r="F2696" s="419" t="n">
        <v>44758</v>
      </c>
      <c r="G2696" s="420" t="n">
        <v>20480</v>
      </c>
      <c r="H2696" s="418" t="n"/>
      <c r="I2696" s="455" t="n">
        <v>20480</v>
      </c>
      <c r="J2696" s="418">
        <f>IF(L2696&lt;&gt;"",L2696,K2696)</f>
        <v/>
      </c>
      <c r="K2696" s="418">
        <f>IF(AND(T2696=TRUE, U2696=TRUE, V2696=TRUE), IF(W2696&lt;-0.05, "អនុញ្ញាត (អ្នកផ្គត់ផ្គង់ប្រកាសខ្វះ)", "បានប្រកាស (អនុញ្ញាត)"), IF(AND(T2696=FALSE, U2696=FALSE, V2696=FALSE), "ព្យួរទុក (មិនមានទិន្នន័យ)", "ប្រកាសខុស (ព្យួរទុក)"))</f>
        <v/>
      </c>
      <c r="L2696" s="418" t="inlineStr"/>
      <c r="M2696" s="418" t="inlineStr"/>
      <c r="N2696" s="455" t="n"/>
      <c r="O2696" s="455">
        <f>IF(W2696&lt;0,AI2696,I2696)</f>
        <v/>
      </c>
      <c r="P2696" s="455">
        <f>I2696-O2696</f>
        <v/>
      </c>
      <c r="Q2696" s="418" t="n"/>
      <c r="R2696" s="418" t="inlineStr">
        <is>
          <t>22-002081</t>
        </is>
      </c>
      <c r="S2696" s="418" t="inlineStr"/>
      <c r="T2696" s="418">
        <f>R2696=S2696</f>
        <v/>
      </c>
      <c r="U2696" s="418">
        <f>AND(MONTH(F2696)=MONTH(Y2696), YEAR(F2696)=YEAR(Y2696))</f>
        <v/>
      </c>
      <c r="V2696" s="418">
        <f>AND(AC2696&lt;&gt;"", 'Company information'!D$4&lt;&gt;"", RIGHT(SUBSTITUTE(AC2696,"-",""),9)=RIGHT(SUBSTITUTE('Company information'!D$4,"-",""),9))</f>
        <v/>
      </c>
      <c r="W2696" s="418">
        <f>AI2696-I2696</f>
        <v/>
      </c>
      <c r="X2696" s="455" t="n"/>
      <c r="Y2696" s="417" t="n"/>
      <c r="Z2696" s="418" t="n"/>
      <c r="AA2696" s="418" t="n"/>
      <c r="AB2696" s="418" t="n"/>
      <c r="AC2696" s="418" t="n"/>
      <c r="AD2696" s="418" t="n"/>
      <c r="AE2696" s="455" t="n"/>
      <c r="AF2696" s="455" t="n"/>
      <c r="AG2696" s="455" t="n"/>
      <c r="AH2696" s="455" t="n"/>
      <c r="AI2696" s="455" t="n"/>
      <c r="AJ2696" s="455" t="n"/>
      <c r="AK2696" s="455" t="n"/>
      <c r="AL2696" s="455" t="n"/>
      <c r="AM2696" s="455" t="n"/>
      <c r="AN2696" s="455" t="n"/>
      <c r="AO2696" s="455" t="n"/>
      <c r="AP2696" s="455" t="n"/>
      <c r="AQ2696" s="455" t="n"/>
      <c r="AR2696" s="418" t="n"/>
      <c r="AS2696" s="418" t="n"/>
      <c r="AT2696" s="418" t="n"/>
    </row>
    <row r="2697">
      <c r="A2697" s="417" t="n">
        <v>2688</v>
      </c>
      <c r="B2697" s="418" t="inlineStr">
        <is>
          <t>Monthly Tax declaration for Jul 2022 service</t>
        </is>
      </c>
      <c r="C2697" s="418" t="inlineStr">
        <is>
          <t>យីងកឺ ខេម ថេក អ៊ែតវ៉ាយហ្សឺរី ឯ.ក</t>
        </is>
      </c>
      <c r="D2697" s="418" t="inlineStr">
        <is>
          <t>K003-902005313</t>
        </is>
      </c>
      <c r="E2697" s="418" t="inlineStr">
        <is>
          <t>YKT22-146</t>
        </is>
      </c>
      <c r="F2697" s="419" t="n">
        <v>44568</v>
      </c>
      <c r="G2697" s="420" t="n">
        <v>574140</v>
      </c>
      <c r="H2697" s="418" t="n"/>
      <c r="I2697" s="455" t="n">
        <v>574140</v>
      </c>
      <c r="J2697" s="418">
        <f>IF(L2697&lt;&gt;"",L2697,K2697)</f>
        <v/>
      </c>
      <c r="K2697" s="418">
        <f>IF(AND(T2697=TRUE, U2697=TRUE, V2697=TRUE), IF(W2697&lt;-0.05, "អនុញ្ញាត (អ្នកផ្គត់ផ្គង់ប្រកាសខ្វះ)", "បានប្រកាស (អនុញ្ញាត)"), IF(AND(T2697=FALSE, U2697=FALSE, V2697=FALSE), "ព្យួរទុក (មិនមានទិន្នន័យ)", "ប្រកាសខុស (ព្យួរទុក)"))</f>
        <v/>
      </c>
      <c r="L2697" s="418" t="inlineStr"/>
      <c r="M2697" s="418" t="inlineStr"/>
      <c r="N2697" s="455" t="n"/>
      <c r="O2697" s="455">
        <f>IF(W2697&lt;0,AI2697,I2697)</f>
        <v/>
      </c>
      <c r="P2697" s="455">
        <f>I2697-O2697</f>
        <v/>
      </c>
      <c r="Q2697" s="418" t="n"/>
      <c r="R2697" s="418" t="inlineStr">
        <is>
          <t>YKT22-146</t>
        </is>
      </c>
      <c r="S2697" s="418" t="inlineStr"/>
      <c r="T2697" s="418">
        <f>R2697=S2697</f>
        <v/>
      </c>
      <c r="U2697" s="418">
        <f>AND(MONTH(F2697)=MONTH(Y2697), YEAR(F2697)=YEAR(Y2697))</f>
        <v/>
      </c>
      <c r="V2697" s="418">
        <f>AND(AC2697&lt;&gt;"", 'Company information'!D$4&lt;&gt;"", RIGHT(SUBSTITUTE(AC2697,"-",""),9)=RIGHT(SUBSTITUTE('Company information'!D$4,"-",""),9))</f>
        <v/>
      </c>
      <c r="W2697" s="418">
        <f>AI2697-I2697</f>
        <v/>
      </c>
      <c r="X2697" s="455" t="n"/>
      <c r="Y2697" s="417" t="n"/>
      <c r="Z2697" s="418" t="n"/>
      <c r="AA2697" s="418" t="n"/>
      <c r="AB2697" s="418" t="n"/>
      <c r="AC2697" s="418" t="n"/>
      <c r="AD2697" s="418" t="n"/>
      <c r="AE2697" s="455" t="n"/>
      <c r="AF2697" s="455" t="n"/>
      <c r="AG2697" s="455" t="n"/>
      <c r="AH2697" s="455" t="n"/>
      <c r="AI2697" s="455" t="n"/>
      <c r="AJ2697" s="455" t="n"/>
      <c r="AK2697" s="455" t="n"/>
      <c r="AL2697" s="455" t="n"/>
      <c r="AM2697" s="455" t="n"/>
      <c r="AN2697" s="455" t="n"/>
      <c r="AO2697" s="455" t="n"/>
      <c r="AP2697" s="455" t="n"/>
      <c r="AQ2697" s="455" t="n"/>
      <c r="AR2697" s="418" t="n"/>
      <c r="AS2697" s="418" t="n"/>
      <c r="AT2697" s="418" t="n"/>
    </row>
    <row r="2698">
      <c r="A2698" s="417" t="n">
        <v>2689</v>
      </c>
      <c r="B2698" s="418" t="inlineStr">
        <is>
          <t>Express fee</t>
        </is>
      </c>
      <c r="C2698" s="418" t="inlineStr">
        <is>
          <t>ឌី អេច អិល អិចប្រេស (ខេមបូឌា)</t>
        </is>
      </c>
      <c r="D2698" s="418" t="inlineStr">
        <is>
          <t>L001-100045197</t>
        </is>
      </c>
      <c r="E2698" s="418" t="inlineStr">
        <is>
          <t>PNHR000427910</t>
        </is>
      </c>
      <c r="F2698" s="419" t="n">
        <v>44749</v>
      </c>
      <c r="G2698" s="420" t="n">
        <v>3723</v>
      </c>
      <c r="H2698" s="418" t="n"/>
      <c r="I2698" s="455" t="n">
        <v>3723</v>
      </c>
      <c r="J2698" s="418">
        <f>IF(L2698&lt;&gt;"",L2698,K2698)</f>
        <v/>
      </c>
      <c r="K2698" s="418">
        <f>IF(AND(T2698=TRUE, U2698=TRUE, V2698=TRUE), IF(W2698&lt;-0.05, "អនុញ្ញាត (អ្នកផ្គត់ផ្គង់ប្រកាសខ្វះ)", "បានប្រកាស (អនុញ្ញាត)"), IF(AND(T2698=FALSE, U2698=FALSE, V2698=FALSE), "ព្យួរទុក (មិនមានទិន្នន័យ)", "ប្រកាសខុស (ព្យួរទុក)"))</f>
        <v/>
      </c>
      <c r="L2698" s="418" t="inlineStr"/>
      <c r="M2698" s="418" t="inlineStr"/>
      <c r="N2698" s="455" t="n"/>
      <c r="O2698" s="455">
        <f>IF(W2698&lt;0,AI2698,I2698)</f>
        <v/>
      </c>
      <c r="P2698" s="455">
        <f>I2698-O2698</f>
        <v/>
      </c>
      <c r="Q2698" s="418" t="n"/>
      <c r="R2698" s="418" t="inlineStr">
        <is>
          <t>PNHR000427910</t>
        </is>
      </c>
      <c r="S2698" s="418" t="inlineStr"/>
      <c r="T2698" s="418">
        <f>R2698=S2698</f>
        <v/>
      </c>
      <c r="U2698" s="418">
        <f>AND(MONTH(F2698)=MONTH(Y2698), YEAR(F2698)=YEAR(Y2698))</f>
        <v/>
      </c>
      <c r="V2698" s="418">
        <f>AND(AC2698&lt;&gt;"", 'Company information'!D$4&lt;&gt;"", RIGHT(SUBSTITUTE(AC2698,"-",""),9)=RIGHT(SUBSTITUTE('Company information'!D$4,"-",""),9))</f>
        <v/>
      </c>
      <c r="W2698" s="418">
        <f>AI2698-I2698</f>
        <v/>
      </c>
      <c r="X2698" s="455" t="n"/>
      <c r="Y2698" s="417" t="n"/>
      <c r="Z2698" s="418" t="n"/>
      <c r="AA2698" s="418" t="n"/>
      <c r="AB2698" s="418" t="n"/>
      <c r="AC2698" s="418" t="n"/>
      <c r="AD2698" s="418" t="n"/>
      <c r="AE2698" s="455" t="n"/>
      <c r="AF2698" s="455" t="n"/>
      <c r="AG2698" s="455" t="n"/>
      <c r="AH2698" s="455" t="n"/>
      <c r="AI2698" s="455" t="n"/>
      <c r="AJ2698" s="455" t="n"/>
      <c r="AK2698" s="455" t="n"/>
      <c r="AL2698" s="455" t="n"/>
      <c r="AM2698" s="455" t="n"/>
      <c r="AN2698" s="455" t="n"/>
      <c r="AO2698" s="455" t="n"/>
      <c r="AP2698" s="455" t="n"/>
      <c r="AQ2698" s="455" t="n"/>
      <c r="AR2698" s="418" t="n"/>
      <c r="AS2698" s="418" t="n"/>
      <c r="AT2698" s="418" t="n"/>
    </row>
    <row r="2699">
      <c r="A2699" s="417" t="n">
        <v>2690</v>
      </c>
      <c r="B2699" s="418" t="inlineStr">
        <is>
          <t>Express fee</t>
        </is>
      </c>
      <c r="C2699" s="418" t="inlineStr">
        <is>
          <t>ឌី អេច អិល អិចប្រេស (ខេមបូឌា)</t>
        </is>
      </c>
      <c r="D2699" s="418" t="inlineStr">
        <is>
          <t>L001-100045197</t>
        </is>
      </c>
      <c r="E2699" s="418" t="inlineStr">
        <is>
          <t>PNHR000427092</t>
        </is>
      </c>
      <c r="F2699" s="419" t="n">
        <v>44568</v>
      </c>
      <c r="G2699" s="420" t="n">
        <v>32649</v>
      </c>
      <c r="H2699" s="418" t="n"/>
      <c r="I2699" s="455" t="n">
        <v>32649</v>
      </c>
      <c r="J2699" s="418">
        <f>IF(L2699&lt;&gt;"",L2699,K2699)</f>
        <v/>
      </c>
      <c r="K2699" s="418">
        <f>IF(AND(T2699=TRUE, U2699=TRUE, V2699=TRUE), IF(W2699&lt;-0.05, "អនុញ្ញាត (អ្នកផ្គត់ផ្គង់ប្រកាសខ្វះ)", "បានប្រកាស (អនុញ្ញាត)"), IF(AND(T2699=FALSE, U2699=FALSE, V2699=FALSE), "ព្យួរទុក (មិនមានទិន្នន័យ)", "ប្រកាសខុស (ព្យួរទុក)"))</f>
        <v/>
      </c>
      <c r="L2699" s="418" t="inlineStr"/>
      <c r="M2699" s="418" t="inlineStr"/>
      <c r="N2699" s="455" t="n"/>
      <c r="O2699" s="455">
        <f>IF(W2699&lt;0,AI2699,I2699)</f>
        <v/>
      </c>
      <c r="P2699" s="455">
        <f>I2699-O2699</f>
        <v/>
      </c>
      <c r="Q2699" s="418" t="n"/>
      <c r="R2699" s="418" t="inlineStr">
        <is>
          <t>PNHR000427092</t>
        </is>
      </c>
      <c r="S2699" s="418" t="inlineStr"/>
      <c r="T2699" s="418">
        <f>R2699=S2699</f>
        <v/>
      </c>
      <c r="U2699" s="418">
        <f>AND(MONTH(F2699)=MONTH(Y2699), YEAR(F2699)=YEAR(Y2699))</f>
        <v/>
      </c>
      <c r="V2699" s="418">
        <f>AND(AC2699&lt;&gt;"", 'Company information'!D$4&lt;&gt;"", RIGHT(SUBSTITUTE(AC2699,"-",""),9)=RIGHT(SUBSTITUTE('Company information'!D$4,"-",""),9))</f>
        <v/>
      </c>
      <c r="W2699" s="418">
        <f>AI2699-I2699</f>
        <v/>
      </c>
      <c r="X2699" s="455" t="n"/>
      <c r="Y2699" s="417" t="n"/>
      <c r="Z2699" s="418" t="n"/>
      <c r="AA2699" s="418" t="n"/>
      <c r="AB2699" s="418" t="n"/>
      <c r="AC2699" s="418" t="n"/>
      <c r="AD2699" s="418" t="n"/>
      <c r="AE2699" s="455" t="n"/>
      <c r="AF2699" s="455" t="n"/>
      <c r="AG2699" s="455" t="n"/>
      <c r="AH2699" s="455" t="n"/>
      <c r="AI2699" s="455" t="n"/>
      <c r="AJ2699" s="455" t="n"/>
      <c r="AK2699" s="455" t="n"/>
      <c r="AL2699" s="455" t="n"/>
      <c r="AM2699" s="455" t="n"/>
      <c r="AN2699" s="455" t="n"/>
      <c r="AO2699" s="455" t="n"/>
      <c r="AP2699" s="455" t="n"/>
      <c r="AQ2699" s="455" t="n"/>
      <c r="AR2699" s="418" t="n"/>
      <c r="AS2699" s="418" t="n"/>
      <c r="AT2699" s="418" t="n"/>
    </row>
    <row r="2700">
      <c r="A2700" s="417" t="n">
        <v>2691</v>
      </c>
      <c r="B2700" s="418" t="inlineStr">
        <is>
          <t>Express fee</t>
        </is>
      </c>
      <c r="C2700" s="418" t="inlineStr">
        <is>
          <t>ឌី អេច អិល អិចប្រេស (ខេមបូឌា)</t>
        </is>
      </c>
      <c r="D2700" s="418" t="inlineStr">
        <is>
          <t>L001-100045197</t>
        </is>
      </c>
      <c r="E2700" s="418" t="inlineStr">
        <is>
          <t>PNHR000425483</t>
        </is>
      </c>
      <c r="F2700" s="419" t="n">
        <v>44568</v>
      </c>
      <c r="G2700" s="420" t="n">
        <v>12227</v>
      </c>
      <c r="H2700" s="418" t="n"/>
      <c r="I2700" s="455" t="n">
        <v>12227</v>
      </c>
      <c r="J2700" s="418">
        <f>IF(L2700&lt;&gt;"",L2700,K2700)</f>
        <v/>
      </c>
      <c r="K2700" s="418">
        <f>IF(AND(T2700=TRUE, U2700=TRUE, V2700=TRUE), IF(W2700&lt;-0.05, "អនុញ្ញាត (អ្នកផ្គត់ផ្គង់ប្រកាសខ្វះ)", "បានប្រកាស (អនុញ្ញាត)"), IF(AND(T2700=FALSE, U2700=FALSE, V2700=FALSE), "ព្យួរទុក (មិនមានទិន្នន័យ)", "ប្រកាសខុស (ព្យួរទុក)"))</f>
        <v/>
      </c>
      <c r="L2700" s="418" t="inlineStr"/>
      <c r="M2700" s="418" t="inlineStr"/>
      <c r="N2700" s="455" t="n"/>
      <c r="O2700" s="455">
        <f>IF(W2700&lt;0,AI2700,I2700)</f>
        <v/>
      </c>
      <c r="P2700" s="455">
        <f>I2700-O2700</f>
        <v/>
      </c>
      <c r="Q2700" s="418" t="n"/>
      <c r="R2700" s="418" t="inlineStr">
        <is>
          <t>PNHR000425483</t>
        </is>
      </c>
      <c r="S2700" s="418" t="inlineStr"/>
      <c r="T2700" s="418">
        <f>R2700=S2700</f>
        <v/>
      </c>
      <c r="U2700" s="418">
        <f>AND(MONTH(F2700)=MONTH(Y2700), YEAR(F2700)=YEAR(Y2700))</f>
        <v/>
      </c>
      <c r="V2700" s="418">
        <f>AND(AC2700&lt;&gt;"", 'Company information'!D$4&lt;&gt;"", RIGHT(SUBSTITUTE(AC2700,"-",""),9)=RIGHT(SUBSTITUTE('Company information'!D$4,"-",""),9))</f>
        <v/>
      </c>
      <c r="W2700" s="418">
        <f>AI2700-I2700</f>
        <v/>
      </c>
      <c r="X2700" s="455" t="n"/>
      <c r="Y2700" s="417" t="n"/>
      <c r="Z2700" s="418" t="n"/>
      <c r="AA2700" s="418" t="n"/>
      <c r="AB2700" s="418" t="n"/>
      <c r="AC2700" s="418" t="n"/>
      <c r="AD2700" s="418" t="n"/>
      <c r="AE2700" s="455" t="n"/>
      <c r="AF2700" s="455" t="n"/>
      <c r="AG2700" s="455" t="n"/>
      <c r="AH2700" s="455" t="n"/>
      <c r="AI2700" s="455" t="n"/>
      <c r="AJ2700" s="455" t="n"/>
      <c r="AK2700" s="455" t="n"/>
      <c r="AL2700" s="455" t="n"/>
      <c r="AM2700" s="455" t="n"/>
      <c r="AN2700" s="455" t="n"/>
      <c r="AO2700" s="455" t="n"/>
      <c r="AP2700" s="455" t="n"/>
      <c r="AQ2700" s="455" t="n"/>
      <c r="AR2700" s="418" t="n"/>
      <c r="AS2700" s="418" t="n"/>
      <c r="AT2700" s="418" t="n"/>
    </row>
    <row r="2701">
      <c r="A2701" s="417" t="n">
        <v>2692</v>
      </c>
      <c r="B2701" s="418" t="inlineStr">
        <is>
          <t>Security Guard for Jul 2022</t>
        </is>
      </c>
      <c r="C2701" s="418" t="inlineStr">
        <is>
          <t>ជីអេសអេស គ្លូប៊ល ស៊ីឃ្យួរឹធី សឹលូសិន</t>
        </is>
      </c>
      <c r="D2701" s="418" t="inlineStr">
        <is>
          <t>L001-105008486</t>
        </is>
      </c>
      <c r="E2701" s="418" t="inlineStr">
        <is>
          <t>20221218</t>
        </is>
      </c>
      <c r="F2701" s="419" t="n">
        <v>44762</v>
      </c>
      <c r="G2701" s="420" t="n">
        <v>229824</v>
      </c>
      <c r="H2701" s="418" t="n"/>
      <c r="I2701" s="455" t="n">
        <v>229824</v>
      </c>
      <c r="J2701" s="418">
        <f>IF(L2701&lt;&gt;"",L2701,K2701)</f>
        <v/>
      </c>
      <c r="K2701" s="418">
        <f>IF(AND(T2701=TRUE, U2701=TRUE, V2701=TRUE), IF(W2701&lt;-0.05, "អនុញ្ញាត (អ្នកផ្គត់ផ្គង់ប្រកាសខ្វះ)", "បានប្រកាស (អនុញ្ញាត)"), IF(AND(T2701=FALSE, U2701=FALSE, V2701=FALSE), "ព្យួរទុក (មិនមានទិន្នន័យ)", "ប្រកាសខុស (ព្យួរទុក)"))</f>
        <v/>
      </c>
      <c r="L2701" s="418" t="inlineStr"/>
      <c r="M2701" s="418" t="inlineStr"/>
      <c r="N2701" s="455" t="n"/>
      <c r="O2701" s="455">
        <f>IF(W2701&lt;0,AI2701,I2701)</f>
        <v/>
      </c>
      <c r="P2701" s="455">
        <f>I2701-O2701</f>
        <v/>
      </c>
      <c r="Q2701" s="418" t="n"/>
      <c r="R2701" s="418" t="inlineStr">
        <is>
          <t>20221218</t>
        </is>
      </c>
      <c r="S2701" s="418" t="inlineStr">
        <is>
          <t>2022/1218</t>
        </is>
      </c>
      <c r="T2701" s="418">
        <f>R2701=S2701</f>
        <v/>
      </c>
      <c r="U2701" s="418">
        <f>AND(MONTH(F2701)=MONTH(Y2701), YEAR(F2701)=YEAR(Y2701))</f>
        <v/>
      </c>
      <c r="V2701" s="418">
        <f>AND(AC2701&lt;&gt;"", 'Company information'!D$4&lt;&gt;"", RIGHT(SUBSTITUTE(AC2701,"-",""),9)=RIGHT(SUBSTITUTE('Company information'!D$4,"-",""),9))</f>
        <v/>
      </c>
      <c r="W2701" s="418">
        <f>AI2701-I2701</f>
        <v/>
      </c>
      <c r="X2701" s="455" t="n"/>
      <c r="Y2701" s="419" t="n">
        <v>44783</v>
      </c>
      <c r="Z2701" s="418" t="inlineStr">
        <is>
          <t>2022/1218</t>
        </is>
      </c>
      <c r="AA2701" s="418" t="inlineStr"/>
      <c r="AB2701" s="418" t="inlineStr">
        <is>
          <t>បុគ្គលជាប់អាករ</t>
        </is>
      </c>
      <c r="AC2701" s="418" t="inlineStr">
        <is>
          <t>K003-902004749</t>
        </is>
      </c>
      <c r="AD2701" s="418" t="inlineStr">
        <is>
          <t>ការិយាល័យតំណាងពាណិជ្ជកម្មក្រុមហ៊ុន ស្ព្រីង អ៊ែរឡាញ ខមភេនី លីមីធីត</t>
        </is>
      </c>
      <c r="AE2701" s="455" t="n">
        <v>8359780</v>
      </c>
      <c r="AF2701" s="455" t="n">
        <v>7599800</v>
      </c>
      <c r="AG2701" s="455" t="n">
        <v>0</v>
      </c>
      <c r="AH2701" s="455" t="n">
        <v>0</v>
      </c>
      <c r="AI2701" s="455" t="n">
        <v>759980</v>
      </c>
      <c r="AJ2701" s="455" t="n">
        <v>0</v>
      </c>
      <c r="AK2701" s="455" t="n">
        <v>0</v>
      </c>
      <c r="AL2701" s="455" t="n">
        <v>0</v>
      </c>
      <c r="AM2701" s="455" t="n">
        <v>0</v>
      </c>
      <c r="AN2701" s="455" t="n">
        <v>0</v>
      </c>
      <c r="AO2701" s="455" t="n">
        <v>0</v>
      </c>
      <c r="AP2701" s="455" t="n">
        <v>0</v>
      </c>
      <c r="AQ2701" s="455" t="n">
        <v>0</v>
      </c>
      <c r="AR2701" s="418" t="inlineStr"/>
      <c r="AS2701" s="418" t="inlineStr">
        <is>
          <t>1) Being Professional Fee for Preparation and Submission of Documentations Required by Labor Law in Ministry’s Online Portal - LACMS 2) Being Professional Fee For Quota Application of Foreigner Employ</t>
        </is>
      </c>
      <c r="AT2701" s="418" t="inlineStr">
        <is>
          <t>បានប្រកាសពន្ធ</t>
        </is>
      </c>
    </row>
    <row r="2702">
      <c r="A2702" s="417" t="n">
        <v>2693</v>
      </c>
      <c r="B2702" s="418" t="inlineStr">
        <is>
          <t>Infrastructure Maintenance fee for Jul 2022</t>
        </is>
      </c>
      <c r="C2702" s="418" t="inlineStr">
        <is>
          <t>ភ្នំពេញ អេសអ៊ីហ្សិត ភីអិលស៊ី</t>
        </is>
      </c>
      <c r="D2702" s="418" t="inlineStr">
        <is>
          <t>L001-100046592</t>
        </is>
      </c>
      <c r="E2702" s="418" t="inlineStr">
        <is>
          <t>2022-03452</t>
        </is>
      </c>
      <c r="F2702" s="419" t="n">
        <v>44760</v>
      </c>
      <c r="G2702" s="420" t="n">
        <v>202263</v>
      </c>
      <c r="H2702" s="418" t="n"/>
      <c r="I2702" s="455" t="n">
        <v>202263</v>
      </c>
      <c r="J2702" s="418">
        <f>IF(L2702&lt;&gt;"",L2702,K2702)</f>
        <v/>
      </c>
      <c r="K2702" s="418">
        <f>IF(AND(T2702=TRUE, U2702=TRUE, V2702=TRUE), IF(W2702&lt;-0.05, "អនុញ្ញាត (អ្នកផ្គត់ផ្គង់ប្រកាសខ្វះ)", "បានប្រកាស (អនុញ្ញាត)"), IF(AND(T2702=FALSE, U2702=FALSE, V2702=FALSE), "ព្យួរទុក (មិនមានទិន្នន័យ)", "ប្រកាសខុស (ព្យួរទុក)"))</f>
        <v/>
      </c>
      <c r="L2702" s="418" t="inlineStr"/>
      <c r="M2702" s="418" t="inlineStr"/>
      <c r="N2702" s="455" t="n"/>
      <c r="O2702" s="455">
        <f>IF(W2702&lt;0,AI2702,I2702)</f>
        <v/>
      </c>
      <c r="P2702" s="455">
        <f>I2702-O2702</f>
        <v/>
      </c>
      <c r="Q2702" s="418" t="n"/>
      <c r="R2702" s="418" t="inlineStr">
        <is>
          <t>2022-03452</t>
        </is>
      </c>
      <c r="S2702" s="418" t="inlineStr"/>
      <c r="T2702" s="418">
        <f>R2702=S2702</f>
        <v/>
      </c>
      <c r="U2702" s="418">
        <f>AND(MONTH(F2702)=MONTH(Y2702), YEAR(F2702)=YEAR(Y2702))</f>
        <v/>
      </c>
      <c r="V2702" s="418">
        <f>AND(AC2702&lt;&gt;"", 'Company information'!D$4&lt;&gt;"", RIGHT(SUBSTITUTE(AC2702,"-",""),9)=RIGHT(SUBSTITUTE('Company information'!D$4,"-",""),9))</f>
        <v/>
      </c>
      <c r="W2702" s="418">
        <f>AI2702-I2702</f>
        <v/>
      </c>
      <c r="X2702" s="455" t="n"/>
      <c r="Y2702" s="417" t="n"/>
      <c r="Z2702" s="418" t="n"/>
      <c r="AA2702" s="418" t="n"/>
      <c r="AB2702" s="418" t="n"/>
      <c r="AC2702" s="418" t="n"/>
      <c r="AD2702" s="418" t="n"/>
      <c r="AE2702" s="455" t="n"/>
      <c r="AF2702" s="455" t="n"/>
      <c r="AG2702" s="455" t="n"/>
      <c r="AH2702" s="455" t="n"/>
      <c r="AI2702" s="455" t="n"/>
      <c r="AJ2702" s="455" t="n"/>
      <c r="AK2702" s="455" t="n"/>
      <c r="AL2702" s="455" t="n"/>
      <c r="AM2702" s="455" t="n"/>
      <c r="AN2702" s="455" t="n"/>
      <c r="AO2702" s="455" t="n"/>
      <c r="AP2702" s="455" t="n"/>
      <c r="AQ2702" s="455" t="n"/>
      <c r="AR2702" s="418" t="n"/>
      <c r="AS2702" s="418" t="n"/>
      <c r="AT2702" s="418" t="n"/>
    </row>
    <row r="2703">
      <c r="A2703" s="417" t="n">
        <v>2694</v>
      </c>
      <c r="B2703" s="418" t="inlineStr">
        <is>
          <t>Infrastructure Maintenance fee for Jul 2022</t>
        </is>
      </c>
      <c r="C2703" s="418" t="inlineStr">
        <is>
          <t>ភ្នំពេញ អេសអ៊ីហ្សិត ភីអិលស៊ី</t>
        </is>
      </c>
      <c r="D2703" s="418" t="inlineStr">
        <is>
          <t>L001-100046592</t>
        </is>
      </c>
      <c r="E2703" s="418" t="inlineStr">
        <is>
          <t>2022-03461</t>
        </is>
      </c>
      <c r="F2703" s="419" t="n">
        <v>44760</v>
      </c>
      <c r="G2703" s="420" t="n">
        <v>166123</v>
      </c>
      <c r="H2703" s="418" t="n"/>
      <c r="I2703" s="455" t="n">
        <v>166123</v>
      </c>
      <c r="J2703" s="418">
        <f>IF(L2703&lt;&gt;"",L2703,K2703)</f>
        <v/>
      </c>
      <c r="K2703" s="418">
        <f>IF(AND(T2703=TRUE, U2703=TRUE, V2703=TRUE), IF(W2703&lt;-0.05, "អនុញ្ញាត (អ្នកផ្គត់ផ្គង់ប្រកាសខ្វះ)", "បានប្រកាស (អនុញ្ញាត)"), IF(AND(T2703=FALSE, U2703=FALSE, V2703=FALSE), "ព្យួរទុក (មិនមានទិន្នន័យ)", "ប្រកាសខុស (ព្យួរទុក)"))</f>
        <v/>
      </c>
      <c r="L2703" s="418" t="inlineStr"/>
      <c r="M2703" s="418" t="inlineStr"/>
      <c r="N2703" s="455" t="n"/>
      <c r="O2703" s="455">
        <f>IF(W2703&lt;0,AI2703,I2703)</f>
        <v/>
      </c>
      <c r="P2703" s="455">
        <f>I2703-O2703</f>
        <v/>
      </c>
      <c r="Q2703" s="418" t="n"/>
      <c r="R2703" s="418" t="inlineStr">
        <is>
          <t>2022-03461</t>
        </is>
      </c>
      <c r="S2703" s="418" t="inlineStr"/>
      <c r="T2703" s="418">
        <f>R2703=S2703</f>
        <v/>
      </c>
      <c r="U2703" s="418">
        <f>AND(MONTH(F2703)=MONTH(Y2703), YEAR(F2703)=YEAR(Y2703))</f>
        <v/>
      </c>
      <c r="V2703" s="418">
        <f>AND(AC2703&lt;&gt;"", 'Company information'!D$4&lt;&gt;"", RIGHT(SUBSTITUTE(AC2703,"-",""),9)=RIGHT(SUBSTITUTE('Company information'!D$4,"-",""),9))</f>
        <v/>
      </c>
      <c r="W2703" s="418">
        <f>AI2703-I2703</f>
        <v/>
      </c>
      <c r="X2703" s="455" t="n"/>
      <c r="Y2703" s="417" t="n"/>
      <c r="Z2703" s="418" t="n"/>
      <c r="AA2703" s="418" t="n"/>
      <c r="AB2703" s="418" t="n"/>
      <c r="AC2703" s="418" t="n"/>
      <c r="AD2703" s="418" t="n"/>
      <c r="AE2703" s="455" t="n"/>
      <c r="AF2703" s="455" t="n"/>
      <c r="AG2703" s="455" t="n"/>
      <c r="AH2703" s="455" t="n"/>
      <c r="AI2703" s="455" t="n"/>
      <c r="AJ2703" s="455" t="n"/>
      <c r="AK2703" s="455" t="n"/>
      <c r="AL2703" s="455" t="n"/>
      <c r="AM2703" s="455" t="n"/>
      <c r="AN2703" s="455" t="n"/>
      <c r="AO2703" s="455" t="n"/>
      <c r="AP2703" s="455" t="n"/>
      <c r="AQ2703" s="455" t="n"/>
      <c r="AR2703" s="418" t="n"/>
      <c r="AS2703" s="418" t="n"/>
      <c r="AT2703" s="418" t="n"/>
    </row>
    <row r="2704">
      <c r="A2704" s="417" t="n">
        <v>2695</v>
      </c>
      <c r="B2704" s="418" t="inlineStr">
        <is>
          <t>Paper Label</t>
        </is>
      </c>
      <c r="C2704" s="418" t="inlineStr">
        <is>
          <t>ស៊ីន ហ្វី យ៉ាង ព្រីនធីង &amp; អិកសេសសឺរី ឯ.ក</t>
        </is>
      </c>
      <c r="D2704" s="418" t="inlineStr">
        <is>
          <t>K010-901906822</t>
        </is>
      </c>
      <c r="E2704" s="418" t="inlineStr">
        <is>
          <t>XFY-YD20220116</t>
        </is>
      </c>
      <c r="F2704" s="419" t="n">
        <v>44770</v>
      </c>
      <c r="G2704" s="420" t="n">
        <v>157020</v>
      </c>
      <c r="H2704" s="418" t="n"/>
      <c r="I2704" s="455" t="n">
        <v>157020</v>
      </c>
      <c r="J2704" s="418">
        <f>IF(L2704&lt;&gt;"",L2704,K2704)</f>
        <v/>
      </c>
      <c r="K2704" s="418">
        <f>IF(AND(T2704=TRUE, U2704=TRUE, V2704=TRUE), IF(W2704&lt;-0.05, "អនុញ្ញាត (អ្នកផ្គត់ផ្គង់ប្រកាសខ្វះ)", "បានប្រកាស (អនុញ្ញាត)"), IF(AND(T2704=FALSE, U2704=FALSE, V2704=FALSE), "ព្យួរទុក (មិនមានទិន្នន័យ)", "ប្រកាសខុស (ព្យួរទុក)"))</f>
        <v/>
      </c>
      <c r="L2704" s="418" t="inlineStr"/>
      <c r="M2704" s="418" t="inlineStr"/>
      <c r="N2704" s="455" t="n"/>
      <c r="O2704" s="455">
        <f>IF(W2704&lt;0,AI2704,I2704)</f>
        <v/>
      </c>
      <c r="P2704" s="455">
        <f>I2704-O2704</f>
        <v/>
      </c>
      <c r="Q2704" s="418" t="n"/>
      <c r="R2704" s="418" t="inlineStr">
        <is>
          <t>XFY-YD20220116</t>
        </is>
      </c>
      <c r="S2704" s="418" t="inlineStr"/>
      <c r="T2704" s="418">
        <f>R2704=S2704</f>
        <v/>
      </c>
      <c r="U2704" s="418">
        <f>AND(MONTH(F2704)=MONTH(Y2704), YEAR(F2704)=YEAR(Y2704))</f>
        <v/>
      </c>
      <c r="V2704" s="418">
        <f>AND(AC2704&lt;&gt;"", 'Company information'!D$4&lt;&gt;"", RIGHT(SUBSTITUTE(AC2704,"-",""),9)=RIGHT(SUBSTITUTE('Company information'!D$4,"-",""),9))</f>
        <v/>
      </c>
      <c r="W2704" s="418">
        <f>AI2704-I2704</f>
        <v/>
      </c>
      <c r="X2704" s="455" t="n"/>
      <c r="Y2704" s="417" t="n"/>
      <c r="Z2704" s="418" t="n"/>
      <c r="AA2704" s="418" t="n"/>
      <c r="AB2704" s="418" t="n"/>
      <c r="AC2704" s="418" t="n"/>
      <c r="AD2704" s="418" t="n"/>
      <c r="AE2704" s="455" t="n"/>
      <c r="AF2704" s="455" t="n"/>
      <c r="AG2704" s="455" t="n"/>
      <c r="AH2704" s="455" t="n"/>
      <c r="AI2704" s="455" t="n"/>
      <c r="AJ2704" s="455" t="n"/>
      <c r="AK2704" s="455" t="n"/>
      <c r="AL2704" s="455" t="n"/>
      <c r="AM2704" s="455" t="n"/>
      <c r="AN2704" s="455" t="n"/>
      <c r="AO2704" s="455" t="n"/>
      <c r="AP2704" s="455" t="n"/>
      <c r="AQ2704" s="455" t="n"/>
      <c r="AR2704" s="418" t="n"/>
      <c r="AS2704" s="418" t="n"/>
      <c r="AT2704" s="418" t="n"/>
    </row>
    <row r="2705">
      <c r="A2705" s="417" t="n">
        <v>2696</v>
      </c>
      <c r="B2705" s="418" t="inlineStr">
        <is>
          <t>Storage 45 Feet Container Full-Export</t>
        </is>
      </c>
      <c r="C2705" s="418" t="inlineStr">
        <is>
          <t>កំពង់ផែស្វយ័តភ្នំពេញ "ក.ស.ភ"</t>
        </is>
      </c>
      <c r="D2705" s="418" t="inlineStr">
        <is>
          <t>L001-100044999</t>
        </is>
      </c>
      <c r="E2705" s="418" t="inlineStr">
        <is>
          <t>INV20220751185</t>
        </is>
      </c>
      <c r="F2705" s="419" t="n">
        <v>44719</v>
      </c>
      <c r="G2705" s="420" t="n">
        <v>4926</v>
      </c>
      <c r="H2705" s="418" t="n"/>
      <c r="I2705" s="455" t="n">
        <v>4926</v>
      </c>
      <c r="J2705" s="418">
        <f>IF(L2705&lt;&gt;"",L2705,K2705)</f>
        <v/>
      </c>
      <c r="K2705" s="418">
        <f>IF(AND(T2705=TRUE, U2705=TRUE, V2705=TRUE), IF(W2705&lt;-0.05, "អនុញ្ញាត (អ្នកផ្គត់ផ្គង់ប្រកាសខ្វះ)", "បានប្រកាស (អនុញ្ញាត)"), IF(AND(T2705=FALSE, U2705=FALSE, V2705=FALSE), "ព្យួរទុក (មិនមានទិន្នន័យ)", "ប្រកាសខុស (ព្យួរទុក)"))</f>
        <v/>
      </c>
      <c r="L2705" s="418" t="inlineStr"/>
      <c r="M2705" s="418" t="inlineStr"/>
      <c r="N2705" s="455" t="n"/>
      <c r="O2705" s="455">
        <f>IF(W2705&lt;0,AI2705,I2705)</f>
        <v/>
      </c>
      <c r="P2705" s="455">
        <f>I2705-O2705</f>
        <v/>
      </c>
      <c r="Q2705" s="418" t="n"/>
      <c r="R2705" s="418" t="inlineStr">
        <is>
          <t>INV20220751185</t>
        </is>
      </c>
      <c r="S2705" s="418" t="inlineStr"/>
      <c r="T2705" s="418">
        <f>R2705=S2705</f>
        <v/>
      </c>
      <c r="U2705" s="418">
        <f>AND(MONTH(F2705)=MONTH(Y2705), YEAR(F2705)=YEAR(Y2705))</f>
        <v/>
      </c>
      <c r="V2705" s="418">
        <f>AND(AC2705&lt;&gt;"", 'Company information'!D$4&lt;&gt;"", RIGHT(SUBSTITUTE(AC2705,"-",""),9)=RIGHT(SUBSTITUTE('Company information'!D$4,"-",""),9))</f>
        <v/>
      </c>
      <c r="W2705" s="418">
        <f>AI2705-I2705</f>
        <v/>
      </c>
      <c r="X2705" s="455" t="n"/>
      <c r="Y2705" s="417" t="n"/>
      <c r="Z2705" s="418" t="n"/>
      <c r="AA2705" s="418" t="n"/>
      <c r="AB2705" s="418" t="n"/>
      <c r="AC2705" s="418" t="n"/>
      <c r="AD2705" s="418" t="n"/>
      <c r="AE2705" s="455" t="n"/>
      <c r="AF2705" s="455" t="n"/>
      <c r="AG2705" s="455" t="n"/>
      <c r="AH2705" s="455" t="n"/>
      <c r="AI2705" s="455" t="n"/>
      <c r="AJ2705" s="455" t="n"/>
      <c r="AK2705" s="455" t="n"/>
      <c r="AL2705" s="455" t="n"/>
      <c r="AM2705" s="455" t="n"/>
      <c r="AN2705" s="455" t="n"/>
      <c r="AO2705" s="455" t="n"/>
      <c r="AP2705" s="455" t="n"/>
      <c r="AQ2705" s="455" t="n"/>
      <c r="AR2705" s="418" t="n"/>
      <c r="AS2705" s="418" t="n"/>
      <c r="AT2705" s="418" t="n"/>
    </row>
    <row r="2706">
      <c r="A2706" s="417" t="n">
        <v>2697</v>
      </c>
      <c r="B2706" s="418" t="inlineStr">
        <is>
          <t>Building Rental charge for Jul 2022</t>
        </is>
      </c>
      <c r="C2706" s="418" t="inlineStr">
        <is>
          <t>មេហ្គា លេបឹល &amp; ស្ទីកឃើរ (ខេមបូឌា)</t>
        </is>
      </c>
      <c r="D2706" s="418" t="inlineStr">
        <is>
          <t>L001-100185983</t>
        </is>
      </c>
      <c r="E2706" s="418" t="inlineStr">
        <is>
          <t>01-Jul-22</t>
        </is>
      </c>
      <c r="F2706" s="419" t="n">
        <v>44568</v>
      </c>
      <c r="G2706" s="420" t="n">
        <v>1410375</v>
      </c>
      <c r="H2706" s="418" t="n"/>
      <c r="I2706" s="455" t="n">
        <v>1410375</v>
      </c>
      <c r="J2706" s="418">
        <f>IF(L2706&lt;&gt;"",L2706,K2706)</f>
        <v/>
      </c>
      <c r="K2706" s="418">
        <f>IF(AND(T2706=TRUE, U2706=TRUE, V2706=TRUE), IF(W2706&lt;-0.05, "អនុញ្ញាត (អ្នកផ្គត់ផ្គង់ប្រកាសខ្វះ)", "បានប្រកាស (អនុញ្ញាត)"), IF(AND(T2706=FALSE, U2706=FALSE, V2706=FALSE), "ព្យួរទុក (មិនមានទិន្នន័យ)", "ប្រកាសខុស (ព្យួរទុក)"))</f>
        <v/>
      </c>
      <c r="L2706" s="418" t="inlineStr"/>
      <c r="M2706" s="418" t="inlineStr"/>
      <c r="N2706" s="455" t="n"/>
      <c r="O2706" s="455">
        <f>IF(W2706&lt;0,AI2706,I2706)</f>
        <v/>
      </c>
      <c r="P2706" s="455">
        <f>I2706-O2706</f>
        <v/>
      </c>
      <c r="Q2706" s="418" t="n"/>
      <c r="R2706" s="418" t="inlineStr">
        <is>
          <t>01-Jul-22</t>
        </is>
      </c>
      <c r="S2706" s="418" t="inlineStr"/>
      <c r="T2706" s="418">
        <f>R2706=S2706</f>
        <v/>
      </c>
      <c r="U2706" s="418">
        <f>AND(MONTH(F2706)=MONTH(Y2706), YEAR(F2706)=YEAR(Y2706))</f>
        <v/>
      </c>
      <c r="V2706" s="418">
        <f>AND(AC2706&lt;&gt;"", 'Company information'!D$4&lt;&gt;"", RIGHT(SUBSTITUTE(AC2706,"-",""),9)=RIGHT(SUBSTITUTE('Company information'!D$4,"-",""),9))</f>
        <v/>
      </c>
      <c r="W2706" s="418">
        <f>AI2706-I2706</f>
        <v/>
      </c>
      <c r="X2706" s="455" t="n"/>
      <c r="Y2706" s="417" t="n"/>
      <c r="Z2706" s="418" t="n"/>
      <c r="AA2706" s="418" t="n"/>
      <c r="AB2706" s="418" t="n"/>
      <c r="AC2706" s="418" t="n"/>
      <c r="AD2706" s="418" t="n"/>
      <c r="AE2706" s="455" t="n"/>
      <c r="AF2706" s="455" t="n"/>
      <c r="AG2706" s="455" t="n"/>
      <c r="AH2706" s="455" t="n"/>
      <c r="AI2706" s="455" t="n"/>
      <c r="AJ2706" s="455" t="n"/>
      <c r="AK2706" s="455" t="n"/>
      <c r="AL2706" s="455" t="n"/>
      <c r="AM2706" s="455" t="n"/>
      <c r="AN2706" s="455" t="n"/>
      <c r="AO2706" s="455" t="n"/>
      <c r="AP2706" s="455" t="n"/>
      <c r="AQ2706" s="455" t="n"/>
      <c r="AR2706" s="418" t="n"/>
      <c r="AS2706" s="418" t="n"/>
      <c r="AT2706" s="418" t="n"/>
    </row>
    <row r="2707">
      <c r="A2707" s="417" t="n">
        <v>2698</v>
      </c>
      <c r="B2707" s="418" t="inlineStr">
        <is>
          <t>Building Rental charge for Jun 2022</t>
        </is>
      </c>
      <c r="C2707" s="418" t="inlineStr">
        <is>
          <t>មេហ្គា លេបឹល &amp; ស្ទីកឃើរ (ខេមបូឌា)</t>
        </is>
      </c>
      <c r="D2707" s="418" t="inlineStr">
        <is>
          <t>L001-100185983</t>
        </is>
      </c>
      <c r="E2707" s="418" t="inlineStr">
        <is>
          <t>INV20220602</t>
        </is>
      </c>
      <c r="F2707" s="419" t="n">
        <v>44568</v>
      </c>
      <c r="G2707" s="420" t="n">
        <v>1508809</v>
      </c>
      <c r="H2707" s="418" t="n"/>
      <c r="I2707" s="455" t="n">
        <v>1508809</v>
      </c>
      <c r="J2707" s="418">
        <f>IF(L2707&lt;&gt;"",L2707,K2707)</f>
        <v/>
      </c>
      <c r="K2707" s="418">
        <f>IF(AND(T2707=TRUE, U2707=TRUE, V2707=TRUE), IF(W2707&lt;-0.05, "អនុញ្ញាត (អ្នកផ្គត់ផ្គង់ប្រកាសខ្វះ)", "បានប្រកាស (អនុញ្ញាត)"), IF(AND(T2707=FALSE, U2707=FALSE, V2707=FALSE), "ព្យួរទុក (មិនមានទិន្នន័យ)", "ប្រកាសខុស (ព្យួរទុក)"))</f>
        <v/>
      </c>
      <c r="L2707" s="418" t="inlineStr"/>
      <c r="M2707" s="418" t="inlineStr"/>
      <c r="N2707" s="455" t="n"/>
      <c r="O2707" s="455">
        <f>IF(W2707&lt;0,AI2707,I2707)</f>
        <v/>
      </c>
      <c r="P2707" s="455">
        <f>I2707-O2707</f>
        <v/>
      </c>
      <c r="Q2707" s="418" t="n"/>
      <c r="R2707" s="418" t="inlineStr">
        <is>
          <t>INV20220602</t>
        </is>
      </c>
      <c r="S2707" s="418" t="inlineStr"/>
      <c r="T2707" s="418">
        <f>R2707=S2707</f>
        <v/>
      </c>
      <c r="U2707" s="418">
        <f>AND(MONTH(F2707)=MONTH(Y2707), YEAR(F2707)=YEAR(Y2707))</f>
        <v/>
      </c>
      <c r="V2707" s="418">
        <f>AND(AC2707&lt;&gt;"", 'Company information'!D$4&lt;&gt;"", RIGHT(SUBSTITUTE(AC2707,"-",""),9)=RIGHT(SUBSTITUTE('Company information'!D$4,"-",""),9))</f>
        <v/>
      </c>
      <c r="W2707" s="418">
        <f>AI2707-I2707</f>
        <v/>
      </c>
      <c r="X2707" s="455" t="n"/>
      <c r="Y2707" s="417" t="n"/>
      <c r="Z2707" s="418" t="n"/>
      <c r="AA2707" s="418" t="n"/>
      <c r="AB2707" s="418" t="n"/>
      <c r="AC2707" s="418" t="n"/>
      <c r="AD2707" s="418" t="n"/>
      <c r="AE2707" s="455" t="n"/>
      <c r="AF2707" s="455" t="n"/>
      <c r="AG2707" s="455" t="n"/>
      <c r="AH2707" s="455" t="n"/>
      <c r="AI2707" s="455" t="n"/>
      <c r="AJ2707" s="455" t="n"/>
      <c r="AK2707" s="455" t="n"/>
      <c r="AL2707" s="455" t="n"/>
      <c r="AM2707" s="455" t="n"/>
      <c r="AN2707" s="455" t="n"/>
      <c r="AO2707" s="455" t="n"/>
      <c r="AP2707" s="455" t="n"/>
      <c r="AQ2707" s="455" t="n"/>
      <c r="AR2707" s="418" t="n"/>
      <c r="AS2707" s="418" t="n"/>
      <c r="AT2707" s="418" t="n"/>
    </row>
    <row r="2708">
      <c r="A2708" s="417" t="n">
        <v>2699</v>
      </c>
      <c r="B2708" s="418" t="inlineStr">
        <is>
          <t>Carton</t>
        </is>
      </c>
      <c r="C2708" s="418" t="inlineStr">
        <is>
          <t>យី មីង ភែកឃីជីង ឯ.ក</t>
        </is>
      </c>
      <c r="D2708" s="418" t="inlineStr">
        <is>
          <t>B108-902101335</t>
        </is>
      </c>
      <c r="E2708" s="418" t="inlineStr">
        <is>
          <t>YM-0026</t>
        </is>
      </c>
      <c r="F2708" s="419" t="n">
        <v>44772</v>
      </c>
      <c r="G2708" s="420" t="n">
        <v>202373</v>
      </c>
      <c r="H2708" s="418" t="n"/>
      <c r="I2708" s="455" t="n">
        <v>202373</v>
      </c>
      <c r="J2708" s="418">
        <f>IF(L2708&lt;&gt;"",L2708,K2708)</f>
        <v/>
      </c>
      <c r="K2708" s="418">
        <f>IF(AND(T2708=TRUE, U2708=TRUE, V2708=TRUE), IF(W2708&lt;-0.05, "អនុញ្ញាត (អ្នកផ្គត់ផ្គង់ប្រកាសខ្វះ)", "បានប្រកាស (អនុញ្ញាត)"), IF(AND(T2708=FALSE, U2708=FALSE, V2708=FALSE), "ព្យួរទុក (មិនមានទិន្នន័យ)", "ប្រកាសខុស (ព្យួរទុក)"))</f>
        <v/>
      </c>
      <c r="L2708" s="418" t="inlineStr"/>
      <c r="M2708" s="418" t="inlineStr"/>
      <c r="N2708" s="455" t="n"/>
      <c r="O2708" s="455">
        <f>IF(W2708&lt;0,AI2708,I2708)</f>
        <v/>
      </c>
      <c r="P2708" s="455">
        <f>I2708-O2708</f>
        <v/>
      </c>
      <c r="Q2708" s="418" t="n"/>
      <c r="R2708" s="418" t="inlineStr">
        <is>
          <t>YM-0026</t>
        </is>
      </c>
      <c r="S2708" s="418" t="inlineStr"/>
      <c r="T2708" s="418">
        <f>R2708=S2708</f>
        <v/>
      </c>
      <c r="U2708" s="418">
        <f>AND(MONTH(F2708)=MONTH(Y2708), YEAR(F2708)=YEAR(Y2708))</f>
        <v/>
      </c>
      <c r="V2708" s="418">
        <f>AND(AC2708&lt;&gt;"", 'Company information'!D$4&lt;&gt;"", RIGHT(SUBSTITUTE(AC2708,"-",""),9)=RIGHT(SUBSTITUTE('Company information'!D$4,"-",""),9))</f>
        <v/>
      </c>
      <c r="W2708" s="418">
        <f>AI2708-I2708</f>
        <v/>
      </c>
      <c r="X2708" s="455" t="n"/>
      <c r="Y2708" s="417" t="n"/>
      <c r="Z2708" s="418" t="n"/>
      <c r="AA2708" s="418" t="n"/>
      <c r="AB2708" s="418" t="n"/>
      <c r="AC2708" s="418" t="n"/>
      <c r="AD2708" s="418" t="n"/>
      <c r="AE2708" s="455" t="n"/>
      <c r="AF2708" s="455" t="n"/>
      <c r="AG2708" s="455" t="n"/>
      <c r="AH2708" s="455" t="n"/>
      <c r="AI2708" s="455" t="n"/>
      <c r="AJ2708" s="455" t="n"/>
      <c r="AK2708" s="455" t="n"/>
      <c r="AL2708" s="455" t="n"/>
      <c r="AM2708" s="455" t="n"/>
      <c r="AN2708" s="455" t="n"/>
      <c r="AO2708" s="455" t="n"/>
      <c r="AP2708" s="455" t="n"/>
      <c r="AQ2708" s="455" t="n"/>
      <c r="AR2708" s="418" t="n"/>
      <c r="AS2708" s="418" t="n"/>
      <c r="AT2708" s="418" t="n"/>
    </row>
    <row r="2709">
      <c r="A2709" s="417" t="n">
        <v>2700</v>
      </c>
      <c r="B2709" s="418" t="inlineStr">
        <is>
          <t>Color Box,Paper card,PDQ</t>
        </is>
      </c>
      <c r="C2709" s="418" t="inlineStr">
        <is>
          <t>វីង ចេង ភែកឃីជីង ឯ.ក</t>
        </is>
      </c>
      <c r="D2709" s="418" t="inlineStr">
        <is>
          <t>L001-902102915</t>
        </is>
      </c>
      <c r="E2709" s="418" t="inlineStr">
        <is>
          <t>TI0340</t>
        </is>
      </c>
      <c r="F2709" s="419" t="n">
        <v>44773</v>
      </c>
      <c r="G2709" s="420" t="n">
        <v>245799</v>
      </c>
      <c r="H2709" s="418" t="n"/>
      <c r="I2709" s="455" t="n">
        <v>245799</v>
      </c>
      <c r="J2709" s="418">
        <f>IF(L2709&lt;&gt;"",L2709,K2709)</f>
        <v/>
      </c>
      <c r="K2709" s="418">
        <f>IF(AND(T2709=TRUE, U2709=TRUE, V2709=TRUE), IF(W2709&lt;-0.05, "អនុញ្ញាត (អ្នកផ្គត់ផ្គង់ប្រកាសខ្វះ)", "បានប្រកាស (អនុញ្ញាត)"), IF(AND(T2709=FALSE, U2709=FALSE, V2709=FALSE), "ព្យួរទុក (មិនមានទិន្នន័យ)", "ប្រកាសខុស (ព្យួរទុក)"))</f>
        <v/>
      </c>
      <c r="L2709" s="418" t="inlineStr"/>
      <c r="M2709" s="418" t="inlineStr"/>
      <c r="N2709" s="455" t="n"/>
      <c r="O2709" s="455">
        <f>IF(W2709&lt;0,AI2709,I2709)</f>
        <v/>
      </c>
      <c r="P2709" s="455">
        <f>I2709-O2709</f>
        <v/>
      </c>
      <c r="Q2709" s="418" t="n"/>
      <c r="R2709" s="418" t="inlineStr">
        <is>
          <t>TI0340</t>
        </is>
      </c>
      <c r="S2709" s="418" t="inlineStr"/>
      <c r="T2709" s="418">
        <f>R2709=S2709</f>
        <v/>
      </c>
      <c r="U2709" s="418">
        <f>AND(MONTH(F2709)=MONTH(Y2709), YEAR(F2709)=YEAR(Y2709))</f>
        <v/>
      </c>
      <c r="V2709" s="418">
        <f>AND(AC2709&lt;&gt;"", 'Company information'!D$4&lt;&gt;"", RIGHT(SUBSTITUTE(AC2709,"-",""),9)=RIGHT(SUBSTITUTE('Company information'!D$4,"-",""),9))</f>
        <v/>
      </c>
      <c r="W2709" s="418">
        <f>AI2709-I2709</f>
        <v/>
      </c>
      <c r="X2709" s="455" t="n"/>
      <c r="Y2709" s="417" t="n"/>
      <c r="Z2709" s="418" t="n"/>
      <c r="AA2709" s="418" t="n"/>
      <c r="AB2709" s="418" t="n"/>
      <c r="AC2709" s="418" t="n"/>
      <c r="AD2709" s="418" t="n"/>
      <c r="AE2709" s="455" t="n"/>
      <c r="AF2709" s="455" t="n"/>
      <c r="AG2709" s="455" t="n"/>
      <c r="AH2709" s="455" t="n"/>
      <c r="AI2709" s="455" t="n"/>
      <c r="AJ2709" s="455" t="n"/>
      <c r="AK2709" s="455" t="n"/>
      <c r="AL2709" s="455" t="n"/>
      <c r="AM2709" s="455" t="n"/>
      <c r="AN2709" s="455" t="n"/>
      <c r="AO2709" s="455" t="n"/>
      <c r="AP2709" s="455" t="n"/>
      <c r="AQ2709" s="455" t="n"/>
      <c r="AR2709" s="418" t="n"/>
      <c r="AS2709" s="418" t="n"/>
      <c r="AT2709" s="418" t="n"/>
    </row>
    <row r="2710">
      <c r="A2710" s="417" t="n">
        <v>2701</v>
      </c>
      <c r="B2710" s="418" t="inlineStr">
        <is>
          <t>Service fee</t>
        </is>
      </c>
      <c r="C2710" s="418" t="inlineStr">
        <is>
          <t>ប្យួរ៉ូ វេរីតាស (ខេមបូឌា) លីមីធីត</t>
        </is>
      </c>
      <c r="D2710" s="418" t="inlineStr">
        <is>
          <t>L001-107024462</t>
        </is>
      </c>
      <c r="E2710" s="418" t="inlineStr">
        <is>
          <t>59012885</t>
        </is>
      </c>
      <c r="F2710" s="419" t="n">
        <v>44758</v>
      </c>
      <c r="G2710" s="420" t="n">
        <v>55563</v>
      </c>
      <c r="H2710" s="418" t="n"/>
      <c r="I2710" s="455" t="n">
        <v>55563</v>
      </c>
      <c r="J2710" s="418">
        <f>IF(L2710&lt;&gt;"",L2710,K2710)</f>
        <v/>
      </c>
      <c r="K2710" s="418">
        <f>IF(AND(T2710=TRUE, U2710=TRUE, V2710=TRUE), IF(W2710&lt;-0.05, "អនុញ្ញាត (អ្នកផ្គត់ផ្គង់ប្រកាសខ្វះ)", "បានប្រកាស (អនុញ្ញាត)"), IF(AND(T2710=FALSE, U2710=FALSE, V2710=FALSE), "ព្យួរទុក (មិនមានទិន្នន័យ)", "ប្រកាសខុស (ព្យួរទុក)"))</f>
        <v/>
      </c>
      <c r="L2710" s="418" t="inlineStr"/>
      <c r="M2710" s="418" t="inlineStr"/>
      <c r="N2710" s="455" t="n"/>
      <c r="O2710" s="455">
        <f>IF(W2710&lt;0,AI2710,I2710)</f>
        <v/>
      </c>
      <c r="P2710" s="455">
        <f>I2710-O2710</f>
        <v/>
      </c>
      <c r="Q2710" s="418" t="n"/>
      <c r="R2710" s="418" t="inlineStr">
        <is>
          <t>59012885</t>
        </is>
      </c>
      <c r="S2710" s="418" t="inlineStr">
        <is>
          <t>59012885</t>
        </is>
      </c>
      <c r="T2710" s="418">
        <f>R2710=S2710</f>
        <v/>
      </c>
      <c r="U2710" s="418">
        <f>AND(MONTH(F2710)=MONTH(Y2710), YEAR(F2710)=YEAR(Y2710))</f>
        <v/>
      </c>
      <c r="V2710" s="418">
        <f>AND(AC2710&lt;&gt;"", 'Company information'!D$4&lt;&gt;"", RIGHT(SUBSTITUTE(AC2710,"-",""),9)=RIGHT(SUBSTITUTE('Company information'!D$4,"-",""),9))</f>
        <v/>
      </c>
      <c r="W2710" s="418">
        <f>AI2710-I2710</f>
        <v/>
      </c>
      <c r="X2710" s="455" t="n"/>
      <c r="Y2710" s="419" t="n">
        <v>44758</v>
      </c>
      <c r="Z2710" s="418" t="inlineStr">
        <is>
          <t>59012885</t>
        </is>
      </c>
      <c r="AA2710" s="418" t="inlineStr"/>
      <c r="AB2710" s="418" t="inlineStr">
        <is>
          <t>បុគ្គលជាប់អាករ</t>
        </is>
      </c>
      <c r="AC2710" s="418" t="inlineStr">
        <is>
          <t>L001-901905215</t>
        </is>
      </c>
      <c r="AD2710" s="418" t="inlineStr">
        <is>
          <t>វីអ៊ីស៊ិន (ខេមបូឌា) អ៊ិនដាសស្ទ្រី ឯ.ក</t>
        </is>
      </c>
      <c r="AE2710" s="455" t="n">
        <v>611199</v>
      </c>
      <c r="AF2710" s="455" t="n">
        <v>555635</v>
      </c>
      <c r="AG2710" s="455" t="n">
        <v>0</v>
      </c>
      <c r="AH2710" s="455" t="n">
        <v>0</v>
      </c>
      <c r="AI2710" s="455" t="n">
        <v>55564</v>
      </c>
      <c r="AJ2710" s="455" t="n">
        <v>0</v>
      </c>
      <c r="AK2710" s="455" t="n">
        <v>0</v>
      </c>
      <c r="AL2710" s="455" t="n">
        <v>0</v>
      </c>
      <c r="AM2710" s="455" t="n">
        <v>0</v>
      </c>
      <c r="AN2710" s="455" t="n">
        <v>0</v>
      </c>
      <c r="AO2710" s="455" t="n">
        <v>0</v>
      </c>
      <c r="AP2710" s="455" t="n">
        <v>0</v>
      </c>
      <c r="AQ2710" s="455" t="n">
        <v>0</v>
      </c>
      <c r="AR2710" s="418" t="inlineStr"/>
      <c r="AS2710" s="418" t="inlineStr">
        <is>
          <t>ចំនូលបានមកពីការលក់</t>
        </is>
      </c>
      <c r="AT2710" s="418" t="inlineStr">
        <is>
          <t>បានប្រកាសពន្ធ</t>
        </is>
      </c>
    </row>
    <row r="2711">
      <c r="A2711" s="417" t="n">
        <v>2702</v>
      </c>
      <c r="B2711" s="418" t="inlineStr">
        <is>
          <t>Clearance &amp; Trucking fee</t>
        </is>
      </c>
      <c r="C2711" s="418" t="inlineStr">
        <is>
          <t>ហាវតាយ អ៊ិនធើណេសិនណល ឡូជីស្ទីក ឯ.ក</t>
        </is>
      </c>
      <c r="D2711" s="418" t="inlineStr">
        <is>
          <t>K007-902202863</t>
        </is>
      </c>
      <c r="E2711" s="418" t="inlineStr">
        <is>
          <t>HT220013</t>
        </is>
      </c>
      <c r="F2711" s="419" t="n">
        <v>44771</v>
      </c>
      <c r="G2711" s="420" t="n">
        <v>141623</v>
      </c>
      <c r="H2711" s="418" t="n"/>
      <c r="I2711" s="455" t="n">
        <v>141623</v>
      </c>
      <c r="J2711" s="418">
        <f>IF(L2711&lt;&gt;"",L2711,K2711)</f>
        <v/>
      </c>
      <c r="K2711" s="418">
        <f>IF(AND(T2711=TRUE, U2711=TRUE, V2711=TRUE), IF(W2711&lt;-0.05, "អនុញ្ញាត (អ្នកផ្គត់ផ្គង់ប្រកាសខ្វះ)", "បានប្រកាស (អនុញ្ញាត)"), IF(AND(T2711=FALSE, U2711=FALSE, V2711=FALSE), "ព្យួរទុក (មិនមានទិន្នន័យ)", "ប្រកាសខុស (ព្យួរទុក)"))</f>
        <v/>
      </c>
      <c r="L2711" s="418" t="inlineStr"/>
      <c r="M2711" s="418" t="inlineStr"/>
      <c r="N2711" s="455" t="n"/>
      <c r="O2711" s="455">
        <f>IF(W2711&lt;0,AI2711,I2711)</f>
        <v/>
      </c>
      <c r="P2711" s="455">
        <f>I2711-O2711</f>
        <v/>
      </c>
      <c r="Q2711" s="418" t="n"/>
      <c r="R2711" s="418" t="inlineStr">
        <is>
          <t>HT220013</t>
        </is>
      </c>
      <c r="S2711" s="418" t="inlineStr"/>
      <c r="T2711" s="418">
        <f>R2711=S2711</f>
        <v/>
      </c>
      <c r="U2711" s="418">
        <f>AND(MONTH(F2711)=MONTH(Y2711), YEAR(F2711)=YEAR(Y2711))</f>
        <v/>
      </c>
      <c r="V2711" s="418">
        <f>AND(AC2711&lt;&gt;"", 'Company information'!D$4&lt;&gt;"", RIGHT(SUBSTITUTE(AC2711,"-",""),9)=RIGHT(SUBSTITUTE('Company information'!D$4,"-",""),9))</f>
        <v/>
      </c>
      <c r="W2711" s="418">
        <f>AI2711-I2711</f>
        <v/>
      </c>
      <c r="X2711" s="455" t="n"/>
      <c r="Y2711" s="417" t="n"/>
      <c r="Z2711" s="418" t="n"/>
      <c r="AA2711" s="418" t="n"/>
      <c r="AB2711" s="418" t="n"/>
      <c r="AC2711" s="418" t="n"/>
      <c r="AD2711" s="418" t="n"/>
      <c r="AE2711" s="455" t="n"/>
      <c r="AF2711" s="455" t="n"/>
      <c r="AG2711" s="455" t="n"/>
      <c r="AH2711" s="455" t="n"/>
      <c r="AI2711" s="455" t="n"/>
      <c r="AJ2711" s="455" t="n"/>
      <c r="AK2711" s="455" t="n"/>
      <c r="AL2711" s="455" t="n"/>
      <c r="AM2711" s="455" t="n"/>
      <c r="AN2711" s="455" t="n"/>
      <c r="AO2711" s="455" t="n"/>
      <c r="AP2711" s="455" t="n"/>
      <c r="AQ2711" s="455" t="n"/>
      <c r="AR2711" s="418" t="n"/>
      <c r="AS2711" s="418" t="n"/>
      <c r="AT2711" s="418" t="n"/>
    </row>
    <row r="2712">
      <c r="A2712" s="417" t="n">
        <v>2703</v>
      </c>
      <c r="B2712" s="418" t="inlineStr">
        <is>
          <t>DOC and Terminal charge</t>
        </is>
      </c>
      <c r="C2712" s="418" t="inlineStr">
        <is>
          <t>អូ អូ ស៊ី អិល (ខេមបូឌា) លីមីធីត</t>
        </is>
      </c>
      <c r="D2712" s="418" t="inlineStr">
        <is>
          <t>L001-100136036</t>
        </is>
      </c>
      <c r="E2712" s="418" t="inlineStr">
        <is>
          <t>431-2208156</t>
        </is>
      </c>
      <c r="F2712" s="419" t="n">
        <v>44568</v>
      </c>
      <c r="G2712" s="420" t="n">
        <v>215040</v>
      </c>
      <c r="H2712" s="418" t="n"/>
      <c r="I2712" s="455" t="n">
        <v>215040</v>
      </c>
      <c r="J2712" s="418">
        <f>IF(L2712&lt;&gt;"",L2712,K2712)</f>
        <v/>
      </c>
      <c r="K2712" s="418">
        <f>IF(AND(T2712=TRUE, U2712=TRUE, V2712=TRUE), IF(W2712&lt;-0.05, "អនុញ្ញាត (អ្នកផ្គត់ផ្គង់ប្រកាសខ្វះ)", "បានប្រកាស (អនុញ្ញាត)"), IF(AND(T2712=FALSE, U2712=FALSE, V2712=FALSE), "ព្យួរទុក (មិនមានទិន្នន័យ)", "ប្រកាសខុស (ព្យួរទុក)"))</f>
        <v/>
      </c>
      <c r="L2712" s="418" t="inlineStr"/>
      <c r="M2712" s="418" t="inlineStr"/>
      <c r="N2712" s="455" t="n"/>
      <c r="O2712" s="455">
        <f>IF(W2712&lt;0,AI2712,I2712)</f>
        <v/>
      </c>
      <c r="P2712" s="455">
        <f>I2712-O2712</f>
        <v/>
      </c>
      <c r="Q2712" s="418" t="n"/>
      <c r="R2712" s="418" t="inlineStr">
        <is>
          <t>431-2208156</t>
        </is>
      </c>
      <c r="S2712" s="418" t="inlineStr"/>
      <c r="T2712" s="418">
        <f>R2712=S2712</f>
        <v/>
      </c>
      <c r="U2712" s="418">
        <f>AND(MONTH(F2712)=MONTH(Y2712), YEAR(F2712)=YEAR(Y2712))</f>
        <v/>
      </c>
      <c r="V2712" s="418">
        <f>AND(AC2712&lt;&gt;"", 'Company information'!D$4&lt;&gt;"", RIGHT(SUBSTITUTE(AC2712,"-",""),9)=RIGHT(SUBSTITUTE('Company information'!D$4,"-",""),9))</f>
        <v/>
      </c>
      <c r="W2712" s="418">
        <f>AI2712-I2712</f>
        <v/>
      </c>
      <c r="X2712" s="455" t="n"/>
      <c r="Y2712" s="417" t="n"/>
      <c r="Z2712" s="418" t="n"/>
      <c r="AA2712" s="418" t="n"/>
      <c r="AB2712" s="418" t="n"/>
      <c r="AC2712" s="418" t="n"/>
      <c r="AD2712" s="418" t="n"/>
      <c r="AE2712" s="455" t="n"/>
      <c r="AF2712" s="455" t="n"/>
      <c r="AG2712" s="455" t="n"/>
      <c r="AH2712" s="455" t="n"/>
      <c r="AI2712" s="455" t="n"/>
      <c r="AJ2712" s="455" t="n"/>
      <c r="AK2712" s="455" t="n"/>
      <c r="AL2712" s="455" t="n"/>
      <c r="AM2712" s="455" t="n"/>
      <c r="AN2712" s="455" t="n"/>
      <c r="AO2712" s="455" t="n"/>
      <c r="AP2712" s="455" t="n"/>
      <c r="AQ2712" s="455" t="n"/>
      <c r="AR2712" s="418" t="n"/>
      <c r="AS2712" s="418" t="n"/>
      <c r="AT2712" s="418" t="n"/>
    </row>
    <row r="2713">
      <c r="A2713" s="417" t="n">
        <v>2704</v>
      </c>
      <c r="B2713" s="418" t="inlineStr">
        <is>
          <t>Lift-On &amp; Lift-Off</t>
        </is>
      </c>
      <c r="C2713" s="418" t="inlineStr">
        <is>
          <t>កំពង់ផែស្វយ័តក្រុងព្រះសីហនុ</t>
        </is>
      </c>
      <c r="D2713" s="418" t="inlineStr">
        <is>
          <t>L001-100044638</t>
        </is>
      </c>
      <c r="E2713" s="418" t="inlineStr">
        <is>
          <t>118810</t>
        </is>
      </c>
      <c r="F2713" s="419" t="n">
        <v>44568</v>
      </c>
      <c r="G2713" s="420" t="n">
        <v>35644</v>
      </c>
      <c r="H2713" s="418" t="n"/>
      <c r="I2713" s="455" t="n">
        <v>35644</v>
      </c>
      <c r="J2713" s="418">
        <f>IF(L2713&lt;&gt;"",L2713,K2713)</f>
        <v/>
      </c>
      <c r="K2713" s="418">
        <f>IF(AND(T2713=TRUE, U2713=TRUE, V2713=TRUE), IF(W2713&lt;-0.05, "អនុញ្ញាត (អ្នកផ្គត់ផ្គង់ប្រកាសខ្វះ)", "បានប្រកាស (អនុញ្ញាត)"), IF(AND(T2713=FALSE, U2713=FALSE, V2713=FALSE), "ព្យួរទុក (មិនមានទិន្នន័យ)", "ប្រកាសខុស (ព្យួរទុក)"))</f>
        <v/>
      </c>
      <c r="L2713" s="418" t="inlineStr"/>
      <c r="M2713" s="418" t="inlineStr"/>
      <c r="N2713" s="455" t="n"/>
      <c r="O2713" s="455">
        <f>IF(W2713&lt;0,AI2713,I2713)</f>
        <v/>
      </c>
      <c r="P2713" s="455">
        <f>I2713-O2713</f>
        <v/>
      </c>
      <c r="Q2713" s="418" t="n"/>
      <c r="R2713" s="418" t="inlineStr">
        <is>
          <t>118810</t>
        </is>
      </c>
      <c r="S2713" s="418" t="inlineStr"/>
      <c r="T2713" s="418">
        <f>R2713=S2713</f>
        <v/>
      </c>
      <c r="U2713" s="418">
        <f>AND(MONTH(F2713)=MONTH(Y2713), YEAR(F2713)=YEAR(Y2713))</f>
        <v/>
      </c>
      <c r="V2713" s="418">
        <f>AND(AC2713&lt;&gt;"", 'Company information'!D$4&lt;&gt;"", RIGHT(SUBSTITUTE(AC2713,"-",""),9)=RIGHT(SUBSTITUTE('Company information'!D$4,"-",""),9))</f>
        <v/>
      </c>
      <c r="W2713" s="418">
        <f>AI2713-I2713</f>
        <v/>
      </c>
      <c r="X2713" s="455" t="n"/>
      <c r="Y2713" s="417" t="n"/>
      <c r="Z2713" s="418" t="n"/>
      <c r="AA2713" s="418" t="n"/>
      <c r="AB2713" s="418" t="n"/>
      <c r="AC2713" s="418" t="n"/>
      <c r="AD2713" s="418" t="n"/>
      <c r="AE2713" s="455" t="n"/>
      <c r="AF2713" s="455" t="n"/>
      <c r="AG2713" s="455" t="n"/>
      <c r="AH2713" s="455" t="n"/>
      <c r="AI2713" s="455" t="n"/>
      <c r="AJ2713" s="455" t="n"/>
      <c r="AK2713" s="455" t="n"/>
      <c r="AL2713" s="455" t="n"/>
      <c r="AM2713" s="455" t="n"/>
      <c r="AN2713" s="455" t="n"/>
      <c r="AO2713" s="455" t="n"/>
      <c r="AP2713" s="455" t="n"/>
      <c r="AQ2713" s="455" t="n"/>
      <c r="AR2713" s="418" t="n"/>
      <c r="AS2713" s="418" t="n"/>
      <c r="AT2713" s="418" t="n"/>
    </row>
    <row r="2714">
      <c r="A2714" s="417" t="n">
        <v>2705</v>
      </c>
      <c r="B2714" s="418" t="inlineStr">
        <is>
          <t>Handing and Trucking fee</t>
        </is>
      </c>
      <c r="C2714" s="418" t="inlineStr">
        <is>
          <t>ហាវតាយ អ៊ិនធើណេសិនណល ឡូជីស្ទីក ឯ.ក</t>
        </is>
      </c>
      <c r="D2714" s="418" t="inlineStr">
        <is>
          <t>K007-902202863</t>
        </is>
      </c>
      <c r="E2714" s="418" t="inlineStr">
        <is>
          <t>HT220011</t>
        </is>
      </c>
      <c r="F2714" s="419" t="n">
        <v>44764</v>
      </c>
      <c r="G2714" s="420" t="n">
        <v>216638</v>
      </c>
      <c r="H2714" s="418" t="n"/>
      <c r="I2714" s="455" t="n">
        <v>216638</v>
      </c>
      <c r="J2714" s="418">
        <f>IF(L2714&lt;&gt;"",L2714,K2714)</f>
        <v/>
      </c>
      <c r="K2714" s="418">
        <f>IF(AND(T2714=TRUE, U2714=TRUE, V2714=TRUE), IF(W2714&lt;-0.05, "អនុញ្ញាត (អ្នកផ្គត់ផ្គង់ប្រកាសខ្វះ)", "បានប្រកាស (អនុញ្ញាត)"), IF(AND(T2714=FALSE, U2714=FALSE, V2714=FALSE), "ព្យួរទុក (មិនមានទិន្នន័យ)", "ប្រកាសខុស (ព្យួរទុក)"))</f>
        <v/>
      </c>
      <c r="L2714" s="418" t="inlineStr"/>
      <c r="M2714" s="418" t="inlineStr"/>
      <c r="N2714" s="455" t="n"/>
      <c r="O2714" s="455">
        <f>IF(W2714&lt;0,AI2714,I2714)</f>
        <v/>
      </c>
      <c r="P2714" s="455">
        <f>I2714-O2714</f>
        <v/>
      </c>
      <c r="Q2714" s="418" t="n"/>
      <c r="R2714" s="418" t="inlineStr">
        <is>
          <t>HT220011</t>
        </is>
      </c>
      <c r="S2714" s="418" t="inlineStr"/>
      <c r="T2714" s="418">
        <f>R2714=S2714</f>
        <v/>
      </c>
      <c r="U2714" s="418">
        <f>AND(MONTH(F2714)=MONTH(Y2714), YEAR(F2714)=YEAR(Y2714))</f>
        <v/>
      </c>
      <c r="V2714" s="418">
        <f>AND(AC2714&lt;&gt;"", 'Company information'!D$4&lt;&gt;"", RIGHT(SUBSTITUTE(AC2714,"-",""),9)=RIGHT(SUBSTITUTE('Company information'!D$4,"-",""),9))</f>
        <v/>
      </c>
      <c r="W2714" s="418">
        <f>AI2714-I2714</f>
        <v/>
      </c>
      <c r="X2714" s="455" t="n"/>
      <c r="Y2714" s="417" t="n"/>
      <c r="Z2714" s="418" t="n"/>
      <c r="AA2714" s="418" t="n"/>
      <c r="AB2714" s="418" t="n"/>
      <c r="AC2714" s="418" t="n"/>
      <c r="AD2714" s="418" t="n"/>
      <c r="AE2714" s="455" t="n"/>
      <c r="AF2714" s="455" t="n"/>
      <c r="AG2714" s="455" t="n"/>
      <c r="AH2714" s="455" t="n"/>
      <c r="AI2714" s="455" t="n"/>
      <c r="AJ2714" s="455" t="n"/>
      <c r="AK2714" s="455" t="n"/>
      <c r="AL2714" s="455" t="n"/>
      <c r="AM2714" s="455" t="n"/>
      <c r="AN2714" s="455" t="n"/>
      <c r="AO2714" s="455" t="n"/>
      <c r="AP2714" s="455" t="n"/>
      <c r="AQ2714" s="455" t="n"/>
      <c r="AR2714" s="418" t="n"/>
      <c r="AS2714" s="418" t="n"/>
      <c r="AT2714" s="418" t="n"/>
    </row>
    <row r="2715">
      <c r="A2715" s="417" t="n">
        <v>2706</v>
      </c>
      <c r="B2715" s="418" t="inlineStr">
        <is>
          <t>Terminal Handling and Document Fee</t>
        </is>
      </c>
      <c r="C2715" s="418" t="inlineStr">
        <is>
          <t>ត្រេនម៉ារីន ឡូជីស្ទីក (ខេមបូឌា)</t>
        </is>
      </c>
      <c r="D2715" s="418" t="inlineStr">
        <is>
          <t>L001-106004107</t>
        </is>
      </c>
      <c r="E2715" s="418" t="inlineStr">
        <is>
          <t>9963006902</t>
        </is>
      </c>
      <c r="F2715" s="419" t="n">
        <v>44599</v>
      </c>
      <c r="G2715" s="420" t="n">
        <v>100475</v>
      </c>
      <c r="H2715" s="418" t="n"/>
      <c r="I2715" s="455" t="n">
        <v>100475</v>
      </c>
      <c r="J2715" s="418">
        <f>IF(L2715&lt;&gt;"",L2715,K2715)</f>
        <v/>
      </c>
      <c r="K2715" s="418">
        <f>IF(AND(T2715=TRUE, U2715=TRUE, V2715=TRUE), IF(W2715&lt;-0.05, "អនុញ្ញាត (អ្នកផ្គត់ផ្គង់ប្រកាសខ្វះ)", "បានប្រកាស (អនុញ្ញាត)"), IF(AND(T2715=FALSE, U2715=FALSE, V2715=FALSE), "ព្យួរទុក (មិនមានទិន្នន័យ)", "ប្រកាសខុស (ព្យួរទុក)"))</f>
        <v/>
      </c>
      <c r="L2715" s="418" t="inlineStr"/>
      <c r="M2715" s="418" t="inlineStr"/>
      <c r="N2715" s="455" t="n"/>
      <c r="O2715" s="455">
        <f>IF(W2715&lt;0,AI2715,I2715)</f>
        <v/>
      </c>
      <c r="P2715" s="455">
        <f>I2715-O2715</f>
        <v/>
      </c>
      <c r="Q2715" s="418" t="n"/>
      <c r="R2715" s="418" t="inlineStr">
        <is>
          <t>9963006902</t>
        </is>
      </c>
      <c r="S2715" s="418" t="inlineStr"/>
      <c r="T2715" s="418">
        <f>R2715=S2715</f>
        <v/>
      </c>
      <c r="U2715" s="418">
        <f>AND(MONTH(F2715)=MONTH(Y2715), YEAR(F2715)=YEAR(Y2715))</f>
        <v/>
      </c>
      <c r="V2715" s="418">
        <f>AND(AC2715&lt;&gt;"", 'Company information'!D$4&lt;&gt;"", RIGHT(SUBSTITUTE(AC2715,"-",""),9)=RIGHT(SUBSTITUTE('Company information'!D$4,"-",""),9))</f>
        <v/>
      </c>
      <c r="W2715" s="418">
        <f>AI2715-I2715</f>
        <v/>
      </c>
      <c r="X2715" s="455" t="n"/>
      <c r="Y2715" s="417" t="n"/>
      <c r="Z2715" s="418" t="n"/>
      <c r="AA2715" s="418" t="n"/>
      <c r="AB2715" s="418" t="n"/>
      <c r="AC2715" s="418" t="n"/>
      <c r="AD2715" s="418" t="n"/>
      <c r="AE2715" s="455" t="n"/>
      <c r="AF2715" s="455" t="n"/>
      <c r="AG2715" s="455" t="n"/>
      <c r="AH2715" s="455" t="n"/>
      <c r="AI2715" s="455" t="n"/>
      <c r="AJ2715" s="455" t="n"/>
      <c r="AK2715" s="455" t="n"/>
      <c r="AL2715" s="455" t="n"/>
      <c r="AM2715" s="455" t="n"/>
      <c r="AN2715" s="455" t="n"/>
      <c r="AO2715" s="455" t="n"/>
      <c r="AP2715" s="455" t="n"/>
      <c r="AQ2715" s="455" t="n"/>
      <c r="AR2715" s="418" t="n"/>
      <c r="AS2715" s="418" t="n"/>
      <c r="AT2715" s="418" t="n"/>
    </row>
    <row r="2716">
      <c r="A2716" s="417" t="n">
        <v>2707</v>
      </c>
      <c r="B2716" s="418" t="inlineStr">
        <is>
          <t>Lift on and Gate fee charge</t>
        </is>
      </c>
      <c r="C2716" s="418" t="inlineStr">
        <is>
          <t>កំពង់ផែស្វយ័តភ្នំពេញ "ក.ស.ភ"</t>
        </is>
      </c>
      <c r="D2716" s="418" t="inlineStr">
        <is>
          <t>L001-100044999</t>
        </is>
      </c>
      <c r="E2716" s="418" t="inlineStr">
        <is>
          <t>INV20220750959</t>
        </is>
      </c>
      <c r="F2716" s="419" t="n">
        <v>44719</v>
      </c>
      <c r="G2716" s="420" t="n">
        <v>29556</v>
      </c>
      <c r="H2716" s="418" t="n"/>
      <c r="I2716" s="455" t="n">
        <v>29556</v>
      </c>
      <c r="J2716" s="418">
        <f>IF(L2716&lt;&gt;"",L2716,K2716)</f>
        <v/>
      </c>
      <c r="K2716" s="418">
        <f>IF(AND(T2716=TRUE, U2716=TRUE, V2716=TRUE), IF(W2716&lt;-0.05, "អនុញ្ញាត (អ្នកផ្គត់ផ្គង់ប្រកាសខ្វះ)", "បានប្រកាស (អនុញ្ញាត)"), IF(AND(T2716=FALSE, U2716=FALSE, V2716=FALSE), "ព្យួរទុក (មិនមានទិន្នន័យ)", "ប្រកាសខុស (ព្យួរទុក)"))</f>
        <v/>
      </c>
      <c r="L2716" s="418" t="inlineStr"/>
      <c r="M2716" s="418" t="inlineStr"/>
      <c r="N2716" s="455" t="n"/>
      <c r="O2716" s="455">
        <f>IF(W2716&lt;0,AI2716,I2716)</f>
        <v/>
      </c>
      <c r="P2716" s="455">
        <f>I2716-O2716</f>
        <v/>
      </c>
      <c r="Q2716" s="418" t="n"/>
      <c r="R2716" s="418" t="inlineStr">
        <is>
          <t>INV20220750959</t>
        </is>
      </c>
      <c r="S2716" s="418" t="inlineStr"/>
      <c r="T2716" s="418">
        <f>R2716=S2716</f>
        <v/>
      </c>
      <c r="U2716" s="418">
        <f>AND(MONTH(F2716)=MONTH(Y2716), YEAR(F2716)=YEAR(Y2716))</f>
        <v/>
      </c>
      <c r="V2716" s="418">
        <f>AND(AC2716&lt;&gt;"", 'Company information'!D$4&lt;&gt;"", RIGHT(SUBSTITUTE(AC2716,"-",""),9)=RIGHT(SUBSTITUTE('Company information'!D$4,"-",""),9))</f>
        <v/>
      </c>
      <c r="W2716" s="418">
        <f>AI2716-I2716</f>
        <v/>
      </c>
      <c r="X2716" s="455" t="n"/>
      <c r="Y2716" s="417" t="n"/>
      <c r="Z2716" s="418" t="n"/>
      <c r="AA2716" s="418" t="n"/>
      <c r="AB2716" s="418" t="n"/>
      <c r="AC2716" s="418" t="n"/>
      <c r="AD2716" s="418" t="n"/>
      <c r="AE2716" s="455" t="n"/>
      <c r="AF2716" s="455" t="n"/>
      <c r="AG2716" s="455" t="n"/>
      <c r="AH2716" s="455" t="n"/>
      <c r="AI2716" s="455" t="n"/>
      <c r="AJ2716" s="455" t="n"/>
      <c r="AK2716" s="455" t="n"/>
      <c r="AL2716" s="455" t="n"/>
      <c r="AM2716" s="455" t="n"/>
      <c r="AN2716" s="455" t="n"/>
      <c r="AO2716" s="455" t="n"/>
      <c r="AP2716" s="455" t="n"/>
      <c r="AQ2716" s="455" t="n"/>
      <c r="AR2716" s="418" t="n"/>
      <c r="AS2716" s="418" t="n"/>
      <c r="AT2716" s="418" t="n"/>
    </row>
    <row r="2717">
      <c r="A2717" s="417" t="n">
        <v>2708</v>
      </c>
      <c r="B2717" s="418" t="inlineStr">
        <is>
          <t>Handing and Trucking fee</t>
        </is>
      </c>
      <c r="C2717" s="418" t="inlineStr">
        <is>
          <t>ហាវតាយ អ៊ិនធើណេសិនណល ឡូជីស្ទីក ឯ.ក</t>
        </is>
      </c>
      <c r="D2717" s="418" t="inlineStr">
        <is>
          <t>K007-902202863</t>
        </is>
      </c>
      <c r="E2717" s="418" t="inlineStr">
        <is>
          <t>HT220010</t>
        </is>
      </c>
      <c r="F2717" s="419" t="n">
        <v>44764</v>
      </c>
      <c r="G2717" s="420" t="n">
        <v>216638</v>
      </c>
      <c r="H2717" s="418" t="n"/>
      <c r="I2717" s="455" t="n">
        <v>216638</v>
      </c>
      <c r="J2717" s="418">
        <f>IF(L2717&lt;&gt;"",L2717,K2717)</f>
        <v/>
      </c>
      <c r="K2717" s="418">
        <f>IF(AND(T2717=TRUE, U2717=TRUE, V2717=TRUE), IF(W2717&lt;-0.05, "អនុញ្ញាត (អ្នកផ្គត់ផ្គង់ប្រកាសខ្វះ)", "បានប្រកាស (អនុញ្ញាត)"), IF(AND(T2717=FALSE, U2717=FALSE, V2717=FALSE), "ព្យួរទុក (មិនមានទិន្នន័យ)", "ប្រកាសខុស (ព្យួរទុក)"))</f>
        <v/>
      </c>
      <c r="L2717" s="418" t="inlineStr"/>
      <c r="M2717" s="418" t="inlineStr"/>
      <c r="N2717" s="455" t="n"/>
      <c r="O2717" s="455">
        <f>IF(W2717&lt;0,AI2717,I2717)</f>
        <v/>
      </c>
      <c r="P2717" s="455">
        <f>I2717-O2717</f>
        <v/>
      </c>
      <c r="Q2717" s="418" t="n"/>
      <c r="R2717" s="418" t="inlineStr">
        <is>
          <t>HT220010</t>
        </is>
      </c>
      <c r="S2717" s="418" t="inlineStr"/>
      <c r="T2717" s="418">
        <f>R2717=S2717</f>
        <v/>
      </c>
      <c r="U2717" s="418">
        <f>AND(MONTH(F2717)=MONTH(Y2717), YEAR(F2717)=YEAR(Y2717))</f>
        <v/>
      </c>
      <c r="V2717" s="418">
        <f>AND(AC2717&lt;&gt;"", 'Company information'!D$4&lt;&gt;"", RIGHT(SUBSTITUTE(AC2717,"-",""),9)=RIGHT(SUBSTITUTE('Company information'!D$4,"-",""),9))</f>
        <v/>
      </c>
      <c r="W2717" s="418">
        <f>AI2717-I2717</f>
        <v/>
      </c>
      <c r="X2717" s="455" t="n"/>
      <c r="Y2717" s="417" t="n"/>
      <c r="Z2717" s="418" t="n"/>
      <c r="AA2717" s="418" t="n"/>
      <c r="AB2717" s="418" t="n"/>
      <c r="AC2717" s="418" t="n"/>
      <c r="AD2717" s="418" t="n"/>
      <c r="AE2717" s="455" t="n"/>
      <c r="AF2717" s="455" t="n"/>
      <c r="AG2717" s="455" t="n"/>
      <c r="AH2717" s="455" t="n"/>
      <c r="AI2717" s="455" t="n"/>
      <c r="AJ2717" s="455" t="n"/>
      <c r="AK2717" s="455" t="n"/>
      <c r="AL2717" s="455" t="n"/>
      <c r="AM2717" s="455" t="n"/>
      <c r="AN2717" s="455" t="n"/>
      <c r="AO2717" s="455" t="n"/>
      <c r="AP2717" s="455" t="n"/>
      <c r="AQ2717" s="455" t="n"/>
      <c r="AR2717" s="418" t="n"/>
      <c r="AS2717" s="418" t="n"/>
      <c r="AT2717" s="418" t="n"/>
    </row>
    <row r="2718">
      <c r="A2718" s="417" t="n">
        <v>2709</v>
      </c>
      <c r="B2718" s="418" t="inlineStr">
        <is>
          <t>Cy Management Fee, Thc Charges, Bl Fee,FCR Fee, VGM Processing Fee</t>
        </is>
      </c>
      <c r="C2718" s="418" t="inlineStr">
        <is>
          <t>អ៊ិចស្ពែឌីធ័រ ខេមបូឌា អិលធីឌី</t>
        </is>
      </c>
      <c r="D2718" s="418" t="inlineStr">
        <is>
          <t>L001-100045898</t>
        </is>
      </c>
      <c r="E2718" s="418" t="inlineStr">
        <is>
          <t>TI-0233095</t>
        </is>
      </c>
      <c r="F2718" s="419" t="n">
        <v>44768</v>
      </c>
      <c r="G2718" s="420" t="n">
        <v>53934</v>
      </c>
      <c r="H2718" s="418" t="n"/>
      <c r="I2718" s="455" t="n">
        <v>53934</v>
      </c>
      <c r="J2718" s="418">
        <f>IF(L2718&lt;&gt;"",L2718,K2718)</f>
        <v/>
      </c>
      <c r="K2718" s="418">
        <f>IF(AND(T2718=TRUE, U2718=TRUE, V2718=TRUE), IF(W2718&lt;-0.05, "អនុញ្ញាត (អ្នកផ្គត់ផ្គង់ប្រកាសខ្វះ)", "បានប្រកាស (អនុញ្ញាត)"), IF(AND(T2718=FALSE, U2718=FALSE, V2718=FALSE), "ព្យួរទុក (មិនមានទិន្នន័យ)", "ប្រកាសខុស (ព្យួរទុក)"))</f>
        <v/>
      </c>
      <c r="L2718" s="418" t="inlineStr"/>
      <c r="M2718" s="418" t="inlineStr"/>
      <c r="N2718" s="455" t="n"/>
      <c r="O2718" s="455">
        <f>IF(W2718&lt;0,AI2718,I2718)</f>
        <v/>
      </c>
      <c r="P2718" s="455">
        <f>I2718-O2718</f>
        <v/>
      </c>
      <c r="Q2718" s="418" t="n"/>
      <c r="R2718" s="418" t="inlineStr">
        <is>
          <t>TI-0233095</t>
        </is>
      </c>
      <c r="S2718" s="418" t="inlineStr"/>
      <c r="T2718" s="418">
        <f>R2718=S2718</f>
        <v/>
      </c>
      <c r="U2718" s="418">
        <f>AND(MONTH(F2718)=MONTH(Y2718), YEAR(F2718)=YEAR(Y2718))</f>
        <v/>
      </c>
      <c r="V2718" s="418">
        <f>AND(AC2718&lt;&gt;"", 'Company information'!D$4&lt;&gt;"", RIGHT(SUBSTITUTE(AC2718,"-",""),9)=RIGHT(SUBSTITUTE('Company information'!D$4,"-",""),9))</f>
        <v/>
      </c>
      <c r="W2718" s="418">
        <f>AI2718-I2718</f>
        <v/>
      </c>
      <c r="X2718" s="455" t="n"/>
      <c r="Y2718" s="417" t="n"/>
      <c r="Z2718" s="418" t="n"/>
      <c r="AA2718" s="418" t="n"/>
      <c r="AB2718" s="418" t="n"/>
      <c r="AC2718" s="418" t="n"/>
      <c r="AD2718" s="418" t="n"/>
      <c r="AE2718" s="455" t="n"/>
      <c r="AF2718" s="455" t="n"/>
      <c r="AG2718" s="455" t="n"/>
      <c r="AH2718" s="455" t="n"/>
      <c r="AI2718" s="455" t="n"/>
      <c r="AJ2718" s="455" t="n"/>
      <c r="AK2718" s="455" t="n"/>
      <c r="AL2718" s="455" t="n"/>
      <c r="AM2718" s="455" t="n"/>
      <c r="AN2718" s="455" t="n"/>
      <c r="AO2718" s="455" t="n"/>
      <c r="AP2718" s="455" t="n"/>
      <c r="AQ2718" s="455" t="n"/>
      <c r="AR2718" s="418" t="n"/>
      <c r="AS2718" s="418" t="n"/>
      <c r="AT2718" s="418" t="n"/>
    </row>
    <row r="2719">
      <c r="A2719" s="417" t="n">
        <v>2710</v>
      </c>
      <c r="B2719" s="418" t="inlineStr">
        <is>
          <t>Cy Management Fee, Thc Charges, Bl Fee,FCR Fee, VGM Processing Fee</t>
        </is>
      </c>
      <c r="C2719" s="418" t="inlineStr">
        <is>
          <t>អ៊ិចស្ពែឌីធ័រ ខេមបូឌា អិលធីឌី</t>
        </is>
      </c>
      <c r="D2719" s="418" t="inlineStr">
        <is>
          <t>L001-100045898</t>
        </is>
      </c>
      <c r="E2719" s="418" t="inlineStr">
        <is>
          <t>TI-0232626</t>
        </is>
      </c>
      <c r="F2719" s="419" t="n">
        <v>44762</v>
      </c>
      <c r="G2719" s="420" t="n">
        <v>426271</v>
      </c>
      <c r="H2719" s="418" t="n"/>
      <c r="I2719" s="455" t="n">
        <v>426271</v>
      </c>
      <c r="J2719" s="418">
        <f>IF(L2719&lt;&gt;"",L2719,K2719)</f>
        <v/>
      </c>
      <c r="K2719" s="418">
        <f>IF(AND(T2719=TRUE, U2719=TRUE, V2719=TRUE), IF(W2719&lt;-0.05, "អនុញ្ញាត (អ្នកផ្គត់ផ្គង់ប្រកាសខ្វះ)", "បានប្រកាស (អនុញ្ញាត)"), IF(AND(T2719=FALSE, U2719=FALSE, V2719=FALSE), "ព្យួរទុក (មិនមានទិន្នន័យ)", "ប្រកាសខុស (ព្យួរទុក)"))</f>
        <v/>
      </c>
      <c r="L2719" s="418" t="inlineStr"/>
      <c r="M2719" s="418" t="inlineStr"/>
      <c r="N2719" s="455" t="n"/>
      <c r="O2719" s="455">
        <f>IF(W2719&lt;0,AI2719,I2719)</f>
        <v/>
      </c>
      <c r="P2719" s="455">
        <f>I2719-O2719</f>
        <v/>
      </c>
      <c r="Q2719" s="418" t="n"/>
      <c r="R2719" s="418" t="inlineStr">
        <is>
          <t>TI-0232626</t>
        </is>
      </c>
      <c r="S2719" s="418" t="inlineStr"/>
      <c r="T2719" s="418">
        <f>R2719=S2719</f>
        <v/>
      </c>
      <c r="U2719" s="418">
        <f>AND(MONTH(F2719)=MONTH(Y2719), YEAR(F2719)=YEAR(Y2719))</f>
        <v/>
      </c>
      <c r="V2719" s="418">
        <f>AND(AC2719&lt;&gt;"", 'Company information'!D$4&lt;&gt;"", RIGHT(SUBSTITUTE(AC2719,"-",""),9)=RIGHT(SUBSTITUTE('Company information'!D$4,"-",""),9))</f>
        <v/>
      </c>
      <c r="W2719" s="418">
        <f>AI2719-I2719</f>
        <v/>
      </c>
      <c r="X2719" s="455" t="n"/>
      <c r="Y2719" s="417" t="n"/>
      <c r="Z2719" s="418" t="n"/>
      <c r="AA2719" s="418" t="n"/>
      <c r="AB2719" s="418" t="n"/>
      <c r="AC2719" s="418" t="n"/>
      <c r="AD2719" s="418" t="n"/>
      <c r="AE2719" s="455" t="n"/>
      <c r="AF2719" s="455" t="n"/>
      <c r="AG2719" s="455" t="n"/>
      <c r="AH2719" s="455" t="n"/>
      <c r="AI2719" s="455" t="n"/>
      <c r="AJ2719" s="455" t="n"/>
      <c r="AK2719" s="455" t="n"/>
      <c r="AL2719" s="455" t="n"/>
      <c r="AM2719" s="455" t="n"/>
      <c r="AN2719" s="455" t="n"/>
      <c r="AO2719" s="455" t="n"/>
      <c r="AP2719" s="455" t="n"/>
      <c r="AQ2719" s="455" t="n"/>
      <c r="AR2719" s="418" t="n"/>
      <c r="AS2719" s="418" t="n"/>
      <c r="AT2719" s="418" t="n"/>
    </row>
    <row r="2720">
      <c r="A2720" s="417" t="n">
        <v>2711</v>
      </c>
      <c r="B2720" s="418" t="inlineStr">
        <is>
          <t>Cy Management Fee, Thc Charges, Bl Fee,FCR Fee, VGM Processing Fee</t>
        </is>
      </c>
      <c r="C2720" s="418" t="inlineStr">
        <is>
          <t>អ៊ិចស្ពែឌីធ័រ ខេមបូឌា អិលធីឌី</t>
        </is>
      </c>
      <c r="D2720" s="418" t="inlineStr">
        <is>
          <t>L001-100045898</t>
        </is>
      </c>
      <c r="E2720" s="418" t="inlineStr">
        <is>
          <t>TI-0232090</t>
        </is>
      </c>
      <c r="F2720" s="419" t="n">
        <v>44755</v>
      </c>
      <c r="G2720" s="420" t="n">
        <v>53876</v>
      </c>
      <c r="H2720" s="418" t="n"/>
      <c r="I2720" s="455" t="n">
        <v>53876</v>
      </c>
      <c r="J2720" s="418">
        <f>IF(L2720&lt;&gt;"",L2720,K2720)</f>
        <v/>
      </c>
      <c r="K2720" s="418">
        <f>IF(AND(T2720=TRUE, U2720=TRUE, V2720=TRUE), IF(W2720&lt;-0.05, "អនុញ្ញាត (អ្នកផ្គត់ផ្គង់ប្រកាសខ្វះ)", "បានប្រកាស (អនុញ្ញាត)"), IF(AND(T2720=FALSE, U2720=FALSE, V2720=FALSE), "ព្យួរទុក (មិនមានទិន្នន័យ)", "ប្រកាសខុស (ព្យួរទុក)"))</f>
        <v/>
      </c>
      <c r="L2720" s="418" t="inlineStr"/>
      <c r="M2720" s="418" t="inlineStr"/>
      <c r="N2720" s="455" t="n"/>
      <c r="O2720" s="455">
        <f>IF(W2720&lt;0,AI2720,I2720)</f>
        <v/>
      </c>
      <c r="P2720" s="455">
        <f>I2720-O2720</f>
        <v/>
      </c>
      <c r="Q2720" s="418" t="n"/>
      <c r="R2720" s="418" t="inlineStr">
        <is>
          <t>TI-0232090</t>
        </is>
      </c>
      <c r="S2720" s="418" t="inlineStr"/>
      <c r="T2720" s="418">
        <f>R2720=S2720</f>
        <v/>
      </c>
      <c r="U2720" s="418">
        <f>AND(MONTH(F2720)=MONTH(Y2720), YEAR(F2720)=YEAR(Y2720))</f>
        <v/>
      </c>
      <c r="V2720" s="418">
        <f>AND(AC2720&lt;&gt;"", 'Company information'!D$4&lt;&gt;"", RIGHT(SUBSTITUTE(AC2720,"-",""),9)=RIGHT(SUBSTITUTE('Company information'!D$4,"-",""),9))</f>
        <v/>
      </c>
      <c r="W2720" s="418">
        <f>AI2720-I2720</f>
        <v/>
      </c>
      <c r="X2720" s="455" t="n"/>
      <c r="Y2720" s="417" t="n"/>
      <c r="Z2720" s="418" t="n"/>
      <c r="AA2720" s="418" t="n"/>
      <c r="AB2720" s="418" t="n"/>
      <c r="AC2720" s="418" t="n"/>
      <c r="AD2720" s="418" t="n"/>
      <c r="AE2720" s="455" t="n"/>
      <c r="AF2720" s="455" t="n"/>
      <c r="AG2720" s="455" t="n"/>
      <c r="AH2720" s="455" t="n"/>
      <c r="AI2720" s="455" t="n"/>
      <c r="AJ2720" s="455" t="n"/>
      <c r="AK2720" s="455" t="n"/>
      <c r="AL2720" s="455" t="n"/>
      <c r="AM2720" s="455" t="n"/>
      <c r="AN2720" s="455" t="n"/>
      <c r="AO2720" s="455" t="n"/>
      <c r="AP2720" s="455" t="n"/>
      <c r="AQ2720" s="455" t="n"/>
      <c r="AR2720" s="418" t="n"/>
      <c r="AS2720" s="418" t="n"/>
      <c r="AT2720" s="418" t="n"/>
    </row>
    <row r="2721">
      <c r="A2721" s="417" t="n">
        <v>2712</v>
      </c>
      <c r="B2721" s="418" t="inlineStr">
        <is>
          <t>Cy Management Fee, Thc Charges, Bl Fee,FCR Fee, VGM Processing Fee</t>
        </is>
      </c>
      <c r="C2721" s="418" t="inlineStr">
        <is>
          <t>អ៊ិចស្ពែឌីធ័រ ខេមបូឌា អិលធីឌី</t>
        </is>
      </c>
      <c r="D2721" s="418" t="inlineStr">
        <is>
          <t>L001-100045898</t>
        </is>
      </c>
      <c r="E2721" s="418" t="inlineStr">
        <is>
          <t>TI-0232079</t>
        </is>
      </c>
      <c r="F2721" s="419" t="n">
        <v>44755</v>
      </c>
      <c r="G2721" s="420" t="n">
        <v>134144</v>
      </c>
      <c r="H2721" s="418" t="n"/>
      <c r="I2721" s="455" t="n">
        <v>134144</v>
      </c>
      <c r="J2721" s="418">
        <f>IF(L2721&lt;&gt;"",L2721,K2721)</f>
        <v/>
      </c>
      <c r="K2721" s="418">
        <f>IF(AND(T2721=TRUE, U2721=TRUE, V2721=TRUE), IF(W2721&lt;-0.05, "អនុញ្ញាត (អ្នកផ្គត់ផ្គង់ប្រកាសខ្វះ)", "បានប្រកាស (អនុញ្ញាត)"), IF(AND(T2721=FALSE, U2721=FALSE, V2721=FALSE), "ព្យួរទុក (មិនមានទិន្នន័យ)", "ប្រកាសខុស (ព្យួរទុក)"))</f>
        <v/>
      </c>
      <c r="L2721" s="418" t="inlineStr"/>
      <c r="M2721" s="418" t="inlineStr"/>
      <c r="N2721" s="455" t="n"/>
      <c r="O2721" s="455">
        <f>IF(W2721&lt;0,AI2721,I2721)</f>
        <v/>
      </c>
      <c r="P2721" s="455">
        <f>I2721-O2721</f>
        <v/>
      </c>
      <c r="Q2721" s="418" t="n"/>
      <c r="R2721" s="418" t="inlineStr">
        <is>
          <t>TI-0232079</t>
        </is>
      </c>
      <c r="S2721" s="418" t="inlineStr"/>
      <c r="T2721" s="418">
        <f>R2721=S2721</f>
        <v/>
      </c>
      <c r="U2721" s="418">
        <f>AND(MONTH(F2721)=MONTH(Y2721), YEAR(F2721)=YEAR(Y2721))</f>
        <v/>
      </c>
      <c r="V2721" s="418">
        <f>AND(AC2721&lt;&gt;"", 'Company information'!D$4&lt;&gt;"", RIGHT(SUBSTITUTE(AC2721,"-",""),9)=RIGHT(SUBSTITUTE('Company information'!D$4,"-",""),9))</f>
        <v/>
      </c>
      <c r="W2721" s="418">
        <f>AI2721-I2721</f>
        <v/>
      </c>
      <c r="X2721" s="455" t="n"/>
      <c r="Y2721" s="417" t="n"/>
      <c r="Z2721" s="418" t="n"/>
      <c r="AA2721" s="418" t="n"/>
      <c r="AB2721" s="418" t="n"/>
      <c r="AC2721" s="418" t="n"/>
      <c r="AD2721" s="418" t="n"/>
      <c r="AE2721" s="455" t="n"/>
      <c r="AF2721" s="455" t="n"/>
      <c r="AG2721" s="455" t="n"/>
      <c r="AH2721" s="455" t="n"/>
      <c r="AI2721" s="455" t="n"/>
      <c r="AJ2721" s="455" t="n"/>
      <c r="AK2721" s="455" t="n"/>
      <c r="AL2721" s="455" t="n"/>
      <c r="AM2721" s="455" t="n"/>
      <c r="AN2721" s="455" t="n"/>
      <c r="AO2721" s="455" t="n"/>
      <c r="AP2721" s="455" t="n"/>
      <c r="AQ2721" s="455" t="n"/>
      <c r="AR2721" s="418" t="n"/>
      <c r="AS2721" s="418" t="n"/>
      <c r="AT2721" s="418" t="n"/>
    </row>
    <row r="2722">
      <c r="A2722" s="417" t="n">
        <v>2713</v>
      </c>
      <c r="B2722" s="418" t="inlineStr">
        <is>
          <t>Cy Management Fee, Thc Charges, Bl Fee,FCR Fee, VGM Processing Fee</t>
        </is>
      </c>
      <c r="C2722" s="418" t="inlineStr">
        <is>
          <t>អ៊ិចស្ពែឌីធ័រ ខេមបូឌា អិលធីឌី</t>
        </is>
      </c>
      <c r="D2722" s="418" t="inlineStr">
        <is>
          <t>L001-100045898</t>
        </is>
      </c>
      <c r="E2722" s="418" t="inlineStr">
        <is>
          <t>TI-0232067</t>
        </is>
      </c>
      <c r="F2722" s="419" t="n">
        <v>44755</v>
      </c>
      <c r="G2722" s="420" t="n">
        <v>57526</v>
      </c>
      <c r="H2722" s="418" t="n"/>
      <c r="I2722" s="455" t="n">
        <v>57526</v>
      </c>
      <c r="J2722" s="418">
        <f>IF(L2722&lt;&gt;"",L2722,K2722)</f>
        <v/>
      </c>
      <c r="K2722" s="418">
        <f>IF(AND(T2722=TRUE, U2722=TRUE, V2722=TRUE), IF(W2722&lt;-0.05, "អនុញ្ញាត (អ្នកផ្គត់ផ្គង់ប្រកាសខ្វះ)", "បានប្រកាស (អនុញ្ញាត)"), IF(AND(T2722=FALSE, U2722=FALSE, V2722=FALSE), "ព្យួរទុក (មិនមានទិន្នន័យ)", "ប្រកាសខុស (ព្យួរទុក)"))</f>
        <v/>
      </c>
      <c r="L2722" s="418" t="inlineStr"/>
      <c r="M2722" s="418" t="inlineStr"/>
      <c r="N2722" s="455" t="n"/>
      <c r="O2722" s="455">
        <f>IF(W2722&lt;0,AI2722,I2722)</f>
        <v/>
      </c>
      <c r="P2722" s="455">
        <f>I2722-O2722</f>
        <v/>
      </c>
      <c r="Q2722" s="418" t="n"/>
      <c r="R2722" s="418" t="inlineStr">
        <is>
          <t>TI-0232067</t>
        </is>
      </c>
      <c r="S2722" s="418" t="inlineStr"/>
      <c r="T2722" s="418">
        <f>R2722=S2722</f>
        <v/>
      </c>
      <c r="U2722" s="418">
        <f>AND(MONTH(F2722)=MONTH(Y2722), YEAR(F2722)=YEAR(Y2722))</f>
        <v/>
      </c>
      <c r="V2722" s="418">
        <f>AND(AC2722&lt;&gt;"", 'Company information'!D$4&lt;&gt;"", RIGHT(SUBSTITUTE(AC2722,"-",""),9)=RIGHT(SUBSTITUTE('Company information'!D$4,"-",""),9))</f>
        <v/>
      </c>
      <c r="W2722" s="418">
        <f>AI2722-I2722</f>
        <v/>
      </c>
      <c r="X2722" s="455" t="n"/>
      <c r="Y2722" s="417" t="n"/>
      <c r="Z2722" s="418" t="n"/>
      <c r="AA2722" s="418" t="n"/>
      <c r="AB2722" s="418" t="n"/>
      <c r="AC2722" s="418" t="n"/>
      <c r="AD2722" s="418" t="n"/>
      <c r="AE2722" s="455" t="n"/>
      <c r="AF2722" s="455" t="n"/>
      <c r="AG2722" s="455" t="n"/>
      <c r="AH2722" s="455" t="n"/>
      <c r="AI2722" s="455" t="n"/>
      <c r="AJ2722" s="455" t="n"/>
      <c r="AK2722" s="455" t="n"/>
      <c r="AL2722" s="455" t="n"/>
      <c r="AM2722" s="455" t="n"/>
      <c r="AN2722" s="455" t="n"/>
      <c r="AO2722" s="455" t="n"/>
      <c r="AP2722" s="455" t="n"/>
      <c r="AQ2722" s="455" t="n"/>
      <c r="AR2722" s="418" t="n"/>
      <c r="AS2722" s="418" t="n"/>
      <c r="AT2722" s="418" t="n"/>
    </row>
    <row r="2723">
      <c r="A2723" s="417" t="n">
        <v>2714</v>
      </c>
      <c r="B2723" s="418" t="inlineStr">
        <is>
          <t>Cy Management Fee, Thc Charges, Bl Fee,FCR Fee, VGM Processing Fee</t>
        </is>
      </c>
      <c r="C2723" s="418" t="inlineStr">
        <is>
          <t>អ៊ិចស្ពែឌីធ័រ ខេមបូឌា អិលធីឌី</t>
        </is>
      </c>
      <c r="D2723" s="418" t="inlineStr">
        <is>
          <t>L001-100045898</t>
        </is>
      </c>
      <c r="E2723" s="418" t="inlineStr">
        <is>
          <t>TI-0231532</t>
        </is>
      </c>
      <c r="F2723" s="419" t="n">
        <v>44719</v>
      </c>
      <c r="G2723" s="420" t="n">
        <v>24630</v>
      </c>
      <c r="H2723" s="418" t="n"/>
      <c r="I2723" s="455" t="n">
        <v>24630</v>
      </c>
      <c r="J2723" s="418">
        <f>IF(L2723&lt;&gt;"",L2723,K2723)</f>
        <v/>
      </c>
      <c r="K2723" s="418">
        <f>IF(AND(T2723=TRUE, U2723=TRUE, V2723=TRUE), IF(W2723&lt;-0.05, "អនុញ្ញាត (អ្នកផ្គត់ផ្គង់ប្រកាសខ្វះ)", "បានប្រកាស (អនុញ្ញាត)"), IF(AND(T2723=FALSE, U2723=FALSE, V2723=FALSE), "ព្យួរទុក (មិនមានទិន្នន័យ)", "ប្រកាសខុស (ព្យួរទុក)"))</f>
        <v/>
      </c>
      <c r="L2723" s="418" t="inlineStr"/>
      <c r="M2723" s="418" t="inlineStr"/>
      <c r="N2723" s="455" t="n"/>
      <c r="O2723" s="455">
        <f>IF(W2723&lt;0,AI2723,I2723)</f>
        <v/>
      </c>
      <c r="P2723" s="455">
        <f>I2723-O2723</f>
        <v/>
      </c>
      <c r="Q2723" s="418" t="n"/>
      <c r="R2723" s="418" t="inlineStr">
        <is>
          <t>TI-0231532</t>
        </is>
      </c>
      <c r="S2723" s="418" t="inlineStr"/>
      <c r="T2723" s="418">
        <f>R2723=S2723</f>
        <v/>
      </c>
      <c r="U2723" s="418">
        <f>AND(MONTH(F2723)=MONTH(Y2723), YEAR(F2723)=YEAR(Y2723))</f>
        <v/>
      </c>
      <c r="V2723" s="418">
        <f>AND(AC2723&lt;&gt;"", 'Company information'!D$4&lt;&gt;"", RIGHT(SUBSTITUTE(AC2723,"-",""),9)=RIGHT(SUBSTITUTE('Company information'!D$4,"-",""),9))</f>
        <v/>
      </c>
      <c r="W2723" s="418">
        <f>AI2723-I2723</f>
        <v/>
      </c>
      <c r="X2723" s="455" t="n"/>
      <c r="Y2723" s="417" t="n"/>
      <c r="Z2723" s="418" t="n"/>
      <c r="AA2723" s="418" t="n"/>
      <c r="AB2723" s="418" t="n"/>
      <c r="AC2723" s="418" t="n"/>
      <c r="AD2723" s="418" t="n"/>
      <c r="AE2723" s="455" t="n"/>
      <c r="AF2723" s="455" t="n"/>
      <c r="AG2723" s="455" t="n"/>
      <c r="AH2723" s="455" t="n"/>
      <c r="AI2723" s="455" t="n"/>
      <c r="AJ2723" s="455" t="n"/>
      <c r="AK2723" s="455" t="n"/>
      <c r="AL2723" s="455" t="n"/>
      <c r="AM2723" s="455" t="n"/>
      <c r="AN2723" s="455" t="n"/>
      <c r="AO2723" s="455" t="n"/>
      <c r="AP2723" s="455" t="n"/>
      <c r="AQ2723" s="455" t="n"/>
      <c r="AR2723" s="418" t="n"/>
      <c r="AS2723" s="418" t="n"/>
      <c r="AT2723" s="418" t="n"/>
    </row>
    <row r="2724">
      <c r="A2724" s="417" t="n">
        <v>2715</v>
      </c>
      <c r="B2724" s="418" t="inlineStr">
        <is>
          <t>Export Administration fee</t>
        </is>
      </c>
      <c r="C2724" s="418" t="inlineStr">
        <is>
          <t>ឆាយ ដា ឡូយីស្ទីក</t>
        </is>
      </c>
      <c r="D2724" s="418" t="inlineStr">
        <is>
          <t>L001-100063098</t>
        </is>
      </c>
      <c r="E2724" s="418" t="inlineStr">
        <is>
          <t>2207008513</t>
        </is>
      </c>
      <c r="F2724" s="419" t="n">
        <v>44767</v>
      </c>
      <c r="G2724" s="420" t="n">
        <v>89856</v>
      </c>
      <c r="H2724" s="418" t="n"/>
      <c r="I2724" s="455" t="n">
        <v>89856</v>
      </c>
      <c r="J2724" s="418">
        <f>IF(L2724&lt;&gt;"",L2724,K2724)</f>
        <v/>
      </c>
      <c r="K2724" s="418">
        <f>IF(AND(T2724=TRUE, U2724=TRUE, V2724=TRUE), IF(W2724&lt;-0.05, "អនុញ្ញាត (អ្នកផ្គត់ផ្គង់ប្រកាសខ្វះ)", "បានប្រកាស (អនុញ្ញាត)"), IF(AND(T2724=FALSE, U2724=FALSE, V2724=FALSE), "ព្យួរទុក (មិនមានទិន្នន័យ)", "ប្រកាសខុស (ព្យួរទុក)"))</f>
        <v/>
      </c>
      <c r="L2724" s="418" t="inlineStr"/>
      <c r="M2724" s="418" t="inlineStr"/>
      <c r="N2724" s="455" t="n"/>
      <c r="O2724" s="455">
        <f>IF(W2724&lt;0,AI2724,I2724)</f>
        <v/>
      </c>
      <c r="P2724" s="455">
        <f>I2724-O2724</f>
        <v/>
      </c>
      <c r="Q2724" s="418" t="n"/>
      <c r="R2724" s="418" t="inlineStr">
        <is>
          <t>2207008513</t>
        </is>
      </c>
      <c r="S2724" s="418" t="inlineStr"/>
      <c r="T2724" s="418">
        <f>R2724=S2724</f>
        <v/>
      </c>
      <c r="U2724" s="418">
        <f>AND(MONTH(F2724)=MONTH(Y2724), YEAR(F2724)=YEAR(Y2724))</f>
        <v/>
      </c>
      <c r="V2724" s="418">
        <f>AND(AC2724&lt;&gt;"", 'Company information'!D$4&lt;&gt;"", RIGHT(SUBSTITUTE(AC2724,"-",""),9)=RIGHT(SUBSTITUTE('Company information'!D$4,"-",""),9))</f>
        <v/>
      </c>
      <c r="W2724" s="418">
        <f>AI2724-I2724</f>
        <v/>
      </c>
      <c r="X2724" s="455" t="n"/>
      <c r="Y2724" s="417" t="n"/>
      <c r="Z2724" s="418" t="n"/>
      <c r="AA2724" s="418" t="n"/>
      <c r="AB2724" s="418" t="n"/>
      <c r="AC2724" s="418" t="n"/>
      <c r="AD2724" s="418" t="n"/>
      <c r="AE2724" s="455" t="n"/>
      <c r="AF2724" s="455" t="n"/>
      <c r="AG2724" s="455" t="n"/>
      <c r="AH2724" s="455" t="n"/>
      <c r="AI2724" s="455" t="n"/>
      <c r="AJ2724" s="455" t="n"/>
      <c r="AK2724" s="455" t="n"/>
      <c r="AL2724" s="455" t="n"/>
      <c r="AM2724" s="455" t="n"/>
      <c r="AN2724" s="455" t="n"/>
      <c r="AO2724" s="455" t="n"/>
      <c r="AP2724" s="455" t="n"/>
      <c r="AQ2724" s="455" t="n"/>
      <c r="AR2724" s="418" t="n"/>
      <c r="AS2724" s="418" t="n"/>
      <c r="AT2724" s="418" t="n"/>
    </row>
    <row r="2725">
      <c r="A2725" s="417" t="n">
        <v>2716</v>
      </c>
      <c r="B2725" s="418" t="inlineStr">
        <is>
          <t>Export Administration fee</t>
        </is>
      </c>
      <c r="C2725" s="418" t="inlineStr">
        <is>
          <t>ឆាយ ដា ឡូយីស្ទីក</t>
        </is>
      </c>
      <c r="D2725" s="418" t="inlineStr">
        <is>
          <t>L001-100063098</t>
        </is>
      </c>
      <c r="E2725" s="418" t="inlineStr">
        <is>
          <t>2207008218</t>
        </is>
      </c>
      <c r="F2725" s="419" t="n">
        <v>44760</v>
      </c>
      <c r="G2725" s="420" t="n">
        <v>89856</v>
      </c>
      <c r="H2725" s="418" t="n"/>
      <c r="I2725" s="455" t="n">
        <v>89856</v>
      </c>
      <c r="J2725" s="418">
        <f>IF(L2725&lt;&gt;"",L2725,K2725)</f>
        <v/>
      </c>
      <c r="K2725" s="418">
        <f>IF(AND(T2725=TRUE, U2725=TRUE, V2725=TRUE), IF(W2725&lt;-0.05, "អនុញ្ញាត (អ្នកផ្គត់ផ្គង់ប្រកាសខ្វះ)", "បានប្រកាស (អនុញ្ញាត)"), IF(AND(T2725=FALSE, U2725=FALSE, V2725=FALSE), "ព្យួរទុក (មិនមានទិន្នន័យ)", "ប្រកាសខុស (ព្យួរទុក)"))</f>
        <v/>
      </c>
      <c r="L2725" s="418" t="inlineStr"/>
      <c r="M2725" s="418" t="inlineStr"/>
      <c r="N2725" s="455" t="n"/>
      <c r="O2725" s="455">
        <f>IF(W2725&lt;0,AI2725,I2725)</f>
        <v/>
      </c>
      <c r="P2725" s="455">
        <f>I2725-O2725</f>
        <v/>
      </c>
      <c r="Q2725" s="418" t="n"/>
      <c r="R2725" s="418" t="inlineStr">
        <is>
          <t>2207008218</t>
        </is>
      </c>
      <c r="S2725" s="418" t="inlineStr"/>
      <c r="T2725" s="418">
        <f>R2725=S2725</f>
        <v/>
      </c>
      <c r="U2725" s="418">
        <f>AND(MONTH(F2725)=MONTH(Y2725), YEAR(F2725)=YEAR(Y2725))</f>
        <v/>
      </c>
      <c r="V2725" s="418">
        <f>AND(AC2725&lt;&gt;"", 'Company information'!D$4&lt;&gt;"", RIGHT(SUBSTITUTE(AC2725,"-",""),9)=RIGHT(SUBSTITUTE('Company information'!D$4,"-",""),9))</f>
        <v/>
      </c>
      <c r="W2725" s="418">
        <f>AI2725-I2725</f>
        <v/>
      </c>
      <c r="X2725" s="455" t="n"/>
      <c r="Y2725" s="417" t="n"/>
      <c r="Z2725" s="418" t="n"/>
      <c r="AA2725" s="418" t="n"/>
      <c r="AB2725" s="418" t="n"/>
      <c r="AC2725" s="418" t="n"/>
      <c r="AD2725" s="418" t="n"/>
      <c r="AE2725" s="455" t="n"/>
      <c r="AF2725" s="455" t="n"/>
      <c r="AG2725" s="455" t="n"/>
      <c r="AH2725" s="455" t="n"/>
      <c r="AI2725" s="455" t="n"/>
      <c r="AJ2725" s="455" t="n"/>
      <c r="AK2725" s="455" t="n"/>
      <c r="AL2725" s="455" t="n"/>
      <c r="AM2725" s="455" t="n"/>
      <c r="AN2725" s="455" t="n"/>
      <c r="AO2725" s="455" t="n"/>
      <c r="AP2725" s="455" t="n"/>
      <c r="AQ2725" s="455" t="n"/>
      <c r="AR2725" s="418" t="n"/>
      <c r="AS2725" s="418" t="n"/>
      <c r="AT2725" s="418" t="n"/>
    </row>
    <row r="2726">
      <c r="A2726" s="417" t="n">
        <v>2717</v>
      </c>
      <c r="B2726" s="418" t="inlineStr">
        <is>
          <t>Export Administration fee</t>
        </is>
      </c>
      <c r="C2726" s="418" t="inlineStr">
        <is>
          <t>ឆាយ ដា ឡូយីស្ទីក</t>
        </is>
      </c>
      <c r="D2726" s="418" t="inlineStr">
        <is>
          <t>L001-100063098</t>
        </is>
      </c>
      <c r="E2726" s="418" t="inlineStr">
        <is>
          <t>2207007908</t>
        </is>
      </c>
      <c r="F2726" s="419" t="n">
        <v>44872</v>
      </c>
      <c r="G2726" s="420" t="n">
        <v>89834</v>
      </c>
      <c r="H2726" s="418" t="n"/>
      <c r="I2726" s="455" t="n">
        <v>89834</v>
      </c>
      <c r="J2726" s="418">
        <f>IF(L2726&lt;&gt;"",L2726,K2726)</f>
        <v/>
      </c>
      <c r="K2726" s="418">
        <f>IF(AND(T2726=TRUE, U2726=TRUE, V2726=TRUE), IF(W2726&lt;-0.05, "អនុញ្ញាត (អ្នកផ្គត់ផ្គង់ប្រកាសខ្វះ)", "បានប្រកាស (អនុញ្ញាត)"), IF(AND(T2726=FALSE, U2726=FALSE, V2726=FALSE), "ព្យួរទុក (មិនមានទិន្នន័យ)", "ប្រកាសខុស (ព្យួរទុក)"))</f>
        <v/>
      </c>
      <c r="L2726" s="418" t="inlineStr"/>
      <c r="M2726" s="418" t="inlineStr"/>
      <c r="N2726" s="455" t="n"/>
      <c r="O2726" s="455">
        <f>IF(W2726&lt;0,AI2726,I2726)</f>
        <v/>
      </c>
      <c r="P2726" s="455">
        <f>I2726-O2726</f>
        <v/>
      </c>
      <c r="Q2726" s="418" t="n"/>
      <c r="R2726" s="418" t="inlineStr">
        <is>
          <t>2207007908</t>
        </is>
      </c>
      <c r="S2726" s="418" t="inlineStr"/>
      <c r="T2726" s="418">
        <f>R2726=S2726</f>
        <v/>
      </c>
      <c r="U2726" s="418">
        <f>AND(MONTH(F2726)=MONTH(Y2726), YEAR(F2726)=YEAR(Y2726))</f>
        <v/>
      </c>
      <c r="V2726" s="418">
        <f>AND(AC2726&lt;&gt;"", 'Company information'!D$4&lt;&gt;"", RIGHT(SUBSTITUTE(AC2726,"-",""),9)=RIGHT(SUBSTITUTE('Company information'!D$4,"-",""),9))</f>
        <v/>
      </c>
      <c r="W2726" s="418">
        <f>AI2726-I2726</f>
        <v/>
      </c>
      <c r="X2726" s="455" t="n"/>
      <c r="Y2726" s="417" t="n"/>
      <c r="Z2726" s="418" t="n"/>
      <c r="AA2726" s="418" t="n"/>
      <c r="AB2726" s="418" t="n"/>
      <c r="AC2726" s="418" t="n"/>
      <c r="AD2726" s="418" t="n"/>
      <c r="AE2726" s="455" t="n"/>
      <c r="AF2726" s="455" t="n"/>
      <c r="AG2726" s="455" t="n"/>
      <c r="AH2726" s="455" t="n"/>
      <c r="AI2726" s="455" t="n"/>
      <c r="AJ2726" s="455" t="n"/>
      <c r="AK2726" s="455" t="n"/>
      <c r="AL2726" s="455" t="n"/>
      <c r="AM2726" s="455" t="n"/>
      <c r="AN2726" s="455" t="n"/>
      <c r="AO2726" s="455" t="n"/>
      <c r="AP2726" s="455" t="n"/>
      <c r="AQ2726" s="455" t="n"/>
      <c r="AR2726" s="418" t="n"/>
      <c r="AS2726" s="418" t="n"/>
      <c r="AT2726" s="418" t="n"/>
    </row>
    <row r="2727">
      <c r="A2727" s="417" t="n">
        <v>2718</v>
      </c>
      <c r="B2727" s="418" t="inlineStr">
        <is>
          <t>Export Administration fee</t>
        </is>
      </c>
      <c r="C2727" s="418" t="inlineStr">
        <is>
          <t>ឆាយ ដា ឡូយីស្ទីក</t>
        </is>
      </c>
      <c r="D2727" s="418" t="inlineStr">
        <is>
          <t>L001-100063098</t>
        </is>
      </c>
      <c r="E2727" s="418" t="inlineStr">
        <is>
          <t>2207007904</t>
        </is>
      </c>
      <c r="F2727" s="419" t="n">
        <v>44872</v>
      </c>
      <c r="G2727" s="420" t="n">
        <v>89834</v>
      </c>
      <c r="H2727" s="418" t="n"/>
      <c r="I2727" s="455" t="n">
        <v>89834</v>
      </c>
      <c r="J2727" s="418">
        <f>IF(L2727&lt;&gt;"",L2727,K2727)</f>
        <v/>
      </c>
      <c r="K2727" s="418">
        <f>IF(AND(T2727=TRUE, U2727=TRUE, V2727=TRUE), IF(W2727&lt;-0.05, "អនុញ្ញាត (អ្នកផ្គត់ផ្គង់ប្រកាសខ្វះ)", "បានប្រកាស (អនុញ្ញាត)"), IF(AND(T2727=FALSE, U2727=FALSE, V2727=FALSE), "ព្យួរទុក (មិនមានទិន្នន័យ)", "ប្រកាសខុស (ព្យួរទុក)"))</f>
        <v/>
      </c>
      <c r="L2727" s="418" t="inlineStr"/>
      <c r="M2727" s="418" t="inlineStr"/>
      <c r="N2727" s="455" t="n"/>
      <c r="O2727" s="455">
        <f>IF(W2727&lt;0,AI2727,I2727)</f>
        <v/>
      </c>
      <c r="P2727" s="455">
        <f>I2727-O2727</f>
        <v/>
      </c>
      <c r="Q2727" s="418" t="n"/>
      <c r="R2727" s="418" t="inlineStr">
        <is>
          <t>2207007904</t>
        </is>
      </c>
      <c r="S2727" s="418" t="inlineStr"/>
      <c r="T2727" s="418">
        <f>R2727=S2727</f>
        <v/>
      </c>
      <c r="U2727" s="418">
        <f>AND(MONTH(F2727)=MONTH(Y2727), YEAR(F2727)=YEAR(Y2727))</f>
        <v/>
      </c>
      <c r="V2727" s="418">
        <f>AND(AC2727&lt;&gt;"", 'Company information'!D$4&lt;&gt;"", RIGHT(SUBSTITUTE(AC2727,"-",""),9)=RIGHT(SUBSTITUTE('Company information'!D$4,"-",""),9))</f>
        <v/>
      </c>
      <c r="W2727" s="418">
        <f>AI2727-I2727</f>
        <v/>
      </c>
      <c r="X2727" s="455" t="n"/>
      <c r="Y2727" s="417" t="n"/>
      <c r="Z2727" s="418" t="n"/>
      <c r="AA2727" s="418" t="n"/>
      <c r="AB2727" s="418" t="n"/>
      <c r="AC2727" s="418" t="n"/>
      <c r="AD2727" s="418" t="n"/>
      <c r="AE2727" s="455" t="n"/>
      <c r="AF2727" s="455" t="n"/>
      <c r="AG2727" s="455" t="n"/>
      <c r="AH2727" s="455" t="n"/>
      <c r="AI2727" s="455" t="n"/>
      <c r="AJ2727" s="455" t="n"/>
      <c r="AK2727" s="455" t="n"/>
      <c r="AL2727" s="455" t="n"/>
      <c r="AM2727" s="455" t="n"/>
      <c r="AN2727" s="455" t="n"/>
      <c r="AO2727" s="455" t="n"/>
      <c r="AP2727" s="455" t="n"/>
      <c r="AQ2727" s="455" t="n"/>
      <c r="AR2727" s="418" t="n"/>
      <c r="AS2727" s="418" t="n"/>
      <c r="AT2727" s="418" t="n"/>
    </row>
    <row r="2728">
      <c r="A2728" s="417" t="n">
        <v>2719</v>
      </c>
      <c r="B2728" s="418" t="inlineStr">
        <is>
          <t>Export Administration fee</t>
        </is>
      </c>
      <c r="C2728" s="418" t="inlineStr">
        <is>
          <t>ឆាយ ដា ឡូយីស្ទីក</t>
        </is>
      </c>
      <c r="D2728" s="418" t="inlineStr">
        <is>
          <t>L001-100063098</t>
        </is>
      </c>
      <c r="E2728" s="418" t="inlineStr">
        <is>
          <t>2207007895</t>
        </is>
      </c>
      <c r="F2728" s="419" t="n">
        <v>44872</v>
      </c>
      <c r="G2728" s="420" t="n">
        <v>89834</v>
      </c>
      <c r="H2728" s="418" t="n"/>
      <c r="I2728" s="455" t="n">
        <v>89834</v>
      </c>
      <c r="J2728" s="418">
        <f>IF(L2728&lt;&gt;"",L2728,K2728)</f>
        <v/>
      </c>
      <c r="K2728" s="418">
        <f>IF(AND(T2728=TRUE, U2728=TRUE, V2728=TRUE), IF(W2728&lt;-0.05, "អនុញ្ញាត (អ្នកផ្គត់ផ្គង់ប្រកាសខ្វះ)", "បានប្រកាស (អនុញ្ញាត)"), IF(AND(T2728=FALSE, U2728=FALSE, V2728=FALSE), "ព្យួរទុក (មិនមានទិន្នន័យ)", "ប្រកាសខុស (ព្យួរទុក)"))</f>
        <v/>
      </c>
      <c r="L2728" s="418" t="inlineStr"/>
      <c r="M2728" s="418" t="inlineStr"/>
      <c r="N2728" s="455" t="n"/>
      <c r="O2728" s="455">
        <f>IF(W2728&lt;0,AI2728,I2728)</f>
        <v/>
      </c>
      <c r="P2728" s="455">
        <f>I2728-O2728</f>
        <v/>
      </c>
      <c r="Q2728" s="418" t="n"/>
      <c r="R2728" s="418" t="inlineStr">
        <is>
          <t>2207007895</t>
        </is>
      </c>
      <c r="S2728" s="418" t="inlineStr"/>
      <c r="T2728" s="418">
        <f>R2728=S2728</f>
        <v/>
      </c>
      <c r="U2728" s="418">
        <f>AND(MONTH(F2728)=MONTH(Y2728), YEAR(F2728)=YEAR(Y2728))</f>
        <v/>
      </c>
      <c r="V2728" s="418">
        <f>AND(AC2728&lt;&gt;"", 'Company information'!D$4&lt;&gt;"", RIGHT(SUBSTITUTE(AC2728,"-",""),9)=RIGHT(SUBSTITUTE('Company information'!D$4,"-",""),9))</f>
        <v/>
      </c>
      <c r="W2728" s="418">
        <f>AI2728-I2728</f>
        <v/>
      </c>
      <c r="X2728" s="455" t="n"/>
      <c r="Y2728" s="417" t="n"/>
      <c r="Z2728" s="418" t="n"/>
      <c r="AA2728" s="418" t="n"/>
      <c r="AB2728" s="418" t="n"/>
      <c r="AC2728" s="418" t="n"/>
      <c r="AD2728" s="418" t="n"/>
      <c r="AE2728" s="455" t="n"/>
      <c r="AF2728" s="455" t="n"/>
      <c r="AG2728" s="455" t="n"/>
      <c r="AH2728" s="455" t="n"/>
      <c r="AI2728" s="455" t="n"/>
      <c r="AJ2728" s="455" t="n"/>
      <c r="AK2728" s="455" t="n"/>
      <c r="AL2728" s="455" t="n"/>
      <c r="AM2728" s="455" t="n"/>
      <c r="AN2728" s="455" t="n"/>
      <c r="AO2728" s="455" t="n"/>
      <c r="AP2728" s="455" t="n"/>
      <c r="AQ2728" s="455" t="n"/>
      <c r="AR2728" s="418" t="n"/>
      <c r="AS2728" s="418" t="n"/>
      <c r="AT2728" s="418" t="n"/>
    </row>
    <row r="2729">
      <c r="A2729" s="417" t="n">
        <v>2720</v>
      </c>
      <c r="B2729" s="418" t="inlineStr">
        <is>
          <t>Clearance &amp; Trucking fee</t>
        </is>
      </c>
      <c r="C2729" s="418" t="inlineStr">
        <is>
          <t>56ប៊ី-លីង សឹបផ្លាយ ឆេន មេនេចម៉ិន ឯ.ក</t>
        </is>
      </c>
      <c r="D2729" s="418" t="inlineStr">
        <is>
          <t>K004-902004795</t>
        </is>
      </c>
      <c r="E2729" s="418" t="inlineStr">
        <is>
          <t>TI2022-0599</t>
        </is>
      </c>
      <c r="F2729" s="419" t="n">
        <v>44771</v>
      </c>
      <c r="G2729" s="420" t="n">
        <v>186778</v>
      </c>
      <c r="H2729" s="418" t="n"/>
      <c r="I2729" s="455" t="n">
        <v>186778</v>
      </c>
      <c r="J2729" s="418">
        <f>IF(L2729&lt;&gt;"",L2729,K2729)</f>
        <v/>
      </c>
      <c r="K2729" s="418">
        <f>IF(AND(T2729=TRUE, U2729=TRUE, V2729=TRUE), IF(W2729&lt;-0.05, "អនុញ្ញាត (អ្នកផ្គត់ផ្គង់ប្រកាសខ្វះ)", "បានប្រកាស (អនុញ្ញាត)"), IF(AND(T2729=FALSE, U2729=FALSE, V2729=FALSE), "ព្យួរទុក (មិនមានទិន្នន័យ)", "ប្រកាសខុស (ព្យួរទុក)"))</f>
        <v/>
      </c>
      <c r="L2729" s="418" t="inlineStr"/>
      <c r="M2729" s="418" t="inlineStr"/>
      <c r="N2729" s="455" t="n"/>
      <c r="O2729" s="455">
        <f>IF(W2729&lt;0,AI2729,I2729)</f>
        <v/>
      </c>
      <c r="P2729" s="455">
        <f>I2729-O2729</f>
        <v/>
      </c>
      <c r="Q2729" s="418" t="n"/>
      <c r="R2729" s="418" t="inlineStr">
        <is>
          <t>TI2022-0599</t>
        </is>
      </c>
      <c r="S2729" s="418" t="inlineStr"/>
      <c r="T2729" s="418">
        <f>R2729=S2729</f>
        <v/>
      </c>
      <c r="U2729" s="418">
        <f>AND(MONTH(F2729)=MONTH(Y2729), YEAR(F2729)=YEAR(Y2729))</f>
        <v/>
      </c>
      <c r="V2729" s="418">
        <f>AND(AC2729&lt;&gt;"", 'Company information'!D$4&lt;&gt;"", RIGHT(SUBSTITUTE(AC2729,"-",""),9)=RIGHT(SUBSTITUTE('Company information'!D$4,"-",""),9))</f>
        <v/>
      </c>
      <c r="W2729" s="418">
        <f>AI2729-I2729</f>
        <v/>
      </c>
      <c r="X2729" s="455" t="n"/>
      <c r="Y2729" s="417" t="n"/>
      <c r="Z2729" s="418" t="n"/>
      <c r="AA2729" s="418" t="n"/>
      <c r="AB2729" s="418" t="n"/>
      <c r="AC2729" s="418" t="n"/>
      <c r="AD2729" s="418" t="n"/>
      <c r="AE2729" s="455" t="n"/>
      <c r="AF2729" s="455" t="n"/>
      <c r="AG2729" s="455" t="n"/>
      <c r="AH2729" s="455" t="n"/>
      <c r="AI2729" s="455" t="n"/>
      <c r="AJ2729" s="455" t="n"/>
      <c r="AK2729" s="455" t="n"/>
      <c r="AL2729" s="455" t="n"/>
      <c r="AM2729" s="455" t="n"/>
      <c r="AN2729" s="455" t="n"/>
      <c r="AO2729" s="455" t="n"/>
      <c r="AP2729" s="455" t="n"/>
      <c r="AQ2729" s="455" t="n"/>
      <c r="AR2729" s="418" t="n"/>
      <c r="AS2729" s="418" t="n"/>
      <c r="AT2729" s="418" t="n"/>
    </row>
    <row r="2730">
      <c r="A2730" s="417" t="n">
        <v>2721</v>
      </c>
      <c r="B2730" s="418" t="inlineStr">
        <is>
          <t>Clearance &amp; Trucking fee</t>
        </is>
      </c>
      <c r="C2730" s="418" t="inlineStr">
        <is>
          <t>56ប៊ី-លីង សឹបផ្លាយ ឆេន មេនេចម៉ិន ឯ.ក</t>
        </is>
      </c>
      <c r="D2730" s="418" t="inlineStr">
        <is>
          <t>K004-902004795</t>
        </is>
      </c>
      <c r="E2730" s="418" t="inlineStr">
        <is>
          <t>TI2022-0598</t>
        </is>
      </c>
      <c r="F2730" s="419" t="n">
        <v>44771</v>
      </c>
      <c r="G2730" s="420" t="n">
        <v>186778</v>
      </c>
      <c r="H2730" s="418" t="n"/>
      <c r="I2730" s="455" t="n">
        <v>186778</v>
      </c>
      <c r="J2730" s="418">
        <f>IF(L2730&lt;&gt;"",L2730,K2730)</f>
        <v/>
      </c>
      <c r="K2730" s="418">
        <f>IF(AND(T2730=TRUE, U2730=TRUE, V2730=TRUE), IF(W2730&lt;-0.05, "អនុញ្ញាត (អ្នកផ្គត់ផ្គង់ប្រកាសខ្វះ)", "បានប្រកាស (អនុញ្ញាត)"), IF(AND(T2730=FALSE, U2730=FALSE, V2730=FALSE), "ព្យួរទុក (មិនមានទិន្នន័យ)", "ប្រកាសខុស (ព្យួរទុក)"))</f>
        <v/>
      </c>
      <c r="L2730" s="418" t="inlineStr"/>
      <c r="M2730" s="418" t="inlineStr"/>
      <c r="N2730" s="455" t="n"/>
      <c r="O2730" s="455">
        <f>IF(W2730&lt;0,AI2730,I2730)</f>
        <v/>
      </c>
      <c r="P2730" s="455">
        <f>I2730-O2730</f>
        <v/>
      </c>
      <c r="Q2730" s="418" t="n"/>
      <c r="R2730" s="418" t="inlineStr">
        <is>
          <t>TI2022-0598</t>
        </is>
      </c>
      <c r="S2730" s="418" t="inlineStr"/>
      <c r="T2730" s="418">
        <f>R2730=S2730</f>
        <v/>
      </c>
      <c r="U2730" s="418">
        <f>AND(MONTH(F2730)=MONTH(Y2730), YEAR(F2730)=YEAR(Y2730))</f>
        <v/>
      </c>
      <c r="V2730" s="418">
        <f>AND(AC2730&lt;&gt;"", 'Company information'!D$4&lt;&gt;"", RIGHT(SUBSTITUTE(AC2730,"-",""),9)=RIGHT(SUBSTITUTE('Company information'!D$4,"-",""),9))</f>
        <v/>
      </c>
      <c r="W2730" s="418">
        <f>AI2730-I2730</f>
        <v/>
      </c>
      <c r="X2730" s="455" t="n"/>
      <c r="Y2730" s="417" t="n"/>
      <c r="Z2730" s="418" t="n"/>
      <c r="AA2730" s="418" t="n"/>
      <c r="AB2730" s="418" t="n"/>
      <c r="AC2730" s="418" t="n"/>
      <c r="AD2730" s="418" t="n"/>
      <c r="AE2730" s="455" t="n"/>
      <c r="AF2730" s="455" t="n"/>
      <c r="AG2730" s="455" t="n"/>
      <c r="AH2730" s="455" t="n"/>
      <c r="AI2730" s="455" t="n"/>
      <c r="AJ2730" s="455" t="n"/>
      <c r="AK2730" s="455" t="n"/>
      <c r="AL2730" s="455" t="n"/>
      <c r="AM2730" s="455" t="n"/>
      <c r="AN2730" s="455" t="n"/>
      <c r="AO2730" s="455" t="n"/>
      <c r="AP2730" s="455" t="n"/>
      <c r="AQ2730" s="455" t="n"/>
      <c r="AR2730" s="418" t="n"/>
      <c r="AS2730" s="418" t="n"/>
      <c r="AT2730" s="418" t="n"/>
    </row>
    <row r="2731">
      <c r="A2731" s="417" t="n">
        <v>2722</v>
      </c>
      <c r="B2731" s="418" t="inlineStr">
        <is>
          <t>Clearance &amp; Trucking fee</t>
        </is>
      </c>
      <c r="C2731" s="418" t="inlineStr">
        <is>
          <t>56ប៊ី-លីង សឹបផ្លាយ ឆេន មេនេចម៉ិន ឯ.ក</t>
        </is>
      </c>
      <c r="D2731" s="418" t="inlineStr">
        <is>
          <t>K004-902004795</t>
        </is>
      </c>
      <c r="E2731" s="418" t="inlineStr">
        <is>
          <t>TI2022-0597</t>
        </is>
      </c>
      <c r="F2731" s="419" t="n">
        <v>44771</v>
      </c>
      <c r="G2731" s="420" t="n">
        <v>186778</v>
      </c>
      <c r="H2731" s="418" t="n"/>
      <c r="I2731" s="455" t="n">
        <v>186778</v>
      </c>
      <c r="J2731" s="418">
        <f>IF(L2731&lt;&gt;"",L2731,K2731)</f>
        <v/>
      </c>
      <c r="K2731" s="418">
        <f>IF(AND(T2731=TRUE, U2731=TRUE, V2731=TRUE), IF(W2731&lt;-0.05, "អនុញ្ញាត (អ្នកផ្គត់ផ្គង់ប្រកាសខ្វះ)", "បានប្រកាស (អនុញ្ញាត)"), IF(AND(T2731=FALSE, U2731=FALSE, V2731=FALSE), "ព្យួរទុក (មិនមានទិន្នន័យ)", "ប្រកាសខុស (ព្យួរទុក)"))</f>
        <v/>
      </c>
      <c r="L2731" s="418" t="inlineStr"/>
      <c r="M2731" s="418" t="inlineStr"/>
      <c r="N2731" s="455" t="n"/>
      <c r="O2731" s="455">
        <f>IF(W2731&lt;0,AI2731,I2731)</f>
        <v/>
      </c>
      <c r="P2731" s="455">
        <f>I2731-O2731</f>
        <v/>
      </c>
      <c r="Q2731" s="418" t="n"/>
      <c r="R2731" s="418" t="inlineStr">
        <is>
          <t>TI2022-0597</t>
        </is>
      </c>
      <c r="S2731" s="418" t="inlineStr"/>
      <c r="T2731" s="418">
        <f>R2731=S2731</f>
        <v/>
      </c>
      <c r="U2731" s="418">
        <f>AND(MONTH(F2731)=MONTH(Y2731), YEAR(F2731)=YEAR(Y2731))</f>
        <v/>
      </c>
      <c r="V2731" s="418">
        <f>AND(AC2731&lt;&gt;"", 'Company information'!D$4&lt;&gt;"", RIGHT(SUBSTITUTE(AC2731,"-",""),9)=RIGHT(SUBSTITUTE('Company information'!D$4,"-",""),9))</f>
        <v/>
      </c>
      <c r="W2731" s="418">
        <f>AI2731-I2731</f>
        <v/>
      </c>
      <c r="X2731" s="455" t="n"/>
      <c r="Y2731" s="417" t="n"/>
      <c r="Z2731" s="418" t="n"/>
      <c r="AA2731" s="418" t="n"/>
      <c r="AB2731" s="418" t="n"/>
      <c r="AC2731" s="418" t="n"/>
      <c r="AD2731" s="418" t="n"/>
      <c r="AE2731" s="455" t="n"/>
      <c r="AF2731" s="455" t="n"/>
      <c r="AG2731" s="455" t="n"/>
      <c r="AH2731" s="455" t="n"/>
      <c r="AI2731" s="455" t="n"/>
      <c r="AJ2731" s="455" t="n"/>
      <c r="AK2731" s="455" t="n"/>
      <c r="AL2731" s="455" t="n"/>
      <c r="AM2731" s="455" t="n"/>
      <c r="AN2731" s="455" t="n"/>
      <c r="AO2731" s="455" t="n"/>
      <c r="AP2731" s="455" t="n"/>
      <c r="AQ2731" s="455" t="n"/>
      <c r="AR2731" s="418" t="n"/>
      <c r="AS2731" s="418" t="n"/>
      <c r="AT2731" s="418" t="n"/>
    </row>
    <row r="2732">
      <c r="A2732" s="417" t="n">
        <v>2723</v>
      </c>
      <c r="B2732" s="418" t="inlineStr">
        <is>
          <t>Clearance &amp; Trucking fee</t>
        </is>
      </c>
      <c r="C2732" s="418" t="inlineStr">
        <is>
          <t>56ប៊ី-លីង សឹបផ្លាយ ឆេន មេនេចម៉ិន ឯ.ក</t>
        </is>
      </c>
      <c r="D2732" s="418" t="inlineStr">
        <is>
          <t>K004-902004795</t>
        </is>
      </c>
      <c r="E2732" s="418" t="inlineStr">
        <is>
          <t>TI2022-0596</t>
        </is>
      </c>
      <c r="F2732" s="419" t="n">
        <v>44771</v>
      </c>
      <c r="G2732" s="420" t="n">
        <v>186778</v>
      </c>
      <c r="H2732" s="418" t="n"/>
      <c r="I2732" s="455" t="n">
        <v>186778</v>
      </c>
      <c r="J2732" s="418">
        <f>IF(L2732&lt;&gt;"",L2732,K2732)</f>
        <v/>
      </c>
      <c r="K2732" s="418">
        <f>IF(AND(T2732=TRUE, U2732=TRUE, V2732=TRUE), IF(W2732&lt;-0.05, "អនុញ្ញាត (អ្នកផ្គត់ផ្គង់ប្រកាសខ្វះ)", "បានប្រកាស (អនុញ្ញាត)"), IF(AND(T2732=FALSE, U2732=FALSE, V2732=FALSE), "ព្យួរទុក (មិនមានទិន្នន័យ)", "ប្រកាសខុស (ព្យួរទុក)"))</f>
        <v/>
      </c>
      <c r="L2732" s="418" t="inlineStr"/>
      <c r="M2732" s="418" t="inlineStr"/>
      <c r="N2732" s="455" t="n"/>
      <c r="O2732" s="455">
        <f>IF(W2732&lt;0,AI2732,I2732)</f>
        <v/>
      </c>
      <c r="P2732" s="455">
        <f>I2732-O2732</f>
        <v/>
      </c>
      <c r="Q2732" s="418" t="n"/>
      <c r="R2732" s="418" t="inlineStr">
        <is>
          <t>TI2022-0596</t>
        </is>
      </c>
      <c r="S2732" s="418" t="inlineStr"/>
      <c r="T2732" s="418">
        <f>R2732=S2732</f>
        <v/>
      </c>
      <c r="U2732" s="418">
        <f>AND(MONTH(F2732)=MONTH(Y2732), YEAR(F2732)=YEAR(Y2732))</f>
        <v/>
      </c>
      <c r="V2732" s="418">
        <f>AND(AC2732&lt;&gt;"", 'Company information'!D$4&lt;&gt;"", RIGHT(SUBSTITUTE(AC2732,"-",""),9)=RIGHT(SUBSTITUTE('Company information'!D$4,"-",""),9))</f>
        <v/>
      </c>
      <c r="W2732" s="418">
        <f>AI2732-I2732</f>
        <v/>
      </c>
      <c r="X2732" s="455" t="n"/>
      <c r="Y2732" s="417" t="n"/>
      <c r="Z2732" s="418" t="n"/>
      <c r="AA2732" s="418" t="n"/>
      <c r="AB2732" s="418" t="n"/>
      <c r="AC2732" s="418" t="n"/>
      <c r="AD2732" s="418" t="n"/>
      <c r="AE2732" s="455" t="n"/>
      <c r="AF2732" s="455" t="n"/>
      <c r="AG2732" s="455" t="n"/>
      <c r="AH2732" s="455" t="n"/>
      <c r="AI2732" s="455" t="n"/>
      <c r="AJ2732" s="455" t="n"/>
      <c r="AK2732" s="455" t="n"/>
      <c r="AL2732" s="455" t="n"/>
      <c r="AM2732" s="455" t="n"/>
      <c r="AN2732" s="455" t="n"/>
      <c r="AO2732" s="455" t="n"/>
      <c r="AP2732" s="455" t="n"/>
      <c r="AQ2732" s="455" t="n"/>
      <c r="AR2732" s="418" t="n"/>
      <c r="AS2732" s="418" t="n"/>
      <c r="AT2732" s="418" t="n"/>
    </row>
    <row r="2733">
      <c r="A2733" s="417" t="n">
        <v>2724</v>
      </c>
      <c r="B2733" s="418" t="inlineStr">
        <is>
          <t>Clearance &amp; Trucking fee</t>
        </is>
      </c>
      <c r="C2733" s="418" t="inlineStr">
        <is>
          <t>56ប៊ី-លីង សឹបផ្លាយ ឆេន មេនេចម៉ិន ឯ.ក</t>
        </is>
      </c>
      <c r="D2733" s="418" t="inlineStr">
        <is>
          <t>K004-902004795</t>
        </is>
      </c>
      <c r="E2733" s="418" t="inlineStr">
        <is>
          <t>TI2022-0595</t>
        </is>
      </c>
      <c r="F2733" s="419" t="n">
        <v>44771</v>
      </c>
      <c r="G2733" s="420" t="n">
        <v>186778</v>
      </c>
      <c r="H2733" s="418" t="n"/>
      <c r="I2733" s="455" t="n">
        <v>186778</v>
      </c>
      <c r="J2733" s="418">
        <f>IF(L2733&lt;&gt;"",L2733,K2733)</f>
        <v/>
      </c>
      <c r="K2733" s="418">
        <f>IF(AND(T2733=TRUE, U2733=TRUE, V2733=TRUE), IF(W2733&lt;-0.05, "អនុញ្ញាត (អ្នកផ្គត់ផ្គង់ប្រកាសខ្វះ)", "បានប្រកាស (អនុញ្ញាត)"), IF(AND(T2733=FALSE, U2733=FALSE, V2733=FALSE), "ព្យួរទុក (មិនមានទិន្នន័យ)", "ប្រកាសខុស (ព្យួរទុក)"))</f>
        <v/>
      </c>
      <c r="L2733" s="418" t="inlineStr"/>
      <c r="M2733" s="418" t="inlineStr"/>
      <c r="N2733" s="455" t="n"/>
      <c r="O2733" s="455">
        <f>IF(W2733&lt;0,AI2733,I2733)</f>
        <v/>
      </c>
      <c r="P2733" s="455">
        <f>I2733-O2733</f>
        <v/>
      </c>
      <c r="Q2733" s="418" t="n"/>
      <c r="R2733" s="418" t="inlineStr">
        <is>
          <t>TI2022-0595</t>
        </is>
      </c>
      <c r="S2733" s="418" t="inlineStr"/>
      <c r="T2733" s="418">
        <f>R2733=S2733</f>
        <v/>
      </c>
      <c r="U2733" s="418">
        <f>AND(MONTH(F2733)=MONTH(Y2733), YEAR(F2733)=YEAR(Y2733))</f>
        <v/>
      </c>
      <c r="V2733" s="418">
        <f>AND(AC2733&lt;&gt;"", 'Company information'!D$4&lt;&gt;"", RIGHT(SUBSTITUTE(AC2733,"-",""),9)=RIGHT(SUBSTITUTE('Company information'!D$4,"-",""),9))</f>
        <v/>
      </c>
      <c r="W2733" s="418">
        <f>AI2733-I2733</f>
        <v/>
      </c>
      <c r="X2733" s="455" t="n"/>
      <c r="Y2733" s="417" t="n"/>
      <c r="Z2733" s="418" t="n"/>
      <c r="AA2733" s="418" t="n"/>
      <c r="AB2733" s="418" t="n"/>
      <c r="AC2733" s="418" t="n"/>
      <c r="AD2733" s="418" t="n"/>
      <c r="AE2733" s="455" t="n"/>
      <c r="AF2733" s="455" t="n"/>
      <c r="AG2733" s="455" t="n"/>
      <c r="AH2733" s="455" t="n"/>
      <c r="AI2733" s="455" t="n"/>
      <c r="AJ2733" s="455" t="n"/>
      <c r="AK2733" s="455" t="n"/>
      <c r="AL2733" s="455" t="n"/>
      <c r="AM2733" s="455" t="n"/>
      <c r="AN2733" s="455" t="n"/>
      <c r="AO2733" s="455" t="n"/>
      <c r="AP2733" s="455" t="n"/>
      <c r="AQ2733" s="455" t="n"/>
      <c r="AR2733" s="418" t="n"/>
      <c r="AS2733" s="418" t="n"/>
      <c r="AT2733" s="418" t="n"/>
    </row>
    <row r="2734">
      <c r="A2734" s="417" t="n">
        <v>2725</v>
      </c>
      <c r="B2734" s="418" t="inlineStr">
        <is>
          <t>Clearance &amp; Trucking fee</t>
        </is>
      </c>
      <c r="C2734" s="418" t="inlineStr">
        <is>
          <t>56ប៊ី-លីង សឹបផ្លាយ ឆេន មេនេចម៉ិន ឯ.ក</t>
        </is>
      </c>
      <c r="D2734" s="418" t="inlineStr">
        <is>
          <t>K004-902004795</t>
        </is>
      </c>
      <c r="E2734" s="418" t="inlineStr">
        <is>
          <t>TI2022-0587</t>
        </is>
      </c>
      <c r="F2734" s="419" t="n">
        <v>44769</v>
      </c>
      <c r="G2734" s="420" t="n">
        <v>186778</v>
      </c>
      <c r="H2734" s="418" t="n"/>
      <c r="I2734" s="455" t="n">
        <v>186778</v>
      </c>
      <c r="J2734" s="418">
        <f>IF(L2734&lt;&gt;"",L2734,K2734)</f>
        <v/>
      </c>
      <c r="K2734" s="418">
        <f>IF(AND(T2734=TRUE, U2734=TRUE, V2734=TRUE), IF(W2734&lt;-0.05, "អនុញ្ញាត (អ្នកផ្គត់ផ្គង់ប្រកាសខ្វះ)", "បានប្រកាស (អនុញ្ញាត)"), IF(AND(T2734=FALSE, U2734=FALSE, V2734=FALSE), "ព្យួរទុក (មិនមានទិន្នន័យ)", "ប្រកាសខុស (ព្យួរទុក)"))</f>
        <v/>
      </c>
      <c r="L2734" s="418" t="inlineStr"/>
      <c r="M2734" s="418" t="inlineStr"/>
      <c r="N2734" s="455" t="n"/>
      <c r="O2734" s="455">
        <f>IF(W2734&lt;0,AI2734,I2734)</f>
        <v/>
      </c>
      <c r="P2734" s="455">
        <f>I2734-O2734</f>
        <v/>
      </c>
      <c r="Q2734" s="418" t="n"/>
      <c r="R2734" s="418" t="inlineStr">
        <is>
          <t>TI2022-0587</t>
        </is>
      </c>
      <c r="S2734" s="418" t="inlineStr"/>
      <c r="T2734" s="418">
        <f>R2734=S2734</f>
        <v/>
      </c>
      <c r="U2734" s="418">
        <f>AND(MONTH(F2734)=MONTH(Y2734), YEAR(F2734)=YEAR(Y2734))</f>
        <v/>
      </c>
      <c r="V2734" s="418">
        <f>AND(AC2734&lt;&gt;"", 'Company information'!D$4&lt;&gt;"", RIGHT(SUBSTITUTE(AC2734,"-",""),9)=RIGHT(SUBSTITUTE('Company information'!D$4,"-",""),9))</f>
        <v/>
      </c>
      <c r="W2734" s="418">
        <f>AI2734-I2734</f>
        <v/>
      </c>
      <c r="X2734" s="455" t="n"/>
      <c r="Y2734" s="417" t="n"/>
      <c r="Z2734" s="418" t="n"/>
      <c r="AA2734" s="418" t="n"/>
      <c r="AB2734" s="418" t="n"/>
      <c r="AC2734" s="418" t="n"/>
      <c r="AD2734" s="418" t="n"/>
      <c r="AE2734" s="455" t="n"/>
      <c r="AF2734" s="455" t="n"/>
      <c r="AG2734" s="455" t="n"/>
      <c r="AH2734" s="455" t="n"/>
      <c r="AI2734" s="455" t="n"/>
      <c r="AJ2734" s="455" t="n"/>
      <c r="AK2734" s="455" t="n"/>
      <c r="AL2734" s="455" t="n"/>
      <c r="AM2734" s="455" t="n"/>
      <c r="AN2734" s="455" t="n"/>
      <c r="AO2734" s="455" t="n"/>
      <c r="AP2734" s="455" t="n"/>
      <c r="AQ2734" s="455" t="n"/>
      <c r="AR2734" s="418" t="n"/>
      <c r="AS2734" s="418" t="n"/>
      <c r="AT2734" s="418" t="n"/>
    </row>
    <row r="2735">
      <c r="A2735" s="417" t="n">
        <v>2726</v>
      </c>
      <c r="B2735" s="418" t="inlineStr">
        <is>
          <t>Clearance &amp; Trucking fee</t>
        </is>
      </c>
      <c r="C2735" s="418" t="inlineStr">
        <is>
          <t>56ប៊ី-លីង សឹបផ្លាយ ឆេន មេនេចម៉ិន ឯ.ក</t>
        </is>
      </c>
      <c r="D2735" s="418" t="inlineStr">
        <is>
          <t>K004-902004795</t>
        </is>
      </c>
      <c r="E2735" s="418" t="inlineStr">
        <is>
          <t>TI2022-0581</t>
        </is>
      </c>
      <c r="F2735" s="419" t="n">
        <v>44764</v>
      </c>
      <c r="G2735" s="420" t="n">
        <v>340549</v>
      </c>
      <c r="H2735" s="418" t="n"/>
      <c r="I2735" s="455" t="n">
        <v>340549</v>
      </c>
      <c r="J2735" s="418">
        <f>IF(L2735&lt;&gt;"",L2735,K2735)</f>
        <v/>
      </c>
      <c r="K2735" s="418">
        <f>IF(AND(T2735=TRUE, U2735=TRUE, V2735=TRUE), IF(W2735&lt;-0.05, "អនុញ្ញាត (អ្នកផ្គត់ផ្គង់ប្រកាសខ្វះ)", "បានប្រកាស (អនុញ្ញាត)"), IF(AND(T2735=FALSE, U2735=FALSE, V2735=FALSE), "ព្យួរទុក (មិនមានទិន្នន័យ)", "ប្រកាសខុស (ព្យួរទុក)"))</f>
        <v/>
      </c>
      <c r="L2735" s="418" t="inlineStr"/>
      <c r="M2735" s="418" t="inlineStr"/>
      <c r="N2735" s="455" t="n"/>
      <c r="O2735" s="455">
        <f>IF(W2735&lt;0,AI2735,I2735)</f>
        <v/>
      </c>
      <c r="P2735" s="455">
        <f>I2735-O2735</f>
        <v/>
      </c>
      <c r="Q2735" s="418" t="n"/>
      <c r="R2735" s="418" t="inlineStr">
        <is>
          <t>TI2022-0581</t>
        </is>
      </c>
      <c r="S2735" s="418" t="inlineStr"/>
      <c r="T2735" s="418">
        <f>R2735=S2735</f>
        <v/>
      </c>
      <c r="U2735" s="418">
        <f>AND(MONTH(F2735)=MONTH(Y2735), YEAR(F2735)=YEAR(Y2735))</f>
        <v/>
      </c>
      <c r="V2735" s="418">
        <f>AND(AC2735&lt;&gt;"", 'Company information'!D$4&lt;&gt;"", RIGHT(SUBSTITUTE(AC2735,"-",""),9)=RIGHT(SUBSTITUTE('Company information'!D$4,"-",""),9))</f>
        <v/>
      </c>
      <c r="W2735" s="418">
        <f>AI2735-I2735</f>
        <v/>
      </c>
      <c r="X2735" s="455" t="n"/>
      <c r="Y2735" s="417" t="n"/>
      <c r="Z2735" s="418" t="n"/>
      <c r="AA2735" s="418" t="n"/>
      <c r="AB2735" s="418" t="n"/>
      <c r="AC2735" s="418" t="n"/>
      <c r="AD2735" s="418" t="n"/>
      <c r="AE2735" s="455" t="n"/>
      <c r="AF2735" s="455" t="n"/>
      <c r="AG2735" s="455" t="n"/>
      <c r="AH2735" s="455" t="n"/>
      <c r="AI2735" s="455" t="n"/>
      <c r="AJ2735" s="455" t="n"/>
      <c r="AK2735" s="455" t="n"/>
      <c r="AL2735" s="455" t="n"/>
      <c r="AM2735" s="455" t="n"/>
      <c r="AN2735" s="455" t="n"/>
      <c r="AO2735" s="455" t="n"/>
      <c r="AP2735" s="455" t="n"/>
      <c r="AQ2735" s="455" t="n"/>
      <c r="AR2735" s="418" t="n"/>
      <c r="AS2735" s="418" t="n"/>
      <c r="AT2735" s="418" t="n"/>
    </row>
    <row r="2736">
      <c r="A2736" s="417" t="n">
        <v>2727</v>
      </c>
      <c r="B2736" s="418" t="inlineStr">
        <is>
          <t>Clearance &amp; Trucking fee</t>
        </is>
      </c>
      <c r="C2736" s="418" t="inlineStr">
        <is>
          <t>56ប៊ី-លីង សឹបផ្លាយ ឆេន មេនេចម៉ិន ឯ.ក</t>
        </is>
      </c>
      <c r="D2736" s="418" t="inlineStr">
        <is>
          <t>K004-902004795</t>
        </is>
      </c>
      <c r="E2736" s="418" t="inlineStr">
        <is>
          <t>TI2022-0548</t>
        </is>
      </c>
      <c r="F2736" s="419" t="n">
        <v>44872</v>
      </c>
      <c r="G2736" s="420" t="n">
        <v>194845</v>
      </c>
      <c r="H2736" s="418" t="n"/>
      <c r="I2736" s="455" t="n">
        <v>194845</v>
      </c>
      <c r="J2736" s="418">
        <f>IF(L2736&lt;&gt;"",L2736,K2736)</f>
        <v/>
      </c>
      <c r="K2736" s="418">
        <f>IF(AND(T2736=TRUE, U2736=TRUE, V2736=TRUE), IF(W2736&lt;-0.05, "អនុញ្ញាត (អ្នកផ្គត់ផ្គង់ប្រកាសខ្វះ)", "បានប្រកាស (អនុញ្ញាត)"), IF(AND(T2736=FALSE, U2736=FALSE, V2736=FALSE), "ព្យួរទុក (មិនមានទិន្នន័យ)", "ប្រកាសខុស (ព្យួរទុក)"))</f>
        <v/>
      </c>
      <c r="L2736" s="418" t="inlineStr"/>
      <c r="M2736" s="418" t="inlineStr"/>
      <c r="N2736" s="455" t="n"/>
      <c r="O2736" s="455">
        <f>IF(W2736&lt;0,AI2736,I2736)</f>
        <v/>
      </c>
      <c r="P2736" s="455">
        <f>I2736-O2736</f>
        <v/>
      </c>
      <c r="Q2736" s="418" t="n"/>
      <c r="R2736" s="418" t="inlineStr">
        <is>
          <t>TI2022-0548</t>
        </is>
      </c>
      <c r="S2736" s="418" t="inlineStr"/>
      <c r="T2736" s="418">
        <f>R2736=S2736</f>
        <v/>
      </c>
      <c r="U2736" s="418">
        <f>AND(MONTH(F2736)=MONTH(Y2736), YEAR(F2736)=YEAR(Y2736))</f>
        <v/>
      </c>
      <c r="V2736" s="418">
        <f>AND(AC2736&lt;&gt;"", 'Company information'!D$4&lt;&gt;"", RIGHT(SUBSTITUTE(AC2736,"-",""),9)=RIGHT(SUBSTITUTE('Company information'!D$4,"-",""),9))</f>
        <v/>
      </c>
      <c r="W2736" s="418">
        <f>AI2736-I2736</f>
        <v/>
      </c>
      <c r="X2736" s="455" t="n"/>
      <c r="Y2736" s="417" t="n"/>
      <c r="Z2736" s="418" t="n"/>
      <c r="AA2736" s="418" t="n"/>
      <c r="AB2736" s="418" t="n"/>
      <c r="AC2736" s="418" t="n"/>
      <c r="AD2736" s="418" t="n"/>
      <c r="AE2736" s="455" t="n"/>
      <c r="AF2736" s="455" t="n"/>
      <c r="AG2736" s="455" t="n"/>
      <c r="AH2736" s="455" t="n"/>
      <c r="AI2736" s="455" t="n"/>
      <c r="AJ2736" s="455" t="n"/>
      <c r="AK2736" s="455" t="n"/>
      <c r="AL2736" s="455" t="n"/>
      <c r="AM2736" s="455" t="n"/>
      <c r="AN2736" s="455" t="n"/>
      <c r="AO2736" s="455" t="n"/>
      <c r="AP2736" s="455" t="n"/>
      <c r="AQ2736" s="455" t="n"/>
      <c r="AR2736" s="418" t="n"/>
      <c r="AS2736" s="418" t="n"/>
      <c r="AT2736" s="418" t="n"/>
    </row>
    <row r="2737">
      <c r="A2737" s="417" t="n">
        <v>2728</v>
      </c>
      <c r="B2737" s="418" t="inlineStr">
        <is>
          <t>Clearance &amp; Trucking fee</t>
        </is>
      </c>
      <c r="C2737" s="418" t="inlineStr">
        <is>
          <t>56ប៊ី-លីង សឹបផ្លាយ ឆេន មេនេចម៉ិន ឯ.ក</t>
        </is>
      </c>
      <c r="D2737" s="418" t="inlineStr">
        <is>
          <t>K004-902004795</t>
        </is>
      </c>
      <c r="E2737" s="418" t="inlineStr">
        <is>
          <t>TI2022-0547</t>
        </is>
      </c>
      <c r="F2737" s="419" t="n">
        <v>44872</v>
      </c>
      <c r="G2737" s="420" t="n">
        <v>186641</v>
      </c>
      <c r="H2737" s="418" t="n"/>
      <c r="I2737" s="455" t="n">
        <v>186641</v>
      </c>
      <c r="J2737" s="418">
        <f>IF(L2737&lt;&gt;"",L2737,K2737)</f>
        <v/>
      </c>
      <c r="K2737" s="418">
        <f>IF(AND(T2737=TRUE, U2737=TRUE, V2737=TRUE), IF(W2737&lt;-0.05, "អនុញ្ញាត (អ្នកផ្គត់ផ្គង់ប្រកាសខ្វះ)", "បានប្រកាស (អនុញ្ញាត)"), IF(AND(T2737=FALSE, U2737=FALSE, V2737=FALSE), "ព្យួរទុក (មិនមានទិន្នន័យ)", "ប្រកាសខុស (ព្យួរទុក)"))</f>
        <v/>
      </c>
      <c r="L2737" s="418" t="inlineStr"/>
      <c r="M2737" s="418" t="inlineStr"/>
      <c r="N2737" s="455" t="n"/>
      <c r="O2737" s="455">
        <f>IF(W2737&lt;0,AI2737,I2737)</f>
        <v/>
      </c>
      <c r="P2737" s="455">
        <f>I2737-O2737</f>
        <v/>
      </c>
      <c r="Q2737" s="418" t="n"/>
      <c r="R2737" s="418" t="inlineStr">
        <is>
          <t>TI2022-0547</t>
        </is>
      </c>
      <c r="S2737" s="418" t="inlineStr"/>
      <c r="T2737" s="418">
        <f>R2737=S2737</f>
        <v/>
      </c>
      <c r="U2737" s="418">
        <f>AND(MONTH(F2737)=MONTH(Y2737), YEAR(F2737)=YEAR(Y2737))</f>
        <v/>
      </c>
      <c r="V2737" s="418">
        <f>AND(AC2737&lt;&gt;"", 'Company information'!D$4&lt;&gt;"", RIGHT(SUBSTITUTE(AC2737,"-",""),9)=RIGHT(SUBSTITUTE('Company information'!D$4,"-",""),9))</f>
        <v/>
      </c>
      <c r="W2737" s="418">
        <f>AI2737-I2737</f>
        <v/>
      </c>
      <c r="X2737" s="455" t="n"/>
      <c r="Y2737" s="417" t="n"/>
      <c r="Z2737" s="418" t="n"/>
      <c r="AA2737" s="418" t="n"/>
      <c r="AB2737" s="418" t="n"/>
      <c r="AC2737" s="418" t="n"/>
      <c r="AD2737" s="418" t="n"/>
      <c r="AE2737" s="455" t="n"/>
      <c r="AF2737" s="455" t="n"/>
      <c r="AG2737" s="455" t="n"/>
      <c r="AH2737" s="455" t="n"/>
      <c r="AI2737" s="455" t="n"/>
      <c r="AJ2737" s="455" t="n"/>
      <c r="AK2737" s="455" t="n"/>
      <c r="AL2737" s="455" t="n"/>
      <c r="AM2737" s="455" t="n"/>
      <c r="AN2737" s="455" t="n"/>
      <c r="AO2737" s="455" t="n"/>
      <c r="AP2737" s="455" t="n"/>
      <c r="AQ2737" s="455" t="n"/>
      <c r="AR2737" s="418" t="n"/>
      <c r="AS2737" s="418" t="n"/>
      <c r="AT2737" s="418" t="n"/>
    </row>
    <row r="2738">
      <c r="A2738" s="417" t="n">
        <v>2729</v>
      </c>
      <c r="B2738" s="418" t="inlineStr">
        <is>
          <t>Clearance &amp; Trucking fee</t>
        </is>
      </c>
      <c r="C2738" s="418" t="inlineStr">
        <is>
          <t>56ប៊ី-លីង សឹបផ្លាយ ឆេន មេនេចម៉ិន ឯ.ក</t>
        </is>
      </c>
      <c r="D2738" s="418" t="inlineStr">
        <is>
          <t>K004-902004795</t>
        </is>
      </c>
      <c r="E2738" s="418" t="inlineStr">
        <is>
          <t>TI2022-0546</t>
        </is>
      </c>
      <c r="F2738" s="419" t="n">
        <v>44872</v>
      </c>
      <c r="G2738" s="420" t="n">
        <v>211253</v>
      </c>
      <c r="H2738" s="418" t="n"/>
      <c r="I2738" s="455" t="n">
        <v>211253</v>
      </c>
      <c r="J2738" s="418">
        <f>IF(L2738&lt;&gt;"",L2738,K2738)</f>
        <v/>
      </c>
      <c r="K2738" s="418">
        <f>IF(AND(T2738=TRUE, U2738=TRUE, V2738=TRUE), IF(W2738&lt;-0.05, "អនុញ្ញាត (អ្នកផ្គត់ផ្គង់ប្រកាសខ្វះ)", "បានប្រកាស (អនុញ្ញាត)"), IF(AND(T2738=FALSE, U2738=FALSE, V2738=FALSE), "ព្យួរទុក (មិនមានទិន្នន័យ)", "ប្រកាសខុស (ព្យួរទុក)"))</f>
        <v/>
      </c>
      <c r="L2738" s="418" t="inlineStr"/>
      <c r="M2738" s="418" t="inlineStr"/>
      <c r="N2738" s="455" t="n"/>
      <c r="O2738" s="455">
        <f>IF(W2738&lt;0,AI2738,I2738)</f>
        <v/>
      </c>
      <c r="P2738" s="455">
        <f>I2738-O2738</f>
        <v/>
      </c>
      <c r="Q2738" s="418" t="n"/>
      <c r="R2738" s="418" t="inlineStr">
        <is>
          <t>TI2022-0546</t>
        </is>
      </c>
      <c r="S2738" s="418" t="inlineStr"/>
      <c r="T2738" s="418">
        <f>R2738=S2738</f>
        <v/>
      </c>
      <c r="U2738" s="418">
        <f>AND(MONTH(F2738)=MONTH(Y2738), YEAR(F2738)=YEAR(Y2738))</f>
        <v/>
      </c>
      <c r="V2738" s="418">
        <f>AND(AC2738&lt;&gt;"", 'Company information'!D$4&lt;&gt;"", RIGHT(SUBSTITUTE(AC2738,"-",""),9)=RIGHT(SUBSTITUTE('Company information'!D$4,"-",""),9))</f>
        <v/>
      </c>
      <c r="W2738" s="418">
        <f>AI2738-I2738</f>
        <v/>
      </c>
      <c r="X2738" s="455" t="n"/>
      <c r="Y2738" s="417" t="n"/>
      <c r="Z2738" s="418" t="n"/>
      <c r="AA2738" s="418" t="n"/>
      <c r="AB2738" s="418" t="n"/>
      <c r="AC2738" s="418" t="n"/>
      <c r="AD2738" s="418" t="n"/>
      <c r="AE2738" s="455" t="n"/>
      <c r="AF2738" s="455" t="n"/>
      <c r="AG2738" s="455" t="n"/>
      <c r="AH2738" s="455" t="n"/>
      <c r="AI2738" s="455" t="n"/>
      <c r="AJ2738" s="455" t="n"/>
      <c r="AK2738" s="455" t="n"/>
      <c r="AL2738" s="455" t="n"/>
      <c r="AM2738" s="455" t="n"/>
      <c r="AN2738" s="455" t="n"/>
      <c r="AO2738" s="455" t="n"/>
      <c r="AP2738" s="455" t="n"/>
      <c r="AQ2738" s="455" t="n"/>
      <c r="AR2738" s="418" t="n"/>
      <c r="AS2738" s="418" t="n"/>
      <c r="AT2738" s="418" t="n"/>
    </row>
    <row r="2739">
      <c r="A2739" s="417" t="n">
        <v>2730</v>
      </c>
      <c r="B2739" s="418" t="inlineStr">
        <is>
          <t>Storage 40 Feet Container Full-Export</t>
        </is>
      </c>
      <c r="C2739" s="418" t="inlineStr">
        <is>
          <t>កំពង់ផែស្វយ័តភ្នំពេញ "ក.ស.ភ"</t>
        </is>
      </c>
      <c r="D2739" s="418" t="inlineStr">
        <is>
          <t>L001-100044999</t>
        </is>
      </c>
      <c r="E2739" s="418" t="inlineStr">
        <is>
          <t>INV20220753380</t>
        </is>
      </c>
      <c r="F2739" s="419" t="n">
        <v>44756</v>
      </c>
      <c r="G2739" s="420" t="n">
        <v>2461</v>
      </c>
      <c r="H2739" s="418" t="n"/>
      <c r="I2739" s="455" t="n">
        <v>2461</v>
      </c>
      <c r="J2739" s="418">
        <f>IF(L2739&lt;&gt;"",L2739,K2739)</f>
        <v/>
      </c>
      <c r="K2739" s="418">
        <f>IF(AND(T2739=TRUE, U2739=TRUE, V2739=TRUE), IF(W2739&lt;-0.05, "អនុញ្ញាត (អ្នកផ្គត់ផ្គង់ប្រកាសខ្វះ)", "បានប្រកាស (អនុញ្ញាត)"), IF(AND(T2739=FALSE, U2739=FALSE, V2739=FALSE), "ព្យួរទុក (មិនមានទិន្នន័យ)", "ប្រកាសខុស (ព្យួរទុក)"))</f>
        <v/>
      </c>
      <c r="L2739" s="418" t="inlineStr"/>
      <c r="M2739" s="418" t="inlineStr"/>
      <c r="N2739" s="455" t="n"/>
      <c r="O2739" s="455">
        <f>IF(W2739&lt;0,AI2739,I2739)</f>
        <v/>
      </c>
      <c r="P2739" s="455">
        <f>I2739-O2739</f>
        <v/>
      </c>
      <c r="Q2739" s="418" t="n"/>
      <c r="R2739" s="418" t="inlineStr">
        <is>
          <t>INV20220753380</t>
        </is>
      </c>
      <c r="S2739" s="418" t="inlineStr"/>
      <c r="T2739" s="418">
        <f>R2739=S2739</f>
        <v/>
      </c>
      <c r="U2739" s="418">
        <f>AND(MONTH(F2739)=MONTH(Y2739), YEAR(F2739)=YEAR(Y2739))</f>
        <v/>
      </c>
      <c r="V2739" s="418">
        <f>AND(AC2739&lt;&gt;"", 'Company information'!D$4&lt;&gt;"", RIGHT(SUBSTITUTE(AC2739,"-",""),9)=RIGHT(SUBSTITUTE('Company information'!D$4,"-",""),9))</f>
        <v/>
      </c>
      <c r="W2739" s="418">
        <f>AI2739-I2739</f>
        <v/>
      </c>
      <c r="X2739" s="455" t="n"/>
      <c r="Y2739" s="417" t="n"/>
      <c r="Z2739" s="418" t="n"/>
      <c r="AA2739" s="418" t="n"/>
      <c r="AB2739" s="418" t="n"/>
      <c r="AC2739" s="418" t="n"/>
      <c r="AD2739" s="418" t="n"/>
      <c r="AE2739" s="455" t="n"/>
      <c r="AF2739" s="455" t="n"/>
      <c r="AG2739" s="455" t="n"/>
      <c r="AH2739" s="455" t="n"/>
      <c r="AI2739" s="455" t="n"/>
      <c r="AJ2739" s="455" t="n"/>
      <c r="AK2739" s="455" t="n"/>
      <c r="AL2739" s="455" t="n"/>
      <c r="AM2739" s="455" t="n"/>
      <c r="AN2739" s="455" t="n"/>
      <c r="AO2739" s="455" t="n"/>
      <c r="AP2739" s="455" t="n"/>
      <c r="AQ2739" s="455" t="n"/>
      <c r="AR2739" s="418" t="n"/>
      <c r="AS2739" s="418" t="n"/>
      <c r="AT2739" s="418" t="n"/>
    </row>
    <row r="2740">
      <c r="A2740" s="417" t="n">
        <v>2731</v>
      </c>
      <c r="B2740" s="418" t="inlineStr"/>
      <c r="C2740" s="418" t="inlineStr">
        <is>
          <t>ភីស៊ីអាយ សឺវីស</t>
        </is>
      </c>
      <c r="D2740" s="418" t="inlineStr">
        <is>
          <t>K010-901639639</t>
        </is>
      </c>
      <c r="E2740" s="418" t="inlineStr">
        <is>
          <t>201901136</t>
        </is>
      </c>
      <c r="F2740" s="419" t="n">
        <v>44059</v>
      </c>
      <c r="G2740" s="420" t="n">
        <v>81900</v>
      </c>
      <c r="H2740" s="418" t="n"/>
      <c r="I2740" s="455" t="n">
        <v>81900</v>
      </c>
      <c r="J2740" s="418">
        <f>IF(L2740&lt;&gt;"",L2740,K2740)</f>
        <v/>
      </c>
      <c r="K2740" s="418">
        <f>IF(AND(T2740=TRUE, U2740=TRUE, V2740=TRUE), IF(W2740&lt;-0.05, "អនុញ្ញាត (អ្នកផ្គត់ផ្គង់ប្រកាសខ្វះ)", "បានប្រកាស (អនុញ្ញាត)"), IF(AND(T2740=FALSE, U2740=FALSE, V2740=FALSE), "ព្យួរទុក (មិនមានទិន្នន័យ)", "ប្រកាសខុស (ព្យួរទុក)"))</f>
        <v/>
      </c>
      <c r="L2740" s="418" t="inlineStr"/>
      <c r="M2740" s="418" t="inlineStr"/>
      <c r="N2740" s="455" t="n"/>
      <c r="O2740" s="455">
        <f>IF(W2740&lt;0,AI2740,I2740)</f>
        <v/>
      </c>
      <c r="P2740" s="455">
        <f>I2740-O2740</f>
        <v/>
      </c>
      <c r="Q2740" s="418" t="n"/>
      <c r="R2740" s="418" t="inlineStr">
        <is>
          <t>201901136</t>
        </is>
      </c>
      <c r="S2740" s="418" t="inlineStr"/>
      <c r="T2740" s="418">
        <f>R2740=S2740</f>
        <v/>
      </c>
      <c r="U2740" s="418">
        <f>AND(MONTH(F2740)=MONTH(Y2740), YEAR(F2740)=YEAR(Y2740))</f>
        <v/>
      </c>
      <c r="V2740" s="418">
        <f>AND(AC2740&lt;&gt;"", 'Company information'!D$4&lt;&gt;"", RIGHT(SUBSTITUTE(AC2740,"-",""),9)=RIGHT(SUBSTITUTE('Company information'!D$4,"-",""),9))</f>
        <v/>
      </c>
      <c r="W2740" s="418">
        <f>AI2740-I2740</f>
        <v/>
      </c>
      <c r="X2740" s="455" t="n"/>
      <c r="Y2740" s="417" t="n"/>
      <c r="Z2740" s="418" t="n"/>
      <c r="AA2740" s="418" t="n"/>
      <c r="AB2740" s="418" t="n"/>
      <c r="AC2740" s="418" t="n"/>
      <c r="AD2740" s="418" t="n"/>
      <c r="AE2740" s="455" t="n"/>
      <c r="AF2740" s="455" t="n"/>
      <c r="AG2740" s="455" t="n"/>
      <c r="AH2740" s="455" t="n"/>
      <c r="AI2740" s="455" t="n"/>
      <c r="AJ2740" s="455" t="n"/>
      <c r="AK2740" s="455" t="n"/>
      <c r="AL2740" s="455" t="n"/>
      <c r="AM2740" s="455" t="n"/>
      <c r="AN2740" s="455" t="n"/>
      <c r="AO2740" s="455" t="n"/>
      <c r="AP2740" s="455" t="n"/>
      <c r="AQ2740" s="455" t="n"/>
      <c r="AR2740" s="418" t="n"/>
      <c r="AS2740" s="418" t="n"/>
      <c r="AT2740" s="418" t="n"/>
    </row>
    <row r="2741">
      <c r="A2741" s="417" t="n">
        <v>2732</v>
      </c>
      <c r="B2741" s="418" t="inlineStr"/>
      <c r="C2741" s="418" t="inlineStr">
        <is>
          <t>អ៊ិចស្ពែឌីធ័រ ខេមបូឌា អិលធីឌី</t>
        </is>
      </c>
      <c r="D2741" s="418" t="inlineStr">
        <is>
          <t>L001-100045898</t>
        </is>
      </c>
      <c r="E2741" s="418" t="inlineStr">
        <is>
          <t>TI0182509</t>
        </is>
      </c>
      <c r="F2741" s="419" t="n">
        <v>44069</v>
      </c>
      <c r="G2741" s="420" t="n">
        <v>120347</v>
      </c>
      <c r="H2741" s="418" t="n"/>
      <c r="I2741" s="455" t="n">
        <v>120347</v>
      </c>
      <c r="J2741" s="418">
        <f>IF(L2741&lt;&gt;"",L2741,K2741)</f>
        <v/>
      </c>
      <c r="K2741" s="418">
        <f>IF(AND(T2741=TRUE, U2741=TRUE, V2741=TRUE), IF(W2741&lt;-0.05, "អនុញ្ញាត (អ្នកផ្គត់ផ្គង់ប្រកាសខ្វះ)", "បានប្រកាស (អនុញ្ញាត)"), IF(AND(T2741=FALSE, U2741=FALSE, V2741=FALSE), "ព្យួរទុក (មិនមានទិន្នន័យ)", "ប្រកាសខុស (ព្យួរទុក)"))</f>
        <v/>
      </c>
      <c r="L2741" s="418" t="inlineStr"/>
      <c r="M2741" s="418" t="inlineStr"/>
      <c r="N2741" s="455" t="n"/>
      <c r="O2741" s="455">
        <f>IF(W2741&lt;0,AI2741,I2741)</f>
        <v/>
      </c>
      <c r="P2741" s="455">
        <f>I2741-O2741</f>
        <v/>
      </c>
      <c r="Q2741" s="418" t="n"/>
      <c r="R2741" s="418" t="inlineStr">
        <is>
          <t>TI0182509</t>
        </is>
      </c>
      <c r="S2741" s="418" t="inlineStr"/>
      <c r="T2741" s="418">
        <f>R2741=S2741</f>
        <v/>
      </c>
      <c r="U2741" s="418">
        <f>AND(MONTH(F2741)=MONTH(Y2741), YEAR(F2741)=YEAR(Y2741))</f>
        <v/>
      </c>
      <c r="V2741" s="418">
        <f>AND(AC2741&lt;&gt;"", 'Company information'!D$4&lt;&gt;"", RIGHT(SUBSTITUTE(AC2741,"-",""),9)=RIGHT(SUBSTITUTE('Company information'!D$4,"-",""),9))</f>
        <v/>
      </c>
      <c r="W2741" s="418">
        <f>AI2741-I2741</f>
        <v/>
      </c>
      <c r="X2741" s="455" t="n"/>
      <c r="Y2741" s="417" t="n"/>
      <c r="Z2741" s="418" t="n"/>
      <c r="AA2741" s="418" t="n"/>
      <c r="AB2741" s="418" t="n"/>
      <c r="AC2741" s="418" t="n"/>
      <c r="AD2741" s="418" t="n"/>
      <c r="AE2741" s="455" t="n"/>
      <c r="AF2741" s="455" t="n"/>
      <c r="AG2741" s="455" t="n"/>
      <c r="AH2741" s="455" t="n"/>
      <c r="AI2741" s="455" t="n"/>
      <c r="AJ2741" s="455" t="n"/>
      <c r="AK2741" s="455" t="n"/>
      <c r="AL2741" s="455" t="n"/>
      <c r="AM2741" s="455" t="n"/>
      <c r="AN2741" s="455" t="n"/>
      <c r="AO2741" s="455" t="n"/>
      <c r="AP2741" s="455" t="n"/>
      <c r="AQ2741" s="455" t="n"/>
      <c r="AR2741" s="418" t="n"/>
      <c r="AS2741" s="418" t="n"/>
      <c r="AT2741" s="418" t="n"/>
    </row>
    <row r="2742">
      <c r="A2742" s="417" t="n">
        <v>2733</v>
      </c>
      <c r="B2742" s="418" t="inlineStr"/>
      <c r="C2742" s="418" t="inlineStr">
        <is>
          <t>វ៉ាយ.ស៊ី ផេកខេជីង ឯ.ក</t>
        </is>
      </c>
      <c r="D2742" s="418" t="inlineStr">
        <is>
          <t>L001-901700417</t>
        </is>
      </c>
      <c r="E2742" s="418" t="inlineStr">
        <is>
          <t>TI0133</t>
        </is>
      </c>
      <c r="F2742" s="419" t="n">
        <v>44074</v>
      </c>
      <c r="G2742" s="420" t="n">
        <v>1086282</v>
      </c>
      <c r="H2742" s="418" t="n"/>
      <c r="I2742" s="455" t="n">
        <v>1086282</v>
      </c>
      <c r="J2742" s="418">
        <f>IF(L2742&lt;&gt;"",L2742,K2742)</f>
        <v/>
      </c>
      <c r="K2742" s="418">
        <f>IF(AND(T2742=TRUE, U2742=TRUE, V2742=TRUE), IF(W2742&lt;-0.05, "អនុញ្ញាត (អ្នកផ្គត់ផ្គង់ប្រកាសខ្វះ)", "បានប្រកាស (អនុញ្ញាត)"), IF(AND(T2742=FALSE, U2742=FALSE, V2742=FALSE), "ព្យួរទុក (មិនមានទិន្នន័យ)", "ប្រកាសខុស (ព្យួរទុក)"))</f>
        <v/>
      </c>
      <c r="L2742" s="418" t="inlineStr"/>
      <c r="M2742" s="418" t="inlineStr"/>
      <c r="N2742" s="455" t="n"/>
      <c r="O2742" s="455">
        <f>IF(W2742&lt;0,AI2742,I2742)</f>
        <v/>
      </c>
      <c r="P2742" s="455">
        <f>I2742-O2742</f>
        <v/>
      </c>
      <c r="Q2742" s="418" t="n"/>
      <c r="R2742" s="418" t="inlineStr">
        <is>
          <t>TI0133</t>
        </is>
      </c>
      <c r="S2742" s="418" t="inlineStr"/>
      <c r="T2742" s="418">
        <f>R2742=S2742</f>
        <v/>
      </c>
      <c r="U2742" s="418">
        <f>AND(MONTH(F2742)=MONTH(Y2742), YEAR(F2742)=YEAR(Y2742))</f>
        <v/>
      </c>
      <c r="V2742" s="418">
        <f>AND(AC2742&lt;&gt;"", 'Company information'!D$4&lt;&gt;"", RIGHT(SUBSTITUTE(AC2742,"-",""),9)=RIGHT(SUBSTITUTE('Company information'!D$4,"-",""),9))</f>
        <v/>
      </c>
      <c r="W2742" s="418">
        <f>AI2742-I2742</f>
        <v/>
      </c>
      <c r="X2742" s="455" t="n"/>
      <c r="Y2742" s="417" t="n"/>
      <c r="Z2742" s="418" t="n"/>
      <c r="AA2742" s="418" t="n"/>
      <c r="AB2742" s="418" t="n"/>
      <c r="AC2742" s="418" t="n"/>
      <c r="AD2742" s="418" t="n"/>
      <c r="AE2742" s="455" t="n"/>
      <c r="AF2742" s="455" t="n"/>
      <c r="AG2742" s="455" t="n"/>
      <c r="AH2742" s="455" t="n"/>
      <c r="AI2742" s="455" t="n"/>
      <c r="AJ2742" s="455" t="n"/>
      <c r="AK2742" s="455" t="n"/>
      <c r="AL2742" s="455" t="n"/>
      <c r="AM2742" s="455" t="n"/>
      <c r="AN2742" s="455" t="n"/>
      <c r="AO2742" s="455" t="n"/>
      <c r="AP2742" s="455" t="n"/>
      <c r="AQ2742" s="455" t="n"/>
      <c r="AR2742" s="418" t="n"/>
      <c r="AS2742" s="418" t="n"/>
      <c r="AT2742" s="418" t="n"/>
    </row>
    <row r="2743">
      <c r="A2743" s="417" t="n">
        <v>2734</v>
      </c>
      <c r="B2743" s="418" t="inlineStr"/>
      <c r="C2743" s="418" t="inlineStr">
        <is>
          <t>វ៉ាយ.ស៊ី ផេកខេជីង ឯ.ក</t>
        </is>
      </c>
      <c r="D2743" s="418" t="inlineStr">
        <is>
          <t>L001-901700417</t>
        </is>
      </c>
      <c r="E2743" s="418" t="inlineStr">
        <is>
          <t>TI0127</t>
        </is>
      </c>
      <c r="F2743" s="419" t="n">
        <v>44069</v>
      </c>
      <c r="G2743" s="420" t="n">
        <v>616002</v>
      </c>
      <c r="H2743" s="418" t="n"/>
      <c r="I2743" s="455" t="n">
        <v>616002</v>
      </c>
      <c r="J2743" s="418">
        <f>IF(L2743&lt;&gt;"",L2743,K2743)</f>
        <v/>
      </c>
      <c r="K2743" s="418">
        <f>IF(AND(T2743=TRUE, U2743=TRUE, V2743=TRUE), IF(W2743&lt;-0.05, "អនុញ្ញាត (អ្នកផ្គត់ផ្គង់ប្រកាសខ្វះ)", "បានប្រកាស (អនុញ្ញាត)"), IF(AND(T2743=FALSE, U2743=FALSE, V2743=FALSE), "ព្យួរទុក (មិនមានទិន្នន័យ)", "ប្រកាសខុស (ព្យួរទុក)"))</f>
        <v/>
      </c>
      <c r="L2743" s="418" t="inlineStr"/>
      <c r="M2743" s="418" t="inlineStr"/>
      <c r="N2743" s="455" t="n"/>
      <c r="O2743" s="455">
        <f>IF(W2743&lt;0,AI2743,I2743)</f>
        <v/>
      </c>
      <c r="P2743" s="455">
        <f>I2743-O2743</f>
        <v/>
      </c>
      <c r="Q2743" s="418" t="n"/>
      <c r="R2743" s="418" t="inlineStr">
        <is>
          <t>TI0127</t>
        </is>
      </c>
      <c r="S2743" s="418" t="inlineStr"/>
      <c r="T2743" s="418">
        <f>R2743=S2743</f>
        <v/>
      </c>
      <c r="U2743" s="418">
        <f>AND(MONTH(F2743)=MONTH(Y2743), YEAR(F2743)=YEAR(Y2743))</f>
        <v/>
      </c>
      <c r="V2743" s="418">
        <f>AND(AC2743&lt;&gt;"", 'Company information'!D$4&lt;&gt;"", RIGHT(SUBSTITUTE(AC2743,"-",""),9)=RIGHT(SUBSTITUTE('Company information'!D$4,"-",""),9))</f>
        <v/>
      </c>
      <c r="W2743" s="418">
        <f>AI2743-I2743</f>
        <v/>
      </c>
      <c r="X2743" s="455" t="n"/>
      <c r="Y2743" s="417" t="n"/>
      <c r="Z2743" s="418" t="n"/>
      <c r="AA2743" s="418" t="n"/>
      <c r="AB2743" s="418" t="n"/>
      <c r="AC2743" s="418" t="n"/>
      <c r="AD2743" s="418" t="n"/>
      <c r="AE2743" s="455" t="n"/>
      <c r="AF2743" s="455" t="n"/>
      <c r="AG2743" s="455" t="n"/>
      <c r="AH2743" s="455" t="n"/>
      <c r="AI2743" s="455" t="n"/>
      <c r="AJ2743" s="455" t="n"/>
      <c r="AK2743" s="455" t="n"/>
      <c r="AL2743" s="455" t="n"/>
      <c r="AM2743" s="455" t="n"/>
      <c r="AN2743" s="455" t="n"/>
      <c r="AO2743" s="455" t="n"/>
      <c r="AP2743" s="455" t="n"/>
      <c r="AQ2743" s="455" t="n"/>
      <c r="AR2743" s="418" t="n"/>
      <c r="AS2743" s="418" t="n"/>
      <c r="AT2743" s="418" t="n"/>
    </row>
    <row r="2744">
      <c r="A2744" s="417" t="n">
        <v>2735</v>
      </c>
      <c r="B2744" s="418" t="inlineStr"/>
      <c r="C2744" s="418" t="inlineStr">
        <is>
          <t>ប្យួរ៉ូ វេរីតាស (ខេមបូឌា) លីមីធីត</t>
        </is>
      </c>
      <c r="D2744" s="418" t="inlineStr">
        <is>
          <t>L001-107024462</t>
        </is>
      </c>
      <c r="E2744" s="418" t="inlineStr">
        <is>
          <t>59008238</t>
        </is>
      </c>
      <c r="F2744" s="419" t="n">
        <v>43959</v>
      </c>
      <c r="G2744" s="420" t="n">
        <v>61395</v>
      </c>
      <c r="H2744" s="418" t="n"/>
      <c r="I2744" s="455" t="n">
        <v>61395</v>
      </c>
      <c r="J2744" s="418">
        <f>IF(L2744&lt;&gt;"",L2744,K2744)</f>
        <v/>
      </c>
      <c r="K2744" s="418">
        <f>IF(AND(T2744=TRUE, U2744=TRUE, V2744=TRUE), IF(W2744&lt;-0.05, "អនុញ្ញាត (អ្នកផ្គត់ផ្គង់ប្រកាសខ្វះ)", "បានប្រកាស (អនុញ្ញាត)"), IF(AND(T2744=FALSE, U2744=FALSE, V2744=FALSE), "ព្យួរទុក (មិនមានទិន្នន័យ)", "ប្រកាសខុស (ព្យួរទុក)"))</f>
        <v/>
      </c>
      <c r="L2744" s="418" t="inlineStr"/>
      <c r="M2744" s="418" t="inlineStr"/>
      <c r="N2744" s="455" t="n"/>
      <c r="O2744" s="455">
        <f>IF(W2744&lt;0,AI2744,I2744)</f>
        <v/>
      </c>
      <c r="P2744" s="455">
        <f>I2744-O2744</f>
        <v/>
      </c>
      <c r="Q2744" s="418" t="n"/>
      <c r="R2744" s="418" t="inlineStr">
        <is>
          <t>59008238</t>
        </is>
      </c>
      <c r="S2744" s="418" t="inlineStr"/>
      <c r="T2744" s="418">
        <f>R2744=S2744</f>
        <v/>
      </c>
      <c r="U2744" s="418">
        <f>AND(MONTH(F2744)=MONTH(Y2744), YEAR(F2744)=YEAR(Y2744))</f>
        <v/>
      </c>
      <c r="V2744" s="418">
        <f>AND(AC2744&lt;&gt;"", 'Company information'!D$4&lt;&gt;"", RIGHT(SUBSTITUTE(AC2744,"-",""),9)=RIGHT(SUBSTITUTE('Company information'!D$4,"-",""),9))</f>
        <v/>
      </c>
      <c r="W2744" s="418">
        <f>AI2744-I2744</f>
        <v/>
      </c>
      <c r="X2744" s="455" t="n"/>
      <c r="Y2744" s="417" t="n"/>
      <c r="Z2744" s="418" t="n"/>
      <c r="AA2744" s="418" t="n"/>
      <c r="AB2744" s="418" t="n"/>
      <c r="AC2744" s="418" t="n"/>
      <c r="AD2744" s="418" t="n"/>
      <c r="AE2744" s="455" t="n"/>
      <c r="AF2744" s="455" t="n"/>
      <c r="AG2744" s="455" t="n"/>
      <c r="AH2744" s="455" t="n"/>
      <c r="AI2744" s="455" t="n"/>
      <c r="AJ2744" s="455" t="n"/>
      <c r="AK2744" s="455" t="n"/>
      <c r="AL2744" s="455" t="n"/>
      <c r="AM2744" s="455" t="n"/>
      <c r="AN2744" s="455" t="n"/>
      <c r="AO2744" s="455" t="n"/>
      <c r="AP2744" s="455" t="n"/>
      <c r="AQ2744" s="455" t="n"/>
      <c r="AR2744" s="418" t="n"/>
      <c r="AS2744" s="418" t="n"/>
      <c r="AT2744" s="418" t="n"/>
    </row>
    <row r="2745">
      <c r="A2745" s="417" t="n">
        <v>2736</v>
      </c>
      <c r="B2745" s="418" t="inlineStr"/>
      <c r="C2745" s="418" t="inlineStr">
        <is>
          <t>ប្យួរ៉ូ វេរីតាស (ខេមបូឌា) លីមីធីត</t>
        </is>
      </c>
      <c r="D2745" s="418" t="inlineStr">
        <is>
          <t>L001-107024462</t>
        </is>
      </c>
      <c r="E2745" s="418" t="inlineStr">
        <is>
          <t>59008414</t>
        </is>
      </c>
      <c r="F2745" s="419" t="n">
        <v>44069</v>
      </c>
      <c r="G2745" s="420" t="n">
        <v>61485</v>
      </c>
      <c r="H2745" s="418" t="n"/>
      <c r="I2745" s="455" t="n">
        <v>61485</v>
      </c>
      <c r="J2745" s="418">
        <f>IF(L2745&lt;&gt;"",L2745,K2745)</f>
        <v/>
      </c>
      <c r="K2745" s="418">
        <f>IF(AND(T2745=TRUE, U2745=TRUE, V2745=TRUE), IF(W2745&lt;-0.05, "អនុញ្ញាត (អ្នកផ្គត់ផ្គង់ប្រកាសខ្វះ)", "បានប្រកាស (អនុញ្ញាត)"), IF(AND(T2745=FALSE, U2745=FALSE, V2745=FALSE), "ព្យួរទុក (មិនមានទិន្នន័យ)", "ប្រកាសខុស (ព្យួរទុក)"))</f>
        <v/>
      </c>
      <c r="L2745" s="418" t="inlineStr"/>
      <c r="M2745" s="418" t="inlineStr"/>
      <c r="N2745" s="455" t="n"/>
      <c r="O2745" s="455">
        <f>IF(W2745&lt;0,AI2745,I2745)</f>
        <v/>
      </c>
      <c r="P2745" s="455">
        <f>I2745-O2745</f>
        <v/>
      </c>
      <c r="Q2745" s="418" t="n"/>
      <c r="R2745" s="418" t="inlineStr">
        <is>
          <t>59008414</t>
        </is>
      </c>
      <c r="S2745" s="418" t="inlineStr"/>
      <c r="T2745" s="418">
        <f>R2745=S2745</f>
        <v/>
      </c>
      <c r="U2745" s="418">
        <f>AND(MONTH(F2745)=MONTH(Y2745), YEAR(F2745)=YEAR(Y2745))</f>
        <v/>
      </c>
      <c r="V2745" s="418">
        <f>AND(AC2745&lt;&gt;"", 'Company information'!D$4&lt;&gt;"", RIGHT(SUBSTITUTE(AC2745,"-",""),9)=RIGHT(SUBSTITUTE('Company information'!D$4,"-",""),9))</f>
        <v/>
      </c>
      <c r="W2745" s="418">
        <f>AI2745-I2745</f>
        <v/>
      </c>
      <c r="X2745" s="455" t="n"/>
      <c r="Y2745" s="417" t="n"/>
      <c r="Z2745" s="418" t="n"/>
      <c r="AA2745" s="418" t="n"/>
      <c r="AB2745" s="418" t="n"/>
      <c r="AC2745" s="418" t="n"/>
      <c r="AD2745" s="418" t="n"/>
      <c r="AE2745" s="455" t="n"/>
      <c r="AF2745" s="455" t="n"/>
      <c r="AG2745" s="455" t="n"/>
      <c r="AH2745" s="455" t="n"/>
      <c r="AI2745" s="455" t="n"/>
      <c r="AJ2745" s="455" t="n"/>
      <c r="AK2745" s="455" t="n"/>
      <c r="AL2745" s="455" t="n"/>
      <c r="AM2745" s="455" t="n"/>
      <c r="AN2745" s="455" t="n"/>
      <c r="AO2745" s="455" t="n"/>
      <c r="AP2745" s="455" t="n"/>
      <c r="AQ2745" s="455" t="n"/>
      <c r="AR2745" s="418" t="n"/>
      <c r="AS2745" s="418" t="n"/>
      <c r="AT2745" s="418" t="n"/>
    </row>
    <row r="2746">
      <c r="A2746" s="417" t="n">
        <v>2737</v>
      </c>
      <c r="B2746" s="418" t="inlineStr"/>
      <c r="C2746" s="418" t="inlineStr">
        <is>
          <t>ប្យួរ៉ូ វេរីតាស (ខេមបូឌា) លីមីធីត</t>
        </is>
      </c>
      <c r="D2746" s="418" t="inlineStr">
        <is>
          <t>L001-107024462</t>
        </is>
      </c>
      <c r="E2746" s="418" t="inlineStr">
        <is>
          <t>59008323</t>
        </is>
      </c>
      <c r="F2746" s="419" t="n">
        <v>44056</v>
      </c>
      <c r="G2746" s="420" t="n">
        <v>61455</v>
      </c>
      <c r="H2746" s="418" t="n"/>
      <c r="I2746" s="455" t="n">
        <v>61455</v>
      </c>
      <c r="J2746" s="418">
        <f>IF(L2746&lt;&gt;"",L2746,K2746)</f>
        <v/>
      </c>
      <c r="K2746" s="418">
        <f>IF(AND(T2746=TRUE, U2746=TRUE, V2746=TRUE), IF(W2746&lt;-0.05, "អនុញ្ញាត (អ្នកផ្គត់ផ្គង់ប្រកាសខ្វះ)", "បានប្រកាស (អនុញ្ញាត)"), IF(AND(T2746=FALSE, U2746=FALSE, V2746=FALSE), "ព្យួរទុក (មិនមានទិន្នន័យ)", "ប្រកាសខុស (ព្យួរទុក)"))</f>
        <v/>
      </c>
      <c r="L2746" s="418" t="inlineStr"/>
      <c r="M2746" s="418" t="inlineStr"/>
      <c r="N2746" s="455" t="n"/>
      <c r="O2746" s="455">
        <f>IF(W2746&lt;0,AI2746,I2746)</f>
        <v/>
      </c>
      <c r="P2746" s="455">
        <f>I2746-O2746</f>
        <v/>
      </c>
      <c r="Q2746" s="418" t="n"/>
      <c r="R2746" s="418" t="inlineStr">
        <is>
          <t>59008323</t>
        </is>
      </c>
      <c r="S2746" s="418" t="inlineStr"/>
      <c r="T2746" s="418">
        <f>R2746=S2746</f>
        <v/>
      </c>
      <c r="U2746" s="418">
        <f>AND(MONTH(F2746)=MONTH(Y2746), YEAR(F2746)=YEAR(Y2746))</f>
        <v/>
      </c>
      <c r="V2746" s="418">
        <f>AND(AC2746&lt;&gt;"", 'Company information'!D$4&lt;&gt;"", RIGHT(SUBSTITUTE(AC2746,"-",""),9)=RIGHT(SUBSTITUTE('Company information'!D$4,"-",""),9))</f>
        <v/>
      </c>
      <c r="W2746" s="418">
        <f>AI2746-I2746</f>
        <v/>
      </c>
      <c r="X2746" s="455" t="n"/>
      <c r="Y2746" s="417" t="n"/>
      <c r="Z2746" s="418" t="n"/>
      <c r="AA2746" s="418" t="n"/>
      <c r="AB2746" s="418" t="n"/>
      <c r="AC2746" s="418" t="n"/>
      <c r="AD2746" s="418" t="n"/>
      <c r="AE2746" s="455" t="n"/>
      <c r="AF2746" s="455" t="n"/>
      <c r="AG2746" s="455" t="n"/>
      <c r="AH2746" s="455" t="n"/>
      <c r="AI2746" s="455" t="n"/>
      <c r="AJ2746" s="455" t="n"/>
      <c r="AK2746" s="455" t="n"/>
      <c r="AL2746" s="455" t="n"/>
      <c r="AM2746" s="455" t="n"/>
      <c r="AN2746" s="455" t="n"/>
      <c r="AO2746" s="455" t="n"/>
      <c r="AP2746" s="455" t="n"/>
      <c r="AQ2746" s="455" t="n"/>
      <c r="AR2746" s="418" t="n"/>
      <c r="AS2746" s="418" t="n"/>
      <c r="AT2746" s="418" t="n"/>
    </row>
    <row r="2747">
      <c r="A2747" s="417" t="n">
        <v>2738</v>
      </c>
      <c r="B2747" s="418" t="inlineStr"/>
      <c r="C2747" s="418" t="inlineStr">
        <is>
          <t>ប្យួរ៉ូ វេរីតាស (ខេមបូឌា) លីមីធីត</t>
        </is>
      </c>
      <c r="D2747" s="418" t="inlineStr">
        <is>
          <t>L001-107024462</t>
        </is>
      </c>
      <c r="E2747" s="418" t="inlineStr">
        <is>
          <t>59008292</t>
        </is>
      </c>
      <c r="F2747" s="419" t="n">
        <v>44112</v>
      </c>
      <c r="G2747" s="420" t="n">
        <v>61455</v>
      </c>
      <c r="H2747" s="418" t="n"/>
      <c r="I2747" s="455" t="n">
        <v>61455</v>
      </c>
      <c r="J2747" s="418">
        <f>IF(L2747&lt;&gt;"",L2747,K2747)</f>
        <v/>
      </c>
      <c r="K2747" s="418">
        <f>IF(AND(T2747=TRUE, U2747=TRUE, V2747=TRUE), IF(W2747&lt;-0.05, "អនុញ្ញាត (អ្នកផ្គត់ផ្គង់ប្រកាសខ្វះ)", "បានប្រកាស (អនុញ្ញាត)"), IF(AND(T2747=FALSE, U2747=FALSE, V2747=FALSE), "ព្យួរទុក (មិនមានទិន្នន័យ)", "ប្រកាសខុស (ព្យួរទុក)"))</f>
        <v/>
      </c>
      <c r="L2747" s="418" t="inlineStr"/>
      <c r="M2747" s="418" t="inlineStr"/>
      <c r="N2747" s="455" t="n"/>
      <c r="O2747" s="455">
        <f>IF(W2747&lt;0,AI2747,I2747)</f>
        <v/>
      </c>
      <c r="P2747" s="455">
        <f>I2747-O2747</f>
        <v/>
      </c>
      <c r="Q2747" s="418" t="n"/>
      <c r="R2747" s="418" t="inlineStr">
        <is>
          <t>59008292</t>
        </is>
      </c>
      <c r="S2747" s="418" t="inlineStr"/>
      <c r="T2747" s="418">
        <f>R2747=S2747</f>
        <v/>
      </c>
      <c r="U2747" s="418">
        <f>AND(MONTH(F2747)=MONTH(Y2747), YEAR(F2747)=YEAR(Y2747))</f>
        <v/>
      </c>
      <c r="V2747" s="418">
        <f>AND(AC2747&lt;&gt;"", 'Company information'!D$4&lt;&gt;"", RIGHT(SUBSTITUTE(AC2747,"-",""),9)=RIGHT(SUBSTITUTE('Company information'!D$4,"-",""),9))</f>
        <v/>
      </c>
      <c r="W2747" s="418">
        <f>AI2747-I2747</f>
        <v/>
      </c>
      <c r="X2747" s="455" t="n"/>
      <c r="Y2747" s="417" t="n"/>
      <c r="Z2747" s="418" t="n"/>
      <c r="AA2747" s="418" t="n"/>
      <c r="AB2747" s="418" t="n"/>
      <c r="AC2747" s="418" t="n"/>
      <c r="AD2747" s="418" t="n"/>
      <c r="AE2747" s="455" t="n"/>
      <c r="AF2747" s="455" t="n"/>
      <c r="AG2747" s="455" t="n"/>
      <c r="AH2747" s="455" t="n"/>
      <c r="AI2747" s="455" t="n"/>
      <c r="AJ2747" s="455" t="n"/>
      <c r="AK2747" s="455" t="n"/>
      <c r="AL2747" s="455" t="n"/>
      <c r="AM2747" s="455" t="n"/>
      <c r="AN2747" s="455" t="n"/>
      <c r="AO2747" s="455" t="n"/>
      <c r="AP2747" s="455" t="n"/>
      <c r="AQ2747" s="455" t="n"/>
      <c r="AR2747" s="418" t="n"/>
      <c r="AS2747" s="418" t="n"/>
      <c r="AT2747" s="418" t="n"/>
    </row>
    <row r="2748">
      <c r="A2748" s="417" t="n">
        <v>2739</v>
      </c>
      <c r="B2748" s="418" t="inlineStr"/>
      <c r="C2748" s="418" t="inlineStr">
        <is>
          <t>ប្យួរ៉ូ វេរីតាស (ខេមបូឌា) លីមីធីត</t>
        </is>
      </c>
      <c r="D2748" s="418" t="inlineStr">
        <is>
          <t>L001-107024462</t>
        </is>
      </c>
      <c r="E2748" s="418" t="inlineStr">
        <is>
          <t>59008254</t>
        </is>
      </c>
      <c r="F2748" s="419" t="n">
        <v>43959</v>
      </c>
      <c r="G2748" s="420" t="n">
        <v>61395</v>
      </c>
      <c r="H2748" s="418" t="n"/>
      <c r="I2748" s="455" t="n">
        <v>61395</v>
      </c>
      <c r="J2748" s="418">
        <f>IF(L2748&lt;&gt;"",L2748,K2748)</f>
        <v/>
      </c>
      <c r="K2748" s="418">
        <f>IF(AND(T2748=TRUE, U2748=TRUE, V2748=TRUE), IF(W2748&lt;-0.05, "អនុញ្ញាត (អ្នកផ្គត់ផ្គង់ប្រកាសខ្វះ)", "បានប្រកាស (អនុញ្ញាត)"), IF(AND(T2748=FALSE, U2748=FALSE, V2748=FALSE), "ព្យួរទុក (មិនមានទិន្នន័យ)", "ប្រកាសខុស (ព្យួរទុក)"))</f>
        <v/>
      </c>
      <c r="L2748" s="418" t="inlineStr"/>
      <c r="M2748" s="418" t="inlineStr"/>
      <c r="N2748" s="455" t="n"/>
      <c r="O2748" s="455">
        <f>IF(W2748&lt;0,AI2748,I2748)</f>
        <v/>
      </c>
      <c r="P2748" s="455">
        <f>I2748-O2748</f>
        <v/>
      </c>
      <c r="Q2748" s="418" t="n"/>
      <c r="R2748" s="418" t="inlineStr">
        <is>
          <t>59008254</t>
        </is>
      </c>
      <c r="S2748" s="418" t="inlineStr"/>
      <c r="T2748" s="418">
        <f>R2748=S2748</f>
        <v/>
      </c>
      <c r="U2748" s="418">
        <f>AND(MONTH(F2748)=MONTH(Y2748), YEAR(F2748)=YEAR(Y2748))</f>
        <v/>
      </c>
      <c r="V2748" s="418">
        <f>AND(AC2748&lt;&gt;"", 'Company information'!D$4&lt;&gt;"", RIGHT(SUBSTITUTE(AC2748,"-",""),9)=RIGHT(SUBSTITUTE('Company information'!D$4,"-",""),9))</f>
        <v/>
      </c>
      <c r="W2748" s="418">
        <f>AI2748-I2748</f>
        <v/>
      </c>
      <c r="X2748" s="455" t="n"/>
      <c r="Y2748" s="417" t="n"/>
      <c r="Z2748" s="418" t="n"/>
      <c r="AA2748" s="418" t="n"/>
      <c r="AB2748" s="418" t="n"/>
      <c r="AC2748" s="418" t="n"/>
      <c r="AD2748" s="418" t="n"/>
      <c r="AE2748" s="455" t="n"/>
      <c r="AF2748" s="455" t="n"/>
      <c r="AG2748" s="455" t="n"/>
      <c r="AH2748" s="455" t="n"/>
      <c r="AI2748" s="455" t="n"/>
      <c r="AJ2748" s="455" t="n"/>
      <c r="AK2748" s="455" t="n"/>
      <c r="AL2748" s="455" t="n"/>
      <c r="AM2748" s="455" t="n"/>
      <c r="AN2748" s="455" t="n"/>
      <c r="AO2748" s="455" t="n"/>
      <c r="AP2748" s="455" t="n"/>
      <c r="AQ2748" s="455" t="n"/>
      <c r="AR2748" s="418" t="n"/>
      <c r="AS2748" s="418" t="n"/>
      <c r="AT2748" s="418" t="n"/>
    </row>
    <row r="2749">
      <c r="A2749" s="417" t="n">
        <v>2740</v>
      </c>
      <c r="B2749" s="418" t="inlineStr"/>
      <c r="C2749" s="418" t="inlineStr">
        <is>
          <t>កំពង់ផែស្វយ័តក្រុងព្រះសីហនុ</t>
        </is>
      </c>
      <c r="D2749" s="418" t="inlineStr">
        <is>
          <t>L001-100044638</t>
        </is>
      </c>
      <c r="E2749" s="418" t="inlineStr">
        <is>
          <t>123522</t>
        </is>
      </c>
      <c r="F2749" s="419" t="n">
        <v>44069</v>
      </c>
      <c r="G2749" s="420" t="n">
        <v>35661</v>
      </c>
      <c r="H2749" s="418" t="n"/>
      <c r="I2749" s="455" t="n">
        <v>35661</v>
      </c>
      <c r="J2749" s="418">
        <f>IF(L2749&lt;&gt;"",L2749,K2749)</f>
        <v/>
      </c>
      <c r="K2749" s="418">
        <f>IF(AND(T2749=TRUE, U2749=TRUE, V2749=TRUE), IF(W2749&lt;-0.05, "អនុញ្ញាត (អ្នកផ្គត់ផ្គង់ប្រកាសខ្វះ)", "បានប្រកាស (អនុញ្ញាត)"), IF(AND(T2749=FALSE, U2749=FALSE, V2749=FALSE), "ព្យួរទុក (មិនមានទិន្នន័យ)", "ប្រកាសខុស (ព្យួរទុក)"))</f>
        <v/>
      </c>
      <c r="L2749" s="418" t="inlineStr"/>
      <c r="M2749" s="418" t="inlineStr"/>
      <c r="N2749" s="455" t="n"/>
      <c r="O2749" s="455">
        <f>IF(W2749&lt;0,AI2749,I2749)</f>
        <v/>
      </c>
      <c r="P2749" s="455">
        <f>I2749-O2749</f>
        <v/>
      </c>
      <c r="Q2749" s="418" t="n"/>
      <c r="R2749" s="418" t="inlineStr">
        <is>
          <t>123522</t>
        </is>
      </c>
      <c r="S2749" s="418" t="inlineStr"/>
      <c r="T2749" s="418">
        <f>R2749=S2749</f>
        <v/>
      </c>
      <c r="U2749" s="418">
        <f>AND(MONTH(F2749)=MONTH(Y2749), YEAR(F2749)=YEAR(Y2749))</f>
        <v/>
      </c>
      <c r="V2749" s="418">
        <f>AND(AC2749&lt;&gt;"", 'Company information'!D$4&lt;&gt;"", RIGHT(SUBSTITUTE(AC2749,"-",""),9)=RIGHT(SUBSTITUTE('Company information'!D$4,"-",""),9))</f>
        <v/>
      </c>
      <c r="W2749" s="418">
        <f>AI2749-I2749</f>
        <v/>
      </c>
      <c r="X2749" s="455" t="n"/>
      <c r="Y2749" s="417" t="n"/>
      <c r="Z2749" s="418" t="n"/>
      <c r="AA2749" s="418" t="n"/>
      <c r="AB2749" s="418" t="n"/>
      <c r="AC2749" s="418" t="n"/>
      <c r="AD2749" s="418" t="n"/>
      <c r="AE2749" s="455" t="n"/>
      <c r="AF2749" s="455" t="n"/>
      <c r="AG2749" s="455" t="n"/>
      <c r="AH2749" s="455" t="n"/>
      <c r="AI2749" s="455" t="n"/>
      <c r="AJ2749" s="455" t="n"/>
      <c r="AK2749" s="455" t="n"/>
      <c r="AL2749" s="455" t="n"/>
      <c r="AM2749" s="455" t="n"/>
      <c r="AN2749" s="455" t="n"/>
      <c r="AO2749" s="455" t="n"/>
      <c r="AP2749" s="455" t="n"/>
      <c r="AQ2749" s="455" t="n"/>
      <c r="AR2749" s="418" t="n"/>
      <c r="AS2749" s="418" t="n"/>
      <c r="AT2749" s="418" t="n"/>
    </row>
    <row r="2750">
      <c r="A2750" s="417" t="n">
        <v>2741</v>
      </c>
      <c r="B2750" s="418" t="inlineStr"/>
      <c r="C2750" s="418" t="inlineStr">
        <is>
          <t>កំពង់ផែស្វយ័តភ្នំពេញ "ក.ស.ភ"</t>
        </is>
      </c>
      <c r="D2750" s="418" t="inlineStr">
        <is>
          <t>L001-100044999</t>
        </is>
      </c>
      <c r="E2750" s="418" t="inlineStr">
        <is>
          <t>INV20200839441</t>
        </is>
      </c>
      <c r="F2750" s="419" t="n">
        <v>44065</v>
      </c>
      <c r="G2750" s="420" t="n">
        <v>19544</v>
      </c>
      <c r="H2750" s="418" t="n"/>
      <c r="I2750" s="455" t="n">
        <v>19544</v>
      </c>
      <c r="J2750" s="418">
        <f>IF(L2750&lt;&gt;"",L2750,K2750)</f>
        <v/>
      </c>
      <c r="K2750" s="418">
        <f>IF(AND(T2750=TRUE, U2750=TRUE, V2750=TRUE), IF(W2750&lt;-0.05, "អនុញ្ញាត (អ្នកផ្គត់ផ្គង់ប្រកាសខ្វះ)", "បានប្រកាស (អនុញ្ញាត)"), IF(AND(T2750=FALSE, U2750=FALSE, V2750=FALSE), "ព្យួរទុក (មិនមានទិន្នន័យ)", "ប្រកាសខុស (ព្យួរទុក)"))</f>
        <v/>
      </c>
      <c r="L2750" s="418" t="inlineStr"/>
      <c r="M2750" s="418" t="inlineStr"/>
      <c r="N2750" s="455" t="n"/>
      <c r="O2750" s="455">
        <f>IF(W2750&lt;0,AI2750,I2750)</f>
        <v/>
      </c>
      <c r="P2750" s="455">
        <f>I2750-O2750</f>
        <v/>
      </c>
      <c r="Q2750" s="418" t="n"/>
      <c r="R2750" s="418" t="inlineStr">
        <is>
          <t>INV20200839441</t>
        </is>
      </c>
      <c r="S2750" s="418" t="inlineStr"/>
      <c r="T2750" s="418">
        <f>R2750=S2750</f>
        <v/>
      </c>
      <c r="U2750" s="418">
        <f>AND(MONTH(F2750)=MONTH(Y2750), YEAR(F2750)=YEAR(Y2750))</f>
        <v/>
      </c>
      <c r="V2750" s="418">
        <f>AND(AC2750&lt;&gt;"", 'Company information'!D$4&lt;&gt;"", RIGHT(SUBSTITUTE(AC2750,"-",""),9)=RIGHT(SUBSTITUTE('Company information'!D$4,"-",""),9))</f>
        <v/>
      </c>
      <c r="W2750" s="418">
        <f>AI2750-I2750</f>
        <v/>
      </c>
      <c r="X2750" s="455" t="n"/>
      <c r="Y2750" s="417" t="n"/>
      <c r="Z2750" s="418" t="n"/>
      <c r="AA2750" s="418" t="n"/>
      <c r="AB2750" s="418" t="n"/>
      <c r="AC2750" s="418" t="n"/>
      <c r="AD2750" s="418" t="n"/>
      <c r="AE2750" s="455" t="n"/>
      <c r="AF2750" s="455" t="n"/>
      <c r="AG2750" s="455" t="n"/>
      <c r="AH2750" s="455" t="n"/>
      <c r="AI2750" s="455" t="n"/>
      <c r="AJ2750" s="455" t="n"/>
      <c r="AK2750" s="455" t="n"/>
      <c r="AL2750" s="455" t="n"/>
      <c r="AM2750" s="455" t="n"/>
      <c r="AN2750" s="455" t="n"/>
      <c r="AO2750" s="455" t="n"/>
      <c r="AP2750" s="455" t="n"/>
      <c r="AQ2750" s="455" t="n"/>
      <c r="AR2750" s="418" t="n"/>
      <c r="AS2750" s="418" t="n"/>
      <c r="AT2750" s="418" t="n"/>
    </row>
    <row r="2751">
      <c r="A2751" s="417" t="n">
        <v>2742</v>
      </c>
      <c r="B2751" s="418" t="inlineStr"/>
      <c r="C2751" s="418" t="inlineStr">
        <is>
          <t>កំពង់ផែស្វយ័តក្រុងព្រះសីហនុ</t>
        </is>
      </c>
      <c r="D2751" s="418" t="inlineStr">
        <is>
          <t>L001-100044638</t>
        </is>
      </c>
      <c r="E2751" s="418" t="inlineStr">
        <is>
          <t>119119</t>
        </is>
      </c>
      <c r="F2751" s="419" t="n">
        <v>44056</v>
      </c>
      <c r="G2751" s="420" t="n">
        <v>15569</v>
      </c>
      <c r="H2751" s="418" t="n"/>
      <c r="I2751" s="455" t="n">
        <v>15569</v>
      </c>
      <c r="J2751" s="418">
        <f>IF(L2751&lt;&gt;"",L2751,K2751)</f>
        <v/>
      </c>
      <c r="K2751" s="418">
        <f>IF(AND(T2751=TRUE, U2751=TRUE, V2751=TRUE), IF(W2751&lt;-0.05, "អនុញ្ញាត (អ្នកផ្គត់ផ្គង់ប្រកាសខ្វះ)", "បានប្រកាស (អនុញ្ញាត)"), IF(AND(T2751=FALSE, U2751=FALSE, V2751=FALSE), "ព្យួរទុក (មិនមានទិន្នន័យ)", "ប្រកាសខុស (ព្យួរទុក)"))</f>
        <v/>
      </c>
      <c r="L2751" s="418" t="inlineStr"/>
      <c r="M2751" s="418" t="inlineStr"/>
      <c r="N2751" s="455" t="n"/>
      <c r="O2751" s="455">
        <f>IF(W2751&lt;0,AI2751,I2751)</f>
        <v/>
      </c>
      <c r="P2751" s="455">
        <f>I2751-O2751</f>
        <v/>
      </c>
      <c r="Q2751" s="418" t="n"/>
      <c r="R2751" s="418" t="inlineStr">
        <is>
          <t>119119</t>
        </is>
      </c>
      <c r="S2751" s="418" t="inlineStr"/>
      <c r="T2751" s="418">
        <f>R2751=S2751</f>
        <v/>
      </c>
      <c r="U2751" s="418">
        <f>AND(MONTH(F2751)=MONTH(Y2751), YEAR(F2751)=YEAR(Y2751))</f>
        <v/>
      </c>
      <c r="V2751" s="418">
        <f>AND(AC2751&lt;&gt;"", 'Company information'!D$4&lt;&gt;"", RIGHT(SUBSTITUTE(AC2751,"-",""),9)=RIGHT(SUBSTITUTE('Company information'!D$4,"-",""),9))</f>
        <v/>
      </c>
      <c r="W2751" s="418">
        <f>AI2751-I2751</f>
        <v/>
      </c>
      <c r="X2751" s="455" t="n"/>
      <c r="Y2751" s="417" t="n"/>
      <c r="Z2751" s="418" t="n"/>
      <c r="AA2751" s="418" t="n"/>
      <c r="AB2751" s="418" t="n"/>
      <c r="AC2751" s="418" t="n"/>
      <c r="AD2751" s="418" t="n"/>
      <c r="AE2751" s="455" t="n"/>
      <c r="AF2751" s="455" t="n"/>
      <c r="AG2751" s="455" t="n"/>
      <c r="AH2751" s="455" t="n"/>
      <c r="AI2751" s="455" t="n"/>
      <c r="AJ2751" s="455" t="n"/>
      <c r="AK2751" s="455" t="n"/>
      <c r="AL2751" s="455" t="n"/>
      <c r="AM2751" s="455" t="n"/>
      <c r="AN2751" s="455" t="n"/>
      <c r="AO2751" s="455" t="n"/>
      <c r="AP2751" s="455" t="n"/>
      <c r="AQ2751" s="455" t="n"/>
      <c r="AR2751" s="418" t="n"/>
      <c r="AS2751" s="418" t="n"/>
      <c r="AT2751" s="418" t="n"/>
    </row>
    <row r="2752">
      <c r="A2752" s="417" t="n">
        <v>2743</v>
      </c>
      <c r="B2752" s="418" t="inlineStr"/>
      <c r="C2752" s="418" t="inlineStr">
        <is>
          <t>កំពង់ផែស្វយ័តភ្នំពេញ "ក.ស.ភ"</t>
        </is>
      </c>
      <c r="D2752" s="418" t="inlineStr">
        <is>
          <t>L001-100044999</t>
        </is>
      </c>
      <c r="E2752" s="418" t="inlineStr">
        <is>
          <t>INV20200839439</t>
        </is>
      </c>
      <c r="F2752" s="419" t="n">
        <v>44065</v>
      </c>
      <c r="G2752" s="420" t="n">
        <v>39089</v>
      </c>
      <c r="H2752" s="418" t="n"/>
      <c r="I2752" s="455" t="n">
        <v>39089</v>
      </c>
      <c r="J2752" s="418">
        <f>IF(L2752&lt;&gt;"",L2752,K2752)</f>
        <v/>
      </c>
      <c r="K2752" s="418">
        <f>IF(AND(T2752=TRUE, U2752=TRUE, V2752=TRUE), IF(W2752&lt;-0.05, "អនុញ្ញាត (អ្នកផ្គត់ផ្គង់ប្រកាសខ្វះ)", "បានប្រកាស (អនុញ្ញាត)"), IF(AND(T2752=FALSE, U2752=FALSE, V2752=FALSE), "ព្យួរទុក (មិនមានទិន្នន័យ)", "ប្រកាសខុស (ព្យួរទុក)"))</f>
        <v/>
      </c>
      <c r="L2752" s="418" t="inlineStr"/>
      <c r="M2752" s="418" t="inlineStr"/>
      <c r="N2752" s="455" t="n"/>
      <c r="O2752" s="455">
        <f>IF(W2752&lt;0,AI2752,I2752)</f>
        <v/>
      </c>
      <c r="P2752" s="455">
        <f>I2752-O2752</f>
        <v/>
      </c>
      <c r="Q2752" s="418" t="n"/>
      <c r="R2752" s="418" t="inlineStr">
        <is>
          <t>INV20200839439</t>
        </is>
      </c>
      <c r="S2752" s="418" t="inlineStr"/>
      <c r="T2752" s="418">
        <f>R2752=S2752</f>
        <v/>
      </c>
      <c r="U2752" s="418">
        <f>AND(MONTH(F2752)=MONTH(Y2752), YEAR(F2752)=YEAR(Y2752))</f>
        <v/>
      </c>
      <c r="V2752" s="418">
        <f>AND(AC2752&lt;&gt;"", 'Company information'!D$4&lt;&gt;"", RIGHT(SUBSTITUTE(AC2752,"-",""),9)=RIGHT(SUBSTITUTE('Company information'!D$4,"-",""),9))</f>
        <v/>
      </c>
      <c r="W2752" s="418">
        <f>AI2752-I2752</f>
        <v/>
      </c>
      <c r="X2752" s="455" t="n"/>
      <c r="Y2752" s="417" t="n"/>
      <c r="Z2752" s="418" t="n"/>
      <c r="AA2752" s="418" t="n"/>
      <c r="AB2752" s="418" t="n"/>
      <c r="AC2752" s="418" t="n"/>
      <c r="AD2752" s="418" t="n"/>
      <c r="AE2752" s="455" t="n"/>
      <c r="AF2752" s="455" t="n"/>
      <c r="AG2752" s="455" t="n"/>
      <c r="AH2752" s="455" t="n"/>
      <c r="AI2752" s="455" t="n"/>
      <c r="AJ2752" s="455" t="n"/>
      <c r="AK2752" s="455" t="n"/>
      <c r="AL2752" s="455" t="n"/>
      <c r="AM2752" s="455" t="n"/>
      <c r="AN2752" s="455" t="n"/>
      <c r="AO2752" s="455" t="n"/>
      <c r="AP2752" s="455" t="n"/>
      <c r="AQ2752" s="455" t="n"/>
      <c r="AR2752" s="418" t="n"/>
      <c r="AS2752" s="418" t="n"/>
      <c r="AT2752" s="418" t="n"/>
    </row>
    <row r="2753">
      <c r="A2753" s="417" t="n">
        <v>2744</v>
      </c>
      <c r="B2753" s="418" t="inlineStr"/>
      <c r="C2753" s="418" t="inlineStr">
        <is>
          <t>កំពង់ផែស្វយ័តក្រុងព្រះសីហនុ</t>
        </is>
      </c>
      <c r="D2753" s="418" t="inlineStr">
        <is>
          <t>L001-100044638</t>
        </is>
      </c>
      <c r="E2753" s="418" t="inlineStr">
        <is>
          <t>119117</t>
        </is>
      </c>
      <c r="F2753" s="419" t="n">
        <v>44056</v>
      </c>
      <c r="G2753" s="420" t="n">
        <v>15569</v>
      </c>
      <c r="H2753" s="418" t="n"/>
      <c r="I2753" s="455" t="n">
        <v>15569</v>
      </c>
      <c r="J2753" s="418">
        <f>IF(L2753&lt;&gt;"",L2753,K2753)</f>
        <v/>
      </c>
      <c r="K2753" s="418">
        <f>IF(AND(T2753=TRUE, U2753=TRUE, V2753=TRUE), IF(W2753&lt;-0.05, "អនុញ្ញាត (អ្នកផ្គត់ផ្គង់ប្រកាសខ្វះ)", "បានប្រកាស (អនុញ្ញាត)"), IF(AND(T2753=FALSE, U2753=FALSE, V2753=FALSE), "ព្យួរទុក (មិនមានទិន្នន័យ)", "ប្រកាសខុស (ព្យួរទុក)"))</f>
        <v/>
      </c>
      <c r="L2753" s="418" t="inlineStr"/>
      <c r="M2753" s="418" t="inlineStr"/>
      <c r="N2753" s="455" t="n"/>
      <c r="O2753" s="455">
        <f>IF(W2753&lt;0,AI2753,I2753)</f>
        <v/>
      </c>
      <c r="P2753" s="455">
        <f>I2753-O2753</f>
        <v/>
      </c>
      <c r="Q2753" s="418" t="n"/>
      <c r="R2753" s="418" t="inlineStr">
        <is>
          <t>119117</t>
        </is>
      </c>
      <c r="S2753" s="418" t="inlineStr"/>
      <c r="T2753" s="418">
        <f>R2753=S2753</f>
        <v/>
      </c>
      <c r="U2753" s="418">
        <f>AND(MONTH(F2753)=MONTH(Y2753), YEAR(F2753)=YEAR(Y2753))</f>
        <v/>
      </c>
      <c r="V2753" s="418">
        <f>AND(AC2753&lt;&gt;"", 'Company information'!D$4&lt;&gt;"", RIGHT(SUBSTITUTE(AC2753,"-",""),9)=RIGHT(SUBSTITUTE('Company information'!D$4,"-",""),9))</f>
        <v/>
      </c>
      <c r="W2753" s="418">
        <f>AI2753-I2753</f>
        <v/>
      </c>
      <c r="X2753" s="455" t="n"/>
      <c r="Y2753" s="417" t="n"/>
      <c r="Z2753" s="418" t="n"/>
      <c r="AA2753" s="418" t="n"/>
      <c r="AB2753" s="418" t="n"/>
      <c r="AC2753" s="418" t="n"/>
      <c r="AD2753" s="418" t="n"/>
      <c r="AE2753" s="455" t="n"/>
      <c r="AF2753" s="455" t="n"/>
      <c r="AG2753" s="455" t="n"/>
      <c r="AH2753" s="455" t="n"/>
      <c r="AI2753" s="455" t="n"/>
      <c r="AJ2753" s="455" t="n"/>
      <c r="AK2753" s="455" t="n"/>
      <c r="AL2753" s="455" t="n"/>
      <c r="AM2753" s="455" t="n"/>
      <c r="AN2753" s="455" t="n"/>
      <c r="AO2753" s="455" t="n"/>
      <c r="AP2753" s="455" t="n"/>
      <c r="AQ2753" s="455" t="n"/>
      <c r="AR2753" s="418" t="n"/>
      <c r="AS2753" s="418" t="n"/>
      <c r="AT2753" s="418" t="n"/>
    </row>
    <row r="2754">
      <c r="A2754" s="417" t="n">
        <v>2745</v>
      </c>
      <c r="B2754" s="418" t="inlineStr"/>
      <c r="C2754" s="418" t="inlineStr">
        <is>
          <t>កំពង់ផែស្វយ័តក្រុងព្រះសីហនុ</t>
        </is>
      </c>
      <c r="D2754" s="418" t="inlineStr">
        <is>
          <t>L001-100044638</t>
        </is>
      </c>
      <c r="E2754" s="418" t="inlineStr">
        <is>
          <t>120772</t>
        </is>
      </c>
      <c r="F2754" s="419" t="n">
        <v>44058</v>
      </c>
      <c r="G2754" s="420" t="n">
        <v>4095</v>
      </c>
      <c r="H2754" s="418" t="n"/>
      <c r="I2754" s="455" t="n">
        <v>4095</v>
      </c>
      <c r="J2754" s="418">
        <f>IF(L2754&lt;&gt;"",L2754,K2754)</f>
        <v/>
      </c>
      <c r="K2754" s="418">
        <f>IF(AND(T2754=TRUE, U2754=TRUE, V2754=TRUE), IF(W2754&lt;-0.05, "អនុញ្ញាត (អ្នកផ្គត់ផ្គង់ប្រកាសខ្វះ)", "បានប្រកាស (អនុញ្ញាត)"), IF(AND(T2754=FALSE, U2754=FALSE, V2754=FALSE), "ព្យួរទុក (មិនមានទិន្នន័យ)", "ប្រកាសខុស (ព្យួរទុក)"))</f>
        <v/>
      </c>
      <c r="L2754" s="418" t="inlineStr"/>
      <c r="M2754" s="418" t="inlineStr"/>
      <c r="N2754" s="455" t="n"/>
      <c r="O2754" s="455">
        <f>IF(W2754&lt;0,AI2754,I2754)</f>
        <v/>
      </c>
      <c r="P2754" s="455">
        <f>I2754-O2754</f>
        <v/>
      </c>
      <c r="Q2754" s="418" t="n"/>
      <c r="R2754" s="418" t="inlineStr">
        <is>
          <t>120772</t>
        </is>
      </c>
      <c r="S2754" s="418" t="inlineStr"/>
      <c r="T2754" s="418">
        <f>R2754=S2754</f>
        <v/>
      </c>
      <c r="U2754" s="418">
        <f>AND(MONTH(F2754)=MONTH(Y2754), YEAR(F2754)=YEAR(Y2754))</f>
        <v/>
      </c>
      <c r="V2754" s="418">
        <f>AND(AC2754&lt;&gt;"", 'Company information'!D$4&lt;&gt;"", RIGHT(SUBSTITUTE(AC2754,"-",""),9)=RIGHT(SUBSTITUTE('Company information'!D$4,"-",""),9))</f>
        <v/>
      </c>
      <c r="W2754" s="418">
        <f>AI2754-I2754</f>
        <v/>
      </c>
      <c r="X2754" s="455" t="n"/>
      <c r="Y2754" s="417" t="n"/>
      <c r="Z2754" s="418" t="n"/>
      <c r="AA2754" s="418" t="n"/>
      <c r="AB2754" s="418" t="n"/>
      <c r="AC2754" s="418" t="n"/>
      <c r="AD2754" s="418" t="n"/>
      <c r="AE2754" s="455" t="n"/>
      <c r="AF2754" s="455" t="n"/>
      <c r="AG2754" s="455" t="n"/>
      <c r="AH2754" s="455" t="n"/>
      <c r="AI2754" s="455" t="n"/>
      <c r="AJ2754" s="455" t="n"/>
      <c r="AK2754" s="455" t="n"/>
      <c r="AL2754" s="455" t="n"/>
      <c r="AM2754" s="455" t="n"/>
      <c r="AN2754" s="455" t="n"/>
      <c r="AO2754" s="455" t="n"/>
      <c r="AP2754" s="455" t="n"/>
      <c r="AQ2754" s="455" t="n"/>
      <c r="AR2754" s="418" t="n"/>
      <c r="AS2754" s="418" t="n"/>
      <c r="AT2754" s="418" t="n"/>
    </row>
    <row r="2755">
      <c r="A2755" s="417" t="n">
        <v>2746</v>
      </c>
      <c r="B2755" s="418" t="inlineStr"/>
      <c r="C2755" s="418" t="inlineStr">
        <is>
          <t>អ៊ីជីអេហ្វ ឡូជីស្ទីក ខូ អិលធីឌី</t>
        </is>
      </c>
      <c r="D2755" s="418" t="inlineStr">
        <is>
          <t>L001-901501877</t>
        </is>
      </c>
      <c r="E2755" s="418" t="inlineStr">
        <is>
          <t>2005747</t>
        </is>
      </c>
      <c r="F2755" s="419" t="n">
        <v>44066</v>
      </c>
      <c r="G2755" s="420" t="n">
        <v>135135</v>
      </c>
      <c r="H2755" s="418" t="n"/>
      <c r="I2755" s="455" t="n">
        <v>135135</v>
      </c>
      <c r="J2755" s="418">
        <f>IF(L2755&lt;&gt;"",L2755,K2755)</f>
        <v/>
      </c>
      <c r="K2755" s="418">
        <f>IF(AND(T2755=TRUE, U2755=TRUE, V2755=TRUE), IF(W2755&lt;-0.05, "អនុញ្ញាត (អ្នកផ្គត់ផ្គង់ប្រកាសខ្វះ)", "បានប្រកាស (អនុញ្ញាត)"), IF(AND(T2755=FALSE, U2755=FALSE, V2755=FALSE), "ព្យួរទុក (មិនមានទិន្នន័យ)", "ប្រកាសខុស (ព្យួរទុក)"))</f>
        <v/>
      </c>
      <c r="L2755" s="418" t="inlineStr"/>
      <c r="M2755" s="418" t="inlineStr"/>
      <c r="N2755" s="455" t="n"/>
      <c r="O2755" s="455">
        <f>IF(W2755&lt;0,AI2755,I2755)</f>
        <v/>
      </c>
      <c r="P2755" s="455">
        <f>I2755-O2755</f>
        <v/>
      </c>
      <c r="Q2755" s="418" t="n"/>
      <c r="R2755" s="418" t="inlineStr">
        <is>
          <t>2005747</t>
        </is>
      </c>
      <c r="S2755" s="418" t="inlineStr"/>
      <c r="T2755" s="418">
        <f>R2755=S2755</f>
        <v/>
      </c>
      <c r="U2755" s="418">
        <f>AND(MONTH(F2755)=MONTH(Y2755), YEAR(F2755)=YEAR(Y2755))</f>
        <v/>
      </c>
      <c r="V2755" s="418">
        <f>AND(AC2755&lt;&gt;"", 'Company information'!D$4&lt;&gt;"", RIGHT(SUBSTITUTE(AC2755,"-",""),9)=RIGHT(SUBSTITUTE('Company information'!D$4,"-",""),9))</f>
        <v/>
      </c>
      <c r="W2755" s="418">
        <f>AI2755-I2755</f>
        <v/>
      </c>
      <c r="X2755" s="455" t="n"/>
      <c r="Y2755" s="417" t="n"/>
      <c r="Z2755" s="418" t="n"/>
      <c r="AA2755" s="418" t="n"/>
      <c r="AB2755" s="418" t="n"/>
      <c r="AC2755" s="418" t="n"/>
      <c r="AD2755" s="418" t="n"/>
      <c r="AE2755" s="455" t="n"/>
      <c r="AF2755" s="455" t="n"/>
      <c r="AG2755" s="455" t="n"/>
      <c r="AH2755" s="455" t="n"/>
      <c r="AI2755" s="455" t="n"/>
      <c r="AJ2755" s="455" t="n"/>
      <c r="AK2755" s="455" t="n"/>
      <c r="AL2755" s="455" t="n"/>
      <c r="AM2755" s="455" t="n"/>
      <c r="AN2755" s="455" t="n"/>
      <c r="AO2755" s="455" t="n"/>
      <c r="AP2755" s="455" t="n"/>
      <c r="AQ2755" s="455" t="n"/>
      <c r="AR2755" s="418" t="n"/>
      <c r="AS2755" s="418" t="n"/>
      <c r="AT2755" s="418" t="n"/>
    </row>
    <row r="2756">
      <c r="A2756" s="417" t="n">
        <v>2747</v>
      </c>
      <c r="B2756" s="418" t="inlineStr"/>
      <c r="C2756" s="418" t="inlineStr">
        <is>
          <t>អ៊ីជីអេហ្វ ឡូជីស្ទីក ខូ អិលធីឌី</t>
        </is>
      </c>
      <c r="D2756" s="418" t="inlineStr">
        <is>
          <t>L001-901501877</t>
        </is>
      </c>
      <c r="E2756" s="418" t="inlineStr">
        <is>
          <t>2005668</t>
        </is>
      </c>
      <c r="F2756" s="419" t="n">
        <v>44062</v>
      </c>
      <c r="G2756" s="420" t="n">
        <v>94185</v>
      </c>
      <c r="H2756" s="418" t="n"/>
      <c r="I2756" s="455" t="n">
        <v>94185</v>
      </c>
      <c r="J2756" s="418">
        <f>IF(L2756&lt;&gt;"",L2756,K2756)</f>
        <v/>
      </c>
      <c r="K2756" s="418">
        <f>IF(AND(T2756=TRUE, U2756=TRUE, V2756=TRUE), IF(W2756&lt;-0.05, "អនុញ្ញាត (អ្នកផ្គត់ផ្គង់ប្រកាសខ្វះ)", "បានប្រកាស (អនុញ្ញាត)"), IF(AND(T2756=FALSE, U2756=FALSE, V2756=FALSE), "ព្យួរទុក (មិនមានទិន្នន័យ)", "ប្រកាសខុស (ព្យួរទុក)"))</f>
        <v/>
      </c>
      <c r="L2756" s="418" t="inlineStr"/>
      <c r="M2756" s="418" t="inlineStr"/>
      <c r="N2756" s="455" t="n"/>
      <c r="O2756" s="455">
        <f>IF(W2756&lt;0,AI2756,I2756)</f>
        <v/>
      </c>
      <c r="P2756" s="455">
        <f>I2756-O2756</f>
        <v/>
      </c>
      <c r="Q2756" s="418" t="n"/>
      <c r="R2756" s="418" t="inlineStr">
        <is>
          <t>2005668</t>
        </is>
      </c>
      <c r="S2756" s="418" t="inlineStr"/>
      <c r="T2756" s="418">
        <f>R2756=S2756</f>
        <v/>
      </c>
      <c r="U2756" s="418">
        <f>AND(MONTH(F2756)=MONTH(Y2756), YEAR(F2756)=YEAR(Y2756))</f>
        <v/>
      </c>
      <c r="V2756" s="418">
        <f>AND(AC2756&lt;&gt;"", 'Company information'!D$4&lt;&gt;"", RIGHT(SUBSTITUTE(AC2756,"-",""),9)=RIGHT(SUBSTITUTE('Company information'!D$4,"-",""),9))</f>
        <v/>
      </c>
      <c r="W2756" s="418">
        <f>AI2756-I2756</f>
        <v/>
      </c>
      <c r="X2756" s="455" t="n"/>
      <c r="Y2756" s="417" t="n"/>
      <c r="Z2756" s="418" t="n"/>
      <c r="AA2756" s="418" t="n"/>
      <c r="AB2756" s="418" t="n"/>
      <c r="AC2756" s="418" t="n"/>
      <c r="AD2756" s="418" t="n"/>
      <c r="AE2756" s="455" t="n"/>
      <c r="AF2756" s="455" t="n"/>
      <c r="AG2756" s="455" t="n"/>
      <c r="AH2756" s="455" t="n"/>
      <c r="AI2756" s="455" t="n"/>
      <c r="AJ2756" s="455" t="n"/>
      <c r="AK2756" s="455" t="n"/>
      <c r="AL2756" s="455" t="n"/>
      <c r="AM2756" s="455" t="n"/>
      <c r="AN2756" s="455" t="n"/>
      <c r="AO2756" s="455" t="n"/>
      <c r="AP2756" s="455" t="n"/>
      <c r="AQ2756" s="455" t="n"/>
      <c r="AR2756" s="418" t="n"/>
      <c r="AS2756" s="418" t="n"/>
      <c r="AT2756" s="418" t="n"/>
    </row>
    <row r="2757">
      <c r="A2757" s="417" t="n">
        <v>2748</v>
      </c>
      <c r="B2757" s="418" t="inlineStr"/>
      <c r="C2757" s="418" t="inlineStr">
        <is>
          <t>អ៊ីជីអេហ្វ ឡូជីស្ទីក ខូ អិលធីឌី</t>
        </is>
      </c>
      <c r="D2757" s="418" t="inlineStr">
        <is>
          <t>L001-901501877</t>
        </is>
      </c>
      <c r="E2757" s="418" t="inlineStr">
        <is>
          <t>2005667</t>
        </is>
      </c>
      <c r="F2757" s="419" t="n">
        <v>44062</v>
      </c>
      <c r="G2757" s="420" t="n">
        <v>90090</v>
      </c>
      <c r="H2757" s="418" t="n"/>
      <c r="I2757" s="455" t="n">
        <v>90090</v>
      </c>
      <c r="J2757" s="418">
        <f>IF(L2757&lt;&gt;"",L2757,K2757)</f>
        <v/>
      </c>
      <c r="K2757" s="418">
        <f>IF(AND(T2757=TRUE, U2757=TRUE, V2757=TRUE), IF(W2757&lt;-0.05, "អនុញ្ញាត (អ្នកផ្គត់ផ្គង់ប្រកាសខ្វះ)", "បានប្រកាស (អនុញ្ញាត)"), IF(AND(T2757=FALSE, U2757=FALSE, V2757=FALSE), "ព្យួរទុក (មិនមានទិន្នន័យ)", "ប្រកាសខុស (ព្យួរទុក)"))</f>
        <v/>
      </c>
      <c r="L2757" s="418" t="inlineStr"/>
      <c r="M2757" s="418" t="inlineStr"/>
      <c r="N2757" s="455" t="n"/>
      <c r="O2757" s="455">
        <f>IF(W2757&lt;0,AI2757,I2757)</f>
        <v/>
      </c>
      <c r="P2757" s="455">
        <f>I2757-O2757</f>
        <v/>
      </c>
      <c r="Q2757" s="418" t="n"/>
      <c r="R2757" s="418" t="inlineStr">
        <is>
          <t>2005667</t>
        </is>
      </c>
      <c r="S2757" s="418" t="inlineStr"/>
      <c r="T2757" s="418">
        <f>R2757=S2757</f>
        <v/>
      </c>
      <c r="U2757" s="418">
        <f>AND(MONTH(F2757)=MONTH(Y2757), YEAR(F2757)=YEAR(Y2757))</f>
        <v/>
      </c>
      <c r="V2757" s="418">
        <f>AND(AC2757&lt;&gt;"", 'Company information'!D$4&lt;&gt;"", RIGHT(SUBSTITUTE(AC2757,"-",""),9)=RIGHT(SUBSTITUTE('Company information'!D$4,"-",""),9))</f>
        <v/>
      </c>
      <c r="W2757" s="418">
        <f>AI2757-I2757</f>
        <v/>
      </c>
      <c r="X2757" s="455" t="n"/>
      <c r="Y2757" s="417" t="n"/>
      <c r="Z2757" s="418" t="n"/>
      <c r="AA2757" s="418" t="n"/>
      <c r="AB2757" s="418" t="n"/>
      <c r="AC2757" s="418" t="n"/>
      <c r="AD2757" s="418" t="n"/>
      <c r="AE2757" s="455" t="n"/>
      <c r="AF2757" s="455" t="n"/>
      <c r="AG2757" s="455" t="n"/>
      <c r="AH2757" s="455" t="n"/>
      <c r="AI2757" s="455" t="n"/>
      <c r="AJ2757" s="455" t="n"/>
      <c r="AK2757" s="455" t="n"/>
      <c r="AL2757" s="455" t="n"/>
      <c r="AM2757" s="455" t="n"/>
      <c r="AN2757" s="455" t="n"/>
      <c r="AO2757" s="455" t="n"/>
      <c r="AP2757" s="455" t="n"/>
      <c r="AQ2757" s="455" t="n"/>
      <c r="AR2757" s="418" t="n"/>
      <c r="AS2757" s="418" t="n"/>
      <c r="AT2757" s="418" t="n"/>
    </row>
    <row r="2758">
      <c r="A2758" s="417" t="n">
        <v>2749</v>
      </c>
      <c r="B2758" s="418" t="inlineStr"/>
      <c r="C2758" s="418" t="inlineStr">
        <is>
          <t>អ៊ីជីអេហ្វ ឡូជីស្ទីក ខូ អិលធីឌី</t>
        </is>
      </c>
      <c r="D2758" s="418" t="inlineStr">
        <is>
          <t>L001-901501877</t>
        </is>
      </c>
      <c r="E2758" s="418" t="inlineStr">
        <is>
          <t>2005666</t>
        </is>
      </c>
      <c r="F2758" s="419" t="n">
        <v>44062</v>
      </c>
      <c r="G2758" s="420" t="n">
        <v>90090</v>
      </c>
      <c r="H2758" s="418" t="n"/>
      <c r="I2758" s="455" t="n">
        <v>90090</v>
      </c>
      <c r="J2758" s="418">
        <f>IF(L2758&lt;&gt;"",L2758,K2758)</f>
        <v/>
      </c>
      <c r="K2758" s="418">
        <f>IF(AND(T2758=TRUE, U2758=TRUE, V2758=TRUE), IF(W2758&lt;-0.05, "អនុញ្ញាត (អ្នកផ្គត់ផ្គង់ប្រកាសខ្វះ)", "បានប្រកាស (អនុញ្ញាត)"), IF(AND(T2758=FALSE, U2758=FALSE, V2758=FALSE), "ព្យួរទុក (មិនមានទិន្នន័យ)", "ប្រកាសខុស (ព្យួរទុក)"))</f>
        <v/>
      </c>
      <c r="L2758" s="418" t="inlineStr"/>
      <c r="M2758" s="418" t="inlineStr"/>
      <c r="N2758" s="455" t="n"/>
      <c r="O2758" s="455">
        <f>IF(W2758&lt;0,AI2758,I2758)</f>
        <v/>
      </c>
      <c r="P2758" s="455">
        <f>I2758-O2758</f>
        <v/>
      </c>
      <c r="Q2758" s="418" t="n"/>
      <c r="R2758" s="418" t="inlineStr">
        <is>
          <t>2005666</t>
        </is>
      </c>
      <c r="S2758" s="418" t="inlineStr"/>
      <c r="T2758" s="418">
        <f>R2758=S2758</f>
        <v/>
      </c>
      <c r="U2758" s="418">
        <f>AND(MONTH(F2758)=MONTH(Y2758), YEAR(F2758)=YEAR(Y2758))</f>
        <v/>
      </c>
      <c r="V2758" s="418">
        <f>AND(AC2758&lt;&gt;"", 'Company information'!D$4&lt;&gt;"", RIGHT(SUBSTITUTE(AC2758,"-",""),9)=RIGHT(SUBSTITUTE('Company information'!D$4,"-",""),9))</f>
        <v/>
      </c>
      <c r="W2758" s="418">
        <f>AI2758-I2758</f>
        <v/>
      </c>
      <c r="X2758" s="455" t="n"/>
      <c r="Y2758" s="417" t="n"/>
      <c r="Z2758" s="418" t="n"/>
      <c r="AA2758" s="418" t="n"/>
      <c r="AB2758" s="418" t="n"/>
      <c r="AC2758" s="418" t="n"/>
      <c r="AD2758" s="418" t="n"/>
      <c r="AE2758" s="455" t="n"/>
      <c r="AF2758" s="455" t="n"/>
      <c r="AG2758" s="455" t="n"/>
      <c r="AH2758" s="455" t="n"/>
      <c r="AI2758" s="455" t="n"/>
      <c r="AJ2758" s="455" t="n"/>
      <c r="AK2758" s="455" t="n"/>
      <c r="AL2758" s="455" t="n"/>
      <c r="AM2758" s="455" t="n"/>
      <c r="AN2758" s="455" t="n"/>
      <c r="AO2758" s="455" t="n"/>
      <c r="AP2758" s="455" t="n"/>
      <c r="AQ2758" s="455" t="n"/>
      <c r="AR2758" s="418" t="n"/>
      <c r="AS2758" s="418" t="n"/>
      <c r="AT2758" s="418" t="n"/>
    </row>
    <row r="2759">
      <c r="A2759" s="417" t="n">
        <v>2750</v>
      </c>
      <c r="B2759" s="418" t="inlineStr"/>
      <c r="C2759" s="418" t="inlineStr">
        <is>
          <t>អ៊ីជីអេហ្វ ឡូជីស្ទីក ខូ អិលធីឌី</t>
        </is>
      </c>
      <c r="D2759" s="418" t="inlineStr">
        <is>
          <t>L001-901501877</t>
        </is>
      </c>
      <c r="E2759" s="418" t="inlineStr">
        <is>
          <t>2005665</t>
        </is>
      </c>
      <c r="F2759" s="419" t="n">
        <v>44062</v>
      </c>
      <c r="G2759" s="420" t="n">
        <v>90090</v>
      </c>
      <c r="H2759" s="418" t="n"/>
      <c r="I2759" s="455" t="n">
        <v>90090</v>
      </c>
      <c r="J2759" s="418">
        <f>IF(L2759&lt;&gt;"",L2759,K2759)</f>
        <v/>
      </c>
      <c r="K2759" s="418">
        <f>IF(AND(T2759=TRUE, U2759=TRUE, V2759=TRUE), IF(W2759&lt;-0.05, "អនុញ្ញាត (អ្នកផ្គត់ផ្គង់ប្រកាសខ្វះ)", "បានប្រកាស (អនុញ្ញាត)"), IF(AND(T2759=FALSE, U2759=FALSE, V2759=FALSE), "ព្យួរទុក (មិនមានទិន្នន័យ)", "ប្រកាសខុស (ព្យួរទុក)"))</f>
        <v/>
      </c>
      <c r="L2759" s="418" t="inlineStr"/>
      <c r="M2759" s="418" t="inlineStr"/>
      <c r="N2759" s="455" t="n"/>
      <c r="O2759" s="455">
        <f>IF(W2759&lt;0,AI2759,I2759)</f>
        <v/>
      </c>
      <c r="P2759" s="455">
        <f>I2759-O2759</f>
        <v/>
      </c>
      <c r="Q2759" s="418" t="n"/>
      <c r="R2759" s="418" t="inlineStr">
        <is>
          <t>2005665</t>
        </is>
      </c>
      <c r="S2759" s="418" t="inlineStr"/>
      <c r="T2759" s="418">
        <f>R2759=S2759</f>
        <v/>
      </c>
      <c r="U2759" s="418">
        <f>AND(MONTH(F2759)=MONTH(Y2759), YEAR(F2759)=YEAR(Y2759))</f>
        <v/>
      </c>
      <c r="V2759" s="418">
        <f>AND(AC2759&lt;&gt;"", 'Company information'!D$4&lt;&gt;"", RIGHT(SUBSTITUTE(AC2759,"-",""),9)=RIGHT(SUBSTITUTE('Company information'!D$4,"-",""),9))</f>
        <v/>
      </c>
      <c r="W2759" s="418">
        <f>AI2759-I2759</f>
        <v/>
      </c>
      <c r="X2759" s="455" t="n"/>
      <c r="Y2759" s="417" t="n"/>
      <c r="Z2759" s="418" t="n"/>
      <c r="AA2759" s="418" t="n"/>
      <c r="AB2759" s="418" t="n"/>
      <c r="AC2759" s="418" t="n"/>
      <c r="AD2759" s="418" t="n"/>
      <c r="AE2759" s="455" t="n"/>
      <c r="AF2759" s="455" t="n"/>
      <c r="AG2759" s="455" t="n"/>
      <c r="AH2759" s="455" t="n"/>
      <c r="AI2759" s="455" t="n"/>
      <c r="AJ2759" s="455" t="n"/>
      <c r="AK2759" s="455" t="n"/>
      <c r="AL2759" s="455" t="n"/>
      <c r="AM2759" s="455" t="n"/>
      <c r="AN2759" s="455" t="n"/>
      <c r="AO2759" s="455" t="n"/>
      <c r="AP2759" s="455" t="n"/>
      <c r="AQ2759" s="455" t="n"/>
      <c r="AR2759" s="418" t="n"/>
      <c r="AS2759" s="418" t="n"/>
      <c r="AT2759" s="418" t="n"/>
    </row>
    <row r="2760">
      <c r="A2760" s="417" t="n">
        <v>2751</v>
      </c>
      <c r="B2760" s="418" t="inlineStr"/>
      <c r="C2760" s="418" t="inlineStr">
        <is>
          <t>អ៊ីជីអេហ្វ ឡូជីស្ទីក ខូ អិលធីឌី</t>
        </is>
      </c>
      <c r="D2760" s="418" t="inlineStr">
        <is>
          <t>L001-901501877</t>
        </is>
      </c>
      <c r="E2760" s="418" t="inlineStr">
        <is>
          <t>2005664</t>
        </is>
      </c>
      <c r="F2760" s="419" t="n">
        <v>44062</v>
      </c>
      <c r="G2760" s="420" t="n">
        <v>94185</v>
      </c>
      <c r="H2760" s="418" t="n"/>
      <c r="I2760" s="455" t="n">
        <v>94185</v>
      </c>
      <c r="J2760" s="418">
        <f>IF(L2760&lt;&gt;"",L2760,K2760)</f>
        <v/>
      </c>
      <c r="K2760" s="418">
        <f>IF(AND(T2760=TRUE, U2760=TRUE, V2760=TRUE), IF(W2760&lt;-0.05, "អនុញ្ញាត (អ្នកផ្គត់ផ្គង់ប្រកាសខ្វះ)", "បានប្រកាស (អនុញ្ញាត)"), IF(AND(T2760=FALSE, U2760=FALSE, V2760=FALSE), "ព្យួរទុក (មិនមានទិន្នន័យ)", "ប្រកាសខុស (ព្យួរទុក)"))</f>
        <v/>
      </c>
      <c r="L2760" s="418" t="inlineStr"/>
      <c r="M2760" s="418" t="inlineStr"/>
      <c r="N2760" s="455" t="n"/>
      <c r="O2760" s="455">
        <f>IF(W2760&lt;0,AI2760,I2760)</f>
        <v/>
      </c>
      <c r="P2760" s="455">
        <f>I2760-O2760</f>
        <v/>
      </c>
      <c r="Q2760" s="418" t="n"/>
      <c r="R2760" s="418" t="inlineStr">
        <is>
          <t>2005664</t>
        </is>
      </c>
      <c r="S2760" s="418" t="inlineStr"/>
      <c r="T2760" s="418">
        <f>R2760=S2760</f>
        <v/>
      </c>
      <c r="U2760" s="418">
        <f>AND(MONTH(F2760)=MONTH(Y2760), YEAR(F2760)=YEAR(Y2760))</f>
        <v/>
      </c>
      <c r="V2760" s="418">
        <f>AND(AC2760&lt;&gt;"", 'Company information'!D$4&lt;&gt;"", RIGHT(SUBSTITUTE(AC2760,"-",""),9)=RIGHT(SUBSTITUTE('Company information'!D$4,"-",""),9))</f>
        <v/>
      </c>
      <c r="W2760" s="418">
        <f>AI2760-I2760</f>
        <v/>
      </c>
      <c r="X2760" s="455" t="n"/>
      <c r="Y2760" s="417" t="n"/>
      <c r="Z2760" s="418" t="n"/>
      <c r="AA2760" s="418" t="n"/>
      <c r="AB2760" s="418" t="n"/>
      <c r="AC2760" s="418" t="n"/>
      <c r="AD2760" s="418" t="n"/>
      <c r="AE2760" s="455" t="n"/>
      <c r="AF2760" s="455" t="n"/>
      <c r="AG2760" s="455" t="n"/>
      <c r="AH2760" s="455" t="n"/>
      <c r="AI2760" s="455" t="n"/>
      <c r="AJ2760" s="455" t="n"/>
      <c r="AK2760" s="455" t="n"/>
      <c r="AL2760" s="455" t="n"/>
      <c r="AM2760" s="455" t="n"/>
      <c r="AN2760" s="455" t="n"/>
      <c r="AO2760" s="455" t="n"/>
      <c r="AP2760" s="455" t="n"/>
      <c r="AQ2760" s="455" t="n"/>
      <c r="AR2760" s="418" t="n"/>
      <c r="AS2760" s="418" t="n"/>
      <c r="AT2760" s="418" t="n"/>
    </row>
    <row r="2761">
      <c r="A2761" s="417" t="n">
        <v>2752</v>
      </c>
      <c r="B2761" s="418" t="inlineStr"/>
      <c r="C2761" s="418" t="inlineStr">
        <is>
          <t>កំពង់ផែស្វយ័តក្រុងព្រះសីហនុ</t>
        </is>
      </c>
      <c r="D2761" s="418" t="inlineStr">
        <is>
          <t>L001-100044638</t>
        </is>
      </c>
      <c r="E2761" s="418" t="inlineStr">
        <is>
          <t>112462</t>
        </is>
      </c>
      <c r="F2761" s="419" t="n">
        <v>43929</v>
      </c>
      <c r="G2761" s="420" t="n">
        <v>35627</v>
      </c>
      <c r="H2761" s="418" t="n"/>
      <c r="I2761" s="455" t="n">
        <v>35627</v>
      </c>
      <c r="J2761" s="418">
        <f>IF(L2761&lt;&gt;"",L2761,K2761)</f>
        <v/>
      </c>
      <c r="K2761" s="418">
        <f>IF(AND(T2761=TRUE, U2761=TRUE, V2761=TRUE), IF(W2761&lt;-0.05, "អនុញ្ញាត (អ្នកផ្គត់ផ្គង់ប្រកាសខ្វះ)", "បានប្រកាស (អនុញ្ញាត)"), IF(AND(T2761=FALSE, U2761=FALSE, V2761=FALSE), "ព្យួរទុក (មិនមានទិន្នន័យ)", "ប្រកាសខុស (ព្យួរទុក)"))</f>
        <v/>
      </c>
      <c r="L2761" s="418" t="inlineStr"/>
      <c r="M2761" s="418" t="inlineStr"/>
      <c r="N2761" s="455" t="n"/>
      <c r="O2761" s="455">
        <f>IF(W2761&lt;0,AI2761,I2761)</f>
        <v/>
      </c>
      <c r="P2761" s="455">
        <f>I2761-O2761</f>
        <v/>
      </c>
      <c r="Q2761" s="418" t="n"/>
      <c r="R2761" s="418" t="inlineStr">
        <is>
          <t>112462</t>
        </is>
      </c>
      <c r="S2761" s="418" t="inlineStr"/>
      <c r="T2761" s="418">
        <f>R2761=S2761</f>
        <v/>
      </c>
      <c r="U2761" s="418">
        <f>AND(MONTH(F2761)=MONTH(Y2761), YEAR(F2761)=YEAR(Y2761))</f>
        <v/>
      </c>
      <c r="V2761" s="418">
        <f>AND(AC2761&lt;&gt;"", 'Company information'!D$4&lt;&gt;"", RIGHT(SUBSTITUTE(AC2761,"-",""),9)=RIGHT(SUBSTITUTE('Company information'!D$4,"-",""),9))</f>
        <v/>
      </c>
      <c r="W2761" s="418">
        <f>AI2761-I2761</f>
        <v/>
      </c>
      <c r="X2761" s="455" t="n"/>
      <c r="Y2761" s="417" t="n"/>
      <c r="Z2761" s="418" t="n"/>
      <c r="AA2761" s="418" t="n"/>
      <c r="AB2761" s="418" t="n"/>
      <c r="AC2761" s="418" t="n"/>
      <c r="AD2761" s="418" t="n"/>
      <c r="AE2761" s="455" t="n"/>
      <c r="AF2761" s="455" t="n"/>
      <c r="AG2761" s="455" t="n"/>
      <c r="AH2761" s="455" t="n"/>
      <c r="AI2761" s="455" t="n"/>
      <c r="AJ2761" s="455" t="n"/>
      <c r="AK2761" s="455" t="n"/>
      <c r="AL2761" s="455" t="n"/>
      <c r="AM2761" s="455" t="n"/>
      <c r="AN2761" s="455" t="n"/>
      <c r="AO2761" s="455" t="n"/>
      <c r="AP2761" s="455" t="n"/>
      <c r="AQ2761" s="455" t="n"/>
      <c r="AR2761" s="418" t="n"/>
      <c r="AS2761" s="418" t="n"/>
      <c r="AT2761" s="418" t="n"/>
    </row>
    <row r="2762">
      <c r="A2762" s="417" t="n">
        <v>2753</v>
      </c>
      <c r="B2762" s="418" t="inlineStr"/>
      <c r="C2762" s="418" t="inlineStr">
        <is>
          <t>ខេមវីល គ្លូប៊ល ឯ.ក</t>
        </is>
      </c>
      <c r="D2762" s="418" t="inlineStr">
        <is>
          <t>L001-901637190</t>
        </is>
      </c>
      <c r="E2762" s="418" t="inlineStr">
        <is>
          <t>INV200868</t>
        </is>
      </c>
      <c r="F2762" s="419" t="n">
        <v>44070</v>
      </c>
      <c r="G2762" s="420" t="n">
        <v>233529</v>
      </c>
      <c r="H2762" s="418" t="n"/>
      <c r="I2762" s="455" t="n">
        <v>233529</v>
      </c>
      <c r="J2762" s="418">
        <f>IF(L2762&lt;&gt;"",L2762,K2762)</f>
        <v/>
      </c>
      <c r="K2762" s="418">
        <f>IF(AND(T2762=TRUE, U2762=TRUE, V2762=TRUE), IF(W2762&lt;-0.05, "អនុញ្ញាត (អ្នកផ្គត់ផ្គង់ប្រកាសខ្វះ)", "បានប្រកាស (អនុញ្ញាត)"), IF(AND(T2762=FALSE, U2762=FALSE, V2762=FALSE), "ព្យួរទុក (មិនមានទិន្នន័យ)", "ប្រកាសខុស (ព្យួរទុក)"))</f>
        <v/>
      </c>
      <c r="L2762" s="418" t="inlineStr"/>
      <c r="M2762" s="418" t="inlineStr"/>
      <c r="N2762" s="455" t="n"/>
      <c r="O2762" s="455">
        <f>IF(W2762&lt;0,AI2762,I2762)</f>
        <v/>
      </c>
      <c r="P2762" s="455">
        <f>I2762-O2762</f>
        <v/>
      </c>
      <c r="Q2762" s="418" t="n"/>
      <c r="R2762" s="418" t="inlineStr">
        <is>
          <t>INV200868</t>
        </is>
      </c>
      <c r="S2762" s="418" t="inlineStr"/>
      <c r="T2762" s="418">
        <f>R2762=S2762</f>
        <v/>
      </c>
      <c r="U2762" s="418">
        <f>AND(MONTH(F2762)=MONTH(Y2762), YEAR(F2762)=YEAR(Y2762))</f>
        <v/>
      </c>
      <c r="V2762" s="418">
        <f>AND(AC2762&lt;&gt;"", 'Company information'!D$4&lt;&gt;"", RIGHT(SUBSTITUTE(AC2762,"-",""),9)=RIGHT(SUBSTITUTE('Company information'!D$4,"-",""),9))</f>
        <v/>
      </c>
      <c r="W2762" s="418">
        <f>AI2762-I2762</f>
        <v/>
      </c>
      <c r="X2762" s="455" t="n"/>
      <c r="Y2762" s="417" t="n"/>
      <c r="Z2762" s="418" t="n"/>
      <c r="AA2762" s="418" t="n"/>
      <c r="AB2762" s="418" t="n"/>
      <c r="AC2762" s="418" t="n"/>
      <c r="AD2762" s="418" t="n"/>
      <c r="AE2762" s="455" t="n"/>
      <c r="AF2762" s="455" t="n"/>
      <c r="AG2762" s="455" t="n"/>
      <c r="AH2762" s="455" t="n"/>
      <c r="AI2762" s="455" t="n"/>
      <c r="AJ2762" s="455" t="n"/>
      <c r="AK2762" s="455" t="n"/>
      <c r="AL2762" s="455" t="n"/>
      <c r="AM2762" s="455" t="n"/>
      <c r="AN2762" s="455" t="n"/>
      <c r="AO2762" s="455" t="n"/>
      <c r="AP2762" s="455" t="n"/>
      <c r="AQ2762" s="455" t="n"/>
      <c r="AR2762" s="418" t="n"/>
      <c r="AS2762" s="418" t="n"/>
      <c r="AT2762" s="418" t="n"/>
    </row>
    <row r="2763">
      <c r="A2763" s="417" t="n">
        <v>2754</v>
      </c>
      <c r="B2763" s="418" t="inlineStr"/>
      <c r="C2763" s="418" t="inlineStr">
        <is>
          <t>ខេមវីល គ្លូប៊ល ឯ.ក</t>
        </is>
      </c>
      <c r="D2763" s="418" t="inlineStr">
        <is>
          <t>L001-901637190</t>
        </is>
      </c>
      <c r="E2763" s="418" t="inlineStr">
        <is>
          <t>INV200866</t>
        </is>
      </c>
      <c r="F2763" s="419" t="n">
        <v>44070</v>
      </c>
      <c r="G2763" s="420" t="n">
        <v>86037</v>
      </c>
      <c r="H2763" s="418" t="n"/>
      <c r="I2763" s="455" t="n">
        <v>86037</v>
      </c>
      <c r="J2763" s="418">
        <f>IF(L2763&lt;&gt;"",L2763,K2763)</f>
        <v/>
      </c>
      <c r="K2763" s="418">
        <f>IF(AND(T2763=TRUE, U2763=TRUE, V2763=TRUE), IF(W2763&lt;-0.05, "អនុញ្ញាត (អ្នកផ្គត់ផ្គង់ប្រកាសខ្វះ)", "បានប្រកាស (អនុញ្ញាត)"), IF(AND(T2763=FALSE, U2763=FALSE, V2763=FALSE), "ព្យួរទុក (មិនមានទិន្នន័យ)", "ប្រកាសខុស (ព្យួរទុក)"))</f>
        <v/>
      </c>
      <c r="L2763" s="418" t="inlineStr"/>
      <c r="M2763" s="418" t="inlineStr"/>
      <c r="N2763" s="455" t="n"/>
      <c r="O2763" s="455">
        <f>IF(W2763&lt;0,AI2763,I2763)</f>
        <v/>
      </c>
      <c r="P2763" s="455">
        <f>I2763-O2763</f>
        <v/>
      </c>
      <c r="Q2763" s="418" t="n"/>
      <c r="R2763" s="418" t="inlineStr">
        <is>
          <t>INV200866</t>
        </is>
      </c>
      <c r="S2763" s="418" t="inlineStr"/>
      <c r="T2763" s="418">
        <f>R2763=S2763</f>
        <v/>
      </c>
      <c r="U2763" s="418">
        <f>AND(MONTH(F2763)=MONTH(Y2763), YEAR(F2763)=YEAR(Y2763))</f>
        <v/>
      </c>
      <c r="V2763" s="418">
        <f>AND(AC2763&lt;&gt;"", 'Company information'!D$4&lt;&gt;"", RIGHT(SUBSTITUTE(AC2763,"-",""),9)=RIGHT(SUBSTITUTE('Company information'!D$4,"-",""),9))</f>
        <v/>
      </c>
      <c r="W2763" s="418">
        <f>AI2763-I2763</f>
        <v/>
      </c>
      <c r="X2763" s="455" t="n"/>
      <c r="Y2763" s="417" t="n"/>
      <c r="Z2763" s="418" t="n"/>
      <c r="AA2763" s="418" t="n"/>
      <c r="AB2763" s="418" t="n"/>
      <c r="AC2763" s="418" t="n"/>
      <c r="AD2763" s="418" t="n"/>
      <c r="AE2763" s="455" t="n"/>
      <c r="AF2763" s="455" t="n"/>
      <c r="AG2763" s="455" t="n"/>
      <c r="AH2763" s="455" t="n"/>
      <c r="AI2763" s="455" t="n"/>
      <c r="AJ2763" s="455" t="n"/>
      <c r="AK2763" s="455" t="n"/>
      <c r="AL2763" s="455" t="n"/>
      <c r="AM2763" s="455" t="n"/>
      <c r="AN2763" s="455" t="n"/>
      <c r="AO2763" s="455" t="n"/>
      <c r="AP2763" s="455" t="n"/>
      <c r="AQ2763" s="455" t="n"/>
      <c r="AR2763" s="418" t="n"/>
      <c r="AS2763" s="418" t="n"/>
      <c r="AT2763" s="418" t="n"/>
    </row>
    <row r="2764">
      <c r="A2764" s="417" t="n">
        <v>2755</v>
      </c>
      <c r="B2764" s="418" t="inlineStr"/>
      <c r="C2764" s="418" t="inlineStr">
        <is>
          <t>ខេមវីល គ្លូប៊ល ឯ.ក</t>
        </is>
      </c>
      <c r="D2764" s="418" t="inlineStr">
        <is>
          <t>L001-901637190</t>
        </is>
      </c>
      <c r="E2764" s="418" t="inlineStr">
        <is>
          <t>INV200867</t>
        </is>
      </c>
      <c r="F2764" s="419" t="n">
        <v>44056</v>
      </c>
      <c r="G2764" s="420" t="n">
        <v>86037</v>
      </c>
      <c r="H2764" s="418" t="n"/>
      <c r="I2764" s="455" t="n">
        <v>86037</v>
      </c>
      <c r="J2764" s="418">
        <f>IF(L2764&lt;&gt;"",L2764,K2764)</f>
        <v/>
      </c>
      <c r="K2764" s="418">
        <f>IF(AND(T2764=TRUE, U2764=TRUE, V2764=TRUE), IF(W2764&lt;-0.05, "អនុញ្ញាត (អ្នកផ្គត់ផ្គង់ប្រកាសខ្វះ)", "បានប្រកាស (អនុញ្ញាត)"), IF(AND(T2764=FALSE, U2764=FALSE, V2764=FALSE), "ព្យួរទុក (មិនមានទិន្នន័យ)", "ប្រកាសខុស (ព្យួរទុក)"))</f>
        <v/>
      </c>
      <c r="L2764" s="418" t="inlineStr"/>
      <c r="M2764" s="418" t="inlineStr"/>
      <c r="N2764" s="455" t="n"/>
      <c r="O2764" s="455">
        <f>IF(W2764&lt;0,AI2764,I2764)</f>
        <v/>
      </c>
      <c r="P2764" s="455">
        <f>I2764-O2764</f>
        <v/>
      </c>
      <c r="Q2764" s="418" t="n"/>
      <c r="R2764" s="418" t="inlineStr">
        <is>
          <t>INV200867</t>
        </is>
      </c>
      <c r="S2764" s="418" t="inlineStr"/>
      <c r="T2764" s="418">
        <f>R2764=S2764</f>
        <v/>
      </c>
      <c r="U2764" s="418">
        <f>AND(MONTH(F2764)=MONTH(Y2764), YEAR(F2764)=YEAR(Y2764))</f>
        <v/>
      </c>
      <c r="V2764" s="418">
        <f>AND(AC2764&lt;&gt;"", 'Company information'!D$4&lt;&gt;"", RIGHT(SUBSTITUTE(AC2764,"-",""),9)=RIGHT(SUBSTITUTE('Company information'!D$4,"-",""),9))</f>
        <v/>
      </c>
      <c r="W2764" s="418">
        <f>AI2764-I2764</f>
        <v/>
      </c>
      <c r="X2764" s="455" t="n"/>
      <c r="Y2764" s="417" t="n"/>
      <c r="Z2764" s="418" t="n"/>
      <c r="AA2764" s="418" t="n"/>
      <c r="AB2764" s="418" t="n"/>
      <c r="AC2764" s="418" t="n"/>
      <c r="AD2764" s="418" t="n"/>
      <c r="AE2764" s="455" t="n"/>
      <c r="AF2764" s="455" t="n"/>
      <c r="AG2764" s="455" t="n"/>
      <c r="AH2764" s="455" t="n"/>
      <c r="AI2764" s="455" t="n"/>
      <c r="AJ2764" s="455" t="n"/>
      <c r="AK2764" s="455" t="n"/>
      <c r="AL2764" s="455" t="n"/>
      <c r="AM2764" s="455" t="n"/>
      <c r="AN2764" s="455" t="n"/>
      <c r="AO2764" s="455" t="n"/>
      <c r="AP2764" s="455" t="n"/>
      <c r="AQ2764" s="455" t="n"/>
      <c r="AR2764" s="418" t="n"/>
      <c r="AS2764" s="418" t="n"/>
      <c r="AT2764" s="418" t="n"/>
    </row>
    <row r="2765">
      <c r="A2765" s="417" t="n">
        <v>2756</v>
      </c>
      <c r="B2765" s="418" t="inlineStr"/>
      <c r="C2765" s="418" t="inlineStr">
        <is>
          <t>ស៊ីន ហ្វី យ៉ាង ព្រីនធីង &amp; អិកសេសសឺរី ឯ.ក</t>
        </is>
      </c>
      <c r="D2765" s="418" t="inlineStr">
        <is>
          <t>K010-901906822</t>
        </is>
      </c>
      <c r="E2765" s="418" t="inlineStr">
        <is>
          <t>XFYYD2020044</t>
        </is>
      </c>
      <c r="F2765" s="419" t="n">
        <v>44074</v>
      </c>
      <c r="G2765" s="420" t="n">
        <v>1708608</v>
      </c>
      <c r="H2765" s="418" t="n"/>
      <c r="I2765" s="455" t="n">
        <v>1708608</v>
      </c>
      <c r="J2765" s="418">
        <f>IF(L2765&lt;&gt;"",L2765,K2765)</f>
        <v/>
      </c>
      <c r="K2765" s="418">
        <f>IF(AND(T2765=TRUE, U2765=TRUE, V2765=TRUE), IF(W2765&lt;-0.05, "អនុញ្ញាត (អ្នកផ្គត់ផ្គង់ប្រកាសខ្វះ)", "បានប្រកាស (អនុញ្ញាត)"), IF(AND(T2765=FALSE, U2765=FALSE, V2765=FALSE), "ព្យួរទុក (មិនមានទិន្នន័យ)", "ប្រកាសខុស (ព្យួរទុក)"))</f>
        <v/>
      </c>
      <c r="L2765" s="418" t="inlineStr"/>
      <c r="M2765" s="418" t="inlineStr"/>
      <c r="N2765" s="455" t="n"/>
      <c r="O2765" s="455">
        <f>IF(W2765&lt;0,AI2765,I2765)</f>
        <v/>
      </c>
      <c r="P2765" s="455">
        <f>I2765-O2765</f>
        <v/>
      </c>
      <c r="Q2765" s="418" t="n"/>
      <c r="R2765" s="418" t="inlineStr">
        <is>
          <t>XFYYD2020044</t>
        </is>
      </c>
      <c r="S2765" s="418" t="inlineStr"/>
      <c r="T2765" s="418">
        <f>R2765=S2765</f>
        <v/>
      </c>
      <c r="U2765" s="418">
        <f>AND(MONTH(F2765)=MONTH(Y2765), YEAR(F2765)=YEAR(Y2765))</f>
        <v/>
      </c>
      <c r="V2765" s="418">
        <f>AND(AC2765&lt;&gt;"", 'Company information'!D$4&lt;&gt;"", RIGHT(SUBSTITUTE(AC2765,"-",""),9)=RIGHT(SUBSTITUTE('Company information'!D$4,"-",""),9))</f>
        <v/>
      </c>
      <c r="W2765" s="418">
        <f>AI2765-I2765</f>
        <v/>
      </c>
      <c r="X2765" s="455" t="n"/>
      <c r="Y2765" s="417" t="n"/>
      <c r="Z2765" s="418" t="n"/>
      <c r="AA2765" s="418" t="n"/>
      <c r="AB2765" s="418" t="n"/>
      <c r="AC2765" s="418" t="n"/>
      <c r="AD2765" s="418" t="n"/>
      <c r="AE2765" s="455" t="n"/>
      <c r="AF2765" s="455" t="n"/>
      <c r="AG2765" s="455" t="n"/>
      <c r="AH2765" s="455" t="n"/>
      <c r="AI2765" s="455" t="n"/>
      <c r="AJ2765" s="455" t="n"/>
      <c r="AK2765" s="455" t="n"/>
      <c r="AL2765" s="455" t="n"/>
      <c r="AM2765" s="455" t="n"/>
      <c r="AN2765" s="455" t="n"/>
      <c r="AO2765" s="455" t="n"/>
      <c r="AP2765" s="455" t="n"/>
      <c r="AQ2765" s="455" t="n"/>
      <c r="AR2765" s="418" t="n"/>
      <c r="AS2765" s="418" t="n"/>
      <c r="AT2765" s="418" t="n"/>
    </row>
    <row r="2766">
      <c r="A2766" s="417" t="n">
        <v>2757</v>
      </c>
      <c r="B2766" s="418" t="inlineStr"/>
      <c r="C2766" s="418" t="inlineStr">
        <is>
          <t>អ៊ិចស្ពែឌីធ័រ ខេមបូឌា អិលធីឌី</t>
        </is>
      </c>
      <c r="D2766" s="418" t="inlineStr">
        <is>
          <t>L001-100045898</t>
        </is>
      </c>
      <c r="E2766" s="418" t="inlineStr">
        <is>
          <t>TI0181698</t>
        </is>
      </c>
      <c r="F2766" s="419" t="n">
        <v>44143</v>
      </c>
      <c r="G2766" s="420" t="n">
        <v>185116</v>
      </c>
      <c r="H2766" s="418" t="n"/>
      <c r="I2766" s="455" t="n">
        <v>185116</v>
      </c>
      <c r="J2766" s="418">
        <f>IF(L2766&lt;&gt;"",L2766,K2766)</f>
        <v/>
      </c>
      <c r="K2766" s="418">
        <f>IF(AND(T2766=TRUE, U2766=TRUE, V2766=TRUE), IF(W2766&lt;-0.05, "អនុញ្ញាត (អ្នកផ្គត់ផ្គង់ប្រកាសខ្វះ)", "បានប្រកាស (អនុញ្ញាត)"), IF(AND(T2766=FALSE, U2766=FALSE, V2766=FALSE), "ព្យួរទុក (មិនមានទិន្នន័យ)", "ប្រកាសខុស (ព្យួរទុក)"))</f>
        <v/>
      </c>
      <c r="L2766" s="418" t="inlineStr"/>
      <c r="M2766" s="418" t="inlineStr"/>
      <c r="N2766" s="455" t="n"/>
      <c r="O2766" s="455">
        <f>IF(W2766&lt;0,AI2766,I2766)</f>
        <v/>
      </c>
      <c r="P2766" s="455">
        <f>I2766-O2766</f>
        <v/>
      </c>
      <c r="Q2766" s="418" t="n"/>
      <c r="R2766" s="418" t="inlineStr">
        <is>
          <t>TI0181698</t>
        </is>
      </c>
      <c r="S2766" s="418" t="inlineStr"/>
      <c r="T2766" s="418">
        <f>R2766=S2766</f>
        <v/>
      </c>
      <c r="U2766" s="418">
        <f>AND(MONTH(F2766)=MONTH(Y2766), YEAR(F2766)=YEAR(Y2766))</f>
        <v/>
      </c>
      <c r="V2766" s="418">
        <f>AND(AC2766&lt;&gt;"", 'Company information'!D$4&lt;&gt;"", RIGHT(SUBSTITUTE(AC2766,"-",""),9)=RIGHT(SUBSTITUTE('Company information'!D$4,"-",""),9))</f>
        <v/>
      </c>
      <c r="W2766" s="418">
        <f>AI2766-I2766</f>
        <v/>
      </c>
      <c r="X2766" s="455" t="n"/>
      <c r="Y2766" s="417" t="n"/>
      <c r="Z2766" s="418" t="n"/>
      <c r="AA2766" s="418" t="n"/>
      <c r="AB2766" s="418" t="n"/>
      <c r="AC2766" s="418" t="n"/>
      <c r="AD2766" s="418" t="n"/>
      <c r="AE2766" s="455" t="n"/>
      <c r="AF2766" s="455" t="n"/>
      <c r="AG2766" s="455" t="n"/>
      <c r="AH2766" s="455" t="n"/>
      <c r="AI2766" s="455" t="n"/>
      <c r="AJ2766" s="455" t="n"/>
      <c r="AK2766" s="455" t="n"/>
      <c r="AL2766" s="455" t="n"/>
      <c r="AM2766" s="455" t="n"/>
      <c r="AN2766" s="455" t="n"/>
      <c r="AO2766" s="455" t="n"/>
      <c r="AP2766" s="455" t="n"/>
      <c r="AQ2766" s="455" t="n"/>
      <c r="AR2766" s="418" t="n"/>
      <c r="AS2766" s="418" t="n"/>
      <c r="AT2766" s="418" t="n"/>
    </row>
    <row r="2767">
      <c r="A2767" s="417" t="n">
        <v>2758</v>
      </c>
      <c r="B2767" s="418" t="inlineStr"/>
      <c r="C2767" s="418" t="inlineStr">
        <is>
          <t>អ៊ិចស្ពែឌីធ័រ ខេមបូឌា អិលធីឌី</t>
        </is>
      </c>
      <c r="D2767" s="418" t="inlineStr">
        <is>
          <t>L001-100045898</t>
        </is>
      </c>
      <c r="E2767" s="418" t="inlineStr">
        <is>
          <t>TI0181691</t>
        </is>
      </c>
      <c r="F2767" s="419" t="n">
        <v>44143</v>
      </c>
      <c r="G2767" s="420" t="n">
        <v>249497</v>
      </c>
      <c r="H2767" s="418" t="n"/>
      <c r="I2767" s="455" t="n">
        <v>249497</v>
      </c>
      <c r="J2767" s="418">
        <f>IF(L2767&lt;&gt;"",L2767,K2767)</f>
        <v/>
      </c>
      <c r="K2767" s="418">
        <f>IF(AND(T2767=TRUE, U2767=TRUE, V2767=TRUE), IF(W2767&lt;-0.05, "អនុញ្ញាត (អ្នកផ្គត់ផ្គង់ប្រកាសខ្វះ)", "បានប្រកាស (អនុញ្ញាត)"), IF(AND(T2767=FALSE, U2767=FALSE, V2767=FALSE), "ព្យួរទុក (មិនមានទិន្នន័យ)", "ប្រកាសខុស (ព្យួរទុក)"))</f>
        <v/>
      </c>
      <c r="L2767" s="418" t="inlineStr"/>
      <c r="M2767" s="418" t="inlineStr"/>
      <c r="N2767" s="455" t="n"/>
      <c r="O2767" s="455">
        <f>IF(W2767&lt;0,AI2767,I2767)</f>
        <v/>
      </c>
      <c r="P2767" s="455">
        <f>I2767-O2767</f>
        <v/>
      </c>
      <c r="Q2767" s="418" t="n"/>
      <c r="R2767" s="418" t="inlineStr">
        <is>
          <t>TI0181691</t>
        </is>
      </c>
      <c r="S2767" s="418" t="inlineStr"/>
      <c r="T2767" s="418">
        <f>R2767=S2767</f>
        <v/>
      </c>
      <c r="U2767" s="418">
        <f>AND(MONTH(F2767)=MONTH(Y2767), YEAR(F2767)=YEAR(Y2767))</f>
        <v/>
      </c>
      <c r="V2767" s="418">
        <f>AND(AC2767&lt;&gt;"", 'Company information'!D$4&lt;&gt;"", RIGHT(SUBSTITUTE(AC2767,"-",""),9)=RIGHT(SUBSTITUTE('Company information'!D$4,"-",""),9))</f>
        <v/>
      </c>
      <c r="W2767" s="418">
        <f>AI2767-I2767</f>
        <v/>
      </c>
      <c r="X2767" s="455" t="n"/>
      <c r="Y2767" s="417" t="n"/>
      <c r="Z2767" s="418" t="n"/>
      <c r="AA2767" s="418" t="n"/>
      <c r="AB2767" s="418" t="n"/>
      <c r="AC2767" s="418" t="n"/>
      <c r="AD2767" s="418" t="n"/>
      <c r="AE2767" s="455" t="n"/>
      <c r="AF2767" s="455" t="n"/>
      <c r="AG2767" s="455" t="n"/>
      <c r="AH2767" s="455" t="n"/>
      <c r="AI2767" s="455" t="n"/>
      <c r="AJ2767" s="455" t="n"/>
      <c r="AK2767" s="455" t="n"/>
      <c r="AL2767" s="455" t="n"/>
      <c r="AM2767" s="455" t="n"/>
      <c r="AN2767" s="455" t="n"/>
      <c r="AO2767" s="455" t="n"/>
      <c r="AP2767" s="455" t="n"/>
      <c r="AQ2767" s="455" t="n"/>
      <c r="AR2767" s="418" t="n"/>
      <c r="AS2767" s="418" t="n"/>
      <c r="AT2767" s="418" t="n"/>
    </row>
    <row r="2768">
      <c r="A2768" s="417" t="n">
        <v>2759</v>
      </c>
      <c r="B2768" s="418" t="inlineStr"/>
      <c r="C2768" s="418" t="inlineStr">
        <is>
          <t>អ៊ិចស្ពែឌីធ័រ ខេមបូឌា អិលធីឌី</t>
        </is>
      </c>
      <c r="D2768" s="418" t="inlineStr">
        <is>
          <t>L001-100045898</t>
        </is>
      </c>
      <c r="E2768" s="418" t="inlineStr">
        <is>
          <t>TI0181446</t>
        </is>
      </c>
      <c r="F2768" s="419" t="n">
        <v>43959</v>
      </c>
      <c r="G2768" s="420" t="n">
        <v>154459</v>
      </c>
      <c r="H2768" s="418" t="n"/>
      <c r="I2768" s="455" t="n">
        <v>154459</v>
      </c>
      <c r="J2768" s="418">
        <f>IF(L2768&lt;&gt;"",L2768,K2768)</f>
        <v/>
      </c>
      <c r="K2768" s="418">
        <f>IF(AND(T2768=TRUE, U2768=TRUE, V2768=TRUE), IF(W2768&lt;-0.05, "អនុញ្ញាត (អ្នកផ្គត់ផ្គង់ប្រកាសខ្វះ)", "បានប្រកាស (អនុញ្ញាត)"), IF(AND(T2768=FALSE, U2768=FALSE, V2768=FALSE), "ព្យួរទុក (មិនមានទិន្នន័យ)", "ប្រកាសខុស (ព្យួរទុក)"))</f>
        <v/>
      </c>
      <c r="L2768" s="418" t="inlineStr"/>
      <c r="M2768" s="418" t="inlineStr"/>
      <c r="N2768" s="455" t="n"/>
      <c r="O2768" s="455">
        <f>IF(W2768&lt;0,AI2768,I2768)</f>
        <v/>
      </c>
      <c r="P2768" s="455">
        <f>I2768-O2768</f>
        <v/>
      </c>
      <c r="Q2768" s="418" t="n"/>
      <c r="R2768" s="418" t="inlineStr">
        <is>
          <t>TI0181446</t>
        </is>
      </c>
      <c r="S2768" s="418" t="inlineStr"/>
      <c r="T2768" s="418">
        <f>R2768=S2768</f>
        <v/>
      </c>
      <c r="U2768" s="418">
        <f>AND(MONTH(F2768)=MONTH(Y2768), YEAR(F2768)=YEAR(Y2768))</f>
        <v/>
      </c>
      <c r="V2768" s="418">
        <f>AND(AC2768&lt;&gt;"", 'Company information'!D$4&lt;&gt;"", RIGHT(SUBSTITUTE(AC2768,"-",""),9)=RIGHT(SUBSTITUTE('Company information'!D$4,"-",""),9))</f>
        <v/>
      </c>
      <c r="W2768" s="418">
        <f>AI2768-I2768</f>
        <v/>
      </c>
      <c r="X2768" s="455" t="n"/>
      <c r="Y2768" s="417" t="n"/>
      <c r="Z2768" s="418" t="n"/>
      <c r="AA2768" s="418" t="n"/>
      <c r="AB2768" s="418" t="n"/>
      <c r="AC2768" s="418" t="n"/>
      <c r="AD2768" s="418" t="n"/>
      <c r="AE2768" s="455" t="n"/>
      <c r="AF2768" s="455" t="n"/>
      <c r="AG2768" s="455" t="n"/>
      <c r="AH2768" s="455" t="n"/>
      <c r="AI2768" s="455" t="n"/>
      <c r="AJ2768" s="455" t="n"/>
      <c r="AK2768" s="455" t="n"/>
      <c r="AL2768" s="455" t="n"/>
      <c r="AM2768" s="455" t="n"/>
      <c r="AN2768" s="455" t="n"/>
      <c r="AO2768" s="455" t="n"/>
      <c r="AP2768" s="455" t="n"/>
      <c r="AQ2768" s="455" t="n"/>
      <c r="AR2768" s="418" t="n"/>
      <c r="AS2768" s="418" t="n"/>
      <c r="AT2768" s="418" t="n"/>
    </row>
    <row r="2769">
      <c r="A2769" s="417" t="n">
        <v>2760</v>
      </c>
      <c r="B2769" s="418" t="inlineStr"/>
      <c r="C2769" s="418" t="inlineStr">
        <is>
          <t>ហ្គោមី រីសាយឃល110</t>
        </is>
      </c>
      <c r="D2769" s="418" t="inlineStr">
        <is>
          <t>K010-901503890</t>
        </is>
      </c>
      <c r="E2769" s="418" t="inlineStr">
        <is>
          <t>GRIN2020313</t>
        </is>
      </c>
      <c r="F2769" s="419" t="n">
        <v>44071</v>
      </c>
      <c r="G2769" s="420" t="n">
        <v>16408</v>
      </c>
      <c r="H2769" s="418" t="n"/>
      <c r="I2769" s="455" t="n">
        <v>16408</v>
      </c>
      <c r="J2769" s="418">
        <f>IF(L2769&lt;&gt;"",L2769,K2769)</f>
        <v/>
      </c>
      <c r="K2769" s="418">
        <f>IF(AND(T2769=TRUE, U2769=TRUE, V2769=TRUE), IF(W2769&lt;-0.05, "អនុញ្ញាត (អ្នកផ្គត់ផ្គង់ប្រកាសខ្វះ)", "បានប្រកាស (អនុញ្ញាត)"), IF(AND(T2769=FALSE, U2769=FALSE, V2769=FALSE), "ព្យួរទុក (មិនមានទិន្នន័យ)", "ប្រកាសខុស (ព្យួរទុក)"))</f>
        <v/>
      </c>
      <c r="L2769" s="418" t="inlineStr"/>
      <c r="M2769" s="418" t="inlineStr"/>
      <c r="N2769" s="455" t="n"/>
      <c r="O2769" s="455">
        <f>IF(W2769&lt;0,AI2769,I2769)</f>
        <v/>
      </c>
      <c r="P2769" s="455">
        <f>I2769-O2769</f>
        <v/>
      </c>
      <c r="Q2769" s="418" t="n"/>
      <c r="R2769" s="418" t="inlineStr">
        <is>
          <t>GRIN2020313</t>
        </is>
      </c>
      <c r="S2769" s="418" t="inlineStr"/>
      <c r="T2769" s="418">
        <f>R2769=S2769</f>
        <v/>
      </c>
      <c r="U2769" s="418">
        <f>AND(MONTH(F2769)=MONTH(Y2769), YEAR(F2769)=YEAR(Y2769))</f>
        <v/>
      </c>
      <c r="V2769" s="418">
        <f>AND(AC2769&lt;&gt;"", 'Company information'!D$4&lt;&gt;"", RIGHT(SUBSTITUTE(AC2769,"-",""),9)=RIGHT(SUBSTITUTE('Company information'!D$4,"-",""),9))</f>
        <v/>
      </c>
      <c r="W2769" s="418">
        <f>AI2769-I2769</f>
        <v/>
      </c>
      <c r="X2769" s="455" t="n"/>
      <c r="Y2769" s="417" t="n"/>
      <c r="Z2769" s="418" t="n"/>
      <c r="AA2769" s="418" t="n"/>
      <c r="AB2769" s="418" t="n"/>
      <c r="AC2769" s="418" t="n"/>
      <c r="AD2769" s="418" t="n"/>
      <c r="AE2769" s="455" t="n"/>
      <c r="AF2769" s="455" t="n"/>
      <c r="AG2769" s="455" t="n"/>
      <c r="AH2769" s="455" t="n"/>
      <c r="AI2769" s="455" t="n"/>
      <c r="AJ2769" s="455" t="n"/>
      <c r="AK2769" s="455" t="n"/>
      <c r="AL2769" s="455" t="n"/>
      <c r="AM2769" s="455" t="n"/>
      <c r="AN2769" s="455" t="n"/>
      <c r="AO2769" s="455" t="n"/>
      <c r="AP2769" s="455" t="n"/>
      <c r="AQ2769" s="455" t="n"/>
      <c r="AR2769" s="418" t="n"/>
      <c r="AS2769" s="418" t="n"/>
      <c r="AT2769" s="418" t="n"/>
    </row>
    <row r="2770">
      <c r="A2770" s="417" t="n">
        <v>2761</v>
      </c>
      <c r="B2770" s="418" t="inlineStr"/>
      <c r="C2770" s="418" t="inlineStr">
        <is>
          <t>ខេមវីល គ្លូប៊ល ឯ.ក</t>
        </is>
      </c>
      <c r="D2770" s="418" t="inlineStr">
        <is>
          <t>L001-901637190</t>
        </is>
      </c>
      <c r="E2770" s="418" t="inlineStr">
        <is>
          <t>INV200886</t>
        </is>
      </c>
      <c r="F2770" s="419" t="n">
        <v>44068</v>
      </c>
      <c r="G2770" s="420" t="n">
        <v>233586</v>
      </c>
      <c r="H2770" s="418" t="n"/>
      <c r="I2770" s="455" t="n">
        <v>233586</v>
      </c>
      <c r="J2770" s="418">
        <f>IF(L2770&lt;&gt;"",L2770,K2770)</f>
        <v/>
      </c>
      <c r="K2770" s="418">
        <f>IF(AND(T2770=TRUE, U2770=TRUE, V2770=TRUE), IF(W2770&lt;-0.05, "អនុញ្ញាត (អ្នកផ្គត់ផ្គង់ប្រកាសខ្វះ)", "បានប្រកាស (អនុញ្ញាត)"), IF(AND(T2770=FALSE, U2770=FALSE, V2770=FALSE), "ព្យួរទុក (មិនមានទិន្នន័យ)", "ប្រកាសខុស (ព្យួរទុក)"))</f>
        <v/>
      </c>
      <c r="L2770" s="418" t="inlineStr"/>
      <c r="M2770" s="418" t="inlineStr"/>
      <c r="N2770" s="455" t="n"/>
      <c r="O2770" s="455">
        <f>IF(W2770&lt;0,AI2770,I2770)</f>
        <v/>
      </c>
      <c r="P2770" s="455">
        <f>I2770-O2770</f>
        <v/>
      </c>
      <c r="Q2770" s="418" t="n"/>
      <c r="R2770" s="418" t="inlineStr">
        <is>
          <t>INV200886</t>
        </is>
      </c>
      <c r="S2770" s="418" t="inlineStr"/>
      <c r="T2770" s="418">
        <f>R2770=S2770</f>
        <v/>
      </c>
      <c r="U2770" s="418">
        <f>AND(MONTH(F2770)=MONTH(Y2770), YEAR(F2770)=YEAR(Y2770))</f>
        <v/>
      </c>
      <c r="V2770" s="418">
        <f>AND(AC2770&lt;&gt;"", 'Company information'!D$4&lt;&gt;"", RIGHT(SUBSTITUTE(AC2770,"-",""),9)=RIGHT(SUBSTITUTE('Company information'!D$4,"-",""),9))</f>
        <v/>
      </c>
      <c r="W2770" s="418">
        <f>AI2770-I2770</f>
        <v/>
      </c>
      <c r="X2770" s="455" t="n"/>
      <c r="Y2770" s="417" t="n"/>
      <c r="Z2770" s="418" t="n"/>
      <c r="AA2770" s="418" t="n"/>
      <c r="AB2770" s="418" t="n"/>
      <c r="AC2770" s="418" t="n"/>
      <c r="AD2770" s="418" t="n"/>
      <c r="AE2770" s="455" t="n"/>
      <c r="AF2770" s="455" t="n"/>
      <c r="AG2770" s="455" t="n"/>
      <c r="AH2770" s="455" t="n"/>
      <c r="AI2770" s="455" t="n"/>
      <c r="AJ2770" s="455" t="n"/>
      <c r="AK2770" s="455" t="n"/>
      <c r="AL2770" s="455" t="n"/>
      <c r="AM2770" s="455" t="n"/>
      <c r="AN2770" s="455" t="n"/>
      <c r="AO2770" s="455" t="n"/>
      <c r="AP2770" s="455" t="n"/>
      <c r="AQ2770" s="455" t="n"/>
      <c r="AR2770" s="418" t="n"/>
      <c r="AS2770" s="418" t="n"/>
      <c r="AT2770" s="418" t="n"/>
    </row>
    <row r="2771">
      <c r="A2771" s="417" t="n">
        <v>2762</v>
      </c>
      <c r="B2771" s="418" t="inlineStr"/>
      <c r="C2771" s="418" t="inlineStr">
        <is>
          <t>ខេមវីល គ្លូប៊ល ឯ.ក</t>
        </is>
      </c>
      <c r="D2771" s="418" t="inlineStr">
        <is>
          <t>L001-901637190</t>
        </is>
      </c>
      <c r="E2771" s="418" t="inlineStr">
        <is>
          <t>INV200933</t>
        </is>
      </c>
      <c r="F2771" s="419" t="n">
        <v>44074</v>
      </c>
      <c r="G2771" s="420" t="n">
        <v>238090</v>
      </c>
      <c r="H2771" s="418" t="n"/>
      <c r="I2771" s="455" t="n">
        <v>238090</v>
      </c>
      <c r="J2771" s="418">
        <f>IF(L2771&lt;&gt;"",L2771,K2771)</f>
        <v/>
      </c>
      <c r="K2771" s="418">
        <f>IF(AND(T2771=TRUE, U2771=TRUE, V2771=TRUE), IF(W2771&lt;-0.05, "អនុញ្ញាត (អ្នកផ្គត់ផ្គង់ប្រកាសខ្វះ)", "បានប្រកាស (អនុញ្ញាត)"), IF(AND(T2771=FALSE, U2771=FALSE, V2771=FALSE), "ព្យួរទុក (មិនមានទិន្នន័យ)", "ប្រកាសខុស (ព្យួរទុក)"))</f>
        <v/>
      </c>
      <c r="L2771" s="418" t="inlineStr"/>
      <c r="M2771" s="418" t="inlineStr"/>
      <c r="N2771" s="455" t="n"/>
      <c r="O2771" s="455">
        <f>IF(W2771&lt;0,AI2771,I2771)</f>
        <v/>
      </c>
      <c r="P2771" s="455">
        <f>I2771-O2771</f>
        <v/>
      </c>
      <c r="Q2771" s="418" t="n"/>
      <c r="R2771" s="418" t="inlineStr">
        <is>
          <t>INV200933</t>
        </is>
      </c>
      <c r="S2771" s="418" t="inlineStr"/>
      <c r="T2771" s="418">
        <f>R2771=S2771</f>
        <v/>
      </c>
      <c r="U2771" s="418">
        <f>AND(MONTH(F2771)=MONTH(Y2771), YEAR(F2771)=YEAR(Y2771))</f>
        <v/>
      </c>
      <c r="V2771" s="418">
        <f>AND(AC2771&lt;&gt;"", 'Company information'!D$4&lt;&gt;"", RIGHT(SUBSTITUTE(AC2771,"-",""),9)=RIGHT(SUBSTITUTE('Company information'!D$4,"-",""),9))</f>
        <v/>
      </c>
      <c r="W2771" s="418">
        <f>AI2771-I2771</f>
        <v/>
      </c>
      <c r="X2771" s="455" t="n"/>
      <c r="Y2771" s="417" t="n"/>
      <c r="Z2771" s="418" t="n"/>
      <c r="AA2771" s="418" t="n"/>
      <c r="AB2771" s="418" t="n"/>
      <c r="AC2771" s="418" t="n"/>
      <c r="AD2771" s="418" t="n"/>
      <c r="AE2771" s="455" t="n"/>
      <c r="AF2771" s="455" t="n"/>
      <c r="AG2771" s="455" t="n"/>
      <c r="AH2771" s="455" t="n"/>
      <c r="AI2771" s="455" t="n"/>
      <c r="AJ2771" s="455" t="n"/>
      <c r="AK2771" s="455" t="n"/>
      <c r="AL2771" s="455" t="n"/>
      <c r="AM2771" s="455" t="n"/>
      <c r="AN2771" s="455" t="n"/>
      <c r="AO2771" s="455" t="n"/>
      <c r="AP2771" s="455" t="n"/>
      <c r="AQ2771" s="455" t="n"/>
      <c r="AR2771" s="418" t="n"/>
      <c r="AS2771" s="418" t="n"/>
      <c r="AT2771" s="418" t="n"/>
    </row>
    <row r="2772">
      <c r="A2772" s="417" t="n">
        <v>2763</v>
      </c>
      <c r="B2772" s="418" t="inlineStr"/>
      <c r="C2772" s="418" t="inlineStr">
        <is>
          <t>សូស៊ីយេតេ កុងសេស្យូនែរ ដឺ ឡាអេរ៉ូព័រ</t>
        </is>
      </c>
      <c r="D2772" s="418" t="inlineStr">
        <is>
          <t>L001-100047300</t>
        </is>
      </c>
      <c r="E2772" s="418" t="inlineStr">
        <is>
          <t>2000039122</t>
        </is>
      </c>
      <c r="F2772" s="419" t="n">
        <v>44051</v>
      </c>
      <c r="G2772" s="420" t="n">
        <v>24079</v>
      </c>
      <c r="H2772" s="418" t="n"/>
      <c r="I2772" s="455" t="n">
        <v>24079</v>
      </c>
      <c r="J2772" s="418">
        <f>IF(L2772&lt;&gt;"",L2772,K2772)</f>
        <v/>
      </c>
      <c r="K2772" s="418">
        <f>IF(AND(T2772=TRUE, U2772=TRUE, V2772=TRUE), IF(W2772&lt;-0.05, "អនុញ្ញាត (អ្នកផ្គត់ផ្គង់ប្រកាសខ្វះ)", "បានប្រកាស (អនុញ្ញាត)"), IF(AND(T2772=FALSE, U2772=FALSE, V2772=FALSE), "ព្យួរទុក (មិនមានទិន្នន័យ)", "ប្រកាសខុស (ព្យួរទុក)"))</f>
        <v/>
      </c>
      <c r="L2772" s="418" t="inlineStr"/>
      <c r="M2772" s="418" t="inlineStr"/>
      <c r="N2772" s="455" t="n"/>
      <c r="O2772" s="455">
        <f>IF(W2772&lt;0,AI2772,I2772)</f>
        <v/>
      </c>
      <c r="P2772" s="455">
        <f>I2772-O2772</f>
        <v/>
      </c>
      <c r="Q2772" s="418" t="n"/>
      <c r="R2772" s="418" t="inlineStr">
        <is>
          <t>2000039122</t>
        </is>
      </c>
      <c r="S2772" s="418" t="inlineStr"/>
      <c r="T2772" s="418">
        <f>R2772=S2772</f>
        <v/>
      </c>
      <c r="U2772" s="418">
        <f>AND(MONTH(F2772)=MONTH(Y2772), YEAR(F2772)=YEAR(Y2772))</f>
        <v/>
      </c>
      <c r="V2772" s="418">
        <f>AND(AC2772&lt;&gt;"", 'Company information'!D$4&lt;&gt;"", RIGHT(SUBSTITUTE(AC2772,"-",""),9)=RIGHT(SUBSTITUTE('Company information'!D$4,"-",""),9))</f>
        <v/>
      </c>
      <c r="W2772" s="418">
        <f>AI2772-I2772</f>
        <v/>
      </c>
      <c r="X2772" s="455" t="n"/>
      <c r="Y2772" s="417" t="n"/>
      <c r="Z2772" s="418" t="n"/>
      <c r="AA2772" s="418" t="n"/>
      <c r="AB2772" s="418" t="n"/>
      <c r="AC2772" s="418" t="n"/>
      <c r="AD2772" s="418" t="n"/>
      <c r="AE2772" s="455" t="n"/>
      <c r="AF2772" s="455" t="n"/>
      <c r="AG2772" s="455" t="n"/>
      <c r="AH2772" s="455" t="n"/>
      <c r="AI2772" s="455" t="n"/>
      <c r="AJ2772" s="455" t="n"/>
      <c r="AK2772" s="455" t="n"/>
      <c r="AL2772" s="455" t="n"/>
      <c r="AM2772" s="455" t="n"/>
      <c r="AN2772" s="455" t="n"/>
      <c r="AO2772" s="455" t="n"/>
      <c r="AP2772" s="455" t="n"/>
      <c r="AQ2772" s="455" t="n"/>
      <c r="AR2772" s="418" t="n"/>
      <c r="AS2772" s="418" t="n"/>
      <c r="AT2772" s="418" t="n"/>
    </row>
    <row r="2773">
      <c r="A2773" s="417" t="n">
        <v>2764</v>
      </c>
      <c r="B2773" s="418" t="inlineStr"/>
      <c r="C2773" s="418" t="inlineStr">
        <is>
          <t>ខេមវីល គ្លូប៊ល ឯ.ក</t>
        </is>
      </c>
      <c r="D2773" s="418" t="inlineStr">
        <is>
          <t>L001-901637190</t>
        </is>
      </c>
      <c r="E2773" s="418" t="inlineStr">
        <is>
          <t>INV200905</t>
        </is>
      </c>
      <c r="F2773" s="419" t="n">
        <v>44071</v>
      </c>
      <c r="G2773" s="420" t="n">
        <v>118958</v>
      </c>
      <c r="H2773" s="418" t="n"/>
      <c r="I2773" s="455" t="n">
        <v>118958</v>
      </c>
      <c r="J2773" s="418">
        <f>IF(L2773&lt;&gt;"",L2773,K2773)</f>
        <v/>
      </c>
      <c r="K2773" s="418">
        <f>IF(AND(T2773=TRUE, U2773=TRUE, V2773=TRUE), IF(W2773&lt;-0.05, "អនុញ្ញាត (អ្នកផ្គត់ផ្គង់ប្រកាសខ្វះ)", "បានប្រកាស (អនុញ្ញាត)"), IF(AND(T2773=FALSE, U2773=FALSE, V2773=FALSE), "ព្យួរទុក (មិនមានទិន្នន័យ)", "ប្រកាសខុស (ព្យួរទុក)"))</f>
        <v/>
      </c>
      <c r="L2773" s="418" t="inlineStr"/>
      <c r="M2773" s="418" t="inlineStr"/>
      <c r="N2773" s="455" t="n"/>
      <c r="O2773" s="455">
        <f>IF(W2773&lt;0,AI2773,I2773)</f>
        <v/>
      </c>
      <c r="P2773" s="455">
        <f>I2773-O2773</f>
        <v/>
      </c>
      <c r="Q2773" s="418" t="n"/>
      <c r="R2773" s="418" t="inlineStr">
        <is>
          <t>INV200905</t>
        </is>
      </c>
      <c r="S2773" s="418" t="inlineStr"/>
      <c r="T2773" s="418">
        <f>R2773=S2773</f>
        <v/>
      </c>
      <c r="U2773" s="418">
        <f>AND(MONTH(F2773)=MONTH(Y2773), YEAR(F2773)=YEAR(Y2773))</f>
        <v/>
      </c>
      <c r="V2773" s="418">
        <f>AND(AC2773&lt;&gt;"", 'Company information'!D$4&lt;&gt;"", RIGHT(SUBSTITUTE(AC2773,"-",""),9)=RIGHT(SUBSTITUTE('Company information'!D$4,"-",""),9))</f>
        <v/>
      </c>
      <c r="W2773" s="418">
        <f>AI2773-I2773</f>
        <v/>
      </c>
      <c r="X2773" s="455" t="n"/>
      <c r="Y2773" s="417" t="n"/>
      <c r="Z2773" s="418" t="n"/>
      <c r="AA2773" s="418" t="n"/>
      <c r="AB2773" s="418" t="n"/>
      <c r="AC2773" s="418" t="n"/>
      <c r="AD2773" s="418" t="n"/>
      <c r="AE2773" s="455" t="n"/>
      <c r="AF2773" s="455" t="n"/>
      <c r="AG2773" s="455" t="n"/>
      <c r="AH2773" s="455" t="n"/>
      <c r="AI2773" s="455" t="n"/>
      <c r="AJ2773" s="455" t="n"/>
      <c r="AK2773" s="455" t="n"/>
      <c r="AL2773" s="455" t="n"/>
      <c r="AM2773" s="455" t="n"/>
      <c r="AN2773" s="455" t="n"/>
      <c r="AO2773" s="455" t="n"/>
      <c r="AP2773" s="455" t="n"/>
      <c r="AQ2773" s="455" t="n"/>
      <c r="AR2773" s="418" t="n"/>
      <c r="AS2773" s="418" t="n"/>
      <c r="AT2773" s="418" t="n"/>
    </row>
    <row r="2774">
      <c r="A2774" s="417" t="n">
        <v>2765</v>
      </c>
      <c r="B2774" s="418" t="inlineStr"/>
      <c r="C2774" s="418" t="inlineStr">
        <is>
          <t>ខេមវីល គ្លូប៊ល ឯ.ក</t>
        </is>
      </c>
      <c r="D2774" s="418" t="inlineStr">
        <is>
          <t>L001-901637190</t>
        </is>
      </c>
      <c r="E2774" s="418" t="inlineStr">
        <is>
          <t>INV200885</t>
        </is>
      </c>
      <c r="F2774" s="419" t="n">
        <v>44068</v>
      </c>
      <c r="G2774" s="420" t="n">
        <v>233586</v>
      </c>
      <c r="H2774" s="418" t="n"/>
      <c r="I2774" s="455" t="n">
        <v>233586</v>
      </c>
      <c r="J2774" s="418">
        <f>IF(L2774&lt;&gt;"",L2774,K2774)</f>
        <v/>
      </c>
      <c r="K2774" s="418">
        <f>IF(AND(T2774=TRUE, U2774=TRUE, V2774=TRUE), IF(W2774&lt;-0.05, "អនុញ្ញាត (អ្នកផ្គត់ផ្គង់ប្រកាសខ្វះ)", "បានប្រកាស (អនុញ្ញាត)"), IF(AND(T2774=FALSE, U2774=FALSE, V2774=FALSE), "ព្យួរទុក (មិនមានទិន្នន័យ)", "ប្រកាសខុស (ព្យួរទុក)"))</f>
        <v/>
      </c>
      <c r="L2774" s="418" t="inlineStr"/>
      <c r="M2774" s="418" t="inlineStr"/>
      <c r="N2774" s="455" t="n"/>
      <c r="O2774" s="455">
        <f>IF(W2774&lt;0,AI2774,I2774)</f>
        <v/>
      </c>
      <c r="P2774" s="455">
        <f>I2774-O2774</f>
        <v/>
      </c>
      <c r="Q2774" s="418" t="n"/>
      <c r="R2774" s="418" t="inlineStr">
        <is>
          <t>INV200885</t>
        </is>
      </c>
      <c r="S2774" s="418" t="inlineStr"/>
      <c r="T2774" s="418">
        <f>R2774=S2774</f>
        <v/>
      </c>
      <c r="U2774" s="418">
        <f>AND(MONTH(F2774)=MONTH(Y2774), YEAR(F2774)=YEAR(Y2774))</f>
        <v/>
      </c>
      <c r="V2774" s="418">
        <f>AND(AC2774&lt;&gt;"", 'Company information'!D$4&lt;&gt;"", RIGHT(SUBSTITUTE(AC2774,"-",""),9)=RIGHT(SUBSTITUTE('Company information'!D$4,"-",""),9))</f>
        <v/>
      </c>
      <c r="W2774" s="418">
        <f>AI2774-I2774</f>
        <v/>
      </c>
      <c r="X2774" s="455" t="n"/>
      <c r="Y2774" s="417" t="n"/>
      <c r="Z2774" s="418" t="n"/>
      <c r="AA2774" s="418" t="n"/>
      <c r="AB2774" s="418" t="n"/>
      <c r="AC2774" s="418" t="n"/>
      <c r="AD2774" s="418" t="n"/>
      <c r="AE2774" s="455" t="n"/>
      <c r="AF2774" s="455" t="n"/>
      <c r="AG2774" s="455" t="n"/>
      <c r="AH2774" s="455" t="n"/>
      <c r="AI2774" s="455" t="n"/>
      <c r="AJ2774" s="455" t="n"/>
      <c r="AK2774" s="455" t="n"/>
      <c r="AL2774" s="455" t="n"/>
      <c r="AM2774" s="455" t="n"/>
      <c r="AN2774" s="455" t="n"/>
      <c r="AO2774" s="455" t="n"/>
      <c r="AP2774" s="455" t="n"/>
      <c r="AQ2774" s="455" t="n"/>
      <c r="AR2774" s="418" t="n"/>
      <c r="AS2774" s="418" t="n"/>
      <c r="AT2774" s="418" t="n"/>
    </row>
    <row r="2775">
      <c r="A2775" s="417" t="n">
        <v>2766</v>
      </c>
      <c r="B2775" s="418" t="inlineStr"/>
      <c r="C2775" s="418" t="inlineStr">
        <is>
          <t>ខេមវីល គ្លូប៊ល ឯ.ក</t>
        </is>
      </c>
      <c r="D2775" s="418" t="inlineStr">
        <is>
          <t>L001-901637190</t>
        </is>
      </c>
      <c r="E2775" s="418" t="inlineStr">
        <is>
          <t>INV200902</t>
        </is>
      </c>
      <c r="F2775" s="419" t="n">
        <v>44069</v>
      </c>
      <c r="G2775" s="420" t="n">
        <v>225445</v>
      </c>
      <c r="H2775" s="418" t="n"/>
      <c r="I2775" s="455" t="n">
        <v>225445</v>
      </c>
      <c r="J2775" s="418">
        <f>IF(L2775&lt;&gt;"",L2775,K2775)</f>
        <v/>
      </c>
      <c r="K2775" s="418">
        <f>IF(AND(T2775=TRUE, U2775=TRUE, V2775=TRUE), IF(W2775&lt;-0.05, "អនុញ្ញាត (អ្នកផ្គត់ផ្គង់ប្រកាសខ្វះ)", "បានប្រកាស (អនុញ្ញាត)"), IF(AND(T2775=FALSE, U2775=FALSE, V2775=FALSE), "ព្យួរទុក (មិនមានទិន្នន័យ)", "ប្រកាសខុស (ព្យួរទុក)"))</f>
        <v/>
      </c>
      <c r="L2775" s="418" t="inlineStr"/>
      <c r="M2775" s="418" t="inlineStr"/>
      <c r="N2775" s="455" t="n"/>
      <c r="O2775" s="455">
        <f>IF(W2775&lt;0,AI2775,I2775)</f>
        <v/>
      </c>
      <c r="P2775" s="455">
        <f>I2775-O2775</f>
        <v/>
      </c>
      <c r="Q2775" s="418" t="n"/>
      <c r="R2775" s="418" t="inlineStr">
        <is>
          <t>INV200902</t>
        </is>
      </c>
      <c r="S2775" s="418" t="inlineStr"/>
      <c r="T2775" s="418">
        <f>R2775=S2775</f>
        <v/>
      </c>
      <c r="U2775" s="418">
        <f>AND(MONTH(F2775)=MONTH(Y2775), YEAR(F2775)=YEAR(Y2775))</f>
        <v/>
      </c>
      <c r="V2775" s="418">
        <f>AND(AC2775&lt;&gt;"", 'Company information'!D$4&lt;&gt;"", RIGHT(SUBSTITUTE(AC2775,"-",""),9)=RIGHT(SUBSTITUTE('Company information'!D$4,"-",""),9))</f>
        <v/>
      </c>
      <c r="W2775" s="418">
        <f>AI2775-I2775</f>
        <v/>
      </c>
      <c r="X2775" s="455" t="n"/>
      <c r="Y2775" s="417" t="n"/>
      <c r="Z2775" s="418" t="n"/>
      <c r="AA2775" s="418" t="n"/>
      <c r="AB2775" s="418" t="n"/>
      <c r="AC2775" s="418" t="n"/>
      <c r="AD2775" s="418" t="n"/>
      <c r="AE2775" s="455" t="n"/>
      <c r="AF2775" s="455" t="n"/>
      <c r="AG2775" s="455" t="n"/>
      <c r="AH2775" s="455" t="n"/>
      <c r="AI2775" s="455" t="n"/>
      <c r="AJ2775" s="455" t="n"/>
      <c r="AK2775" s="455" t="n"/>
      <c r="AL2775" s="455" t="n"/>
      <c r="AM2775" s="455" t="n"/>
      <c r="AN2775" s="455" t="n"/>
      <c r="AO2775" s="455" t="n"/>
      <c r="AP2775" s="455" t="n"/>
      <c r="AQ2775" s="455" t="n"/>
      <c r="AR2775" s="418" t="n"/>
      <c r="AS2775" s="418" t="n"/>
      <c r="AT2775" s="418" t="n"/>
    </row>
    <row r="2776">
      <c r="A2776" s="417" t="n">
        <v>2767</v>
      </c>
      <c r="B2776" s="418" t="inlineStr"/>
      <c r="C2776" s="418" t="inlineStr">
        <is>
          <t>អ៊ិចស្ពែឌីធ័រ ខេមបូឌា អិលធីឌី</t>
        </is>
      </c>
      <c r="D2776" s="418" t="inlineStr">
        <is>
          <t>L001-100045898</t>
        </is>
      </c>
      <c r="E2776" s="418" t="inlineStr">
        <is>
          <t>TI0182525</t>
        </is>
      </c>
      <c r="F2776" s="419" t="n">
        <v>44070</v>
      </c>
      <c r="G2776" s="420" t="n">
        <v>138136</v>
      </c>
      <c r="H2776" s="418" t="n"/>
      <c r="I2776" s="455" t="n">
        <v>138136</v>
      </c>
      <c r="J2776" s="418">
        <f>IF(L2776&lt;&gt;"",L2776,K2776)</f>
        <v/>
      </c>
      <c r="K2776" s="418">
        <f>IF(AND(T2776=TRUE, U2776=TRUE, V2776=TRUE), IF(W2776&lt;-0.05, "អនុញ្ញាត (អ្នកផ្គត់ផ្គង់ប្រកាសខ្វះ)", "បានប្រកាស (អនុញ្ញាត)"), IF(AND(T2776=FALSE, U2776=FALSE, V2776=FALSE), "ព្យួរទុក (មិនមានទិន្នន័យ)", "ប្រកាសខុស (ព្យួរទុក)"))</f>
        <v/>
      </c>
      <c r="L2776" s="418" t="inlineStr"/>
      <c r="M2776" s="418" t="inlineStr"/>
      <c r="N2776" s="455" t="n"/>
      <c r="O2776" s="455">
        <f>IF(W2776&lt;0,AI2776,I2776)</f>
        <v/>
      </c>
      <c r="P2776" s="455">
        <f>I2776-O2776</f>
        <v/>
      </c>
      <c r="Q2776" s="418" t="n"/>
      <c r="R2776" s="418" t="inlineStr">
        <is>
          <t>TI0182525</t>
        </is>
      </c>
      <c r="S2776" s="418" t="inlineStr"/>
      <c r="T2776" s="418">
        <f>R2776=S2776</f>
        <v/>
      </c>
      <c r="U2776" s="418">
        <f>AND(MONTH(F2776)=MONTH(Y2776), YEAR(F2776)=YEAR(Y2776))</f>
        <v/>
      </c>
      <c r="V2776" s="418">
        <f>AND(AC2776&lt;&gt;"", 'Company information'!D$4&lt;&gt;"", RIGHT(SUBSTITUTE(AC2776,"-",""),9)=RIGHT(SUBSTITUTE('Company information'!D$4,"-",""),9))</f>
        <v/>
      </c>
      <c r="W2776" s="418">
        <f>AI2776-I2776</f>
        <v/>
      </c>
      <c r="X2776" s="455" t="n"/>
      <c r="Y2776" s="417" t="n"/>
      <c r="Z2776" s="418" t="n"/>
      <c r="AA2776" s="418" t="n"/>
      <c r="AB2776" s="418" t="n"/>
      <c r="AC2776" s="418" t="n"/>
      <c r="AD2776" s="418" t="n"/>
      <c r="AE2776" s="455" t="n"/>
      <c r="AF2776" s="455" t="n"/>
      <c r="AG2776" s="455" t="n"/>
      <c r="AH2776" s="455" t="n"/>
      <c r="AI2776" s="455" t="n"/>
      <c r="AJ2776" s="455" t="n"/>
      <c r="AK2776" s="455" t="n"/>
      <c r="AL2776" s="455" t="n"/>
      <c r="AM2776" s="455" t="n"/>
      <c r="AN2776" s="455" t="n"/>
      <c r="AO2776" s="455" t="n"/>
      <c r="AP2776" s="455" t="n"/>
      <c r="AQ2776" s="455" t="n"/>
      <c r="AR2776" s="418" t="n"/>
      <c r="AS2776" s="418" t="n"/>
      <c r="AT2776" s="418" t="n"/>
    </row>
    <row r="2777">
      <c r="A2777" s="417" t="n">
        <v>2768</v>
      </c>
      <c r="B2777" s="418" t="inlineStr"/>
      <c r="C2777" s="418" t="inlineStr">
        <is>
          <t>អ៊ិចស្ពែឌីធ័រ ខេមបូឌា អិលធីឌី</t>
        </is>
      </c>
      <c r="D2777" s="418" t="inlineStr">
        <is>
          <t>L001-100045898</t>
        </is>
      </c>
      <c r="E2777" s="418" t="inlineStr">
        <is>
          <t>TI0182492</t>
        </is>
      </c>
      <c r="F2777" s="419" t="n">
        <v>44069</v>
      </c>
      <c r="G2777" s="420" t="n">
        <v>120805</v>
      </c>
      <c r="H2777" s="418" t="n"/>
      <c r="I2777" s="455" t="n">
        <v>120805</v>
      </c>
      <c r="J2777" s="418">
        <f>IF(L2777&lt;&gt;"",L2777,K2777)</f>
        <v/>
      </c>
      <c r="K2777" s="418">
        <f>IF(AND(T2777=TRUE, U2777=TRUE, V2777=TRUE), IF(W2777&lt;-0.05, "អនុញ្ញាត (អ្នកផ្គត់ផ្គង់ប្រកាសខ្វះ)", "បានប្រកាស (អនុញ្ញាត)"), IF(AND(T2777=FALSE, U2777=FALSE, V2777=FALSE), "ព្យួរទុក (មិនមានទិន្នន័យ)", "ប្រកាសខុស (ព្យួរទុក)"))</f>
        <v/>
      </c>
      <c r="L2777" s="418" t="inlineStr"/>
      <c r="M2777" s="418" t="inlineStr"/>
      <c r="N2777" s="455" t="n"/>
      <c r="O2777" s="455">
        <f>IF(W2777&lt;0,AI2777,I2777)</f>
        <v/>
      </c>
      <c r="P2777" s="455">
        <f>I2777-O2777</f>
        <v/>
      </c>
      <c r="Q2777" s="418" t="n"/>
      <c r="R2777" s="418" t="inlineStr">
        <is>
          <t>TI0182492</t>
        </is>
      </c>
      <c r="S2777" s="418" t="inlineStr"/>
      <c r="T2777" s="418">
        <f>R2777=S2777</f>
        <v/>
      </c>
      <c r="U2777" s="418">
        <f>AND(MONTH(F2777)=MONTH(Y2777), YEAR(F2777)=YEAR(Y2777))</f>
        <v/>
      </c>
      <c r="V2777" s="418">
        <f>AND(AC2777&lt;&gt;"", 'Company information'!D$4&lt;&gt;"", RIGHT(SUBSTITUTE(AC2777,"-",""),9)=RIGHT(SUBSTITUTE('Company information'!D$4,"-",""),9))</f>
        <v/>
      </c>
      <c r="W2777" s="418">
        <f>AI2777-I2777</f>
        <v/>
      </c>
      <c r="X2777" s="455" t="n"/>
      <c r="Y2777" s="417" t="n"/>
      <c r="Z2777" s="418" t="n"/>
      <c r="AA2777" s="418" t="n"/>
      <c r="AB2777" s="418" t="n"/>
      <c r="AC2777" s="418" t="n"/>
      <c r="AD2777" s="418" t="n"/>
      <c r="AE2777" s="455" t="n"/>
      <c r="AF2777" s="455" t="n"/>
      <c r="AG2777" s="455" t="n"/>
      <c r="AH2777" s="455" t="n"/>
      <c r="AI2777" s="455" t="n"/>
      <c r="AJ2777" s="455" t="n"/>
      <c r="AK2777" s="455" t="n"/>
      <c r="AL2777" s="455" t="n"/>
      <c r="AM2777" s="455" t="n"/>
      <c r="AN2777" s="455" t="n"/>
      <c r="AO2777" s="455" t="n"/>
      <c r="AP2777" s="455" t="n"/>
      <c r="AQ2777" s="455" t="n"/>
      <c r="AR2777" s="418" t="n"/>
      <c r="AS2777" s="418" t="n"/>
      <c r="AT2777" s="418" t="n"/>
    </row>
    <row r="2778">
      <c r="A2778" s="417" t="n">
        <v>2769</v>
      </c>
      <c r="B2778" s="418" t="inlineStr"/>
      <c r="C2778" s="418" t="inlineStr">
        <is>
          <t>អ៊ិចស្ពែឌីធ័រ ខេមបូឌា អិលធីឌី</t>
        </is>
      </c>
      <c r="D2778" s="418" t="inlineStr">
        <is>
          <t>L001-100045898</t>
        </is>
      </c>
      <c r="E2778" s="418" t="inlineStr">
        <is>
          <t>TI0182485</t>
        </is>
      </c>
      <c r="F2778" s="419" t="n">
        <v>44069</v>
      </c>
      <c r="G2778" s="420" t="n">
        <v>158039</v>
      </c>
      <c r="H2778" s="418" t="n"/>
      <c r="I2778" s="455" t="n">
        <v>158039</v>
      </c>
      <c r="J2778" s="418">
        <f>IF(L2778&lt;&gt;"",L2778,K2778)</f>
        <v/>
      </c>
      <c r="K2778" s="418">
        <f>IF(AND(T2778=TRUE, U2778=TRUE, V2778=TRUE), IF(W2778&lt;-0.05, "អនុញ្ញាត (អ្នកផ្គត់ផ្គង់ប្រកាសខ្វះ)", "បានប្រកាស (អនុញ្ញាត)"), IF(AND(T2778=FALSE, U2778=FALSE, V2778=FALSE), "ព្យួរទុក (មិនមានទិន្នន័យ)", "ប្រកាសខុស (ព្យួរទុក)"))</f>
        <v/>
      </c>
      <c r="L2778" s="418" t="inlineStr"/>
      <c r="M2778" s="418" t="inlineStr"/>
      <c r="N2778" s="455" t="n"/>
      <c r="O2778" s="455">
        <f>IF(W2778&lt;0,AI2778,I2778)</f>
        <v/>
      </c>
      <c r="P2778" s="455">
        <f>I2778-O2778</f>
        <v/>
      </c>
      <c r="Q2778" s="418" t="n"/>
      <c r="R2778" s="418" t="inlineStr">
        <is>
          <t>TI0182485</t>
        </is>
      </c>
      <c r="S2778" s="418" t="inlineStr"/>
      <c r="T2778" s="418">
        <f>R2778=S2778</f>
        <v/>
      </c>
      <c r="U2778" s="418">
        <f>AND(MONTH(F2778)=MONTH(Y2778), YEAR(F2778)=YEAR(Y2778))</f>
        <v/>
      </c>
      <c r="V2778" s="418">
        <f>AND(AC2778&lt;&gt;"", 'Company information'!D$4&lt;&gt;"", RIGHT(SUBSTITUTE(AC2778,"-",""),9)=RIGHT(SUBSTITUTE('Company information'!D$4,"-",""),9))</f>
        <v/>
      </c>
      <c r="W2778" s="418">
        <f>AI2778-I2778</f>
        <v/>
      </c>
      <c r="X2778" s="455" t="n"/>
      <c r="Y2778" s="417" t="n"/>
      <c r="Z2778" s="418" t="n"/>
      <c r="AA2778" s="418" t="n"/>
      <c r="AB2778" s="418" t="n"/>
      <c r="AC2778" s="418" t="n"/>
      <c r="AD2778" s="418" t="n"/>
      <c r="AE2778" s="455" t="n"/>
      <c r="AF2778" s="455" t="n"/>
      <c r="AG2778" s="455" t="n"/>
      <c r="AH2778" s="455" t="n"/>
      <c r="AI2778" s="455" t="n"/>
      <c r="AJ2778" s="455" t="n"/>
      <c r="AK2778" s="455" t="n"/>
      <c r="AL2778" s="455" t="n"/>
      <c r="AM2778" s="455" t="n"/>
      <c r="AN2778" s="455" t="n"/>
      <c r="AO2778" s="455" t="n"/>
      <c r="AP2778" s="455" t="n"/>
      <c r="AQ2778" s="455" t="n"/>
      <c r="AR2778" s="418" t="n"/>
      <c r="AS2778" s="418" t="n"/>
      <c r="AT2778" s="418" t="n"/>
    </row>
    <row r="2779">
      <c r="A2779" s="417" t="n">
        <v>2770</v>
      </c>
      <c r="B2779" s="418" t="inlineStr"/>
      <c r="C2779" s="418" t="inlineStr">
        <is>
          <t>អ៊ិចស្ពែឌីធ័រ ខេមបូឌា អិលធីឌី</t>
        </is>
      </c>
      <c r="D2779" s="418" t="inlineStr">
        <is>
          <t>L001-100045898</t>
        </is>
      </c>
      <c r="E2779" s="418" t="inlineStr">
        <is>
          <t>TI0182464</t>
        </is>
      </c>
      <c r="F2779" s="419" t="n">
        <v>44069</v>
      </c>
      <c r="G2779" s="420" t="n">
        <v>175221</v>
      </c>
      <c r="H2779" s="418" t="n"/>
      <c r="I2779" s="455" t="n">
        <v>175221</v>
      </c>
      <c r="J2779" s="418">
        <f>IF(L2779&lt;&gt;"",L2779,K2779)</f>
        <v/>
      </c>
      <c r="K2779" s="418">
        <f>IF(AND(T2779=TRUE, U2779=TRUE, V2779=TRUE), IF(W2779&lt;-0.05, "អនុញ្ញាត (អ្នកផ្គត់ផ្គង់ប្រកាសខ្វះ)", "បានប្រកាស (អនុញ្ញាត)"), IF(AND(T2779=FALSE, U2779=FALSE, V2779=FALSE), "ព្យួរទុក (មិនមានទិន្នន័យ)", "ប្រកាសខុស (ព្យួរទុក)"))</f>
        <v/>
      </c>
      <c r="L2779" s="418" t="inlineStr"/>
      <c r="M2779" s="418" t="inlineStr"/>
      <c r="N2779" s="455" t="n"/>
      <c r="O2779" s="455">
        <f>IF(W2779&lt;0,AI2779,I2779)</f>
        <v/>
      </c>
      <c r="P2779" s="455">
        <f>I2779-O2779</f>
        <v/>
      </c>
      <c r="Q2779" s="418" t="n"/>
      <c r="R2779" s="418" t="inlineStr">
        <is>
          <t>TI0182464</t>
        </is>
      </c>
      <c r="S2779" s="418" t="inlineStr"/>
      <c r="T2779" s="418">
        <f>R2779=S2779</f>
        <v/>
      </c>
      <c r="U2779" s="418">
        <f>AND(MONTH(F2779)=MONTH(Y2779), YEAR(F2779)=YEAR(Y2779))</f>
        <v/>
      </c>
      <c r="V2779" s="418">
        <f>AND(AC2779&lt;&gt;"", 'Company information'!D$4&lt;&gt;"", RIGHT(SUBSTITUTE(AC2779,"-",""),9)=RIGHT(SUBSTITUTE('Company information'!D$4,"-",""),9))</f>
        <v/>
      </c>
      <c r="W2779" s="418">
        <f>AI2779-I2779</f>
        <v/>
      </c>
      <c r="X2779" s="455" t="n"/>
      <c r="Y2779" s="417" t="n"/>
      <c r="Z2779" s="418" t="n"/>
      <c r="AA2779" s="418" t="n"/>
      <c r="AB2779" s="418" t="n"/>
      <c r="AC2779" s="418" t="n"/>
      <c r="AD2779" s="418" t="n"/>
      <c r="AE2779" s="455" t="n"/>
      <c r="AF2779" s="455" t="n"/>
      <c r="AG2779" s="455" t="n"/>
      <c r="AH2779" s="455" t="n"/>
      <c r="AI2779" s="455" t="n"/>
      <c r="AJ2779" s="455" t="n"/>
      <c r="AK2779" s="455" t="n"/>
      <c r="AL2779" s="455" t="n"/>
      <c r="AM2779" s="455" t="n"/>
      <c r="AN2779" s="455" t="n"/>
      <c r="AO2779" s="455" t="n"/>
      <c r="AP2779" s="455" t="n"/>
      <c r="AQ2779" s="455" t="n"/>
      <c r="AR2779" s="418" t="n"/>
      <c r="AS2779" s="418" t="n"/>
      <c r="AT2779" s="418" t="n"/>
    </row>
    <row r="2780">
      <c r="A2780" s="417" t="n">
        <v>2771</v>
      </c>
      <c r="B2780" s="418" t="inlineStr"/>
      <c r="C2780" s="418" t="inlineStr">
        <is>
          <t>អ៊ិចស្ពែឌីធ័រ ខេមបូឌា អិលធីឌី</t>
        </is>
      </c>
      <c r="D2780" s="418" t="inlineStr">
        <is>
          <t>L001-100045898</t>
        </is>
      </c>
      <c r="E2780" s="418" t="inlineStr">
        <is>
          <t>TI0182403</t>
        </is>
      </c>
      <c r="F2780" s="419" t="n">
        <v>44068</v>
      </c>
      <c r="G2780" s="420" t="n">
        <v>87734</v>
      </c>
      <c r="H2780" s="418" t="n"/>
      <c r="I2780" s="455" t="n">
        <v>87734</v>
      </c>
      <c r="J2780" s="418">
        <f>IF(L2780&lt;&gt;"",L2780,K2780)</f>
        <v/>
      </c>
      <c r="K2780" s="418">
        <f>IF(AND(T2780=TRUE, U2780=TRUE, V2780=TRUE), IF(W2780&lt;-0.05, "អនុញ្ញាត (អ្នកផ្គត់ផ្គង់ប្រកាសខ្វះ)", "បានប្រកាស (អនុញ្ញាត)"), IF(AND(T2780=FALSE, U2780=FALSE, V2780=FALSE), "ព្យួរទុក (មិនមានទិន្នន័យ)", "ប្រកាសខុស (ព្យួរទុក)"))</f>
        <v/>
      </c>
      <c r="L2780" s="418" t="inlineStr"/>
      <c r="M2780" s="418" t="inlineStr"/>
      <c r="N2780" s="455" t="n"/>
      <c r="O2780" s="455">
        <f>IF(W2780&lt;0,AI2780,I2780)</f>
        <v/>
      </c>
      <c r="P2780" s="455">
        <f>I2780-O2780</f>
        <v/>
      </c>
      <c r="Q2780" s="418" t="n"/>
      <c r="R2780" s="418" t="inlineStr">
        <is>
          <t>TI0182403</t>
        </is>
      </c>
      <c r="S2780" s="418" t="inlineStr"/>
      <c r="T2780" s="418">
        <f>R2780=S2780</f>
        <v/>
      </c>
      <c r="U2780" s="418">
        <f>AND(MONTH(F2780)=MONTH(Y2780), YEAR(F2780)=YEAR(Y2780))</f>
        <v/>
      </c>
      <c r="V2780" s="418">
        <f>AND(AC2780&lt;&gt;"", 'Company information'!D$4&lt;&gt;"", RIGHT(SUBSTITUTE(AC2780,"-",""),9)=RIGHT(SUBSTITUTE('Company information'!D$4,"-",""),9))</f>
        <v/>
      </c>
      <c r="W2780" s="418">
        <f>AI2780-I2780</f>
        <v/>
      </c>
      <c r="X2780" s="455" t="n"/>
      <c r="Y2780" s="417" t="n"/>
      <c r="Z2780" s="418" t="n"/>
      <c r="AA2780" s="418" t="n"/>
      <c r="AB2780" s="418" t="n"/>
      <c r="AC2780" s="418" t="n"/>
      <c r="AD2780" s="418" t="n"/>
      <c r="AE2780" s="455" t="n"/>
      <c r="AF2780" s="455" t="n"/>
      <c r="AG2780" s="455" t="n"/>
      <c r="AH2780" s="455" t="n"/>
      <c r="AI2780" s="455" t="n"/>
      <c r="AJ2780" s="455" t="n"/>
      <c r="AK2780" s="455" t="n"/>
      <c r="AL2780" s="455" t="n"/>
      <c r="AM2780" s="455" t="n"/>
      <c r="AN2780" s="455" t="n"/>
      <c r="AO2780" s="455" t="n"/>
      <c r="AP2780" s="455" t="n"/>
      <c r="AQ2780" s="455" t="n"/>
      <c r="AR2780" s="418" t="n"/>
      <c r="AS2780" s="418" t="n"/>
      <c r="AT2780" s="418" t="n"/>
    </row>
    <row r="2781">
      <c r="A2781" s="417" t="n">
        <v>2772</v>
      </c>
      <c r="B2781" s="418" t="inlineStr"/>
      <c r="C2781" s="418" t="inlineStr">
        <is>
          <t>ឆាយ ដា ឡូយីស្ទីក</t>
        </is>
      </c>
      <c r="D2781" s="418" t="inlineStr">
        <is>
          <t>L001-100063098</t>
        </is>
      </c>
      <c r="E2781" s="418" t="inlineStr">
        <is>
          <t>2008007666</t>
        </is>
      </c>
      <c r="F2781" s="419" t="n">
        <v>44072</v>
      </c>
      <c r="G2781" s="420" t="n">
        <v>86142</v>
      </c>
      <c r="H2781" s="418" t="n"/>
      <c r="I2781" s="455" t="n">
        <v>86142</v>
      </c>
      <c r="J2781" s="418">
        <f>IF(L2781&lt;&gt;"",L2781,K2781)</f>
        <v/>
      </c>
      <c r="K2781" s="418">
        <f>IF(AND(T2781=TRUE, U2781=TRUE, V2781=TRUE), IF(W2781&lt;-0.05, "អនុញ្ញាត (អ្នកផ្គត់ផ្គង់ប្រកាសខ្វះ)", "បានប្រកាស (អនុញ្ញាត)"), IF(AND(T2781=FALSE, U2781=FALSE, V2781=FALSE), "ព្យួរទុក (មិនមានទិន្នន័យ)", "ប្រកាសខុស (ព្យួរទុក)"))</f>
        <v/>
      </c>
      <c r="L2781" s="418" t="inlineStr"/>
      <c r="M2781" s="418" t="inlineStr"/>
      <c r="N2781" s="455" t="n"/>
      <c r="O2781" s="455">
        <f>IF(W2781&lt;0,AI2781,I2781)</f>
        <v/>
      </c>
      <c r="P2781" s="455">
        <f>I2781-O2781</f>
        <v/>
      </c>
      <c r="Q2781" s="418" t="n"/>
      <c r="R2781" s="418" t="inlineStr">
        <is>
          <t>2008007666</t>
        </is>
      </c>
      <c r="S2781" s="418" t="inlineStr"/>
      <c r="T2781" s="418">
        <f>R2781=S2781</f>
        <v/>
      </c>
      <c r="U2781" s="418">
        <f>AND(MONTH(F2781)=MONTH(Y2781), YEAR(F2781)=YEAR(Y2781))</f>
        <v/>
      </c>
      <c r="V2781" s="418">
        <f>AND(AC2781&lt;&gt;"", 'Company information'!D$4&lt;&gt;"", RIGHT(SUBSTITUTE(AC2781,"-",""),9)=RIGHT(SUBSTITUTE('Company information'!D$4,"-",""),9))</f>
        <v/>
      </c>
      <c r="W2781" s="418">
        <f>AI2781-I2781</f>
        <v/>
      </c>
      <c r="X2781" s="455" t="n"/>
      <c r="Y2781" s="417" t="n"/>
      <c r="Z2781" s="418" t="n"/>
      <c r="AA2781" s="418" t="n"/>
      <c r="AB2781" s="418" t="n"/>
      <c r="AC2781" s="418" t="n"/>
      <c r="AD2781" s="418" t="n"/>
      <c r="AE2781" s="455" t="n"/>
      <c r="AF2781" s="455" t="n"/>
      <c r="AG2781" s="455" t="n"/>
      <c r="AH2781" s="455" t="n"/>
      <c r="AI2781" s="455" t="n"/>
      <c r="AJ2781" s="455" t="n"/>
      <c r="AK2781" s="455" t="n"/>
      <c r="AL2781" s="455" t="n"/>
      <c r="AM2781" s="455" t="n"/>
      <c r="AN2781" s="455" t="n"/>
      <c r="AO2781" s="455" t="n"/>
      <c r="AP2781" s="455" t="n"/>
      <c r="AQ2781" s="455" t="n"/>
      <c r="AR2781" s="418" t="n"/>
      <c r="AS2781" s="418" t="n"/>
      <c r="AT2781" s="418" t="n"/>
    </row>
    <row r="2782">
      <c r="A2782" s="417" t="n">
        <v>2773</v>
      </c>
      <c r="B2782" s="418" t="inlineStr"/>
      <c r="C2782" s="418" t="inlineStr">
        <is>
          <t>ឆាយ ដា ឡូយីស្ទីក</t>
        </is>
      </c>
      <c r="D2782" s="418" t="inlineStr">
        <is>
          <t>L001-100063098</t>
        </is>
      </c>
      <c r="E2782" s="418" t="inlineStr">
        <is>
          <t>2008007665</t>
        </is>
      </c>
      <c r="F2782" s="419" t="n">
        <v>44072</v>
      </c>
      <c r="G2782" s="420" t="n">
        <v>77528</v>
      </c>
      <c r="H2782" s="418" t="n"/>
      <c r="I2782" s="455" t="n">
        <v>77528</v>
      </c>
      <c r="J2782" s="418">
        <f>IF(L2782&lt;&gt;"",L2782,K2782)</f>
        <v/>
      </c>
      <c r="K2782" s="418">
        <f>IF(AND(T2782=TRUE, U2782=TRUE, V2782=TRUE), IF(W2782&lt;-0.05, "អនុញ្ញាត (អ្នកផ្គត់ផ្គង់ប្រកាសខ្វះ)", "បានប្រកាស (អនុញ្ញាត)"), IF(AND(T2782=FALSE, U2782=FALSE, V2782=FALSE), "ព្យួរទុក (មិនមានទិន្នន័យ)", "ប្រកាសខុស (ព្យួរទុក)"))</f>
        <v/>
      </c>
      <c r="L2782" s="418" t="inlineStr"/>
      <c r="M2782" s="418" t="inlineStr"/>
      <c r="N2782" s="455" t="n"/>
      <c r="O2782" s="455">
        <f>IF(W2782&lt;0,AI2782,I2782)</f>
        <v/>
      </c>
      <c r="P2782" s="455">
        <f>I2782-O2782</f>
        <v/>
      </c>
      <c r="Q2782" s="418" t="n"/>
      <c r="R2782" s="418" t="inlineStr">
        <is>
          <t>2008007665</t>
        </is>
      </c>
      <c r="S2782" s="418" t="inlineStr"/>
      <c r="T2782" s="418">
        <f>R2782=S2782</f>
        <v/>
      </c>
      <c r="U2782" s="418">
        <f>AND(MONTH(F2782)=MONTH(Y2782), YEAR(F2782)=YEAR(Y2782))</f>
        <v/>
      </c>
      <c r="V2782" s="418">
        <f>AND(AC2782&lt;&gt;"", 'Company information'!D$4&lt;&gt;"", RIGHT(SUBSTITUTE(AC2782,"-",""),9)=RIGHT(SUBSTITUTE('Company information'!D$4,"-",""),9))</f>
        <v/>
      </c>
      <c r="W2782" s="418">
        <f>AI2782-I2782</f>
        <v/>
      </c>
      <c r="X2782" s="455" t="n"/>
      <c r="Y2782" s="417" t="n"/>
      <c r="Z2782" s="418" t="n"/>
      <c r="AA2782" s="418" t="n"/>
      <c r="AB2782" s="418" t="n"/>
      <c r="AC2782" s="418" t="n"/>
      <c r="AD2782" s="418" t="n"/>
      <c r="AE2782" s="455" t="n"/>
      <c r="AF2782" s="455" t="n"/>
      <c r="AG2782" s="455" t="n"/>
      <c r="AH2782" s="455" t="n"/>
      <c r="AI2782" s="455" t="n"/>
      <c r="AJ2782" s="455" t="n"/>
      <c r="AK2782" s="455" t="n"/>
      <c r="AL2782" s="455" t="n"/>
      <c r="AM2782" s="455" t="n"/>
      <c r="AN2782" s="455" t="n"/>
      <c r="AO2782" s="455" t="n"/>
      <c r="AP2782" s="455" t="n"/>
      <c r="AQ2782" s="455" t="n"/>
      <c r="AR2782" s="418" t="n"/>
      <c r="AS2782" s="418" t="n"/>
      <c r="AT2782" s="418" t="n"/>
    </row>
    <row r="2783">
      <c r="A2783" s="417" t="n">
        <v>2774</v>
      </c>
      <c r="B2783" s="418" t="inlineStr"/>
      <c r="C2783" s="418" t="inlineStr">
        <is>
          <t>ឆាយ ដា ឡូយីស្ទីក</t>
        </is>
      </c>
      <c r="D2783" s="418" t="inlineStr">
        <is>
          <t>L001-100063098</t>
        </is>
      </c>
      <c r="E2783" s="418" t="inlineStr">
        <is>
          <t>2008007657</t>
        </is>
      </c>
      <c r="F2783" s="419" t="n">
        <v>44072</v>
      </c>
      <c r="G2783" s="420" t="n">
        <v>77528</v>
      </c>
      <c r="H2783" s="418" t="n"/>
      <c r="I2783" s="455" t="n">
        <v>77528</v>
      </c>
      <c r="J2783" s="418">
        <f>IF(L2783&lt;&gt;"",L2783,K2783)</f>
        <v/>
      </c>
      <c r="K2783" s="418">
        <f>IF(AND(T2783=TRUE, U2783=TRUE, V2783=TRUE), IF(W2783&lt;-0.05, "អនុញ្ញាត (អ្នកផ្គត់ផ្គង់ប្រកាសខ្វះ)", "បានប្រកាស (អនុញ្ញាត)"), IF(AND(T2783=FALSE, U2783=FALSE, V2783=FALSE), "ព្យួរទុក (មិនមានទិន្នន័យ)", "ប្រកាសខុស (ព្យួរទុក)"))</f>
        <v/>
      </c>
      <c r="L2783" s="418" t="inlineStr"/>
      <c r="M2783" s="418" t="inlineStr"/>
      <c r="N2783" s="455" t="n"/>
      <c r="O2783" s="455">
        <f>IF(W2783&lt;0,AI2783,I2783)</f>
        <v/>
      </c>
      <c r="P2783" s="455">
        <f>I2783-O2783</f>
        <v/>
      </c>
      <c r="Q2783" s="418" t="n"/>
      <c r="R2783" s="418" t="inlineStr">
        <is>
          <t>2008007657</t>
        </is>
      </c>
      <c r="S2783" s="418" t="inlineStr"/>
      <c r="T2783" s="418">
        <f>R2783=S2783</f>
        <v/>
      </c>
      <c r="U2783" s="418">
        <f>AND(MONTH(F2783)=MONTH(Y2783), YEAR(F2783)=YEAR(Y2783))</f>
        <v/>
      </c>
      <c r="V2783" s="418">
        <f>AND(AC2783&lt;&gt;"", 'Company information'!D$4&lt;&gt;"", RIGHT(SUBSTITUTE(AC2783,"-",""),9)=RIGHT(SUBSTITUTE('Company information'!D$4,"-",""),9))</f>
        <v/>
      </c>
      <c r="W2783" s="418">
        <f>AI2783-I2783</f>
        <v/>
      </c>
      <c r="X2783" s="455" t="n"/>
      <c r="Y2783" s="417" t="n"/>
      <c r="Z2783" s="418" t="n"/>
      <c r="AA2783" s="418" t="n"/>
      <c r="AB2783" s="418" t="n"/>
      <c r="AC2783" s="418" t="n"/>
      <c r="AD2783" s="418" t="n"/>
      <c r="AE2783" s="455" t="n"/>
      <c r="AF2783" s="455" t="n"/>
      <c r="AG2783" s="455" t="n"/>
      <c r="AH2783" s="455" t="n"/>
      <c r="AI2783" s="455" t="n"/>
      <c r="AJ2783" s="455" t="n"/>
      <c r="AK2783" s="455" t="n"/>
      <c r="AL2783" s="455" t="n"/>
      <c r="AM2783" s="455" t="n"/>
      <c r="AN2783" s="455" t="n"/>
      <c r="AO2783" s="455" t="n"/>
      <c r="AP2783" s="455" t="n"/>
      <c r="AQ2783" s="455" t="n"/>
      <c r="AR2783" s="418" t="n"/>
      <c r="AS2783" s="418" t="n"/>
      <c r="AT2783" s="418" t="n"/>
    </row>
    <row r="2784">
      <c r="A2784" s="417" t="n">
        <v>2775</v>
      </c>
      <c r="B2784" s="418" t="inlineStr"/>
      <c r="C2784" s="418" t="inlineStr">
        <is>
          <t>ឆាយ ដា ឡូយីស្ទីក</t>
        </is>
      </c>
      <c r="D2784" s="418" t="inlineStr">
        <is>
          <t>L001-100063098</t>
        </is>
      </c>
      <c r="E2784" s="418" t="inlineStr">
        <is>
          <t>2008007643</t>
        </is>
      </c>
      <c r="F2784" s="419" t="n">
        <v>44072</v>
      </c>
      <c r="G2784" s="420" t="n">
        <v>89834</v>
      </c>
      <c r="H2784" s="418" t="n"/>
      <c r="I2784" s="455" t="n">
        <v>89834</v>
      </c>
      <c r="J2784" s="418">
        <f>IF(L2784&lt;&gt;"",L2784,K2784)</f>
        <v/>
      </c>
      <c r="K2784" s="418">
        <f>IF(AND(T2784=TRUE, U2784=TRUE, V2784=TRUE), IF(W2784&lt;-0.05, "អនុញ្ញាត (អ្នកផ្គត់ផ្គង់ប្រកាសខ្វះ)", "បានប្រកាស (អនុញ្ញាត)"), IF(AND(T2784=FALSE, U2784=FALSE, V2784=FALSE), "ព្យួរទុក (មិនមានទិន្នន័យ)", "ប្រកាសខុស (ព្យួរទុក)"))</f>
        <v/>
      </c>
      <c r="L2784" s="418" t="inlineStr"/>
      <c r="M2784" s="418" t="inlineStr"/>
      <c r="N2784" s="455" t="n"/>
      <c r="O2784" s="455">
        <f>IF(W2784&lt;0,AI2784,I2784)</f>
        <v/>
      </c>
      <c r="P2784" s="455">
        <f>I2784-O2784</f>
        <v/>
      </c>
      <c r="Q2784" s="418" t="n"/>
      <c r="R2784" s="418" t="inlineStr">
        <is>
          <t>2008007643</t>
        </is>
      </c>
      <c r="S2784" s="418" t="inlineStr"/>
      <c r="T2784" s="418">
        <f>R2784=S2784</f>
        <v/>
      </c>
      <c r="U2784" s="418">
        <f>AND(MONTH(F2784)=MONTH(Y2784), YEAR(F2784)=YEAR(Y2784))</f>
        <v/>
      </c>
      <c r="V2784" s="418">
        <f>AND(AC2784&lt;&gt;"", 'Company information'!D$4&lt;&gt;"", RIGHT(SUBSTITUTE(AC2784,"-",""),9)=RIGHT(SUBSTITUTE('Company information'!D$4,"-",""),9))</f>
        <v/>
      </c>
      <c r="W2784" s="418">
        <f>AI2784-I2784</f>
        <v/>
      </c>
      <c r="X2784" s="455" t="n"/>
      <c r="Y2784" s="417" t="n"/>
      <c r="Z2784" s="418" t="n"/>
      <c r="AA2784" s="418" t="n"/>
      <c r="AB2784" s="418" t="n"/>
      <c r="AC2784" s="418" t="n"/>
      <c r="AD2784" s="418" t="n"/>
      <c r="AE2784" s="455" t="n"/>
      <c r="AF2784" s="455" t="n"/>
      <c r="AG2784" s="455" t="n"/>
      <c r="AH2784" s="455" t="n"/>
      <c r="AI2784" s="455" t="n"/>
      <c r="AJ2784" s="455" t="n"/>
      <c r="AK2784" s="455" t="n"/>
      <c r="AL2784" s="455" t="n"/>
      <c r="AM2784" s="455" t="n"/>
      <c r="AN2784" s="455" t="n"/>
      <c r="AO2784" s="455" t="n"/>
      <c r="AP2784" s="455" t="n"/>
      <c r="AQ2784" s="455" t="n"/>
      <c r="AR2784" s="418" t="n"/>
      <c r="AS2784" s="418" t="n"/>
      <c r="AT2784" s="418" t="n"/>
    </row>
    <row r="2785">
      <c r="A2785" s="417" t="n">
        <v>2776</v>
      </c>
      <c r="B2785" s="418" t="inlineStr"/>
      <c r="C2785" s="418" t="inlineStr">
        <is>
          <t>ឆាយ ដា ឡូយីស្ទីក</t>
        </is>
      </c>
      <c r="D2785" s="418" t="inlineStr">
        <is>
          <t>L001-100063098</t>
        </is>
      </c>
      <c r="E2785" s="418" t="inlineStr">
        <is>
          <t>2008007286</t>
        </is>
      </c>
      <c r="F2785" s="419" t="n">
        <v>44065</v>
      </c>
      <c r="G2785" s="420" t="n">
        <v>89681</v>
      </c>
      <c r="H2785" s="418" t="n"/>
      <c r="I2785" s="455" t="n">
        <v>89681</v>
      </c>
      <c r="J2785" s="418">
        <f>IF(L2785&lt;&gt;"",L2785,K2785)</f>
        <v/>
      </c>
      <c r="K2785" s="418">
        <f>IF(AND(T2785=TRUE, U2785=TRUE, V2785=TRUE), IF(W2785&lt;-0.05, "អនុញ្ញាត (អ្នកផ្គត់ផ្គង់ប្រកាសខ្វះ)", "បានប្រកាស (អនុញ្ញាត)"), IF(AND(T2785=FALSE, U2785=FALSE, V2785=FALSE), "ព្យួរទុក (មិនមានទិន្នន័យ)", "ប្រកាសខុស (ព្យួរទុក)"))</f>
        <v/>
      </c>
      <c r="L2785" s="418" t="inlineStr"/>
      <c r="M2785" s="418" t="inlineStr"/>
      <c r="N2785" s="455" t="n"/>
      <c r="O2785" s="455">
        <f>IF(W2785&lt;0,AI2785,I2785)</f>
        <v/>
      </c>
      <c r="P2785" s="455">
        <f>I2785-O2785</f>
        <v/>
      </c>
      <c r="Q2785" s="418" t="n"/>
      <c r="R2785" s="418" t="inlineStr">
        <is>
          <t>2008007286</t>
        </is>
      </c>
      <c r="S2785" s="418" t="inlineStr"/>
      <c r="T2785" s="418">
        <f>R2785=S2785</f>
        <v/>
      </c>
      <c r="U2785" s="418">
        <f>AND(MONTH(F2785)=MONTH(Y2785), YEAR(F2785)=YEAR(Y2785))</f>
        <v/>
      </c>
      <c r="V2785" s="418">
        <f>AND(AC2785&lt;&gt;"", 'Company information'!D$4&lt;&gt;"", RIGHT(SUBSTITUTE(AC2785,"-",""),9)=RIGHT(SUBSTITUTE('Company information'!D$4,"-",""),9))</f>
        <v/>
      </c>
      <c r="W2785" s="418">
        <f>AI2785-I2785</f>
        <v/>
      </c>
      <c r="X2785" s="455" t="n"/>
      <c r="Y2785" s="417" t="n"/>
      <c r="Z2785" s="418" t="n"/>
      <c r="AA2785" s="418" t="n"/>
      <c r="AB2785" s="418" t="n"/>
      <c r="AC2785" s="418" t="n"/>
      <c r="AD2785" s="418" t="n"/>
      <c r="AE2785" s="455" t="n"/>
      <c r="AF2785" s="455" t="n"/>
      <c r="AG2785" s="455" t="n"/>
      <c r="AH2785" s="455" t="n"/>
      <c r="AI2785" s="455" t="n"/>
      <c r="AJ2785" s="455" t="n"/>
      <c r="AK2785" s="455" t="n"/>
      <c r="AL2785" s="455" t="n"/>
      <c r="AM2785" s="455" t="n"/>
      <c r="AN2785" s="455" t="n"/>
      <c r="AO2785" s="455" t="n"/>
      <c r="AP2785" s="455" t="n"/>
      <c r="AQ2785" s="455" t="n"/>
      <c r="AR2785" s="418" t="n"/>
      <c r="AS2785" s="418" t="n"/>
      <c r="AT2785" s="418" t="n"/>
    </row>
    <row r="2786">
      <c r="A2786" s="417" t="n">
        <v>2777</v>
      </c>
      <c r="B2786" s="418" t="inlineStr"/>
      <c r="C2786" s="418" t="inlineStr">
        <is>
          <t>ឆាយ ដា ឡូយីស្ទីក</t>
        </is>
      </c>
      <c r="D2786" s="418" t="inlineStr">
        <is>
          <t>L001-100063098</t>
        </is>
      </c>
      <c r="E2786" s="418" t="inlineStr">
        <is>
          <t>2008007285</t>
        </is>
      </c>
      <c r="F2786" s="419" t="n">
        <v>44065</v>
      </c>
      <c r="G2786" s="420" t="n">
        <v>77396</v>
      </c>
      <c r="H2786" s="418" t="n"/>
      <c r="I2786" s="455" t="n">
        <v>77396</v>
      </c>
      <c r="J2786" s="418">
        <f>IF(L2786&lt;&gt;"",L2786,K2786)</f>
        <v/>
      </c>
      <c r="K2786" s="418">
        <f>IF(AND(T2786=TRUE, U2786=TRUE, V2786=TRUE), IF(W2786&lt;-0.05, "អនុញ្ញាត (អ្នកផ្គត់ផ្គង់ប្រកាសខ្វះ)", "បានប្រកាស (អនុញ្ញាត)"), IF(AND(T2786=FALSE, U2786=FALSE, V2786=FALSE), "ព្យួរទុក (មិនមានទិន្នន័យ)", "ប្រកាសខុស (ព្យួរទុក)"))</f>
        <v/>
      </c>
      <c r="L2786" s="418" t="inlineStr"/>
      <c r="M2786" s="418" t="inlineStr"/>
      <c r="N2786" s="455" t="n"/>
      <c r="O2786" s="455">
        <f>IF(W2786&lt;0,AI2786,I2786)</f>
        <v/>
      </c>
      <c r="P2786" s="455">
        <f>I2786-O2786</f>
        <v/>
      </c>
      <c r="Q2786" s="418" t="n"/>
      <c r="R2786" s="418" t="inlineStr">
        <is>
          <t>2008007285</t>
        </is>
      </c>
      <c r="S2786" s="418" t="inlineStr"/>
      <c r="T2786" s="418">
        <f>R2786=S2786</f>
        <v/>
      </c>
      <c r="U2786" s="418">
        <f>AND(MONTH(F2786)=MONTH(Y2786), YEAR(F2786)=YEAR(Y2786))</f>
        <v/>
      </c>
      <c r="V2786" s="418">
        <f>AND(AC2786&lt;&gt;"", 'Company information'!D$4&lt;&gt;"", RIGHT(SUBSTITUTE(AC2786,"-",""),9)=RIGHT(SUBSTITUTE('Company information'!D$4,"-",""),9))</f>
        <v/>
      </c>
      <c r="W2786" s="418">
        <f>AI2786-I2786</f>
        <v/>
      </c>
      <c r="X2786" s="455" t="n"/>
      <c r="Y2786" s="417" t="n"/>
      <c r="Z2786" s="418" t="n"/>
      <c r="AA2786" s="418" t="n"/>
      <c r="AB2786" s="418" t="n"/>
      <c r="AC2786" s="418" t="n"/>
      <c r="AD2786" s="418" t="n"/>
      <c r="AE2786" s="455" t="n"/>
      <c r="AF2786" s="455" t="n"/>
      <c r="AG2786" s="455" t="n"/>
      <c r="AH2786" s="455" t="n"/>
      <c r="AI2786" s="455" t="n"/>
      <c r="AJ2786" s="455" t="n"/>
      <c r="AK2786" s="455" t="n"/>
      <c r="AL2786" s="455" t="n"/>
      <c r="AM2786" s="455" t="n"/>
      <c r="AN2786" s="455" t="n"/>
      <c r="AO2786" s="455" t="n"/>
      <c r="AP2786" s="455" t="n"/>
      <c r="AQ2786" s="455" t="n"/>
      <c r="AR2786" s="418" t="n"/>
      <c r="AS2786" s="418" t="n"/>
      <c r="AT2786" s="418" t="n"/>
    </row>
    <row r="2787">
      <c r="A2787" s="417" t="n">
        <v>2778</v>
      </c>
      <c r="B2787" s="418" t="inlineStr"/>
      <c r="C2787" s="418" t="inlineStr">
        <is>
          <t>ឆាយ ដា ឡូយីស្ទីក</t>
        </is>
      </c>
      <c r="D2787" s="418" t="inlineStr">
        <is>
          <t>L001-100063098</t>
        </is>
      </c>
      <c r="E2787" s="418" t="inlineStr">
        <is>
          <t>2008007282</t>
        </is>
      </c>
      <c r="F2787" s="419" t="n">
        <v>44065</v>
      </c>
      <c r="G2787" s="420" t="n">
        <v>194103</v>
      </c>
      <c r="H2787" s="418" t="n"/>
      <c r="I2787" s="455" t="n">
        <v>194103</v>
      </c>
      <c r="J2787" s="418">
        <f>IF(L2787&lt;&gt;"",L2787,K2787)</f>
        <v/>
      </c>
      <c r="K2787" s="418">
        <f>IF(AND(T2787=TRUE, U2787=TRUE, V2787=TRUE), IF(W2787&lt;-0.05, "អនុញ្ញាត (អ្នកផ្គត់ផ្គង់ប្រកាសខ្វះ)", "បានប្រកាស (អនុញ្ញាត)"), IF(AND(T2787=FALSE, U2787=FALSE, V2787=FALSE), "ព្យួរទុក (មិនមានទិន្នន័យ)", "ប្រកាសខុស (ព្យួរទុក)"))</f>
        <v/>
      </c>
      <c r="L2787" s="418" t="inlineStr"/>
      <c r="M2787" s="418" t="inlineStr"/>
      <c r="N2787" s="455" t="n"/>
      <c r="O2787" s="455">
        <f>IF(W2787&lt;0,AI2787,I2787)</f>
        <v/>
      </c>
      <c r="P2787" s="455">
        <f>I2787-O2787</f>
        <v/>
      </c>
      <c r="Q2787" s="418" t="n"/>
      <c r="R2787" s="418" t="inlineStr">
        <is>
          <t>2008007282</t>
        </is>
      </c>
      <c r="S2787" s="418" t="inlineStr"/>
      <c r="T2787" s="418">
        <f>R2787=S2787</f>
        <v/>
      </c>
      <c r="U2787" s="418">
        <f>AND(MONTH(F2787)=MONTH(Y2787), YEAR(F2787)=YEAR(Y2787))</f>
        <v/>
      </c>
      <c r="V2787" s="418">
        <f>AND(AC2787&lt;&gt;"", 'Company information'!D$4&lt;&gt;"", RIGHT(SUBSTITUTE(AC2787,"-",""),9)=RIGHT(SUBSTITUTE('Company information'!D$4,"-",""),9))</f>
        <v/>
      </c>
      <c r="W2787" s="418">
        <f>AI2787-I2787</f>
        <v/>
      </c>
      <c r="X2787" s="455" t="n"/>
      <c r="Y2787" s="417" t="n"/>
      <c r="Z2787" s="418" t="n"/>
      <c r="AA2787" s="418" t="n"/>
      <c r="AB2787" s="418" t="n"/>
      <c r="AC2787" s="418" t="n"/>
      <c r="AD2787" s="418" t="n"/>
      <c r="AE2787" s="455" t="n"/>
      <c r="AF2787" s="455" t="n"/>
      <c r="AG2787" s="455" t="n"/>
      <c r="AH2787" s="455" t="n"/>
      <c r="AI2787" s="455" t="n"/>
      <c r="AJ2787" s="455" t="n"/>
      <c r="AK2787" s="455" t="n"/>
      <c r="AL2787" s="455" t="n"/>
      <c r="AM2787" s="455" t="n"/>
      <c r="AN2787" s="455" t="n"/>
      <c r="AO2787" s="455" t="n"/>
      <c r="AP2787" s="455" t="n"/>
      <c r="AQ2787" s="455" t="n"/>
      <c r="AR2787" s="418" t="n"/>
      <c r="AS2787" s="418" t="n"/>
      <c r="AT2787" s="418" t="n"/>
    </row>
    <row r="2788">
      <c r="A2788" s="417" t="n">
        <v>2779</v>
      </c>
      <c r="B2788" s="418" t="inlineStr"/>
      <c r="C2788" s="418" t="inlineStr">
        <is>
          <t>ឆាយ ដា ឡូយីស្ទីក</t>
        </is>
      </c>
      <c r="D2788" s="418" t="inlineStr">
        <is>
          <t>L001-100063098</t>
        </is>
      </c>
      <c r="E2788" s="418" t="inlineStr">
        <is>
          <t>2008007281</t>
        </is>
      </c>
      <c r="F2788" s="419" t="n">
        <v>44065</v>
      </c>
      <c r="G2788" s="420" t="n">
        <v>89681</v>
      </c>
      <c r="H2788" s="418" t="n"/>
      <c r="I2788" s="455" t="n">
        <v>89681</v>
      </c>
      <c r="J2788" s="418">
        <f>IF(L2788&lt;&gt;"",L2788,K2788)</f>
        <v/>
      </c>
      <c r="K2788" s="418">
        <f>IF(AND(T2788=TRUE, U2788=TRUE, V2788=TRUE), IF(W2788&lt;-0.05, "អនុញ្ញាត (អ្នកផ្គត់ផ្គង់ប្រកាសខ្វះ)", "បានប្រកាស (អនុញ្ញាត)"), IF(AND(T2788=FALSE, U2788=FALSE, V2788=FALSE), "ព្យួរទុក (មិនមានទិន្នន័យ)", "ប្រកាសខុស (ព្យួរទុក)"))</f>
        <v/>
      </c>
      <c r="L2788" s="418" t="inlineStr"/>
      <c r="M2788" s="418" t="inlineStr"/>
      <c r="N2788" s="455" t="n"/>
      <c r="O2788" s="455">
        <f>IF(W2788&lt;0,AI2788,I2788)</f>
        <v/>
      </c>
      <c r="P2788" s="455">
        <f>I2788-O2788</f>
        <v/>
      </c>
      <c r="Q2788" s="418" t="n"/>
      <c r="R2788" s="418" t="inlineStr">
        <is>
          <t>2008007281</t>
        </is>
      </c>
      <c r="S2788" s="418" t="inlineStr"/>
      <c r="T2788" s="418">
        <f>R2788=S2788</f>
        <v/>
      </c>
      <c r="U2788" s="418">
        <f>AND(MONTH(F2788)=MONTH(Y2788), YEAR(F2788)=YEAR(Y2788))</f>
        <v/>
      </c>
      <c r="V2788" s="418">
        <f>AND(AC2788&lt;&gt;"", 'Company information'!D$4&lt;&gt;"", RIGHT(SUBSTITUTE(AC2788,"-",""),9)=RIGHT(SUBSTITUTE('Company information'!D$4,"-",""),9))</f>
        <v/>
      </c>
      <c r="W2788" s="418">
        <f>AI2788-I2788</f>
        <v/>
      </c>
      <c r="X2788" s="455" t="n"/>
      <c r="Y2788" s="417" t="n"/>
      <c r="Z2788" s="418" t="n"/>
      <c r="AA2788" s="418" t="n"/>
      <c r="AB2788" s="418" t="n"/>
      <c r="AC2788" s="418" t="n"/>
      <c r="AD2788" s="418" t="n"/>
      <c r="AE2788" s="455" t="n"/>
      <c r="AF2788" s="455" t="n"/>
      <c r="AG2788" s="455" t="n"/>
      <c r="AH2788" s="455" t="n"/>
      <c r="AI2788" s="455" t="n"/>
      <c r="AJ2788" s="455" t="n"/>
      <c r="AK2788" s="455" t="n"/>
      <c r="AL2788" s="455" t="n"/>
      <c r="AM2788" s="455" t="n"/>
      <c r="AN2788" s="455" t="n"/>
      <c r="AO2788" s="455" t="n"/>
      <c r="AP2788" s="455" t="n"/>
      <c r="AQ2788" s="455" t="n"/>
      <c r="AR2788" s="418" t="n"/>
      <c r="AS2788" s="418" t="n"/>
      <c r="AT2788" s="418" t="n"/>
    </row>
    <row r="2789">
      <c r="A2789" s="417" t="n">
        <v>2780</v>
      </c>
      <c r="B2789" s="418" t="inlineStr"/>
      <c r="C2789" s="418" t="inlineStr">
        <is>
          <t>ឆាយ ដា ឡូយីស្ទីក</t>
        </is>
      </c>
      <c r="D2789" s="418" t="inlineStr">
        <is>
          <t>L001-100063098</t>
        </is>
      </c>
      <c r="E2789" s="418" t="inlineStr">
        <is>
          <t>2008007273</t>
        </is>
      </c>
      <c r="F2789" s="419" t="n">
        <v>44065</v>
      </c>
      <c r="G2789" s="420" t="n">
        <v>89681</v>
      </c>
      <c r="H2789" s="418" t="n"/>
      <c r="I2789" s="455" t="n">
        <v>89681</v>
      </c>
      <c r="J2789" s="418">
        <f>IF(L2789&lt;&gt;"",L2789,K2789)</f>
        <v/>
      </c>
      <c r="K2789" s="418">
        <f>IF(AND(T2789=TRUE, U2789=TRUE, V2789=TRUE), IF(W2789&lt;-0.05, "អនុញ្ញាត (អ្នកផ្គត់ផ្គង់ប្រកាសខ្វះ)", "បានប្រកាស (អនុញ្ញាត)"), IF(AND(T2789=FALSE, U2789=FALSE, V2789=FALSE), "ព្យួរទុក (មិនមានទិន្នន័យ)", "ប្រកាសខុស (ព្យួរទុក)"))</f>
        <v/>
      </c>
      <c r="L2789" s="418" t="inlineStr"/>
      <c r="M2789" s="418" t="inlineStr"/>
      <c r="N2789" s="455" t="n"/>
      <c r="O2789" s="455">
        <f>IF(W2789&lt;0,AI2789,I2789)</f>
        <v/>
      </c>
      <c r="P2789" s="455">
        <f>I2789-O2789</f>
        <v/>
      </c>
      <c r="Q2789" s="418" t="n"/>
      <c r="R2789" s="418" t="inlineStr">
        <is>
          <t>2008007273</t>
        </is>
      </c>
      <c r="S2789" s="418" t="inlineStr"/>
      <c r="T2789" s="418">
        <f>R2789=S2789</f>
        <v/>
      </c>
      <c r="U2789" s="418">
        <f>AND(MONTH(F2789)=MONTH(Y2789), YEAR(F2789)=YEAR(Y2789))</f>
        <v/>
      </c>
      <c r="V2789" s="418">
        <f>AND(AC2789&lt;&gt;"", 'Company information'!D$4&lt;&gt;"", RIGHT(SUBSTITUTE(AC2789,"-",""),9)=RIGHT(SUBSTITUTE('Company information'!D$4,"-",""),9))</f>
        <v/>
      </c>
      <c r="W2789" s="418">
        <f>AI2789-I2789</f>
        <v/>
      </c>
      <c r="X2789" s="455" t="n"/>
      <c r="Y2789" s="417" t="n"/>
      <c r="Z2789" s="418" t="n"/>
      <c r="AA2789" s="418" t="n"/>
      <c r="AB2789" s="418" t="n"/>
      <c r="AC2789" s="418" t="n"/>
      <c r="AD2789" s="418" t="n"/>
      <c r="AE2789" s="455" t="n"/>
      <c r="AF2789" s="455" t="n"/>
      <c r="AG2789" s="455" t="n"/>
      <c r="AH2789" s="455" t="n"/>
      <c r="AI2789" s="455" t="n"/>
      <c r="AJ2789" s="455" t="n"/>
      <c r="AK2789" s="455" t="n"/>
      <c r="AL2789" s="455" t="n"/>
      <c r="AM2789" s="455" t="n"/>
      <c r="AN2789" s="455" t="n"/>
      <c r="AO2789" s="455" t="n"/>
      <c r="AP2789" s="455" t="n"/>
      <c r="AQ2789" s="455" t="n"/>
      <c r="AR2789" s="418" t="n"/>
      <c r="AS2789" s="418" t="n"/>
      <c r="AT2789" s="418" t="n"/>
    </row>
    <row r="2790">
      <c r="A2790" s="417" t="n">
        <v>2781</v>
      </c>
      <c r="B2790" s="418" t="inlineStr"/>
      <c r="C2790" s="418" t="inlineStr">
        <is>
          <t>ឆាយ ដា ឡូយីស្ទីក</t>
        </is>
      </c>
      <c r="D2790" s="418" t="inlineStr">
        <is>
          <t>L001-100063098</t>
        </is>
      </c>
      <c r="E2790" s="418" t="inlineStr">
        <is>
          <t>2008007021</t>
        </is>
      </c>
      <c r="F2790" s="419" t="n">
        <v>44112</v>
      </c>
      <c r="G2790" s="420" t="n">
        <v>89724</v>
      </c>
      <c r="H2790" s="418" t="n"/>
      <c r="I2790" s="455" t="n">
        <v>89724</v>
      </c>
      <c r="J2790" s="418">
        <f>IF(L2790&lt;&gt;"",L2790,K2790)</f>
        <v/>
      </c>
      <c r="K2790" s="418">
        <f>IF(AND(T2790=TRUE, U2790=TRUE, V2790=TRUE), IF(W2790&lt;-0.05, "អនុញ្ញាត (អ្នកផ្គត់ផ្គង់ប្រកាសខ្វះ)", "បានប្រកាស (អនុញ្ញាត)"), IF(AND(T2790=FALSE, U2790=FALSE, V2790=FALSE), "ព្យួរទុក (មិនមានទិន្នន័យ)", "ប្រកាសខុស (ព្យួរទុក)"))</f>
        <v/>
      </c>
      <c r="L2790" s="418" t="inlineStr"/>
      <c r="M2790" s="418" t="inlineStr"/>
      <c r="N2790" s="455" t="n"/>
      <c r="O2790" s="455">
        <f>IF(W2790&lt;0,AI2790,I2790)</f>
        <v/>
      </c>
      <c r="P2790" s="455">
        <f>I2790-O2790</f>
        <v/>
      </c>
      <c r="Q2790" s="418" t="n"/>
      <c r="R2790" s="418" t="inlineStr">
        <is>
          <t>2008007021</t>
        </is>
      </c>
      <c r="S2790" s="418" t="inlineStr"/>
      <c r="T2790" s="418">
        <f>R2790=S2790</f>
        <v/>
      </c>
      <c r="U2790" s="418">
        <f>AND(MONTH(F2790)=MONTH(Y2790), YEAR(F2790)=YEAR(Y2790))</f>
        <v/>
      </c>
      <c r="V2790" s="418">
        <f>AND(AC2790&lt;&gt;"", 'Company information'!D$4&lt;&gt;"", RIGHT(SUBSTITUTE(AC2790,"-",""),9)=RIGHT(SUBSTITUTE('Company information'!D$4,"-",""),9))</f>
        <v/>
      </c>
      <c r="W2790" s="418">
        <f>AI2790-I2790</f>
        <v/>
      </c>
      <c r="X2790" s="455" t="n"/>
      <c r="Y2790" s="417" t="n"/>
      <c r="Z2790" s="418" t="n"/>
      <c r="AA2790" s="418" t="n"/>
      <c r="AB2790" s="418" t="n"/>
      <c r="AC2790" s="418" t="n"/>
      <c r="AD2790" s="418" t="n"/>
      <c r="AE2790" s="455" t="n"/>
      <c r="AF2790" s="455" t="n"/>
      <c r="AG2790" s="455" t="n"/>
      <c r="AH2790" s="455" t="n"/>
      <c r="AI2790" s="455" t="n"/>
      <c r="AJ2790" s="455" t="n"/>
      <c r="AK2790" s="455" t="n"/>
      <c r="AL2790" s="455" t="n"/>
      <c r="AM2790" s="455" t="n"/>
      <c r="AN2790" s="455" t="n"/>
      <c r="AO2790" s="455" t="n"/>
      <c r="AP2790" s="455" t="n"/>
      <c r="AQ2790" s="455" t="n"/>
      <c r="AR2790" s="418" t="n"/>
      <c r="AS2790" s="418" t="n"/>
      <c r="AT2790" s="418" t="n"/>
    </row>
    <row r="2791">
      <c r="A2791" s="417" t="n">
        <v>2782</v>
      </c>
      <c r="B2791" s="418" t="inlineStr"/>
      <c r="C2791" s="418" t="inlineStr">
        <is>
          <t>ឆាយ ដា ឡូយីស្ទីក</t>
        </is>
      </c>
      <c r="D2791" s="418" t="inlineStr">
        <is>
          <t>L001-100063098</t>
        </is>
      </c>
      <c r="E2791" s="418" t="inlineStr">
        <is>
          <t>2008007017</t>
        </is>
      </c>
      <c r="F2791" s="419" t="n">
        <v>44112</v>
      </c>
      <c r="G2791" s="420" t="n">
        <v>89724</v>
      </c>
      <c r="H2791" s="418" t="n"/>
      <c r="I2791" s="455" t="n">
        <v>89724</v>
      </c>
      <c r="J2791" s="418">
        <f>IF(L2791&lt;&gt;"",L2791,K2791)</f>
        <v/>
      </c>
      <c r="K2791" s="418">
        <f>IF(AND(T2791=TRUE, U2791=TRUE, V2791=TRUE), IF(W2791&lt;-0.05, "អនុញ្ញាត (អ្នកផ្គត់ផ្គង់ប្រកាសខ្វះ)", "បានប្រកាស (អនុញ្ញាត)"), IF(AND(T2791=FALSE, U2791=FALSE, V2791=FALSE), "ព្យួរទុក (មិនមានទិន្នន័យ)", "ប្រកាសខុស (ព្យួរទុក)"))</f>
        <v/>
      </c>
      <c r="L2791" s="418" t="inlineStr"/>
      <c r="M2791" s="418" t="inlineStr"/>
      <c r="N2791" s="455" t="n"/>
      <c r="O2791" s="455">
        <f>IF(W2791&lt;0,AI2791,I2791)</f>
        <v/>
      </c>
      <c r="P2791" s="455">
        <f>I2791-O2791</f>
        <v/>
      </c>
      <c r="Q2791" s="418" t="n"/>
      <c r="R2791" s="418" t="inlineStr">
        <is>
          <t>2008007017</t>
        </is>
      </c>
      <c r="S2791" s="418" t="inlineStr"/>
      <c r="T2791" s="418">
        <f>R2791=S2791</f>
        <v/>
      </c>
      <c r="U2791" s="418">
        <f>AND(MONTH(F2791)=MONTH(Y2791), YEAR(F2791)=YEAR(Y2791))</f>
        <v/>
      </c>
      <c r="V2791" s="418">
        <f>AND(AC2791&lt;&gt;"", 'Company information'!D$4&lt;&gt;"", RIGHT(SUBSTITUTE(AC2791,"-",""),9)=RIGHT(SUBSTITUTE('Company information'!D$4,"-",""),9))</f>
        <v/>
      </c>
      <c r="W2791" s="418">
        <f>AI2791-I2791</f>
        <v/>
      </c>
      <c r="X2791" s="455" t="n"/>
      <c r="Y2791" s="417" t="n"/>
      <c r="Z2791" s="418" t="n"/>
      <c r="AA2791" s="418" t="n"/>
      <c r="AB2791" s="418" t="n"/>
      <c r="AC2791" s="418" t="n"/>
      <c r="AD2791" s="418" t="n"/>
      <c r="AE2791" s="455" t="n"/>
      <c r="AF2791" s="455" t="n"/>
      <c r="AG2791" s="455" t="n"/>
      <c r="AH2791" s="455" t="n"/>
      <c r="AI2791" s="455" t="n"/>
      <c r="AJ2791" s="455" t="n"/>
      <c r="AK2791" s="455" t="n"/>
      <c r="AL2791" s="455" t="n"/>
      <c r="AM2791" s="455" t="n"/>
      <c r="AN2791" s="455" t="n"/>
      <c r="AO2791" s="455" t="n"/>
      <c r="AP2791" s="455" t="n"/>
      <c r="AQ2791" s="455" t="n"/>
      <c r="AR2791" s="418" t="n"/>
      <c r="AS2791" s="418" t="n"/>
      <c r="AT2791" s="418" t="n"/>
    </row>
    <row r="2792">
      <c r="A2792" s="417" t="n">
        <v>2783</v>
      </c>
      <c r="B2792" s="418" t="inlineStr"/>
      <c r="C2792" s="418" t="inlineStr">
        <is>
          <t>ឆាយ ដា ឡូយីស្ទីក</t>
        </is>
      </c>
      <c r="D2792" s="418" t="inlineStr">
        <is>
          <t>L001-100063098</t>
        </is>
      </c>
      <c r="E2792" s="418" t="inlineStr">
        <is>
          <t>2008006873</t>
        </is>
      </c>
      <c r="F2792" s="419" t="n">
        <v>43898</v>
      </c>
      <c r="G2792" s="420" t="n">
        <v>194103</v>
      </c>
      <c r="H2792" s="418" t="n"/>
      <c r="I2792" s="455" t="n">
        <v>194103</v>
      </c>
      <c r="J2792" s="418">
        <f>IF(L2792&lt;&gt;"",L2792,K2792)</f>
        <v/>
      </c>
      <c r="K2792" s="418">
        <f>IF(AND(T2792=TRUE, U2792=TRUE, V2792=TRUE), IF(W2792&lt;-0.05, "អនុញ្ញាត (អ្នកផ្គត់ផ្គង់ប្រកាសខ្វះ)", "បានប្រកាស (អនុញ្ញាត)"), IF(AND(T2792=FALSE, U2792=FALSE, V2792=FALSE), "ព្យួរទុក (មិនមានទិន្នន័យ)", "ប្រកាសខុស (ព្យួរទុក)"))</f>
        <v/>
      </c>
      <c r="L2792" s="418" t="inlineStr"/>
      <c r="M2792" s="418" t="inlineStr"/>
      <c r="N2792" s="455" t="n"/>
      <c r="O2792" s="455">
        <f>IF(W2792&lt;0,AI2792,I2792)</f>
        <v/>
      </c>
      <c r="P2792" s="455">
        <f>I2792-O2792</f>
        <v/>
      </c>
      <c r="Q2792" s="418" t="n"/>
      <c r="R2792" s="418" t="inlineStr">
        <is>
          <t>2008006873</t>
        </is>
      </c>
      <c r="S2792" s="418" t="inlineStr"/>
      <c r="T2792" s="418">
        <f>R2792=S2792</f>
        <v/>
      </c>
      <c r="U2792" s="418">
        <f>AND(MONTH(F2792)=MONTH(Y2792), YEAR(F2792)=YEAR(Y2792))</f>
        <v/>
      </c>
      <c r="V2792" s="418">
        <f>AND(AC2792&lt;&gt;"", 'Company information'!D$4&lt;&gt;"", RIGHT(SUBSTITUTE(AC2792,"-",""),9)=RIGHT(SUBSTITUTE('Company information'!D$4,"-",""),9))</f>
        <v/>
      </c>
      <c r="W2792" s="418">
        <f>AI2792-I2792</f>
        <v/>
      </c>
      <c r="X2792" s="455" t="n"/>
      <c r="Y2792" s="417" t="n"/>
      <c r="Z2792" s="418" t="n"/>
      <c r="AA2792" s="418" t="n"/>
      <c r="AB2792" s="418" t="n"/>
      <c r="AC2792" s="418" t="n"/>
      <c r="AD2792" s="418" t="n"/>
      <c r="AE2792" s="455" t="n"/>
      <c r="AF2792" s="455" t="n"/>
      <c r="AG2792" s="455" t="n"/>
      <c r="AH2792" s="455" t="n"/>
      <c r="AI2792" s="455" t="n"/>
      <c r="AJ2792" s="455" t="n"/>
      <c r="AK2792" s="455" t="n"/>
      <c r="AL2792" s="455" t="n"/>
      <c r="AM2792" s="455" t="n"/>
      <c r="AN2792" s="455" t="n"/>
      <c r="AO2792" s="455" t="n"/>
      <c r="AP2792" s="455" t="n"/>
      <c r="AQ2792" s="455" t="n"/>
      <c r="AR2792" s="418" t="n"/>
      <c r="AS2792" s="418" t="n"/>
      <c r="AT2792" s="418" t="n"/>
    </row>
    <row r="2793">
      <c r="A2793" s="417" t="n">
        <v>2784</v>
      </c>
      <c r="B2793" s="418" t="inlineStr"/>
      <c r="C2793" s="418" t="inlineStr">
        <is>
          <t>យីងកឺ ខេម ឯ.ក</t>
        </is>
      </c>
      <c r="D2793" s="418" t="inlineStr">
        <is>
          <t>K003-901900367</t>
        </is>
      </c>
      <c r="E2793" s="418" t="inlineStr">
        <is>
          <t>YK20061</t>
        </is>
      </c>
      <c r="F2793" s="419" t="n">
        <v>43959</v>
      </c>
      <c r="G2793" s="420" t="n">
        <v>241859</v>
      </c>
      <c r="H2793" s="418" t="n"/>
      <c r="I2793" s="455" t="n">
        <v>241859</v>
      </c>
      <c r="J2793" s="418">
        <f>IF(L2793&lt;&gt;"",L2793,K2793)</f>
        <v/>
      </c>
      <c r="K2793" s="418">
        <f>IF(AND(T2793=TRUE, U2793=TRUE, V2793=TRUE), IF(W2793&lt;-0.05, "អនុញ្ញាត (អ្នកផ្គត់ផ្គង់ប្រកាសខ្វះ)", "បានប្រកាស (អនុញ្ញាត)"), IF(AND(T2793=FALSE, U2793=FALSE, V2793=FALSE), "ព្យួរទុក (មិនមានទិន្នន័យ)", "ប្រកាសខុស (ព្យួរទុក)"))</f>
        <v/>
      </c>
      <c r="L2793" s="418" t="inlineStr"/>
      <c r="M2793" s="418" t="inlineStr"/>
      <c r="N2793" s="455" t="n"/>
      <c r="O2793" s="455">
        <f>IF(W2793&lt;0,AI2793,I2793)</f>
        <v/>
      </c>
      <c r="P2793" s="455">
        <f>I2793-O2793</f>
        <v/>
      </c>
      <c r="Q2793" s="418" t="n"/>
      <c r="R2793" s="418" t="inlineStr">
        <is>
          <t>YK20061</t>
        </is>
      </c>
      <c r="S2793" s="418" t="inlineStr"/>
      <c r="T2793" s="418">
        <f>R2793=S2793</f>
        <v/>
      </c>
      <c r="U2793" s="418">
        <f>AND(MONTH(F2793)=MONTH(Y2793), YEAR(F2793)=YEAR(Y2793))</f>
        <v/>
      </c>
      <c r="V2793" s="418">
        <f>AND(AC2793&lt;&gt;"", 'Company information'!D$4&lt;&gt;"", RIGHT(SUBSTITUTE(AC2793,"-",""),9)=RIGHT(SUBSTITUTE('Company information'!D$4,"-",""),9))</f>
        <v/>
      </c>
      <c r="W2793" s="418">
        <f>AI2793-I2793</f>
        <v/>
      </c>
      <c r="X2793" s="455" t="n"/>
      <c r="Y2793" s="417" t="n"/>
      <c r="Z2793" s="418" t="n"/>
      <c r="AA2793" s="418" t="n"/>
      <c r="AB2793" s="418" t="n"/>
      <c r="AC2793" s="418" t="n"/>
      <c r="AD2793" s="418" t="n"/>
      <c r="AE2793" s="455" t="n"/>
      <c r="AF2793" s="455" t="n"/>
      <c r="AG2793" s="455" t="n"/>
      <c r="AH2793" s="455" t="n"/>
      <c r="AI2793" s="455" t="n"/>
      <c r="AJ2793" s="455" t="n"/>
      <c r="AK2793" s="455" t="n"/>
      <c r="AL2793" s="455" t="n"/>
      <c r="AM2793" s="455" t="n"/>
      <c r="AN2793" s="455" t="n"/>
      <c r="AO2793" s="455" t="n"/>
      <c r="AP2793" s="455" t="n"/>
      <c r="AQ2793" s="455" t="n"/>
      <c r="AR2793" s="418" t="n"/>
      <c r="AS2793" s="418" t="n"/>
      <c r="AT2793" s="418" t="n"/>
    </row>
    <row r="2794">
      <c r="A2794" s="417" t="n">
        <v>2785</v>
      </c>
      <c r="B2794" s="418" t="inlineStr">
        <is>
          <t>Monthly tax declaration for Jun-2021 service</t>
        </is>
      </c>
      <c r="C2794" s="418" t="inlineStr">
        <is>
          <t>យីងកឺ ខេម ថេក អ៊ែតវ៉ាយហ្សឺរី ឯ.ក</t>
        </is>
      </c>
      <c r="D2794" s="418" t="inlineStr">
        <is>
          <t>K003-902005313</t>
        </is>
      </c>
      <c r="E2794" s="418" t="inlineStr">
        <is>
          <t>YKT21-109</t>
        </is>
      </c>
      <c r="F2794" s="419" t="n">
        <v>44324</v>
      </c>
      <c r="G2794" s="420" t="n">
        <v>240736</v>
      </c>
      <c r="H2794" s="418" t="n"/>
      <c r="I2794" s="455" t="n">
        <v>240736</v>
      </c>
      <c r="J2794" s="418">
        <f>IF(L2794&lt;&gt;"",L2794,K2794)</f>
        <v/>
      </c>
      <c r="K2794" s="418">
        <f>IF(AND(T2794=TRUE, U2794=TRUE, V2794=TRUE), IF(W2794&lt;-0.05, "អនុញ្ញាត (អ្នកផ្គត់ផ្គង់ប្រកាសខ្វះ)", "បានប្រកាស (អនុញ្ញាត)"), IF(AND(T2794=FALSE, U2794=FALSE, V2794=FALSE), "ព្យួរទុក (មិនមានទិន្នន័យ)", "ប្រកាសខុស (ព្យួរទុក)"))</f>
        <v/>
      </c>
      <c r="L2794" s="418" t="inlineStr"/>
      <c r="M2794" s="418" t="inlineStr"/>
      <c r="N2794" s="455" t="n"/>
      <c r="O2794" s="455">
        <f>IF(W2794&lt;0,AI2794,I2794)</f>
        <v/>
      </c>
      <c r="P2794" s="455">
        <f>I2794-O2794</f>
        <v/>
      </c>
      <c r="Q2794" s="418" t="n"/>
      <c r="R2794" s="418" t="inlineStr">
        <is>
          <t>YKT21-109</t>
        </is>
      </c>
      <c r="S2794" s="418" t="inlineStr"/>
      <c r="T2794" s="418">
        <f>R2794=S2794</f>
        <v/>
      </c>
      <c r="U2794" s="418">
        <f>AND(MONTH(F2794)=MONTH(Y2794), YEAR(F2794)=YEAR(Y2794))</f>
        <v/>
      </c>
      <c r="V2794" s="418">
        <f>AND(AC2794&lt;&gt;"", 'Company information'!D$4&lt;&gt;"", RIGHT(SUBSTITUTE(AC2794,"-",""),9)=RIGHT(SUBSTITUTE('Company information'!D$4,"-",""),9))</f>
        <v/>
      </c>
      <c r="W2794" s="418">
        <f>AI2794-I2794</f>
        <v/>
      </c>
      <c r="X2794" s="455" t="n"/>
      <c r="Y2794" s="417" t="n"/>
      <c r="Z2794" s="418" t="n"/>
      <c r="AA2794" s="418" t="n"/>
      <c r="AB2794" s="418" t="n"/>
      <c r="AC2794" s="418" t="n"/>
      <c r="AD2794" s="418" t="n"/>
      <c r="AE2794" s="455" t="n"/>
      <c r="AF2794" s="455" t="n"/>
      <c r="AG2794" s="455" t="n"/>
      <c r="AH2794" s="455" t="n"/>
      <c r="AI2794" s="455" t="n"/>
      <c r="AJ2794" s="455" t="n"/>
      <c r="AK2794" s="455" t="n"/>
      <c r="AL2794" s="455" t="n"/>
      <c r="AM2794" s="455" t="n"/>
      <c r="AN2794" s="455" t="n"/>
      <c r="AO2794" s="455" t="n"/>
      <c r="AP2794" s="455" t="n"/>
      <c r="AQ2794" s="455" t="n"/>
      <c r="AR2794" s="418" t="n"/>
      <c r="AS2794" s="418" t="n"/>
      <c r="AT2794" s="418" t="n"/>
    </row>
    <row r="2795">
      <c r="A2795" s="417" t="n">
        <v>2786</v>
      </c>
      <c r="B2795" s="418" t="inlineStr">
        <is>
          <t>Express fee</t>
        </is>
      </c>
      <c r="C2795" s="418" t="inlineStr">
        <is>
          <t>ឌី អេច អិល អិចប្រេស (ខេមបូឌា)</t>
        </is>
      </c>
      <c r="D2795" s="418" t="inlineStr">
        <is>
          <t>L001-100045197</t>
        </is>
      </c>
      <c r="E2795" s="418" t="inlineStr">
        <is>
          <t>PHNR000393019</t>
        </is>
      </c>
      <c r="F2795" s="419" t="n">
        <v>44439</v>
      </c>
      <c r="G2795" s="420" t="n">
        <v>5067</v>
      </c>
      <c r="H2795" s="418" t="n"/>
      <c r="I2795" s="455" t="n">
        <v>5067</v>
      </c>
      <c r="J2795" s="418">
        <f>IF(L2795&lt;&gt;"",L2795,K2795)</f>
        <v/>
      </c>
      <c r="K2795" s="418">
        <f>IF(AND(T2795=TRUE, U2795=TRUE, V2795=TRUE), IF(W2795&lt;-0.05, "អនុញ្ញាត (អ្នកផ្គត់ផ្គង់ប្រកាសខ្វះ)", "បានប្រកាស (អនុញ្ញាត)"), IF(AND(T2795=FALSE, U2795=FALSE, V2795=FALSE), "ព្យួរទុក (មិនមានទិន្នន័យ)", "ប្រកាសខុស (ព្យួរទុក)"))</f>
        <v/>
      </c>
      <c r="L2795" s="418" t="inlineStr"/>
      <c r="M2795" s="418" t="inlineStr"/>
      <c r="N2795" s="455" t="n"/>
      <c r="O2795" s="455">
        <f>IF(W2795&lt;0,AI2795,I2795)</f>
        <v/>
      </c>
      <c r="P2795" s="455">
        <f>I2795-O2795</f>
        <v/>
      </c>
      <c r="Q2795" s="418" t="n"/>
      <c r="R2795" s="418" t="inlineStr">
        <is>
          <t>PHNR000393019</t>
        </is>
      </c>
      <c r="S2795" s="418" t="inlineStr"/>
      <c r="T2795" s="418">
        <f>R2795=S2795</f>
        <v/>
      </c>
      <c r="U2795" s="418">
        <f>AND(MONTH(F2795)=MONTH(Y2795), YEAR(F2795)=YEAR(Y2795))</f>
        <v/>
      </c>
      <c r="V2795" s="418">
        <f>AND(AC2795&lt;&gt;"", 'Company information'!D$4&lt;&gt;"", RIGHT(SUBSTITUTE(AC2795,"-",""),9)=RIGHT(SUBSTITUTE('Company information'!D$4,"-",""),9))</f>
        <v/>
      </c>
      <c r="W2795" s="418">
        <f>AI2795-I2795</f>
        <v/>
      </c>
      <c r="X2795" s="455" t="n"/>
      <c r="Y2795" s="417" t="n"/>
      <c r="Z2795" s="418" t="n"/>
      <c r="AA2795" s="418" t="n"/>
      <c r="AB2795" s="418" t="n"/>
      <c r="AC2795" s="418" t="n"/>
      <c r="AD2795" s="418" t="n"/>
      <c r="AE2795" s="455" t="n"/>
      <c r="AF2795" s="455" t="n"/>
      <c r="AG2795" s="455" t="n"/>
      <c r="AH2795" s="455" t="n"/>
      <c r="AI2795" s="455" t="n"/>
      <c r="AJ2795" s="455" t="n"/>
      <c r="AK2795" s="455" t="n"/>
      <c r="AL2795" s="455" t="n"/>
      <c r="AM2795" s="455" t="n"/>
      <c r="AN2795" s="455" t="n"/>
      <c r="AO2795" s="455" t="n"/>
      <c r="AP2795" s="455" t="n"/>
      <c r="AQ2795" s="455" t="n"/>
      <c r="AR2795" s="418" t="n"/>
      <c r="AS2795" s="418" t="n"/>
      <c r="AT2795" s="418" t="n"/>
    </row>
    <row r="2796">
      <c r="A2796" s="417" t="n">
        <v>2787</v>
      </c>
      <c r="B2796" s="418" t="inlineStr">
        <is>
          <t>Express fee</t>
        </is>
      </c>
      <c r="C2796" s="418" t="inlineStr">
        <is>
          <t>ឌី អេច អិល អិចប្រេស (ខេមបូឌា)</t>
        </is>
      </c>
      <c r="D2796" s="418" t="inlineStr">
        <is>
          <t>L001-100045197</t>
        </is>
      </c>
      <c r="E2796" s="418" t="inlineStr">
        <is>
          <t>PHNR000391523</t>
        </is>
      </c>
      <c r="F2796" s="419" t="n">
        <v>44427</v>
      </c>
      <c r="G2796" s="420" t="n">
        <v>21126</v>
      </c>
      <c r="H2796" s="418" t="n"/>
      <c r="I2796" s="455" t="n">
        <v>21126</v>
      </c>
      <c r="J2796" s="418">
        <f>IF(L2796&lt;&gt;"",L2796,K2796)</f>
        <v/>
      </c>
      <c r="K2796" s="418">
        <f>IF(AND(T2796=TRUE, U2796=TRUE, V2796=TRUE), IF(W2796&lt;-0.05, "អនុញ្ញាត (អ្នកផ្គត់ផ្គង់ប្រកាសខ្វះ)", "បានប្រកាស (អនុញ្ញាត)"), IF(AND(T2796=FALSE, U2796=FALSE, V2796=FALSE), "ព្យួរទុក (មិនមានទិន្នន័យ)", "ប្រកាសខុស (ព្យួរទុក)"))</f>
        <v/>
      </c>
      <c r="L2796" s="418" t="inlineStr"/>
      <c r="M2796" s="418" t="inlineStr"/>
      <c r="N2796" s="455" t="n"/>
      <c r="O2796" s="455">
        <f>IF(W2796&lt;0,AI2796,I2796)</f>
        <v/>
      </c>
      <c r="P2796" s="455">
        <f>I2796-O2796</f>
        <v/>
      </c>
      <c r="Q2796" s="418" t="n"/>
      <c r="R2796" s="418" t="inlineStr">
        <is>
          <t>PHNR000391523</t>
        </is>
      </c>
      <c r="S2796" s="418" t="inlineStr"/>
      <c r="T2796" s="418">
        <f>R2796=S2796</f>
        <v/>
      </c>
      <c r="U2796" s="418">
        <f>AND(MONTH(F2796)=MONTH(Y2796), YEAR(F2796)=YEAR(Y2796))</f>
        <v/>
      </c>
      <c r="V2796" s="418">
        <f>AND(AC2796&lt;&gt;"", 'Company information'!D$4&lt;&gt;"", RIGHT(SUBSTITUTE(AC2796,"-",""),9)=RIGHT(SUBSTITUTE('Company information'!D$4,"-",""),9))</f>
        <v/>
      </c>
      <c r="W2796" s="418">
        <f>AI2796-I2796</f>
        <v/>
      </c>
      <c r="X2796" s="455" t="n"/>
      <c r="Y2796" s="417" t="n"/>
      <c r="Z2796" s="418" t="n"/>
      <c r="AA2796" s="418" t="n"/>
      <c r="AB2796" s="418" t="n"/>
      <c r="AC2796" s="418" t="n"/>
      <c r="AD2796" s="418" t="n"/>
      <c r="AE2796" s="455" t="n"/>
      <c r="AF2796" s="455" t="n"/>
      <c r="AG2796" s="455" t="n"/>
      <c r="AH2796" s="455" t="n"/>
      <c r="AI2796" s="455" t="n"/>
      <c r="AJ2796" s="455" t="n"/>
      <c r="AK2796" s="455" t="n"/>
      <c r="AL2796" s="455" t="n"/>
      <c r="AM2796" s="455" t="n"/>
      <c r="AN2796" s="455" t="n"/>
      <c r="AO2796" s="455" t="n"/>
      <c r="AP2796" s="455" t="n"/>
      <c r="AQ2796" s="455" t="n"/>
      <c r="AR2796" s="418" t="n"/>
      <c r="AS2796" s="418" t="n"/>
      <c r="AT2796" s="418" t="n"/>
    </row>
    <row r="2797">
      <c r="A2797" s="417" t="n">
        <v>2788</v>
      </c>
      <c r="B2797" s="418" t="inlineStr">
        <is>
          <t>Clearance and Trucking fee</t>
        </is>
      </c>
      <c r="C2797" s="418" t="inlineStr">
        <is>
          <t>56ប៊ី-លីង សឹបផ្លាយ ឆេន មេនេចម៉ិន ឯ.ក</t>
        </is>
      </c>
      <c r="D2797" s="418" t="inlineStr">
        <is>
          <t>K004-902004795</t>
        </is>
      </c>
      <c r="E2797" s="418" t="inlineStr">
        <is>
          <t>IN202108-0444</t>
        </is>
      </c>
      <c r="F2797" s="419" t="n">
        <v>44439</v>
      </c>
      <c r="G2797" s="420" t="n">
        <v>591600</v>
      </c>
      <c r="H2797" s="418" t="n"/>
      <c r="I2797" s="455" t="n">
        <v>591600</v>
      </c>
      <c r="J2797" s="418">
        <f>IF(L2797&lt;&gt;"",L2797,K2797)</f>
        <v/>
      </c>
      <c r="K2797" s="418">
        <f>IF(AND(T2797=TRUE, U2797=TRUE, V2797=TRUE), IF(W2797&lt;-0.05, "អនុញ្ញាត (អ្នកផ្គត់ផ្គង់ប្រកាសខ្វះ)", "បានប្រកាស (អនុញ្ញាត)"), IF(AND(T2797=FALSE, U2797=FALSE, V2797=FALSE), "ព្យួរទុក (មិនមានទិន្នន័យ)", "ប្រកាសខុស (ព្យួរទុក)"))</f>
        <v/>
      </c>
      <c r="L2797" s="418" t="inlineStr"/>
      <c r="M2797" s="418" t="inlineStr"/>
      <c r="N2797" s="455" t="n"/>
      <c r="O2797" s="455">
        <f>IF(W2797&lt;0,AI2797,I2797)</f>
        <v/>
      </c>
      <c r="P2797" s="455">
        <f>I2797-O2797</f>
        <v/>
      </c>
      <c r="Q2797" s="418" t="n"/>
      <c r="R2797" s="418" t="inlineStr">
        <is>
          <t>IN202108-0444</t>
        </is>
      </c>
      <c r="S2797" s="418" t="inlineStr"/>
      <c r="T2797" s="418">
        <f>R2797=S2797</f>
        <v/>
      </c>
      <c r="U2797" s="418">
        <f>AND(MONTH(F2797)=MONTH(Y2797), YEAR(F2797)=YEAR(Y2797))</f>
        <v/>
      </c>
      <c r="V2797" s="418">
        <f>AND(AC2797&lt;&gt;"", 'Company information'!D$4&lt;&gt;"", RIGHT(SUBSTITUTE(AC2797,"-",""),9)=RIGHT(SUBSTITUTE('Company information'!D$4,"-",""),9))</f>
        <v/>
      </c>
      <c r="W2797" s="418">
        <f>AI2797-I2797</f>
        <v/>
      </c>
      <c r="X2797" s="455" t="n"/>
      <c r="Y2797" s="417" t="n"/>
      <c r="Z2797" s="418" t="n"/>
      <c r="AA2797" s="418" t="n"/>
      <c r="AB2797" s="418" t="n"/>
      <c r="AC2797" s="418" t="n"/>
      <c r="AD2797" s="418" t="n"/>
      <c r="AE2797" s="455" t="n"/>
      <c r="AF2797" s="455" t="n"/>
      <c r="AG2797" s="455" t="n"/>
      <c r="AH2797" s="455" t="n"/>
      <c r="AI2797" s="455" t="n"/>
      <c r="AJ2797" s="455" t="n"/>
      <c r="AK2797" s="455" t="n"/>
      <c r="AL2797" s="455" t="n"/>
      <c r="AM2797" s="455" t="n"/>
      <c r="AN2797" s="455" t="n"/>
      <c r="AO2797" s="455" t="n"/>
      <c r="AP2797" s="455" t="n"/>
      <c r="AQ2797" s="455" t="n"/>
      <c r="AR2797" s="418" t="n"/>
      <c r="AS2797" s="418" t="n"/>
      <c r="AT2797" s="418" t="n"/>
    </row>
    <row r="2798">
      <c r="A2798" s="417" t="n">
        <v>2789</v>
      </c>
      <c r="B2798" s="418" t="inlineStr">
        <is>
          <t>Clearance and Trucking fee</t>
        </is>
      </c>
      <c r="C2798" s="418" t="inlineStr">
        <is>
          <t>56ប៊ី-លីង សឹបផ្លាយ ឆេន មេនេចម៉ិន ឯ.ក</t>
        </is>
      </c>
      <c r="D2798" s="418" t="inlineStr">
        <is>
          <t>K004-902004795</t>
        </is>
      </c>
      <c r="E2798" s="418" t="inlineStr">
        <is>
          <t>IN202108-0432</t>
        </is>
      </c>
      <c r="F2798" s="419" t="n">
        <v>44439</v>
      </c>
      <c r="G2798" s="420" t="n">
        <v>550800</v>
      </c>
      <c r="H2798" s="418" t="n"/>
      <c r="I2798" s="455" t="n">
        <v>550800</v>
      </c>
      <c r="J2798" s="418">
        <f>IF(L2798&lt;&gt;"",L2798,K2798)</f>
        <v/>
      </c>
      <c r="K2798" s="418">
        <f>IF(AND(T2798=TRUE, U2798=TRUE, V2798=TRUE), IF(W2798&lt;-0.05, "អនុញ្ញាត (អ្នកផ្គត់ផ្គង់ប្រកាសខ្វះ)", "បានប្រកាស (អនុញ្ញាត)"), IF(AND(T2798=FALSE, U2798=FALSE, V2798=FALSE), "ព្យួរទុក (មិនមានទិន្នន័យ)", "ប្រកាសខុស (ព្យួរទុក)"))</f>
        <v/>
      </c>
      <c r="L2798" s="418" t="inlineStr"/>
      <c r="M2798" s="418" t="inlineStr"/>
      <c r="N2798" s="455" t="n"/>
      <c r="O2798" s="455">
        <f>IF(W2798&lt;0,AI2798,I2798)</f>
        <v/>
      </c>
      <c r="P2798" s="455">
        <f>I2798-O2798</f>
        <v/>
      </c>
      <c r="Q2798" s="418" t="n"/>
      <c r="R2798" s="418" t="inlineStr">
        <is>
          <t>IN202108-0432</t>
        </is>
      </c>
      <c r="S2798" s="418" t="inlineStr"/>
      <c r="T2798" s="418">
        <f>R2798=S2798</f>
        <v/>
      </c>
      <c r="U2798" s="418">
        <f>AND(MONTH(F2798)=MONTH(Y2798), YEAR(F2798)=YEAR(Y2798))</f>
        <v/>
      </c>
      <c r="V2798" s="418">
        <f>AND(AC2798&lt;&gt;"", 'Company information'!D$4&lt;&gt;"", RIGHT(SUBSTITUTE(AC2798,"-",""),9)=RIGHT(SUBSTITUTE('Company information'!D$4,"-",""),9))</f>
        <v/>
      </c>
      <c r="W2798" s="418">
        <f>AI2798-I2798</f>
        <v/>
      </c>
      <c r="X2798" s="455" t="n"/>
      <c r="Y2798" s="417" t="n"/>
      <c r="Z2798" s="418" t="n"/>
      <c r="AA2798" s="418" t="n"/>
      <c r="AB2798" s="418" t="n"/>
      <c r="AC2798" s="418" t="n"/>
      <c r="AD2798" s="418" t="n"/>
      <c r="AE2798" s="455" t="n"/>
      <c r="AF2798" s="455" t="n"/>
      <c r="AG2798" s="455" t="n"/>
      <c r="AH2798" s="455" t="n"/>
      <c r="AI2798" s="455" t="n"/>
      <c r="AJ2798" s="455" t="n"/>
      <c r="AK2798" s="455" t="n"/>
      <c r="AL2798" s="455" t="n"/>
      <c r="AM2798" s="455" t="n"/>
      <c r="AN2798" s="455" t="n"/>
      <c r="AO2798" s="455" t="n"/>
      <c r="AP2798" s="455" t="n"/>
      <c r="AQ2798" s="455" t="n"/>
      <c r="AR2798" s="418" t="n"/>
      <c r="AS2798" s="418" t="n"/>
      <c r="AT2798" s="418" t="n"/>
    </row>
    <row r="2799">
      <c r="A2799" s="417" t="n">
        <v>2790</v>
      </c>
      <c r="B2799" s="418" t="inlineStr">
        <is>
          <t>Clearance and Trucking fee</t>
        </is>
      </c>
      <c r="C2799" s="418" t="inlineStr">
        <is>
          <t>56ប៊ី-លីង សឹបផ្លាយ ឆេន មេនេចម៉ិន ឯ.ក</t>
        </is>
      </c>
      <c r="D2799" s="418" t="inlineStr">
        <is>
          <t>K004-902004795</t>
        </is>
      </c>
      <c r="E2799" s="418" t="inlineStr">
        <is>
          <t>IN202108-0425</t>
        </is>
      </c>
      <c r="F2799" s="419" t="n">
        <v>44434</v>
      </c>
      <c r="G2799" s="420" t="n">
        <v>868614</v>
      </c>
      <c r="H2799" s="418" t="n"/>
      <c r="I2799" s="455" t="n">
        <v>868614</v>
      </c>
      <c r="J2799" s="418">
        <f>IF(L2799&lt;&gt;"",L2799,K2799)</f>
        <v/>
      </c>
      <c r="K2799" s="418">
        <f>IF(AND(T2799=TRUE, U2799=TRUE, V2799=TRUE), IF(W2799&lt;-0.05, "អនុញ្ញាត (អ្នកផ្គត់ផ្គង់ប្រកាសខ្វះ)", "បានប្រកាស (អនុញ្ញាត)"), IF(AND(T2799=FALSE, U2799=FALSE, V2799=FALSE), "ព្យួរទុក (មិនមានទិន្នន័យ)", "ប្រកាសខុស (ព្យួរទុក)"))</f>
        <v/>
      </c>
      <c r="L2799" s="418" t="inlineStr"/>
      <c r="M2799" s="418" t="inlineStr"/>
      <c r="N2799" s="455" t="n"/>
      <c r="O2799" s="455">
        <f>IF(W2799&lt;0,AI2799,I2799)</f>
        <v/>
      </c>
      <c r="P2799" s="455">
        <f>I2799-O2799</f>
        <v/>
      </c>
      <c r="Q2799" s="418" t="n"/>
      <c r="R2799" s="418" t="inlineStr">
        <is>
          <t>IN202108-0425</t>
        </is>
      </c>
      <c r="S2799" s="418" t="inlineStr"/>
      <c r="T2799" s="418">
        <f>R2799=S2799</f>
        <v/>
      </c>
      <c r="U2799" s="418">
        <f>AND(MONTH(F2799)=MONTH(Y2799), YEAR(F2799)=YEAR(Y2799))</f>
        <v/>
      </c>
      <c r="V2799" s="418">
        <f>AND(AC2799&lt;&gt;"", 'Company information'!D$4&lt;&gt;"", RIGHT(SUBSTITUTE(AC2799,"-",""),9)=RIGHT(SUBSTITUTE('Company information'!D$4,"-",""),9))</f>
        <v/>
      </c>
      <c r="W2799" s="418">
        <f>AI2799-I2799</f>
        <v/>
      </c>
      <c r="X2799" s="455" t="n"/>
      <c r="Y2799" s="417" t="n"/>
      <c r="Z2799" s="418" t="n"/>
      <c r="AA2799" s="418" t="n"/>
      <c r="AB2799" s="418" t="n"/>
      <c r="AC2799" s="418" t="n"/>
      <c r="AD2799" s="418" t="n"/>
      <c r="AE2799" s="455" t="n"/>
      <c r="AF2799" s="455" t="n"/>
      <c r="AG2799" s="455" t="n"/>
      <c r="AH2799" s="455" t="n"/>
      <c r="AI2799" s="455" t="n"/>
      <c r="AJ2799" s="455" t="n"/>
      <c r="AK2799" s="455" t="n"/>
      <c r="AL2799" s="455" t="n"/>
      <c r="AM2799" s="455" t="n"/>
      <c r="AN2799" s="455" t="n"/>
      <c r="AO2799" s="455" t="n"/>
      <c r="AP2799" s="455" t="n"/>
      <c r="AQ2799" s="455" t="n"/>
      <c r="AR2799" s="418" t="n"/>
      <c r="AS2799" s="418" t="n"/>
      <c r="AT2799" s="418" t="n"/>
    </row>
    <row r="2800">
      <c r="A2800" s="417" t="n">
        <v>2791</v>
      </c>
      <c r="B2800" s="418" t="inlineStr">
        <is>
          <t>Clearance and Trucking fee</t>
        </is>
      </c>
      <c r="C2800" s="418" t="inlineStr">
        <is>
          <t>56ប៊ី-លីង សឹបផ្លាយ ឆេន មេនេចម៉ិន ឯ.ក</t>
        </is>
      </c>
      <c r="D2800" s="418" t="inlineStr">
        <is>
          <t>K004-902004795</t>
        </is>
      </c>
      <c r="E2800" s="418" t="inlineStr">
        <is>
          <t>IN202108-0424</t>
        </is>
      </c>
      <c r="F2800" s="419" t="n">
        <v>44434</v>
      </c>
      <c r="G2800" s="420" t="n">
        <v>258953</v>
      </c>
      <c r="H2800" s="418" t="n"/>
      <c r="I2800" s="455" t="n">
        <v>258953</v>
      </c>
      <c r="J2800" s="418">
        <f>IF(L2800&lt;&gt;"",L2800,K2800)</f>
        <v/>
      </c>
      <c r="K2800" s="418">
        <f>IF(AND(T2800=TRUE, U2800=TRUE, V2800=TRUE), IF(W2800&lt;-0.05, "អនុញ្ញាត (អ្នកផ្គត់ផ្គង់ប្រកាសខ្វះ)", "បានប្រកាស (អនុញ្ញាត)"), IF(AND(T2800=FALSE, U2800=FALSE, V2800=FALSE), "ព្យួរទុក (មិនមានទិន្នន័យ)", "ប្រកាសខុស (ព្យួរទុក)"))</f>
        <v/>
      </c>
      <c r="L2800" s="418" t="inlineStr"/>
      <c r="M2800" s="418" t="inlineStr"/>
      <c r="N2800" s="455" t="n"/>
      <c r="O2800" s="455">
        <f>IF(W2800&lt;0,AI2800,I2800)</f>
        <v/>
      </c>
      <c r="P2800" s="455">
        <f>I2800-O2800</f>
        <v/>
      </c>
      <c r="Q2800" s="418" t="n"/>
      <c r="R2800" s="418" t="inlineStr">
        <is>
          <t>IN202108-0424</t>
        </is>
      </c>
      <c r="S2800" s="418" t="inlineStr"/>
      <c r="T2800" s="418">
        <f>R2800=S2800</f>
        <v/>
      </c>
      <c r="U2800" s="418">
        <f>AND(MONTH(F2800)=MONTH(Y2800), YEAR(F2800)=YEAR(Y2800))</f>
        <v/>
      </c>
      <c r="V2800" s="418">
        <f>AND(AC2800&lt;&gt;"", 'Company information'!D$4&lt;&gt;"", RIGHT(SUBSTITUTE(AC2800,"-",""),9)=RIGHT(SUBSTITUTE('Company information'!D$4,"-",""),9))</f>
        <v/>
      </c>
      <c r="W2800" s="418">
        <f>AI2800-I2800</f>
        <v/>
      </c>
      <c r="X2800" s="455" t="n"/>
      <c r="Y2800" s="417" t="n"/>
      <c r="Z2800" s="418" t="n"/>
      <c r="AA2800" s="418" t="n"/>
      <c r="AB2800" s="418" t="n"/>
      <c r="AC2800" s="418" t="n"/>
      <c r="AD2800" s="418" t="n"/>
      <c r="AE2800" s="455" t="n"/>
      <c r="AF2800" s="455" t="n"/>
      <c r="AG2800" s="455" t="n"/>
      <c r="AH2800" s="455" t="n"/>
      <c r="AI2800" s="455" t="n"/>
      <c r="AJ2800" s="455" t="n"/>
      <c r="AK2800" s="455" t="n"/>
      <c r="AL2800" s="455" t="n"/>
      <c r="AM2800" s="455" t="n"/>
      <c r="AN2800" s="455" t="n"/>
      <c r="AO2800" s="455" t="n"/>
      <c r="AP2800" s="455" t="n"/>
      <c r="AQ2800" s="455" t="n"/>
      <c r="AR2800" s="418" t="n"/>
      <c r="AS2800" s="418" t="n"/>
      <c r="AT2800" s="418" t="n"/>
    </row>
    <row r="2801">
      <c r="A2801" s="417" t="n">
        <v>2792</v>
      </c>
      <c r="B2801" s="418" t="inlineStr">
        <is>
          <t>Clearance and Trucking fee</t>
        </is>
      </c>
      <c r="C2801" s="418" t="inlineStr">
        <is>
          <t>56ប៊ី-លីង សឹបផ្លាយ ឆេន មេនេចម៉ិន ឯ.ក</t>
        </is>
      </c>
      <c r="D2801" s="418" t="inlineStr">
        <is>
          <t>K004-902004795</t>
        </is>
      </c>
      <c r="E2801" s="418" t="inlineStr">
        <is>
          <t>IN202108-0423</t>
        </is>
      </c>
      <c r="F2801" s="419" t="n">
        <v>44432</v>
      </c>
      <c r="G2801" s="420" t="n">
        <v>259016</v>
      </c>
      <c r="H2801" s="418" t="n"/>
      <c r="I2801" s="455" t="n">
        <v>259016</v>
      </c>
      <c r="J2801" s="418">
        <f>IF(L2801&lt;&gt;"",L2801,K2801)</f>
        <v/>
      </c>
      <c r="K2801" s="418">
        <f>IF(AND(T2801=TRUE, U2801=TRUE, V2801=TRUE), IF(W2801&lt;-0.05, "អនុញ្ញាត (អ្នកផ្គត់ផ្គង់ប្រកាសខ្វះ)", "បានប្រកាស (អនុញ្ញាត)"), IF(AND(T2801=FALSE, U2801=FALSE, V2801=FALSE), "ព្យួរទុក (មិនមានទិន្នន័យ)", "ប្រកាសខុស (ព្យួរទុក)"))</f>
        <v/>
      </c>
      <c r="L2801" s="418" t="inlineStr"/>
      <c r="M2801" s="418" t="inlineStr"/>
      <c r="N2801" s="455" t="n"/>
      <c r="O2801" s="455">
        <f>IF(W2801&lt;0,AI2801,I2801)</f>
        <v/>
      </c>
      <c r="P2801" s="455">
        <f>I2801-O2801</f>
        <v/>
      </c>
      <c r="Q2801" s="418" t="n"/>
      <c r="R2801" s="418" t="inlineStr">
        <is>
          <t>IN202108-0423</t>
        </is>
      </c>
      <c r="S2801" s="418" t="inlineStr"/>
      <c r="T2801" s="418">
        <f>R2801=S2801</f>
        <v/>
      </c>
      <c r="U2801" s="418">
        <f>AND(MONTH(F2801)=MONTH(Y2801), YEAR(F2801)=YEAR(Y2801))</f>
        <v/>
      </c>
      <c r="V2801" s="418">
        <f>AND(AC2801&lt;&gt;"", 'Company information'!D$4&lt;&gt;"", RIGHT(SUBSTITUTE(AC2801,"-",""),9)=RIGHT(SUBSTITUTE('Company information'!D$4,"-",""),9))</f>
        <v/>
      </c>
      <c r="W2801" s="418">
        <f>AI2801-I2801</f>
        <v/>
      </c>
      <c r="X2801" s="455" t="n"/>
      <c r="Y2801" s="417" t="n"/>
      <c r="Z2801" s="418" t="n"/>
      <c r="AA2801" s="418" t="n"/>
      <c r="AB2801" s="418" t="n"/>
      <c r="AC2801" s="418" t="n"/>
      <c r="AD2801" s="418" t="n"/>
      <c r="AE2801" s="455" t="n"/>
      <c r="AF2801" s="455" t="n"/>
      <c r="AG2801" s="455" t="n"/>
      <c r="AH2801" s="455" t="n"/>
      <c r="AI2801" s="455" t="n"/>
      <c r="AJ2801" s="455" t="n"/>
      <c r="AK2801" s="455" t="n"/>
      <c r="AL2801" s="455" t="n"/>
      <c r="AM2801" s="455" t="n"/>
      <c r="AN2801" s="455" t="n"/>
      <c r="AO2801" s="455" t="n"/>
      <c r="AP2801" s="455" t="n"/>
      <c r="AQ2801" s="455" t="n"/>
      <c r="AR2801" s="418" t="n"/>
      <c r="AS2801" s="418" t="n"/>
      <c r="AT2801" s="418" t="n"/>
    </row>
    <row r="2802">
      <c r="A2802" s="417" t="n">
        <v>2793</v>
      </c>
      <c r="B2802" s="418" t="inlineStr">
        <is>
          <t>Clearance and Trucking fee</t>
        </is>
      </c>
      <c r="C2802" s="418" t="inlineStr">
        <is>
          <t>56ប៊ី-លីង សឹបផ្លាយ ឆេន មេនេចម៉ិន ឯ.ក</t>
        </is>
      </c>
      <c r="D2802" s="418" t="inlineStr">
        <is>
          <t>K004-902004795</t>
        </is>
      </c>
      <c r="E2802" s="418" t="inlineStr">
        <is>
          <t>IN202108-0422</t>
        </is>
      </c>
      <c r="F2802" s="419" t="n">
        <v>44432</v>
      </c>
      <c r="G2802" s="420" t="n">
        <v>485401</v>
      </c>
      <c r="H2802" s="418" t="n"/>
      <c r="I2802" s="455" t="n">
        <v>485401</v>
      </c>
      <c r="J2802" s="418">
        <f>IF(L2802&lt;&gt;"",L2802,K2802)</f>
        <v/>
      </c>
      <c r="K2802" s="418">
        <f>IF(AND(T2802=TRUE, U2802=TRUE, V2802=TRUE), IF(W2802&lt;-0.05, "អនុញ្ញាត (អ្នកផ្គត់ផ្គង់ប្រកាសខ្វះ)", "បានប្រកាស (អនុញ្ញាត)"), IF(AND(T2802=FALSE, U2802=FALSE, V2802=FALSE), "ព្យួរទុក (មិនមានទិន្នន័យ)", "ប្រកាសខុស (ព្យួរទុក)"))</f>
        <v/>
      </c>
      <c r="L2802" s="418" t="inlineStr"/>
      <c r="M2802" s="418" t="inlineStr"/>
      <c r="N2802" s="455" t="n"/>
      <c r="O2802" s="455">
        <f>IF(W2802&lt;0,AI2802,I2802)</f>
        <v/>
      </c>
      <c r="P2802" s="455">
        <f>I2802-O2802</f>
        <v/>
      </c>
      <c r="Q2802" s="418" t="n"/>
      <c r="R2802" s="418" t="inlineStr">
        <is>
          <t>IN202108-0422</t>
        </is>
      </c>
      <c r="S2802" s="418" t="inlineStr"/>
      <c r="T2802" s="418">
        <f>R2802=S2802</f>
        <v/>
      </c>
      <c r="U2802" s="418">
        <f>AND(MONTH(F2802)=MONTH(Y2802), YEAR(F2802)=YEAR(Y2802))</f>
        <v/>
      </c>
      <c r="V2802" s="418">
        <f>AND(AC2802&lt;&gt;"", 'Company information'!D$4&lt;&gt;"", RIGHT(SUBSTITUTE(AC2802,"-",""),9)=RIGHT(SUBSTITUTE('Company information'!D$4,"-",""),9))</f>
        <v/>
      </c>
      <c r="W2802" s="418">
        <f>AI2802-I2802</f>
        <v/>
      </c>
      <c r="X2802" s="455" t="n"/>
      <c r="Y2802" s="417" t="n"/>
      <c r="Z2802" s="418" t="n"/>
      <c r="AA2802" s="418" t="n"/>
      <c r="AB2802" s="418" t="n"/>
      <c r="AC2802" s="418" t="n"/>
      <c r="AD2802" s="418" t="n"/>
      <c r="AE2802" s="455" t="n"/>
      <c r="AF2802" s="455" t="n"/>
      <c r="AG2802" s="455" t="n"/>
      <c r="AH2802" s="455" t="n"/>
      <c r="AI2802" s="455" t="n"/>
      <c r="AJ2802" s="455" t="n"/>
      <c r="AK2802" s="455" t="n"/>
      <c r="AL2802" s="455" t="n"/>
      <c r="AM2802" s="455" t="n"/>
      <c r="AN2802" s="455" t="n"/>
      <c r="AO2802" s="455" t="n"/>
      <c r="AP2802" s="455" t="n"/>
      <c r="AQ2802" s="455" t="n"/>
      <c r="AR2802" s="418" t="n"/>
      <c r="AS2802" s="418" t="n"/>
      <c r="AT2802" s="418" t="n"/>
    </row>
    <row r="2803">
      <c r="A2803" s="417" t="n">
        <v>2794</v>
      </c>
      <c r="B2803" s="418" t="inlineStr">
        <is>
          <t>Clearance and Trucking fee</t>
        </is>
      </c>
      <c r="C2803" s="418" t="inlineStr">
        <is>
          <t>56ប៊ី-លីង សឹបផ្លាយ ឆេន មេនេចម៉ិន ឯ.ក</t>
        </is>
      </c>
      <c r="D2803" s="418" t="inlineStr">
        <is>
          <t>K004-902004795</t>
        </is>
      </c>
      <c r="E2803" s="418" t="inlineStr">
        <is>
          <t>IN202108-0421</t>
        </is>
      </c>
      <c r="F2803" s="419" t="n">
        <v>44432</v>
      </c>
      <c r="G2803" s="420" t="n">
        <v>295727</v>
      </c>
      <c r="H2803" s="418" t="n"/>
      <c r="I2803" s="455" t="n">
        <v>295727</v>
      </c>
      <c r="J2803" s="418">
        <f>IF(L2803&lt;&gt;"",L2803,K2803)</f>
        <v/>
      </c>
      <c r="K2803" s="418">
        <f>IF(AND(T2803=TRUE, U2803=TRUE, V2803=TRUE), IF(W2803&lt;-0.05, "អនុញ្ញាត (អ្នកផ្គត់ផ្គង់ប្រកាសខ្វះ)", "បានប្រកាស (អនុញ្ញាត)"), IF(AND(T2803=FALSE, U2803=FALSE, V2803=FALSE), "ព្យួរទុក (មិនមានទិន្នន័យ)", "ប្រកាសខុស (ព្យួរទុក)"))</f>
        <v/>
      </c>
      <c r="L2803" s="418" t="inlineStr"/>
      <c r="M2803" s="418" t="inlineStr"/>
      <c r="N2803" s="455" t="n"/>
      <c r="O2803" s="455">
        <f>IF(W2803&lt;0,AI2803,I2803)</f>
        <v/>
      </c>
      <c r="P2803" s="455">
        <f>I2803-O2803</f>
        <v/>
      </c>
      <c r="Q2803" s="418" t="n"/>
      <c r="R2803" s="418" t="inlineStr">
        <is>
          <t>IN202108-0421</t>
        </is>
      </c>
      <c r="S2803" s="418" t="inlineStr"/>
      <c r="T2803" s="418">
        <f>R2803=S2803</f>
        <v/>
      </c>
      <c r="U2803" s="418">
        <f>AND(MONTH(F2803)=MONTH(Y2803), YEAR(F2803)=YEAR(Y2803))</f>
        <v/>
      </c>
      <c r="V2803" s="418">
        <f>AND(AC2803&lt;&gt;"", 'Company information'!D$4&lt;&gt;"", RIGHT(SUBSTITUTE(AC2803,"-",""),9)=RIGHT(SUBSTITUTE('Company information'!D$4,"-",""),9))</f>
        <v/>
      </c>
      <c r="W2803" s="418">
        <f>AI2803-I2803</f>
        <v/>
      </c>
      <c r="X2803" s="455" t="n"/>
      <c r="Y2803" s="417" t="n"/>
      <c r="Z2803" s="418" t="n"/>
      <c r="AA2803" s="418" t="n"/>
      <c r="AB2803" s="418" t="n"/>
      <c r="AC2803" s="418" t="n"/>
      <c r="AD2803" s="418" t="n"/>
      <c r="AE2803" s="455" t="n"/>
      <c r="AF2803" s="455" t="n"/>
      <c r="AG2803" s="455" t="n"/>
      <c r="AH2803" s="455" t="n"/>
      <c r="AI2803" s="455" t="n"/>
      <c r="AJ2803" s="455" t="n"/>
      <c r="AK2803" s="455" t="n"/>
      <c r="AL2803" s="455" t="n"/>
      <c r="AM2803" s="455" t="n"/>
      <c r="AN2803" s="455" t="n"/>
      <c r="AO2803" s="455" t="n"/>
      <c r="AP2803" s="455" t="n"/>
      <c r="AQ2803" s="455" t="n"/>
      <c r="AR2803" s="418" t="n"/>
      <c r="AS2803" s="418" t="n"/>
      <c r="AT2803" s="418" t="n"/>
    </row>
    <row r="2804">
      <c r="A2804" s="417" t="n">
        <v>2795</v>
      </c>
      <c r="B2804" s="418" t="inlineStr">
        <is>
          <t>Clearance and Trucking fee</t>
        </is>
      </c>
      <c r="C2804" s="418" t="inlineStr">
        <is>
          <t>56ប៊ី-លីង សឹបផ្លាយ ឆេន មេនេចម៉ិន ឯ.ក</t>
        </is>
      </c>
      <c r="D2804" s="418" t="inlineStr">
        <is>
          <t>K004-902004795</t>
        </is>
      </c>
      <c r="E2804" s="418" t="inlineStr">
        <is>
          <t>IN202108-0420</t>
        </is>
      </c>
      <c r="F2804" s="419" t="n">
        <v>44432</v>
      </c>
      <c r="G2804" s="420" t="n">
        <v>550665</v>
      </c>
      <c r="H2804" s="418" t="n"/>
      <c r="I2804" s="455" t="n">
        <v>550665</v>
      </c>
      <c r="J2804" s="418">
        <f>IF(L2804&lt;&gt;"",L2804,K2804)</f>
        <v/>
      </c>
      <c r="K2804" s="418">
        <f>IF(AND(T2804=TRUE, U2804=TRUE, V2804=TRUE), IF(W2804&lt;-0.05, "អនុញ្ញាត (អ្នកផ្គត់ផ្គង់ប្រកាសខ្វះ)", "បានប្រកាស (អនុញ្ញាត)"), IF(AND(T2804=FALSE, U2804=FALSE, V2804=FALSE), "ព្យួរទុក (មិនមានទិន្នន័យ)", "ប្រកាសខុស (ព្យួរទុក)"))</f>
        <v/>
      </c>
      <c r="L2804" s="418" t="inlineStr"/>
      <c r="M2804" s="418" t="inlineStr"/>
      <c r="N2804" s="455" t="n"/>
      <c r="O2804" s="455">
        <f>IF(W2804&lt;0,AI2804,I2804)</f>
        <v/>
      </c>
      <c r="P2804" s="455">
        <f>I2804-O2804</f>
        <v/>
      </c>
      <c r="Q2804" s="418" t="n"/>
      <c r="R2804" s="418" t="inlineStr">
        <is>
          <t>IN202108-0420</t>
        </is>
      </c>
      <c r="S2804" s="418" t="inlineStr"/>
      <c r="T2804" s="418">
        <f>R2804=S2804</f>
        <v/>
      </c>
      <c r="U2804" s="418">
        <f>AND(MONTH(F2804)=MONTH(Y2804), YEAR(F2804)=YEAR(Y2804))</f>
        <v/>
      </c>
      <c r="V2804" s="418">
        <f>AND(AC2804&lt;&gt;"", 'Company information'!D$4&lt;&gt;"", RIGHT(SUBSTITUTE(AC2804,"-",""),9)=RIGHT(SUBSTITUTE('Company information'!D$4,"-",""),9))</f>
        <v/>
      </c>
      <c r="W2804" s="418">
        <f>AI2804-I2804</f>
        <v/>
      </c>
      <c r="X2804" s="455" t="n"/>
      <c r="Y2804" s="417" t="n"/>
      <c r="Z2804" s="418" t="n"/>
      <c r="AA2804" s="418" t="n"/>
      <c r="AB2804" s="418" t="n"/>
      <c r="AC2804" s="418" t="n"/>
      <c r="AD2804" s="418" t="n"/>
      <c r="AE2804" s="455" t="n"/>
      <c r="AF2804" s="455" t="n"/>
      <c r="AG2804" s="455" t="n"/>
      <c r="AH2804" s="455" t="n"/>
      <c r="AI2804" s="455" t="n"/>
      <c r="AJ2804" s="455" t="n"/>
      <c r="AK2804" s="455" t="n"/>
      <c r="AL2804" s="455" t="n"/>
      <c r="AM2804" s="455" t="n"/>
      <c r="AN2804" s="455" t="n"/>
      <c r="AO2804" s="455" t="n"/>
      <c r="AP2804" s="455" t="n"/>
      <c r="AQ2804" s="455" t="n"/>
      <c r="AR2804" s="418" t="n"/>
      <c r="AS2804" s="418" t="n"/>
      <c r="AT2804" s="418" t="n"/>
    </row>
    <row r="2805">
      <c r="A2805" s="417" t="n">
        <v>2796</v>
      </c>
      <c r="B2805" s="418" t="inlineStr">
        <is>
          <t>Clearance and Trucking fee</t>
        </is>
      </c>
      <c r="C2805" s="418" t="inlineStr">
        <is>
          <t>56ប៊ី-លីង សឹបផ្លាយ ឆេន មេនេចម៉ិន ឯ.ក</t>
        </is>
      </c>
      <c r="D2805" s="418" t="inlineStr">
        <is>
          <t>K004-902004795</t>
        </is>
      </c>
      <c r="E2805" s="418" t="inlineStr">
        <is>
          <t>IN202108-0419</t>
        </is>
      </c>
      <c r="F2805" s="419" t="n">
        <v>44432</v>
      </c>
      <c r="G2805" s="420" t="n">
        <v>748496</v>
      </c>
      <c r="H2805" s="418" t="n"/>
      <c r="I2805" s="455" t="n">
        <v>748496</v>
      </c>
      <c r="J2805" s="418">
        <f>IF(L2805&lt;&gt;"",L2805,K2805)</f>
        <v/>
      </c>
      <c r="K2805" s="418">
        <f>IF(AND(T2805=TRUE, U2805=TRUE, V2805=TRUE), IF(W2805&lt;-0.05, "អនុញ្ញាត (អ្នកផ្គត់ផ្គង់ប្រកាសខ្វះ)", "បានប្រកាស (អនុញ្ញាត)"), IF(AND(T2805=FALSE, U2805=FALSE, V2805=FALSE), "ព្យួរទុក (មិនមានទិន្នន័យ)", "ប្រកាសខុស (ព្យួរទុក)"))</f>
        <v/>
      </c>
      <c r="L2805" s="418" t="inlineStr"/>
      <c r="M2805" s="418" t="inlineStr"/>
      <c r="N2805" s="455" t="n"/>
      <c r="O2805" s="455">
        <f>IF(W2805&lt;0,AI2805,I2805)</f>
        <v/>
      </c>
      <c r="P2805" s="455">
        <f>I2805-O2805</f>
        <v/>
      </c>
      <c r="Q2805" s="418" t="n"/>
      <c r="R2805" s="418" t="inlineStr">
        <is>
          <t>IN202108-0419</t>
        </is>
      </c>
      <c r="S2805" s="418" t="inlineStr"/>
      <c r="T2805" s="418">
        <f>R2805=S2805</f>
        <v/>
      </c>
      <c r="U2805" s="418">
        <f>AND(MONTH(F2805)=MONTH(Y2805), YEAR(F2805)=YEAR(Y2805))</f>
        <v/>
      </c>
      <c r="V2805" s="418">
        <f>AND(AC2805&lt;&gt;"", 'Company information'!D$4&lt;&gt;"", RIGHT(SUBSTITUTE(AC2805,"-",""),9)=RIGHT(SUBSTITUTE('Company information'!D$4,"-",""),9))</f>
        <v/>
      </c>
      <c r="W2805" s="418">
        <f>AI2805-I2805</f>
        <v/>
      </c>
      <c r="X2805" s="455" t="n"/>
      <c r="Y2805" s="417" t="n"/>
      <c r="Z2805" s="418" t="n"/>
      <c r="AA2805" s="418" t="n"/>
      <c r="AB2805" s="418" t="n"/>
      <c r="AC2805" s="418" t="n"/>
      <c r="AD2805" s="418" t="n"/>
      <c r="AE2805" s="455" t="n"/>
      <c r="AF2805" s="455" t="n"/>
      <c r="AG2805" s="455" t="n"/>
      <c r="AH2805" s="455" t="n"/>
      <c r="AI2805" s="455" t="n"/>
      <c r="AJ2805" s="455" t="n"/>
      <c r="AK2805" s="455" t="n"/>
      <c r="AL2805" s="455" t="n"/>
      <c r="AM2805" s="455" t="n"/>
      <c r="AN2805" s="455" t="n"/>
      <c r="AO2805" s="455" t="n"/>
      <c r="AP2805" s="455" t="n"/>
      <c r="AQ2805" s="455" t="n"/>
      <c r="AR2805" s="418" t="n"/>
      <c r="AS2805" s="418" t="n"/>
      <c r="AT2805" s="418" t="n"/>
    </row>
    <row r="2806">
      <c r="A2806" s="417" t="n">
        <v>2797</v>
      </c>
      <c r="B2806" s="418" t="inlineStr">
        <is>
          <t>Clearance and Trucking fee</t>
        </is>
      </c>
      <c r="C2806" s="418" t="inlineStr">
        <is>
          <t>56ប៊ី-លីង សឹបផ្លាយ ឆេន មេនេចម៉ិន ឯ.ក</t>
        </is>
      </c>
      <c r="D2806" s="418" t="inlineStr">
        <is>
          <t>K004-902004795</t>
        </is>
      </c>
      <c r="E2806" s="418" t="inlineStr">
        <is>
          <t>IN202108-0418</t>
        </is>
      </c>
      <c r="F2806" s="419" t="n">
        <v>44432</v>
      </c>
      <c r="G2806" s="420" t="n">
        <v>789286</v>
      </c>
      <c r="H2806" s="418" t="n"/>
      <c r="I2806" s="455" t="n">
        <v>789286</v>
      </c>
      <c r="J2806" s="418">
        <f>IF(L2806&lt;&gt;"",L2806,K2806)</f>
        <v/>
      </c>
      <c r="K2806" s="418">
        <f>IF(AND(T2806=TRUE, U2806=TRUE, V2806=TRUE), IF(W2806&lt;-0.05, "អនុញ្ញាត (អ្នកផ្គត់ផ្គង់ប្រកាសខ្វះ)", "បានប្រកាស (អនុញ្ញាត)"), IF(AND(T2806=FALSE, U2806=FALSE, V2806=FALSE), "ព្យួរទុក (មិនមានទិន្នន័យ)", "ប្រកាសខុស (ព្យួរទុក)"))</f>
        <v/>
      </c>
      <c r="L2806" s="418" t="inlineStr"/>
      <c r="M2806" s="418" t="inlineStr"/>
      <c r="N2806" s="455" t="n"/>
      <c r="O2806" s="455">
        <f>IF(W2806&lt;0,AI2806,I2806)</f>
        <v/>
      </c>
      <c r="P2806" s="455">
        <f>I2806-O2806</f>
        <v/>
      </c>
      <c r="Q2806" s="418" t="n"/>
      <c r="R2806" s="418" t="inlineStr">
        <is>
          <t>IN202108-0418</t>
        </is>
      </c>
      <c r="S2806" s="418" t="inlineStr"/>
      <c r="T2806" s="418">
        <f>R2806=S2806</f>
        <v/>
      </c>
      <c r="U2806" s="418">
        <f>AND(MONTH(F2806)=MONTH(Y2806), YEAR(F2806)=YEAR(Y2806))</f>
        <v/>
      </c>
      <c r="V2806" s="418">
        <f>AND(AC2806&lt;&gt;"", 'Company information'!D$4&lt;&gt;"", RIGHT(SUBSTITUTE(AC2806,"-",""),9)=RIGHT(SUBSTITUTE('Company information'!D$4,"-",""),9))</f>
        <v/>
      </c>
      <c r="W2806" s="418">
        <f>AI2806-I2806</f>
        <v/>
      </c>
      <c r="X2806" s="455" t="n"/>
      <c r="Y2806" s="417" t="n"/>
      <c r="Z2806" s="418" t="n"/>
      <c r="AA2806" s="418" t="n"/>
      <c r="AB2806" s="418" t="n"/>
      <c r="AC2806" s="418" t="n"/>
      <c r="AD2806" s="418" t="n"/>
      <c r="AE2806" s="455" t="n"/>
      <c r="AF2806" s="455" t="n"/>
      <c r="AG2806" s="455" t="n"/>
      <c r="AH2806" s="455" t="n"/>
      <c r="AI2806" s="455" t="n"/>
      <c r="AJ2806" s="455" t="n"/>
      <c r="AK2806" s="455" t="n"/>
      <c r="AL2806" s="455" t="n"/>
      <c r="AM2806" s="455" t="n"/>
      <c r="AN2806" s="455" t="n"/>
      <c r="AO2806" s="455" t="n"/>
      <c r="AP2806" s="455" t="n"/>
      <c r="AQ2806" s="455" t="n"/>
      <c r="AR2806" s="418" t="n"/>
      <c r="AS2806" s="418" t="n"/>
      <c r="AT2806" s="418" t="n"/>
    </row>
    <row r="2807">
      <c r="A2807" s="417" t="n">
        <v>2798</v>
      </c>
      <c r="B2807" s="418" t="inlineStr">
        <is>
          <t>Import documentation fee</t>
        </is>
      </c>
      <c r="C2807" s="418" t="inlineStr">
        <is>
          <t>ស៊ីអិមអេ ស៊ីជីអិម (ខេមបូឌា) ខូ អិលធីឌី</t>
        </is>
      </c>
      <c r="D2807" s="418" t="inlineStr">
        <is>
          <t>L001-105016225</t>
        </is>
      </c>
      <c r="E2807" s="418" t="inlineStr">
        <is>
          <t>KHA00017540</t>
        </is>
      </c>
      <c r="F2807" s="419" t="n">
        <v>44421</v>
      </c>
      <c r="G2807" s="420" t="n">
        <v>387505</v>
      </c>
      <c r="H2807" s="418" t="n"/>
      <c r="I2807" s="455" t="n">
        <v>387505</v>
      </c>
      <c r="J2807" s="418">
        <f>IF(L2807&lt;&gt;"",L2807,K2807)</f>
        <v/>
      </c>
      <c r="K2807" s="418">
        <f>IF(AND(T2807=TRUE, U2807=TRUE, V2807=TRUE), IF(W2807&lt;-0.05, "អនុញ្ញាត (អ្នកផ្គត់ផ្គង់ប្រកាសខ្វះ)", "បានប្រកាស (អនុញ្ញាត)"), IF(AND(T2807=FALSE, U2807=FALSE, V2807=FALSE), "ព្យួរទុក (មិនមានទិន្នន័យ)", "ប្រកាសខុស (ព្យួរទុក)"))</f>
        <v/>
      </c>
      <c r="L2807" s="418" t="inlineStr"/>
      <c r="M2807" s="418" t="inlineStr"/>
      <c r="N2807" s="455" t="n"/>
      <c r="O2807" s="455">
        <f>IF(W2807&lt;0,AI2807,I2807)</f>
        <v/>
      </c>
      <c r="P2807" s="455">
        <f>I2807-O2807</f>
        <v/>
      </c>
      <c r="Q2807" s="418" t="n"/>
      <c r="R2807" s="418" t="inlineStr">
        <is>
          <t>KHA00017540</t>
        </is>
      </c>
      <c r="S2807" s="418" t="inlineStr"/>
      <c r="T2807" s="418">
        <f>R2807=S2807</f>
        <v/>
      </c>
      <c r="U2807" s="418">
        <f>AND(MONTH(F2807)=MONTH(Y2807), YEAR(F2807)=YEAR(Y2807))</f>
        <v/>
      </c>
      <c r="V2807" s="418">
        <f>AND(AC2807&lt;&gt;"", 'Company information'!D$4&lt;&gt;"", RIGHT(SUBSTITUTE(AC2807,"-",""),9)=RIGHT(SUBSTITUTE('Company information'!D$4,"-",""),9))</f>
        <v/>
      </c>
      <c r="W2807" s="418">
        <f>AI2807-I2807</f>
        <v/>
      </c>
      <c r="X2807" s="455" t="n"/>
      <c r="Y2807" s="417" t="n"/>
      <c r="Z2807" s="418" t="n"/>
      <c r="AA2807" s="418" t="n"/>
      <c r="AB2807" s="418" t="n"/>
      <c r="AC2807" s="418" t="n"/>
      <c r="AD2807" s="418" t="n"/>
      <c r="AE2807" s="455" t="n"/>
      <c r="AF2807" s="455" t="n"/>
      <c r="AG2807" s="455" t="n"/>
      <c r="AH2807" s="455" t="n"/>
      <c r="AI2807" s="455" t="n"/>
      <c r="AJ2807" s="455" t="n"/>
      <c r="AK2807" s="455" t="n"/>
      <c r="AL2807" s="455" t="n"/>
      <c r="AM2807" s="455" t="n"/>
      <c r="AN2807" s="455" t="n"/>
      <c r="AO2807" s="455" t="n"/>
      <c r="AP2807" s="455" t="n"/>
      <c r="AQ2807" s="455" t="n"/>
      <c r="AR2807" s="418" t="n"/>
      <c r="AS2807" s="418" t="n"/>
      <c r="AT2807" s="418" t="n"/>
    </row>
    <row r="2808">
      <c r="A2808" s="417" t="n">
        <v>2799</v>
      </c>
      <c r="B2808" s="418" t="inlineStr">
        <is>
          <t>Lift on/ Lift off</t>
        </is>
      </c>
      <c r="C2808" s="418" t="inlineStr">
        <is>
          <t>កំពង់ផែស្វយ័តភ្នំពេញ "ក.ស.ភ"</t>
        </is>
      </c>
      <c r="D2808" s="418" t="inlineStr">
        <is>
          <t>L001-100044999</t>
        </is>
      </c>
      <c r="E2808" s="418" t="inlineStr">
        <is>
          <t>INV20210843355</t>
        </is>
      </c>
      <c r="F2808" s="419" t="n">
        <v>44294</v>
      </c>
      <c r="G2808" s="420" t="n">
        <v>29333</v>
      </c>
      <c r="H2808" s="418" t="n"/>
      <c r="I2808" s="455" t="n">
        <v>29333</v>
      </c>
      <c r="J2808" s="418">
        <f>IF(L2808&lt;&gt;"",L2808,K2808)</f>
        <v/>
      </c>
      <c r="K2808" s="418">
        <f>IF(AND(T2808=TRUE, U2808=TRUE, V2808=TRUE), IF(W2808&lt;-0.05, "អនុញ្ញាត (អ្នកផ្គត់ផ្គង់ប្រកាសខ្វះ)", "បានប្រកាស (អនុញ្ញាត)"), IF(AND(T2808=FALSE, U2808=FALSE, V2808=FALSE), "ព្យួរទុក (មិនមានទិន្នន័យ)", "ប្រកាសខុស (ព្យួរទុក)"))</f>
        <v/>
      </c>
      <c r="L2808" s="418" t="inlineStr"/>
      <c r="M2808" s="418" t="inlineStr"/>
      <c r="N2808" s="455" t="n"/>
      <c r="O2808" s="455">
        <f>IF(W2808&lt;0,AI2808,I2808)</f>
        <v/>
      </c>
      <c r="P2808" s="455">
        <f>I2808-O2808</f>
        <v/>
      </c>
      <c r="Q2808" s="418" t="n"/>
      <c r="R2808" s="418" t="inlineStr">
        <is>
          <t>INV20210843355</t>
        </is>
      </c>
      <c r="S2808" s="418" t="inlineStr"/>
      <c r="T2808" s="418">
        <f>R2808=S2808</f>
        <v/>
      </c>
      <c r="U2808" s="418">
        <f>AND(MONTH(F2808)=MONTH(Y2808), YEAR(F2808)=YEAR(Y2808))</f>
        <v/>
      </c>
      <c r="V2808" s="418">
        <f>AND(AC2808&lt;&gt;"", 'Company information'!D$4&lt;&gt;"", RIGHT(SUBSTITUTE(AC2808,"-",""),9)=RIGHT(SUBSTITUTE('Company information'!D$4,"-",""),9))</f>
        <v/>
      </c>
      <c r="W2808" s="418">
        <f>AI2808-I2808</f>
        <v/>
      </c>
      <c r="X2808" s="455" t="n"/>
      <c r="Y2808" s="417" t="n"/>
      <c r="Z2808" s="418" t="n"/>
      <c r="AA2808" s="418" t="n"/>
      <c r="AB2808" s="418" t="n"/>
      <c r="AC2808" s="418" t="n"/>
      <c r="AD2808" s="418" t="n"/>
      <c r="AE2808" s="455" t="n"/>
      <c r="AF2808" s="455" t="n"/>
      <c r="AG2808" s="455" t="n"/>
      <c r="AH2808" s="455" t="n"/>
      <c r="AI2808" s="455" t="n"/>
      <c r="AJ2808" s="455" t="n"/>
      <c r="AK2808" s="455" t="n"/>
      <c r="AL2808" s="455" t="n"/>
      <c r="AM2808" s="455" t="n"/>
      <c r="AN2808" s="455" t="n"/>
      <c r="AO2808" s="455" t="n"/>
      <c r="AP2808" s="455" t="n"/>
      <c r="AQ2808" s="455" t="n"/>
      <c r="AR2808" s="418" t="n"/>
      <c r="AS2808" s="418" t="n"/>
      <c r="AT2808" s="418" t="n"/>
    </row>
    <row r="2809">
      <c r="A2809" s="417" t="n">
        <v>2800</v>
      </c>
      <c r="B2809" s="418" t="inlineStr">
        <is>
          <t>Lift on/ Lift off</t>
        </is>
      </c>
      <c r="C2809" s="418" t="inlineStr">
        <is>
          <t>កំពង់ផែស្វយ័តភ្នំពេញ "ក.ស.ភ"</t>
        </is>
      </c>
      <c r="D2809" s="418" t="inlineStr">
        <is>
          <t>L001-100044999</t>
        </is>
      </c>
      <c r="E2809" s="418" t="inlineStr">
        <is>
          <t>INV20210843353</t>
        </is>
      </c>
      <c r="F2809" s="419" t="n">
        <v>44294</v>
      </c>
      <c r="G2809" s="420" t="n">
        <v>19555</v>
      </c>
      <c r="H2809" s="418" t="n"/>
      <c r="I2809" s="455" t="n">
        <v>19555</v>
      </c>
      <c r="J2809" s="418">
        <f>IF(L2809&lt;&gt;"",L2809,K2809)</f>
        <v/>
      </c>
      <c r="K2809" s="418">
        <f>IF(AND(T2809=TRUE, U2809=TRUE, V2809=TRUE), IF(W2809&lt;-0.05, "អនុញ្ញាត (អ្នកផ្គត់ផ្គង់ប្រកាសខ្វះ)", "បានប្រកាស (អនុញ្ញាត)"), IF(AND(T2809=FALSE, U2809=FALSE, V2809=FALSE), "ព្យួរទុក (មិនមានទិន្នន័យ)", "ប្រកាសខុស (ព្យួរទុក)"))</f>
        <v/>
      </c>
      <c r="L2809" s="418" t="inlineStr"/>
      <c r="M2809" s="418" t="inlineStr"/>
      <c r="N2809" s="455" t="n"/>
      <c r="O2809" s="455">
        <f>IF(W2809&lt;0,AI2809,I2809)</f>
        <v/>
      </c>
      <c r="P2809" s="455">
        <f>I2809-O2809</f>
        <v/>
      </c>
      <c r="Q2809" s="418" t="n"/>
      <c r="R2809" s="418" t="inlineStr">
        <is>
          <t>INV20210843353</t>
        </is>
      </c>
      <c r="S2809" s="418" t="inlineStr"/>
      <c r="T2809" s="418">
        <f>R2809=S2809</f>
        <v/>
      </c>
      <c r="U2809" s="418">
        <f>AND(MONTH(F2809)=MONTH(Y2809), YEAR(F2809)=YEAR(Y2809))</f>
        <v/>
      </c>
      <c r="V2809" s="418">
        <f>AND(AC2809&lt;&gt;"", 'Company information'!D$4&lt;&gt;"", RIGHT(SUBSTITUTE(AC2809,"-",""),9)=RIGHT(SUBSTITUTE('Company information'!D$4,"-",""),9))</f>
        <v/>
      </c>
      <c r="W2809" s="418">
        <f>AI2809-I2809</f>
        <v/>
      </c>
      <c r="X2809" s="455" t="n"/>
      <c r="Y2809" s="417" t="n"/>
      <c r="Z2809" s="418" t="n"/>
      <c r="AA2809" s="418" t="n"/>
      <c r="AB2809" s="418" t="n"/>
      <c r="AC2809" s="418" t="n"/>
      <c r="AD2809" s="418" t="n"/>
      <c r="AE2809" s="455" t="n"/>
      <c r="AF2809" s="455" t="n"/>
      <c r="AG2809" s="455" t="n"/>
      <c r="AH2809" s="455" t="n"/>
      <c r="AI2809" s="455" t="n"/>
      <c r="AJ2809" s="455" t="n"/>
      <c r="AK2809" s="455" t="n"/>
      <c r="AL2809" s="455" t="n"/>
      <c r="AM2809" s="455" t="n"/>
      <c r="AN2809" s="455" t="n"/>
      <c r="AO2809" s="455" t="n"/>
      <c r="AP2809" s="455" t="n"/>
      <c r="AQ2809" s="455" t="n"/>
      <c r="AR2809" s="418" t="n"/>
      <c r="AS2809" s="418" t="n"/>
      <c r="AT2809" s="418" t="n"/>
    </row>
    <row r="2810">
      <c r="A2810" s="417" t="n">
        <v>2801</v>
      </c>
      <c r="B2810" s="418" t="inlineStr">
        <is>
          <t>Lift on/ Lift off</t>
        </is>
      </c>
      <c r="C2810" s="418" t="inlineStr">
        <is>
          <t>កំពង់ផែស្វយ័តភ្នំពេញ "ក.ស.ភ"</t>
        </is>
      </c>
      <c r="D2810" s="418" t="inlineStr">
        <is>
          <t>L001-100044999</t>
        </is>
      </c>
      <c r="E2810" s="418" t="inlineStr">
        <is>
          <t>INV20210843350</t>
        </is>
      </c>
      <c r="F2810" s="419" t="n">
        <v>44294</v>
      </c>
      <c r="G2810" s="420" t="n">
        <v>58666</v>
      </c>
      <c r="H2810" s="418" t="n"/>
      <c r="I2810" s="455" t="n">
        <v>58666</v>
      </c>
      <c r="J2810" s="418">
        <f>IF(L2810&lt;&gt;"",L2810,K2810)</f>
        <v/>
      </c>
      <c r="K2810" s="418">
        <f>IF(AND(T2810=TRUE, U2810=TRUE, V2810=TRUE), IF(W2810&lt;-0.05, "អនុញ្ញាត (អ្នកផ្គត់ផ្គង់ប្រកាសខ្វះ)", "បានប្រកាស (អនុញ្ញាត)"), IF(AND(T2810=FALSE, U2810=FALSE, V2810=FALSE), "ព្យួរទុក (មិនមានទិន្នន័យ)", "ប្រកាសខុស (ព្យួរទុក)"))</f>
        <v/>
      </c>
      <c r="L2810" s="418" t="inlineStr"/>
      <c r="M2810" s="418" t="inlineStr"/>
      <c r="N2810" s="455" t="n"/>
      <c r="O2810" s="455">
        <f>IF(W2810&lt;0,AI2810,I2810)</f>
        <v/>
      </c>
      <c r="P2810" s="455">
        <f>I2810-O2810</f>
        <v/>
      </c>
      <c r="Q2810" s="418" t="n"/>
      <c r="R2810" s="418" t="inlineStr">
        <is>
          <t>INV20210843350</t>
        </is>
      </c>
      <c r="S2810" s="418" t="inlineStr"/>
      <c r="T2810" s="418">
        <f>R2810=S2810</f>
        <v/>
      </c>
      <c r="U2810" s="418">
        <f>AND(MONTH(F2810)=MONTH(Y2810), YEAR(F2810)=YEAR(Y2810))</f>
        <v/>
      </c>
      <c r="V2810" s="418">
        <f>AND(AC2810&lt;&gt;"", 'Company information'!D$4&lt;&gt;"", RIGHT(SUBSTITUTE(AC2810,"-",""),9)=RIGHT(SUBSTITUTE('Company information'!D$4,"-",""),9))</f>
        <v/>
      </c>
      <c r="W2810" s="418">
        <f>AI2810-I2810</f>
        <v/>
      </c>
      <c r="X2810" s="455" t="n"/>
      <c r="Y2810" s="417" t="n"/>
      <c r="Z2810" s="418" t="n"/>
      <c r="AA2810" s="418" t="n"/>
      <c r="AB2810" s="418" t="n"/>
      <c r="AC2810" s="418" t="n"/>
      <c r="AD2810" s="418" t="n"/>
      <c r="AE2810" s="455" t="n"/>
      <c r="AF2810" s="455" t="n"/>
      <c r="AG2810" s="455" t="n"/>
      <c r="AH2810" s="455" t="n"/>
      <c r="AI2810" s="455" t="n"/>
      <c r="AJ2810" s="455" t="n"/>
      <c r="AK2810" s="455" t="n"/>
      <c r="AL2810" s="455" t="n"/>
      <c r="AM2810" s="455" t="n"/>
      <c r="AN2810" s="455" t="n"/>
      <c r="AO2810" s="455" t="n"/>
      <c r="AP2810" s="455" t="n"/>
      <c r="AQ2810" s="455" t="n"/>
      <c r="AR2810" s="418" t="n"/>
      <c r="AS2810" s="418" t="n"/>
      <c r="AT2810" s="418" t="n"/>
    </row>
    <row r="2811">
      <c r="A2811" s="417" t="n">
        <v>2802</v>
      </c>
      <c r="B2811" s="418" t="inlineStr">
        <is>
          <t>KHCIC</t>
        </is>
      </c>
      <c r="C2811" s="418" t="inlineStr">
        <is>
          <t>អេសអាយធីស៊ី ខិនថេនើរ ឡាញ (ខេមបូឌា)</t>
        </is>
      </c>
      <c r="D2811" s="418" t="inlineStr">
        <is>
          <t>L001-107035863</t>
        </is>
      </c>
      <c r="E2811" s="418" t="inlineStr">
        <is>
          <t>SITC2021-015824</t>
        </is>
      </c>
      <c r="F2811" s="419" t="n">
        <v>44437</v>
      </c>
      <c r="G2811" s="420" t="n">
        <v>634129</v>
      </c>
      <c r="H2811" s="418" t="n"/>
      <c r="I2811" s="455" t="n">
        <v>634129</v>
      </c>
      <c r="J2811" s="418">
        <f>IF(L2811&lt;&gt;"",L2811,K2811)</f>
        <v/>
      </c>
      <c r="K2811" s="418">
        <f>IF(AND(T2811=TRUE, U2811=TRUE, V2811=TRUE), IF(W2811&lt;-0.05, "អនុញ្ញាត (អ្នកផ្គត់ផ្គង់ប្រកាសខ្វះ)", "បានប្រកាស (អនុញ្ញាត)"), IF(AND(T2811=FALSE, U2811=FALSE, V2811=FALSE), "ព្យួរទុក (មិនមានទិន្នន័យ)", "ប្រកាសខុស (ព្យួរទុក)"))</f>
        <v/>
      </c>
      <c r="L2811" s="418" t="inlineStr"/>
      <c r="M2811" s="418" t="inlineStr"/>
      <c r="N2811" s="455" t="n"/>
      <c r="O2811" s="455">
        <f>IF(W2811&lt;0,AI2811,I2811)</f>
        <v/>
      </c>
      <c r="P2811" s="455">
        <f>I2811-O2811</f>
        <v/>
      </c>
      <c r="Q2811" s="418" t="n"/>
      <c r="R2811" s="418" t="inlineStr">
        <is>
          <t>SITC2021-015824</t>
        </is>
      </c>
      <c r="S2811" s="418" t="inlineStr"/>
      <c r="T2811" s="418">
        <f>R2811=S2811</f>
        <v/>
      </c>
      <c r="U2811" s="418">
        <f>AND(MONTH(F2811)=MONTH(Y2811), YEAR(F2811)=YEAR(Y2811))</f>
        <v/>
      </c>
      <c r="V2811" s="418">
        <f>AND(AC2811&lt;&gt;"", 'Company information'!D$4&lt;&gt;"", RIGHT(SUBSTITUTE(AC2811,"-",""),9)=RIGHT(SUBSTITUTE('Company information'!D$4,"-",""),9))</f>
        <v/>
      </c>
      <c r="W2811" s="418">
        <f>AI2811-I2811</f>
        <v/>
      </c>
      <c r="X2811" s="455" t="n"/>
      <c r="Y2811" s="417" t="n"/>
      <c r="Z2811" s="418" t="n"/>
      <c r="AA2811" s="418" t="n"/>
      <c r="AB2811" s="418" t="n"/>
      <c r="AC2811" s="418" t="n"/>
      <c r="AD2811" s="418" t="n"/>
      <c r="AE2811" s="455" t="n"/>
      <c r="AF2811" s="455" t="n"/>
      <c r="AG2811" s="455" t="n"/>
      <c r="AH2811" s="455" t="n"/>
      <c r="AI2811" s="455" t="n"/>
      <c r="AJ2811" s="455" t="n"/>
      <c r="AK2811" s="455" t="n"/>
      <c r="AL2811" s="455" t="n"/>
      <c r="AM2811" s="455" t="n"/>
      <c r="AN2811" s="455" t="n"/>
      <c r="AO2811" s="455" t="n"/>
      <c r="AP2811" s="455" t="n"/>
      <c r="AQ2811" s="455" t="n"/>
      <c r="AR2811" s="418" t="n"/>
      <c r="AS2811" s="418" t="n"/>
      <c r="AT2811" s="418" t="n"/>
    </row>
    <row r="2812">
      <c r="A2812" s="417" t="n">
        <v>2803</v>
      </c>
      <c r="B2812" s="418" t="inlineStr">
        <is>
          <t>KHCIC</t>
        </is>
      </c>
      <c r="C2812" s="418" t="inlineStr">
        <is>
          <t>អេសអាយធីស៊ី ខិនថេនើរ ឡាញ (ខេមបូឌា)</t>
        </is>
      </c>
      <c r="D2812" s="418" t="inlineStr">
        <is>
          <t>L001-107035863</t>
        </is>
      </c>
      <c r="E2812" s="418" t="inlineStr">
        <is>
          <t>SITC2021-015347</t>
        </is>
      </c>
      <c r="F2812" s="419" t="n">
        <v>44434</v>
      </c>
      <c r="G2812" s="420" t="n">
        <v>634129</v>
      </c>
      <c r="H2812" s="418" t="n"/>
      <c r="I2812" s="455" t="n">
        <v>634129</v>
      </c>
      <c r="J2812" s="418">
        <f>IF(L2812&lt;&gt;"",L2812,K2812)</f>
        <v/>
      </c>
      <c r="K2812" s="418">
        <f>IF(AND(T2812=TRUE, U2812=TRUE, V2812=TRUE), IF(W2812&lt;-0.05, "អនុញ្ញាត (អ្នកផ្គត់ផ្គង់ប្រកាសខ្វះ)", "បានប្រកាស (អនុញ្ញាត)"), IF(AND(T2812=FALSE, U2812=FALSE, V2812=FALSE), "ព្យួរទុក (មិនមានទិន្នន័យ)", "ប្រកាសខុស (ព្យួរទុក)"))</f>
        <v/>
      </c>
      <c r="L2812" s="418" t="inlineStr"/>
      <c r="M2812" s="418" t="inlineStr"/>
      <c r="N2812" s="455" t="n"/>
      <c r="O2812" s="455">
        <f>IF(W2812&lt;0,AI2812,I2812)</f>
        <v/>
      </c>
      <c r="P2812" s="455">
        <f>I2812-O2812</f>
        <v/>
      </c>
      <c r="Q2812" s="418" t="n"/>
      <c r="R2812" s="418" t="inlineStr">
        <is>
          <t>SITC2021-015347</t>
        </is>
      </c>
      <c r="S2812" s="418" t="inlineStr"/>
      <c r="T2812" s="418">
        <f>R2812=S2812</f>
        <v/>
      </c>
      <c r="U2812" s="418">
        <f>AND(MONTH(F2812)=MONTH(Y2812), YEAR(F2812)=YEAR(Y2812))</f>
        <v/>
      </c>
      <c r="V2812" s="418">
        <f>AND(AC2812&lt;&gt;"", 'Company information'!D$4&lt;&gt;"", RIGHT(SUBSTITUTE(AC2812,"-",""),9)=RIGHT(SUBSTITUTE('Company information'!D$4,"-",""),9))</f>
        <v/>
      </c>
      <c r="W2812" s="418">
        <f>AI2812-I2812</f>
        <v/>
      </c>
      <c r="X2812" s="455" t="n"/>
      <c r="Y2812" s="417" t="n"/>
      <c r="Z2812" s="418" t="n"/>
      <c r="AA2812" s="418" t="n"/>
      <c r="AB2812" s="418" t="n"/>
      <c r="AC2812" s="418" t="n"/>
      <c r="AD2812" s="418" t="n"/>
      <c r="AE2812" s="455" t="n"/>
      <c r="AF2812" s="455" t="n"/>
      <c r="AG2812" s="455" t="n"/>
      <c r="AH2812" s="455" t="n"/>
      <c r="AI2812" s="455" t="n"/>
      <c r="AJ2812" s="455" t="n"/>
      <c r="AK2812" s="455" t="n"/>
      <c r="AL2812" s="455" t="n"/>
      <c r="AM2812" s="455" t="n"/>
      <c r="AN2812" s="455" t="n"/>
      <c r="AO2812" s="455" t="n"/>
      <c r="AP2812" s="455" t="n"/>
      <c r="AQ2812" s="455" t="n"/>
      <c r="AR2812" s="418" t="n"/>
      <c r="AS2812" s="418" t="n"/>
      <c r="AT2812" s="418" t="n"/>
    </row>
    <row r="2813">
      <c r="A2813" s="417" t="n">
        <v>2804</v>
      </c>
      <c r="B2813" s="418" t="inlineStr">
        <is>
          <t>Trucking fee</t>
        </is>
      </c>
      <c r="C2813" s="418" t="inlineStr">
        <is>
          <t>អ៊ែរ៉ូ ស៊ីបភីង អេជេនស៊ី</t>
        </is>
      </c>
      <c r="D2813" s="418" t="inlineStr">
        <is>
          <t>K004-901635903</t>
        </is>
      </c>
      <c r="E2813" s="418" t="inlineStr">
        <is>
          <t>IKPSA2021526626</t>
        </is>
      </c>
      <c r="F2813" s="419" t="n">
        <v>44431</v>
      </c>
      <c r="G2813" s="420" t="n">
        <v>293760</v>
      </c>
      <c r="H2813" s="418" t="n"/>
      <c r="I2813" s="455" t="n">
        <v>293760</v>
      </c>
      <c r="J2813" s="418">
        <f>IF(L2813&lt;&gt;"",L2813,K2813)</f>
        <v/>
      </c>
      <c r="K2813" s="418">
        <f>IF(AND(T2813=TRUE, U2813=TRUE, V2813=TRUE), IF(W2813&lt;-0.05, "អនុញ្ញាត (អ្នកផ្គត់ផ្គង់ប្រកាសខ្វះ)", "បានប្រកាស (អនុញ្ញាត)"), IF(AND(T2813=FALSE, U2813=FALSE, V2813=FALSE), "ព្យួរទុក (មិនមានទិន្នន័យ)", "ប្រកាសខុស (ព្យួរទុក)"))</f>
        <v/>
      </c>
      <c r="L2813" s="418" t="inlineStr"/>
      <c r="M2813" s="418" t="inlineStr"/>
      <c r="N2813" s="455" t="n"/>
      <c r="O2813" s="455">
        <f>IF(W2813&lt;0,AI2813,I2813)</f>
        <v/>
      </c>
      <c r="P2813" s="455">
        <f>I2813-O2813</f>
        <v/>
      </c>
      <c r="Q2813" s="418" t="n"/>
      <c r="R2813" s="418" t="inlineStr">
        <is>
          <t>IKPSA2021526626</t>
        </is>
      </c>
      <c r="S2813" s="418" t="inlineStr"/>
      <c r="T2813" s="418">
        <f>R2813=S2813</f>
        <v/>
      </c>
      <c r="U2813" s="418">
        <f>AND(MONTH(F2813)=MONTH(Y2813), YEAR(F2813)=YEAR(Y2813))</f>
        <v/>
      </c>
      <c r="V2813" s="418">
        <f>AND(AC2813&lt;&gt;"", 'Company information'!D$4&lt;&gt;"", RIGHT(SUBSTITUTE(AC2813,"-",""),9)=RIGHT(SUBSTITUTE('Company information'!D$4,"-",""),9))</f>
        <v/>
      </c>
      <c r="W2813" s="418">
        <f>AI2813-I2813</f>
        <v/>
      </c>
      <c r="X2813" s="455" t="n"/>
      <c r="Y2813" s="417" t="n"/>
      <c r="Z2813" s="418" t="n"/>
      <c r="AA2813" s="418" t="n"/>
      <c r="AB2813" s="418" t="n"/>
      <c r="AC2813" s="418" t="n"/>
      <c r="AD2813" s="418" t="n"/>
      <c r="AE2813" s="455" t="n"/>
      <c r="AF2813" s="455" t="n"/>
      <c r="AG2813" s="455" t="n"/>
      <c r="AH2813" s="455" t="n"/>
      <c r="AI2813" s="455" t="n"/>
      <c r="AJ2813" s="455" t="n"/>
      <c r="AK2813" s="455" t="n"/>
      <c r="AL2813" s="455" t="n"/>
      <c r="AM2813" s="455" t="n"/>
      <c r="AN2813" s="455" t="n"/>
      <c r="AO2813" s="455" t="n"/>
      <c r="AP2813" s="455" t="n"/>
      <c r="AQ2813" s="455" t="n"/>
      <c r="AR2813" s="418" t="n"/>
      <c r="AS2813" s="418" t="n"/>
      <c r="AT2813" s="418" t="n"/>
    </row>
    <row r="2814">
      <c r="A2814" s="417" t="n">
        <v>2805</v>
      </c>
      <c r="B2814" s="418" t="inlineStr">
        <is>
          <t>Trucking fee</t>
        </is>
      </c>
      <c r="C2814" s="418" t="inlineStr">
        <is>
          <t>អ៊ែរ៉ូ ស៊ីបភីង អេជេនស៊ី</t>
        </is>
      </c>
      <c r="D2814" s="418" t="inlineStr">
        <is>
          <t>K004-901635903</t>
        </is>
      </c>
      <c r="E2814" s="418" t="inlineStr">
        <is>
          <t>IKPSA2021526625</t>
        </is>
      </c>
      <c r="F2814" s="419" t="n">
        <v>44434</v>
      </c>
      <c r="G2814" s="420" t="n">
        <v>293760</v>
      </c>
      <c r="H2814" s="418" t="n"/>
      <c r="I2814" s="455" t="n">
        <v>293760</v>
      </c>
      <c r="J2814" s="418">
        <f>IF(L2814&lt;&gt;"",L2814,K2814)</f>
        <v/>
      </c>
      <c r="K2814" s="418">
        <f>IF(AND(T2814=TRUE, U2814=TRUE, V2814=TRUE), IF(W2814&lt;-0.05, "អនុញ្ញាត (អ្នកផ្គត់ផ្គង់ប្រកាសខ្វះ)", "បានប្រកាស (អនុញ្ញាត)"), IF(AND(T2814=FALSE, U2814=FALSE, V2814=FALSE), "ព្យួរទុក (មិនមានទិន្នន័យ)", "ប្រកាសខុស (ព្យួរទុក)"))</f>
        <v/>
      </c>
      <c r="L2814" s="418" t="inlineStr"/>
      <c r="M2814" s="418" t="inlineStr"/>
      <c r="N2814" s="455" t="n"/>
      <c r="O2814" s="455">
        <f>IF(W2814&lt;0,AI2814,I2814)</f>
        <v/>
      </c>
      <c r="P2814" s="455">
        <f>I2814-O2814</f>
        <v/>
      </c>
      <c r="Q2814" s="418" t="n"/>
      <c r="R2814" s="418" t="inlineStr">
        <is>
          <t>IKPSA2021526625</t>
        </is>
      </c>
      <c r="S2814" s="418" t="inlineStr"/>
      <c r="T2814" s="418">
        <f>R2814=S2814</f>
        <v/>
      </c>
      <c r="U2814" s="418">
        <f>AND(MONTH(F2814)=MONTH(Y2814), YEAR(F2814)=YEAR(Y2814))</f>
        <v/>
      </c>
      <c r="V2814" s="418">
        <f>AND(AC2814&lt;&gt;"", 'Company information'!D$4&lt;&gt;"", RIGHT(SUBSTITUTE(AC2814,"-",""),9)=RIGHT(SUBSTITUTE('Company information'!D$4,"-",""),9))</f>
        <v/>
      </c>
      <c r="W2814" s="418">
        <f>AI2814-I2814</f>
        <v/>
      </c>
      <c r="X2814" s="455" t="n"/>
      <c r="Y2814" s="417" t="n"/>
      <c r="Z2814" s="418" t="n"/>
      <c r="AA2814" s="418" t="n"/>
      <c r="AB2814" s="418" t="n"/>
      <c r="AC2814" s="418" t="n"/>
      <c r="AD2814" s="418" t="n"/>
      <c r="AE2814" s="455" t="n"/>
      <c r="AF2814" s="455" t="n"/>
      <c r="AG2814" s="455" t="n"/>
      <c r="AH2814" s="455" t="n"/>
      <c r="AI2814" s="455" t="n"/>
      <c r="AJ2814" s="455" t="n"/>
      <c r="AK2814" s="455" t="n"/>
      <c r="AL2814" s="455" t="n"/>
      <c r="AM2814" s="455" t="n"/>
      <c r="AN2814" s="455" t="n"/>
      <c r="AO2814" s="455" t="n"/>
      <c r="AP2814" s="455" t="n"/>
      <c r="AQ2814" s="455" t="n"/>
      <c r="AR2814" s="418" t="n"/>
      <c r="AS2814" s="418" t="n"/>
      <c r="AT2814" s="418" t="n"/>
    </row>
    <row r="2815">
      <c r="A2815" s="417" t="n">
        <v>2806</v>
      </c>
      <c r="B2815" s="418" t="inlineStr">
        <is>
          <t>Trucking fee</t>
        </is>
      </c>
      <c r="C2815" s="418" t="inlineStr">
        <is>
          <t>អ៊ែរ៉ូ ស៊ីបភីង អេជេនស៊ី</t>
        </is>
      </c>
      <c r="D2815" s="418" t="inlineStr">
        <is>
          <t>K004-901635903</t>
        </is>
      </c>
      <c r="E2815" s="418" t="inlineStr">
        <is>
          <t>IKPSA2021526624</t>
        </is>
      </c>
      <c r="F2815" s="419" t="n">
        <v>44434</v>
      </c>
      <c r="G2815" s="420" t="n">
        <v>5564</v>
      </c>
      <c r="H2815" s="418" t="n"/>
      <c r="I2815" s="455" t="n">
        <v>5564</v>
      </c>
      <c r="J2815" s="418">
        <f>IF(L2815&lt;&gt;"",L2815,K2815)</f>
        <v/>
      </c>
      <c r="K2815" s="418">
        <f>IF(AND(T2815=TRUE, U2815=TRUE, V2815=TRUE), IF(W2815&lt;-0.05, "អនុញ្ញាត (អ្នកផ្គត់ផ្គង់ប្រកាសខ្វះ)", "បានប្រកាស (អនុញ្ញាត)"), IF(AND(T2815=FALSE, U2815=FALSE, V2815=FALSE), "ព្យួរទុក (មិនមានទិន្នន័យ)", "ប្រកាសខុស (ព្យួរទុក)"))</f>
        <v/>
      </c>
      <c r="L2815" s="418" t="inlineStr"/>
      <c r="M2815" s="418" t="inlineStr"/>
      <c r="N2815" s="455" t="n"/>
      <c r="O2815" s="455">
        <f>IF(W2815&lt;0,AI2815,I2815)</f>
        <v/>
      </c>
      <c r="P2815" s="455">
        <f>I2815-O2815</f>
        <v/>
      </c>
      <c r="Q2815" s="418" t="n"/>
      <c r="R2815" s="418" t="inlineStr">
        <is>
          <t>IKPSA2021526624</t>
        </is>
      </c>
      <c r="S2815" s="418" t="inlineStr"/>
      <c r="T2815" s="418">
        <f>R2815=S2815</f>
        <v/>
      </c>
      <c r="U2815" s="418">
        <f>AND(MONTH(F2815)=MONTH(Y2815), YEAR(F2815)=YEAR(Y2815))</f>
        <v/>
      </c>
      <c r="V2815" s="418">
        <f>AND(AC2815&lt;&gt;"", 'Company information'!D$4&lt;&gt;"", RIGHT(SUBSTITUTE(AC2815,"-",""),9)=RIGHT(SUBSTITUTE('Company information'!D$4,"-",""),9))</f>
        <v/>
      </c>
      <c r="W2815" s="418">
        <f>AI2815-I2815</f>
        <v/>
      </c>
      <c r="X2815" s="455" t="n"/>
      <c r="Y2815" s="417" t="n"/>
      <c r="Z2815" s="418" t="n"/>
      <c r="AA2815" s="418" t="n"/>
      <c r="AB2815" s="418" t="n"/>
      <c r="AC2815" s="418" t="n"/>
      <c r="AD2815" s="418" t="n"/>
      <c r="AE2815" s="455" t="n"/>
      <c r="AF2815" s="455" t="n"/>
      <c r="AG2815" s="455" t="n"/>
      <c r="AH2815" s="455" t="n"/>
      <c r="AI2815" s="455" t="n"/>
      <c r="AJ2815" s="455" t="n"/>
      <c r="AK2815" s="455" t="n"/>
      <c r="AL2815" s="455" t="n"/>
      <c r="AM2815" s="455" t="n"/>
      <c r="AN2815" s="455" t="n"/>
      <c r="AO2815" s="455" t="n"/>
      <c r="AP2815" s="455" t="n"/>
      <c r="AQ2815" s="455" t="n"/>
      <c r="AR2815" s="418" t="n"/>
      <c r="AS2815" s="418" t="n"/>
      <c r="AT2815" s="418" t="n"/>
    </row>
    <row r="2816">
      <c r="A2816" s="417" t="n">
        <v>2807</v>
      </c>
      <c r="B2816" s="418" t="inlineStr">
        <is>
          <t>KHCIC</t>
        </is>
      </c>
      <c r="C2816" s="418" t="inlineStr">
        <is>
          <t>អេសអាយធីស៊ី ខិនថេនើរ ឡាញ (ខេមបូឌា)</t>
        </is>
      </c>
      <c r="D2816" s="418" t="inlineStr">
        <is>
          <t>L001-107035863</t>
        </is>
      </c>
      <c r="E2816" s="418" t="inlineStr">
        <is>
          <t>SITC2021-015079</t>
        </is>
      </c>
      <c r="F2816" s="419" t="n">
        <v>44432</v>
      </c>
      <c r="G2816" s="420" t="n">
        <v>634285</v>
      </c>
      <c r="H2816" s="418" t="n"/>
      <c r="I2816" s="455" t="n">
        <v>634285</v>
      </c>
      <c r="J2816" s="418">
        <f>IF(L2816&lt;&gt;"",L2816,K2816)</f>
        <v/>
      </c>
      <c r="K2816" s="418">
        <f>IF(AND(T2816=TRUE, U2816=TRUE, V2816=TRUE), IF(W2816&lt;-0.05, "អនុញ្ញាត (អ្នកផ្គត់ផ្គង់ប្រកាសខ្វះ)", "បានប្រកាស (អនុញ្ញាត)"), IF(AND(T2816=FALSE, U2816=FALSE, V2816=FALSE), "ព្យួរទុក (មិនមានទិន្នន័យ)", "ប្រកាសខុស (ព្យួរទុក)"))</f>
        <v/>
      </c>
      <c r="L2816" s="418" t="inlineStr"/>
      <c r="M2816" s="418" t="inlineStr"/>
      <c r="N2816" s="455" t="n"/>
      <c r="O2816" s="455">
        <f>IF(W2816&lt;0,AI2816,I2816)</f>
        <v/>
      </c>
      <c r="P2816" s="455">
        <f>I2816-O2816</f>
        <v/>
      </c>
      <c r="Q2816" s="418" t="n"/>
      <c r="R2816" s="418" t="inlineStr">
        <is>
          <t>SITC2021-015079</t>
        </is>
      </c>
      <c r="S2816" s="418" t="inlineStr"/>
      <c r="T2816" s="418">
        <f>R2816=S2816</f>
        <v/>
      </c>
      <c r="U2816" s="418">
        <f>AND(MONTH(F2816)=MONTH(Y2816), YEAR(F2816)=YEAR(Y2816))</f>
        <v/>
      </c>
      <c r="V2816" s="418">
        <f>AND(AC2816&lt;&gt;"", 'Company information'!D$4&lt;&gt;"", RIGHT(SUBSTITUTE(AC2816,"-",""),9)=RIGHT(SUBSTITUTE('Company information'!D$4,"-",""),9))</f>
        <v/>
      </c>
      <c r="W2816" s="418">
        <f>AI2816-I2816</f>
        <v/>
      </c>
      <c r="X2816" s="455" t="n"/>
      <c r="Y2816" s="417" t="n"/>
      <c r="Z2816" s="418" t="n"/>
      <c r="AA2816" s="418" t="n"/>
      <c r="AB2816" s="418" t="n"/>
      <c r="AC2816" s="418" t="n"/>
      <c r="AD2816" s="418" t="n"/>
      <c r="AE2816" s="455" t="n"/>
      <c r="AF2816" s="455" t="n"/>
      <c r="AG2816" s="455" t="n"/>
      <c r="AH2816" s="455" t="n"/>
      <c r="AI2816" s="455" t="n"/>
      <c r="AJ2816" s="455" t="n"/>
      <c r="AK2816" s="455" t="n"/>
      <c r="AL2816" s="455" t="n"/>
      <c r="AM2816" s="455" t="n"/>
      <c r="AN2816" s="455" t="n"/>
      <c r="AO2816" s="455" t="n"/>
      <c r="AP2816" s="455" t="n"/>
      <c r="AQ2816" s="455" t="n"/>
      <c r="AR2816" s="418" t="n"/>
      <c r="AS2816" s="418" t="n"/>
      <c r="AT2816" s="418" t="n"/>
    </row>
    <row r="2817">
      <c r="A2817" s="417" t="n">
        <v>2808</v>
      </c>
      <c r="B2817" s="418" t="inlineStr">
        <is>
          <t>Lift on/ Lift off</t>
        </is>
      </c>
      <c r="C2817" s="418" t="inlineStr">
        <is>
          <t>កំពង់ផែស្វយ័តក្រុងព្រះសីហនុ</t>
        </is>
      </c>
      <c r="D2817" s="418" t="inlineStr">
        <is>
          <t>L001-100044638</t>
        </is>
      </c>
      <c r="E2817" s="418" t="inlineStr">
        <is>
          <t>143971</t>
        </is>
      </c>
      <c r="F2817" s="419" t="n">
        <v>44439</v>
      </c>
      <c r="G2817" s="420" t="n">
        <v>106488</v>
      </c>
      <c r="H2817" s="418" t="n"/>
      <c r="I2817" s="455" t="n">
        <v>106488</v>
      </c>
      <c r="J2817" s="418">
        <f>IF(L2817&lt;&gt;"",L2817,K2817)</f>
        <v/>
      </c>
      <c r="K2817" s="418">
        <f>IF(AND(T2817=TRUE, U2817=TRUE, V2817=TRUE), IF(W2817&lt;-0.05, "អនុញ្ញាត (អ្នកផ្គត់ផ្គង់ប្រកាសខ្វះ)", "បានប្រកាស (អនុញ្ញាត)"), IF(AND(T2817=FALSE, U2817=FALSE, V2817=FALSE), "ព្យួរទុក (មិនមានទិន្នន័យ)", "ប្រកាសខុស (ព្យួរទុក)"))</f>
        <v/>
      </c>
      <c r="L2817" s="418" t="inlineStr"/>
      <c r="M2817" s="418" t="inlineStr"/>
      <c r="N2817" s="455" t="n"/>
      <c r="O2817" s="455">
        <f>IF(W2817&lt;0,AI2817,I2817)</f>
        <v/>
      </c>
      <c r="P2817" s="455">
        <f>I2817-O2817</f>
        <v/>
      </c>
      <c r="Q2817" s="418" t="n"/>
      <c r="R2817" s="418" t="inlineStr">
        <is>
          <t>143971</t>
        </is>
      </c>
      <c r="S2817" s="418" t="inlineStr"/>
      <c r="T2817" s="418">
        <f>R2817=S2817</f>
        <v/>
      </c>
      <c r="U2817" s="418">
        <f>AND(MONTH(F2817)=MONTH(Y2817), YEAR(F2817)=YEAR(Y2817))</f>
        <v/>
      </c>
      <c r="V2817" s="418">
        <f>AND(AC2817&lt;&gt;"", 'Company information'!D$4&lt;&gt;"", RIGHT(SUBSTITUTE(AC2817,"-",""),9)=RIGHT(SUBSTITUTE('Company information'!D$4,"-",""),9))</f>
        <v/>
      </c>
      <c r="W2817" s="418">
        <f>AI2817-I2817</f>
        <v/>
      </c>
      <c r="X2817" s="455" t="n"/>
      <c r="Y2817" s="417" t="n"/>
      <c r="Z2817" s="418" t="n"/>
      <c r="AA2817" s="418" t="n"/>
      <c r="AB2817" s="418" t="n"/>
      <c r="AC2817" s="418" t="n"/>
      <c r="AD2817" s="418" t="n"/>
      <c r="AE2817" s="455" t="n"/>
      <c r="AF2817" s="455" t="n"/>
      <c r="AG2817" s="455" t="n"/>
      <c r="AH2817" s="455" t="n"/>
      <c r="AI2817" s="455" t="n"/>
      <c r="AJ2817" s="455" t="n"/>
      <c r="AK2817" s="455" t="n"/>
      <c r="AL2817" s="455" t="n"/>
      <c r="AM2817" s="455" t="n"/>
      <c r="AN2817" s="455" t="n"/>
      <c r="AO2817" s="455" t="n"/>
      <c r="AP2817" s="455" t="n"/>
      <c r="AQ2817" s="455" t="n"/>
      <c r="AR2817" s="418" t="n"/>
      <c r="AS2817" s="418" t="n"/>
      <c r="AT2817" s="418" t="n"/>
    </row>
    <row r="2818">
      <c r="A2818" s="417" t="n">
        <v>2809</v>
      </c>
      <c r="B2818" s="418" t="inlineStr">
        <is>
          <t>Trucking fee</t>
        </is>
      </c>
      <c r="C2818" s="418" t="inlineStr">
        <is>
          <t>អ៊ែរ៉ូ ស៊ីបភីង អេជេនស៊ី</t>
        </is>
      </c>
      <c r="D2818" s="418" t="inlineStr">
        <is>
          <t>K004-901635903</t>
        </is>
      </c>
      <c r="E2818" s="418" t="inlineStr">
        <is>
          <t>IKPSA2021525493</t>
        </is>
      </c>
      <c r="F2818" s="419" t="n">
        <v>44427</v>
      </c>
      <c r="G2818" s="420" t="n">
        <v>293616</v>
      </c>
      <c r="H2818" s="418" t="n"/>
      <c r="I2818" s="455" t="n">
        <v>293616</v>
      </c>
      <c r="J2818" s="418">
        <f>IF(L2818&lt;&gt;"",L2818,K2818)</f>
        <v/>
      </c>
      <c r="K2818" s="418">
        <f>IF(AND(T2818=TRUE, U2818=TRUE, V2818=TRUE), IF(W2818&lt;-0.05, "អនុញ្ញាត (អ្នកផ្គត់ផ្គង់ប្រកាសខ្វះ)", "បានប្រកាស (អនុញ្ញាត)"), IF(AND(T2818=FALSE, U2818=FALSE, V2818=FALSE), "ព្យួរទុក (មិនមានទិន្នន័យ)", "ប្រកាសខុស (ព្យួរទុក)"))</f>
        <v/>
      </c>
      <c r="L2818" s="418" t="inlineStr"/>
      <c r="M2818" s="418" t="inlineStr"/>
      <c r="N2818" s="455" t="n"/>
      <c r="O2818" s="455">
        <f>IF(W2818&lt;0,AI2818,I2818)</f>
        <v/>
      </c>
      <c r="P2818" s="455">
        <f>I2818-O2818</f>
        <v/>
      </c>
      <c r="Q2818" s="418" t="n"/>
      <c r="R2818" s="418" t="inlineStr">
        <is>
          <t>IKPSA2021525493</t>
        </is>
      </c>
      <c r="S2818" s="418" t="inlineStr"/>
      <c r="T2818" s="418">
        <f>R2818=S2818</f>
        <v/>
      </c>
      <c r="U2818" s="418">
        <f>AND(MONTH(F2818)=MONTH(Y2818), YEAR(F2818)=YEAR(Y2818))</f>
        <v/>
      </c>
      <c r="V2818" s="418">
        <f>AND(AC2818&lt;&gt;"", 'Company information'!D$4&lt;&gt;"", RIGHT(SUBSTITUTE(AC2818,"-",""),9)=RIGHT(SUBSTITUTE('Company information'!D$4,"-",""),9))</f>
        <v/>
      </c>
      <c r="W2818" s="418">
        <f>AI2818-I2818</f>
        <v/>
      </c>
      <c r="X2818" s="455" t="n"/>
      <c r="Y2818" s="417" t="n"/>
      <c r="Z2818" s="418" t="n"/>
      <c r="AA2818" s="418" t="n"/>
      <c r="AB2818" s="418" t="n"/>
      <c r="AC2818" s="418" t="n"/>
      <c r="AD2818" s="418" t="n"/>
      <c r="AE2818" s="455" t="n"/>
      <c r="AF2818" s="455" t="n"/>
      <c r="AG2818" s="455" t="n"/>
      <c r="AH2818" s="455" t="n"/>
      <c r="AI2818" s="455" t="n"/>
      <c r="AJ2818" s="455" t="n"/>
      <c r="AK2818" s="455" t="n"/>
      <c r="AL2818" s="455" t="n"/>
      <c r="AM2818" s="455" t="n"/>
      <c r="AN2818" s="455" t="n"/>
      <c r="AO2818" s="455" t="n"/>
      <c r="AP2818" s="455" t="n"/>
      <c r="AQ2818" s="455" t="n"/>
      <c r="AR2818" s="418" t="n"/>
      <c r="AS2818" s="418" t="n"/>
      <c r="AT2818" s="418" t="n"/>
    </row>
    <row r="2819">
      <c r="A2819" s="417" t="n">
        <v>2810</v>
      </c>
      <c r="B2819" s="418" t="inlineStr">
        <is>
          <t>Trucking fee</t>
        </is>
      </c>
      <c r="C2819" s="418" t="inlineStr">
        <is>
          <t>អ៊ែរ៉ូ ស៊ីបភីង អេជេនស៊ី</t>
        </is>
      </c>
      <c r="D2819" s="418" t="inlineStr">
        <is>
          <t>K004-901635903</t>
        </is>
      </c>
      <c r="E2819" s="418" t="inlineStr">
        <is>
          <t>IKPSA2021525491</t>
        </is>
      </c>
      <c r="F2819" s="419" t="n">
        <v>44427</v>
      </c>
      <c r="G2819" s="420" t="n">
        <v>5561</v>
      </c>
      <c r="H2819" s="418" t="n"/>
      <c r="I2819" s="455" t="n">
        <v>5561</v>
      </c>
      <c r="J2819" s="418">
        <f>IF(L2819&lt;&gt;"",L2819,K2819)</f>
        <v/>
      </c>
      <c r="K2819" s="418">
        <f>IF(AND(T2819=TRUE, U2819=TRUE, V2819=TRUE), IF(W2819&lt;-0.05, "អនុញ្ញាត (អ្នកផ្គត់ផ្គង់ប្រកាសខ្វះ)", "បានប្រកាស (អនុញ្ញាត)"), IF(AND(T2819=FALSE, U2819=FALSE, V2819=FALSE), "ព្យួរទុក (មិនមានទិន្នន័យ)", "ប្រកាសខុស (ព្យួរទុក)"))</f>
        <v/>
      </c>
      <c r="L2819" s="418" t="inlineStr"/>
      <c r="M2819" s="418" t="inlineStr"/>
      <c r="N2819" s="455" t="n"/>
      <c r="O2819" s="455">
        <f>IF(W2819&lt;0,AI2819,I2819)</f>
        <v/>
      </c>
      <c r="P2819" s="455">
        <f>I2819-O2819</f>
        <v/>
      </c>
      <c r="Q2819" s="418" t="n"/>
      <c r="R2819" s="418" t="inlineStr">
        <is>
          <t>IKPSA2021525491</t>
        </is>
      </c>
      <c r="S2819" s="418" t="inlineStr"/>
      <c r="T2819" s="418">
        <f>R2819=S2819</f>
        <v/>
      </c>
      <c r="U2819" s="418">
        <f>AND(MONTH(F2819)=MONTH(Y2819), YEAR(F2819)=YEAR(Y2819))</f>
        <v/>
      </c>
      <c r="V2819" s="418">
        <f>AND(AC2819&lt;&gt;"", 'Company information'!D$4&lt;&gt;"", RIGHT(SUBSTITUTE(AC2819,"-",""),9)=RIGHT(SUBSTITUTE('Company information'!D$4,"-",""),9))</f>
        <v/>
      </c>
      <c r="W2819" s="418">
        <f>AI2819-I2819</f>
        <v/>
      </c>
      <c r="X2819" s="455" t="n"/>
      <c r="Y2819" s="417" t="n"/>
      <c r="Z2819" s="418" t="n"/>
      <c r="AA2819" s="418" t="n"/>
      <c r="AB2819" s="418" t="n"/>
      <c r="AC2819" s="418" t="n"/>
      <c r="AD2819" s="418" t="n"/>
      <c r="AE2819" s="455" t="n"/>
      <c r="AF2819" s="455" t="n"/>
      <c r="AG2819" s="455" t="n"/>
      <c r="AH2819" s="455" t="n"/>
      <c r="AI2819" s="455" t="n"/>
      <c r="AJ2819" s="455" t="n"/>
      <c r="AK2819" s="455" t="n"/>
      <c r="AL2819" s="455" t="n"/>
      <c r="AM2819" s="455" t="n"/>
      <c r="AN2819" s="455" t="n"/>
      <c r="AO2819" s="455" t="n"/>
      <c r="AP2819" s="455" t="n"/>
      <c r="AQ2819" s="455" t="n"/>
      <c r="AR2819" s="418" t="n"/>
      <c r="AS2819" s="418" t="n"/>
      <c r="AT2819" s="418" t="n"/>
    </row>
    <row r="2820">
      <c r="A2820" s="417" t="n">
        <v>2811</v>
      </c>
      <c r="B2820" s="418" t="inlineStr">
        <is>
          <t>Trucking fee</t>
        </is>
      </c>
      <c r="C2820" s="418" t="inlineStr">
        <is>
          <t>អ៊ែរ៉ូ ស៊ីបភីង អេជេនស៊ី</t>
        </is>
      </c>
      <c r="D2820" s="418" t="inlineStr">
        <is>
          <t>K004-901635903</t>
        </is>
      </c>
      <c r="E2820" s="418" t="inlineStr">
        <is>
          <t>IKPSA2021525492</t>
        </is>
      </c>
      <c r="F2820" s="419" t="n">
        <v>44427</v>
      </c>
      <c r="G2820" s="420" t="n">
        <v>293616</v>
      </c>
      <c r="H2820" s="418" t="n"/>
      <c r="I2820" s="455" t="n">
        <v>293616</v>
      </c>
      <c r="J2820" s="418">
        <f>IF(L2820&lt;&gt;"",L2820,K2820)</f>
        <v/>
      </c>
      <c r="K2820" s="418">
        <f>IF(AND(T2820=TRUE, U2820=TRUE, V2820=TRUE), IF(W2820&lt;-0.05, "អនុញ្ញាត (អ្នកផ្គត់ផ្គង់ប្រកាសខ្វះ)", "បានប្រកាស (អនុញ្ញាត)"), IF(AND(T2820=FALSE, U2820=FALSE, V2820=FALSE), "ព្យួរទុក (មិនមានទិន្នន័យ)", "ប្រកាសខុស (ព្យួរទុក)"))</f>
        <v/>
      </c>
      <c r="L2820" s="418" t="inlineStr"/>
      <c r="M2820" s="418" t="inlineStr"/>
      <c r="N2820" s="455" t="n"/>
      <c r="O2820" s="455">
        <f>IF(W2820&lt;0,AI2820,I2820)</f>
        <v/>
      </c>
      <c r="P2820" s="455">
        <f>I2820-O2820</f>
        <v/>
      </c>
      <c r="Q2820" s="418" t="n"/>
      <c r="R2820" s="418" t="inlineStr">
        <is>
          <t>IKPSA2021525492</t>
        </is>
      </c>
      <c r="S2820" s="418" t="inlineStr"/>
      <c r="T2820" s="418">
        <f>R2820=S2820</f>
        <v/>
      </c>
      <c r="U2820" s="418">
        <f>AND(MONTH(F2820)=MONTH(Y2820), YEAR(F2820)=YEAR(Y2820))</f>
        <v/>
      </c>
      <c r="V2820" s="418">
        <f>AND(AC2820&lt;&gt;"", 'Company information'!D$4&lt;&gt;"", RIGHT(SUBSTITUTE(AC2820,"-",""),9)=RIGHT(SUBSTITUTE('Company information'!D$4,"-",""),9))</f>
        <v/>
      </c>
      <c r="W2820" s="418">
        <f>AI2820-I2820</f>
        <v/>
      </c>
      <c r="X2820" s="455" t="n"/>
      <c r="Y2820" s="417" t="n"/>
      <c r="Z2820" s="418" t="n"/>
      <c r="AA2820" s="418" t="n"/>
      <c r="AB2820" s="418" t="n"/>
      <c r="AC2820" s="418" t="n"/>
      <c r="AD2820" s="418" t="n"/>
      <c r="AE2820" s="455" t="n"/>
      <c r="AF2820" s="455" t="n"/>
      <c r="AG2820" s="455" t="n"/>
      <c r="AH2820" s="455" t="n"/>
      <c r="AI2820" s="455" t="n"/>
      <c r="AJ2820" s="455" t="n"/>
      <c r="AK2820" s="455" t="n"/>
      <c r="AL2820" s="455" t="n"/>
      <c r="AM2820" s="455" t="n"/>
      <c r="AN2820" s="455" t="n"/>
      <c r="AO2820" s="455" t="n"/>
      <c r="AP2820" s="455" t="n"/>
      <c r="AQ2820" s="455" t="n"/>
      <c r="AR2820" s="418" t="n"/>
      <c r="AS2820" s="418" t="n"/>
      <c r="AT2820" s="418" t="n"/>
    </row>
    <row r="2821">
      <c r="A2821" s="417" t="n">
        <v>2812</v>
      </c>
      <c r="B2821" s="418" t="inlineStr">
        <is>
          <t>Storage charge</t>
        </is>
      </c>
      <c r="C2821" s="418" t="inlineStr">
        <is>
          <t>កំពង់ផែស្វយ័តក្រុងព្រះសីហនុ</t>
        </is>
      </c>
      <c r="D2821" s="418" t="inlineStr">
        <is>
          <t>L001-100044638</t>
        </is>
      </c>
      <c r="E2821" s="418" t="inlineStr">
        <is>
          <t>143031</t>
        </is>
      </c>
      <c r="F2821" s="419" t="n">
        <v>44436</v>
      </c>
      <c r="G2821" s="420" t="n">
        <v>7340</v>
      </c>
      <c r="H2821" s="418" t="n"/>
      <c r="I2821" s="455" t="n">
        <v>7340</v>
      </c>
      <c r="J2821" s="418">
        <f>IF(L2821&lt;&gt;"",L2821,K2821)</f>
        <v/>
      </c>
      <c r="K2821" s="418">
        <f>IF(AND(T2821=TRUE, U2821=TRUE, V2821=TRUE), IF(W2821&lt;-0.05, "អនុញ្ញាត (អ្នកផ្គត់ផ្គង់ប្រកាសខ្វះ)", "បានប្រកាស (អនុញ្ញាត)"), IF(AND(T2821=FALSE, U2821=FALSE, V2821=FALSE), "ព្យួរទុក (មិនមានទិន្នន័យ)", "ប្រកាសខុស (ព្យួរទុក)"))</f>
        <v/>
      </c>
      <c r="L2821" s="418" t="inlineStr"/>
      <c r="M2821" s="418" t="inlineStr"/>
      <c r="N2821" s="455" t="n"/>
      <c r="O2821" s="455">
        <f>IF(W2821&lt;0,AI2821,I2821)</f>
        <v/>
      </c>
      <c r="P2821" s="455">
        <f>I2821-O2821</f>
        <v/>
      </c>
      <c r="Q2821" s="418" t="n"/>
      <c r="R2821" s="418" t="inlineStr">
        <is>
          <t>143031</t>
        </is>
      </c>
      <c r="S2821" s="418" t="inlineStr"/>
      <c r="T2821" s="418">
        <f>R2821=S2821</f>
        <v/>
      </c>
      <c r="U2821" s="418">
        <f>AND(MONTH(F2821)=MONTH(Y2821), YEAR(F2821)=YEAR(Y2821))</f>
        <v/>
      </c>
      <c r="V2821" s="418">
        <f>AND(AC2821&lt;&gt;"", 'Company information'!D$4&lt;&gt;"", RIGHT(SUBSTITUTE(AC2821,"-",""),9)=RIGHT(SUBSTITUTE('Company information'!D$4,"-",""),9))</f>
        <v/>
      </c>
      <c r="W2821" s="418">
        <f>AI2821-I2821</f>
        <v/>
      </c>
      <c r="X2821" s="455" t="n"/>
      <c r="Y2821" s="417" t="n"/>
      <c r="Z2821" s="418" t="n"/>
      <c r="AA2821" s="418" t="n"/>
      <c r="AB2821" s="418" t="n"/>
      <c r="AC2821" s="418" t="n"/>
      <c r="AD2821" s="418" t="n"/>
      <c r="AE2821" s="455" t="n"/>
      <c r="AF2821" s="455" t="n"/>
      <c r="AG2821" s="455" t="n"/>
      <c r="AH2821" s="455" t="n"/>
      <c r="AI2821" s="455" t="n"/>
      <c r="AJ2821" s="455" t="n"/>
      <c r="AK2821" s="455" t="n"/>
      <c r="AL2821" s="455" t="n"/>
      <c r="AM2821" s="455" t="n"/>
      <c r="AN2821" s="455" t="n"/>
      <c r="AO2821" s="455" t="n"/>
      <c r="AP2821" s="455" t="n"/>
      <c r="AQ2821" s="455" t="n"/>
      <c r="AR2821" s="418" t="n"/>
      <c r="AS2821" s="418" t="n"/>
      <c r="AT2821" s="418" t="n"/>
    </row>
    <row r="2822">
      <c r="A2822" s="417" t="n">
        <v>2813</v>
      </c>
      <c r="B2822" s="418" t="inlineStr">
        <is>
          <t>Storage charge</t>
        </is>
      </c>
      <c r="C2822" s="418" t="inlineStr">
        <is>
          <t>កំពង់ផែស្វយ័តក្រុងព្រះសីហនុ</t>
        </is>
      </c>
      <c r="D2822" s="418" t="inlineStr">
        <is>
          <t>L001-100044638</t>
        </is>
      </c>
      <c r="E2822" s="418" t="inlineStr">
        <is>
          <t>142384</t>
        </is>
      </c>
      <c r="F2822" s="419" t="n">
        <v>44435</v>
      </c>
      <c r="G2822" s="420" t="n">
        <v>157819</v>
      </c>
      <c r="H2822" s="418" t="n"/>
      <c r="I2822" s="455" t="n">
        <v>157819</v>
      </c>
      <c r="J2822" s="418">
        <f>IF(L2822&lt;&gt;"",L2822,K2822)</f>
        <v/>
      </c>
      <c r="K2822" s="418">
        <f>IF(AND(T2822=TRUE, U2822=TRUE, V2822=TRUE), IF(W2822&lt;-0.05, "អនុញ្ញាត (អ្នកផ្គត់ផ្គង់ប្រកាសខ្វះ)", "បានប្រកាស (អនុញ្ញាត)"), IF(AND(T2822=FALSE, U2822=FALSE, V2822=FALSE), "ព្យួរទុក (មិនមានទិន្នន័យ)", "ប្រកាសខុស (ព្យួរទុក)"))</f>
        <v/>
      </c>
      <c r="L2822" s="418" t="inlineStr"/>
      <c r="M2822" s="418" t="inlineStr"/>
      <c r="N2822" s="455" t="n"/>
      <c r="O2822" s="455">
        <f>IF(W2822&lt;0,AI2822,I2822)</f>
        <v/>
      </c>
      <c r="P2822" s="455">
        <f>I2822-O2822</f>
        <v/>
      </c>
      <c r="Q2822" s="418" t="n"/>
      <c r="R2822" s="418" t="inlineStr">
        <is>
          <t>142384</t>
        </is>
      </c>
      <c r="S2822" s="418" t="inlineStr"/>
      <c r="T2822" s="418">
        <f>R2822=S2822</f>
        <v/>
      </c>
      <c r="U2822" s="418">
        <f>AND(MONTH(F2822)=MONTH(Y2822), YEAR(F2822)=YEAR(Y2822))</f>
        <v/>
      </c>
      <c r="V2822" s="418">
        <f>AND(AC2822&lt;&gt;"", 'Company information'!D$4&lt;&gt;"", RIGHT(SUBSTITUTE(AC2822,"-",""),9)=RIGHT(SUBSTITUTE('Company information'!D$4,"-",""),9))</f>
        <v/>
      </c>
      <c r="W2822" s="418">
        <f>AI2822-I2822</f>
        <v/>
      </c>
      <c r="X2822" s="455" t="n"/>
      <c r="Y2822" s="417" t="n"/>
      <c r="Z2822" s="418" t="n"/>
      <c r="AA2822" s="418" t="n"/>
      <c r="AB2822" s="418" t="n"/>
      <c r="AC2822" s="418" t="n"/>
      <c r="AD2822" s="418" t="n"/>
      <c r="AE2822" s="455" t="n"/>
      <c r="AF2822" s="455" t="n"/>
      <c r="AG2822" s="455" t="n"/>
      <c r="AH2822" s="455" t="n"/>
      <c r="AI2822" s="455" t="n"/>
      <c r="AJ2822" s="455" t="n"/>
      <c r="AK2822" s="455" t="n"/>
      <c r="AL2822" s="455" t="n"/>
      <c r="AM2822" s="455" t="n"/>
      <c r="AN2822" s="455" t="n"/>
      <c r="AO2822" s="455" t="n"/>
      <c r="AP2822" s="455" t="n"/>
      <c r="AQ2822" s="455" t="n"/>
      <c r="AR2822" s="418" t="n"/>
      <c r="AS2822" s="418" t="n"/>
      <c r="AT2822" s="418" t="n"/>
    </row>
    <row r="2823">
      <c r="A2823" s="417" t="n">
        <v>2814</v>
      </c>
      <c r="B2823" s="418" t="inlineStr">
        <is>
          <t>THC CHARGES</t>
        </is>
      </c>
      <c r="C2823" s="418" t="inlineStr">
        <is>
          <t>អ៊ិចស្ពែឌីធ័រ ខេមបូឌា អិលធីឌី</t>
        </is>
      </c>
      <c r="D2823" s="418" t="inlineStr">
        <is>
          <t>L001-100045898</t>
        </is>
      </c>
      <c r="E2823" s="418" t="inlineStr">
        <is>
          <t>TI-0207586</t>
        </is>
      </c>
      <c r="F2823" s="419" t="n">
        <v>44432</v>
      </c>
      <c r="G2823" s="420" t="n">
        <v>212516</v>
      </c>
      <c r="H2823" s="418" t="n"/>
      <c r="I2823" s="455" t="n">
        <v>212516</v>
      </c>
      <c r="J2823" s="418">
        <f>IF(L2823&lt;&gt;"",L2823,K2823)</f>
        <v/>
      </c>
      <c r="K2823" s="418">
        <f>IF(AND(T2823=TRUE, U2823=TRUE, V2823=TRUE), IF(W2823&lt;-0.05, "អនុញ្ញាត (អ្នកផ្គត់ផ្គង់ប្រកាសខ្វះ)", "បានប្រកាស (អនុញ្ញាត)"), IF(AND(T2823=FALSE, U2823=FALSE, V2823=FALSE), "ព្យួរទុក (មិនមានទិន្នន័យ)", "ប្រកាសខុស (ព្យួរទុក)"))</f>
        <v/>
      </c>
      <c r="L2823" s="418" t="inlineStr"/>
      <c r="M2823" s="418" t="inlineStr"/>
      <c r="N2823" s="455" t="n"/>
      <c r="O2823" s="455">
        <f>IF(W2823&lt;0,AI2823,I2823)</f>
        <v/>
      </c>
      <c r="P2823" s="455">
        <f>I2823-O2823</f>
        <v/>
      </c>
      <c r="Q2823" s="418" t="n"/>
      <c r="R2823" s="418" t="inlineStr">
        <is>
          <t>TI-0207586</t>
        </is>
      </c>
      <c r="S2823" s="418" t="inlineStr"/>
      <c r="T2823" s="418">
        <f>R2823=S2823</f>
        <v/>
      </c>
      <c r="U2823" s="418">
        <f>AND(MONTH(F2823)=MONTH(Y2823), YEAR(F2823)=YEAR(Y2823))</f>
        <v/>
      </c>
      <c r="V2823" s="418">
        <f>AND(AC2823&lt;&gt;"", 'Company information'!D$4&lt;&gt;"", RIGHT(SUBSTITUTE(AC2823,"-",""),9)=RIGHT(SUBSTITUTE('Company information'!D$4,"-",""),9))</f>
        <v/>
      </c>
      <c r="W2823" s="418">
        <f>AI2823-I2823</f>
        <v/>
      </c>
      <c r="X2823" s="455" t="n"/>
      <c r="Y2823" s="417" t="n"/>
      <c r="Z2823" s="418" t="n"/>
      <c r="AA2823" s="418" t="n"/>
      <c r="AB2823" s="418" t="n"/>
      <c r="AC2823" s="418" t="n"/>
      <c r="AD2823" s="418" t="n"/>
      <c r="AE2823" s="455" t="n"/>
      <c r="AF2823" s="455" t="n"/>
      <c r="AG2823" s="455" t="n"/>
      <c r="AH2823" s="455" t="n"/>
      <c r="AI2823" s="455" t="n"/>
      <c r="AJ2823" s="455" t="n"/>
      <c r="AK2823" s="455" t="n"/>
      <c r="AL2823" s="455" t="n"/>
      <c r="AM2823" s="455" t="n"/>
      <c r="AN2823" s="455" t="n"/>
      <c r="AO2823" s="455" t="n"/>
      <c r="AP2823" s="455" t="n"/>
      <c r="AQ2823" s="455" t="n"/>
      <c r="AR2823" s="418" t="n"/>
      <c r="AS2823" s="418" t="n"/>
      <c r="AT2823" s="418" t="n"/>
    </row>
    <row r="2824">
      <c r="A2824" s="417" t="n">
        <v>2815</v>
      </c>
      <c r="B2824" s="418" t="inlineStr">
        <is>
          <t>THC CHARGES</t>
        </is>
      </c>
      <c r="C2824" s="418" t="inlineStr">
        <is>
          <t>អ៊ិចស្ពែឌីធ័រ ខេមបូឌា អិលធីឌី</t>
        </is>
      </c>
      <c r="D2824" s="418" t="inlineStr">
        <is>
          <t>L001-100045898</t>
        </is>
      </c>
      <c r="E2824" s="418" t="inlineStr">
        <is>
          <t>TI-0207565</t>
        </is>
      </c>
      <c r="F2824" s="419" t="n">
        <v>44432</v>
      </c>
      <c r="G2824" s="420" t="n">
        <v>421769</v>
      </c>
      <c r="H2824" s="418" t="n"/>
      <c r="I2824" s="455" t="n">
        <v>421769</v>
      </c>
      <c r="J2824" s="418">
        <f>IF(L2824&lt;&gt;"",L2824,K2824)</f>
        <v/>
      </c>
      <c r="K2824" s="418">
        <f>IF(AND(T2824=TRUE, U2824=TRUE, V2824=TRUE), IF(W2824&lt;-0.05, "អនុញ្ញាត (អ្នកផ្គត់ផ្គង់ប្រកាសខ្វះ)", "បានប្រកាស (អនុញ្ញាត)"), IF(AND(T2824=FALSE, U2824=FALSE, V2824=FALSE), "ព្យួរទុក (មិនមានទិន្នន័យ)", "ប្រកាសខុស (ព្យួរទុក)"))</f>
        <v/>
      </c>
      <c r="L2824" s="418" t="inlineStr"/>
      <c r="M2824" s="418" t="inlineStr"/>
      <c r="N2824" s="455" t="n"/>
      <c r="O2824" s="455">
        <f>IF(W2824&lt;0,AI2824,I2824)</f>
        <v/>
      </c>
      <c r="P2824" s="455">
        <f>I2824-O2824</f>
        <v/>
      </c>
      <c r="Q2824" s="418" t="n"/>
      <c r="R2824" s="418" t="inlineStr">
        <is>
          <t>TI-0207565</t>
        </is>
      </c>
      <c r="S2824" s="418" t="inlineStr"/>
      <c r="T2824" s="418">
        <f>R2824=S2824</f>
        <v/>
      </c>
      <c r="U2824" s="418">
        <f>AND(MONTH(F2824)=MONTH(Y2824), YEAR(F2824)=YEAR(Y2824))</f>
        <v/>
      </c>
      <c r="V2824" s="418">
        <f>AND(AC2824&lt;&gt;"", 'Company information'!D$4&lt;&gt;"", RIGHT(SUBSTITUTE(AC2824,"-",""),9)=RIGHT(SUBSTITUTE('Company information'!D$4,"-",""),9))</f>
        <v/>
      </c>
      <c r="W2824" s="418">
        <f>AI2824-I2824</f>
        <v/>
      </c>
      <c r="X2824" s="455" t="n"/>
      <c r="Y2824" s="417" t="n"/>
      <c r="Z2824" s="418" t="n"/>
      <c r="AA2824" s="418" t="n"/>
      <c r="AB2824" s="418" t="n"/>
      <c r="AC2824" s="418" t="n"/>
      <c r="AD2824" s="418" t="n"/>
      <c r="AE2824" s="455" t="n"/>
      <c r="AF2824" s="455" t="n"/>
      <c r="AG2824" s="455" t="n"/>
      <c r="AH2824" s="455" t="n"/>
      <c r="AI2824" s="455" t="n"/>
      <c r="AJ2824" s="455" t="n"/>
      <c r="AK2824" s="455" t="n"/>
      <c r="AL2824" s="455" t="n"/>
      <c r="AM2824" s="455" t="n"/>
      <c r="AN2824" s="455" t="n"/>
      <c r="AO2824" s="455" t="n"/>
      <c r="AP2824" s="455" t="n"/>
      <c r="AQ2824" s="455" t="n"/>
      <c r="AR2824" s="418" t="n"/>
      <c r="AS2824" s="418" t="n"/>
      <c r="AT2824" s="418" t="n"/>
    </row>
    <row r="2825">
      <c r="A2825" s="417" t="n">
        <v>2816</v>
      </c>
      <c r="B2825" s="418" t="inlineStr">
        <is>
          <t>THC CHARGES</t>
        </is>
      </c>
      <c r="C2825" s="418" t="inlineStr">
        <is>
          <t>អ៊ិចស្ពែឌីធ័រ ខេមបូឌា អិលធីឌី</t>
        </is>
      </c>
      <c r="D2825" s="418" t="inlineStr">
        <is>
          <t>L001-100045898</t>
        </is>
      </c>
      <c r="E2825" s="418" t="inlineStr">
        <is>
          <t>TI-0207178</t>
        </is>
      </c>
      <c r="F2825" s="419" t="n">
        <v>44427</v>
      </c>
      <c r="G2825" s="420" t="n">
        <v>268806</v>
      </c>
      <c r="H2825" s="418" t="n"/>
      <c r="I2825" s="455" t="n">
        <v>268806</v>
      </c>
      <c r="J2825" s="418">
        <f>IF(L2825&lt;&gt;"",L2825,K2825)</f>
        <v/>
      </c>
      <c r="K2825" s="418">
        <f>IF(AND(T2825=TRUE, U2825=TRUE, V2825=TRUE), IF(W2825&lt;-0.05, "អនុញ្ញាត (អ្នកផ្គត់ផ្គង់ប្រកាសខ្វះ)", "បានប្រកាស (អនុញ្ញាត)"), IF(AND(T2825=FALSE, U2825=FALSE, V2825=FALSE), "ព្យួរទុក (មិនមានទិន្នន័យ)", "ប្រកាសខុស (ព្យួរទុក)"))</f>
        <v/>
      </c>
      <c r="L2825" s="418" t="inlineStr"/>
      <c r="M2825" s="418" t="inlineStr"/>
      <c r="N2825" s="455" t="n"/>
      <c r="O2825" s="455">
        <f>IF(W2825&lt;0,AI2825,I2825)</f>
        <v/>
      </c>
      <c r="P2825" s="455">
        <f>I2825-O2825</f>
        <v/>
      </c>
      <c r="Q2825" s="418" t="n"/>
      <c r="R2825" s="418" t="inlineStr">
        <is>
          <t>TI-0207178</t>
        </is>
      </c>
      <c r="S2825" s="418" t="inlineStr"/>
      <c r="T2825" s="418">
        <f>R2825=S2825</f>
        <v/>
      </c>
      <c r="U2825" s="418">
        <f>AND(MONTH(F2825)=MONTH(Y2825), YEAR(F2825)=YEAR(Y2825))</f>
        <v/>
      </c>
      <c r="V2825" s="418">
        <f>AND(AC2825&lt;&gt;"", 'Company information'!D$4&lt;&gt;"", RIGHT(SUBSTITUTE(AC2825,"-",""),9)=RIGHT(SUBSTITUTE('Company information'!D$4,"-",""),9))</f>
        <v/>
      </c>
      <c r="W2825" s="418">
        <f>AI2825-I2825</f>
        <v/>
      </c>
      <c r="X2825" s="455" t="n"/>
      <c r="Y2825" s="417" t="n"/>
      <c r="Z2825" s="418" t="n"/>
      <c r="AA2825" s="418" t="n"/>
      <c r="AB2825" s="418" t="n"/>
      <c r="AC2825" s="418" t="n"/>
      <c r="AD2825" s="418" t="n"/>
      <c r="AE2825" s="455" t="n"/>
      <c r="AF2825" s="455" t="n"/>
      <c r="AG2825" s="455" t="n"/>
      <c r="AH2825" s="455" t="n"/>
      <c r="AI2825" s="455" t="n"/>
      <c r="AJ2825" s="455" t="n"/>
      <c r="AK2825" s="455" t="n"/>
      <c r="AL2825" s="455" t="n"/>
      <c r="AM2825" s="455" t="n"/>
      <c r="AN2825" s="455" t="n"/>
      <c r="AO2825" s="455" t="n"/>
      <c r="AP2825" s="455" t="n"/>
      <c r="AQ2825" s="455" t="n"/>
      <c r="AR2825" s="418" t="n"/>
      <c r="AS2825" s="418" t="n"/>
      <c r="AT2825" s="418" t="n"/>
    </row>
    <row r="2826">
      <c r="A2826" s="417" t="n">
        <v>2817</v>
      </c>
      <c r="B2826" s="418" t="inlineStr">
        <is>
          <t>THC CHARGES</t>
        </is>
      </c>
      <c r="C2826" s="418" t="inlineStr">
        <is>
          <t>អ៊ិចស្ពែឌីធ័រ ខេមបូឌា អិលធីឌី</t>
        </is>
      </c>
      <c r="D2826" s="418" t="inlineStr">
        <is>
          <t>L001-100045898</t>
        </is>
      </c>
      <c r="E2826" s="418" t="inlineStr">
        <is>
          <t>TI-0207177</t>
        </is>
      </c>
      <c r="F2826" s="419" t="n">
        <v>44427</v>
      </c>
      <c r="G2826" s="420" t="n">
        <v>156226</v>
      </c>
      <c r="H2826" s="418" t="n"/>
      <c r="I2826" s="455" t="n">
        <v>156226</v>
      </c>
      <c r="J2826" s="418">
        <f>IF(L2826&lt;&gt;"",L2826,K2826)</f>
        <v/>
      </c>
      <c r="K2826" s="418">
        <f>IF(AND(T2826=TRUE, U2826=TRUE, V2826=TRUE), IF(W2826&lt;-0.05, "អនុញ្ញាត (អ្នកផ្គត់ផ្គង់ប្រកាសខ្វះ)", "បានប្រកាស (អនុញ្ញាត)"), IF(AND(T2826=FALSE, U2826=FALSE, V2826=FALSE), "ព្យួរទុក (មិនមានទិន្នន័យ)", "ប្រកាសខុស (ព្យួរទុក)"))</f>
        <v/>
      </c>
      <c r="L2826" s="418" t="inlineStr"/>
      <c r="M2826" s="418" t="inlineStr"/>
      <c r="N2826" s="455" t="n"/>
      <c r="O2826" s="455">
        <f>IF(W2826&lt;0,AI2826,I2826)</f>
        <v/>
      </c>
      <c r="P2826" s="455">
        <f>I2826-O2826</f>
        <v/>
      </c>
      <c r="Q2826" s="418" t="n"/>
      <c r="R2826" s="418" t="inlineStr">
        <is>
          <t>TI-0207177</t>
        </is>
      </c>
      <c r="S2826" s="418" t="inlineStr"/>
      <c r="T2826" s="418">
        <f>R2826=S2826</f>
        <v/>
      </c>
      <c r="U2826" s="418">
        <f>AND(MONTH(F2826)=MONTH(Y2826), YEAR(F2826)=YEAR(Y2826))</f>
        <v/>
      </c>
      <c r="V2826" s="418">
        <f>AND(AC2826&lt;&gt;"", 'Company information'!D$4&lt;&gt;"", RIGHT(SUBSTITUTE(AC2826,"-",""),9)=RIGHT(SUBSTITUTE('Company information'!D$4,"-",""),9))</f>
        <v/>
      </c>
      <c r="W2826" s="418">
        <f>AI2826-I2826</f>
        <v/>
      </c>
      <c r="X2826" s="455" t="n"/>
      <c r="Y2826" s="417" t="n"/>
      <c r="Z2826" s="418" t="n"/>
      <c r="AA2826" s="418" t="n"/>
      <c r="AB2826" s="418" t="n"/>
      <c r="AC2826" s="418" t="n"/>
      <c r="AD2826" s="418" t="n"/>
      <c r="AE2826" s="455" t="n"/>
      <c r="AF2826" s="455" t="n"/>
      <c r="AG2826" s="455" t="n"/>
      <c r="AH2826" s="455" t="n"/>
      <c r="AI2826" s="455" t="n"/>
      <c r="AJ2826" s="455" t="n"/>
      <c r="AK2826" s="455" t="n"/>
      <c r="AL2826" s="455" t="n"/>
      <c r="AM2826" s="455" t="n"/>
      <c r="AN2826" s="455" t="n"/>
      <c r="AO2826" s="455" t="n"/>
      <c r="AP2826" s="455" t="n"/>
      <c r="AQ2826" s="455" t="n"/>
      <c r="AR2826" s="418" t="n"/>
      <c r="AS2826" s="418" t="n"/>
      <c r="AT2826" s="418" t="n"/>
    </row>
    <row r="2827">
      <c r="A2827" s="417" t="n">
        <v>2818</v>
      </c>
      <c r="B2827" s="418" t="inlineStr">
        <is>
          <t>THC CHARGES</t>
        </is>
      </c>
      <c r="C2827" s="418" t="inlineStr">
        <is>
          <t>អ៊ិចស្ពែឌីធ័រ ខេមបូឌា អិលធីឌី</t>
        </is>
      </c>
      <c r="D2827" s="418" t="inlineStr">
        <is>
          <t>L001-100045898</t>
        </is>
      </c>
      <c r="E2827" s="418" t="inlineStr">
        <is>
          <t>TI-0205919</t>
        </is>
      </c>
      <c r="F2827" s="419" t="n">
        <v>44324</v>
      </c>
      <c r="G2827" s="420" t="n">
        <v>52869</v>
      </c>
      <c r="H2827" s="418" t="n"/>
      <c r="I2827" s="455" t="n">
        <v>52869</v>
      </c>
      <c r="J2827" s="418">
        <f>IF(L2827&lt;&gt;"",L2827,K2827)</f>
        <v/>
      </c>
      <c r="K2827" s="418">
        <f>IF(AND(T2827=TRUE, U2827=TRUE, V2827=TRUE), IF(W2827&lt;-0.05, "អនុញ្ញាត (អ្នកផ្គត់ផ្គង់ប្រកាសខ្វះ)", "បានប្រកាស (អនុញ្ញាត)"), IF(AND(T2827=FALSE, U2827=FALSE, V2827=FALSE), "ព្យួរទុក (មិនមានទិន្នន័យ)", "ប្រកាសខុស (ព្យួរទុក)"))</f>
        <v/>
      </c>
      <c r="L2827" s="418" t="inlineStr"/>
      <c r="M2827" s="418" t="inlineStr"/>
      <c r="N2827" s="455" t="n"/>
      <c r="O2827" s="455">
        <f>IF(W2827&lt;0,AI2827,I2827)</f>
        <v/>
      </c>
      <c r="P2827" s="455">
        <f>I2827-O2827</f>
        <v/>
      </c>
      <c r="Q2827" s="418" t="n"/>
      <c r="R2827" s="418" t="inlineStr">
        <is>
          <t>TI-0205919</t>
        </is>
      </c>
      <c r="S2827" s="418" t="inlineStr"/>
      <c r="T2827" s="418">
        <f>R2827=S2827</f>
        <v/>
      </c>
      <c r="U2827" s="418">
        <f>AND(MONTH(F2827)=MONTH(Y2827), YEAR(F2827)=YEAR(Y2827))</f>
        <v/>
      </c>
      <c r="V2827" s="418">
        <f>AND(AC2827&lt;&gt;"", 'Company information'!D$4&lt;&gt;"", RIGHT(SUBSTITUTE(AC2827,"-",""),9)=RIGHT(SUBSTITUTE('Company information'!D$4,"-",""),9))</f>
        <v/>
      </c>
      <c r="W2827" s="418">
        <f>AI2827-I2827</f>
        <v/>
      </c>
      <c r="X2827" s="455" t="n"/>
      <c r="Y2827" s="417" t="n"/>
      <c r="Z2827" s="418" t="n"/>
      <c r="AA2827" s="418" t="n"/>
      <c r="AB2827" s="418" t="n"/>
      <c r="AC2827" s="418" t="n"/>
      <c r="AD2827" s="418" t="n"/>
      <c r="AE2827" s="455" t="n"/>
      <c r="AF2827" s="455" t="n"/>
      <c r="AG2827" s="455" t="n"/>
      <c r="AH2827" s="455" t="n"/>
      <c r="AI2827" s="455" t="n"/>
      <c r="AJ2827" s="455" t="n"/>
      <c r="AK2827" s="455" t="n"/>
      <c r="AL2827" s="455" t="n"/>
      <c r="AM2827" s="455" t="n"/>
      <c r="AN2827" s="455" t="n"/>
      <c r="AO2827" s="455" t="n"/>
      <c r="AP2827" s="455" t="n"/>
      <c r="AQ2827" s="455" t="n"/>
      <c r="AR2827" s="418" t="n"/>
      <c r="AS2827" s="418" t="n"/>
      <c r="AT2827" s="418" t="n"/>
    </row>
    <row r="2828">
      <c r="A2828" s="417" t="n">
        <v>2819</v>
      </c>
      <c r="B2828" s="418" t="inlineStr">
        <is>
          <t>THC CHARGES</t>
        </is>
      </c>
      <c r="C2828" s="418" t="inlineStr">
        <is>
          <t>អ៊ិចស្ពែឌីធ័រ ខេមបូឌា អិលធីឌី</t>
        </is>
      </c>
      <c r="D2828" s="418" t="inlineStr">
        <is>
          <t>L001-100045898</t>
        </is>
      </c>
      <c r="E2828" s="418" t="inlineStr">
        <is>
          <t>TI-0205633</t>
        </is>
      </c>
      <c r="F2828" s="419" t="n">
        <v>44235</v>
      </c>
      <c r="G2828" s="420" t="n">
        <v>32584</v>
      </c>
      <c r="H2828" s="418" t="n"/>
      <c r="I2828" s="455" t="n">
        <v>32584</v>
      </c>
      <c r="J2828" s="418">
        <f>IF(L2828&lt;&gt;"",L2828,K2828)</f>
        <v/>
      </c>
      <c r="K2828" s="418">
        <f>IF(AND(T2828=TRUE, U2828=TRUE, V2828=TRUE), IF(W2828&lt;-0.05, "អនុញ្ញាត (អ្នកផ្គត់ផ្គង់ប្រកាសខ្វះ)", "បានប្រកាស (អនុញ្ញាត)"), IF(AND(T2828=FALSE, U2828=FALSE, V2828=FALSE), "ព្យួរទុក (មិនមានទិន្នន័យ)", "ប្រកាសខុស (ព្យួរទុក)"))</f>
        <v/>
      </c>
      <c r="L2828" s="418" t="inlineStr"/>
      <c r="M2828" s="418" t="inlineStr"/>
      <c r="N2828" s="455" t="n"/>
      <c r="O2828" s="455">
        <f>IF(W2828&lt;0,AI2828,I2828)</f>
        <v/>
      </c>
      <c r="P2828" s="455">
        <f>I2828-O2828</f>
        <v/>
      </c>
      <c r="Q2828" s="418" t="n"/>
      <c r="R2828" s="418" t="inlineStr">
        <is>
          <t>TI-0205633</t>
        </is>
      </c>
      <c r="S2828" s="418" t="inlineStr"/>
      <c r="T2828" s="418">
        <f>R2828=S2828</f>
        <v/>
      </c>
      <c r="U2828" s="418">
        <f>AND(MONTH(F2828)=MONTH(Y2828), YEAR(F2828)=YEAR(Y2828))</f>
        <v/>
      </c>
      <c r="V2828" s="418">
        <f>AND(AC2828&lt;&gt;"", 'Company information'!D$4&lt;&gt;"", RIGHT(SUBSTITUTE(AC2828,"-",""),9)=RIGHT(SUBSTITUTE('Company information'!D$4,"-",""),9))</f>
        <v/>
      </c>
      <c r="W2828" s="418">
        <f>AI2828-I2828</f>
        <v/>
      </c>
      <c r="X2828" s="455" t="n"/>
      <c r="Y2828" s="417" t="n"/>
      <c r="Z2828" s="418" t="n"/>
      <c r="AA2828" s="418" t="n"/>
      <c r="AB2828" s="418" t="n"/>
      <c r="AC2828" s="418" t="n"/>
      <c r="AD2828" s="418" t="n"/>
      <c r="AE2828" s="455" t="n"/>
      <c r="AF2828" s="455" t="n"/>
      <c r="AG2828" s="455" t="n"/>
      <c r="AH2828" s="455" t="n"/>
      <c r="AI2828" s="455" t="n"/>
      <c r="AJ2828" s="455" t="n"/>
      <c r="AK2828" s="455" t="n"/>
      <c r="AL2828" s="455" t="n"/>
      <c r="AM2828" s="455" t="n"/>
      <c r="AN2828" s="455" t="n"/>
      <c r="AO2828" s="455" t="n"/>
      <c r="AP2828" s="455" t="n"/>
      <c r="AQ2828" s="455" t="n"/>
      <c r="AR2828" s="418" t="n"/>
      <c r="AS2828" s="418" t="n"/>
      <c r="AT2828" s="418" t="n"/>
    </row>
    <row r="2829">
      <c r="A2829" s="417" t="n">
        <v>2820</v>
      </c>
      <c r="B2829" s="418" t="inlineStr">
        <is>
          <t>AMA fee</t>
        </is>
      </c>
      <c r="C2829" s="418" t="inlineStr">
        <is>
          <t>ខូស្កូ ស៊ីបភីង ឡាញ (ខេមបូឌា) ឯ.ក</t>
        </is>
      </c>
      <c r="D2829" s="418" t="inlineStr">
        <is>
          <t>L001-100103383</t>
        </is>
      </c>
      <c r="E2829" s="418" t="inlineStr">
        <is>
          <t>COS2108-10205</t>
        </is>
      </c>
      <c r="F2829" s="419" t="n">
        <v>44477</v>
      </c>
      <c r="G2829" s="420" t="n">
        <v>24462</v>
      </c>
      <c r="H2829" s="418" t="n"/>
      <c r="I2829" s="455" t="n">
        <v>24462</v>
      </c>
      <c r="J2829" s="418">
        <f>IF(L2829&lt;&gt;"",L2829,K2829)</f>
        <v/>
      </c>
      <c r="K2829" s="418">
        <f>IF(AND(T2829=TRUE, U2829=TRUE, V2829=TRUE), IF(W2829&lt;-0.05, "អនុញ្ញាត (អ្នកផ្គត់ផ្គង់ប្រកាសខ្វះ)", "បានប្រកាស (អនុញ្ញាត)"), IF(AND(T2829=FALSE, U2829=FALSE, V2829=FALSE), "ព្យួរទុក (មិនមានទិន្នន័យ)", "ប្រកាសខុស (ព្យួរទុក)"))</f>
        <v/>
      </c>
      <c r="L2829" s="418" t="inlineStr"/>
      <c r="M2829" s="418" t="inlineStr"/>
      <c r="N2829" s="455" t="n"/>
      <c r="O2829" s="455">
        <f>IF(W2829&lt;0,AI2829,I2829)</f>
        <v/>
      </c>
      <c r="P2829" s="455">
        <f>I2829-O2829</f>
        <v/>
      </c>
      <c r="Q2829" s="418" t="n"/>
      <c r="R2829" s="418" t="inlineStr">
        <is>
          <t>COS2108-10205</t>
        </is>
      </c>
      <c r="S2829" s="418" t="inlineStr"/>
      <c r="T2829" s="418">
        <f>R2829=S2829</f>
        <v/>
      </c>
      <c r="U2829" s="418">
        <f>AND(MONTH(F2829)=MONTH(Y2829), YEAR(F2829)=YEAR(Y2829))</f>
        <v/>
      </c>
      <c r="V2829" s="418">
        <f>AND(AC2829&lt;&gt;"", 'Company information'!D$4&lt;&gt;"", RIGHT(SUBSTITUTE(AC2829,"-",""),9)=RIGHT(SUBSTITUTE('Company information'!D$4,"-",""),9))</f>
        <v/>
      </c>
      <c r="W2829" s="418">
        <f>AI2829-I2829</f>
        <v/>
      </c>
      <c r="X2829" s="455" t="n"/>
      <c r="Y2829" s="417" t="n"/>
      <c r="Z2829" s="418" t="n"/>
      <c r="AA2829" s="418" t="n"/>
      <c r="AB2829" s="418" t="n"/>
      <c r="AC2829" s="418" t="n"/>
      <c r="AD2829" s="418" t="n"/>
      <c r="AE2829" s="455" t="n"/>
      <c r="AF2829" s="455" t="n"/>
      <c r="AG2829" s="455" t="n"/>
      <c r="AH2829" s="455" t="n"/>
      <c r="AI2829" s="455" t="n"/>
      <c r="AJ2829" s="455" t="n"/>
      <c r="AK2829" s="455" t="n"/>
      <c r="AL2829" s="455" t="n"/>
      <c r="AM2829" s="455" t="n"/>
      <c r="AN2829" s="455" t="n"/>
      <c r="AO2829" s="455" t="n"/>
      <c r="AP2829" s="455" t="n"/>
      <c r="AQ2829" s="455" t="n"/>
      <c r="AR2829" s="418" t="n"/>
      <c r="AS2829" s="418" t="n"/>
      <c r="AT2829" s="418" t="n"/>
    </row>
    <row r="2830">
      <c r="A2830" s="417" t="n">
        <v>2821</v>
      </c>
      <c r="B2830" s="418" t="inlineStr">
        <is>
          <t>SUB and DOC fee</t>
        </is>
      </c>
      <c r="C2830" s="418" t="inlineStr">
        <is>
          <t>ខូស្កូ ស៊ីបភីង ឡាញ (ខេមបូឌា) ឯ.ក</t>
        </is>
      </c>
      <c r="D2830" s="418" t="inlineStr">
        <is>
          <t>L001-100103383</t>
        </is>
      </c>
      <c r="E2830" s="418" t="inlineStr">
        <is>
          <t>COS2108-09659</t>
        </is>
      </c>
      <c r="F2830" s="419" t="n">
        <v>44235</v>
      </c>
      <c r="G2830" s="420" t="n">
        <v>98567</v>
      </c>
      <c r="H2830" s="418" t="n"/>
      <c r="I2830" s="455" t="n">
        <v>98567</v>
      </c>
      <c r="J2830" s="418">
        <f>IF(L2830&lt;&gt;"",L2830,K2830)</f>
        <v/>
      </c>
      <c r="K2830" s="418">
        <f>IF(AND(T2830=TRUE, U2830=TRUE, V2830=TRUE), IF(W2830&lt;-0.05, "អនុញ្ញាត (អ្នកផ្គត់ផ្គង់ប្រកាសខ្វះ)", "បានប្រកាស (អនុញ្ញាត)"), IF(AND(T2830=FALSE, U2830=FALSE, V2830=FALSE), "ព្យួរទុក (មិនមានទិន្នន័យ)", "ប្រកាសខុស (ព្យួរទុក)"))</f>
        <v/>
      </c>
      <c r="L2830" s="418" t="inlineStr"/>
      <c r="M2830" s="418" t="inlineStr"/>
      <c r="N2830" s="455" t="n"/>
      <c r="O2830" s="455">
        <f>IF(W2830&lt;0,AI2830,I2830)</f>
        <v/>
      </c>
      <c r="P2830" s="455">
        <f>I2830-O2830</f>
        <v/>
      </c>
      <c r="Q2830" s="418" t="n"/>
      <c r="R2830" s="418" t="inlineStr">
        <is>
          <t>COS2108-09659</t>
        </is>
      </c>
      <c r="S2830" s="418" t="inlineStr"/>
      <c r="T2830" s="418">
        <f>R2830=S2830</f>
        <v/>
      </c>
      <c r="U2830" s="418">
        <f>AND(MONTH(F2830)=MONTH(Y2830), YEAR(F2830)=YEAR(Y2830))</f>
        <v/>
      </c>
      <c r="V2830" s="418">
        <f>AND(AC2830&lt;&gt;"", 'Company information'!D$4&lt;&gt;"", RIGHT(SUBSTITUTE(AC2830,"-",""),9)=RIGHT(SUBSTITUTE('Company information'!D$4,"-",""),9))</f>
        <v/>
      </c>
      <c r="W2830" s="418">
        <f>AI2830-I2830</f>
        <v/>
      </c>
      <c r="X2830" s="455" t="n"/>
      <c r="Y2830" s="417" t="n"/>
      <c r="Z2830" s="418" t="n"/>
      <c r="AA2830" s="418" t="n"/>
      <c r="AB2830" s="418" t="n"/>
      <c r="AC2830" s="418" t="n"/>
      <c r="AD2830" s="418" t="n"/>
      <c r="AE2830" s="455" t="n"/>
      <c r="AF2830" s="455" t="n"/>
      <c r="AG2830" s="455" t="n"/>
      <c r="AH2830" s="455" t="n"/>
      <c r="AI2830" s="455" t="n"/>
      <c r="AJ2830" s="455" t="n"/>
      <c r="AK2830" s="455" t="n"/>
      <c r="AL2830" s="455" t="n"/>
      <c r="AM2830" s="455" t="n"/>
      <c r="AN2830" s="455" t="n"/>
      <c r="AO2830" s="455" t="n"/>
      <c r="AP2830" s="455" t="n"/>
      <c r="AQ2830" s="455" t="n"/>
      <c r="AR2830" s="418" t="n"/>
      <c r="AS2830" s="418" t="n"/>
      <c r="AT2830" s="418" t="n"/>
    </row>
    <row r="2831">
      <c r="A2831" s="417" t="n">
        <v>2822</v>
      </c>
      <c r="B2831" s="418" t="inlineStr">
        <is>
          <t>Expot administration fee</t>
        </is>
      </c>
      <c r="C2831" s="418" t="inlineStr">
        <is>
          <t>ឆាយ ដា ឡូយីស្ទីក</t>
        </is>
      </c>
      <c r="D2831" s="418" t="inlineStr">
        <is>
          <t>L001-100063098</t>
        </is>
      </c>
      <c r="E2831" s="418" t="inlineStr">
        <is>
          <t>2108008077</t>
        </is>
      </c>
      <c r="F2831" s="419" t="n">
        <v>44235</v>
      </c>
      <c r="G2831" s="420" t="n">
        <v>89199</v>
      </c>
      <c r="H2831" s="418" t="n"/>
      <c r="I2831" s="455" t="n">
        <v>89199</v>
      </c>
      <c r="J2831" s="418">
        <f>IF(L2831&lt;&gt;"",L2831,K2831)</f>
        <v/>
      </c>
      <c r="K2831" s="418">
        <f>IF(AND(T2831=TRUE, U2831=TRUE, V2831=TRUE), IF(W2831&lt;-0.05, "អនុញ្ញាត (អ្នកផ្គត់ផ្គង់ប្រកាសខ្វះ)", "បានប្រកាស (អនុញ្ញាត)"), IF(AND(T2831=FALSE, U2831=FALSE, V2831=FALSE), "ព្យួរទុក (មិនមានទិន្នន័យ)", "ប្រកាសខុស (ព្យួរទុក)"))</f>
        <v/>
      </c>
      <c r="L2831" s="418" t="inlineStr"/>
      <c r="M2831" s="418" t="inlineStr"/>
      <c r="N2831" s="455" t="n"/>
      <c r="O2831" s="455">
        <f>IF(W2831&lt;0,AI2831,I2831)</f>
        <v/>
      </c>
      <c r="P2831" s="455">
        <f>I2831-O2831</f>
        <v/>
      </c>
      <c r="Q2831" s="418" t="n"/>
      <c r="R2831" s="418" t="inlineStr">
        <is>
          <t>2108008077</t>
        </is>
      </c>
      <c r="S2831" s="418" t="inlineStr"/>
      <c r="T2831" s="418">
        <f>R2831=S2831</f>
        <v/>
      </c>
      <c r="U2831" s="418">
        <f>AND(MONTH(F2831)=MONTH(Y2831), YEAR(F2831)=YEAR(Y2831))</f>
        <v/>
      </c>
      <c r="V2831" s="418">
        <f>AND(AC2831&lt;&gt;"", 'Company information'!D$4&lt;&gt;"", RIGHT(SUBSTITUTE(AC2831,"-",""),9)=RIGHT(SUBSTITUTE('Company information'!D$4,"-",""),9))</f>
        <v/>
      </c>
      <c r="W2831" s="418">
        <f>AI2831-I2831</f>
        <v/>
      </c>
      <c r="X2831" s="455" t="n"/>
      <c r="Y2831" s="417" t="n"/>
      <c r="Z2831" s="418" t="n"/>
      <c r="AA2831" s="418" t="n"/>
      <c r="AB2831" s="418" t="n"/>
      <c r="AC2831" s="418" t="n"/>
      <c r="AD2831" s="418" t="n"/>
      <c r="AE2831" s="455" t="n"/>
      <c r="AF2831" s="455" t="n"/>
      <c r="AG2831" s="455" t="n"/>
      <c r="AH2831" s="455" t="n"/>
      <c r="AI2831" s="455" t="n"/>
      <c r="AJ2831" s="455" t="n"/>
      <c r="AK2831" s="455" t="n"/>
      <c r="AL2831" s="455" t="n"/>
      <c r="AM2831" s="455" t="n"/>
      <c r="AN2831" s="455" t="n"/>
      <c r="AO2831" s="455" t="n"/>
      <c r="AP2831" s="455" t="n"/>
      <c r="AQ2831" s="455" t="n"/>
      <c r="AR2831" s="418" t="n"/>
      <c r="AS2831" s="418" t="n"/>
      <c r="AT2831" s="418" t="n"/>
    </row>
    <row r="2832">
      <c r="A2832" s="417" t="n">
        <v>2823</v>
      </c>
      <c r="B2832" s="418" t="inlineStr">
        <is>
          <t>Storage charge</t>
        </is>
      </c>
      <c r="C2832" s="418" t="inlineStr">
        <is>
          <t>កំពង់ផែស្វយ័តក្រុងព្រះសីហនុ</t>
        </is>
      </c>
      <c r="D2832" s="418" t="inlineStr">
        <is>
          <t>L001-100044638</t>
        </is>
      </c>
      <c r="E2832" s="418" t="inlineStr">
        <is>
          <t>142383</t>
        </is>
      </c>
      <c r="F2832" s="419" t="n">
        <v>44435</v>
      </c>
      <c r="G2832" s="420" t="n">
        <v>4894</v>
      </c>
      <c r="H2832" s="418" t="n"/>
      <c r="I2832" s="455" t="n">
        <v>4894</v>
      </c>
      <c r="J2832" s="418">
        <f>IF(L2832&lt;&gt;"",L2832,K2832)</f>
        <v/>
      </c>
      <c r="K2832" s="418">
        <f>IF(AND(T2832=TRUE, U2832=TRUE, V2832=TRUE), IF(W2832&lt;-0.05, "អនុញ្ញាត (អ្នកផ្គត់ផ្គង់ប្រកាសខ្វះ)", "បានប្រកាស (អនុញ្ញាត)"), IF(AND(T2832=FALSE, U2832=FALSE, V2832=FALSE), "ព្យួរទុក (មិនមានទិន្នន័យ)", "ប្រកាសខុស (ព្យួរទុក)"))</f>
        <v/>
      </c>
      <c r="L2832" s="418" t="inlineStr"/>
      <c r="M2832" s="418" t="inlineStr"/>
      <c r="N2832" s="455" t="n"/>
      <c r="O2832" s="455">
        <f>IF(W2832&lt;0,AI2832,I2832)</f>
        <v/>
      </c>
      <c r="P2832" s="455">
        <f>I2832-O2832</f>
        <v/>
      </c>
      <c r="Q2832" s="418" t="n"/>
      <c r="R2832" s="418" t="inlineStr">
        <is>
          <t>142383</t>
        </is>
      </c>
      <c r="S2832" s="418" t="inlineStr"/>
      <c r="T2832" s="418">
        <f>R2832=S2832</f>
        <v/>
      </c>
      <c r="U2832" s="418">
        <f>AND(MONTH(F2832)=MONTH(Y2832), YEAR(F2832)=YEAR(Y2832))</f>
        <v/>
      </c>
      <c r="V2832" s="418">
        <f>AND(AC2832&lt;&gt;"", 'Company information'!D$4&lt;&gt;"", RIGHT(SUBSTITUTE(AC2832,"-",""),9)=RIGHT(SUBSTITUTE('Company information'!D$4,"-",""),9))</f>
        <v/>
      </c>
      <c r="W2832" s="418">
        <f>AI2832-I2832</f>
        <v/>
      </c>
      <c r="X2832" s="455" t="n"/>
      <c r="Y2832" s="417" t="n"/>
      <c r="Z2832" s="418" t="n"/>
      <c r="AA2832" s="418" t="n"/>
      <c r="AB2832" s="418" t="n"/>
      <c r="AC2832" s="418" t="n"/>
      <c r="AD2832" s="418" t="n"/>
      <c r="AE2832" s="455" t="n"/>
      <c r="AF2832" s="455" t="n"/>
      <c r="AG2832" s="455" t="n"/>
      <c r="AH2832" s="455" t="n"/>
      <c r="AI2832" s="455" t="n"/>
      <c r="AJ2832" s="455" t="n"/>
      <c r="AK2832" s="455" t="n"/>
      <c r="AL2832" s="455" t="n"/>
      <c r="AM2832" s="455" t="n"/>
      <c r="AN2832" s="455" t="n"/>
      <c r="AO2832" s="455" t="n"/>
      <c r="AP2832" s="455" t="n"/>
      <c r="AQ2832" s="455" t="n"/>
      <c r="AR2832" s="418" t="n"/>
      <c r="AS2832" s="418" t="n"/>
      <c r="AT2832" s="418" t="n"/>
    </row>
    <row r="2833">
      <c r="A2833" s="417" t="n">
        <v>2824</v>
      </c>
      <c r="B2833" s="418" t="inlineStr">
        <is>
          <t>Lift on/ Lift off</t>
        </is>
      </c>
      <c r="C2833" s="418" t="inlineStr">
        <is>
          <t>កំពង់ផែស្វយ័តក្រុងព្រះសីហនុ</t>
        </is>
      </c>
      <c r="D2833" s="418" t="inlineStr">
        <is>
          <t>L001-100044638</t>
        </is>
      </c>
      <c r="E2833" s="418" t="inlineStr">
        <is>
          <t>140962</t>
        </is>
      </c>
      <c r="F2833" s="419" t="n">
        <v>44434</v>
      </c>
      <c r="G2833" s="420" t="n">
        <v>124787</v>
      </c>
      <c r="H2833" s="418" t="n"/>
      <c r="I2833" s="455" t="n">
        <v>124787</v>
      </c>
      <c r="J2833" s="418">
        <f>IF(L2833&lt;&gt;"",L2833,K2833)</f>
        <v/>
      </c>
      <c r="K2833" s="418">
        <f>IF(AND(T2833=TRUE, U2833=TRUE, V2833=TRUE), IF(W2833&lt;-0.05, "អនុញ្ញាត (អ្នកផ្គត់ផ្គង់ប្រកាសខ្វះ)", "បានប្រកាស (អនុញ្ញាត)"), IF(AND(T2833=FALSE, U2833=FALSE, V2833=FALSE), "ព្យួរទុក (មិនមានទិន្នន័យ)", "ប្រកាសខុស (ព្យួរទុក)"))</f>
        <v/>
      </c>
      <c r="L2833" s="418" t="inlineStr"/>
      <c r="M2833" s="418" t="inlineStr"/>
      <c r="N2833" s="455" t="n"/>
      <c r="O2833" s="455">
        <f>IF(W2833&lt;0,AI2833,I2833)</f>
        <v/>
      </c>
      <c r="P2833" s="455">
        <f>I2833-O2833</f>
        <v/>
      </c>
      <c r="Q2833" s="418" t="n"/>
      <c r="R2833" s="418" t="inlineStr">
        <is>
          <t>140962</t>
        </is>
      </c>
      <c r="S2833" s="418" t="inlineStr"/>
      <c r="T2833" s="418">
        <f>R2833=S2833</f>
        <v/>
      </c>
      <c r="U2833" s="418">
        <f>AND(MONTH(F2833)=MONTH(Y2833), YEAR(F2833)=YEAR(Y2833))</f>
        <v/>
      </c>
      <c r="V2833" s="418">
        <f>AND(AC2833&lt;&gt;"", 'Company information'!D$4&lt;&gt;"", RIGHT(SUBSTITUTE(AC2833,"-",""),9)=RIGHT(SUBSTITUTE('Company information'!D$4,"-",""),9))</f>
        <v/>
      </c>
      <c r="W2833" s="418">
        <f>AI2833-I2833</f>
        <v/>
      </c>
      <c r="X2833" s="455" t="n"/>
      <c r="Y2833" s="417" t="n"/>
      <c r="Z2833" s="418" t="n"/>
      <c r="AA2833" s="418" t="n"/>
      <c r="AB2833" s="418" t="n"/>
      <c r="AC2833" s="418" t="n"/>
      <c r="AD2833" s="418" t="n"/>
      <c r="AE2833" s="455" t="n"/>
      <c r="AF2833" s="455" t="n"/>
      <c r="AG2833" s="455" t="n"/>
      <c r="AH2833" s="455" t="n"/>
      <c r="AI2833" s="455" t="n"/>
      <c r="AJ2833" s="455" t="n"/>
      <c r="AK2833" s="455" t="n"/>
      <c r="AL2833" s="455" t="n"/>
      <c r="AM2833" s="455" t="n"/>
      <c r="AN2833" s="455" t="n"/>
      <c r="AO2833" s="455" t="n"/>
      <c r="AP2833" s="455" t="n"/>
      <c r="AQ2833" s="455" t="n"/>
      <c r="AR2833" s="418" t="n"/>
      <c r="AS2833" s="418" t="n"/>
      <c r="AT2833" s="418" t="n"/>
    </row>
    <row r="2834">
      <c r="A2834" s="417" t="n">
        <v>2825</v>
      </c>
      <c r="B2834" s="418" t="inlineStr">
        <is>
          <t>KHCIC</t>
        </is>
      </c>
      <c r="C2834" s="418" t="inlineStr">
        <is>
          <t>អេសអាយធីស៊ី ខិនថេនើរ ឡាញ (ខេមបូឌា)</t>
        </is>
      </c>
      <c r="D2834" s="418" t="inlineStr">
        <is>
          <t>L001-107035863</t>
        </is>
      </c>
      <c r="E2834" s="418" t="inlineStr">
        <is>
          <t>SITC2021-013520</t>
        </is>
      </c>
      <c r="F2834" s="419" t="n">
        <v>44204</v>
      </c>
      <c r="G2834" s="420" t="n">
        <v>429596</v>
      </c>
      <c r="H2834" s="418" t="n"/>
      <c r="I2834" s="455" t="n">
        <v>429596</v>
      </c>
      <c r="J2834" s="418">
        <f>IF(L2834&lt;&gt;"",L2834,K2834)</f>
        <v/>
      </c>
      <c r="K2834" s="418">
        <f>IF(AND(T2834=TRUE, U2834=TRUE, V2834=TRUE), IF(W2834&lt;-0.05, "អនុញ្ញាត (អ្នកផ្គត់ផ្គង់ប្រកាសខ្វះ)", "បានប្រកាស (អនុញ្ញាត)"), IF(AND(T2834=FALSE, U2834=FALSE, V2834=FALSE), "ព្យួរទុក (មិនមានទិន្នន័យ)", "ប្រកាសខុស (ព្យួរទុក)"))</f>
        <v/>
      </c>
      <c r="L2834" s="418" t="inlineStr"/>
      <c r="M2834" s="418" t="inlineStr"/>
      <c r="N2834" s="455" t="n"/>
      <c r="O2834" s="455">
        <f>IF(W2834&lt;0,AI2834,I2834)</f>
        <v/>
      </c>
      <c r="P2834" s="455">
        <f>I2834-O2834</f>
        <v/>
      </c>
      <c r="Q2834" s="418" t="n"/>
      <c r="R2834" s="418" t="inlineStr">
        <is>
          <t>SITC2021-013520</t>
        </is>
      </c>
      <c r="S2834" s="418" t="inlineStr"/>
      <c r="T2834" s="418">
        <f>R2834=S2834</f>
        <v/>
      </c>
      <c r="U2834" s="418">
        <f>AND(MONTH(F2834)=MONTH(Y2834), YEAR(F2834)=YEAR(Y2834))</f>
        <v/>
      </c>
      <c r="V2834" s="418">
        <f>AND(AC2834&lt;&gt;"", 'Company information'!D$4&lt;&gt;"", RIGHT(SUBSTITUTE(AC2834,"-",""),9)=RIGHT(SUBSTITUTE('Company information'!D$4,"-",""),9))</f>
        <v/>
      </c>
      <c r="W2834" s="418">
        <f>AI2834-I2834</f>
        <v/>
      </c>
      <c r="X2834" s="455" t="n"/>
      <c r="Y2834" s="417" t="n"/>
      <c r="Z2834" s="418" t="n"/>
      <c r="AA2834" s="418" t="n"/>
      <c r="AB2834" s="418" t="n"/>
      <c r="AC2834" s="418" t="n"/>
      <c r="AD2834" s="418" t="n"/>
      <c r="AE2834" s="455" t="n"/>
      <c r="AF2834" s="455" t="n"/>
      <c r="AG2834" s="455" t="n"/>
      <c r="AH2834" s="455" t="n"/>
      <c r="AI2834" s="455" t="n"/>
      <c r="AJ2834" s="455" t="n"/>
      <c r="AK2834" s="455" t="n"/>
      <c r="AL2834" s="455" t="n"/>
      <c r="AM2834" s="455" t="n"/>
      <c r="AN2834" s="455" t="n"/>
      <c r="AO2834" s="455" t="n"/>
      <c r="AP2834" s="455" t="n"/>
      <c r="AQ2834" s="455" t="n"/>
      <c r="AR2834" s="418" t="n"/>
      <c r="AS2834" s="418" t="n"/>
      <c r="AT2834" s="418" t="n"/>
    </row>
    <row r="2835">
      <c r="A2835" s="417" t="n">
        <v>2826</v>
      </c>
      <c r="B2835" s="418" t="inlineStr">
        <is>
          <t>127880</t>
        </is>
      </c>
      <c r="C2835" s="418" t="inlineStr">
        <is>
          <t>កំពង់ផែស្វយ័តក្រុងព្រះសីហនុ</t>
        </is>
      </c>
      <c r="D2835" s="418" t="inlineStr">
        <is>
          <t>L001-100044638</t>
        </is>
      </c>
      <c r="E2835" s="418" t="inlineStr">
        <is>
          <t>127880</t>
        </is>
      </c>
      <c r="F2835" s="419" t="n">
        <v>44294</v>
      </c>
      <c r="G2835" s="420" t="n">
        <v>70888</v>
      </c>
      <c r="H2835" s="418" t="n"/>
      <c r="I2835" s="455" t="n">
        <v>70888</v>
      </c>
      <c r="J2835" s="418">
        <f>IF(L2835&lt;&gt;"",L2835,K2835)</f>
        <v/>
      </c>
      <c r="K2835" s="418">
        <f>IF(AND(T2835=TRUE, U2835=TRUE, V2835=TRUE), IF(W2835&lt;-0.05, "អនុញ្ញាត (អ្នកផ្គត់ផ្គង់ប្រកាសខ្វះ)", "បានប្រកាស (អនុញ្ញាត)"), IF(AND(T2835=FALSE, U2835=FALSE, V2835=FALSE), "ព្យួរទុក (មិនមានទិន្នន័យ)", "ប្រកាសខុស (ព្យួរទុក)"))</f>
        <v/>
      </c>
      <c r="L2835" s="418" t="inlineStr"/>
      <c r="M2835" s="418" t="inlineStr"/>
      <c r="N2835" s="455" t="n"/>
      <c r="O2835" s="455">
        <f>IF(W2835&lt;0,AI2835,I2835)</f>
        <v/>
      </c>
      <c r="P2835" s="455">
        <f>I2835-O2835</f>
        <v/>
      </c>
      <c r="Q2835" s="418" t="n"/>
      <c r="R2835" s="418" t="inlineStr">
        <is>
          <t>127880</t>
        </is>
      </c>
      <c r="S2835" s="418" t="inlineStr"/>
      <c r="T2835" s="418">
        <f>R2835=S2835</f>
        <v/>
      </c>
      <c r="U2835" s="418">
        <f>AND(MONTH(F2835)=MONTH(Y2835), YEAR(F2835)=YEAR(Y2835))</f>
        <v/>
      </c>
      <c r="V2835" s="418">
        <f>AND(AC2835&lt;&gt;"", 'Company information'!D$4&lt;&gt;"", RIGHT(SUBSTITUTE(AC2835,"-",""),9)=RIGHT(SUBSTITUTE('Company information'!D$4,"-",""),9))</f>
        <v/>
      </c>
      <c r="W2835" s="418">
        <f>AI2835-I2835</f>
        <v/>
      </c>
      <c r="X2835" s="455" t="n"/>
      <c r="Y2835" s="417" t="n"/>
      <c r="Z2835" s="418" t="n"/>
      <c r="AA2835" s="418" t="n"/>
      <c r="AB2835" s="418" t="n"/>
      <c r="AC2835" s="418" t="n"/>
      <c r="AD2835" s="418" t="n"/>
      <c r="AE2835" s="455" t="n"/>
      <c r="AF2835" s="455" t="n"/>
      <c r="AG2835" s="455" t="n"/>
      <c r="AH2835" s="455" t="n"/>
      <c r="AI2835" s="455" t="n"/>
      <c r="AJ2835" s="455" t="n"/>
      <c r="AK2835" s="455" t="n"/>
      <c r="AL2835" s="455" t="n"/>
      <c r="AM2835" s="455" t="n"/>
      <c r="AN2835" s="455" t="n"/>
      <c r="AO2835" s="455" t="n"/>
      <c r="AP2835" s="455" t="n"/>
      <c r="AQ2835" s="455" t="n"/>
      <c r="AR2835" s="418" t="n"/>
      <c r="AS2835" s="418" t="n"/>
      <c r="AT2835" s="418" t="n"/>
    </row>
    <row r="2836">
      <c r="A2836" s="417" t="n">
        <v>2827</v>
      </c>
      <c r="B2836" s="418" t="inlineStr">
        <is>
          <t>Documentation and Terminal handing service</t>
        </is>
      </c>
      <c r="C2836" s="418" t="inlineStr">
        <is>
          <t>មើស្គ (ខេមបូឌា)</t>
        </is>
      </c>
      <c r="D2836" s="418" t="inlineStr">
        <is>
          <t>L001-100045200</t>
        </is>
      </c>
      <c r="E2836" s="418" t="inlineStr">
        <is>
          <t>5995878014</t>
        </is>
      </c>
      <c r="F2836" s="419" t="n">
        <v>44204</v>
      </c>
      <c r="G2836" s="420" t="n">
        <v>218259</v>
      </c>
      <c r="H2836" s="418" t="n"/>
      <c r="I2836" s="455" t="n">
        <v>218259</v>
      </c>
      <c r="J2836" s="418">
        <f>IF(L2836&lt;&gt;"",L2836,K2836)</f>
        <v/>
      </c>
      <c r="K2836" s="418">
        <f>IF(AND(T2836=TRUE, U2836=TRUE, V2836=TRUE), IF(W2836&lt;-0.05, "អនុញ្ញាត (អ្នកផ្គត់ផ្គង់ប្រកាសខ្វះ)", "បានប្រកាស (អនុញ្ញាត)"), IF(AND(T2836=FALSE, U2836=FALSE, V2836=FALSE), "ព្យួរទុក (មិនមានទិន្នន័យ)", "ប្រកាសខុស (ព្យួរទុក)"))</f>
        <v/>
      </c>
      <c r="L2836" s="418" t="inlineStr"/>
      <c r="M2836" s="418" t="inlineStr"/>
      <c r="N2836" s="455" t="n"/>
      <c r="O2836" s="455">
        <f>IF(W2836&lt;0,AI2836,I2836)</f>
        <v/>
      </c>
      <c r="P2836" s="455">
        <f>I2836-O2836</f>
        <v/>
      </c>
      <c r="Q2836" s="418" t="n"/>
      <c r="R2836" s="418" t="inlineStr">
        <is>
          <t>5995878014</t>
        </is>
      </c>
      <c r="S2836" s="418" t="inlineStr"/>
      <c r="T2836" s="418">
        <f>R2836=S2836</f>
        <v/>
      </c>
      <c r="U2836" s="418">
        <f>AND(MONTH(F2836)=MONTH(Y2836), YEAR(F2836)=YEAR(Y2836))</f>
        <v/>
      </c>
      <c r="V2836" s="418">
        <f>AND(AC2836&lt;&gt;"", 'Company information'!D$4&lt;&gt;"", RIGHT(SUBSTITUTE(AC2836,"-",""),9)=RIGHT(SUBSTITUTE('Company information'!D$4,"-",""),9))</f>
        <v/>
      </c>
      <c r="W2836" s="418">
        <f>AI2836-I2836</f>
        <v/>
      </c>
      <c r="X2836" s="455" t="n"/>
      <c r="Y2836" s="417" t="n"/>
      <c r="Z2836" s="418" t="n"/>
      <c r="AA2836" s="418" t="n"/>
      <c r="AB2836" s="418" t="n"/>
      <c r="AC2836" s="418" t="n"/>
      <c r="AD2836" s="418" t="n"/>
      <c r="AE2836" s="455" t="n"/>
      <c r="AF2836" s="455" t="n"/>
      <c r="AG2836" s="455" t="n"/>
      <c r="AH2836" s="455" t="n"/>
      <c r="AI2836" s="455" t="n"/>
      <c r="AJ2836" s="455" t="n"/>
      <c r="AK2836" s="455" t="n"/>
      <c r="AL2836" s="455" t="n"/>
      <c r="AM2836" s="455" t="n"/>
      <c r="AN2836" s="455" t="n"/>
      <c r="AO2836" s="455" t="n"/>
      <c r="AP2836" s="455" t="n"/>
      <c r="AQ2836" s="455" t="n"/>
      <c r="AR2836" s="418" t="n"/>
      <c r="AS2836" s="418" t="n"/>
      <c r="AT2836" s="418" t="n"/>
    </row>
    <row r="2837">
      <c r="A2837" s="417" t="n">
        <v>2828</v>
      </c>
      <c r="B2837" s="418" t="inlineStr">
        <is>
          <t>Lift on/ Lift off</t>
        </is>
      </c>
      <c r="C2837" s="418" t="inlineStr">
        <is>
          <t>កំពង់ផែស្វយ័តក្រុងព្រះសីហនុ</t>
        </is>
      </c>
      <c r="D2837" s="418" t="inlineStr">
        <is>
          <t>L001-100044638</t>
        </is>
      </c>
      <c r="E2837" s="418" t="inlineStr">
        <is>
          <t>130310</t>
        </is>
      </c>
      <c r="F2837" s="419" t="n">
        <v>44447</v>
      </c>
      <c r="G2837" s="420" t="n">
        <v>70940</v>
      </c>
      <c r="H2837" s="418" t="n"/>
      <c r="I2837" s="455" t="n">
        <v>70940</v>
      </c>
      <c r="J2837" s="418">
        <f>IF(L2837&lt;&gt;"",L2837,K2837)</f>
        <v/>
      </c>
      <c r="K2837" s="418">
        <f>IF(AND(T2837=TRUE, U2837=TRUE, V2837=TRUE), IF(W2837&lt;-0.05, "អនុញ្ញាត (អ្នកផ្គត់ផ្គង់ប្រកាសខ្វះ)", "បានប្រកាស (អនុញ្ញាត)"), IF(AND(T2837=FALSE, U2837=FALSE, V2837=FALSE), "ព្យួរទុក (មិនមានទិន្នន័យ)", "ប្រកាសខុស (ព្យួរទុក)"))</f>
        <v/>
      </c>
      <c r="L2837" s="418" t="inlineStr"/>
      <c r="M2837" s="418" t="inlineStr"/>
      <c r="N2837" s="455" t="n"/>
      <c r="O2837" s="455">
        <f>IF(W2837&lt;0,AI2837,I2837)</f>
        <v/>
      </c>
      <c r="P2837" s="455">
        <f>I2837-O2837</f>
        <v/>
      </c>
      <c r="Q2837" s="418" t="n"/>
      <c r="R2837" s="418" t="inlineStr">
        <is>
          <t>130310</t>
        </is>
      </c>
      <c r="S2837" s="418" t="inlineStr"/>
      <c r="T2837" s="418">
        <f>R2837=S2837</f>
        <v/>
      </c>
      <c r="U2837" s="418">
        <f>AND(MONTH(F2837)=MONTH(Y2837), YEAR(F2837)=YEAR(Y2837))</f>
        <v/>
      </c>
      <c r="V2837" s="418">
        <f>AND(AC2837&lt;&gt;"", 'Company information'!D$4&lt;&gt;"", RIGHT(SUBSTITUTE(AC2837,"-",""),9)=RIGHT(SUBSTITUTE('Company information'!D$4,"-",""),9))</f>
        <v/>
      </c>
      <c r="W2837" s="418">
        <f>AI2837-I2837</f>
        <v/>
      </c>
      <c r="X2837" s="455" t="n"/>
      <c r="Y2837" s="417" t="n"/>
      <c r="Z2837" s="418" t="n"/>
      <c r="AA2837" s="418" t="n"/>
      <c r="AB2837" s="418" t="n"/>
      <c r="AC2837" s="418" t="n"/>
      <c r="AD2837" s="418" t="n"/>
      <c r="AE2837" s="455" t="n"/>
      <c r="AF2837" s="455" t="n"/>
      <c r="AG2837" s="455" t="n"/>
      <c r="AH2837" s="455" t="n"/>
      <c r="AI2837" s="455" t="n"/>
      <c r="AJ2837" s="455" t="n"/>
      <c r="AK2837" s="455" t="n"/>
      <c r="AL2837" s="455" t="n"/>
      <c r="AM2837" s="455" t="n"/>
      <c r="AN2837" s="455" t="n"/>
      <c r="AO2837" s="455" t="n"/>
      <c r="AP2837" s="455" t="n"/>
      <c r="AQ2837" s="455" t="n"/>
      <c r="AR2837" s="418" t="n"/>
      <c r="AS2837" s="418" t="n"/>
      <c r="AT2837" s="418" t="n"/>
    </row>
    <row r="2838">
      <c r="A2838" s="417" t="n">
        <v>2829</v>
      </c>
      <c r="B2838" s="418" t="inlineStr">
        <is>
          <t>THC and DOC fee</t>
        </is>
      </c>
      <c r="C2838" s="418" t="inlineStr">
        <is>
          <t>ស្ត្រេតស៍ អ៊ិនធើណេសិនណល ភីធីអ៊ី អិលធីឌី</t>
        </is>
      </c>
      <c r="D2838" s="418" t="inlineStr">
        <is>
          <t>L001-100045162</t>
        </is>
      </c>
      <c r="E2838" s="418" t="inlineStr">
        <is>
          <t>2114101</t>
        </is>
      </c>
      <c r="F2838" s="419" t="n">
        <v>44508</v>
      </c>
      <c r="G2838" s="420" t="n">
        <v>201762</v>
      </c>
      <c r="H2838" s="418" t="n"/>
      <c r="I2838" s="455" t="n">
        <v>201762</v>
      </c>
      <c r="J2838" s="418">
        <f>IF(L2838&lt;&gt;"",L2838,K2838)</f>
        <v/>
      </c>
      <c r="K2838" s="418">
        <f>IF(AND(T2838=TRUE, U2838=TRUE, V2838=TRUE), IF(W2838&lt;-0.05, "អនុញ្ញាត (អ្នកផ្គត់ផ្គង់ប្រកាសខ្វះ)", "បានប្រកាស (អនុញ្ញាត)"), IF(AND(T2838=FALSE, U2838=FALSE, V2838=FALSE), "ព្យួរទុក (មិនមានទិន្នន័យ)", "ប្រកាសខុស (ព្យួរទុក)"))</f>
        <v/>
      </c>
      <c r="L2838" s="418" t="inlineStr"/>
      <c r="M2838" s="418" t="inlineStr"/>
      <c r="N2838" s="455" t="n"/>
      <c r="O2838" s="455">
        <f>IF(W2838&lt;0,AI2838,I2838)</f>
        <v/>
      </c>
      <c r="P2838" s="455">
        <f>I2838-O2838</f>
        <v/>
      </c>
      <c r="Q2838" s="418" t="n"/>
      <c r="R2838" s="418" t="inlineStr">
        <is>
          <t>2114101</t>
        </is>
      </c>
      <c r="S2838" s="418" t="inlineStr"/>
      <c r="T2838" s="418">
        <f>R2838=S2838</f>
        <v/>
      </c>
      <c r="U2838" s="418">
        <f>AND(MONTH(F2838)=MONTH(Y2838), YEAR(F2838)=YEAR(Y2838))</f>
        <v/>
      </c>
      <c r="V2838" s="418">
        <f>AND(AC2838&lt;&gt;"", 'Company information'!D$4&lt;&gt;"", RIGHT(SUBSTITUTE(AC2838,"-",""),9)=RIGHT(SUBSTITUTE('Company information'!D$4,"-",""),9))</f>
        <v/>
      </c>
      <c r="W2838" s="418">
        <f>AI2838-I2838</f>
        <v/>
      </c>
      <c r="X2838" s="455" t="n"/>
      <c r="Y2838" s="417" t="n"/>
      <c r="Z2838" s="418" t="n"/>
      <c r="AA2838" s="418" t="n"/>
      <c r="AB2838" s="418" t="n"/>
      <c r="AC2838" s="418" t="n"/>
      <c r="AD2838" s="418" t="n"/>
      <c r="AE2838" s="455" t="n"/>
      <c r="AF2838" s="455" t="n"/>
      <c r="AG2838" s="455" t="n"/>
      <c r="AH2838" s="455" t="n"/>
      <c r="AI2838" s="455" t="n"/>
      <c r="AJ2838" s="455" t="n"/>
      <c r="AK2838" s="455" t="n"/>
      <c r="AL2838" s="455" t="n"/>
      <c r="AM2838" s="455" t="n"/>
      <c r="AN2838" s="455" t="n"/>
      <c r="AO2838" s="455" t="n"/>
      <c r="AP2838" s="455" t="n"/>
      <c r="AQ2838" s="455" t="n"/>
      <c r="AR2838" s="418" t="n"/>
      <c r="AS2838" s="418" t="n"/>
      <c r="AT2838" s="418" t="n"/>
    </row>
    <row r="2839">
      <c r="A2839" s="417" t="n">
        <v>2830</v>
      </c>
      <c r="B2839" s="418" t="inlineStr">
        <is>
          <t>Lift on/ Lift off</t>
        </is>
      </c>
      <c r="C2839" s="418" t="inlineStr">
        <is>
          <t>កំពង់ផែស្វយ័តក្រុងព្រះសីហនុ</t>
        </is>
      </c>
      <c r="D2839" s="418" t="inlineStr">
        <is>
          <t>L001-100044638</t>
        </is>
      </c>
      <c r="E2839" s="418" t="inlineStr">
        <is>
          <t>133318</t>
        </is>
      </c>
      <c r="F2839" s="419" t="n">
        <v>44421</v>
      </c>
      <c r="G2839" s="420" t="n">
        <v>70975</v>
      </c>
      <c r="H2839" s="418" t="n"/>
      <c r="I2839" s="455" t="n">
        <v>70975</v>
      </c>
      <c r="J2839" s="418">
        <f>IF(L2839&lt;&gt;"",L2839,K2839)</f>
        <v/>
      </c>
      <c r="K2839" s="418">
        <f>IF(AND(T2839=TRUE, U2839=TRUE, V2839=TRUE), IF(W2839&lt;-0.05, "អនុញ្ញាត (អ្នកផ្គត់ផ្គង់ប្រកាសខ្វះ)", "បានប្រកាស (អនុញ្ញាត)"), IF(AND(T2839=FALSE, U2839=FALSE, V2839=FALSE), "ព្យួរទុក (មិនមានទិន្នន័យ)", "ប្រកាសខុស (ព្យួរទុក)"))</f>
        <v/>
      </c>
      <c r="L2839" s="418" t="inlineStr"/>
      <c r="M2839" s="418" t="inlineStr"/>
      <c r="N2839" s="455" t="n"/>
      <c r="O2839" s="455">
        <f>IF(W2839&lt;0,AI2839,I2839)</f>
        <v/>
      </c>
      <c r="P2839" s="455">
        <f>I2839-O2839</f>
        <v/>
      </c>
      <c r="Q2839" s="418" t="n"/>
      <c r="R2839" s="418" t="inlineStr">
        <is>
          <t>133318</t>
        </is>
      </c>
      <c r="S2839" s="418" t="inlineStr"/>
      <c r="T2839" s="418">
        <f>R2839=S2839</f>
        <v/>
      </c>
      <c r="U2839" s="418">
        <f>AND(MONTH(F2839)=MONTH(Y2839), YEAR(F2839)=YEAR(Y2839))</f>
        <v/>
      </c>
      <c r="V2839" s="418">
        <f>AND(AC2839&lt;&gt;"", 'Company information'!D$4&lt;&gt;"", RIGHT(SUBSTITUTE(AC2839,"-",""),9)=RIGHT(SUBSTITUTE('Company information'!D$4,"-",""),9))</f>
        <v/>
      </c>
      <c r="W2839" s="418">
        <f>AI2839-I2839</f>
        <v/>
      </c>
      <c r="X2839" s="455" t="n"/>
      <c r="Y2839" s="417" t="n"/>
      <c r="Z2839" s="418" t="n"/>
      <c r="AA2839" s="418" t="n"/>
      <c r="AB2839" s="418" t="n"/>
      <c r="AC2839" s="418" t="n"/>
      <c r="AD2839" s="418" t="n"/>
      <c r="AE2839" s="455" t="n"/>
      <c r="AF2839" s="455" t="n"/>
      <c r="AG2839" s="455" t="n"/>
      <c r="AH2839" s="455" t="n"/>
      <c r="AI2839" s="455" t="n"/>
      <c r="AJ2839" s="455" t="n"/>
      <c r="AK2839" s="455" t="n"/>
      <c r="AL2839" s="455" t="n"/>
      <c r="AM2839" s="455" t="n"/>
      <c r="AN2839" s="455" t="n"/>
      <c r="AO2839" s="455" t="n"/>
      <c r="AP2839" s="455" t="n"/>
      <c r="AQ2839" s="455" t="n"/>
      <c r="AR2839" s="418" t="n"/>
      <c r="AS2839" s="418" t="n"/>
      <c r="AT2839" s="418" t="n"/>
    </row>
    <row r="2840">
      <c r="A2840" s="417" t="n">
        <v>2831</v>
      </c>
      <c r="B2840" s="418" t="inlineStr">
        <is>
          <t>Trucking fee</t>
        </is>
      </c>
      <c r="C2840" s="418" t="inlineStr">
        <is>
          <t>អ៊ែរ៉ូ ស៊ីបភីង អេជេនស៊ី</t>
        </is>
      </c>
      <c r="D2840" s="418" t="inlineStr">
        <is>
          <t>K004-901635903</t>
        </is>
      </c>
      <c r="E2840" s="418" t="inlineStr">
        <is>
          <t>IKPSA2021524239</t>
        </is>
      </c>
      <c r="F2840" s="419" t="n">
        <v>44538</v>
      </c>
      <c r="G2840" s="420" t="n">
        <v>293544</v>
      </c>
      <c r="H2840" s="418" t="n"/>
      <c r="I2840" s="455" t="n">
        <v>293544</v>
      </c>
      <c r="J2840" s="418">
        <f>IF(L2840&lt;&gt;"",L2840,K2840)</f>
        <v/>
      </c>
      <c r="K2840" s="418">
        <f>IF(AND(T2840=TRUE, U2840=TRUE, V2840=TRUE), IF(W2840&lt;-0.05, "អនុញ្ញាត (អ្នកផ្គត់ផ្គង់ប្រកាសខ្វះ)", "បានប្រកាស (អនុញ្ញាត)"), IF(AND(T2840=FALSE, U2840=FALSE, V2840=FALSE), "ព្យួរទុក (មិនមានទិន្នន័យ)", "ប្រកាសខុស (ព្យួរទុក)"))</f>
        <v/>
      </c>
      <c r="L2840" s="418" t="inlineStr"/>
      <c r="M2840" s="418" t="inlineStr"/>
      <c r="N2840" s="455" t="n"/>
      <c r="O2840" s="455">
        <f>IF(W2840&lt;0,AI2840,I2840)</f>
        <v/>
      </c>
      <c r="P2840" s="455">
        <f>I2840-O2840</f>
        <v/>
      </c>
      <c r="Q2840" s="418" t="n"/>
      <c r="R2840" s="418" t="inlineStr">
        <is>
          <t>IKPSA2021524239</t>
        </is>
      </c>
      <c r="S2840" s="418" t="inlineStr"/>
      <c r="T2840" s="418">
        <f>R2840=S2840</f>
        <v/>
      </c>
      <c r="U2840" s="418">
        <f>AND(MONTH(F2840)=MONTH(Y2840), YEAR(F2840)=YEAR(Y2840))</f>
        <v/>
      </c>
      <c r="V2840" s="418">
        <f>AND(AC2840&lt;&gt;"", 'Company information'!D$4&lt;&gt;"", RIGHT(SUBSTITUTE(AC2840,"-",""),9)=RIGHT(SUBSTITUTE('Company information'!D$4,"-",""),9))</f>
        <v/>
      </c>
      <c r="W2840" s="418">
        <f>AI2840-I2840</f>
        <v/>
      </c>
      <c r="X2840" s="455" t="n"/>
      <c r="Y2840" s="417" t="n"/>
      <c r="Z2840" s="418" t="n"/>
      <c r="AA2840" s="418" t="n"/>
      <c r="AB2840" s="418" t="n"/>
      <c r="AC2840" s="418" t="n"/>
      <c r="AD2840" s="418" t="n"/>
      <c r="AE2840" s="455" t="n"/>
      <c r="AF2840" s="455" t="n"/>
      <c r="AG2840" s="455" t="n"/>
      <c r="AH2840" s="455" t="n"/>
      <c r="AI2840" s="455" t="n"/>
      <c r="AJ2840" s="455" t="n"/>
      <c r="AK2840" s="455" t="n"/>
      <c r="AL2840" s="455" t="n"/>
      <c r="AM2840" s="455" t="n"/>
      <c r="AN2840" s="455" t="n"/>
      <c r="AO2840" s="455" t="n"/>
      <c r="AP2840" s="455" t="n"/>
      <c r="AQ2840" s="455" t="n"/>
      <c r="AR2840" s="418" t="n"/>
      <c r="AS2840" s="418" t="n"/>
      <c r="AT2840" s="418" t="n"/>
    </row>
    <row r="2841">
      <c r="A2841" s="417" t="n">
        <v>2832</v>
      </c>
      <c r="B2841" s="418" t="inlineStr">
        <is>
          <t>Trucking fee</t>
        </is>
      </c>
      <c r="C2841" s="418" t="inlineStr">
        <is>
          <t>អ៊ែរ៉ូ ស៊ីបភីង អេជេនស៊ី</t>
        </is>
      </c>
      <c r="D2841" s="418" t="inlineStr">
        <is>
          <t>K004-901635903</t>
        </is>
      </c>
      <c r="E2841" s="418" t="inlineStr">
        <is>
          <t>IKPSA2021524238</t>
        </is>
      </c>
      <c r="F2841" s="419" t="n">
        <v>44538</v>
      </c>
      <c r="G2841" s="420" t="n">
        <v>293544</v>
      </c>
      <c r="H2841" s="418" t="n"/>
      <c r="I2841" s="455" t="n">
        <v>293544</v>
      </c>
      <c r="J2841" s="418">
        <f>IF(L2841&lt;&gt;"",L2841,K2841)</f>
        <v/>
      </c>
      <c r="K2841" s="418">
        <f>IF(AND(T2841=TRUE, U2841=TRUE, V2841=TRUE), IF(W2841&lt;-0.05, "អនុញ្ញាត (អ្នកផ្គត់ផ្គង់ប្រកាសខ្វះ)", "បានប្រកាស (អនុញ្ញាត)"), IF(AND(T2841=FALSE, U2841=FALSE, V2841=FALSE), "ព្យួរទុក (មិនមានទិន្នន័យ)", "ប្រកាសខុស (ព្យួរទុក)"))</f>
        <v/>
      </c>
      <c r="L2841" s="418" t="inlineStr"/>
      <c r="M2841" s="418" t="inlineStr"/>
      <c r="N2841" s="455" t="n"/>
      <c r="O2841" s="455">
        <f>IF(W2841&lt;0,AI2841,I2841)</f>
        <v/>
      </c>
      <c r="P2841" s="455">
        <f>I2841-O2841</f>
        <v/>
      </c>
      <c r="Q2841" s="418" t="n"/>
      <c r="R2841" s="418" t="inlineStr">
        <is>
          <t>IKPSA2021524238</t>
        </is>
      </c>
      <c r="S2841" s="418" t="inlineStr"/>
      <c r="T2841" s="418">
        <f>R2841=S2841</f>
        <v/>
      </c>
      <c r="U2841" s="418">
        <f>AND(MONTH(F2841)=MONTH(Y2841), YEAR(F2841)=YEAR(Y2841))</f>
        <v/>
      </c>
      <c r="V2841" s="418">
        <f>AND(AC2841&lt;&gt;"", 'Company information'!D$4&lt;&gt;"", RIGHT(SUBSTITUTE(AC2841,"-",""),9)=RIGHT(SUBSTITUTE('Company information'!D$4,"-",""),9))</f>
        <v/>
      </c>
      <c r="W2841" s="418">
        <f>AI2841-I2841</f>
        <v/>
      </c>
      <c r="X2841" s="455" t="n"/>
      <c r="Y2841" s="417" t="n"/>
      <c r="Z2841" s="418" t="n"/>
      <c r="AA2841" s="418" t="n"/>
      <c r="AB2841" s="418" t="n"/>
      <c r="AC2841" s="418" t="n"/>
      <c r="AD2841" s="418" t="n"/>
      <c r="AE2841" s="455" t="n"/>
      <c r="AF2841" s="455" t="n"/>
      <c r="AG2841" s="455" t="n"/>
      <c r="AH2841" s="455" t="n"/>
      <c r="AI2841" s="455" t="n"/>
      <c r="AJ2841" s="455" t="n"/>
      <c r="AK2841" s="455" t="n"/>
      <c r="AL2841" s="455" t="n"/>
      <c r="AM2841" s="455" t="n"/>
      <c r="AN2841" s="455" t="n"/>
      <c r="AO2841" s="455" t="n"/>
      <c r="AP2841" s="455" t="n"/>
      <c r="AQ2841" s="455" t="n"/>
      <c r="AR2841" s="418" t="n"/>
      <c r="AS2841" s="418" t="n"/>
      <c r="AT2841" s="418" t="n"/>
    </row>
    <row r="2842">
      <c r="A2842" s="417" t="n">
        <v>2833</v>
      </c>
      <c r="B2842" s="418" t="inlineStr">
        <is>
          <t>Trucking fee</t>
        </is>
      </c>
      <c r="C2842" s="418" t="inlineStr">
        <is>
          <t>អ៊ែរ៉ូ ស៊ីបភីង អេជេនស៊ី</t>
        </is>
      </c>
      <c r="D2842" s="418" t="inlineStr">
        <is>
          <t>K004-901635903</t>
        </is>
      </c>
      <c r="E2842" s="418" t="inlineStr">
        <is>
          <t>IKPSA2021524237</t>
        </is>
      </c>
      <c r="F2842" s="419" t="n">
        <v>44538</v>
      </c>
      <c r="G2842" s="420" t="n">
        <v>5560</v>
      </c>
      <c r="H2842" s="418" t="n"/>
      <c r="I2842" s="455" t="n">
        <v>5560</v>
      </c>
      <c r="J2842" s="418">
        <f>IF(L2842&lt;&gt;"",L2842,K2842)</f>
        <v/>
      </c>
      <c r="K2842" s="418">
        <f>IF(AND(T2842=TRUE, U2842=TRUE, V2842=TRUE), IF(W2842&lt;-0.05, "អនុញ្ញាត (អ្នកផ្គត់ផ្គង់ប្រកាសខ្វះ)", "បានប្រកាស (អនុញ្ញាត)"), IF(AND(T2842=FALSE, U2842=FALSE, V2842=FALSE), "ព្យួរទុក (មិនមានទិន្នន័យ)", "ប្រកាសខុស (ព្យួរទុក)"))</f>
        <v/>
      </c>
      <c r="L2842" s="418" t="inlineStr"/>
      <c r="M2842" s="418" t="inlineStr"/>
      <c r="N2842" s="455" t="n"/>
      <c r="O2842" s="455">
        <f>IF(W2842&lt;0,AI2842,I2842)</f>
        <v/>
      </c>
      <c r="P2842" s="455">
        <f>I2842-O2842</f>
        <v/>
      </c>
      <c r="Q2842" s="418" t="n"/>
      <c r="R2842" s="418" t="inlineStr">
        <is>
          <t>IKPSA2021524237</t>
        </is>
      </c>
      <c r="S2842" s="418" t="inlineStr"/>
      <c r="T2842" s="418">
        <f>R2842=S2842</f>
        <v/>
      </c>
      <c r="U2842" s="418">
        <f>AND(MONTH(F2842)=MONTH(Y2842), YEAR(F2842)=YEAR(Y2842))</f>
        <v/>
      </c>
      <c r="V2842" s="418">
        <f>AND(AC2842&lt;&gt;"", 'Company information'!D$4&lt;&gt;"", RIGHT(SUBSTITUTE(AC2842,"-",""),9)=RIGHT(SUBSTITUTE('Company information'!D$4,"-",""),9))</f>
        <v/>
      </c>
      <c r="W2842" s="418">
        <f>AI2842-I2842</f>
        <v/>
      </c>
      <c r="X2842" s="455" t="n"/>
      <c r="Y2842" s="417" t="n"/>
      <c r="Z2842" s="418" t="n"/>
      <c r="AA2842" s="418" t="n"/>
      <c r="AB2842" s="418" t="n"/>
      <c r="AC2842" s="418" t="n"/>
      <c r="AD2842" s="418" t="n"/>
      <c r="AE2842" s="455" t="n"/>
      <c r="AF2842" s="455" t="n"/>
      <c r="AG2842" s="455" t="n"/>
      <c r="AH2842" s="455" t="n"/>
      <c r="AI2842" s="455" t="n"/>
      <c r="AJ2842" s="455" t="n"/>
      <c r="AK2842" s="455" t="n"/>
      <c r="AL2842" s="455" t="n"/>
      <c r="AM2842" s="455" t="n"/>
      <c r="AN2842" s="455" t="n"/>
      <c r="AO2842" s="455" t="n"/>
      <c r="AP2842" s="455" t="n"/>
      <c r="AQ2842" s="455" t="n"/>
      <c r="AR2842" s="418" t="n"/>
      <c r="AS2842" s="418" t="n"/>
      <c r="AT2842" s="418" t="n"/>
    </row>
    <row r="2843">
      <c r="A2843" s="417" t="n">
        <v>2834</v>
      </c>
      <c r="B2843" s="418" t="inlineStr">
        <is>
          <t>Lift on/ Lift off</t>
        </is>
      </c>
      <c r="C2843" s="418" t="inlineStr">
        <is>
          <t>កំពង់ផែស្វយ័តក្រុងព្រះសីហនុ</t>
        </is>
      </c>
      <c r="D2843" s="418" t="inlineStr">
        <is>
          <t>L001-100044638</t>
        </is>
      </c>
      <c r="E2843" s="418" t="inlineStr">
        <is>
          <t>134082</t>
        </is>
      </c>
      <c r="F2843" s="419" t="n">
        <v>44424</v>
      </c>
      <c r="G2843" s="420" t="n">
        <v>106436</v>
      </c>
      <c r="H2843" s="418" t="n"/>
      <c r="I2843" s="455" t="n">
        <v>106436</v>
      </c>
      <c r="J2843" s="418">
        <f>IF(L2843&lt;&gt;"",L2843,K2843)</f>
        <v/>
      </c>
      <c r="K2843" s="418">
        <f>IF(AND(T2843=TRUE, U2843=TRUE, V2843=TRUE), IF(W2843&lt;-0.05, "អនុញ្ញាត (អ្នកផ្គត់ផ្គង់ប្រកាសខ្វះ)", "បានប្រកាស (អនុញ្ញាត)"), IF(AND(T2843=FALSE, U2843=FALSE, V2843=FALSE), "ព្យួរទុក (មិនមានទិន្នន័យ)", "ប្រកាសខុស (ព្យួរទុក)"))</f>
        <v/>
      </c>
      <c r="L2843" s="418" t="inlineStr"/>
      <c r="M2843" s="418" t="inlineStr"/>
      <c r="N2843" s="455" t="n"/>
      <c r="O2843" s="455">
        <f>IF(W2843&lt;0,AI2843,I2843)</f>
        <v/>
      </c>
      <c r="P2843" s="455">
        <f>I2843-O2843</f>
        <v/>
      </c>
      <c r="Q2843" s="418" t="n"/>
      <c r="R2843" s="418" t="inlineStr">
        <is>
          <t>134082</t>
        </is>
      </c>
      <c r="S2843" s="418" t="inlineStr"/>
      <c r="T2843" s="418">
        <f>R2843=S2843</f>
        <v/>
      </c>
      <c r="U2843" s="418">
        <f>AND(MONTH(F2843)=MONTH(Y2843), YEAR(F2843)=YEAR(Y2843))</f>
        <v/>
      </c>
      <c r="V2843" s="418">
        <f>AND(AC2843&lt;&gt;"", 'Company information'!D$4&lt;&gt;"", RIGHT(SUBSTITUTE(AC2843,"-",""),9)=RIGHT(SUBSTITUTE('Company information'!D$4,"-",""),9))</f>
        <v/>
      </c>
      <c r="W2843" s="418">
        <f>AI2843-I2843</f>
        <v/>
      </c>
      <c r="X2843" s="455" t="n"/>
      <c r="Y2843" s="417" t="n"/>
      <c r="Z2843" s="418" t="n"/>
      <c r="AA2843" s="418" t="n"/>
      <c r="AB2843" s="418" t="n"/>
      <c r="AC2843" s="418" t="n"/>
      <c r="AD2843" s="418" t="n"/>
      <c r="AE2843" s="455" t="n"/>
      <c r="AF2843" s="455" t="n"/>
      <c r="AG2843" s="455" t="n"/>
      <c r="AH2843" s="455" t="n"/>
      <c r="AI2843" s="455" t="n"/>
      <c r="AJ2843" s="455" t="n"/>
      <c r="AK2843" s="455" t="n"/>
      <c r="AL2843" s="455" t="n"/>
      <c r="AM2843" s="455" t="n"/>
      <c r="AN2843" s="455" t="n"/>
      <c r="AO2843" s="455" t="n"/>
      <c r="AP2843" s="455" t="n"/>
      <c r="AQ2843" s="455" t="n"/>
      <c r="AR2843" s="418" t="n"/>
      <c r="AS2843" s="418" t="n"/>
      <c r="AT2843" s="418" t="n"/>
    </row>
    <row r="2844">
      <c r="A2844" s="417" t="n">
        <v>2835</v>
      </c>
      <c r="B2844" s="418" t="inlineStr">
        <is>
          <t>THC and DOC fee</t>
        </is>
      </c>
      <c r="C2844" s="418" t="inlineStr">
        <is>
          <t>ស្ត្រេតស៍ អ៊ិនធើណេសិនណល ភីធីអ៊ី អិលធីឌី</t>
        </is>
      </c>
      <c r="D2844" s="418" t="inlineStr">
        <is>
          <t>L001-100045162</t>
        </is>
      </c>
      <c r="E2844" s="418" t="inlineStr">
        <is>
          <t>2114131</t>
        </is>
      </c>
      <c r="F2844" s="419" t="n">
        <v>44324</v>
      </c>
      <c r="G2844" s="420" t="n">
        <v>201762</v>
      </c>
      <c r="H2844" s="418" t="n"/>
      <c r="I2844" s="455" t="n">
        <v>201762</v>
      </c>
      <c r="J2844" s="418">
        <f>IF(L2844&lt;&gt;"",L2844,K2844)</f>
        <v/>
      </c>
      <c r="K2844" s="418">
        <f>IF(AND(T2844=TRUE, U2844=TRUE, V2844=TRUE), IF(W2844&lt;-0.05, "អនុញ្ញាត (អ្នកផ្គត់ផ្គង់ប្រកាសខ្វះ)", "បានប្រកាស (អនុញ្ញាត)"), IF(AND(T2844=FALSE, U2844=FALSE, V2844=FALSE), "ព្យួរទុក (មិនមានទិន្នន័យ)", "ប្រកាសខុស (ព្យួរទុក)"))</f>
        <v/>
      </c>
      <c r="L2844" s="418" t="inlineStr"/>
      <c r="M2844" s="418" t="inlineStr"/>
      <c r="N2844" s="455" t="n"/>
      <c r="O2844" s="455">
        <f>IF(W2844&lt;0,AI2844,I2844)</f>
        <v/>
      </c>
      <c r="P2844" s="455">
        <f>I2844-O2844</f>
        <v/>
      </c>
      <c r="Q2844" s="418" t="n"/>
      <c r="R2844" s="418" t="inlineStr">
        <is>
          <t>2114131</t>
        </is>
      </c>
      <c r="S2844" s="418" t="inlineStr"/>
      <c r="T2844" s="418">
        <f>R2844=S2844</f>
        <v/>
      </c>
      <c r="U2844" s="418">
        <f>AND(MONTH(F2844)=MONTH(Y2844), YEAR(F2844)=YEAR(Y2844))</f>
        <v/>
      </c>
      <c r="V2844" s="418">
        <f>AND(AC2844&lt;&gt;"", 'Company information'!D$4&lt;&gt;"", RIGHT(SUBSTITUTE(AC2844,"-",""),9)=RIGHT(SUBSTITUTE('Company information'!D$4,"-",""),9))</f>
        <v/>
      </c>
      <c r="W2844" s="418">
        <f>AI2844-I2844</f>
        <v/>
      </c>
      <c r="X2844" s="455" t="n"/>
      <c r="Y2844" s="417" t="n"/>
      <c r="Z2844" s="418" t="n"/>
      <c r="AA2844" s="418" t="n"/>
      <c r="AB2844" s="418" t="n"/>
      <c r="AC2844" s="418" t="n"/>
      <c r="AD2844" s="418" t="n"/>
      <c r="AE2844" s="455" t="n"/>
      <c r="AF2844" s="455" t="n"/>
      <c r="AG2844" s="455" t="n"/>
      <c r="AH2844" s="455" t="n"/>
      <c r="AI2844" s="455" t="n"/>
      <c r="AJ2844" s="455" t="n"/>
      <c r="AK2844" s="455" t="n"/>
      <c r="AL2844" s="455" t="n"/>
      <c r="AM2844" s="455" t="n"/>
      <c r="AN2844" s="455" t="n"/>
      <c r="AO2844" s="455" t="n"/>
      <c r="AP2844" s="455" t="n"/>
      <c r="AQ2844" s="455" t="n"/>
      <c r="AR2844" s="418" t="n"/>
      <c r="AS2844" s="418" t="n"/>
      <c r="AT2844" s="418" t="n"/>
    </row>
    <row r="2845">
      <c r="A2845" s="417" t="n">
        <v>2836</v>
      </c>
      <c r="B2845" s="418" t="inlineStr">
        <is>
          <t>Lift on/ Lift off</t>
        </is>
      </c>
      <c r="C2845" s="418" t="inlineStr">
        <is>
          <t>កំពង់ផែស្វយ័តក្រុងព្រះសីហនុ</t>
        </is>
      </c>
      <c r="D2845" s="418" t="inlineStr">
        <is>
          <t>L001-100044638</t>
        </is>
      </c>
      <c r="E2845" s="418" t="inlineStr">
        <is>
          <t>140960</t>
        </is>
      </c>
      <c r="F2845" s="419" t="n">
        <v>44434</v>
      </c>
      <c r="G2845" s="420" t="n">
        <v>139468</v>
      </c>
      <c r="H2845" s="418" t="n"/>
      <c r="I2845" s="455" t="n">
        <v>139468</v>
      </c>
      <c r="J2845" s="418">
        <f>IF(L2845&lt;&gt;"",L2845,K2845)</f>
        <v/>
      </c>
      <c r="K2845" s="418">
        <f>IF(AND(T2845=TRUE, U2845=TRUE, V2845=TRUE), IF(W2845&lt;-0.05, "អនុញ្ញាត (អ្នកផ្គត់ផ្គង់ប្រកាសខ្វះ)", "បានប្រកាស (អនុញ្ញាត)"), IF(AND(T2845=FALSE, U2845=FALSE, V2845=FALSE), "ព្យួរទុក (មិនមានទិន្នន័យ)", "ប្រកាសខុស (ព្យួរទុក)"))</f>
        <v/>
      </c>
      <c r="L2845" s="418" t="inlineStr"/>
      <c r="M2845" s="418" t="inlineStr"/>
      <c r="N2845" s="455" t="n"/>
      <c r="O2845" s="455">
        <f>IF(W2845&lt;0,AI2845,I2845)</f>
        <v/>
      </c>
      <c r="P2845" s="455">
        <f>I2845-O2845</f>
        <v/>
      </c>
      <c r="Q2845" s="418" t="n"/>
      <c r="R2845" s="418" t="inlineStr">
        <is>
          <t>140960</t>
        </is>
      </c>
      <c r="S2845" s="418" t="inlineStr"/>
      <c r="T2845" s="418">
        <f>R2845=S2845</f>
        <v/>
      </c>
      <c r="U2845" s="418">
        <f>AND(MONTH(F2845)=MONTH(Y2845), YEAR(F2845)=YEAR(Y2845))</f>
        <v/>
      </c>
      <c r="V2845" s="418">
        <f>AND(AC2845&lt;&gt;"", 'Company information'!D$4&lt;&gt;"", RIGHT(SUBSTITUTE(AC2845,"-",""),9)=RIGHT(SUBSTITUTE('Company information'!D$4,"-",""),9))</f>
        <v/>
      </c>
      <c r="W2845" s="418">
        <f>AI2845-I2845</f>
        <v/>
      </c>
      <c r="X2845" s="455" t="n"/>
      <c r="Y2845" s="417" t="n"/>
      <c r="Z2845" s="418" t="n"/>
      <c r="AA2845" s="418" t="n"/>
      <c r="AB2845" s="418" t="n"/>
      <c r="AC2845" s="418" t="n"/>
      <c r="AD2845" s="418" t="n"/>
      <c r="AE2845" s="455" t="n"/>
      <c r="AF2845" s="455" t="n"/>
      <c r="AG2845" s="455" t="n"/>
      <c r="AH2845" s="455" t="n"/>
      <c r="AI2845" s="455" t="n"/>
      <c r="AJ2845" s="455" t="n"/>
      <c r="AK2845" s="455" t="n"/>
      <c r="AL2845" s="455" t="n"/>
      <c r="AM2845" s="455" t="n"/>
      <c r="AN2845" s="455" t="n"/>
      <c r="AO2845" s="455" t="n"/>
      <c r="AP2845" s="455" t="n"/>
      <c r="AQ2845" s="455" t="n"/>
      <c r="AR2845" s="418" t="n"/>
      <c r="AS2845" s="418" t="n"/>
      <c r="AT2845" s="418" t="n"/>
    </row>
    <row r="2846">
      <c r="A2846" s="417" t="n">
        <v>2837</v>
      </c>
      <c r="B2846" s="418" t="inlineStr">
        <is>
          <t>Lift on/ Lift off</t>
        </is>
      </c>
      <c r="C2846" s="418" t="inlineStr">
        <is>
          <t>កំពង់ផែស្វយ័តភ្នំពេញ "ក.ស.ភ"</t>
        </is>
      </c>
      <c r="D2846" s="418" t="inlineStr">
        <is>
          <t>L001-100044999</t>
        </is>
      </c>
      <c r="E2846" s="418" t="inlineStr">
        <is>
          <t>INV20210847129</t>
        </is>
      </c>
      <c r="F2846" s="419" t="n">
        <v>44427</v>
      </c>
      <c r="G2846" s="420" t="n">
        <v>19584</v>
      </c>
      <c r="H2846" s="418" t="n"/>
      <c r="I2846" s="455" t="n">
        <v>19584</v>
      </c>
      <c r="J2846" s="418">
        <f>IF(L2846&lt;&gt;"",L2846,K2846)</f>
        <v/>
      </c>
      <c r="K2846" s="418">
        <f>IF(AND(T2846=TRUE, U2846=TRUE, V2846=TRUE), IF(W2846&lt;-0.05, "អនុញ្ញាត (អ្នកផ្គត់ផ្គង់ប្រកាសខ្វះ)", "បានប្រកាស (អនុញ្ញាត)"), IF(AND(T2846=FALSE, U2846=FALSE, V2846=FALSE), "ព្យួរទុក (មិនមានទិន្នន័យ)", "ប្រកាសខុស (ព្យួរទុក)"))</f>
        <v/>
      </c>
      <c r="L2846" s="418" t="inlineStr"/>
      <c r="M2846" s="418" t="inlineStr"/>
      <c r="N2846" s="455" t="n"/>
      <c r="O2846" s="455">
        <f>IF(W2846&lt;0,AI2846,I2846)</f>
        <v/>
      </c>
      <c r="P2846" s="455">
        <f>I2846-O2846</f>
        <v/>
      </c>
      <c r="Q2846" s="418" t="n"/>
      <c r="R2846" s="418" t="inlineStr">
        <is>
          <t>INV20210847129</t>
        </is>
      </c>
      <c r="S2846" s="418" t="inlineStr"/>
      <c r="T2846" s="418">
        <f>R2846=S2846</f>
        <v/>
      </c>
      <c r="U2846" s="418">
        <f>AND(MONTH(F2846)=MONTH(Y2846), YEAR(F2846)=YEAR(Y2846))</f>
        <v/>
      </c>
      <c r="V2846" s="418">
        <f>AND(AC2846&lt;&gt;"", 'Company information'!D$4&lt;&gt;"", RIGHT(SUBSTITUTE(AC2846,"-",""),9)=RIGHT(SUBSTITUTE('Company information'!D$4,"-",""),9))</f>
        <v/>
      </c>
      <c r="W2846" s="418">
        <f>AI2846-I2846</f>
        <v/>
      </c>
      <c r="X2846" s="455" t="n"/>
      <c r="Y2846" s="417" t="n"/>
      <c r="Z2846" s="418" t="n"/>
      <c r="AA2846" s="418" t="n"/>
      <c r="AB2846" s="418" t="n"/>
      <c r="AC2846" s="418" t="n"/>
      <c r="AD2846" s="418" t="n"/>
      <c r="AE2846" s="455" t="n"/>
      <c r="AF2846" s="455" t="n"/>
      <c r="AG2846" s="455" t="n"/>
      <c r="AH2846" s="455" t="n"/>
      <c r="AI2846" s="455" t="n"/>
      <c r="AJ2846" s="455" t="n"/>
      <c r="AK2846" s="455" t="n"/>
      <c r="AL2846" s="455" t="n"/>
      <c r="AM2846" s="455" t="n"/>
      <c r="AN2846" s="455" t="n"/>
      <c r="AO2846" s="455" t="n"/>
      <c r="AP2846" s="455" t="n"/>
      <c r="AQ2846" s="455" t="n"/>
      <c r="AR2846" s="418" t="n"/>
      <c r="AS2846" s="418" t="n"/>
      <c r="AT2846" s="418" t="n"/>
    </row>
    <row r="2847">
      <c r="A2847" s="417" t="n">
        <v>2838</v>
      </c>
      <c r="B2847" s="418" t="inlineStr">
        <is>
          <t>Lift on/ Lift off</t>
        </is>
      </c>
      <c r="C2847" s="418" t="inlineStr">
        <is>
          <t>កំពង់ផែស្វយ័តភ្នំពេញ "ក.ស.ភ"</t>
        </is>
      </c>
      <c r="D2847" s="418" t="inlineStr">
        <is>
          <t>L001-100044999</t>
        </is>
      </c>
      <c r="E2847" s="418" t="inlineStr">
        <is>
          <t>INV20210847130</t>
        </is>
      </c>
      <c r="F2847" s="419" t="n">
        <v>44427</v>
      </c>
      <c r="G2847" s="420" t="n">
        <v>58752</v>
      </c>
      <c r="H2847" s="418" t="n"/>
      <c r="I2847" s="455" t="n">
        <v>58752</v>
      </c>
      <c r="J2847" s="418">
        <f>IF(L2847&lt;&gt;"",L2847,K2847)</f>
        <v/>
      </c>
      <c r="K2847" s="418">
        <f>IF(AND(T2847=TRUE, U2847=TRUE, V2847=TRUE), IF(W2847&lt;-0.05, "អនុញ្ញាត (អ្នកផ្គត់ផ្គង់ប្រកាសខ្វះ)", "បានប្រកាស (អនុញ្ញាត)"), IF(AND(T2847=FALSE, U2847=FALSE, V2847=FALSE), "ព្យួរទុក (មិនមានទិន្នន័យ)", "ប្រកាសខុស (ព្យួរទុក)"))</f>
        <v/>
      </c>
      <c r="L2847" s="418" t="inlineStr"/>
      <c r="M2847" s="418" t="inlineStr"/>
      <c r="N2847" s="455" t="n"/>
      <c r="O2847" s="455">
        <f>IF(W2847&lt;0,AI2847,I2847)</f>
        <v/>
      </c>
      <c r="P2847" s="455">
        <f>I2847-O2847</f>
        <v/>
      </c>
      <c r="Q2847" s="418" t="n"/>
      <c r="R2847" s="418" t="inlineStr">
        <is>
          <t>INV20210847130</t>
        </is>
      </c>
      <c r="S2847" s="418" t="inlineStr"/>
      <c r="T2847" s="418">
        <f>R2847=S2847</f>
        <v/>
      </c>
      <c r="U2847" s="418">
        <f>AND(MONTH(F2847)=MONTH(Y2847), YEAR(F2847)=YEAR(Y2847))</f>
        <v/>
      </c>
      <c r="V2847" s="418">
        <f>AND(AC2847&lt;&gt;"", 'Company information'!D$4&lt;&gt;"", RIGHT(SUBSTITUTE(AC2847,"-",""),9)=RIGHT(SUBSTITUTE('Company information'!D$4,"-",""),9))</f>
        <v/>
      </c>
      <c r="W2847" s="418">
        <f>AI2847-I2847</f>
        <v/>
      </c>
      <c r="X2847" s="455" t="n"/>
      <c r="Y2847" s="417" t="n"/>
      <c r="Z2847" s="418" t="n"/>
      <c r="AA2847" s="418" t="n"/>
      <c r="AB2847" s="418" t="n"/>
      <c r="AC2847" s="418" t="n"/>
      <c r="AD2847" s="418" t="n"/>
      <c r="AE2847" s="455" t="n"/>
      <c r="AF2847" s="455" t="n"/>
      <c r="AG2847" s="455" t="n"/>
      <c r="AH2847" s="455" t="n"/>
      <c r="AI2847" s="455" t="n"/>
      <c r="AJ2847" s="455" t="n"/>
      <c r="AK2847" s="455" t="n"/>
      <c r="AL2847" s="455" t="n"/>
      <c r="AM2847" s="455" t="n"/>
      <c r="AN2847" s="455" t="n"/>
      <c r="AO2847" s="455" t="n"/>
      <c r="AP2847" s="455" t="n"/>
      <c r="AQ2847" s="455" t="n"/>
      <c r="AR2847" s="418" t="n"/>
      <c r="AS2847" s="418" t="n"/>
      <c r="AT2847" s="418" t="n"/>
    </row>
    <row r="2848">
      <c r="A2848" s="417" t="n">
        <v>2839</v>
      </c>
      <c r="B2848" s="418" t="inlineStr">
        <is>
          <t>Lift on/ Lift off</t>
        </is>
      </c>
      <c r="C2848" s="418" t="inlineStr">
        <is>
          <t>កំពង់ផែស្វយ័តភ្នំពេញ "ក.ស.ភ"</t>
        </is>
      </c>
      <c r="D2848" s="418" t="inlineStr">
        <is>
          <t>L001-100044999</t>
        </is>
      </c>
      <c r="E2848" s="418" t="inlineStr">
        <is>
          <t>INV20210848531</t>
        </is>
      </c>
      <c r="F2848" s="419" t="n">
        <v>44432</v>
      </c>
      <c r="G2848" s="420" t="n">
        <v>1224</v>
      </c>
      <c r="H2848" s="418" t="n"/>
      <c r="I2848" s="455" t="n">
        <v>1224</v>
      </c>
      <c r="J2848" s="418">
        <f>IF(L2848&lt;&gt;"",L2848,K2848)</f>
        <v/>
      </c>
      <c r="K2848" s="418">
        <f>IF(AND(T2848=TRUE, U2848=TRUE, V2848=TRUE), IF(W2848&lt;-0.05, "អនុញ្ញាត (អ្នកផ្គត់ផ្គង់ប្រកាសខ្វះ)", "បានប្រកាស (អនុញ្ញាត)"), IF(AND(T2848=FALSE, U2848=FALSE, V2848=FALSE), "ព្យួរទុក (មិនមានទិន្នន័យ)", "ប្រកាសខុស (ព្យួរទុក)"))</f>
        <v/>
      </c>
      <c r="L2848" s="418" t="inlineStr"/>
      <c r="M2848" s="418" t="inlineStr"/>
      <c r="N2848" s="455" t="n"/>
      <c r="O2848" s="455">
        <f>IF(W2848&lt;0,AI2848,I2848)</f>
        <v/>
      </c>
      <c r="P2848" s="455">
        <f>I2848-O2848</f>
        <v/>
      </c>
      <c r="Q2848" s="418" t="n"/>
      <c r="R2848" s="418" t="inlineStr">
        <is>
          <t>INV20210848531</t>
        </is>
      </c>
      <c r="S2848" s="418" t="inlineStr"/>
      <c r="T2848" s="418">
        <f>R2848=S2848</f>
        <v/>
      </c>
      <c r="U2848" s="418">
        <f>AND(MONTH(F2848)=MONTH(Y2848), YEAR(F2848)=YEAR(Y2848))</f>
        <v/>
      </c>
      <c r="V2848" s="418">
        <f>AND(AC2848&lt;&gt;"", 'Company information'!D$4&lt;&gt;"", RIGHT(SUBSTITUTE(AC2848,"-",""),9)=RIGHT(SUBSTITUTE('Company information'!D$4,"-",""),9))</f>
        <v/>
      </c>
      <c r="W2848" s="418">
        <f>AI2848-I2848</f>
        <v/>
      </c>
      <c r="X2848" s="455" t="n"/>
      <c r="Y2848" s="417" t="n"/>
      <c r="Z2848" s="418" t="n"/>
      <c r="AA2848" s="418" t="n"/>
      <c r="AB2848" s="418" t="n"/>
      <c r="AC2848" s="418" t="n"/>
      <c r="AD2848" s="418" t="n"/>
      <c r="AE2848" s="455" t="n"/>
      <c r="AF2848" s="455" t="n"/>
      <c r="AG2848" s="455" t="n"/>
      <c r="AH2848" s="455" t="n"/>
      <c r="AI2848" s="455" t="n"/>
      <c r="AJ2848" s="455" t="n"/>
      <c r="AK2848" s="455" t="n"/>
      <c r="AL2848" s="455" t="n"/>
      <c r="AM2848" s="455" t="n"/>
      <c r="AN2848" s="455" t="n"/>
      <c r="AO2848" s="455" t="n"/>
      <c r="AP2848" s="455" t="n"/>
      <c r="AQ2848" s="455" t="n"/>
      <c r="AR2848" s="418" t="n"/>
      <c r="AS2848" s="418" t="n"/>
      <c r="AT2848" s="418" t="n"/>
    </row>
    <row r="2849">
      <c r="A2849" s="417" t="n">
        <v>2840</v>
      </c>
      <c r="B2849" s="418" t="inlineStr">
        <is>
          <t>Lift on/ Lift off</t>
        </is>
      </c>
      <c r="C2849" s="418" t="inlineStr">
        <is>
          <t>កំពង់ផែស្វយ័តភ្នំពេញ "ក.ស.ភ"</t>
        </is>
      </c>
      <c r="D2849" s="418" t="inlineStr">
        <is>
          <t>L001-100044999</t>
        </is>
      </c>
      <c r="E2849" s="418" t="inlineStr">
        <is>
          <t>INV20210845698</t>
        </is>
      </c>
      <c r="F2849" s="419" t="n">
        <v>44422</v>
      </c>
      <c r="G2849" s="420" t="n">
        <v>19579</v>
      </c>
      <c r="H2849" s="418" t="n"/>
      <c r="I2849" s="455" t="n">
        <v>19579</v>
      </c>
      <c r="J2849" s="418">
        <f>IF(L2849&lt;&gt;"",L2849,K2849)</f>
        <v/>
      </c>
      <c r="K2849" s="418">
        <f>IF(AND(T2849=TRUE, U2849=TRUE, V2849=TRUE), IF(W2849&lt;-0.05, "អនុញ្ញាត (អ្នកផ្គត់ផ្គង់ប្រកាសខ្វះ)", "បានប្រកាស (អនុញ្ញាត)"), IF(AND(T2849=FALSE, U2849=FALSE, V2849=FALSE), "ព្យួរទុក (មិនមានទិន្នន័យ)", "ប្រកាសខុស (ព្យួរទុក)"))</f>
        <v/>
      </c>
      <c r="L2849" s="418" t="inlineStr"/>
      <c r="M2849" s="418" t="inlineStr"/>
      <c r="N2849" s="455" t="n"/>
      <c r="O2849" s="455">
        <f>IF(W2849&lt;0,AI2849,I2849)</f>
        <v/>
      </c>
      <c r="P2849" s="455">
        <f>I2849-O2849</f>
        <v/>
      </c>
      <c r="Q2849" s="418" t="n"/>
      <c r="R2849" s="418" t="inlineStr">
        <is>
          <t>INV20210845698</t>
        </is>
      </c>
      <c r="S2849" s="418" t="inlineStr"/>
      <c r="T2849" s="418">
        <f>R2849=S2849</f>
        <v/>
      </c>
      <c r="U2849" s="418">
        <f>AND(MONTH(F2849)=MONTH(Y2849), YEAR(F2849)=YEAR(Y2849))</f>
        <v/>
      </c>
      <c r="V2849" s="418">
        <f>AND(AC2849&lt;&gt;"", 'Company information'!D$4&lt;&gt;"", RIGHT(SUBSTITUTE(AC2849,"-",""),9)=RIGHT(SUBSTITUTE('Company information'!D$4,"-",""),9))</f>
        <v/>
      </c>
      <c r="W2849" s="418">
        <f>AI2849-I2849</f>
        <v/>
      </c>
      <c r="X2849" s="455" t="n"/>
      <c r="Y2849" s="417" t="n"/>
      <c r="Z2849" s="418" t="n"/>
      <c r="AA2849" s="418" t="n"/>
      <c r="AB2849" s="418" t="n"/>
      <c r="AC2849" s="418" t="n"/>
      <c r="AD2849" s="418" t="n"/>
      <c r="AE2849" s="455" t="n"/>
      <c r="AF2849" s="455" t="n"/>
      <c r="AG2849" s="455" t="n"/>
      <c r="AH2849" s="455" t="n"/>
      <c r="AI2849" s="455" t="n"/>
      <c r="AJ2849" s="455" t="n"/>
      <c r="AK2849" s="455" t="n"/>
      <c r="AL2849" s="455" t="n"/>
      <c r="AM2849" s="455" t="n"/>
      <c r="AN2849" s="455" t="n"/>
      <c r="AO2849" s="455" t="n"/>
      <c r="AP2849" s="455" t="n"/>
      <c r="AQ2849" s="455" t="n"/>
      <c r="AR2849" s="418" t="n"/>
      <c r="AS2849" s="418" t="n"/>
      <c r="AT2849" s="418" t="n"/>
    </row>
    <row r="2850">
      <c r="A2850" s="417" t="n">
        <v>2841</v>
      </c>
      <c r="B2850" s="418" t="inlineStr">
        <is>
          <t>Lift on/ Lift off</t>
        </is>
      </c>
      <c r="C2850" s="418" t="inlineStr">
        <is>
          <t>កំពង់ផែស្វយ័តក្រុងព្រះសីហនុ</t>
        </is>
      </c>
      <c r="D2850" s="418" t="inlineStr">
        <is>
          <t>L001-100044638</t>
        </is>
      </c>
      <c r="E2850" s="418" t="inlineStr">
        <is>
          <t>132293</t>
        </is>
      </c>
      <c r="F2850" s="419" t="n">
        <v>44538</v>
      </c>
      <c r="G2850" s="420" t="n">
        <v>15496</v>
      </c>
      <c r="H2850" s="418" t="n"/>
      <c r="I2850" s="455" t="n">
        <v>15496</v>
      </c>
      <c r="J2850" s="418">
        <f>IF(L2850&lt;&gt;"",L2850,K2850)</f>
        <v/>
      </c>
      <c r="K2850" s="418">
        <f>IF(AND(T2850=TRUE, U2850=TRUE, V2850=TRUE), IF(W2850&lt;-0.05, "អនុញ្ញាត (អ្នកផ្គត់ផ្គង់ប្រកាសខ្វះ)", "បានប្រកាស (អនុញ្ញាត)"), IF(AND(T2850=FALSE, U2850=FALSE, V2850=FALSE), "ព្យួរទុក (មិនមានទិន្នន័យ)", "ប្រកាសខុស (ព្យួរទុក)"))</f>
        <v/>
      </c>
      <c r="L2850" s="418" t="inlineStr"/>
      <c r="M2850" s="418" t="inlineStr"/>
      <c r="N2850" s="455" t="n"/>
      <c r="O2850" s="455">
        <f>IF(W2850&lt;0,AI2850,I2850)</f>
        <v/>
      </c>
      <c r="P2850" s="455">
        <f>I2850-O2850</f>
        <v/>
      </c>
      <c r="Q2850" s="418" t="n"/>
      <c r="R2850" s="418" t="inlineStr">
        <is>
          <t>132293</t>
        </is>
      </c>
      <c r="S2850" s="418" t="inlineStr"/>
      <c r="T2850" s="418">
        <f>R2850=S2850</f>
        <v/>
      </c>
      <c r="U2850" s="418">
        <f>AND(MONTH(F2850)=MONTH(Y2850), YEAR(F2850)=YEAR(Y2850))</f>
        <v/>
      </c>
      <c r="V2850" s="418">
        <f>AND(AC2850&lt;&gt;"", 'Company information'!D$4&lt;&gt;"", RIGHT(SUBSTITUTE(AC2850,"-",""),9)=RIGHT(SUBSTITUTE('Company information'!D$4,"-",""),9))</f>
        <v/>
      </c>
      <c r="W2850" s="418">
        <f>AI2850-I2850</f>
        <v/>
      </c>
      <c r="X2850" s="455" t="n"/>
      <c r="Y2850" s="417" t="n"/>
      <c r="Z2850" s="418" t="n"/>
      <c r="AA2850" s="418" t="n"/>
      <c r="AB2850" s="418" t="n"/>
      <c r="AC2850" s="418" t="n"/>
      <c r="AD2850" s="418" t="n"/>
      <c r="AE2850" s="455" t="n"/>
      <c r="AF2850" s="455" t="n"/>
      <c r="AG2850" s="455" t="n"/>
      <c r="AH2850" s="455" t="n"/>
      <c r="AI2850" s="455" t="n"/>
      <c r="AJ2850" s="455" t="n"/>
      <c r="AK2850" s="455" t="n"/>
      <c r="AL2850" s="455" t="n"/>
      <c r="AM2850" s="455" t="n"/>
      <c r="AN2850" s="455" t="n"/>
      <c r="AO2850" s="455" t="n"/>
      <c r="AP2850" s="455" t="n"/>
      <c r="AQ2850" s="455" t="n"/>
      <c r="AR2850" s="418" t="n"/>
      <c r="AS2850" s="418" t="n"/>
      <c r="AT2850" s="418" t="n"/>
    </row>
    <row r="2851">
      <c r="A2851" s="417" t="n">
        <v>2842</v>
      </c>
      <c r="B2851" s="418" t="inlineStr">
        <is>
          <t>G40 PET Blister Cover</t>
        </is>
      </c>
      <c r="C2851" s="418" t="inlineStr">
        <is>
          <t>ខេមបូឌាន វ៉ាយភីស៊ី ត្រេឌីង ឯ.ក</t>
        </is>
      </c>
      <c r="D2851" s="418" t="inlineStr">
        <is>
          <t>B108-901904896</t>
        </is>
      </c>
      <c r="E2851" s="418" t="inlineStr">
        <is>
          <t>YPC2021/08-0011</t>
        </is>
      </c>
      <c r="F2851" s="419" t="n">
        <v>44438</v>
      </c>
      <c r="G2851" s="420" t="n">
        <v>5302700</v>
      </c>
      <c r="H2851" s="418" t="n"/>
      <c r="I2851" s="455" t="n">
        <v>5302700</v>
      </c>
      <c r="J2851" s="418">
        <f>IF(L2851&lt;&gt;"",L2851,K2851)</f>
        <v/>
      </c>
      <c r="K2851" s="418">
        <f>IF(AND(T2851=TRUE, U2851=TRUE, V2851=TRUE), IF(W2851&lt;-0.05, "អនុញ្ញាត (អ្នកផ្គត់ផ្គង់ប្រកាសខ្វះ)", "បានប្រកាស (អនុញ្ញាត)"), IF(AND(T2851=FALSE, U2851=FALSE, V2851=FALSE), "ព្យួរទុក (មិនមានទិន្នន័យ)", "ប្រកាសខុស (ព្យួរទុក)"))</f>
        <v/>
      </c>
      <c r="L2851" s="418" t="inlineStr"/>
      <c r="M2851" s="418" t="inlineStr"/>
      <c r="N2851" s="455" t="n"/>
      <c r="O2851" s="455">
        <f>IF(W2851&lt;0,AI2851,I2851)</f>
        <v/>
      </c>
      <c r="P2851" s="455">
        <f>I2851-O2851</f>
        <v/>
      </c>
      <c r="Q2851" s="418" t="n"/>
      <c r="R2851" s="418" t="inlineStr">
        <is>
          <t>YPC2021/08-0011</t>
        </is>
      </c>
      <c r="S2851" s="418" t="inlineStr"/>
      <c r="T2851" s="418">
        <f>R2851=S2851</f>
        <v/>
      </c>
      <c r="U2851" s="418">
        <f>AND(MONTH(F2851)=MONTH(Y2851), YEAR(F2851)=YEAR(Y2851))</f>
        <v/>
      </c>
      <c r="V2851" s="418">
        <f>AND(AC2851&lt;&gt;"", 'Company information'!D$4&lt;&gt;"", RIGHT(SUBSTITUTE(AC2851,"-",""),9)=RIGHT(SUBSTITUTE('Company information'!D$4,"-",""),9))</f>
        <v/>
      </c>
      <c r="W2851" s="418">
        <f>AI2851-I2851</f>
        <v/>
      </c>
      <c r="X2851" s="455" t="n"/>
      <c r="Y2851" s="417" t="n"/>
      <c r="Z2851" s="418" t="n"/>
      <c r="AA2851" s="418" t="n"/>
      <c r="AB2851" s="418" t="n"/>
      <c r="AC2851" s="418" t="n"/>
      <c r="AD2851" s="418" t="n"/>
      <c r="AE2851" s="455" t="n"/>
      <c r="AF2851" s="455" t="n"/>
      <c r="AG2851" s="455" t="n"/>
      <c r="AH2851" s="455" t="n"/>
      <c r="AI2851" s="455" t="n"/>
      <c r="AJ2851" s="455" t="n"/>
      <c r="AK2851" s="455" t="n"/>
      <c r="AL2851" s="455" t="n"/>
      <c r="AM2851" s="455" t="n"/>
      <c r="AN2851" s="455" t="n"/>
      <c r="AO2851" s="455" t="n"/>
      <c r="AP2851" s="455" t="n"/>
      <c r="AQ2851" s="455" t="n"/>
      <c r="AR2851" s="418" t="n"/>
      <c r="AS2851" s="418" t="n"/>
      <c r="AT2851" s="418" t="n"/>
    </row>
    <row r="2852">
      <c r="A2852" s="417" t="n">
        <v>2843</v>
      </c>
      <c r="B2852" s="418" t="inlineStr">
        <is>
          <t>ក្រដាសកាតុងធ្វើកេស</t>
        </is>
      </c>
      <c r="C2852" s="418" t="inlineStr">
        <is>
          <t>យី មីង ភែកឃីជីង ឯ.ក</t>
        </is>
      </c>
      <c r="D2852" s="418" t="inlineStr">
        <is>
          <t>B108-902101335</t>
        </is>
      </c>
      <c r="E2852" s="418" t="inlineStr">
        <is>
          <t>YM-0002</t>
        </is>
      </c>
      <c r="F2852" s="419" t="n">
        <v>44439</v>
      </c>
      <c r="G2852" s="420" t="n">
        <v>5531723</v>
      </c>
      <c r="H2852" s="418" t="n"/>
      <c r="I2852" s="455" t="n">
        <v>5531723</v>
      </c>
      <c r="J2852" s="418">
        <f>IF(L2852&lt;&gt;"",L2852,K2852)</f>
        <v/>
      </c>
      <c r="K2852" s="418">
        <f>IF(AND(T2852=TRUE, U2852=TRUE, V2852=TRUE), IF(W2852&lt;-0.05, "អនុញ្ញាត (អ្នកផ្គត់ផ្គង់ប្រកាសខ្វះ)", "បានប្រកាស (អនុញ្ញាត)"), IF(AND(T2852=FALSE, U2852=FALSE, V2852=FALSE), "ព្យួរទុក (មិនមានទិន្នន័យ)", "ប្រកាសខុស (ព្យួរទុក)"))</f>
        <v/>
      </c>
      <c r="L2852" s="418" t="inlineStr"/>
      <c r="M2852" s="418" t="inlineStr"/>
      <c r="N2852" s="455" t="n"/>
      <c r="O2852" s="455">
        <f>IF(W2852&lt;0,AI2852,I2852)</f>
        <v/>
      </c>
      <c r="P2852" s="455">
        <f>I2852-O2852</f>
        <v/>
      </c>
      <c r="Q2852" s="418" t="n"/>
      <c r="R2852" s="418" t="inlineStr">
        <is>
          <t>YM-0002</t>
        </is>
      </c>
      <c r="S2852" s="418" t="inlineStr"/>
      <c r="T2852" s="418">
        <f>R2852=S2852</f>
        <v/>
      </c>
      <c r="U2852" s="418">
        <f>AND(MONTH(F2852)=MONTH(Y2852), YEAR(F2852)=YEAR(Y2852))</f>
        <v/>
      </c>
      <c r="V2852" s="418">
        <f>AND(AC2852&lt;&gt;"", 'Company information'!D$4&lt;&gt;"", RIGHT(SUBSTITUTE(AC2852,"-",""),9)=RIGHT(SUBSTITUTE('Company information'!D$4,"-",""),9))</f>
        <v/>
      </c>
      <c r="W2852" s="418">
        <f>AI2852-I2852</f>
        <v/>
      </c>
      <c r="X2852" s="455" t="n"/>
      <c r="Y2852" s="417" t="n"/>
      <c r="Z2852" s="418" t="n"/>
      <c r="AA2852" s="418" t="n"/>
      <c r="AB2852" s="418" t="n"/>
      <c r="AC2852" s="418" t="n"/>
      <c r="AD2852" s="418" t="n"/>
      <c r="AE2852" s="455" t="n"/>
      <c r="AF2852" s="455" t="n"/>
      <c r="AG2852" s="455" t="n"/>
      <c r="AH2852" s="455" t="n"/>
      <c r="AI2852" s="455" t="n"/>
      <c r="AJ2852" s="455" t="n"/>
      <c r="AK2852" s="455" t="n"/>
      <c r="AL2852" s="455" t="n"/>
      <c r="AM2852" s="455" t="n"/>
      <c r="AN2852" s="455" t="n"/>
      <c r="AO2852" s="455" t="n"/>
      <c r="AP2852" s="455" t="n"/>
      <c r="AQ2852" s="455" t="n"/>
      <c r="AR2852" s="418" t="n"/>
      <c r="AS2852" s="418" t="n"/>
      <c r="AT2852" s="418" t="n"/>
    </row>
    <row r="2853">
      <c r="A2853" s="417" t="n">
        <v>2844</v>
      </c>
      <c r="B2853" s="418" t="inlineStr">
        <is>
          <t>Paper label</t>
        </is>
      </c>
      <c r="C2853" s="418" t="inlineStr">
        <is>
          <t>ស៊ីន ហ្វី យ៉ាង ព្រីនធីង &amp; អិកសេសសឺរី ឯ.ក</t>
        </is>
      </c>
      <c r="D2853" s="418" t="inlineStr">
        <is>
          <t>K010-901906822</t>
        </is>
      </c>
      <c r="E2853" s="418" t="inlineStr">
        <is>
          <t>XFY-YD2021123</t>
        </is>
      </c>
      <c r="F2853" s="419" t="n">
        <v>44439</v>
      </c>
      <c r="G2853" s="420" t="n">
        <v>3472035</v>
      </c>
      <c r="H2853" s="418" t="n"/>
      <c r="I2853" s="455" t="n">
        <v>3472035</v>
      </c>
      <c r="J2853" s="418">
        <f>IF(L2853&lt;&gt;"",L2853,K2853)</f>
        <v/>
      </c>
      <c r="K2853" s="418">
        <f>IF(AND(T2853=TRUE, U2853=TRUE, V2853=TRUE), IF(W2853&lt;-0.05, "អនុញ្ញាត (អ្នកផ្គត់ផ្គង់ប្រកាសខ្វះ)", "បានប្រកាស (អនុញ្ញាត)"), IF(AND(T2853=FALSE, U2853=FALSE, V2853=FALSE), "ព្យួរទុក (មិនមានទិន្នន័យ)", "ប្រកាសខុស (ព្យួរទុក)"))</f>
        <v/>
      </c>
      <c r="L2853" s="418" t="inlineStr"/>
      <c r="M2853" s="418" t="inlineStr"/>
      <c r="N2853" s="455" t="n"/>
      <c r="O2853" s="455">
        <f>IF(W2853&lt;0,AI2853,I2853)</f>
        <v/>
      </c>
      <c r="P2853" s="455">
        <f>I2853-O2853</f>
        <v/>
      </c>
      <c r="Q2853" s="418" t="n"/>
      <c r="R2853" s="418" t="inlineStr">
        <is>
          <t>XFY-YD2021123</t>
        </is>
      </c>
      <c r="S2853" s="418" t="inlineStr"/>
      <c r="T2853" s="418">
        <f>R2853=S2853</f>
        <v/>
      </c>
      <c r="U2853" s="418">
        <f>AND(MONTH(F2853)=MONTH(Y2853), YEAR(F2853)=YEAR(Y2853))</f>
        <v/>
      </c>
      <c r="V2853" s="418">
        <f>AND(AC2853&lt;&gt;"", 'Company information'!D$4&lt;&gt;"", RIGHT(SUBSTITUTE(AC2853,"-",""),9)=RIGHT(SUBSTITUTE('Company information'!D$4,"-",""),9))</f>
        <v/>
      </c>
      <c r="W2853" s="418">
        <f>AI2853-I2853</f>
        <v/>
      </c>
      <c r="X2853" s="455" t="n"/>
      <c r="Y2853" s="417" t="n"/>
      <c r="Z2853" s="418" t="n"/>
      <c r="AA2853" s="418" t="n"/>
      <c r="AB2853" s="418" t="n"/>
      <c r="AC2853" s="418" t="n"/>
      <c r="AD2853" s="418" t="n"/>
      <c r="AE2853" s="455" t="n"/>
      <c r="AF2853" s="455" t="n"/>
      <c r="AG2853" s="455" t="n"/>
      <c r="AH2853" s="455" t="n"/>
      <c r="AI2853" s="455" t="n"/>
      <c r="AJ2853" s="455" t="n"/>
      <c r="AK2853" s="455" t="n"/>
      <c r="AL2853" s="455" t="n"/>
      <c r="AM2853" s="455" t="n"/>
      <c r="AN2853" s="455" t="n"/>
      <c r="AO2853" s="455" t="n"/>
      <c r="AP2853" s="455" t="n"/>
      <c r="AQ2853" s="455" t="n"/>
      <c r="AR2853" s="418" t="n"/>
      <c r="AS2853" s="418" t="n"/>
      <c r="AT2853" s="418" t="n"/>
    </row>
    <row r="2854">
      <c r="A2854" s="417" t="n">
        <v>2845</v>
      </c>
      <c r="B2854" s="418" t="inlineStr">
        <is>
          <t>ស្គុតថ្លា</t>
        </is>
      </c>
      <c r="C2854" s="418" t="inlineStr">
        <is>
          <t>ស៊ីន ឌីងយ័ន ស៊ូ មេធៀរៀល ឯ.ក</t>
        </is>
      </c>
      <c r="D2854" s="418" t="inlineStr">
        <is>
          <t>K010-902100418</t>
        </is>
      </c>
      <c r="E2854" s="418" t="inlineStr">
        <is>
          <t>0000055</t>
        </is>
      </c>
      <c r="F2854" s="419" t="n">
        <v>44447</v>
      </c>
      <c r="G2854" s="420" t="n">
        <v>1060020</v>
      </c>
      <c r="H2854" s="418" t="n"/>
      <c r="I2854" s="455" t="n">
        <v>1060020</v>
      </c>
      <c r="J2854" s="418">
        <f>IF(L2854&lt;&gt;"",L2854,K2854)</f>
        <v/>
      </c>
      <c r="K2854" s="418">
        <f>IF(AND(T2854=TRUE, U2854=TRUE, V2854=TRUE), IF(W2854&lt;-0.05, "អនុញ្ញាត (អ្នកផ្គត់ផ្គង់ប្រកាសខ្វះ)", "បានប្រកាស (អនុញ្ញាត)"), IF(AND(T2854=FALSE, U2854=FALSE, V2854=FALSE), "ព្យួរទុក (មិនមានទិន្នន័យ)", "ប្រកាសខុស (ព្យួរទុក)"))</f>
        <v/>
      </c>
      <c r="L2854" s="418" t="inlineStr"/>
      <c r="M2854" s="418" t="inlineStr"/>
      <c r="N2854" s="455" t="n"/>
      <c r="O2854" s="455">
        <f>IF(W2854&lt;0,AI2854,I2854)</f>
        <v/>
      </c>
      <c r="P2854" s="455">
        <f>I2854-O2854</f>
        <v/>
      </c>
      <c r="Q2854" s="418" t="n"/>
      <c r="R2854" s="418" t="inlineStr">
        <is>
          <t>0000055</t>
        </is>
      </c>
      <c r="S2854" s="418" t="inlineStr"/>
      <c r="T2854" s="418">
        <f>R2854=S2854</f>
        <v/>
      </c>
      <c r="U2854" s="418">
        <f>AND(MONTH(F2854)=MONTH(Y2854), YEAR(F2854)=YEAR(Y2854))</f>
        <v/>
      </c>
      <c r="V2854" s="418">
        <f>AND(AC2854&lt;&gt;"", 'Company information'!D$4&lt;&gt;"", RIGHT(SUBSTITUTE(AC2854,"-",""),9)=RIGHT(SUBSTITUTE('Company information'!D$4,"-",""),9))</f>
        <v/>
      </c>
      <c r="W2854" s="418">
        <f>AI2854-I2854</f>
        <v/>
      </c>
      <c r="X2854" s="455" t="n"/>
      <c r="Y2854" s="417" t="n"/>
      <c r="Z2854" s="418" t="n"/>
      <c r="AA2854" s="418" t="n"/>
      <c r="AB2854" s="418" t="n"/>
      <c r="AC2854" s="418" t="n"/>
      <c r="AD2854" s="418" t="n"/>
      <c r="AE2854" s="455" t="n"/>
      <c r="AF2854" s="455" t="n"/>
      <c r="AG2854" s="455" t="n"/>
      <c r="AH2854" s="455" t="n"/>
      <c r="AI2854" s="455" t="n"/>
      <c r="AJ2854" s="455" t="n"/>
      <c r="AK2854" s="455" t="n"/>
      <c r="AL2854" s="455" t="n"/>
      <c r="AM2854" s="455" t="n"/>
      <c r="AN2854" s="455" t="n"/>
      <c r="AO2854" s="455" t="n"/>
      <c r="AP2854" s="455" t="n"/>
      <c r="AQ2854" s="455" t="n"/>
      <c r="AR2854" s="418" t="n"/>
      <c r="AS2854" s="418" t="n"/>
      <c r="AT2854" s="418" t="n"/>
    </row>
    <row r="2855">
      <c r="A2855" s="417" t="n">
        <v>2846</v>
      </c>
      <c r="B2855" s="418" t="inlineStr">
        <is>
          <t>18 FT rope light</t>
        </is>
      </c>
      <c r="C2855" s="418" t="inlineStr">
        <is>
          <t>ម៉ីង យ៉ុង ហ៊ុង អេនធើប្រាយ (ខេមបូឌា) ឯ.ក</t>
        </is>
      </c>
      <c r="D2855" s="418" t="inlineStr">
        <is>
          <t>L001-902005871</t>
        </is>
      </c>
      <c r="E2855" s="418" t="inlineStr">
        <is>
          <t>MYH00001</t>
        </is>
      </c>
      <c r="F2855" s="419" t="n">
        <v>44439</v>
      </c>
      <c r="G2855" s="420" t="n">
        <v>86472377</v>
      </c>
      <c r="H2855" s="418" t="n"/>
      <c r="I2855" s="455" t="n">
        <v>86472377</v>
      </c>
      <c r="J2855" s="418">
        <f>IF(L2855&lt;&gt;"",L2855,K2855)</f>
        <v/>
      </c>
      <c r="K2855" s="418">
        <f>IF(AND(T2855=TRUE, U2855=TRUE, V2855=TRUE), IF(W2855&lt;-0.05, "អនុញ្ញាត (អ្នកផ្គត់ផ្គង់ប្រកាសខ្វះ)", "បានប្រកាស (អនុញ្ញាត)"), IF(AND(T2855=FALSE, U2855=FALSE, V2855=FALSE), "ព្យួរទុក (មិនមានទិន្នន័យ)", "ប្រកាសខុស (ព្យួរទុក)"))</f>
        <v/>
      </c>
      <c r="L2855" s="418" t="inlineStr"/>
      <c r="M2855" s="418" t="inlineStr"/>
      <c r="N2855" s="455" t="n"/>
      <c r="O2855" s="455">
        <f>IF(W2855&lt;0,AI2855,I2855)</f>
        <v/>
      </c>
      <c r="P2855" s="455">
        <f>I2855-O2855</f>
        <v/>
      </c>
      <c r="Q2855" s="418" t="n"/>
      <c r="R2855" s="418" t="inlineStr">
        <is>
          <t>MYH00001</t>
        </is>
      </c>
      <c r="S2855" s="418" t="inlineStr"/>
      <c r="T2855" s="418">
        <f>R2855=S2855</f>
        <v/>
      </c>
      <c r="U2855" s="418">
        <f>AND(MONTH(F2855)=MONTH(Y2855), YEAR(F2855)=YEAR(Y2855))</f>
        <v/>
      </c>
      <c r="V2855" s="418">
        <f>AND(AC2855&lt;&gt;"", 'Company information'!D$4&lt;&gt;"", RIGHT(SUBSTITUTE(AC2855,"-",""),9)=RIGHT(SUBSTITUTE('Company information'!D$4,"-",""),9))</f>
        <v/>
      </c>
      <c r="W2855" s="418">
        <f>AI2855-I2855</f>
        <v/>
      </c>
      <c r="X2855" s="455" t="n"/>
      <c r="Y2855" s="417" t="n"/>
      <c r="Z2855" s="418" t="n"/>
      <c r="AA2855" s="418" t="n"/>
      <c r="AB2855" s="418" t="n"/>
      <c r="AC2855" s="418" t="n"/>
      <c r="AD2855" s="418" t="n"/>
      <c r="AE2855" s="455" t="n"/>
      <c r="AF2855" s="455" t="n"/>
      <c r="AG2855" s="455" t="n"/>
      <c r="AH2855" s="455" t="n"/>
      <c r="AI2855" s="455" t="n"/>
      <c r="AJ2855" s="455" t="n"/>
      <c r="AK2855" s="455" t="n"/>
      <c r="AL2855" s="455" t="n"/>
      <c r="AM2855" s="455" t="n"/>
      <c r="AN2855" s="455" t="n"/>
      <c r="AO2855" s="455" t="n"/>
      <c r="AP2855" s="455" t="n"/>
      <c r="AQ2855" s="455" t="n"/>
      <c r="AR2855" s="418" t="n"/>
      <c r="AS2855" s="418" t="n"/>
      <c r="AT2855" s="418" t="n"/>
    </row>
    <row r="2856">
      <c r="A2856" s="417" t="n">
        <v>2847</v>
      </c>
      <c r="B2856" s="418" t="inlineStr">
        <is>
          <t>Color box ,paper card,PDQ</t>
        </is>
      </c>
      <c r="C2856" s="418" t="inlineStr">
        <is>
          <t>ហឺ ចេង ស៊ីង ភែកឃីជីង (ខេមបូឌា) ឯ.ក</t>
        </is>
      </c>
      <c r="D2856" s="418" t="inlineStr">
        <is>
          <t>L001-902004143</t>
        </is>
      </c>
      <c r="E2856" s="418" t="inlineStr">
        <is>
          <t>000286</t>
        </is>
      </c>
      <c r="F2856" s="419" t="n">
        <v>44439</v>
      </c>
      <c r="G2856" s="420" t="n">
        <v>34693030</v>
      </c>
      <c r="H2856" s="418" t="n"/>
      <c r="I2856" s="455" t="n">
        <v>34693030</v>
      </c>
      <c r="J2856" s="418">
        <f>IF(L2856&lt;&gt;"",L2856,K2856)</f>
        <v/>
      </c>
      <c r="K2856" s="418">
        <f>IF(AND(T2856=TRUE, U2856=TRUE, V2856=TRUE), IF(W2856&lt;-0.05, "អនុញ្ញាត (អ្នកផ្គត់ផ្គង់ប្រកាសខ្វះ)", "បានប្រកាស (អនុញ្ញាត)"), IF(AND(T2856=FALSE, U2856=FALSE, V2856=FALSE), "ព្យួរទុក (មិនមានទិន្នន័យ)", "ប្រកាសខុស (ព្យួរទុក)"))</f>
        <v/>
      </c>
      <c r="L2856" s="418" t="inlineStr"/>
      <c r="M2856" s="418" t="inlineStr"/>
      <c r="N2856" s="455" t="n"/>
      <c r="O2856" s="455">
        <f>IF(W2856&lt;0,AI2856,I2856)</f>
        <v/>
      </c>
      <c r="P2856" s="455">
        <f>I2856-O2856</f>
        <v/>
      </c>
      <c r="Q2856" s="418" t="n"/>
      <c r="R2856" s="418" t="inlineStr">
        <is>
          <t>000286</t>
        </is>
      </c>
      <c r="S2856" s="418" t="inlineStr">
        <is>
          <t>000286</t>
        </is>
      </c>
      <c r="T2856" s="418">
        <f>R2856=S2856</f>
        <v/>
      </c>
      <c r="U2856" s="418">
        <f>AND(MONTH(F2856)=MONTH(Y2856), YEAR(F2856)=YEAR(Y2856))</f>
        <v/>
      </c>
      <c r="V2856" s="418">
        <f>AND(AC2856&lt;&gt;"", 'Company information'!D$4&lt;&gt;"", RIGHT(SUBSTITUTE(AC2856,"-",""),9)=RIGHT(SUBSTITUTE('Company information'!D$4,"-",""),9))</f>
        <v/>
      </c>
      <c r="W2856" s="418">
        <f>AI2856-I2856</f>
        <v/>
      </c>
      <c r="X2856" s="455" t="n"/>
      <c r="Y2856" s="419" t="n">
        <v>44915</v>
      </c>
      <c r="Z2856" s="418" t="inlineStr">
        <is>
          <t>000286</t>
        </is>
      </c>
      <c r="AA2856" s="418" t="inlineStr"/>
      <c r="AB2856" s="418" t="inlineStr">
        <is>
          <t>បុគ្គលជាប់អាករ</t>
        </is>
      </c>
      <c r="AC2856" s="418" t="inlineStr">
        <is>
          <t>L001-901639652</t>
        </is>
      </c>
      <c r="AD2856" s="418" t="inlineStr">
        <is>
          <t>ពីកាសូ ស៊ីធី ហ្គាដិន ឌីវេឡុបម៉ិន ឯ.ក</t>
        </is>
      </c>
      <c r="AE2856" s="455" t="n">
        <v>4254910</v>
      </c>
      <c r="AF2856" s="455" t="n">
        <v>3868100</v>
      </c>
      <c r="AG2856" s="455" t="n">
        <v>0</v>
      </c>
      <c r="AH2856" s="455" t="n">
        <v>0</v>
      </c>
      <c r="AI2856" s="455" t="n">
        <v>386810</v>
      </c>
      <c r="AJ2856" s="455" t="n">
        <v>0</v>
      </c>
      <c r="AK2856" s="455" t="n">
        <v>0</v>
      </c>
      <c r="AL2856" s="455" t="n">
        <v>0</v>
      </c>
      <c r="AM2856" s="455" t="n">
        <v>0</v>
      </c>
      <c r="AN2856" s="455" t="n">
        <v>0</v>
      </c>
      <c r="AO2856" s="455" t="n">
        <v>0</v>
      </c>
      <c r="AP2856" s="455" t="n">
        <v>0</v>
      </c>
      <c r="AQ2856" s="455" t="n">
        <v>0</v>
      </c>
      <c r="AR2856" s="418" t="inlineStr"/>
      <c r="AS2856" s="418" t="inlineStr">
        <is>
          <t>Visa</t>
        </is>
      </c>
      <c r="AT2856" s="418" t="inlineStr">
        <is>
          <t>បានប្រកាសពន្ធ</t>
        </is>
      </c>
    </row>
    <row r="2857">
      <c r="A2857" s="417" t="n">
        <v>2848</v>
      </c>
      <c r="B2857" s="418" t="inlineStr">
        <is>
          <t>ផ្លាកក្រដាសនិងក្រដាស</t>
        </is>
      </c>
      <c r="C2857" s="418" t="inlineStr">
        <is>
          <t>វីអ៊ីស៊ិន (ខេមបូឌា) អ៊ិនដាសស្ទ្រី ឯ.ក</t>
        </is>
      </c>
      <c r="D2857" s="418" t="inlineStr">
        <is>
          <t>L001-901905215</t>
        </is>
      </c>
      <c r="E2857" s="418" t="inlineStr">
        <is>
          <t>000395</t>
        </is>
      </c>
      <c r="F2857" s="419" t="n">
        <v>44435</v>
      </c>
      <c r="G2857" s="420" t="n">
        <v>27946</v>
      </c>
      <c r="H2857" s="418" t="n"/>
      <c r="I2857" s="455" t="n">
        <v>27946</v>
      </c>
      <c r="J2857" s="418">
        <f>IF(L2857&lt;&gt;"",L2857,K2857)</f>
        <v/>
      </c>
      <c r="K2857" s="418">
        <f>IF(AND(T2857=TRUE, U2857=TRUE, V2857=TRUE), IF(W2857&lt;-0.05, "អនុញ្ញាត (អ្នកផ្គត់ផ្គង់ប្រកាសខ្វះ)", "បានប្រកាស (អនុញ្ញាត)"), IF(AND(T2857=FALSE, U2857=FALSE, V2857=FALSE), "ព្យួរទុក (មិនមានទិន្នន័យ)", "ប្រកាសខុស (ព្យួរទុក)"))</f>
        <v/>
      </c>
      <c r="L2857" s="418" t="inlineStr"/>
      <c r="M2857" s="418" t="inlineStr"/>
      <c r="N2857" s="455" t="n"/>
      <c r="O2857" s="455">
        <f>IF(W2857&lt;0,AI2857,I2857)</f>
        <v/>
      </c>
      <c r="P2857" s="455">
        <f>I2857-O2857</f>
        <v/>
      </c>
      <c r="Q2857" s="418" t="n"/>
      <c r="R2857" s="418" t="inlineStr">
        <is>
          <t>000395</t>
        </is>
      </c>
      <c r="S2857" s="418" t="inlineStr"/>
      <c r="T2857" s="418">
        <f>R2857=S2857</f>
        <v/>
      </c>
      <c r="U2857" s="418">
        <f>AND(MONTH(F2857)=MONTH(Y2857), YEAR(F2857)=YEAR(Y2857))</f>
        <v/>
      </c>
      <c r="V2857" s="418">
        <f>AND(AC2857&lt;&gt;"", 'Company information'!D$4&lt;&gt;"", RIGHT(SUBSTITUTE(AC2857,"-",""),9)=RIGHT(SUBSTITUTE('Company information'!D$4,"-",""),9))</f>
        <v/>
      </c>
      <c r="W2857" s="418">
        <f>AI2857-I2857</f>
        <v/>
      </c>
      <c r="X2857" s="455" t="n"/>
      <c r="Y2857" s="417" t="n"/>
      <c r="Z2857" s="418" t="n"/>
      <c r="AA2857" s="418" t="n"/>
      <c r="AB2857" s="418" t="n"/>
      <c r="AC2857" s="418" t="n"/>
      <c r="AD2857" s="418" t="n"/>
      <c r="AE2857" s="455" t="n"/>
      <c r="AF2857" s="455" t="n"/>
      <c r="AG2857" s="455" t="n"/>
      <c r="AH2857" s="455" t="n"/>
      <c r="AI2857" s="455" t="n"/>
      <c r="AJ2857" s="455" t="n"/>
      <c r="AK2857" s="455" t="n"/>
      <c r="AL2857" s="455" t="n"/>
      <c r="AM2857" s="455" t="n"/>
      <c r="AN2857" s="455" t="n"/>
      <c r="AO2857" s="455" t="n"/>
      <c r="AP2857" s="455" t="n"/>
      <c r="AQ2857" s="455" t="n"/>
      <c r="AR2857" s="418" t="n"/>
      <c r="AS2857" s="418" t="n"/>
      <c r="AT2857" s="418" t="n"/>
    </row>
    <row r="2858">
      <c r="A2858" s="417" t="n">
        <v>2849</v>
      </c>
      <c r="B2858" s="418" t="inlineStr">
        <is>
          <t>General pest control service for Aug 2021</t>
        </is>
      </c>
      <c r="C2858" s="418" t="inlineStr">
        <is>
          <t>ភីស៊ីអាយ សឺវីស</t>
        </is>
      </c>
      <c r="D2858" s="418" t="inlineStr">
        <is>
          <t>K010-901639639</t>
        </is>
      </c>
      <c r="E2858" s="418" t="inlineStr">
        <is>
          <t>2021-0159</t>
        </is>
      </c>
      <c r="F2858" s="419" t="n">
        <v>44204</v>
      </c>
      <c r="G2858" s="420" t="n">
        <v>80960</v>
      </c>
      <c r="H2858" s="418" t="n"/>
      <c r="I2858" s="455" t="n">
        <v>80960</v>
      </c>
      <c r="J2858" s="418">
        <f>IF(L2858&lt;&gt;"",L2858,K2858)</f>
        <v/>
      </c>
      <c r="K2858" s="418">
        <f>IF(AND(T2858=TRUE, U2858=TRUE, V2858=TRUE), IF(W2858&lt;-0.05, "អនុញ្ញាត (អ្នកផ្គត់ផ្គង់ប្រកាសខ្វះ)", "បានប្រកាស (អនុញ្ញាត)"), IF(AND(T2858=FALSE, U2858=FALSE, V2858=FALSE), "ព្យួរទុក (មិនមានទិន្នន័យ)", "ប្រកាសខុស (ព្យួរទុក)"))</f>
        <v/>
      </c>
      <c r="L2858" s="418" t="inlineStr"/>
      <c r="M2858" s="418" t="inlineStr"/>
      <c r="N2858" s="455" t="n"/>
      <c r="O2858" s="455">
        <f>IF(W2858&lt;0,AI2858,I2858)</f>
        <v/>
      </c>
      <c r="P2858" s="455">
        <f>I2858-O2858</f>
        <v/>
      </c>
      <c r="Q2858" s="418" t="n"/>
      <c r="R2858" s="418" t="inlineStr">
        <is>
          <t>2021-0159</t>
        </is>
      </c>
      <c r="S2858" s="418" t="inlineStr"/>
      <c r="T2858" s="418">
        <f>R2858=S2858</f>
        <v/>
      </c>
      <c r="U2858" s="418">
        <f>AND(MONTH(F2858)=MONTH(Y2858), YEAR(F2858)=YEAR(Y2858))</f>
        <v/>
      </c>
      <c r="V2858" s="418">
        <f>AND(AC2858&lt;&gt;"", 'Company information'!D$4&lt;&gt;"", RIGHT(SUBSTITUTE(AC2858,"-",""),9)=RIGHT(SUBSTITUTE('Company information'!D$4,"-",""),9))</f>
        <v/>
      </c>
      <c r="W2858" s="418">
        <f>AI2858-I2858</f>
        <v/>
      </c>
      <c r="X2858" s="455" t="n"/>
      <c r="Y2858" s="417" t="n"/>
      <c r="Z2858" s="418" t="n"/>
      <c r="AA2858" s="418" t="n"/>
      <c r="AB2858" s="418" t="n"/>
      <c r="AC2858" s="418" t="n"/>
      <c r="AD2858" s="418" t="n"/>
      <c r="AE2858" s="455" t="n"/>
      <c r="AF2858" s="455" t="n"/>
      <c r="AG2858" s="455" t="n"/>
      <c r="AH2858" s="455" t="n"/>
      <c r="AI2858" s="455" t="n"/>
      <c r="AJ2858" s="455" t="n"/>
      <c r="AK2858" s="455" t="n"/>
      <c r="AL2858" s="455" t="n"/>
      <c r="AM2858" s="455" t="n"/>
      <c r="AN2858" s="455" t="n"/>
      <c r="AO2858" s="455" t="n"/>
      <c r="AP2858" s="455" t="n"/>
      <c r="AQ2858" s="455" t="n"/>
      <c r="AR2858" s="418" t="n"/>
      <c r="AS2858" s="418" t="n"/>
      <c r="AT2858" s="418" t="n"/>
    </row>
    <row r="2859">
      <c r="A2859" s="417" t="n">
        <v>2850</v>
      </c>
      <c r="B2859" s="418" t="inlineStr">
        <is>
          <t>Security guard fee for Aug 2021</t>
        </is>
      </c>
      <c r="C2859" s="418" t="inlineStr">
        <is>
          <t>សហ័ស សិឃ្យូរិធី ឯ.ក</t>
        </is>
      </c>
      <c r="D2859" s="418" t="inlineStr">
        <is>
          <t>K010-107032600</t>
        </is>
      </c>
      <c r="E2859" s="418" t="inlineStr">
        <is>
          <t>SHT210362</t>
        </is>
      </c>
      <c r="F2859" s="419" t="n">
        <v>44431</v>
      </c>
      <c r="G2859" s="420" t="n">
        <v>228480</v>
      </c>
      <c r="H2859" s="418" t="n"/>
      <c r="I2859" s="455" t="n">
        <v>228480</v>
      </c>
      <c r="J2859" s="418">
        <f>IF(L2859&lt;&gt;"",L2859,K2859)</f>
        <v/>
      </c>
      <c r="K2859" s="418">
        <f>IF(AND(T2859=TRUE, U2859=TRUE, V2859=TRUE), IF(W2859&lt;-0.05, "អនុញ្ញាត (អ្នកផ្គត់ផ្គង់ប្រកាសខ្វះ)", "បានប្រកាស (អនុញ្ញាត)"), IF(AND(T2859=FALSE, U2859=FALSE, V2859=FALSE), "ព្យួរទុក (មិនមានទិន្នន័យ)", "ប្រកាសខុស (ព្យួរទុក)"))</f>
        <v/>
      </c>
      <c r="L2859" s="418" t="inlineStr"/>
      <c r="M2859" s="418" t="inlineStr"/>
      <c r="N2859" s="455" t="n"/>
      <c r="O2859" s="455">
        <f>IF(W2859&lt;0,AI2859,I2859)</f>
        <v/>
      </c>
      <c r="P2859" s="455">
        <f>I2859-O2859</f>
        <v/>
      </c>
      <c r="Q2859" s="418" t="n"/>
      <c r="R2859" s="418" t="inlineStr">
        <is>
          <t>SHT210362</t>
        </is>
      </c>
      <c r="S2859" s="418" t="inlineStr"/>
      <c r="T2859" s="418">
        <f>R2859=S2859</f>
        <v/>
      </c>
      <c r="U2859" s="418">
        <f>AND(MONTH(F2859)=MONTH(Y2859), YEAR(F2859)=YEAR(Y2859))</f>
        <v/>
      </c>
      <c r="V2859" s="418">
        <f>AND(AC2859&lt;&gt;"", 'Company information'!D$4&lt;&gt;"", RIGHT(SUBSTITUTE(AC2859,"-",""),9)=RIGHT(SUBSTITUTE('Company information'!D$4,"-",""),9))</f>
        <v/>
      </c>
      <c r="W2859" s="418">
        <f>AI2859-I2859</f>
        <v/>
      </c>
      <c r="X2859" s="455" t="n"/>
      <c r="Y2859" s="417" t="n"/>
      <c r="Z2859" s="418" t="n"/>
      <c r="AA2859" s="418" t="n"/>
      <c r="AB2859" s="418" t="n"/>
      <c r="AC2859" s="418" t="n"/>
      <c r="AD2859" s="418" t="n"/>
      <c r="AE2859" s="455" t="n"/>
      <c r="AF2859" s="455" t="n"/>
      <c r="AG2859" s="455" t="n"/>
      <c r="AH2859" s="455" t="n"/>
      <c r="AI2859" s="455" t="n"/>
      <c r="AJ2859" s="455" t="n"/>
      <c r="AK2859" s="455" t="n"/>
      <c r="AL2859" s="455" t="n"/>
      <c r="AM2859" s="455" t="n"/>
      <c r="AN2859" s="455" t="n"/>
      <c r="AO2859" s="455" t="n"/>
      <c r="AP2859" s="455" t="n"/>
      <c r="AQ2859" s="455" t="n"/>
      <c r="AR2859" s="418" t="n"/>
      <c r="AS2859" s="418" t="n"/>
      <c r="AT2859" s="418" t="n"/>
    </row>
    <row r="2860">
      <c r="A2860" s="417" t="n">
        <v>2851</v>
      </c>
      <c r="B2860" s="418" t="inlineStr">
        <is>
          <t>Waste collection service for Aug 2021</t>
        </is>
      </c>
      <c r="C2860" s="418" t="inlineStr">
        <is>
          <t>ហ្គោមី រីសាយឃល110</t>
        </is>
      </c>
      <c r="D2860" s="418" t="inlineStr">
        <is>
          <t>K010-901503890</t>
        </is>
      </c>
      <c r="E2860" s="418" t="inlineStr">
        <is>
          <t>GR-TIN21/08-004</t>
        </is>
      </c>
      <c r="F2860" s="419" t="n">
        <v>44434</v>
      </c>
      <c r="G2860" s="420" t="n">
        <v>16312</v>
      </c>
      <c r="H2860" s="418" t="n"/>
      <c r="I2860" s="455" t="n">
        <v>16312</v>
      </c>
      <c r="J2860" s="418">
        <f>IF(L2860&lt;&gt;"",L2860,K2860)</f>
        <v/>
      </c>
      <c r="K2860" s="418">
        <f>IF(AND(T2860=TRUE, U2860=TRUE, V2860=TRUE), IF(W2860&lt;-0.05, "អនុញ្ញាត (អ្នកផ្គត់ផ្គង់ប្រកាសខ្វះ)", "បានប្រកាស (អនុញ្ញាត)"), IF(AND(T2860=FALSE, U2860=FALSE, V2860=FALSE), "ព្យួរទុក (មិនមានទិន្នន័យ)", "ប្រកាសខុស (ព្យួរទុក)"))</f>
        <v/>
      </c>
      <c r="L2860" s="418" t="inlineStr"/>
      <c r="M2860" s="418" t="inlineStr"/>
      <c r="N2860" s="455" t="n"/>
      <c r="O2860" s="455">
        <f>IF(W2860&lt;0,AI2860,I2860)</f>
        <v/>
      </c>
      <c r="P2860" s="455">
        <f>I2860-O2860</f>
        <v/>
      </c>
      <c r="Q2860" s="418" t="n"/>
      <c r="R2860" s="418" t="inlineStr">
        <is>
          <t>GR-TIN21/08-004</t>
        </is>
      </c>
      <c r="S2860" s="418" t="inlineStr"/>
      <c r="T2860" s="418">
        <f>R2860=S2860</f>
        <v/>
      </c>
      <c r="U2860" s="418">
        <f>AND(MONTH(F2860)=MONTH(Y2860), YEAR(F2860)=YEAR(Y2860))</f>
        <v/>
      </c>
      <c r="V2860" s="418">
        <f>AND(AC2860&lt;&gt;"", 'Company information'!D$4&lt;&gt;"", RIGHT(SUBSTITUTE(AC2860,"-",""),9)=RIGHT(SUBSTITUTE('Company information'!D$4,"-",""),9))</f>
        <v/>
      </c>
      <c r="W2860" s="418">
        <f>AI2860-I2860</f>
        <v/>
      </c>
      <c r="X2860" s="455" t="n"/>
      <c r="Y2860" s="417" t="n"/>
      <c r="Z2860" s="418" t="n"/>
      <c r="AA2860" s="418" t="n"/>
      <c r="AB2860" s="418" t="n"/>
      <c r="AC2860" s="418" t="n"/>
      <c r="AD2860" s="418" t="n"/>
      <c r="AE2860" s="455" t="n"/>
      <c r="AF2860" s="455" t="n"/>
      <c r="AG2860" s="455" t="n"/>
      <c r="AH2860" s="455" t="n"/>
      <c r="AI2860" s="455" t="n"/>
      <c r="AJ2860" s="455" t="n"/>
      <c r="AK2860" s="455" t="n"/>
      <c r="AL2860" s="455" t="n"/>
      <c r="AM2860" s="455" t="n"/>
      <c r="AN2860" s="455" t="n"/>
      <c r="AO2860" s="455" t="n"/>
      <c r="AP2860" s="455" t="n"/>
      <c r="AQ2860" s="455" t="n"/>
      <c r="AR2860" s="418" t="n"/>
      <c r="AS2860" s="418" t="n"/>
      <c r="AT2860" s="418" t="n"/>
    </row>
    <row r="2861">
      <c r="A2861" s="417" t="n">
        <v>2852</v>
      </c>
      <c r="B2861" s="418" t="inlineStr">
        <is>
          <t>Rental machine canon IR-2525</t>
        </is>
      </c>
      <c r="C2861" s="418" t="inlineStr">
        <is>
          <t>អិនធីអិល តិចណូឡូជី</t>
        </is>
      </c>
      <c r="D2861" s="418" t="inlineStr">
        <is>
          <t>K005-901900283</t>
        </is>
      </c>
      <c r="E2861" s="418" t="inlineStr">
        <is>
          <t>21-001946</t>
        </is>
      </c>
      <c r="F2861" s="419" t="n">
        <v>44426</v>
      </c>
      <c r="G2861" s="420" t="n">
        <v>26462</v>
      </c>
      <c r="H2861" s="418" t="n"/>
      <c r="I2861" s="455" t="n">
        <v>26462</v>
      </c>
      <c r="J2861" s="418">
        <f>IF(L2861&lt;&gt;"",L2861,K2861)</f>
        <v/>
      </c>
      <c r="K2861" s="418">
        <f>IF(AND(T2861=TRUE, U2861=TRUE, V2861=TRUE), IF(W2861&lt;-0.05, "អនុញ្ញាត (អ្នកផ្គត់ផ្គង់ប្រកាសខ្វះ)", "បានប្រកាស (អនុញ្ញាត)"), IF(AND(T2861=FALSE, U2861=FALSE, V2861=FALSE), "ព្យួរទុក (មិនមានទិន្នន័យ)", "ប្រកាសខុស (ព្យួរទុក)"))</f>
        <v/>
      </c>
      <c r="L2861" s="418" t="inlineStr"/>
      <c r="M2861" s="418" t="inlineStr"/>
      <c r="N2861" s="455" t="n"/>
      <c r="O2861" s="455">
        <f>IF(W2861&lt;0,AI2861,I2861)</f>
        <v/>
      </c>
      <c r="P2861" s="455">
        <f>I2861-O2861</f>
        <v/>
      </c>
      <c r="Q2861" s="418" t="n"/>
      <c r="R2861" s="418" t="inlineStr">
        <is>
          <t>21-001946</t>
        </is>
      </c>
      <c r="S2861" s="418" t="inlineStr"/>
      <c r="T2861" s="418">
        <f>R2861=S2861</f>
        <v/>
      </c>
      <c r="U2861" s="418">
        <f>AND(MONTH(F2861)=MONTH(Y2861), YEAR(F2861)=YEAR(Y2861))</f>
        <v/>
      </c>
      <c r="V2861" s="418">
        <f>AND(AC2861&lt;&gt;"", 'Company information'!D$4&lt;&gt;"", RIGHT(SUBSTITUTE(AC2861,"-",""),9)=RIGHT(SUBSTITUTE('Company information'!D$4,"-",""),9))</f>
        <v/>
      </c>
      <c r="W2861" s="418">
        <f>AI2861-I2861</f>
        <v/>
      </c>
      <c r="X2861" s="455" t="n"/>
      <c r="Y2861" s="417" t="n"/>
      <c r="Z2861" s="418" t="n"/>
      <c r="AA2861" s="418" t="n"/>
      <c r="AB2861" s="418" t="n"/>
      <c r="AC2861" s="418" t="n"/>
      <c r="AD2861" s="418" t="n"/>
      <c r="AE2861" s="455" t="n"/>
      <c r="AF2861" s="455" t="n"/>
      <c r="AG2861" s="455" t="n"/>
      <c r="AH2861" s="455" t="n"/>
      <c r="AI2861" s="455" t="n"/>
      <c r="AJ2861" s="455" t="n"/>
      <c r="AK2861" s="455" t="n"/>
      <c r="AL2861" s="455" t="n"/>
      <c r="AM2861" s="455" t="n"/>
      <c r="AN2861" s="455" t="n"/>
      <c r="AO2861" s="455" t="n"/>
      <c r="AP2861" s="455" t="n"/>
      <c r="AQ2861" s="455" t="n"/>
      <c r="AR2861" s="418" t="n"/>
      <c r="AS2861" s="418" t="n"/>
      <c r="AT2861" s="418" t="n"/>
    </row>
    <row r="2862">
      <c r="A2862" s="417" t="n">
        <v>2853</v>
      </c>
      <c r="B2862" s="418" t="inlineStr">
        <is>
          <t>Rental machine canon IR-2525</t>
        </is>
      </c>
      <c r="C2862" s="418" t="inlineStr">
        <is>
          <t>អិនធីអិល តិចណូឡូជី</t>
        </is>
      </c>
      <c r="D2862" s="418" t="inlineStr">
        <is>
          <t>K005-901900283</t>
        </is>
      </c>
      <c r="E2862" s="418" t="inlineStr">
        <is>
          <t>21-001611</t>
        </is>
      </c>
      <c r="F2862" s="419" t="n">
        <v>44204</v>
      </c>
      <c r="G2862" s="420" t="n">
        <v>33165</v>
      </c>
      <c r="H2862" s="418" t="n"/>
      <c r="I2862" s="455" t="n">
        <v>33165</v>
      </c>
      <c r="J2862" s="418">
        <f>IF(L2862&lt;&gt;"",L2862,K2862)</f>
        <v/>
      </c>
      <c r="K2862" s="418">
        <f>IF(AND(T2862=TRUE, U2862=TRUE, V2862=TRUE), IF(W2862&lt;-0.05, "អនុញ្ញាត (អ្នកផ្គត់ផ្គង់ប្រកាសខ្វះ)", "បានប្រកាស (អនុញ្ញាត)"), IF(AND(T2862=FALSE, U2862=FALSE, V2862=FALSE), "ព្យួរទុក (មិនមានទិន្នន័យ)", "ប្រកាសខុស (ព្យួរទុក)"))</f>
        <v/>
      </c>
      <c r="L2862" s="418" t="inlineStr"/>
      <c r="M2862" s="418" t="inlineStr"/>
      <c r="N2862" s="455" t="n"/>
      <c r="O2862" s="455">
        <f>IF(W2862&lt;0,AI2862,I2862)</f>
        <v/>
      </c>
      <c r="P2862" s="455">
        <f>I2862-O2862</f>
        <v/>
      </c>
      <c r="Q2862" s="418" t="n"/>
      <c r="R2862" s="418" t="inlineStr">
        <is>
          <t>21-001611</t>
        </is>
      </c>
      <c r="S2862" s="418" t="inlineStr"/>
      <c r="T2862" s="418">
        <f>R2862=S2862</f>
        <v/>
      </c>
      <c r="U2862" s="418">
        <f>AND(MONTH(F2862)=MONTH(Y2862), YEAR(F2862)=YEAR(Y2862))</f>
        <v/>
      </c>
      <c r="V2862" s="418">
        <f>AND(AC2862&lt;&gt;"", 'Company information'!D$4&lt;&gt;"", RIGHT(SUBSTITUTE(AC2862,"-",""),9)=RIGHT(SUBSTITUTE('Company information'!D$4,"-",""),9))</f>
        <v/>
      </c>
      <c r="W2862" s="418">
        <f>AI2862-I2862</f>
        <v/>
      </c>
      <c r="X2862" s="455" t="n"/>
      <c r="Y2862" s="417" t="n"/>
      <c r="Z2862" s="418" t="n"/>
      <c r="AA2862" s="418" t="n"/>
      <c r="AB2862" s="418" t="n"/>
      <c r="AC2862" s="418" t="n"/>
      <c r="AD2862" s="418" t="n"/>
      <c r="AE2862" s="455" t="n"/>
      <c r="AF2862" s="455" t="n"/>
      <c r="AG2862" s="455" t="n"/>
      <c r="AH2862" s="455" t="n"/>
      <c r="AI2862" s="455" t="n"/>
      <c r="AJ2862" s="455" t="n"/>
      <c r="AK2862" s="455" t="n"/>
      <c r="AL2862" s="455" t="n"/>
      <c r="AM2862" s="455" t="n"/>
      <c r="AN2862" s="455" t="n"/>
      <c r="AO2862" s="455" t="n"/>
      <c r="AP2862" s="455" t="n"/>
      <c r="AQ2862" s="455" t="n"/>
      <c r="AR2862" s="418" t="n"/>
      <c r="AS2862" s="418" t="n"/>
      <c r="AT2862" s="418" t="n"/>
    </row>
    <row r="2863">
      <c r="A2863" s="417" t="n">
        <v>2854</v>
      </c>
      <c r="B2863" s="418" t="inlineStr">
        <is>
          <t>Monthly tax declaration for Jul-2021 service</t>
        </is>
      </c>
      <c r="C2863" s="418" t="inlineStr">
        <is>
          <t>យីងកឺ ខេម ថេក អ៊ែតវ៉ាយហ្សឺរី ឯ.ក</t>
        </is>
      </c>
      <c r="D2863" s="418" t="inlineStr">
        <is>
          <t>K003-902005313</t>
        </is>
      </c>
      <c r="E2863" s="418" t="inlineStr">
        <is>
          <t>YKT21-126</t>
        </is>
      </c>
      <c r="F2863" s="419" t="n">
        <v>44294</v>
      </c>
      <c r="G2863" s="420" t="n">
        <v>240737</v>
      </c>
      <c r="H2863" s="418" t="n"/>
      <c r="I2863" s="455" t="n">
        <v>240737</v>
      </c>
      <c r="J2863" s="418">
        <f>IF(L2863&lt;&gt;"",L2863,K2863)</f>
        <v/>
      </c>
      <c r="K2863" s="418">
        <f>IF(AND(T2863=TRUE, U2863=TRUE, V2863=TRUE), IF(W2863&lt;-0.05, "អនុញ្ញាត (អ្នកផ្គត់ផ្គង់ប្រកាសខ្វះ)", "បានប្រកាស (អនុញ្ញាត)"), IF(AND(T2863=FALSE, U2863=FALSE, V2863=FALSE), "ព្យួរទុក (មិនមានទិន្នន័យ)", "ប្រកាសខុស (ព្យួរទុក)"))</f>
        <v/>
      </c>
      <c r="L2863" s="418" t="inlineStr"/>
      <c r="M2863" s="418" t="inlineStr"/>
      <c r="N2863" s="455" t="n"/>
      <c r="O2863" s="455">
        <f>IF(W2863&lt;0,AI2863,I2863)</f>
        <v/>
      </c>
      <c r="P2863" s="455">
        <f>I2863-O2863</f>
        <v/>
      </c>
      <c r="Q2863" s="418" t="n"/>
      <c r="R2863" s="418" t="inlineStr">
        <is>
          <t>YKT21-126</t>
        </is>
      </c>
      <c r="S2863" s="418" t="inlineStr"/>
      <c r="T2863" s="418">
        <f>R2863=S2863</f>
        <v/>
      </c>
      <c r="U2863" s="418">
        <f>AND(MONTH(F2863)=MONTH(Y2863), YEAR(F2863)=YEAR(Y2863))</f>
        <v/>
      </c>
      <c r="V2863" s="418">
        <f>AND(AC2863&lt;&gt;"", 'Company information'!D$4&lt;&gt;"", RIGHT(SUBSTITUTE(AC2863,"-",""),9)=RIGHT(SUBSTITUTE('Company information'!D$4,"-",""),9))</f>
        <v/>
      </c>
      <c r="W2863" s="418">
        <f>AI2863-I2863</f>
        <v/>
      </c>
      <c r="X2863" s="455" t="n"/>
      <c r="Y2863" s="417" t="n"/>
      <c r="Z2863" s="418" t="n"/>
      <c r="AA2863" s="418" t="n"/>
      <c r="AB2863" s="418" t="n"/>
      <c r="AC2863" s="418" t="n"/>
      <c r="AD2863" s="418" t="n"/>
      <c r="AE2863" s="455" t="n"/>
      <c r="AF2863" s="455" t="n"/>
      <c r="AG2863" s="455" t="n"/>
      <c r="AH2863" s="455" t="n"/>
      <c r="AI2863" s="455" t="n"/>
      <c r="AJ2863" s="455" t="n"/>
      <c r="AK2863" s="455" t="n"/>
      <c r="AL2863" s="455" t="n"/>
      <c r="AM2863" s="455" t="n"/>
      <c r="AN2863" s="455" t="n"/>
      <c r="AO2863" s="455" t="n"/>
      <c r="AP2863" s="455" t="n"/>
      <c r="AQ2863" s="455" t="n"/>
      <c r="AR2863" s="418" t="n"/>
      <c r="AS2863" s="418" t="n"/>
      <c r="AT2863" s="418" t="n"/>
    </row>
    <row r="2864">
      <c r="A2864" s="417" t="n">
        <v>2855</v>
      </c>
      <c r="B2864" s="418" t="inlineStr">
        <is>
          <t>MIG weding machine</t>
        </is>
      </c>
      <c r="C2864" s="418" t="inlineStr">
        <is>
          <t>មេជេស្ទីក ឡុង ម៉ាស៊ីនើរី អេឃ្វីបម៉ិន ឯ.ក</t>
        </is>
      </c>
      <c r="D2864" s="418" t="inlineStr">
        <is>
          <t>K009-902101873</t>
        </is>
      </c>
      <c r="E2864" s="418" t="inlineStr">
        <is>
          <t>TI036</t>
        </is>
      </c>
      <c r="F2864" s="419" t="n">
        <v>44421</v>
      </c>
      <c r="G2864" s="420" t="n">
        <v>2019105</v>
      </c>
      <c r="H2864" s="418" t="n"/>
      <c r="I2864" s="455" t="n">
        <v>2019105</v>
      </c>
      <c r="J2864" s="418">
        <f>IF(L2864&lt;&gt;"",L2864,K2864)</f>
        <v/>
      </c>
      <c r="K2864" s="418">
        <f>IF(AND(T2864=TRUE, U2864=TRUE, V2864=TRUE), IF(W2864&lt;-0.05, "អនុញ្ញាត (អ្នកផ្គត់ផ្គង់ប្រកាសខ្វះ)", "បានប្រកាស (អនុញ្ញាត)"), IF(AND(T2864=FALSE, U2864=FALSE, V2864=FALSE), "ព្យួរទុក (មិនមានទិន្នន័យ)", "ប្រកាសខុស (ព្យួរទុក)"))</f>
        <v/>
      </c>
      <c r="L2864" s="418" t="inlineStr"/>
      <c r="M2864" s="418" t="inlineStr"/>
      <c r="N2864" s="455" t="n"/>
      <c r="O2864" s="455">
        <f>IF(W2864&lt;0,AI2864,I2864)</f>
        <v/>
      </c>
      <c r="P2864" s="455">
        <f>I2864-O2864</f>
        <v/>
      </c>
      <c r="Q2864" s="418" t="n"/>
      <c r="R2864" s="418" t="inlineStr">
        <is>
          <t>TI036</t>
        </is>
      </c>
      <c r="S2864" s="418" t="inlineStr"/>
      <c r="T2864" s="418">
        <f>R2864=S2864</f>
        <v/>
      </c>
      <c r="U2864" s="418">
        <f>AND(MONTH(F2864)=MONTH(Y2864), YEAR(F2864)=YEAR(Y2864))</f>
        <v/>
      </c>
      <c r="V2864" s="418">
        <f>AND(AC2864&lt;&gt;"", 'Company information'!D$4&lt;&gt;"", RIGHT(SUBSTITUTE(AC2864,"-",""),9)=RIGHT(SUBSTITUTE('Company information'!D$4,"-",""),9))</f>
        <v/>
      </c>
      <c r="W2864" s="418">
        <f>AI2864-I2864</f>
        <v/>
      </c>
      <c r="X2864" s="455" t="n"/>
      <c r="Y2864" s="417" t="n"/>
      <c r="Z2864" s="418" t="n"/>
      <c r="AA2864" s="418" t="n"/>
      <c r="AB2864" s="418" t="n"/>
      <c r="AC2864" s="418" t="n"/>
      <c r="AD2864" s="418" t="n"/>
      <c r="AE2864" s="455" t="n"/>
      <c r="AF2864" s="455" t="n"/>
      <c r="AG2864" s="455" t="n"/>
      <c r="AH2864" s="455" t="n"/>
      <c r="AI2864" s="455" t="n"/>
      <c r="AJ2864" s="455" t="n"/>
      <c r="AK2864" s="455" t="n"/>
      <c r="AL2864" s="455" t="n"/>
      <c r="AM2864" s="455" t="n"/>
      <c r="AN2864" s="455" t="n"/>
      <c r="AO2864" s="455" t="n"/>
      <c r="AP2864" s="455" t="n"/>
      <c r="AQ2864" s="455" t="n"/>
      <c r="AR2864" s="418" t="n"/>
      <c r="AS2864" s="418" t="n"/>
      <c r="AT2864" s="418" t="n"/>
    </row>
    <row r="2865">
      <c r="A2865" s="417" t="n">
        <v>2856</v>
      </c>
      <c r="B2865" s="418" t="inlineStr">
        <is>
          <t>Express fee</t>
        </is>
      </c>
      <c r="C2865" s="418" t="inlineStr">
        <is>
          <t>ឌី អេច អិល អិចប្រេស (ខេមបូឌា)</t>
        </is>
      </c>
      <c r="D2865" s="418" t="inlineStr">
        <is>
          <t>L001-100045197</t>
        </is>
      </c>
      <c r="E2865" s="418" t="inlineStr">
        <is>
          <t>PNHR000390717</t>
        </is>
      </c>
      <c r="F2865" s="419" t="n">
        <v>44538</v>
      </c>
      <c r="G2865" s="420" t="n">
        <v>18392</v>
      </c>
      <c r="H2865" s="418" t="n"/>
      <c r="I2865" s="455" t="n">
        <v>18392</v>
      </c>
      <c r="J2865" s="418">
        <f>IF(L2865&lt;&gt;"",L2865,K2865)</f>
        <v/>
      </c>
      <c r="K2865" s="418">
        <f>IF(AND(T2865=TRUE, U2865=TRUE, V2865=TRUE), IF(W2865&lt;-0.05, "អនុញ្ញាត (អ្នកផ្គត់ផ្គង់ប្រកាសខ្វះ)", "បានប្រកាស (អនុញ្ញាត)"), IF(AND(T2865=FALSE, U2865=FALSE, V2865=FALSE), "ព្យួរទុក (មិនមានទិន្នន័យ)", "ប្រកាសខុស (ព្យួរទុក)"))</f>
        <v/>
      </c>
      <c r="L2865" s="418" t="inlineStr"/>
      <c r="M2865" s="418" t="inlineStr"/>
      <c r="N2865" s="455" t="n"/>
      <c r="O2865" s="455">
        <f>IF(W2865&lt;0,AI2865,I2865)</f>
        <v/>
      </c>
      <c r="P2865" s="455">
        <f>I2865-O2865</f>
        <v/>
      </c>
      <c r="Q2865" s="418" t="n"/>
      <c r="R2865" s="418" t="inlineStr">
        <is>
          <t>PNHR000390717</t>
        </is>
      </c>
      <c r="S2865" s="418" t="inlineStr"/>
      <c r="T2865" s="418">
        <f>R2865=S2865</f>
        <v/>
      </c>
      <c r="U2865" s="418">
        <f>AND(MONTH(F2865)=MONTH(Y2865), YEAR(F2865)=YEAR(Y2865))</f>
        <v/>
      </c>
      <c r="V2865" s="418">
        <f>AND(AC2865&lt;&gt;"", 'Company information'!D$4&lt;&gt;"", RIGHT(SUBSTITUTE(AC2865,"-",""),9)=RIGHT(SUBSTITUTE('Company information'!D$4,"-",""),9))</f>
        <v/>
      </c>
      <c r="W2865" s="418">
        <f>AI2865-I2865</f>
        <v/>
      </c>
      <c r="X2865" s="455" t="n"/>
      <c r="Y2865" s="417" t="n"/>
      <c r="Z2865" s="418" t="n"/>
      <c r="AA2865" s="418" t="n"/>
      <c r="AB2865" s="418" t="n"/>
      <c r="AC2865" s="418" t="n"/>
      <c r="AD2865" s="418" t="n"/>
      <c r="AE2865" s="455" t="n"/>
      <c r="AF2865" s="455" t="n"/>
      <c r="AG2865" s="455" t="n"/>
      <c r="AH2865" s="455" t="n"/>
      <c r="AI2865" s="455" t="n"/>
      <c r="AJ2865" s="455" t="n"/>
      <c r="AK2865" s="455" t="n"/>
      <c r="AL2865" s="455" t="n"/>
      <c r="AM2865" s="455" t="n"/>
      <c r="AN2865" s="455" t="n"/>
      <c r="AO2865" s="455" t="n"/>
      <c r="AP2865" s="455" t="n"/>
      <c r="AQ2865" s="455" t="n"/>
      <c r="AR2865" s="418" t="n"/>
      <c r="AS2865" s="418" t="n"/>
      <c r="AT2865" s="418" t="n"/>
    </row>
    <row r="2866">
      <c r="A2866" s="417" t="n">
        <v>2857</v>
      </c>
      <c r="B2866" s="418" t="inlineStr">
        <is>
          <t>Infrastructure maintenance fee for Aug 2021</t>
        </is>
      </c>
      <c r="C2866" s="418" t="inlineStr">
        <is>
          <t>ភ្នំពេញ អេសអ៊ីហ្សិត ភីអិលស៊ី</t>
        </is>
      </c>
      <c r="D2866" s="418" t="inlineStr">
        <is>
          <t>L001-100046592</t>
        </is>
      </c>
      <c r="E2866" s="418" t="inlineStr">
        <is>
          <t>2021-03808</t>
        </is>
      </c>
      <c r="F2866" s="419" t="n">
        <v>44424</v>
      </c>
      <c r="G2866" s="420" t="n">
        <v>165111</v>
      </c>
      <c r="H2866" s="418" t="n"/>
      <c r="I2866" s="455" t="n">
        <v>165111</v>
      </c>
      <c r="J2866" s="418">
        <f>IF(L2866&lt;&gt;"",L2866,K2866)</f>
        <v/>
      </c>
      <c r="K2866" s="418">
        <f>IF(AND(T2866=TRUE, U2866=TRUE, V2866=TRUE), IF(W2866&lt;-0.05, "អនុញ្ញាត (អ្នកផ្គត់ផ្គង់ប្រកាសខ្វះ)", "បានប្រកាស (អនុញ្ញាត)"), IF(AND(T2866=FALSE, U2866=FALSE, V2866=FALSE), "ព្យួរទុក (មិនមានទិន្នន័យ)", "ប្រកាសខុស (ព្យួរទុក)"))</f>
        <v/>
      </c>
      <c r="L2866" s="418" t="inlineStr"/>
      <c r="M2866" s="418" t="inlineStr"/>
      <c r="N2866" s="455" t="n"/>
      <c r="O2866" s="455">
        <f>IF(W2866&lt;0,AI2866,I2866)</f>
        <v/>
      </c>
      <c r="P2866" s="455">
        <f>I2866-O2866</f>
        <v/>
      </c>
      <c r="Q2866" s="418" t="n"/>
      <c r="R2866" s="418" t="inlineStr">
        <is>
          <t>2021-03808</t>
        </is>
      </c>
      <c r="S2866" s="418" t="inlineStr"/>
      <c r="T2866" s="418">
        <f>R2866=S2866</f>
        <v/>
      </c>
      <c r="U2866" s="418">
        <f>AND(MONTH(F2866)=MONTH(Y2866), YEAR(F2866)=YEAR(Y2866))</f>
        <v/>
      </c>
      <c r="V2866" s="418">
        <f>AND(AC2866&lt;&gt;"", 'Company information'!D$4&lt;&gt;"", RIGHT(SUBSTITUTE(AC2866,"-",""),9)=RIGHT(SUBSTITUTE('Company information'!D$4,"-",""),9))</f>
        <v/>
      </c>
      <c r="W2866" s="418">
        <f>AI2866-I2866</f>
        <v/>
      </c>
      <c r="X2866" s="455" t="n"/>
      <c r="Y2866" s="417" t="n"/>
      <c r="Z2866" s="418" t="n"/>
      <c r="AA2866" s="418" t="n"/>
      <c r="AB2866" s="418" t="n"/>
      <c r="AC2866" s="418" t="n"/>
      <c r="AD2866" s="418" t="n"/>
      <c r="AE2866" s="455" t="n"/>
      <c r="AF2866" s="455" t="n"/>
      <c r="AG2866" s="455" t="n"/>
      <c r="AH2866" s="455" t="n"/>
      <c r="AI2866" s="455" t="n"/>
      <c r="AJ2866" s="455" t="n"/>
      <c r="AK2866" s="455" t="n"/>
      <c r="AL2866" s="455" t="n"/>
      <c r="AM2866" s="455" t="n"/>
      <c r="AN2866" s="455" t="n"/>
      <c r="AO2866" s="455" t="n"/>
      <c r="AP2866" s="455" t="n"/>
      <c r="AQ2866" s="455" t="n"/>
      <c r="AR2866" s="418" t="n"/>
      <c r="AS2866" s="418" t="n"/>
      <c r="AT2866" s="418" t="n"/>
    </row>
    <row r="2867">
      <c r="A2867" s="417" t="n">
        <v>2858</v>
      </c>
      <c r="B2867" s="418" t="inlineStr">
        <is>
          <t>Infrastructure maintenance fee for Aug 2021</t>
        </is>
      </c>
      <c r="C2867" s="418" t="inlineStr">
        <is>
          <t>ភ្នំពេញ អេសអ៊ីហ្សិត ភីអិលស៊ី</t>
        </is>
      </c>
      <c r="D2867" s="418" t="inlineStr">
        <is>
          <t>L001-100046592</t>
        </is>
      </c>
      <c r="E2867" s="418" t="inlineStr">
        <is>
          <t>2021-03799</t>
        </is>
      </c>
      <c r="F2867" s="419" t="n">
        <v>44424</v>
      </c>
      <c r="G2867" s="420" t="n">
        <v>201031</v>
      </c>
      <c r="H2867" s="418" t="n"/>
      <c r="I2867" s="455" t="n">
        <v>201031</v>
      </c>
      <c r="J2867" s="418">
        <f>IF(L2867&lt;&gt;"",L2867,K2867)</f>
        <v/>
      </c>
      <c r="K2867" s="418">
        <f>IF(AND(T2867=TRUE, U2867=TRUE, V2867=TRUE), IF(W2867&lt;-0.05, "អនុញ្ញាត (អ្នកផ្គត់ផ្គង់ប្រកាសខ្វះ)", "បានប្រកាស (អនុញ្ញាត)"), IF(AND(T2867=FALSE, U2867=FALSE, V2867=FALSE), "ព្យួរទុក (មិនមានទិន្នន័យ)", "ប្រកាសខុស (ព្យួរទុក)"))</f>
        <v/>
      </c>
      <c r="L2867" s="418" t="inlineStr"/>
      <c r="M2867" s="418" t="inlineStr"/>
      <c r="N2867" s="455" t="n"/>
      <c r="O2867" s="455">
        <f>IF(W2867&lt;0,AI2867,I2867)</f>
        <v/>
      </c>
      <c r="P2867" s="455">
        <f>I2867-O2867</f>
        <v/>
      </c>
      <c r="Q2867" s="418" t="n"/>
      <c r="R2867" s="418" t="inlineStr">
        <is>
          <t>2021-03799</t>
        </is>
      </c>
      <c r="S2867" s="418" t="inlineStr"/>
      <c r="T2867" s="418">
        <f>R2867=S2867</f>
        <v/>
      </c>
      <c r="U2867" s="418">
        <f>AND(MONTH(F2867)=MONTH(Y2867), YEAR(F2867)=YEAR(Y2867))</f>
        <v/>
      </c>
      <c r="V2867" s="418">
        <f>AND(AC2867&lt;&gt;"", 'Company information'!D$4&lt;&gt;"", RIGHT(SUBSTITUTE(AC2867,"-",""),9)=RIGHT(SUBSTITUTE('Company information'!D$4,"-",""),9))</f>
        <v/>
      </c>
      <c r="W2867" s="418">
        <f>AI2867-I2867</f>
        <v/>
      </c>
      <c r="X2867" s="455" t="n"/>
      <c r="Y2867" s="417" t="n"/>
      <c r="Z2867" s="418" t="n"/>
      <c r="AA2867" s="418" t="n"/>
      <c r="AB2867" s="418" t="n"/>
      <c r="AC2867" s="418" t="n"/>
      <c r="AD2867" s="418" t="n"/>
      <c r="AE2867" s="455" t="n"/>
      <c r="AF2867" s="455" t="n"/>
      <c r="AG2867" s="455" t="n"/>
      <c r="AH2867" s="455" t="n"/>
      <c r="AI2867" s="455" t="n"/>
      <c r="AJ2867" s="455" t="n"/>
      <c r="AK2867" s="455" t="n"/>
      <c r="AL2867" s="455" t="n"/>
      <c r="AM2867" s="455" t="n"/>
      <c r="AN2867" s="455" t="n"/>
      <c r="AO2867" s="455" t="n"/>
      <c r="AP2867" s="455" t="n"/>
      <c r="AQ2867" s="455" t="n"/>
      <c r="AR2867" s="418" t="n"/>
      <c r="AS2867" s="418" t="n"/>
      <c r="AT2867" s="418" t="n"/>
    </row>
    <row r="2868">
      <c r="A2868" s="417" t="n">
        <v>2859</v>
      </c>
      <c r="B2868" s="418" t="inlineStr">
        <is>
          <t>Service fee</t>
        </is>
      </c>
      <c r="C2868" s="418" t="inlineStr">
        <is>
          <t>ប្យួរ៉ូ វេរីតាស (ខេមបូឌា) លីមីធីត</t>
        </is>
      </c>
      <c r="D2868" s="418" t="inlineStr">
        <is>
          <t>L001-107024462</t>
        </is>
      </c>
      <c r="E2868" s="418" t="inlineStr">
        <is>
          <t>59010868</t>
        </is>
      </c>
      <c r="F2868" s="419" t="n">
        <v>44438</v>
      </c>
      <c r="G2868" s="420" t="n">
        <v>55252</v>
      </c>
      <c r="H2868" s="418" t="n"/>
      <c r="I2868" s="455" t="n">
        <v>55252</v>
      </c>
      <c r="J2868" s="418">
        <f>IF(L2868&lt;&gt;"",L2868,K2868)</f>
        <v/>
      </c>
      <c r="K2868" s="418">
        <f>IF(AND(T2868=TRUE, U2868=TRUE, V2868=TRUE), IF(W2868&lt;-0.05, "អនុញ្ញាត (អ្នកផ្គត់ផ្គង់ប្រកាសខ្វះ)", "បានប្រកាស (អនុញ្ញាត)"), IF(AND(T2868=FALSE, U2868=FALSE, V2868=FALSE), "ព្យួរទុក (មិនមានទិន្នន័យ)", "ប្រកាសខុស (ព្យួរទុក)"))</f>
        <v/>
      </c>
      <c r="L2868" s="418" t="inlineStr"/>
      <c r="M2868" s="418" t="inlineStr"/>
      <c r="N2868" s="455" t="n"/>
      <c r="O2868" s="455">
        <f>IF(W2868&lt;0,AI2868,I2868)</f>
        <v/>
      </c>
      <c r="P2868" s="455">
        <f>I2868-O2868</f>
        <v/>
      </c>
      <c r="Q2868" s="418" t="n"/>
      <c r="R2868" s="418" t="inlineStr">
        <is>
          <t>59010868</t>
        </is>
      </c>
      <c r="S2868" s="418" t="inlineStr"/>
      <c r="T2868" s="418">
        <f>R2868=S2868</f>
        <v/>
      </c>
      <c r="U2868" s="418">
        <f>AND(MONTH(F2868)=MONTH(Y2868), YEAR(F2868)=YEAR(Y2868))</f>
        <v/>
      </c>
      <c r="V2868" s="418">
        <f>AND(AC2868&lt;&gt;"", 'Company information'!D$4&lt;&gt;"", RIGHT(SUBSTITUTE(AC2868,"-",""),9)=RIGHT(SUBSTITUTE('Company information'!D$4,"-",""),9))</f>
        <v/>
      </c>
      <c r="W2868" s="418">
        <f>AI2868-I2868</f>
        <v/>
      </c>
      <c r="X2868" s="455" t="n"/>
      <c r="Y2868" s="417" t="n"/>
      <c r="Z2868" s="418" t="n"/>
      <c r="AA2868" s="418" t="n"/>
      <c r="AB2868" s="418" t="n"/>
      <c r="AC2868" s="418" t="n"/>
      <c r="AD2868" s="418" t="n"/>
      <c r="AE2868" s="455" t="n"/>
      <c r="AF2868" s="455" t="n"/>
      <c r="AG2868" s="455" t="n"/>
      <c r="AH2868" s="455" t="n"/>
      <c r="AI2868" s="455" t="n"/>
      <c r="AJ2868" s="455" t="n"/>
      <c r="AK2868" s="455" t="n"/>
      <c r="AL2868" s="455" t="n"/>
      <c r="AM2868" s="455" t="n"/>
      <c r="AN2868" s="455" t="n"/>
      <c r="AO2868" s="455" t="n"/>
      <c r="AP2868" s="455" t="n"/>
      <c r="AQ2868" s="455" t="n"/>
      <c r="AR2868" s="418" t="n"/>
      <c r="AS2868" s="418" t="n"/>
      <c r="AT2868" s="418" t="n"/>
    </row>
    <row r="2869">
      <c r="A2869" s="417" t="n">
        <v>2860</v>
      </c>
      <c r="B2869" s="418" t="inlineStr">
        <is>
          <t>Service fee</t>
        </is>
      </c>
      <c r="C2869" s="418" t="inlineStr">
        <is>
          <t>ប្យួរ៉ូ វេរីតាស (ខេមបូឌា) លីមីធីត</t>
        </is>
      </c>
      <c r="D2869" s="418" t="inlineStr">
        <is>
          <t>L001-107024462</t>
        </is>
      </c>
      <c r="E2869" s="418" t="inlineStr">
        <is>
          <t>59010863</t>
        </is>
      </c>
      <c r="F2869" s="419" t="n">
        <v>44436</v>
      </c>
      <c r="G2869" s="420" t="n">
        <v>55238</v>
      </c>
      <c r="H2869" s="418" t="n"/>
      <c r="I2869" s="455" t="n">
        <v>55238</v>
      </c>
      <c r="J2869" s="418">
        <f>IF(L2869&lt;&gt;"",L2869,K2869)</f>
        <v/>
      </c>
      <c r="K2869" s="418">
        <f>IF(AND(T2869=TRUE, U2869=TRUE, V2869=TRUE), IF(W2869&lt;-0.05, "អនុញ្ញាត (អ្នកផ្គត់ផ្គង់ប្រកាសខ្វះ)", "បានប្រកាស (អនុញ្ញាត)"), IF(AND(T2869=FALSE, U2869=FALSE, V2869=FALSE), "ព្យួរទុក (មិនមានទិន្នន័យ)", "ប្រកាសខុស (ព្យួរទុក)"))</f>
        <v/>
      </c>
      <c r="L2869" s="418" t="inlineStr"/>
      <c r="M2869" s="418" t="inlineStr"/>
      <c r="N2869" s="455" t="n"/>
      <c r="O2869" s="455">
        <f>IF(W2869&lt;0,AI2869,I2869)</f>
        <v/>
      </c>
      <c r="P2869" s="455">
        <f>I2869-O2869</f>
        <v/>
      </c>
      <c r="Q2869" s="418" t="n"/>
      <c r="R2869" s="418" t="inlineStr">
        <is>
          <t>59010863</t>
        </is>
      </c>
      <c r="S2869" s="418" t="inlineStr"/>
      <c r="T2869" s="418">
        <f>R2869=S2869</f>
        <v/>
      </c>
      <c r="U2869" s="418">
        <f>AND(MONTH(F2869)=MONTH(Y2869), YEAR(F2869)=YEAR(Y2869))</f>
        <v/>
      </c>
      <c r="V2869" s="418">
        <f>AND(AC2869&lt;&gt;"", 'Company information'!D$4&lt;&gt;"", RIGHT(SUBSTITUTE(AC2869,"-",""),9)=RIGHT(SUBSTITUTE('Company information'!D$4,"-",""),9))</f>
        <v/>
      </c>
      <c r="W2869" s="418">
        <f>AI2869-I2869</f>
        <v/>
      </c>
      <c r="X2869" s="455" t="n"/>
      <c r="Y2869" s="417" t="n"/>
      <c r="Z2869" s="418" t="n"/>
      <c r="AA2869" s="418" t="n"/>
      <c r="AB2869" s="418" t="n"/>
      <c r="AC2869" s="418" t="n"/>
      <c r="AD2869" s="418" t="n"/>
      <c r="AE2869" s="455" t="n"/>
      <c r="AF2869" s="455" t="n"/>
      <c r="AG2869" s="455" t="n"/>
      <c r="AH2869" s="455" t="n"/>
      <c r="AI2869" s="455" t="n"/>
      <c r="AJ2869" s="455" t="n"/>
      <c r="AK2869" s="455" t="n"/>
      <c r="AL2869" s="455" t="n"/>
      <c r="AM2869" s="455" t="n"/>
      <c r="AN2869" s="455" t="n"/>
      <c r="AO2869" s="455" t="n"/>
      <c r="AP2869" s="455" t="n"/>
      <c r="AQ2869" s="455" t="n"/>
      <c r="AR2869" s="418" t="n"/>
      <c r="AS2869" s="418" t="n"/>
      <c r="AT2869" s="418" t="n"/>
    </row>
    <row r="2870">
      <c r="A2870" s="417" t="n">
        <v>2861</v>
      </c>
      <c r="B2870" s="418" t="inlineStr">
        <is>
          <t>Service fee</t>
        </is>
      </c>
      <c r="C2870" s="418" t="inlineStr">
        <is>
          <t>ប្យួរ៉ូ វេរីតាស (ខេមបូឌា) លីមីធីត</t>
        </is>
      </c>
      <c r="D2870" s="418" t="inlineStr">
        <is>
          <t>L001-107024462</t>
        </is>
      </c>
      <c r="E2870" s="418" t="inlineStr">
        <is>
          <t>59010826</t>
        </is>
      </c>
      <c r="F2870" s="419" t="n">
        <v>44432</v>
      </c>
      <c r="G2870" s="420" t="n">
        <v>110500</v>
      </c>
      <c r="H2870" s="418" t="n"/>
      <c r="I2870" s="455" t="n">
        <v>110500</v>
      </c>
      <c r="J2870" s="418">
        <f>IF(L2870&lt;&gt;"",L2870,K2870)</f>
        <v/>
      </c>
      <c r="K2870" s="418">
        <f>IF(AND(T2870=TRUE, U2870=TRUE, V2870=TRUE), IF(W2870&lt;-0.05, "អនុញ្ញាត (អ្នកផ្គត់ផ្គង់ប្រកាសខ្វះ)", "បានប្រកាស (អនុញ្ញាត)"), IF(AND(T2870=FALSE, U2870=FALSE, V2870=FALSE), "ព្យួរទុក (មិនមានទិន្នន័យ)", "ប្រកាសខុស (ព្យួរទុក)"))</f>
        <v/>
      </c>
      <c r="L2870" s="418" t="inlineStr"/>
      <c r="M2870" s="418" t="inlineStr"/>
      <c r="N2870" s="455" t="n"/>
      <c r="O2870" s="455">
        <f>IF(W2870&lt;0,AI2870,I2870)</f>
        <v/>
      </c>
      <c r="P2870" s="455">
        <f>I2870-O2870</f>
        <v/>
      </c>
      <c r="Q2870" s="418" t="n"/>
      <c r="R2870" s="418" t="inlineStr">
        <is>
          <t>59010826</t>
        </is>
      </c>
      <c r="S2870" s="418" t="inlineStr"/>
      <c r="T2870" s="418">
        <f>R2870=S2870</f>
        <v/>
      </c>
      <c r="U2870" s="418">
        <f>AND(MONTH(F2870)=MONTH(Y2870), YEAR(F2870)=YEAR(Y2870))</f>
        <v/>
      </c>
      <c r="V2870" s="418">
        <f>AND(AC2870&lt;&gt;"", 'Company information'!D$4&lt;&gt;"", RIGHT(SUBSTITUTE(AC2870,"-",""),9)=RIGHT(SUBSTITUTE('Company information'!D$4,"-",""),9))</f>
        <v/>
      </c>
      <c r="W2870" s="418">
        <f>AI2870-I2870</f>
        <v/>
      </c>
      <c r="X2870" s="455" t="n"/>
      <c r="Y2870" s="417" t="n"/>
      <c r="Z2870" s="418" t="n"/>
      <c r="AA2870" s="418" t="n"/>
      <c r="AB2870" s="418" t="n"/>
      <c r="AC2870" s="418" t="n"/>
      <c r="AD2870" s="418" t="n"/>
      <c r="AE2870" s="455" t="n"/>
      <c r="AF2870" s="455" t="n"/>
      <c r="AG2870" s="455" t="n"/>
      <c r="AH2870" s="455" t="n"/>
      <c r="AI2870" s="455" t="n"/>
      <c r="AJ2870" s="455" t="n"/>
      <c r="AK2870" s="455" t="n"/>
      <c r="AL2870" s="455" t="n"/>
      <c r="AM2870" s="455" t="n"/>
      <c r="AN2870" s="455" t="n"/>
      <c r="AO2870" s="455" t="n"/>
      <c r="AP2870" s="455" t="n"/>
      <c r="AQ2870" s="455" t="n"/>
      <c r="AR2870" s="418" t="n"/>
      <c r="AS2870" s="418" t="n"/>
      <c r="AT2870" s="418" t="n"/>
    </row>
    <row r="2871">
      <c r="A2871" s="417" t="n">
        <v>2862</v>
      </c>
      <c r="B2871" s="418" t="inlineStr">
        <is>
          <t>Service fee</t>
        </is>
      </c>
      <c r="C2871" s="418" t="inlineStr">
        <is>
          <t>ប្យួរ៉ូ វេរីតាស (ខេមបូឌា) លីមីធីត</t>
        </is>
      </c>
      <c r="D2871" s="418" t="inlineStr">
        <is>
          <t>L001-107024462</t>
        </is>
      </c>
      <c r="E2871" s="418" t="inlineStr">
        <is>
          <t>59010823</t>
        </is>
      </c>
      <c r="F2871" s="419" t="n">
        <v>44432</v>
      </c>
      <c r="G2871" s="420" t="n">
        <v>55252</v>
      </c>
      <c r="H2871" s="418" t="n"/>
      <c r="I2871" s="455" t="n">
        <v>55252</v>
      </c>
      <c r="J2871" s="418">
        <f>IF(L2871&lt;&gt;"",L2871,K2871)</f>
        <v/>
      </c>
      <c r="K2871" s="418">
        <f>IF(AND(T2871=TRUE, U2871=TRUE, V2871=TRUE), IF(W2871&lt;-0.05, "អនុញ្ញាត (អ្នកផ្គត់ផ្គង់ប្រកាសខ្វះ)", "បានប្រកាស (អនុញ្ញាត)"), IF(AND(T2871=FALSE, U2871=FALSE, V2871=FALSE), "ព្យួរទុក (មិនមានទិន្នន័យ)", "ប្រកាសខុស (ព្យួរទុក)"))</f>
        <v/>
      </c>
      <c r="L2871" s="418" t="inlineStr"/>
      <c r="M2871" s="418" t="inlineStr"/>
      <c r="N2871" s="455" t="n"/>
      <c r="O2871" s="455">
        <f>IF(W2871&lt;0,AI2871,I2871)</f>
        <v/>
      </c>
      <c r="P2871" s="455">
        <f>I2871-O2871</f>
        <v/>
      </c>
      <c r="Q2871" s="418" t="n"/>
      <c r="R2871" s="418" t="inlineStr">
        <is>
          <t>59010823</t>
        </is>
      </c>
      <c r="S2871" s="418" t="inlineStr"/>
      <c r="T2871" s="418">
        <f>R2871=S2871</f>
        <v/>
      </c>
      <c r="U2871" s="418">
        <f>AND(MONTH(F2871)=MONTH(Y2871), YEAR(F2871)=YEAR(Y2871))</f>
        <v/>
      </c>
      <c r="V2871" s="418">
        <f>AND(AC2871&lt;&gt;"", 'Company information'!D$4&lt;&gt;"", RIGHT(SUBSTITUTE(AC2871,"-",""),9)=RIGHT(SUBSTITUTE('Company information'!D$4,"-",""),9))</f>
        <v/>
      </c>
      <c r="W2871" s="418">
        <f>AI2871-I2871</f>
        <v/>
      </c>
      <c r="X2871" s="455" t="n"/>
      <c r="Y2871" s="417" t="n"/>
      <c r="Z2871" s="418" t="n"/>
      <c r="AA2871" s="418" t="n"/>
      <c r="AB2871" s="418" t="n"/>
      <c r="AC2871" s="418" t="n"/>
      <c r="AD2871" s="418" t="n"/>
      <c r="AE2871" s="455" t="n"/>
      <c r="AF2871" s="455" t="n"/>
      <c r="AG2871" s="455" t="n"/>
      <c r="AH2871" s="455" t="n"/>
      <c r="AI2871" s="455" t="n"/>
      <c r="AJ2871" s="455" t="n"/>
      <c r="AK2871" s="455" t="n"/>
      <c r="AL2871" s="455" t="n"/>
      <c r="AM2871" s="455" t="n"/>
      <c r="AN2871" s="455" t="n"/>
      <c r="AO2871" s="455" t="n"/>
      <c r="AP2871" s="455" t="n"/>
      <c r="AQ2871" s="455" t="n"/>
      <c r="AR2871" s="418" t="n"/>
      <c r="AS2871" s="418" t="n"/>
      <c r="AT2871" s="418" t="n"/>
    </row>
    <row r="2872">
      <c r="A2872" s="417" t="n">
        <v>2863</v>
      </c>
      <c r="B2872" s="418" t="inlineStr">
        <is>
          <t>Service fee</t>
        </is>
      </c>
      <c r="C2872" s="418" t="inlineStr">
        <is>
          <t>ប្យួរ៉ូ វេរីតាស (ខេមបូឌា) លីមីធីត</t>
        </is>
      </c>
      <c r="D2872" s="418" t="inlineStr">
        <is>
          <t>L001-107024462</t>
        </is>
      </c>
      <c r="E2872" s="418" t="inlineStr">
        <is>
          <t>59010781</t>
        </is>
      </c>
      <c r="F2872" s="419" t="n">
        <v>44425</v>
      </c>
      <c r="G2872" s="420" t="n">
        <v>55252</v>
      </c>
      <c r="H2872" s="418" t="n"/>
      <c r="I2872" s="455" t="n">
        <v>55252</v>
      </c>
      <c r="J2872" s="418">
        <f>IF(L2872&lt;&gt;"",L2872,K2872)</f>
        <v/>
      </c>
      <c r="K2872" s="418">
        <f>IF(AND(T2872=TRUE, U2872=TRUE, V2872=TRUE), IF(W2872&lt;-0.05, "អនុញ្ញាត (អ្នកផ្គត់ផ្គង់ប្រកាសខ្វះ)", "បានប្រកាស (អនុញ្ញាត)"), IF(AND(T2872=FALSE, U2872=FALSE, V2872=FALSE), "ព្យួរទុក (មិនមានទិន្នន័យ)", "ប្រកាសខុស (ព្យួរទុក)"))</f>
        <v/>
      </c>
      <c r="L2872" s="418" t="inlineStr"/>
      <c r="M2872" s="418" t="inlineStr"/>
      <c r="N2872" s="455" t="n"/>
      <c r="O2872" s="455">
        <f>IF(W2872&lt;0,AI2872,I2872)</f>
        <v/>
      </c>
      <c r="P2872" s="455">
        <f>I2872-O2872</f>
        <v/>
      </c>
      <c r="Q2872" s="418" t="n"/>
      <c r="R2872" s="418" t="inlineStr">
        <is>
          <t>59010781</t>
        </is>
      </c>
      <c r="S2872" s="418" t="inlineStr"/>
      <c r="T2872" s="418">
        <f>R2872=S2872</f>
        <v/>
      </c>
      <c r="U2872" s="418">
        <f>AND(MONTH(F2872)=MONTH(Y2872), YEAR(F2872)=YEAR(Y2872))</f>
        <v/>
      </c>
      <c r="V2872" s="418">
        <f>AND(AC2872&lt;&gt;"", 'Company information'!D$4&lt;&gt;"", RIGHT(SUBSTITUTE(AC2872,"-",""),9)=RIGHT(SUBSTITUTE('Company information'!D$4,"-",""),9))</f>
        <v/>
      </c>
      <c r="W2872" s="418">
        <f>AI2872-I2872</f>
        <v/>
      </c>
      <c r="X2872" s="455" t="n"/>
      <c r="Y2872" s="417" t="n"/>
      <c r="Z2872" s="418" t="n"/>
      <c r="AA2872" s="418" t="n"/>
      <c r="AB2872" s="418" t="n"/>
      <c r="AC2872" s="418" t="n"/>
      <c r="AD2872" s="418" t="n"/>
      <c r="AE2872" s="455" t="n"/>
      <c r="AF2872" s="455" t="n"/>
      <c r="AG2872" s="455" t="n"/>
      <c r="AH2872" s="455" t="n"/>
      <c r="AI2872" s="455" t="n"/>
      <c r="AJ2872" s="455" t="n"/>
      <c r="AK2872" s="455" t="n"/>
      <c r="AL2872" s="455" t="n"/>
      <c r="AM2872" s="455" t="n"/>
      <c r="AN2872" s="455" t="n"/>
      <c r="AO2872" s="455" t="n"/>
      <c r="AP2872" s="455" t="n"/>
      <c r="AQ2872" s="455" t="n"/>
      <c r="AR2872" s="418" t="n"/>
      <c r="AS2872" s="418" t="n"/>
      <c r="AT2872" s="418" t="n"/>
    </row>
    <row r="2873">
      <c r="A2873" s="417" t="n">
        <v>2864</v>
      </c>
      <c r="B2873" s="418" t="inlineStr">
        <is>
          <t>Service fee</t>
        </is>
      </c>
      <c r="C2873" s="418" t="inlineStr">
        <is>
          <t>ប្យួរ៉ូ វេរីតាស (ខេមបូឌា) លីមីធីត</t>
        </is>
      </c>
      <c r="D2873" s="418" t="inlineStr">
        <is>
          <t>L001-107024462</t>
        </is>
      </c>
      <c r="E2873" s="418" t="inlineStr">
        <is>
          <t>59010720</t>
        </is>
      </c>
      <c r="F2873" s="419" t="n">
        <v>44447</v>
      </c>
      <c r="G2873" s="420" t="n">
        <v>110446</v>
      </c>
      <c r="H2873" s="418" t="n"/>
      <c r="I2873" s="455" t="n">
        <v>110446</v>
      </c>
      <c r="J2873" s="418">
        <f>IF(L2873&lt;&gt;"",L2873,K2873)</f>
        <v/>
      </c>
      <c r="K2873" s="418">
        <f>IF(AND(T2873=TRUE, U2873=TRUE, V2873=TRUE), IF(W2873&lt;-0.05, "អនុញ្ញាត (អ្នកផ្គត់ផ្គង់ប្រកាសខ្វះ)", "បានប្រកាស (អនុញ្ញាត)"), IF(AND(T2873=FALSE, U2873=FALSE, V2873=FALSE), "ព្យួរទុក (មិនមានទិន្នន័យ)", "ប្រកាសខុស (ព្យួរទុក)"))</f>
        <v/>
      </c>
      <c r="L2873" s="418" t="inlineStr"/>
      <c r="M2873" s="418" t="inlineStr"/>
      <c r="N2873" s="455" t="n"/>
      <c r="O2873" s="455">
        <f>IF(W2873&lt;0,AI2873,I2873)</f>
        <v/>
      </c>
      <c r="P2873" s="455">
        <f>I2873-O2873</f>
        <v/>
      </c>
      <c r="Q2873" s="418" t="n"/>
      <c r="R2873" s="418" t="inlineStr">
        <is>
          <t>59010720</t>
        </is>
      </c>
      <c r="S2873" s="418" t="inlineStr"/>
      <c r="T2873" s="418">
        <f>R2873=S2873</f>
        <v/>
      </c>
      <c r="U2873" s="418">
        <f>AND(MONTH(F2873)=MONTH(Y2873), YEAR(F2873)=YEAR(Y2873))</f>
        <v/>
      </c>
      <c r="V2873" s="418">
        <f>AND(AC2873&lt;&gt;"", 'Company information'!D$4&lt;&gt;"", RIGHT(SUBSTITUTE(AC2873,"-",""),9)=RIGHT(SUBSTITUTE('Company information'!D$4,"-",""),9))</f>
        <v/>
      </c>
      <c r="W2873" s="418">
        <f>AI2873-I2873</f>
        <v/>
      </c>
      <c r="X2873" s="455" t="n"/>
      <c r="Y2873" s="417" t="n"/>
      <c r="Z2873" s="418" t="n"/>
      <c r="AA2873" s="418" t="n"/>
      <c r="AB2873" s="418" t="n"/>
      <c r="AC2873" s="418" t="n"/>
      <c r="AD2873" s="418" t="n"/>
      <c r="AE2873" s="455" t="n"/>
      <c r="AF2873" s="455" t="n"/>
      <c r="AG2873" s="455" t="n"/>
      <c r="AH2873" s="455" t="n"/>
      <c r="AI2873" s="455" t="n"/>
      <c r="AJ2873" s="455" t="n"/>
      <c r="AK2873" s="455" t="n"/>
      <c r="AL2873" s="455" t="n"/>
      <c r="AM2873" s="455" t="n"/>
      <c r="AN2873" s="455" t="n"/>
      <c r="AO2873" s="455" t="n"/>
      <c r="AP2873" s="455" t="n"/>
      <c r="AQ2873" s="455" t="n"/>
      <c r="AR2873" s="418" t="n"/>
      <c r="AS2873" s="418" t="n"/>
      <c r="AT2873" s="418" t="n"/>
    </row>
    <row r="2874">
      <c r="A2874" s="417" t="n">
        <v>2865</v>
      </c>
      <c r="B2874" s="418" t="inlineStr">
        <is>
          <t>ផ្លាកក្រដាស​ និង ក្រដាស</t>
        </is>
      </c>
      <c r="C2874" s="418" t="inlineStr">
        <is>
          <t>ដុងគ័ន ស៊ីធី ហ្វាញស្តារ ព្រីនធីង (ខេមបូឌា)</t>
        </is>
      </c>
      <c r="D2874" s="418" t="inlineStr">
        <is>
          <t>L001-100193021</t>
        </is>
      </c>
      <c r="E2874" s="418" t="inlineStr">
        <is>
          <t>00248</t>
        </is>
      </c>
      <c r="F2874" s="419" t="n">
        <v>44799</v>
      </c>
      <c r="G2874" s="420" t="n">
        <v>759672</v>
      </c>
      <c r="H2874" s="418" t="n"/>
      <c r="I2874" s="455" t="n">
        <v>759672</v>
      </c>
      <c r="J2874" s="418">
        <f>IF(L2874&lt;&gt;"",L2874,K2874)</f>
        <v/>
      </c>
      <c r="K2874" s="418">
        <f>IF(AND(T2874=TRUE, U2874=TRUE, V2874=TRUE), IF(W2874&lt;-0.05, "អនុញ្ញាត (អ្នកផ្គត់ផ្គង់ប្រកាសខ្វះ)", "បានប្រកាស (អនុញ្ញាត)"), IF(AND(T2874=FALSE, U2874=FALSE, V2874=FALSE), "ព្យួរទុក (មិនមានទិន្នន័យ)", "ប្រកាសខុស (ព្យួរទុក)"))</f>
        <v/>
      </c>
      <c r="L2874" s="418" t="inlineStr"/>
      <c r="M2874" s="418" t="inlineStr"/>
      <c r="N2874" s="455" t="n"/>
      <c r="O2874" s="455">
        <f>IF(W2874&lt;0,AI2874,I2874)</f>
        <v/>
      </c>
      <c r="P2874" s="455">
        <f>I2874-O2874</f>
        <v/>
      </c>
      <c r="Q2874" s="418" t="n"/>
      <c r="R2874" s="418" t="inlineStr">
        <is>
          <t>00248</t>
        </is>
      </c>
      <c r="S2874" s="418" t="inlineStr"/>
      <c r="T2874" s="418">
        <f>R2874=S2874</f>
        <v/>
      </c>
      <c r="U2874" s="418">
        <f>AND(MONTH(F2874)=MONTH(Y2874), YEAR(F2874)=YEAR(Y2874))</f>
        <v/>
      </c>
      <c r="V2874" s="418">
        <f>AND(AC2874&lt;&gt;"", 'Company information'!D$4&lt;&gt;"", RIGHT(SUBSTITUTE(AC2874,"-",""),9)=RIGHT(SUBSTITUTE('Company information'!D$4,"-",""),9))</f>
        <v/>
      </c>
      <c r="W2874" s="418">
        <f>AI2874-I2874</f>
        <v/>
      </c>
      <c r="X2874" s="455" t="n"/>
      <c r="Y2874" s="417" t="n"/>
      <c r="Z2874" s="418" t="n"/>
      <c r="AA2874" s="418" t="n"/>
      <c r="AB2874" s="418" t="n"/>
      <c r="AC2874" s="418" t="n"/>
      <c r="AD2874" s="418" t="n"/>
      <c r="AE2874" s="455" t="n"/>
      <c r="AF2874" s="455" t="n"/>
      <c r="AG2874" s="455" t="n"/>
      <c r="AH2874" s="455" t="n"/>
      <c r="AI2874" s="455" t="n"/>
      <c r="AJ2874" s="455" t="n"/>
      <c r="AK2874" s="455" t="n"/>
      <c r="AL2874" s="455" t="n"/>
      <c r="AM2874" s="455" t="n"/>
      <c r="AN2874" s="455" t="n"/>
      <c r="AO2874" s="455" t="n"/>
      <c r="AP2874" s="455" t="n"/>
      <c r="AQ2874" s="455" t="n"/>
      <c r="AR2874" s="418" t="n"/>
      <c r="AS2874" s="418" t="n"/>
      <c r="AT2874" s="418" t="n"/>
    </row>
    <row r="2875">
      <c r="A2875" s="417" t="n">
        <v>2866</v>
      </c>
      <c r="B2875" s="418" t="inlineStr">
        <is>
          <t>Plastic</t>
        </is>
      </c>
      <c r="C2875" s="418" t="inlineStr">
        <is>
          <t>ឌើ សឹង ហ្វា ភែកឃីជីង អ៊ិនដាសស្រ្ទៀល ឯ.ក</t>
        </is>
      </c>
      <c r="D2875" s="418" t="inlineStr">
        <is>
          <t>L001-901638065</t>
        </is>
      </c>
      <c r="E2875" s="418" t="inlineStr">
        <is>
          <t>DSF20220287</t>
        </is>
      </c>
      <c r="F2875" s="419" t="n">
        <v>44798</v>
      </c>
      <c r="G2875" s="420" t="n">
        <v>1696610</v>
      </c>
      <c r="H2875" s="418" t="n"/>
      <c r="I2875" s="455" t="n">
        <v>1696610</v>
      </c>
      <c r="J2875" s="418">
        <f>IF(L2875&lt;&gt;"",L2875,K2875)</f>
        <v/>
      </c>
      <c r="K2875" s="418">
        <f>IF(AND(T2875=TRUE, U2875=TRUE, V2875=TRUE), IF(W2875&lt;-0.05, "អនុញ្ញាត (អ្នកផ្គត់ផ្គង់ប្រកាសខ្វះ)", "បានប្រកាស (អនុញ្ញាត)"), IF(AND(T2875=FALSE, U2875=FALSE, V2875=FALSE), "ព្យួរទុក (មិនមានទិន្នន័យ)", "ប្រកាសខុស (ព្យួរទុក)"))</f>
        <v/>
      </c>
      <c r="L2875" s="418" t="inlineStr"/>
      <c r="M2875" s="418" t="inlineStr"/>
      <c r="N2875" s="455" t="n"/>
      <c r="O2875" s="455">
        <f>IF(W2875&lt;0,AI2875,I2875)</f>
        <v/>
      </c>
      <c r="P2875" s="455">
        <f>I2875-O2875</f>
        <v/>
      </c>
      <c r="Q2875" s="418" t="n"/>
      <c r="R2875" s="418" t="inlineStr">
        <is>
          <t>DSF20220287</t>
        </is>
      </c>
      <c r="S2875" s="418" t="inlineStr"/>
      <c r="T2875" s="418">
        <f>R2875=S2875</f>
        <v/>
      </c>
      <c r="U2875" s="418">
        <f>AND(MONTH(F2875)=MONTH(Y2875), YEAR(F2875)=YEAR(Y2875))</f>
        <v/>
      </c>
      <c r="V2875" s="418">
        <f>AND(AC2875&lt;&gt;"", 'Company information'!D$4&lt;&gt;"", RIGHT(SUBSTITUTE(AC2875,"-",""),9)=RIGHT(SUBSTITUTE('Company information'!D$4,"-",""),9))</f>
        <v/>
      </c>
      <c r="W2875" s="418">
        <f>AI2875-I2875</f>
        <v/>
      </c>
      <c r="X2875" s="455" t="n"/>
      <c r="Y2875" s="417" t="n"/>
      <c r="Z2875" s="418" t="n"/>
      <c r="AA2875" s="418" t="n"/>
      <c r="AB2875" s="418" t="n"/>
      <c r="AC2875" s="418" t="n"/>
      <c r="AD2875" s="418" t="n"/>
      <c r="AE2875" s="455" t="n"/>
      <c r="AF2875" s="455" t="n"/>
      <c r="AG2875" s="455" t="n"/>
      <c r="AH2875" s="455" t="n"/>
      <c r="AI2875" s="455" t="n"/>
      <c r="AJ2875" s="455" t="n"/>
      <c r="AK2875" s="455" t="n"/>
      <c r="AL2875" s="455" t="n"/>
      <c r="AM2875" s="455" t="n"/>
      <c r="AN2875" s="455" t="n"/>
      <c r="AO2875" s="455" t="n"/>
      <c r="AP2875" s="455" t="n"/>
      <c r="AQ2875" s="455" t="n"/>
      <c r="AR2875" s="418" t="n"/>
      <c r="AS2875" s="418" t="n"/>
      <c r="AT2875" s="418" t="n"/>
    </row>
    <row r="2876">
      <c r="A2876" s="417" t="n">
        <v>2867</v>
      </c>
      <c r="B2876" s="418" t="inlineStr">
        <is>
          <t>Payment for next period from:22/02/2023</t>
        </is>
      </c>
      <c r="C2876" s="418" t="inlineStr">
        <is>
          <t>វៀតធេល (ខេមបូឌា)</t>
        </is>
      </c>
      <c r="D2876" s="418" t="inlineStr">
        <is>
          <t>L001-100121845</t>
        </is>
      </c>
      <c r="E2876" s="418" t="inlineStr">
        <is>
          <t>MC/2022-0330605</t>
        </is>
      </c>
      <c r="F2876" s="419" t="n">
        <v>44795</v>
      </c>
      <c r="G2876" s="420" t="n">
        <v>2239</v>
      </c>
      <c r="H2876" s="418" t="n"/>
      <c r="I2876" s="455" t="n">
        <v>2239</v>
      </c>
      <c r="J2876" s="418">
        <f>IF(L2876&lt;&gt;"",L2876,K2876)</f>
        <v/>
      </c>
      <c r="K2876" s="418">
        <f>IF(AND(T2876=TRUE, U2876=TRUE, V2876=TRUE), IF(W2876&lt;-0.05, "អនុញ្ញាត (អ្នកផ្គត់ផ្គង់ប្រកាសខ្វះ)", "បានប្រកាស (អនុញ្ញាត)"), IF(AND(T2876=FALSE, U2876=FALSE, V2876=FALSE), "ព្យួរទុក (មិនមានទិន្នន័យ)", "ប្រកាសខុស (ព្យួរទុក)"))</f>
        <v/>
      </c>
      <c r="L2876" s="418" t="inlineStr"/>
      <c r="M2876" s="418" t="inlineStr"/>
      <c r="N2876" s="455" t="n"/>
      <c r="O2876" s="455">
        <f>IF(W2876&lt;0,AI2876,I2876)</f>
        <v/>
      </c>
      <c r="P2876" s="455">
        <f>I2876-O2876</f>
        <v/>
      </c>
      <c r="Q2876" s="418" t="n"/>
      <c r="R2876" s="418" t="inlineStr">
        <is>
          <t>MC/2022-0330605</t>
        </is>
      </c>
      <c r="S2876" s="418" t="inlineStr"/>
      <c r="T2876" s="418">
        <f>R2876=S2876</f>
        <v/>
      </c>
      <c r="U2876" s="418">
        <f>AND(MONTH(F2876)=MONTH(Y2876), YEAR(F2876)=YEAR(Y2876))</f>
        <v/>
      </c>
      <c r="V2876" s="418">
        <f>AND(AC2876&lt;&gt;"", 'Company information'!D$4&lt;&gt;"", RIGHT(SUBSTITUTE(AC2876,"-",""),9)=RIGHT(SUBSTITUTE('Company information'!D$4,"-",""),9))</f>
        <v/>
      </c>
      <c r="W2876" s="418">
        <f>AI2876-I2876</f>
        <v/>
      </c>
      <c r="X2876" s="455" t="n"/>
      <c r="Y2876" s="417" t="n"/>
      <c r="Z2876" s="418" t="n"/>
      <c r="AA2876" s="418" t="n"/>
      <c r="AB2876" s="418" t="n"/>
      <c r="AC2876" s="418" t="n"/>
      <c r="AD2876" s="418" t="n"/>
      <c r="AE2876" s="455" t="n"/>
      <c r="AF2876" s="455" t="n"/>
      <c r="AG2876" s="455" t="n"/>
      <c r="AH2876" s="455" t="n"/>
      <c r="AI2876" s="455" t="n"/>
      <c r="AJ2876" s="455" t="n"/>
      <c r="AK2876" s="455" t="n"/>
      <c r="AL2876" s="455" t="n"/>
      <c r="AM2876" s="455" t="n"/>
      <c r="AN2876" s="455" t="n"/>
      <c r="AO2876" s="455" t="n"/>
      <c r="AP2876" s="455" t="n"/>
      <c r="AQ2876" s="455" t="n"/>
      <c r="AR2876" s="418" t="n"/>
      <c r="AS2876" s="418" t="n"/>
      <c r="AT2876" s="418" t="n"/>
    </row>
    <row r="2877">
      <c r="A2877" s="417" t="n">
        <v>2868</v>
      </c>
      <c r="B2877" s="418" t="inlineStr">
        <is>
          <t>Payment for next period from:22/02/2023</t>
        </is>
      </c>
      <c r="C2877" s="418" t="inlineStr">
        <is>
          <t>វៀតធេល (ខេមបូឌា)</t>
        </is>
      </c>
      <c r="D2877" s="418" t="inlineStr">
        <is>
          <t>L001-100121845</t>
        </is>
      </c>
      <c r="E2877" s="418" t="inlineStr">
        <is>
          <t>MC/2022-0330600</t>
        </is>
      </c>
      <c r="F2877" s="419" t="n">
        <v>44795</v>
      </c>
      <c r="G2877" s="420" t="n">
        <v>102700</v>
      </c>
      <c r="H2877" s="418" t="n"/>
      <c r="I2877" s="455" t="n">
        <v>102700</v>
      </c>
      <c r="J2877" s="418">
        <f>IF(L2877&lt;&gt;"",L2877,K2877)</f>
        <v/>
      </c>
      <c r="K2877" s="418">
        <f>IF(AND(T2877=TRUE, U2877=TRUE, V2877=TRUE), IF(W2877&lt;-0.05, "អនុញ្ញាត (អ្នកផ្គត់ផ្គង់ប្រកាសខ្វះ)", "បានប្រកាស (អនុញ្ញាត)"), IF(AND(T2877=FALSE, U2877=FALSE, V2877=FALSE), "ព្យួរទុក (មិនមានទិន្នន័យ)", "ប្រកាសខុស (ព្យួរទុក)"))</f>
        <v/>
      </c>
      <c r="L2877" s="418" t="inlineStr"/>
      <c r="M2877" s="418" t="inlineStr"/>
      <c r="N2877" s="455" t="n"/>
      <c r="O2877" s="455">
        <f>IF(W2877&lt;0,AI2877,I2877)</f>
        <v/>
      </c>
      <c r="P2877" s="455">
        <f>I2877-O2877</f>
        <v/>
      </c>
      <c r="Q2877" s="418" t="n"/>
      <c r="R2877" s="418" t="inlineStr">
        <is>
          <t>MC/2022-0330600</t>
        </is>
      </c>
      <c r="S2877" s="418" t="inlineStr"/>
      <c r="T2877" s="418">
        <f>R2877=S2877</f>
        <v/>
      </c>
      <c r="U2877" s="418">
        <f>AND(MONTH(F2877)=MONTH(Y2877), YEAR(F2877)=YEAR(Y2877))</f>
        <v/>
      </c>
      <c r="V2877" s="418">
        <f>AND(AC2877&lt;&gt;"", 'Company information'!D$4&lt;&gt;"", RIGHT(SUBSTITUTE(AC2877,"-",""),9)=RIGHT(SUBSTITUTE('Company information'!D$4,"-",""),9))</f>
        <v/>
      </c>
      <c r="W2877" s="418">
        <f>AI2877-I2877</f>
        <v/>
      </c>
      <c r="X2877" s="455" t="n"/>
      <c r="Y2877" s="417" t="n"/>
      <c r="Z2877" s="418" t="n"/>
      <c r="AA2877" s="418" t="n"/>
      <c r="AB2877" s="418" t="n"/>
      <c r="AC2877" s="418" t="n"/>
      <c r="AD2877" s="418" t="n"/>
      <c r="AE2877" s="455" t="n"/>
      <c r="AF2877" s="455" t="n"/>
      <c r="AG2877" s="455" t="n"/>
      <c r="AH2877" s="455" t="n"/>
      <c r="AI2877" s="455" t="n"/>
      <c r="AJ2877" s="455" t="n"/>
      <c r="AK2877" s="455" t="n"/>
      <c r="AL2877" s="455" t="n"/>
      <c r="AM2877" s="455" t="n"/>
      <c r="AN2877" s="455" t="n"/>
      <c r="AO2877" s="455" t="n"/>
      <c r="AP2877" s="455" t="n"/>
      <c r="AQ2877" s="455" t="n"/>
      <c r="AR2877" s="418" t="n"/>
      <c r="AS2877" s="418" t="n"/>
      <c r="AT2877" s="418" t="n"/>
    </row>
    <row r="2878">
      <c r="A2878" s="417" t="n">
        <v>2869</v>
      </c>
      <c r="B2878" s="418" t="inlineStr">
        <is>
          <t>Express Fee</t>
        </is>
      </c>
      <c r="C2878" s="418" t="inlineStr">
        <is>
          <t>ឌី អេច អិល អិចប្រេស (ខេមបូឌា)</t>
        </is>
      </c>
      <c r="D2878" s="418" t="inlineStr">
        <is>
          <t>L001-100045197</t>
        </is>
      </c>
      <c r="E2878" s="418" t="inlineStr">
        <is>
          <t>PNHR000434107</t>
        </is>
      </c>
      <c r="F2878" s="419" t="n">
        <v>44804</v>
      </c>
      <c r="G2878" s="420" t="n">
        <v>30773</v>
      </c>
      <c r="H2878" s="418" t="n"/>
      <c r="I2878" s="455" t="n">
        <v>30773</v>
      </c>
      <c r="J2878" s="418">
        <f>IF(L2878&lt;&gt;"",L2878,K2878)</f>
        <v/>
      </c>
      <c r="K2878" s="418">
        <f>IF(AND(T2878=TRUE, U2878=TRUE, V2878=TRUE), IF(W2878&lt;-0.05, "អនុញ្ញាត (អ្នកផ្គត់ផ្គង់ប្រកាសខ្វះ)", "បានប្រកាស (អនុញ្ញាត)"), IF(AND(T2878=FALSE, U2878=FALSE, V2878=FALSE), "ព្យួរទុក (មិនមានទិន្នន័យ)", "ប្រកាសខុស (ព្យួរទុក)"))</f>
        <v/>
      </c>
      <c r="L2878" s="418" t="inlineStr"/>
      <c r="M2878" s="418" t="inlineStr"/>
      <c r="N2878" s="455" t="n"/>
      <c r="O2878" s="455">
        <f>IF(W2878&lt;0,AI2878,I2878)</f>
        <v/>
      </c>
      <c r="P2878" s="455">
        <f>I2878-O2878</f>
        <v/>
      </c>
      <c r="Q2878" s="418" t="n"/>
      <c r="R2878" s="418" t="inlineStr">
        <is>
          <t>PNHR000434107</t>
        </is>
      </c>
      <c r="S2878" s="418" t="inlineStr"/>
      <c r="T2878" s="418">
        <f>R2878=S2878</f>
        <v/>
      </c>
      <c r="U2878" s="418">
        <f>AND(MONTH(F2878)=MONTH(Y2878), YEAR(F2878)=YEAR(Y2878))</f>
        <v/>
      </c>
      <c r="V2878" s="418">
        <f>AND(AC2878&lt;&gt;"", 'Company information'!D$4&lt;&gt;"", RIGHT(SUBSTITUTE(AC2878,"-",""),9)=RIGHT(SUBSTITUTE('Company information'!D$4,"-",""),9))</f>
        <v/>
      </c>
      <c r="W2878" s="418">
        <f>AI2878-I2878</f>
        <v/>
      </c>
      <c r="X2878" s="455" t="n"/>
      <c r="Y2878" s="417" t="n"/>
      <c r="Z2878" s="418" t="n"/>
      <c r="AA2878" s="418" t="n"/>
      <c r="AB2878" s="418" t="n"/>
      <c r="AC2878" s="418" t="n"/>
      <c r="AD2878" s="418" t="n"/>
      <c r="AE2878" s="455" t="n"/>
      <c r="AF2878" s="455" t="n"/>
      <c r="AG2878" s="455" t="n"/>
      <c r="AH2878" s="455" t="n"/>
      <c r="AI2878" s="455" t="n"/>
      <c r="AJ2878" s="455" t="n"/>
      <c r="AK2878" s="455" t="n"/>
      <c r="AL2878" s="455" t="n"/>
      <c r="AM2878" s="455" t="n"/>
      <c r="AN2878" s="455" t="n"/>
      <c r="AO2878" s="455" t="n"/>
      <c r="AP2878" s="455" t="n"/>
      <c r="AQ2878" s="455" t="n"/>
      <c r="AR2878" s="418" t="n"/>
      <c r="AS2878" s="418" t="n"/>
      <c r="AT2878" s="418" t="n"/>
    </row>
    <row r="2879">
      <c r="A2879" s="417" t="n">
        <v>2870</v>
      </c>
      <c r="B2879" s="418" t="inlineStr">
        <is>
          <t>Express Fee</t>
        </is>
      </c>
      <c r="C2879" s="418" t="inlineStr">
        <is>
          <t>ឌី អេច អិល អិចប្រេស (ខេមបូឌា)</t>
        </is>
      </c>
      <c r="D2879" s="418" t="inlineStr">
        <is>
          <t>L001-100045197</t>
        </is>
      </c>
      <c r="E2879" s="418" t="inlineStr">
        <is>
          <t>PNHIR00143167</t>
        </is>
      </c>
      <c r="F2879" s="419" t="n">
        <v>44802</v>
      </c>
      <c r="G2879" s="420" t="n">
        <v>3290</v>
      </c>
      <c r="H2879" s="418" t="n"/>
      <c r="I2879" s="455" t="n">
        <v>3290</v>
      </c>
      <c r="J2879" s="418">
        <f>IF(L2879&lt;&gt;"",L2879,K2879)</f>
        <v/>
      </c>
      <c r="K2879" s="418">
        <f>IF(AND(T2879=TRUE, U2879=TRUE, V2879=TRUE), IF(W2879&lt;-0.05, "អនុញ្ញាត (អ្នកផ្គត់ផ្គង់ប្រកាសខ្វះ)", "បានប្រកាស (អនុញ្ញាត)"), IF(AND(T2879=FALSE, U2879=FALSE, V2879=FALSE), "ព្យួរទុក (មិនមានទិន្នន័យ)", "ប្រកាសខុស (ព្យួរទុក)"))</f>
        <v/>
      </c>
      <c r="L2879" s="418" t="inlineStr"/>
      <c r="M2879" s="418" t="inlineStr"/>
      <c r="N2879" s="455" t="n"/>
      <c r="O2879" s="455">
        <f>IF(W2879&lt;0,AI2879,I2879)</f>
        <v/>
      </c>
      <c r="P2879" s="455">
        <f>I2879-O2879</f>
        <v/>
      </c>
      <c r="Q2879" s="418" t="n"/>
      <c r="R2879" s="418" t="inlineStr">
        <is>
          <t>PNHIR00143167</t>
        </is>
      </c>
      <c r="S2879" s="418" t="inlineStr"/>
      <c r="T2879" s="418">
        <f>R2879=S2879</f>
        <v/>
      </c>
      <c r="U2879" s="418">
        <f>AND(MONTH(F2879)=MONTH(Y2879), YEAR(F2879)=YEAR(Y2879))</f>
        <v/>
      </c>
      <c r="V2879" s="418">
        <f>AND(AC2879&lt;&gt;"", 'Company information'!D$4&lt;&gt;"", RIGHT(SUBSTITUTE(AC2879,"-",""),9)=RIGHT(SUBSTITUTE('Company information'!D$4,"-",""),9))</f>
        <v/>
      </c>
      <c r="W2879" s="418">
        <f>AI2879-I2879</f>
        <v/>
      </c>
      <c r="X2879" s="455" t="n"/>
      <c r="Y2879" s="417" t="n"/>
      <c r="Z2879" s="418" t="n"/>
      <c r="AA2879" s="418" t="n"/>
      <c r="AB2879" s="418" t="n"/>
      <c r="AC2879" s="418" t="n"/>
      <c r="AD2879" s="418" t="n"/>
      <c r="AE2879" s="455" t="n"/>
      <c r="AF2879" s="455" t="n"/>
      <c r="AG2879" s="455" t="n"/>
      <c r="AH2879" s="455" t="n"/>
      <c r="AI2879" s="455" t="n"/>
      <c r="AJ2879" s="455" t="n"/>
      <c r="AK2879" s="455" t="n"/>
      <c r="AL2879" s="455" t="n"/>
      <c r="AM2879" s="455" t="n"/>
      <c r="AN2879" s="455" t="n"/>
      <c r="AO2879" s="455" t="n"/>
      <c r="AP2879" s="455" t="n"/>
      <c r="AQ2879" s="455" t="n"/>
      <c r="AR2879" s="418" t="n"/>
      <c r="AS2879" s="418" t="n"/>
      <c r="AT2879" s="418" t="n"/>
    </row>
    <row r="2880">
      <c r="A2880" s="417" t="n">
        <v>2871</v>
      </c>
      <c r="B2880" s="418" t="inlineStr">
        <is>
          <t>Internet fee Montlhy fee(18/08/2023-18/02/2023)</t>
        </is>
      </c>
      <c r="C2880" s="418" t="inlineStr">
        <is>
          <t>ខេម ជ្ជីអេសអេម ម.ក</t>
        </is>
      </c>
      <c r="D2880" s="418" t="inlineStr">
        <is>
          <t>L001-100045065</t>
        </is>
      </c>
      <c r="E2880" s="418" t="inlineStr">
        <is>
          <t>400119311</t>
        </is>
      </c>
      <c r="F2880" s="419" t="n">
        <v>44792</v>
      </c>
      <c r="G2880" s="420" t="n">
        <v>277155</v>
      </c>
      <c r="H2880" s="418" t="n"/>
      <c r="I2880" s="455" t="n">
        <v>277155</v>
      </c>
      <c r="J2880" s="418">
        <f>IF(L2880&lt;&gt;"",L2880,K2880)</f>
        <v/>
      </c>
      <c r="K2880" s="418">
        <f>IF(AND(T2880=TRUE, U2880=TRUE, V2880=TRUE), IF(W2880&lt;-0.05, "អនុញ្ញាត (អ្នកផ្គត់ផ្គង់ប្រកាសខ្វះ)", "បានប្រកាស (អនុញ្ញាត)"), IF(AND(T2880=FALSE, U2880=FALSE, V2880=FALSE), "ព្យួរទុក (មិនមានទិន្នន័យ)", "ប្រកាសខុស (ព្យួរទុក)"))</f>
        <v/>
      </c>
      <c r="L2880" s="418" t="inlineStr"/>
      <c r="M2880" s="418" t="inlineStr"/>
      <c r="N2880" s="455" t="n"/>
      <c r="O2880" s="455">
        <f>IF(W2880&lt;0,AI2880,I2880)</f>
        <v/>
      </c>
      <c r="P2880" s="455">
        <f>I2880-O2880</f>
        <v/>
      </c>
      <c r="Q2880" s="418" t="n"/>
      <c r="R2880" s="418" t="inlineStr">
        <is>
          <t>400119311</t>
        </is>
      </c>
      <c r="S2880" s="418" t="inlineStr"/>
      <c r="T2880" s="418">
        <f>R2880=S2880</f>
        <v/>
      </c>
      <c r="U2880" s="418">
        <f>AND(MONTH(F2880)=MONTH(Y2880), YEAR(F2880)=YEAR(Y2880))</f>
        <v/>
      </c>
      <c r="V2880" s="418">
        <f>AND(AC2880&lt;&gt;"", 'Company information'!D$4&lt;&gt;"", RIGHT(SUBSTITUTE(AC2880,"-",""),9)=RIGHT(SUBSTITUTE('Company information'!D$4,"-",""),9))</f>
        <v/>
      </c>
      <c r="W2880" s="418">
        <f>AI2880-I2880</f>
        <v/>
      </c>
      <c r="X2880" s="455" t="n"/>
      <c r="Y2880" s="417" t="n"/>
      <c r="Z2880" s="418" t="n"/>
      <c r="AA2880" s="418" t="n"/>
      <c r="AB2880" s="418" t="n"/>
      <c r="AC2880" s="418" t="n"/>
      <c r="AD2880" s="418" t="n"/>
      <c r="AE2880" s="455" t="n"/>
      <c r="AF2880" s="455" t="n"/>
      <c r="AG2880" s="455" t="n"/>
      <c r="AH2880" s="455" t="n"/>
      <c r="AI2880" s="455" t="n"/>
      <c r="AJ2880" s="455" t="n"/>
      <c r="AK2880" s="455" t="n"/>
      <c r="AL2880" s="455" t="n"/>
      <c r="AM2880" s="455" t="n"/>
      <c r="AN2880" s="455" t="n"/>
      <c r="AO2880" s="455" t="n"/>
      <c r="AP2880" s="455" t="n"/>
      <c r="AQ2880" s="455" t="n"/>
      <c r="AR2880" s="418" t="n"/>
      <c r="AS2880" s="418" t="n"/>
      <c r="AT2880" s="418" t="n"/>
    </row>
    <row r="2881">
      <c r="A2881" s="417" t="n">
        <v>2872</v>
      </c>
      <c r="B2881" s="418" t="inlineStr">
        <is>
          <t>Rental Machine Canon IR-2525</t>
        </is>
      </c>
      <c r="C2881" s="418" t="inlineStr">
        <is>
          <t>អិនធីអិល តិចណូឡូជី</t>
        </is>
      </c>
      <c r="D2881" s="418" t="inlineStr">
        <is>
          <t>K005-901900283</t>
        </is>
      </c>
      <c r="E2881" s="418" t="inlineStr">
        <is>
          <t>22-002535</t>
        </is>
      </c>
      <c r="F2881" s="419" t="n">
        <v>44569</v>
      </c>
      <c r="G2881" s="420" t="n">
        <v>22708</v>
      </c>
      <c r="H2881" s="418" t="n"/>
      <c r="I2881" s="455" t="n">
        <v>22708</v>
      </c>
      <c r="J2881" s="418">
        <f>IF(L2881&lt;&gt;"",L2881,K2881)</f>
        <v/>
      </c>
      <c r="K2881" s="418">
        <f>IF(AND(T2881=TRUE, U2881=TRUE, V2881=TRUE), IF(W2881&lt;-0.05, "អនុញ្ញាត (អ្នកផ្គត់ផ្គង់ប្រកាសខ្វះ)", "បានប្រកាស (អនុញ្ញាត)"), IF(AND(T2881=FALSE, U2881=FALSE, V2881=FALSE), "ព្យួរទុក (មិនមានទិន្នន័យ)", "ប្រកាសខុស (ព្យួរទុក)"))</f>
        <v/>
      </c>
      <c r="L2881" s="418" t="inlineStr"/>
      <c r="M2881" s="418" t="inlineStr"/>
      <c r="N2881" s="455" t="n"/>
      <c r="O2881" s="455">
        <f>IF(W2881&lt;0,AI2881,I2881)</f>
        <v/>
      </c>
      <c r="P2881" s="455">
        <f>I2881-O2881</f>
        <v/>
      </c>
      <c r="Q2881" s="418" t="n"/>
      <c r="R2881" s="418" t="inlineStr">
        <is>
          <t>22-002535</t>
        </is>
      </c>
      <c r="S2881" s="418" t="inlineStr"/>
      <c r="T2881" s="418">
        <f>R2881=S2881</f>
        <v/>
      </c>
      <c r="U2881" s="418">
        <f>AND(MONTH(F2881)=MONTH(Y2881), YEAR(F2881)=YEAR(Y2881))</f>
        <v/>
      </c>
      <c r="V2881" s="418">
        <f>AND(AC2881&lt;&gt;"", 'Company information'!D$4&lt;&gt;"", RIGHT(SUBSTITUTE(AC2881,"-",""),9)=RIGHT(SUBSTITUTE('Company information'!D$4,"-",""),9))</f>
        <v/>
      </c>
      <c r="W2881" s="418">
        <f>AI2881-I2881</f>
        <v/>
      </c>
      <c r="X2881" s="455" t="n"/>
      <c r="Y2881" s="417" t="n"/>
      <c r="Z2881" s="418" t="n"/>
      <c r="AA2881" s="418" t="n"/>
      <c r="AB2881" s="418" t="n"/>
      <c r="AC2881" s="418" t="n"/>
      <c r="AD2881" s="418" t="n"/>
      <c r="AE2881" s="455" t="n"/>
      <c r="AF2881" s="455" t="n"/>
      <c r="AG2881" s="455" t="n"/>
      <c r="AH2881" s="455" t="n"/>
      <c r="AI2881" s="455" t="n"/>
      <c r="AJ2881" s="455" t="n"/>
      <c r="AK2881" s="455" t="n"/>
      <c r="AL2881" s="455" t="n"/>
      <c r="AM2881" s="455" t="n"/>
      <c r="AN2881" s="455" t="n"/>
      <c r="AO2881" s="455" t="n"/>
      <c r="AP2881" s="455" t="n"/>
      <c r="AQ2881" s="455" t="n"/>
      <c r="AR2881" s="418" t="n"/>
      <c r="AS2881" s="418" t="n"/>
      <c r="AT2881" s="418" t="n"/>
    </row>
    <row r="2882">
      <c r="A2882" s="417" t="n">
        <v>2873</v>
      </c>
      <c r="B2882" s="418" t="inlineStr">
        <is>
          <t>Rental Machine Canon IR-2525</t>
        </is>
      </c>
      <c r="C2882" s="418" t="inlineStr">
        <is>
          <t>អិនធីអិល តិចណូឡូជី</t>
        </is>
      </c>
      <c r="D2882" s="418" t="inlineStr">
        <is>
          <t>K005-901900283</t>
        </is>
      </c>
      <c r="E2882" s="418" t="inlineStr">
        <is>
          <t>22-002908</t>
        </is>
      </c>
      <c r="F2882" s="419" t="n">
        <v>44791</v>
      </c>
      <c r="G2882" s="420" t="n">
        <v>20535</v>
      </c>
      <c r="H2882" s="418" t="n"/>
      <c r="I2882" s="455" t="n">
        <v>20535</v>
      </c>
      <c r="J2882" s="418">
        <f>IF(L2882&lt;&gt;"",L2882,K2882)</f>
        <v/>
      </c>
      <c r="K2882" s="418">
        <f>IF(AND(T2882=TRUE, U2882=TRUE, V2882=TRUE), IF(W2882&lt;-0.05, "អនុញ្ញាត (អ្នកផ្គត់ផ្គង់ប្រកាសខ្វះ)", "បានប្រកាស (អនុញ្ញាត)"), IF(AND(T2882=FALSE, U2882=FALSE, V2882=FALSE), "ព្យួរទុក (មិនមានទិន្នន័យ)", "ប្រកាសខុស (ព្យួរទុក)"))</f>
        <v/>
      </c>
      <c r="L2882" s="418" t="inlineStr"/>
      <c r="M2882" s="418" t="inlineStr"/>
      <c r="N2882" s="455" t="n"/>
      <c r="O2882" s="455">
        <f>IF(W2882&lt;0,AI2882,I2882)</f>
        <v/>
      </c>
      <c r="P2882" s="455">
        <f>I2882-O2882</f>
        <v/>
      </c>
      <c r="Q2882" s="418" t="n"/>
      <c r="R2882" s="418" t="inlineStr">
        <is>
          <t>22-002908</t>
        </is>
      </c>
      <c r="S2882" s="418" t="inlineStr"/>
      <c r="T2882" s="418">
        <f>R2882=S2882</f>
        <v/>
      </c>
      <c r="U2882" s="418">
        <f>AND(MONTH(F2882)=MONTH(Y2882), YEAR(F2882)=YEAR(Y2882))</f>
        <v/>
      </c>
      <c r="V2882" s="418">
        <f>AND(AC2882&lt;&gt;"", 'Company information'!D$4&lt;&gt;"", RIGHT(SUBSTITUTE(AC2882,"-",""),9)=RIGHT(SUBSTITUTE('Company information'!D$4,"-",""),9))</f>
        <v/>
      </c>
      <c r="W2882" s="418">
        <f>AI2882-I2882</f>
        <v/>
      </c>
      <c r="X2882" s="455" t="n"/>
      <c r="Y2882" s="417" t="n"/>
      <c r="Z2882" s="418" t="n"/>
      <c r="AA2882" s="418" t="n"/>
      <c r="AB2882" s="418" t="n"/>
      <c r="AC2882" s="418" t="n"/>
      <c r="AD2882" s="418" t="n"/>
      <c r="AE2882" s="455" t="n"/>
      <c r="AF2882" s="455" t="n"/>
      <c r="AG2882" s="455" t="n"/>
      <c r="AH2882" s="455" t="n"/>
      <c r="AI2882" s="455" t="n"/>
      <c r="AJ2882" s="455" t="n"/>
      <c r="AK2882" s="455" t="n"/>
      <c r="AL2882" s="455" t="n"/>
      <c r="AM2882" s="455" t="n"/>
      <c r="AN2882" s="455" t="n"/>
      <c r="AO2882" s="455" t="n"/>
      <c r="AP2882" s="455" t="n"/>
      <c r="AQ2882" s="455" t="n"/>
      <c r="AR2882" s="418" t="n"/>
      <c r="AS2882" s="418" t="n"/>
      <c r="AT2882" s="418" t="n"/>
    </row>
    <row r="2883">
      <c r="A2883" s="417" t="n">
        <v>2874</v>
      </c>
      <c r="B2883" s="418" t="inlineStr">
        <is>
          <t>Monthly Tax Declaration for Aug 2022 service</t>
        </is>
      </c>
      <c r="C2883" s="418" t="inlineStr">
        <is>
          <t>យីងកឺ ខេម ថេក អ៊ែតវ៉ាយហ្សឺរី ឯ.ក</t>
        </is>
      </c>
      <c r="D2883" s="418" t="inlineStr">
        <is>
          <t>K003-902005313</t>
        </is>
      </c>
      <c r="E2883" s="418" t="inlineStr">
        <is>
          <t>YKT22-176</t>
        </is>
      </c>
      <c r="F2883" s="419" t="n">
        <v>44569</v>
      </c>
      <c r="G2883" s="420" t="n">
        <v>574840</v>
      </c>
      <c r="H2883" s="418" t="n"/>
      <c r="I2883" s="455" t="n">
        <v>574840</v>
      </c>
      <c r="J2883" s="418">
        <f>IF(L2883&lt;&gt;"",L2883,K2883)</f>
        <v/>
      </c>
      <c r="K2883" s="418">
        <f>IF(AND(T2883=TRUE, U2883=TRUE, V2883=TRUE), IF(W2883&lt;-0.05, "អនុញ្ញាត (អ្នកផ្គត់ផ្គង់ប្រកាសខ្វះ)", "បានប្រកាស (អនុញ្ញាត)"), IF(AND(T2883=FALSE, U2883=FALSE, V2883=FALSE), "ព្យួរទុក (មិនមានទិន្នន័យ)", "ប្រកាសខុស (ព្យួរទុក)"))</f>
        <v/>
      </c>
      <c r="L2883" s="418" t="inlineStr"/>
      <c r="M2883" s="418" t="inlineStr"/>
      <c r="N2883" s="455" t="n"/>
      <c r="O2883" s="455">
        <f>IF(W2883&lt;0,AI2883,I2883)</f>
        <v/>
      </c>
      <c r="P2883" s="455">
        <f>I2883-O2883</f>
        <v/>
      </c>
      <c r="Q2883" s="418" t="n"/>
      <c r="R2883" s="418" t="inlineStr">
        <is>
          <t>YKT22-176</t>
        </is>
      </c>
      <c r="S2883" s="418" t="inlineStr"/>
      <c r="T2883" s="418">
        <f>R2883=S2883</f>
        <v/>
      </c>
      <c r="U2883" s="418">
        <f>AND(MONTH(F2883)=MONTH(Y2883), YEAR(F2883)=YEAR(Y2883))</f>
        <v/>
      </c>
      <c r="V2883" s="418">
        <f>AND(AC2883&lt;&gt;"", 'Company information'!D$4&lt;&gt;"", RIGHT(SUBSTITUTE(AC2883,"-",""),9)=RIGHT(SUBSTITUTE('Company information'!D$4,"-",""),9))</f>
        <v/>
      </c>
      <c r="W2883" s="418">
        <f>AI2883-I2883</f>
        <v/>
      </c>
      <c r="X2883" s="455" t="n"/>
      <c r="Y2883" s="417" t="n"/>
      <c r="Z2883" s="418" t="n"/>
      <c r="AA2883" s="418" t="n"/>
      <c r="AB2883" s="418" t="n"/>
      <c r="AC2883" s="418" t="n"/>
      <c r="AD2883" s="418" t="n"/>
      <c r="AE2883" s="455" t="n"/>
      <c r="AF2883" s="455" t="n"/>
      <c r="AG2883" s="455" t="n"/>
      <c r="AH2883" s="455" t="n"/>
      <c r="AI2883" s="455" t="n"/>
      <c r="AJ2883" s="455" t="n"/>
      <c r="AK2883" s="455" t="n"/>
      <c r="AL2883" s="455" t="n"/>
      <c r="AM2883" s="455" t="n"/>
      <c r="AN2883" s="455" t="n"/>
      <c r="AO2883" s="455" t="n"/>
      <c r="AP2883" s="455" t="n"/>
      <c r="AQ2883" s="455" t="n"/>
      <c r="AR2883" s="418" t="n"/>
      <c r="AS2883" s="418" t="n"/>
      <c r="AT2883" s="418" t="n"/>
    </row>
    <row r="2884">
      <c r="A2884" s="417" t="n">
        <v>2875</v>
      </c>
      <c r="B2884" s="418" t="inlineStr">
        <is>
          <t>External Audit Service Fee</t>
        </is>
      </c>
      <c r="C2884" s="418" t="inlineStr">
        <is>
          <t>យីងកឺ ខេម ថេក អ៊ែតវ៉ាយហ្សឺរី ឯ.ក</t>
        </is>
      </c>
      <c r="D2884" s="418" t="inlineStr">
        <is>
          <t>K003-902005313</t>
        </is>
      </c>
      <c r="E2884" s="418" t="inlineStr">
        <is>
          <t>YKT22-174</t>
        </is>
      </c>
      <c r="F2884" s="419" t="n">
        <v>44569</v>
      </c>
      <c r="G2884" s="420" t="n">
        <v>1026500</v>
      </c>
      <c r="H2884" s="418" t="n"/>
      <c r="I2884" s="455" t="n">
        <v>1026500</v>
      </c>
      <c r="J2884" s="418">
        <f>IF(L2884&lt;&gt;"",L2884,K2884)</f>
        <v/>
      </c>
      <c r="K2884" s="418">
        <f>IF(AND(T2884=TRUE, U2884=TRUE, V2884=TRUE), IF(W2884&lt;-0.05, "អនុញ្ញាត (អ្នកផ្គត់ផ្គង់ប្រកាសខ្វះ)", "បានប្រកាស (អនុញ្ញាត)"), IF(AND(T2884=FALSE, U2884=FALSE, V2884=FALSE), "ព្យួរទុក (មិនមានទិន្នន័យ)", "ប្រកាសខុស (ព្យួរទុក)"))</f>
        <v/>
      </c>
      <c r="L2884" s="418" t="inlineStr"/>
      <c r="M2884" s="418" t="inlineStr"/>
      <c r="N2884" s="455" t="n"/>
      <c r="O2884" s="455">
        <f>IF(W2884&lt;0,AI2884,I2884)</f>
        <v/>
      </c>
      <c r="P2884" s="455">
        <f>I2884-O2884</f>
        <v/>
      </c>
      <c r="Q2884" s="418" t="n"/>
      <c r="R2884" s="418" t="inlineStr">
        <is>
          <t>YKT22-174</t>
        </is>
      </c>
      <c r="S2884" s="418" t="inlineStr"/>
      <c r="T2884" s="418">
        <f>R2884=S2884</f>
        <v/>
      </c>
      <c r="U2884" s="418">
        <f>AND(MONTH(F2884)=MONTH(Y2884), YEAR(F2884)=YEAR(Y2884))</f>
        <v/>
      </c>
      <c r="V2884" s="418">
        <f>AND(AC2884&lt;&gt;"", 'Company information'!D$4&lt;&gt;"", RIGHT(SUBSTITUTE(AC2884,"-",""),9)=RIGHT(SUBSTITUTE('Company information'!D$4,"-",""),9))</f>
        <v/>
      </c>
      <c r="W2884" s="418">
        <f>AI2884-I2884</f>
        <v/>
      </c>
      <c r="X2884" s="455" t="n"/>
      <c r="Y2884" s="417" t="n"/>
      <c r="Z2884" s="418" t="n"/>
      <c r="AA2884" s="418" t="n"/>
      <c r="AB2884" s="418" t="n"/>
      <c r="AC2884" s="418" t="n"/>
      <c r="AD2884" s="418" t="n"/>
      <c r="AE2884" s="455" t="n"/>
      <c r="AF2884" s="455" t="n"/>
      <c r="AG2884" s="455" t="n"/>
      <c r="AH2884" s="455" t="n"/>
      <c r="AI2884" s="455" t="n"/>
      <c r="AJ2884" s="455" t="n"/>
      <c r="AK2884" s="455" t="n"/>
      <c r="AL2884" s="455" t="n"/>
      <c r="AM2884" s="455" t="n"/>
      <c r="AN2884" s="455" t="n"/>
      <c r="AO2884" s="455" t="n"/>
      <c r="AP2884" s="455" t="n"/>
      <c r="AQ2884" s="455" t="n"/>
      <c r="AR2884" s="418" t="n"/>
      <c r="AS2884" s="418" t="n"/>
      <c r="AT2884" s="418" t="n"/>
    </row>
    <row r="2885">
      <c r="A2885" s="417" t="n">
        <v>2876</v>
      </c>
      <c r="B2885" s="418" t="inlineStr">
        <is>
          <t>Installation Fee</t>
        </is>
      </c>
      <c r="C2885" s="418" t="inlineStr">
        <is>
          <t>ស៊ីនកឺ ថេកណឡជី ឯ.ក</t>
        </is>
      </c>
      <c r="D2885" s="418" t="inlineStr">
        <is>
          <t>K009-902203141</t>
        </is>
      </c>
      <c r="E2885" s="418" t="inlineStr">
        <is>
          <t>202200003</t>
        </is>
      </c>
      <c r="F2885" s="419" t="n">
        <v>44689</v>
      </c>
      <c r="G2885" s="420" t="n">
        <v>944840</v>
      </c>
      <c r="H2885" s="418" t="n"/>
      <c r="I2885" s="455" t="n">
        <v>944840</v>
      </c>
      <c r="J2885" s="418">
        <f>IF(L2885&lt;&gt;"",L2885,K2885)</f>
        <v/>
      </c>
      <c r="K2885" s="418">
        <f>IF(AND(T2885=TRUE, U2885=TRUE, V2885=TRUE), IF(W2885&lt;-0.05, "អនុញ្ញាត (អ្នកផ្គត់ផ្គង់ប្រកាសខ្វះ)", "បានប្រកាស (អនុញ្ញាត)"), IF(AND(T2885=FALSE, U2885=FALSE, V2885=FALSE), "ព្យួរទុក (មិនមានទិន្នន័យ)", "ប្រកាសខុស (ព្យួរទុក)"))</f>
        <v/>
      </c>
      <c r="L2885" s="418" t="inlineStr"/>
      <c r="M2885" s="418" t="inlineStr"/>
      <c r="N2885" s="455" t="n"/>
      <c r="O2885" s="455">
        <f>IF(W2885&lt;0,AI2885,I2885)</f>
        <v/>
      </c>
      <c r="P2885" s="455">
        <f>I2885-O2885</f>
        <v/>
      </c>
      <c r="Q2885" s="418" t="n"/>
      <c r="R2885" s="418" t="inlineStr">
        <is>
          <t>202200003</t>
        </is>
      </c>
      <c r="S2885" s="418" t="inlineStr"/>
      <c r="T2885" s="418">
        <f>R2885=S2885</f>
        <v/>
      </c>
      <c r="U2885" s="418">
        <f>AND(MONTH(F2885)=MONTH(Y2885), YEAR(F2885)=YEAR(Y2885))</f>
        <v/>
      </c>
      <c r="V2885" s="418">
        <f>AND(AC2885&lt;&gt;"", 'Company information'!D$4&lt;&gt;"", RIGHT(SUBSTITUTE(AC2885,"-",""),9)=RIGHT(SUBSTITUTE('Company information'!D$4,"-",""),9))</f>
        <v/>
      </c>
      <c r="W2885" s="418">
        <f>AI2885-I2885</f>
        <v/>
      </c>
      <c r="X2885" s="455" t="n"/>
      <c r="Y2885" s="417" t="n"/>
      <c r="Z2885" s="418" t="n"/>
      <c r="AA2885" s="418" t="n"/>
      <c r="AB2885" s="418" t="n"/>
      <c r="AC2885" s="418" t="n"/>
      <c r="AD2885" s="418" t="n"/>
      <c r="AE2885" s="455" t="n"/>
      <c r="AF2885" s="455" t="n"/>
      <c r="AG2885" s="455" t="n"/>
      <c r="AH2885" s="455" t="n"/>
      <c r="AI2885" s="455" t="n"/>
      <c r="AJ2885" s="455" t="n"/>
      <c r="AK2885" s="455" t="n"/>
      <c r="AL2885" s="455" t="n"/>
      <c r="AM2885" s="455" t="n"/>
      <c r="AN2885" s="455" t="n"/>
      <c r="AO2885" s="455" t="n"/>
      <c r="AP2885" s="455" t="n"/>
      <c r="AQ2885" s="455" t="n"/>
      <c r="AR2885" s="418" t="n"/>
      <c r="AS2885" s="418" t="n"/>
      <c r="AT2885" s="418" t="n"/>
    </row>
    <row r="2886">
      <c r="A2886" s="417" t="n">
        <v>2877</v>
      </c>
      <c r="B2886" s="418" t="inlineStr">
        <is>
          <t>Express Fee</t>
        </is>
      </c>
      <c r="C2886" s="418" t="inlineStr">
        <is>
          <t>ឌី អេច អិល អិចប្រេស (ខេមបូឌា)</t>
        </is>
      </c>
      <c r="D2886" s="418" t="inlineStr">
        <is>
          <t>L001-100045197</t>
        </is>
      </c>
      <c r="E2886" s="418" t="inlineStr">
        <is>
          <t>PNHR000431231</t>
        </is>
      </c>
      <c r="F2886" s="419" t="n">
        <v>44659</v>
      </c>
      <c r="G2886" s="420" t="n">
        <v>4457</v>
      </c>
      <c r="H2886" s="418" t="n"/>
      <c r="I2886" s="455" t="n">
        <v>4457</v>
      </c>
      <c r="J2886" s="418">
        <f>IF(L2886&lt;&gt;"",L2886,K2886)</f>
        <v/>
      </c>
      <c r="K2886" s="418">
        <f>IF(AND(T2886=TRUE, U2886=TRUE, V2886=TRUE), IF(W2886&lt;-0.05, "អនុញ្ញាត (អ្នកផ្គត់ផ្គង់ប្រកាសខ្វះ)", "បានប្រកាស (អនុញ្ញាត)"), IF(AND(T2886=FALSE, U2886=FALSE, V2886=FALSE), "ព្យួរទុក (មិនមានទិន្នន័យ)", "ប្រកាសខុស (ព្យួរទុក)"))</f>
        <v/>
      </c>
      <c r="L2886" s="418" t="inlineStr"/>
      <c r="M2886" s="418" t="inlineStr"/>
      <c r="N2886" s="455" t="n"/>
      <c r="O2886" s="455">
        <f>IF(W2886&lt;0,AI2886,I2886)</f>
        <v/>
      </c>
      <c r="P2886" s="455">
        <f>I2886-O2886</f>
        <v/>
      </c>
      <c r="Q2886" s="418" t="n"/>
      <c r="R2886" s="418" t="inlineStr">
        <is>
          <t>PNHR000431231</t>
        </is>
      </c>
      <c r="S2886" s="418" t="inlineStr"/>
      <c r="T2886" s="418">
        <f>R2886=S2886</f>
        <v/>
      </c>
      <c r="U2886" s="418">
        <f>AND(MONTH(F2886)=MONTH(Y2886), YEAR(F2886)=YEAR(Y2886))</f>
        <v/>
      </c>
      <c r="V2886" s="418">
        <f>AND(AC2886&lt;&gt;"", 'Company information'!D$4&lt;&gt;"", RIGHT(SUBSTITUTE(AC2886,"-",""),9)=RIGHT(SUBSTITUTE('Company information'!D$4,"-",""),9))</f>
        <v/>
      </c>
      <c r="W2886" s="418">
        <f>AI2886-I2886</f>
        <v/>
      </c>
      <c r="X2886" s="455" t="n"/>
      <c r="Y2886" s="417" t="n"/>
      <c r="Z2886" s="418" t="n"/>
      <c r="AA2886" s="418" t="n"/>
      <c r="AB2886" s="418" t="n"/>
      <c r="AC2886" s="418" t="n"/>
      <c r="AD2886" s="418" t="n"/>
      <c r="AE2886" s="455" t="n"/>
      <c r="AF2886" s="455" t="n"/>
      <c r="AG2886" s="455" t="n"/>
      <c r="AH2886" s="455" t="n"/>
      <c r="AI2886" s="455" t="n"/>
      <c r="AJ2886" s="455" t="n"/>
      <c r="AK2886" s="455" t="n"/>
      <c r="AL2886" s="455" t="n"/>
      <c r="AM2886" s="455" t="n"/>
      <c r="AN2886" s="455" t="n"/>
      <c r="AO2886" s="455" t="n"/>
      <c r="AP2886" s="455" t="n"/>
      <c r="AQ2886" s="455" t="n"/>
      <c r="AR2886" s="418" t="n"/>
      <c r="AS2886" s="418" t="n"/>
      <c r="AT2886" s="418" t="n"/>
    </row>
    <row r="2887">
      <c r="A2887" s="417" t="n">
        <v>2878</v>
      </c>
      <c r="B2887" s="418" t="inlineStr">
        <is>
          <t>Express Fee</t>
        </is>
      </c>
      <c r="C2887" s="418" t="inlineStr">
        <is>
          <t>ឌី អេច អិល អិចប្រេស (ខេមបូឌា)</t>
        </is>
      </c>
      <c r="D2887" s="418" t="inlineStr">
        <is>
          <t>L001-100045197</t>
        </is>
      </c>
      <c r="E2887" s="418" t="inlineStr">
        <is>
          <t>PNHR000430194</t>
        </is>
      </c>
      <c r="F2887" s="419" t="n">
        <v>44569</v>
      </c>
      <c r="G2887" s="420" t="n">
        <v>38850</v>
      </c>
      <c r="H2887" s="418" t="n"/>
      <c r="I2887" s="455" t="n">
        <v>38850</v>
      </c>
      <c r="J2887" s="418">
        <f>IF(L2887&lt;&gt;"",L2887,K2887)</f>
        <v/>
      </c>
      <c r="K2887" s="418">
        <f>IF(AND(T2887=TRUE, U2887=TRUE, V2887=TRUE), IF(W2887&lt;-0.05, "អនុញ្ញាត (អ្នកផ្គត់ផ្គង់ប្រកាសខ្វះ)", "បានប្រកាស (អនុញ្ញាត)"), IF(AND(T2887=FALSE, U2887=FALSE, V2887=FALSE), "ព្យួរទុក (មិនមានទិន្នន័យ)", "ប្រកាសខុស (ព្យួរទុក)"))</f>
        <v/>
      </c>
      <c r="L2887" s="418" t="inlineStr"/>
      <c r="M2887" s="418" t="inlineStr"/>
      <c r="N2887" s="455" t="n"/>
      <c r="O2887" s="455">
        <f>IF(W2887&lt;0,AI2887,I2887)</f>
        <v/>
      </c>
      <c r="P2887" s="455">
        <f>I2887-O2887</f>
        <v/>
      </c>
      <c r="Q2887" s="418" t="n"/>
      <c r="R2887" s="418" t="inlineStr">
        <is>
          <t>PNHR000430194</t>
        </is>
      </c>
      <c r="S2887" s="418" t="inlineStr"/>
      <c r="T2887" s="418">
        <f>R2887=S2887</f>
        <v/>
      </c>
      <c r="U2887" s="418">
        <f>AND(MONTH(F2887)=MONTH(Y2887), YEAR(F2887)=YEAR(Y2887))</f>
        <v/>
      </c>
      <c r="V2887" s="418">
        <f>AND(AC2887&lt;&gt;"", 'Company information'!D$4&lt;&gt;"", RIGHT(SUBSTITUTE(AC2887,"-",""),9)=RIGHT(SUBSTITUTE('Company information'!D$4,"-",""),9))</f>
        <v/>
      </c>
      <c r="W2887" s="418">
        <f>AI2887-I2887</f>
        <v/>
      </c>
      <c r="X2887" s="455" t="n"/>
      <c r="Y2887" s="417" t="n"/>
      <c r="Z2887" s="418" t="n"/>
      <c r="AA2887" s="418" t="n"/>
      <c r="AB2887" s="418" t="n"/>
      <c r="AC2887" s="418" t="n"/>
      <c r="AD2887" s="418" t="n"/>
      <c r="AE2887" s="455" t="n"/>
      <c r="AF2887" s="455" t="n"/>
      <c r="AG2887" s="455" t="n"/>
      <c r="AH2887" s="455" t="n"/>
      <c r="AI2887" s="455" t="n"/>
      <c r="AJ2887" s="455" t="n"/>
      <c r="AK2887" s="455" t="n"/>
      <c r="AL2887" s="455" t="n"/>
      <c r="AM2887" s="455" t="n"/>
      <c r="AN2887" s="455" t="n"/>
      <c r="AO2887" s="455" t="n"/>
      <c r="AP2887" s="455" t="n"/>
      <c r="AQ2887" s="455" t="n"/>
      <c r="AR2887" s="418" t="n"/>
      <c r="AS2887" s="418" t="n"/>
      <c r="AT2887" s="418" t="n"/>
    </row>
    <row r="2888">
      <c r="A2888" s="417" t="n">
        <v>2879</v>
      </c>
      <c r="B2888" s="418" t="inlineStr">
        <is>
          <t>Express Fee</t>
        </is>
      </c>
      <c r="C2888" s="418" t="inlineStr">
        <is>
          <t>ឌី អេច អិល អិចប្រេស (ខេមបូឌា)</t>
        </is>
      </c>
      <c r="D2888" s="418" t="inlineStr">
        <is>
          <t>L001-100045197</t>
        </is>
      </c>
      <c r="E2888" s="418" t="inlineStr">
        <is>
          <t>PNHR000429449</t>
        </is>
      </c>
      <c r="F2888" s="419" t="n">
        <v>44569</v>
      </c>
      <c r="G2888" s="420" t="n">
        <v>5428</v>
      </c>
      <c r="H2888" s="418" t="n"/>
      <c r="I2888" s="455" t="n">
        <v>5428</v>
      </c>
      <c r="J2888" s="418">
        <f>IF(L2888&lt;&gt;"",L2888,K2888)</f>
        <v/>
      </c>
      <c r="K2888" s="418">
        <f>IF(AND(T2888=TRUE, U2888=TRUE, V2888=TRUE), IF(W2888&lt;-0.05, "អនុញ្ញាត (អ្នកផ្គត់ផ្គង់ប្រកាសខ្វះ)", "បានប្រកាស (អនុញ្ញាត)"), IF(AND(T2888=FALSE, U2888=FALSE, V2888=FALSE), "ព្យួរទុក (មិនមានទិន្នន័យ)", "ប្រកាសខុស (ព្យួរទុក)"))</f>
        <v/>
      </c>
      <c r="L2888" s="418" t="inlineStr"/>
      <c r="M2888" s="418" t="inlineStr"/>
      <c r="N2888" s="455" t="n"/>
      <c r="O2888" s="455">
        <f>IF(W2888&lt;0,AI2888,I2888)</f>
        <v/>
      </c>
      <c r="P2888" s="455">
        <f>I2888-O2888</f>
        <v/>
      </c>
      <c r="Q2888" s="418" t="n"/>
      <c r="R2888" s="418" t="inlineStr">
        <is>
          <t>PNHR000429449</t>
        </is>
      </c>
      <c r="S2888" s="418" t="inlineStr"/>
      <c r="T2888" s="418">
        <f>R2888=S2888</f>
        <v/>
      </c>
      <c r="U2888" s="418">
        <f>AND(MONTH(F2888)=MONTH(Y2888), YEAR(F2888)=YEAR(Y2888))</f>
        <v/>
      </c>
      <c r="V2888" s="418">
        <f>AND(AC2888&lt;&gt;"", 'Company information'!D$4&lt;&gt;"", RIGHT(SUBSTITUTE(AC2888,"-",""),9)=RIGHT(SUBSTITUTE('Company information'!D$4,"-",""),9))</f>
        <v/>
      </c>
      <c r="W2888" s="418">
        <f>AI2888-I2888</f>
        <v/>
      </c>
      <c r="X2888" s="455" t="n"/>
      <c r="Y2888" s="417" t="n"/>
      <c r="Z2888" s="418" t="n"/>
      <c r="AA2888" s="418" t="n"/>
      <c r="AB2888" s="418" t="n"/>
      <c r="AC2888" s="418" t="n"/>
      <c r="AD2888" s="418" t="n"/>
      <c r="AE2888" s="455" t="n"/>
      <c r="AF2888" s="455" t="n"/>
      <c r="AG2888" s="455" t="n"/>
      <c r="AH2888" s="455" t="n"/>
      <c r="AI2888" s="455" t="n"/>
      <c r="AJ2888" s="455" t="n"/>
      <c r="AK2888" s="455" t="n"/>
      <c r="AL2888" s="455" t="n"/>
      <c r="AM2888" s="455" t="n"/>
      <c r="AN2888" s="455" t="n"/>
      <c r="AO2888" s="455" t="n"/>
      <c r="AP2888" s="455" t="n"/>
      <c r="AQ2888" s="455" t="n"/>
      <c r="AR2888" s="418" t="n"/>
      <c r="AS2888" s="418" t="n"/>
      <c r="AT2888" s="418" t="n"/>
    </row>
    <row r="2889">
      <c r="A2889" s="417" t="n">
        <v>2880</v>
      </c>
      <c r="B2889" s="418" t="inlineStr">
        <is>
          <t>Express Fee</t>
        </is>
      </c>
      <c r="C2889" s="418" t="inlineStr">
        <is>
          <t>ឌី អេច អិល អិចប្រេស (ខេមបូឌា)</t>
        </is>
      </c>
      <c r="D2889" s="418" t="inlineStr">
        <is>
          <t>L001-100045197</t>
        </is>
      </c>
      <c r="E2889" s="418" t="inlineStr">
        <is>
          <t>PNHIR00141123</t>
        </is>
      </c>
      <c r="F2889" s="419" t="n">
        <v>44569</v>
      </c>
      <c r="G2889" s="420" t="n">
        <v>1642</v>
      </c>
      <c r="H2889" s="418" t="n"/>
      <c r="I2889" s="455" t="n">
        <v>1642</v>
      </c>
      <c r="J2889" s="418">
        <f>IF(L2889&lt;&gt;"",L2889,K2889)</f>
        <v/>
      </c>
      <c r="K2889" s="418">
        <f>IF(AND(T2889=TRUE, U2889=TRUE, V2889=TRUE), IF(W2889&lt;-0.05, "អនុញ្ញាត (អ្នកផ្គត់ផ្គង់ប្រកាសខ្វះ)", "បានប្រកាស (អនុញ្ញាត)"), IF(AND(T2889=FALSE, U2889=FALSE, V2889=FALSE), "ព្យួរទុក (មិនមានទិន្នន័យ)", "ប្រកាសខុស (ព្យួរទុក)"))</f>
        <v/>
      </c>
      <c r="L2889" s="418" t="inlineStr"/>
      <c r="M2889" s="418" t="inlineStr"/>
      <c r="N2889" s="455" t="n"/>
      <c r="O2889" s="455">
        <f>IF(W2889&lt;0,AI2889,I2889)</f>
        <v/>
      </c>
      <c r="P2889" s="455">
        <f>I2889-O2889</f>
        <v/>
      </c>
      <c r="Q2889" s="418" t="n"/>
      <c r="R2889" s="418" t="inlineStr">
        <is>
          <t>PNHIR00141123</t>
        </is>
      </c>
      <c r="S2889" s="418" t="inlineStr"/>
      <c r="T2889" s="418">
        <f>R2889=S2889</f>
        <v/>
      </c>
      <c r="U2889" s="418">
        <f>AND(MONTH(F2889)=MONTH(Y2889), YEAR(F2889)=YEAR(Y2889))</f>
        <v/>
      </c>
      <c r="V2889" s="418">
        <f>AND(AC2889&lt;&gt;"", 'Company information'!D$4&lt;&gt;"", RIGHT(SUBSTITUTE(AC2889,"-",""),9)=RIGHT(SUBSTITUTE('Company information'!D$4,"-",""),9))</f>
        <v/>
      </c>
      <c r="W2889" s="418">
        <f>AI2889-I2889</f>
        <v/>
      </c>
      <c r="X2889" s="455" t="n"/>
      <c r="Y2889" s="417" t="n"/>
      <c r="Z2889" s="418" t="n"/>
      <c r="AA2889" s="418" t="n"/>
      <c r="AB2889" s="418" t="n"/>
      <c r="AC2889" s="418" t="n"/>
      <c r="AD2889" s="418" t="n"/>
      <c r="AE2889" s="455" t="n"/>
      <c r="AF2889" s="455" t="n"/>
      <c r="AG2889" s="455" t="n"/>
      <c r="AH2889" s="455" t="n"/>
      <c r="AI2889" s="455" t="n"/>
      <c r="AJ2889" s="455" t="n"/>
      <c r="AK2889" s="455" t="n"/>
      <c r="AL2889" s="455" t="n"/>
      <c r="AM2889" s="455" t="n"/>
      <c r="AN2889" s="455" t="n"/>
      <c r="AO2889" s="455" t="n"/>
      <c r="AP2889" s="455" t="n"/>
      <c r="AQ2889" s="455" t="n"/>
      <c r="AR2889" s="418" t="n"/>
      <c r="AS2889" s="418" t="n"/>
      <c r="AT2889" s="418" t="n"/>
    </row>
    <row r="2890">
      <c r="A2890" s="417" t="n">
        <v>2881</v>
      </c>
      <c r="B2890" s="418" t="inlineStr">
        <is>
          <t>Building Rental Charge for Aug 2022</t>
        </is>
      </c>
      <c r="C2890" s="418" t="inlineStr">
        <is>
          <t>មេហ្គា លេបឹល &amp; ស្ទីកឃើរ (ខេមបូឌា)</t>
        </is>
      </c>
      <c r="D2890" s="418" t="inlineStr">
        <is>
          <t>L001-100185983</t>
        </is>
      </c>
      <c r="E2890" s="418" t="inlineStr">
        <is>
          <t>INV20220801</t>
        </is>
      </c>
      <c r="F2890" s="419" t="n">
        <v>44569</v>
      </c>
      <c r="G2890" s="420" t="n">
        <v>1412094</v>
      </c>
      <c r="H2890" s="418" t="n"/>
      <c r="I2890" s="455" t="n">
        <v>1412094</v>
      </c>
      <c r="J2890" s="418">
        <f>IF(L2890&lt;&gt;"",L2890,K2890)</f>
        <v/>
      </c>
      <c r="K2890" s="418">
        <f>IF(AND(T2890=TRUE, U2890=TRUE, V2890=TRUE), IF(W2890&lt;-0.05, "អនុញ្ញាត (អ្នកផ្គត់ផ្គង់ប្រកាសខ្វះ)", "បានប្រកាស (អនុញ្ញាត)"), IF(AND(T2890=FALSE, U2890=FALSE, V2890=FALSE), "ព្យួរទុក (មិនមានទិន្នន័យ)", "ប្រកាសខុស (ព្យួរទុក)"))</f>
        <v/>
      </c>
      <c r="L2890" s="418" t="inlineStr"/>
      <c r="M2890" s="418" t="inlineStr"/>
      <c r="N2890" s="455" t="n"/>
      <c r="O2890" s="455">
        <f>IF(W2890&lt;0,AI2890,I2890)</f>
        <v/>
      </c>
      <c r="P2890" s="455">
        <f>I2890-O2890</f>
        <v/>
      </c>
      <c r="Q2890" s="418" t="n"/>
      <c r="R2890" s="418" t="inlineStr">
        <is>
          <t>INV20220801</t>
        </is>
      </c>
      <c r="S2890" s="418" t="inlineStr"/>
      <c r="T2890" s="418">
        <f>R2890=S2890</f>
        <v/>
      </c>
      <c r="U2890" s="418">
        <f>AND(MONTH(F2890)=MONTH(Y2890), YEAR(F2890)=YEAR(Y2890))</f>
        <v/>
      </c>
      <c r="V2890" s="418">
        <f>AND(AC2890&lt;&gt;"", 'Company information'!D$4&lt;&gt;"", RIGHT(SUBSTITUTE(AC2890,"-",""),9)=RIGHT(SUBSTITUTE('Company information'!D$4,"-",""),9))</f>
        <v/>
      </c>
      <c r="W2890" s="418">
        <f>AI2890-I2890</f>
        <v/>
      </c>
      <c r="X2890" s="455" t="n"/>
      <c r="Y2890" s="417" t="n"/>
      <c r="Z2890" s="418" t="n"/>
      <c r="AA2890" s="418" t="n"/>
      <c r="AB2890" s="418" t="n"/>
      <c r="AC2890" s="418" t="n"/>
      <c r="AD2890" s="418" t="n"/>
      <c r="AE2890" s="455" t="n"/>
      <c r="AF2890" s="455" t="n"/>
      <c r="AG2890" s="455" t="n"/>
      <c r="AH2890" s="455" t="n"/>
      <c r="AI2890" s="455" t="n"/>
      <c r="AJ2890" s="455" t="n"/>
      <c r="AK2890" s="455" t="n"/>
      <c r="AL2890" s="455" t="n"/>
      <c r="AM2890" s="455" t="n"/>
      <c r="AN2890" s="455" t="n"/>
      <c r="AO2890" s="455" t="n"/>
      <c r="AP2890" s="455" t="n"/>
      <c r="AQ2890" s="455" t="n"/>
      <c r="AR2890" s="418" t="n"/>
      <c r="AS2890" s="418" t="n"/>
      <c r="AT2890" s="418" t="n"/>
    </row>
    <row r="2891">
      <c r="A2891" s="417" t="n">
        <v>2882</v>
      </c>
      <c r="B2891" s="418" t="inlineStr">
        <is>
          <t>Security Guard</t>
        </is>
      </c>
      <c r="C2891" s="418" t="inlineStr">
        <is>
          <t>អេសអេហ្វអាយ​ ស៊ីឃ្យួរឹធី ហ្វសស៍ អ៊ិនធើណេសិនណល ឯ.ក</t>
        </is>
      </c>
      <c r="D2891" s="418" t="inlineStr">
        <is>
          <t>K010-901908100</t>
        </is>
      </c>
      <c r="E2891" s="418" t="inlineStr">
        <is>
          <t>SFI2022/276</t>
        </is>
      </c>
      <c r="F2891" s="419" t="n">
        <v>44798</v>
      </c>
      <c r="G2891" s="420" t="n">
        <v>230216</v>
      </c>
      <c r="H2891" s="418" t="n"/>
      <c r="I2891" s="455" t="n">
        <v>230216</v>
      </c>
      <c r="J2891" s="418">
        <f>IF(L2891&lt;&gt;"",L2891,K2891)</f>
        <v/>
      </c>
      <c r="K2891" s="418">
        <f>IF(AND(T2891=TRUE, U2891=TRUE, V2891=TRUE), IF(W2891&lt;-0.05, "អនុញ្ញាត (អ្នកផ្គត់ផ្គង់ប្រកាសខ្វះ)", "បានប្រកាស (អនុញ្ញាត)"), IF(AND(T2891=FALSE, U2891=FALSE, V2891=FALSE), "ព្យួរទុក (មិនមានទិន្នន័យ)", "ប្រកាសខុស (ព្យួរទុក)"))</f>
        <v/>
      </c>
      <c r="L2891" s="418" t="inlineStr"/>
      <c r="M2891" s="418" t="inlineStr"/>
      <c r="N2891" s="455" t="n"/>
      <c r="O2891" s="455">
        <f>IF(W2891&lt;0,AI2891,I2891)</f>
        <v/>
      </c>
      <c r="P2891" s="455">
        <f>I2891-O2891</f>
        <v/>
      </c>
      <c r="Q2891" s="418" t="n"/>
      <c r="R2891" s="418" t="inlineStr">
        <is>
          <t>SFI2022/276</t>
        </is>
      </c>
      <c r="S2891" s="418" t="inlineStr"/>
      <c r="T2891" s="418">
        <f>R2891=S2891</f>
        <v/>
      </c>
      <c r="U2891" s="418">
        <f>AND(MONTH(F2891)=MONTH(Y2891), YEAR(F2891)=YEAR(Y2891))</f>
        <v/>
      </c>
      <c r="V2891" s="418">
        <f>AND(AC2891&lt;&gt;"", 'Company information'!D$4&lt;&gt;"", RIGHT(SUBSTITUTE(AC2891,"-",""),9)=RIGHT(SUBSTITUTE('Company information'!D$4,"-",""),9))</f>
        <v/>
      </c>
      <c r="W2891" s="418">
        <f>AI2891-I2891</f>
        <v/>
      </c>
      <c r="X2891" s="455" t="n"/>
      <c r="Y2891" s="417" t="n"/>
      <c r="Z2891" s="418" t="n"/>
      <c r="AA2891" s="418" t="n"/>
      <c r="AB2891" s="418" t="n"/>
      <c r="AC2891" s="418" t="n"/>
      <c r="AD2891" s="418" t="n"/>
      <c r="AE2891" s="455" t="n"/>
      <c r="AF2891" s="455" t="n"/>
      <c r="AG2891" s="455" t="n"/>
      <c r="AH2891" s="455" t="n"/>
      <c r="AI2891" s="455" t="n"/>
      <c r="AJ2891" s="455" t="n"/>
      <c r="AK2891" s="455" t="n"/>
      <c r="AL2891" s="455" t="n"/>
      <c r="AM2891" s="455" t="n"/>
      <c r="AN2891" s="455" t="n"/>
      <c r="AO2891" s="455" t="n"/>
      <c r="AP2891" s="455" t="n"/>
      <c r="AQ2891" s="455" t="n"/>
      <c r="AR2891" s="418" t="n"/>
      <c r="AS2891" s="418" t="n"/>
      <c r="AT2891" s="418" t="n"/>
    </row>
    <row r="2892">
      <c r="A2892" s="417" t="n">
        <v>2883</v>
      </c>
      <c r="B2892" s="418" t="inlineStr">
        <is>
          <t>Infrastructure Maintenance fee for Aug 2022</t>
        </is>
      </c>
      <c r="C2892" s="418" t="inlineStr">
        <is>
          <t>ភ្នំពេញ អេសអ៊ីហ្សិត ភីអិលស៊ី</t>
        </is>
      </c>
      <c r="D2892" s="418" t="inlineStr">
        <is>
          <t>L001-100046592</t>
        </is>
      </c>
      <c r="E2892" s="418" t="inlineStr">
        <is>
          <t>2022-04027</t>
        </is>
      </c>
      <c r="F2892" s="419" t="n">
        <v>44791</v>
      </c>
      <c r="G2892" s="420" t="n">
        <v>166285</v>
      </c>
      <c r="H2892" s="418" t="n"/>
      <c r="I2892" s="455" t="n">
        <v>166285</v>
      </c>
      <c r="J2892" s="418">
        <f>IF(L2892&lt;&gt;"",L2892,K2892)</f>
        <v/>
      </c>
      <c r="K2892" s="418">
        <f>IF(AND(T2892=TRUE, U2892=TRUE, V2892=TRUE), IF(W2892&lt;-0.05, "អនុញ្ញាត (អ្នកផ្គត់ផ្គង់ប្រកាសខ្វះ)", "បានប្រកាស (អនុញ្ញាត)"), IF(AND(T2892=FALSE, U2892=FALSE, V2892=FALSE), "ព្យួរទុក (មិនមានទិន្នន័យ)", "ប្រកាសខុស (ព្យួរទុក)"))</f>
        <v/>
      </c>
      <c r="L2892" s="418" t="inlineStr"/>
      <c r="M2892" s="418" t="inlineStr"/>
      <c r="N2892" s="455" t="n"/>
      <c r="O2892" s="455">
        <f>IF(W2892&lt;0,AI2892,I2892)</f>
        <v/>
      </c>
      <c r="P2892" s="455">
        <f>I2892-O2892</f>
        <v/>
      </c>
      <c r="Q2892" s="418" t="n"/>
      <c r="R2892" s="418" t="inlineStr">
        <is>
          <t>2022-04027</t>
        </is>
      </c>
      <c r="S2892" s="418" t="inlineStr"/>
      <c r="T2892" s="418">
        <f>R2892=S2892</f>
        <v/>
      </c>
      <c r="U2892" s="418">
        <f>AND(MONTH(F2892)=MONTH(Y2892), YEAR(F2892)=YEAR(Y2892))</f>
        <v/>
      </c>
      <c r="V2892" s="418">
        <f>AND(AC2892&lt;&gt;"", 'Company information'!D$4&lt;&gt;"", RIGHT(SUBSTITUTE(AC2892,"-",""),9)=RIGHT(SUBSTITUTE('Company information'!D$4,"-",""),9))</f>
        <v/>
      </c>
      <c r="W2892" s="418">
        <f>AI2892-I2892</f>
        <v/>
      </c>
      <c r="X2892" s="455" t="n"/>
      <c r="Y2892" s="417" t="n"/>
      <c r="Z2892" s="418" t="n"/>
      <c r="AA2892" s="418" t="n"/>
      <c r="AB2892" s="418" t="n"/>
      <c r="AC2892" s="418" t="n"/>
      <c r="AD2892" s="418" t="n"/>
      <c r="AE2892" s="455" t="n"/>
      <c r="AF2892" s="455" t="n"/>
      <c r="AG2892" s="455" t="n"/>
      <c r="AH2892" s="455" t="n"/>
      <c r="AI2892" s="455" t="n"/>
      <c r="AJ2892" s="455" t="n"/>
      <c r="AK2892" s="455" t="n"/>
      <c r="AL2892" s="455" t="n"/>
      <c r="AM2892" s="455" t="n"/>
      <c r="AN2892" s="455" t="n"/>
      <c r="AO2892" s="455" t="n"/>
      <c r="AP2892" s="455" t="n"/>
      <c r="AQ2892" s="455" t="n"/>
      <c r="AR2892" s="418" t="n"/>
      <c r="AS2892" s="418" t="n"/>
      <c r="AT2892" s="418" t="n"/>
    </row>
    <row r="2893">
      <c r="A2893" s="417" t="n">
        <v>2884</v>
      </c>
      <c r="B2893" s="418" t="inlineStr">
        <is>
          <t>Infrastructure Maintenance fee for Aug 2022</t>
        </is>
      </c>
      <c r="C2893" s="418" t="inlineStr">
        <is>
          <t>ភ្នំពេញ អេសអ៊ីហ្សិត ភីអិលស៊ី</t>
        </is>
      </c>
      <c r="D2893" s="418" t="inlineStr">
        <is>
          <t>L001-100046592</t>
        </is>
      </c>
      <c r="E2893" s="418" t="inlineStr">
        <is>
          <t>2022-04108</t>
        </is>
      </c>
      <c r="F2893" s="419" t="n">
        <v>44791</v>
      </c>
      <c r="G2893" s="420" t="n">
        <v>202460</v>
      </c>
      <c r="H2893" s="418" t="n"/>
      <c r="I2893" s="455" t="n">
        <v>202460</v>
      </c>
      <c r="J2893" s="418">
        <f>IF(L2893&lt;&gt;"",L2893,K2893)</f>
        <v/>
      </c>
      <c r="K2893" s="418">
        <f>IF(AND(T2893=TRUE, U2893=TRUE, V2893=TRUE), IF(W2893&lt;-0.05, "អនុញ្ញាត (អ្នកផ្គត់ផ្គង់ប្រកាសខ្វះ)", "បានប្រកាស (អនុញ្ញាត)"), IF(AND(T2893=FALSE, U2893=FALSE, V2893=FALSE), "ព្យួរទុក (មិនមានទិន្នន័យ)", "ប្រកាសខុស (ព្យួរទុក)"))</f>
        <v/>
      </c>
      <c r="L2893" s="418" t="inlineStr"/>
      <c r="M2893" s="418" t="inlineStr"/>
      <c r="N2893" s="455" t="n"/>
      <c r="O2893" s="455">
        <f>IF(W2893&lt;0,AI2893,I2893)</f>
        <v/>
      </c>
      <c r="P2893" s="455">
        <f>I2893-O2893</f>
        <v/>
      </c>
      <c r="Q2893" s="418" t="n"/>
      <c r="R2893" s="418" t="inlineStr">
        <is>
          <t>2022-04108</t>
        </is>
      </c>
      <c r="S2893" s="418" t="inlineStr"/>
      <c r="T2893" s="418">
        <f>R2893=S2893</f>
        <v/>
      </c>
      <c r="U2893" s="418">
        <f>AND(MONTH(F2893)=MONTH(Y2893), YEAR(F2893)=YEAR(Y2893))</f>
        <v/>
      </c>
      <c r="V2893" s="418">
        <f>AND(AC2893&lt;&gt;"", 'Company information'!D$4&lt;&gt;"", RIGHT(SUBSTITUTE(AC2893,"-",""),9)=RIGHT(SUBSTITUTE('Company information'!D$4,"-",""),9))</f>
        <v/>
      </c>
      <c r="W2893" s="418">
        <f>AI2893-I2893</f>
        <v/>
      </c>
      <c r="X2893" s="455" t="n"/>
      <c r="Y2893" s="417" t="n"/>
      <c r="Z2893" s="418" t="n"/>
      <c r="AA2893" s="418" t="n"/>
      <c r="AB2893" s="418" t="n"/>
      <c r="AC2893" s="418" t="n"/>
      <c r="AD2893" s="418" t="n"/>
      <c r="AE2893" s="455" t="n"/>
      <c r="AF2893" s="455" t="n"/>
      <c r="AG2893" s="455" t="n"/>
      <c r="AH2893" s="455" t="n"/>
      <c r="AI2893" s="455" t="n"/>
      <c r="AJ2893" s="455" t="n"/>
      <c r="AK2893" s="455" t="n"/>
      <c r="AL2893" s="455" t="n"/>
      <c r="AM2893" s="455" t="n"/>
      <c r="AN2893" s="455" t="n"/>
      <c r="AO2893" s="455" t="n"/>
      <c r="AP2893" s="455" t="n"/>
      <c r="AQ2893" s="455" t="n"/>
      <c r="AR2893" s="418" t="n"/>
      <c r="AS2893" s="418" t="n"/>
      <c r="AT2893" s="418" t="n"/>
    </row>
    <row r="2894">
      <c r="A2894" s="417" t="n">
        <v>2885</v>
      </c>
      <c r="B2894" s="418" t="inlineStr">
        <is>
          <t>Handing and Doc Fee</t>
        </is>
      </c>
      <c r="C2894" s="418" t="inlineStr">
        <is>
          <t>ត្រង់ស្ពីដ កាហ្កូ (កម្ពុជា)</t>
        </is>
      </c>
      <c r="D2894" s="418" t="inlineStr">
        <is>
          <t>L001-100045782</t>
        </is>
      </c>
      <c r="E2894" s="418" t="inlineStr">
        <is>
          <t>22-005881</t>
        </is>
      </c>
      <c r="F2894" s="419" t="n">
        <v>44798</v>
      </c>
      <c r="G2894" s="420" t="n">
        <v>384184</v>
      </c>
      <c r="H2894" s="418" t="n"/>
      <c r="I2894" s="455" t="n">
        <v>384184</v>
      </c>
      <c r="J2894" s="418">
        <f>IF(L2894&lt;&gt;"",L2894,K2894)</f>
        <v/>
      </c>
      <c r="K2894" s="418">
        <f>IF(AND(T2894=TRUE, U2894=TRUE, V2894=TRUE), IF(W2894&lt;-0.05, "អនុញ្ញាត (អ្នកផ្គត់ផ្គង់ប្រកាសខ្វះ)", "បានប្រកាស (អនុញ្ញាត)"), IF(AND(T2894=FALSE, U2894=FALSE, V2894=FALSE), "ព្យួរទុក (មិនមានទិន្នន័យ)", "ប្រកាសខុស (ព្យួរទុក)"))</f>
        <v/>
      </c>
      <c r="L2894" s="418" t="inlineStr"/>
      <c r="M2894" s="418" t="inlineStr"/>
      <c r="N2894" s="455" t="n"/>
      <c r="O2894" s="455">
        <f>IF(W2894&lt;0,AI2894,I2894)</f>
        <v/>
      </c>
      <c r="P2894" s="455">
        <f>I2894-O2894</f>
        <v/>
      </c>
      <c r="Q2894" s="418" t="n"/>
      <c r="R2894" s="418" t="inlineStr">
        <is>
          <t>22-005881</t>
        </is>
      </c>
      <c r="S2894" s="418" t="inlineStr"/>
      <c r="T2894" s="418">
        <f>R2894=S2894</f>
        <v/>
      </c>
      <c r="U2894" s="418">
        <f>AND(MONTH(F2894)=MONTH(Y2894), YEAR(F2894)=YEAR(Y2894))</f>
        <v/>
      </c>
      <c r="V2894" s="418">
        <f>AND(AC2894&lt;&gt;"", 'Company information'!D$4&lt;&gt;"", RIGHT(SUBSTITUTE(AC2894,"-",""),9)=RIGHT(SUBSTITUTE('Company information'!D$4,"-",""),9))</f>
        <v/>
      </c>
      <c r="W2894" s="418">
        <f>AI2894-I2894</f>
        <v/>
      </c>
      <c r="X2894" s="455" t="n"/>
      <c r="Y2894" s="417" t="n"/>
      <c r="Z2894" s="418" t="n"/>
      <c r="AA2894" s="418" t="n"/>
      <c r="AB2894" s="418" t="n"/>
      <c r="AC2894" s="418" t="n"/>
      <c r="AD2894" s="418" t="n"/>
      <c r="AE2894" s="455" t="n"/>
      <c r="AF2894" s="455" t="n"/>
      <c r="AG2894" s="455" t="n"/>
      <c r="AH2894" s="455" t="n"/>
      <c r="AI2894" s="455" t="n"/>
      <c r="AJ2894" s="455" t="n"/>
      <c r="AK2894" s="455" t="n"/>
      <c r="AL2894" s="455" t="n"/>
      <c r="AM2894" s="455" t="n"/>
      <c r="AN2894" s="455" t="n"/>
      <c r="AO2894" s="455" t="n"/>
      <c r="AP2894" s="455" t="n"/>
      <c r="AQ2894" s="455" t="n"/>
      <c r="AR2894" s="418" t="n"/>
      <c r="AS2894" s="418" t="n"/>
      <c r="AT2894" s="418" t="n"/>
    </row>
    <row r="2895">
      <c r="A2895" s="417" t="n">
        <v>2886</v>
      </c>
      <c r="B2895" s="418" t="inlineStr">
        <is>
          <t>KHCIC</t>
        </is>
      </c>
      <c r="C2895" s="418" t="inlineStr">
        <is>
          <t>អេសអាយធីស៊ី ខិនថេនើរ ឡាញ (ខេមបូឌា)</t>
        </is>
      </c>
      <c r="D2895" s="418" t="inlineStr">
        <is>
          <t>L001-107035863</t>
        </is>
      </c>
      <c r="E2895" s="418" t="inlineStr">
        <is>
          <t>SITC2022-018262</t>
        </is>
      </c>
      <c r="F2895" s="419" t="n">
        <v>44795</v>
      </c>
      <c r="G2895" s="420" t="n">
        <v>141726</v>
      </c>
      <c r="H2895" s="418" t="n"/>
      <c r="I2895" s="455" t="n">
        <v>141726</v>
      </c>
      <c r="J2895" s="418">
        <f>IF(L2895&lt;&gt;"",L2895,K2895)</f>
        <v/>
      </c>
      <c r="K2895" s="418">
        <f>IF(AND(T2895=TRUE, U2895=TRUE, V2895=TRUE), IF(W2895&lt;-0.05, "អនុញ្ញាត (អ្នកផ្គត់ផ្គង់ប្រកាសខ្វះ)", "បានប្រកាស (អនុញ្ញាត)"), IF(AND(T2895=FALSE, U2895=FALSE, V2895=FALSE), "ព្យួរទុក (មិនមានទិន្នន័យ)", "ប្រកាសខុស (ព្យួរទុក)"))</f>
        <v/>
      </c>
      <c r="L2895" s="418" t="inlineStr"/>
      <c r="M2895" s="418" t="inlineStr"/>
      <c r="N2895" s="455" t="n"/>
      <c r="O2895" s="455">
        <f>IF(W2895&lt;0,AI2895,I2895)</f>
        <v/>
      </c>
      <c r="P2895" s="455">
        <f>I2895-O2895</f>
        <v/>
      </c>
      <c r="Q2895" s="418" t="n"/>
      <c r="R2895" s="418" t="inlineStr">
        <is>
          <t>SITC2022-018262</t>
        </is>
      </c>
      <c r="S2895" s="418" t="inlineStr"/>
      <c r="T2895" s="418">
        <f>R2895=S2895</f>
        <v/>
      </c>
      <c r="U2895" s="418">
        <f>AND(MONTH(F2895)=MONTH(Y2895), YEAR(F2895)=YEAR(Y2895))</f>
        <v/>
      </c>
      <c r="V2895" s="418">
        <f>AND(AC2895&lt;&gt;"", 'Company information'!D$4&lt;&gt;"", RIGHT(SUBSTITUTE(AC2895,"-",""),9)=RIGHT(SUBSTITUTE('Company information'!D$4,"-",""),9))</f>
        <v/>
      </c>
      <c r="W2895" s="418">
        <f>AI2895-I2895</f>
        <v/>
      </c>
      <c r="X2895" s="455" t="n"/>
      <c r="Y2895" s="417" t="n"/>
      <c r="Z2895" s="418" t="n"/>
      <c r="AA2895" s="418" t="n"/>
      <c r="AB2895" s="418" t="n"/>
      <c r="AC2895" s="418" t="n"/>
      <c r="AD2895" s="418" t="n"/>
      <c r="AE2895" s="455" t="n"/>
      <c r="AF2895" s="455" t="n"/>
      <c r="AG2895" s="455" t="n"/>
      <c r="AH2895" s="455" t="n"/>
      <c r="AI2895" s="455" t="n"/>
      <c r="AJ2895" s="455" t="n"/>
      <c r="AK2895" s="455" t="n"/>
      <c r="AL2895" s="455" t="n"/>
      <c r="AM2895" s="455" t="n"/>
      <c r="AN2895" s="455" t="n"/>
      <c r="AO2895" s="455" t="n"/>
      <c r="AP2895" s="455" t="n"/>
      <c r="AQ2895" s="455" t="n"/>
      <c r="AR2895" s="418" t="n"/>
      <c r="AS2895" s="418" t="n"/>
      <c r="AT2895" s="418" t="n"/>
    </row>
    <row r="2896">
      <c r="A2896" s="417" t="n">
        <v>2887</v>
      </c>
      <c r="B2896" s="418" t="inlineStr">
        <is>
          <t>Lift-On &amp; Lift-Off</t>
        </is>
      </c>
      <c r="C2896" s="418" t="inlineStr">
        <is>
          <t>កំពង់ផែស្វយ័តក្រុងព្រះសីហនុ</t>
        </is>
      </c>
      <c r="D2896" s="418" t="inlineStr">
        <is>
          <t>L001-100044638</t>
        </is>
      </c>
      <c r="E2896" s="418" t="inlineStr">
        <is>
          <t>154807</t>
        </is>
      </c>
      <c r="F2896" s="419" t="n">
        <v>44798</v>
      </c>
      <c r="G2896" s="420" t="n">
        <v>23433</v>
      </c>
      <c r="H2896" s="418" t="n"/>
      <c r="I2896" s="455" t="n">
        <v>23433</v>
      </c>
      <c r="J2896" s="418">
        <f>IF(L2896&lt;&gt;"",L2896,K2896)</f>
        <v/>
      </c>
      <c r="K2896" s="418">
        <f>IF(AND(T2896=TRUE, U2896=TRUE, V2896=TRUE), IF(W2896&lt;-0.05, "អនុញ្ញាត (អ្នកផ្គត់ផ្គង់ប្រកាសខ្វះ)", "បានប្រកាស (អនុញ្ញាត)"), IF(AND(T2896=FALSE, U2896=FALSE, V2896=FALSE), "ព្យួរទុក (មិនមានទិន្នន័យ)", "ប្រកាសខុស (ព្យួរទុក)"))</f>
        <v/>
      </c>
      <c r="L2896" s="418" t="inlineStr"/>
      <c r="M2896" s="418" t="inlineStr"/>
      <c r="N2896" s="455" t="n"/>
      <c r="O2896" s="455">
        <f>IF(W2896&lt;0,AI2896,I2896)</f>
        <v/>
      </c>
      <c r="P2896" s="455">
        <f>I2896-O2896</f>
        <v/>
      </c>
      <c r="Q2896" s="418" t="n"/>
      <c r="R2896" s="418" t="inlineStr">
        <is>
          <t>154807</t>
        </is>
      </c>
      <c r="S2896" s="418" t="inlineStr"/>
      <c r="T2896" s="418">
        <f>R2896=S2896</f>
        <v/>
      </c>
      <c r="U2896" s="418">
        <f>AND(MONTH(F2896)=MONTH(Y2896), YEAR(F2896)=YEAR(Y2896))</f>
        <v/>
      </c>
      <c r="V2896" s="418">
        <f>AND(AC2896&lt;&gt;"", 'Company information'!D$4&lt;&gt;"", RIGHT(SUBSTITUTE(AC2896,"-",""),9)=RIGHT(SUBSTITUTE('Company information'!D$4,"-",""),9))</f>
        <v/>
      </c>
      <c r="W2896" s="418">
        <f>AI2896-I2896</f>
        <v/>
      </c>
      <c r="X2896" s="455" t="n"/>
      <c r="Y2896" s="417" t="n"/>
      <c r="Z2896" s="418" t="n"/>
      <c r="AA2896" s="418" t="n"/>
      <c r="AB2896" s="418" t="n"/>
      <c r="AC2896" s="418" t="n"/>
      <c r="AD2896" s="418" t="n"/>
      <c r="AE2896" s="455" t="n"/>
      <c r="AF2896" s="455" t="n"/>
      <c r="AG2896" s="455" t="n"/>
      <c r="AH2896" s="455" t="n"/>
      <c r="AI2896" s="455" t="n"/>
      <c r="AJ2896" s="455" t="n"/>
      <c r="AK2896" s="455" t="n"/>
      <c r="AL2896" s="455" t="n"/>
      <c r="AM2896" s="455" t="n"/>
      <c r="AN2896" s="455" t="n"/>
      <c r="AO2896" s="455" t="n"/>
      <c r="AP2896" s="455" t="n"/>
      <c r="AQ2896" s="455" t="n"/>
      <c r="AR2896" s="418" t="n"/>
      <c r="AS2896" s="418" t="n"/>
      <c r="AT2896" s="418" t="n"/>
    </row>
    <row r="2897">
      <c r="A2897" s="417" t="n">
        <v>2888</v>
      </c>
      <c r="B2897" s="418" t="inlineStr">
        <is>
          <t>Clearance &amp; Trucking Fee</t>
        </is>
      </c>
      <c r="C2897" s="418" t="inlineStr">
        <is>
          <t>ហាវតាយ អ៊ិនធើណេសិនណល ឡូជីស្ទីក ឯ.ក</t>
        </is>
      </c>
      <c r="D2897" s="418" t="inlineStr">
        <is>
          <t>K007-902202863</t>
        </is>
      </c>
      <c r="E2897" s="418" t="inlineStr">
        <is>
          <t>HT220025</t>
        </is>
      </c>
      <c r="F2897" s="419" t="n">
        <v>44804</v>
      </c>
      <c r="G2897" s="420" t="n">
        <v>242726</v>
      </c>
      <c r="H2897" s="418" t="n"/>
      <c r="I2897" s="455" t="n">
        <v>242726</v>
      </c>
      <c r="J2897" s="418">
        <f>IF(L2897&lt;&gt;"",L2897,K2897)</f>
        <v/>
      </c>
      <c r="K2897" s="418">
        <f>IF(AND(T2897=TRUE, U2897=TRUE, V2897=TRUE), IF(W2897&lt;-0.05, "អនុញ្ញាត (អ្នកផ្គត់ផ្គង់ប្រកាសខ្វះ)", "បានប្រកាស (អនុញ្ញាត)"), IF(AND(T2897=FALSE, U2897=FALSE, V2897=FALSE), "ព្យួរទុក (មិនមានទិន្នន័យ)", "ប្រកាសខុស (ព្យួរទុក)"))</f>
        <v/>
      </c>
      <c r="L2897" s="418" t="inlineStr"/>
      <c r="M2897" s="418" t="inlineStr"/>
      <c r="N2897" s="455" t="n"/>
      <c r="O2897" s="455">
        <f>IF(W2897&lt;0,AI2897,I2897)</f>
        <v/>
      </c>
      <c r="P2897" s="455">
        <f>I2897-O2897</f>
        <v/>
      </c>
      <c r="Q2897" s="418" t="n"/>
      <c r="R2897" s="418" t="inlineStr">
        <is>
          <t>HT220025</t>
        </is>
      </c>
      <c r="S2897" s="418" t="inlineStr"/>
      <c r="T2897" s="418">
        <f>R2897=S2897</f>
        <v/>
      </c>
      <c r="U2897" s="418">
        <f>AND(MONTH(F2897)=MONTH(Y2897), YEAR(F2897)=YEAR(Y2897))</f>
        <v/>
      </c>
      <c r="V2897" s="418">
        <f>AND(AC2897&lt;&gt;"", 'Company information'!D$4&lt;&gt;"", RIGHT(SUBSTITUTE(AC2897,"-",""),9)=RIGHT(SUBSTITUTE('Company information'!D$4,"-",""),9))</f>
        <v/>
      </c>
      <c r="W2897" s="418">
        <f>AI2897-I2897</f>
        <v/>
      </c>
      <c r="X2897" s="455" t="n"/>
      <c r="Y2897" s="417" t="n"/>
      <c r="Z2897" s="418" t="n"/>
      <c r="AA2897" s="418" t="n"/>
      <c r="AB2897" s="418" t="n"/>
      <c r="AC2897" s="418" t="n"/>
      <c r="AD2897" s="418" t="n"/>
      <c r="AE2897" s="455" t="n"/>
      <c r="AF2897" s="455" t="n"/>
      <c r="AG2897" s="455" t="n"/>
      <c r="AH2897" s="455" t="n"/>
      <c r="AI2897" s="455" t="n"/>
      <c r="AJ2897" s="455" t="n"/>
      <c r="AK2897" s="455" t="n"/>
      <c r="AL2897" s="455" t="n"/>
      <c r="AM2897" s="455" t="n"/>
      <c r="AN2897" s="455" t="n"/>
      <c r="AO2897" s="455" t="n"/>
      <c r="AP2897" s="455" t="n"/>
      <c r="AQ2897" s="455" t="n"/>
      <c r="AR2897" s="418" t="n"/>
      <c r="AS2897" s="418" t="n"/>
      <c r="AT2897" s="418" t="n"/>
    </row>
    <row r="2898">
      <c r="A2898" s="417" t="n">
        <v>2889</v>
      </c>
      <c r="B2898" s="418" t="inlineStr">
        <is>
          <t>KHCIC</t>
        </is>
      </c>
      <c r="C2898" s="418" t="inlineStr">
        <is>
          <t>អេសអាយធីស៊ី ខិនថេនើរ ឡាញ (ខេមបូឌា)</t>
        </is>
      </c>
      <c r="D2898" s="418" t="inlineStr">
        <is>
          <t>L001-107035863</t>
        </is>
      </c>
      <c r="E2898" s="418" t="inlineStr">
        <is>
          <t>SITC2022-018104</t>
        </is>
      </c>
      <c r="F2898" s="419" t="n">
        <v>44791</v>
      </c>
      <c r="G2898" s="420" t="n">
        <v>227939</v>
      </c>
      <c r="H2898" s="418" t="n"/>
      <c r="I2898" s="455" t="n">
        <v>227939</v>
      </c>
      <c r="J2898" s="418">
        <f>IF(L2898&lt;&gt;"",L2898,K2898)</f>
        <v/>
      </c>
      <c r="K2898" s="418">
        <f>IF(AND(T2898=TRUE, U2898=TRUE, V2898=TRUE), IF(W2898&lt;-0.05, "អនុញ្ញាត (អ្នកផ្គត់ផ្គង់ប្រកាសខ្វះ)", "បានប្រកាស (អនុញ្ញាត)"), IF(AND(T2898=FALSE, U2898=FALSE, V2898=FALSE), "ព្យួរទុក (មិនមានទិន្នន័យ)", "ប្រកាសខុស (ព្យួរទុក)"))</f>
        <v/>
      </c>
      <c r="L2898" s="418" t="inlineStr"/>
      <c r="M2898" s="418" t="inlineStr"/>
      <c r="N2898" s="455" t="n"/>
      <c r="O2898" s="455">
        <f>IF(W2898&lt;0,AI2898,I2898)</f>
        <v/>
      </c>
      <c r="P2898" s="455">
        <f>I2898-O2898</f>
        <v/>
      </c>
      <c r="Q2898" s="418" t="n"/>
      <c r="R2898" s="418" t="inlineStr">
        <is>
          <t>SITC2022-018104</t>
        </is>
      </c>
      <c r="S2898" s="418" t="inlineStr"/>
      <c r="T2898" s="418">
        <f>R2898=S2898</f>
        <v/>
      </c>
      <c r="U2898" s="418">
        <f>AND(MONTH(F2898)=MONTH(Y2898), YEAR(F2898)=YEAR(Y2898))</f>
        <v/>
      </c>
      <c r="V2898" s="418">
        <f>AND(AC2898&lt;&gt;"", 'Company information'!D$4&lt;&gt;"", RIGHT(SUBSTITUTE(AC2898,"-",""),9)=RIGHT(SUBSTITUTE('Company information'!D$4,"-",""),9))</f>
        <v/>
      </c>
      <c r="W2898" s="418">
        <f>AI2898-I2898</f>
        <v/>
      </c>
      <c r="X2898" s="455" t="n"/>
      <c r="Y2898" s="417" t="n"/>
      <c r="Z2898" s="418" t="n"/>
      <c r="AA2898" s="418" t="n"/>
      <c r="AB2898" s="418" t="n"/>
      <c r="AC2898" s="418" t="n"/>
      <c r="AD2898" s="418" t="n"/>
      <c r="AE2898" s="455" t="n"/>
      <c r="AF2898" s="455" t="n"/>
      <c r="AG2898" s="455" t="n"/>
      <c r="AH2898" s="455" t="n"/>
      <c r="AI2898" s="455" t="n"/>
      <c r="AJ2898" s="455" t="n"/>
      <c r="AK2898" s="455" t="n"/>
      <c r="AL2898" s="455" t="n"/>
      <c r="AM2898" s="455" t="n"/>
      <c r="AN2898" s="455" t="n"/>
      <c r="AO2898" s="455" t="n"/>
      <c r="AP2898" s="455" t="n"/>
      <c r="AQ2898" s="455" t="n"/>
      <c r="AR2898" s="418" t="n"/>
      <c r="AS2898" s="418" t="n"/>
      <c r="AT2898" s="418" t="n"/>
    </row>
    <row r="2899">
      <c r="A2899" s="417" t="n">
        <v>2890</v>
      </c>
      <c r="B2899" s="418" t="inlineStr">
        <is>
          <t>Lift-On &amp; Lift-Off</t>
        </is>
      </c>
      <c r="C2899" s="418" t="inlineStr">
        <is>
          <t>កំពង់ផែស្វយ័តក្រុងព្រះសីហនុ</t>
        </is>
      </c>
      <c r="D2899" s="418" t="inlineStr">
        <is>
          <t>L001-100044638</t>
        </is>
      </c>
      <c r="E2899" s="418" t="inlineStr">
        <is>
          <t>153586</t>
        </is>
      </c>
      <c r="F2899" s="419" t="n">
        <v>44797</v>
      </c>
      <c r="G2899" s="420" t="n">
        <v>35748</v>
      </c>
      <c r="H2899" s="418" t="n"/>
      <c r="I2899" s="455" t="n">
        <v>35748</v>
      </c>
      <c r="J2899" s="418">
        <f>IF(L2899&lt;&gt;"",L2899,K2899)</f>
        <v/>
      </c>
      <c r="K2899" s="418">
        <f>IF(AND(T2899=TRUE, U2899=TRUE, V2899=TRUE), IF(W2899&lt;-0.05, "អនុញ្ញាត (អ្នកផ្គត់ផ្គង់ប្រកាសខ្វះ)", "បានប្រកាស (អនុញ្ញាត)"), IF(AND(T2899=FALSE, U2899=FALSE, V2899=FALSE), "ព្យួរទុក (មិនមានទិន្នន័យ)", "ប្រកាសខុស (ព្យួរទុក)"))</f>
        <v/>
      </c>
      <c r="L2899" s="418" t="inlineStr"/>
      <c r="M2899" s="418" t="inlineStr"/>
      <c r="N2899" s="455" t="n"/>
      <c r="O2899" s="455">
        <f>IF(W2899&lt;0,AI2899,I2899)</f>
        <v/>
      </c>
      <c r="P2899" s="455">
        <f>I2899-O2899</f>
        <v/>
      </c>
      <c r="Q2899" s="418" t="n"/>
      <c r="R2899" s="418" t="inlineStr">
        <is>
          <t>153586</t>
        </is>
      </c>
      <c r="S2899" s="418" t="inlineStr"/>
      <c r="T2899" s="418">
        <f>R2899=S2899</f>
        <v/>
      </c>
      <c r="U2899" s="418">
        <f>AND(MONTH(F2899)=MONTH(Y2899), YEAR(F2899)=YEAR(Y2899))</f>
        <v/>
      </c>
      <c r="V2899" s="418">
        <f>AND(AC2899&lt;&gt;"", 'Company information'!D$4&lt;&gt;"", RIGHT(SUBSTITUTE(AC2899,"-",""),9)=RIGHT(SUBSTITUTE('Company information'!D$4,"-",""),9))</f>
        <v/>
      </c>
      <c r="W2899" s="418">
        <f>AI2899-I2899</f>
        <v/>
      </c>
      <c r="X2899" s="455" t="n"/>
      <c r="Y2899" s="417" t="n"/>
      <c r="Z2899" s="418" t="n"/>
      <c r="AA2899" s="418" t="n"/>
      <c r="AB2899" s="418" t="n"/>
      <c r="AC2899" s="418" t="n"/>
      <c r="AD2899" s="418" t="n"/>
      <c r="AE2899" s="455" t="n"/>
      <c r="AF2899" s="455" t="n"/>
      <c r="AG2899" s="455" t="n"/>
      <c r="AH2899" s="455" t="n"/>
      <c r="AI2899" s="455" t="n"/>
      <c r="AJ2899" s="455" t="n"/>
      <c r="AK2899" s="455" t="n"/>
      <c r="AL2899" s="455" t="n"/>
      <c r="AM2899" s="455" t="n"/>
      <c r="AN2899" s="455" t="n"/>
      <c r="AO2899" s="455" t="n"/>
      <c r="AP2899" s="455" t="n"/>
      <c r="AQ2899" s="455" t="n"/>
      <c r="AR2899" s="418" t="n"/>
      <c r="AS2899" s="418" t="n"/>
      <c r="AT2899" s="418" t="n"/>
    </row>
    <row r="2900">
      <c r="A2900" s="417" t="n">
        <v>2891</v>
      </c>
      <c r="B2900" s="418" t="inlineStr">
        <is>
          <t>Clearance &amp; Trucking Fee</t>
        </is>
      </c>
      <c r="C2900" s="418" t="inlineStr">
        <is>
          <t>ហាវតាយ អ៊ិនធើណេសិនណល ឡូជីស្ទីក ឯ.ក</t>
        </is>
      </c>
      <c r="D2900" s="418" t="inlineStr">
        <is>
          <t>K007-902202863</t>
        </is>
      </c>
      <c r="E2900" s="418" t="inlineStr">
        <is>
          <t>HT220024</t>
        </is>
      </c>
      <c r="F2900" s="419" t="n">
        <v>44804</v>
      </c>
      <c r="G2900" s="420" t="n">
        <v>250954</v>
      </c>
      <c r="H2900" s="418" t="n"/>
      <c r="I2900" s="455" t="n">
        <v>250954</v>
      </c>
      <c r="J2900" s="418">
        <f>IF(L2900&lt;&gt;"",L2900,K2900)</f>
        <v/>
      </c>
      <c r="K2900" s="418">
        <f>IF(AND(T2900=TRUE, U2900=TRUE, V2900=TRUE), IF(W2900&lt;-0.05, "អនុញ្ញាត (អ្នកផ្គត់ផ្គង់ប្រកាសខ្វះ)", "បានប្រកាស (អនុញ្ញាត)"), IF(AND(T2900=FALSE, U2900=FALSE, V2900=FALSE), "ព្យួរទុក (មិនមានទិន្នន័យ)", "ប្រកាសខុស (ព្យួរទុក)"))</f>
        <v/>
      </c>
      <c r="L2900" s="418" t="inlineStr"/>
      <c r="M2900" s="418" t="inlineStr"/>
      <c r="N2900" s="455" t="n"/>
      <c r="O2900" s="455">
        <f>IF(W2900&lt;0,AI2900,I2900)</f>
        <v/>
      </c>
      <c r="P2900" s="455">
        <f>I2900-O2900</f>
        <v/>
      </c>
      <c r="Q2900" s="418" t="n"/>
      <c r="R2900" s="418" t="inlineStr">
        <is>
          <t>HT220024</t>
        </is>
      </c>
      <c r="S2900" s="418" t="inlineStr"/>
      <c r="T2900" s="418">
        <f>R2900=S2900</f>
        <v/>
      </c>
      <c r="U2900" s="418">
        <f>AND(MONTH(F2900)=MONTH(Y2900), YEAR(F2900)=YEAR(Y2900))</f>
        <v/>
      </c>
      <c r="V2900" s="418">
        <f>AND(AC2900&lt;&gt;"", 'Company information'!D$4&lt;&gt;"", RIGHT(SUBSTITUTE(AC2900,"-",""),9)=RIGHT(SUBSTITUTE('Company information'!D$4,"-",""),9))</f>
        <v/>
      </c>
      <c r="W2900" s="418">
        <f>AI2900-I2900</f>
        <v/>
      </c>
      <c r="X2900" s="455" t="n"/>
      <c r="Y2900" s="417" t="n"/>
      <c r="Z2900" s="418" t="n"/>
      <c r="AA2900" s="418" t="n"/>
      <c r="AB2900" s="418" t="n"/>
      <c r="AC2900" s="418" t="n"/>
      <c r="AD2900" s="418" t="n"/>
      <c r="AE2900" s="455" t="n"/>
      <c r="AF2900" s="455" t="n"/>
      <c r="AG2900" s="455" t="n"/>
      <c r="AH2900" s="455" t="n"/>
      <c r="AI2900" s="455" t="n"/>
      <c r="AJ2900" s="455" t="n"/>
      <c r="AK2900" s="455" t="n"/>
      <c r="AL2900" s="455" t="n"/>
      <c r="AM2900" s="455" t="n"/>
      <c r="AN2900" s="455" t="n"/>
      <c r="AO2900" s="455" t="n"/>
      <c r="AP2900" s="455" t="n"/>
      <c r="AQ2900" s="455" t="n"/>
      <c r="AR2900" s="418" t="n"/>
      <c r="AS2900" s="418" t="n"/>
      <c r="AT2900" s="418" t="n"/>
    </row>
    <row r="2901">
      <c r="A2901" s="417" t="n">
        <v>2892</v>
      </c>
      <c r="B2901" s="418" t="inlineStr">
        <is>
          <t>KHCIC</t>
        </is>
      </c>
      <c r="C2901" s="418" t="inlineStr">
        <is>
          <t>អេសអាយធីស៊ី ខិនថេនើរ ឡាញ (ខេមបូឌា)</t>
        </is>
      </c>
      <c r="D2901" s="418" t="inlineStr">
        <is>
          <t>L001-107035863</t>
        </is>
      </c>
      <c r="E2901" s="418" t="inlineStr">
        <is>
          <t>SITC2022-016634</t>
        </is>
      </c>
      <c r="F2901" s="419" t="n">
        <v>44569</v>
      </c>
      <c r="G2901" s="420" t="n">
        <v>141623</v>
      </c>
      <c r="H2901" s="418" t="n"/>
      <c r="I2901" s="455" t="n">
        <v>141623</v>
      </c>
      <c r="J2901" s="418">
        <f>IF(L2901&lt;&gt;"",L2901,K2901)</f>
        <v/>
      </c>
      <c r="K2901" s="418">
        <f>IF(AND(T2901=TRUE, U2901=TRUE, V2901=TRUE), IF(W2901&lt;-0.05, "អនុញ្ញាត (អ្នកផ្គត់ផ្គង់ប្រកាសខ្វះ)", "បានប្រកាស (អនុញ្ញាត)"), IF(AND(T2901=FALSE, U2901=FALSE, V2901=FALSE), "ព្យួរទុក (មិនមានទិន្នន័យ)", "ប្រកាសខុស (ព្យួរទុក)"))</f>
        <v/>
      </c>
      <c r="L2901" s="418" t="inlineStr"/>
      <c r="M2901" s="418" t="inlineStr"/>
      <c r="N2901" s="455" t="n"/>
      <c r="O2901" s="455">
        <f>IF(W2901&lt;0,AI2901,I2901)</f>
        <v/>
      </c>
      <c r="P2901" s="455">
        <f>I2901-O2901</f>
        <v/>
      </c>
      <c r="Q2901" s="418" t="n"/>
      <c r="R2901" s="418" t="inlineStr">
        <is>
          <t>SITC2022-016634</t>
        </is>
      </c>
      <c r="S2901" s="418" t="inlineStr"/>
      <c r="T2901" s="418">
        <f>R2901=S2901</f>
        <v/>
      </c>
      <c r="U2901" s="418">
        <f>AND(MONTH(F2901)=MONTH(Y2901), YEAR(F2901)=YEAR(Y2901))</f>
        <v/>
      </c>
      <c r="V2901" s="418">
        <f>AND(AC2901&lt;&gt;"", 'Company information'!D$4&lt;&gt;"", RIGHT(SUBSTITUTE(AC2901,"-",""),9)=RIGHT(SUBSTITUTE('Company information'!D$4,"-",""),9))</f>
        <v/>
      </c>
      <c r="W2901" s="418">
        <f>AI2901-I2901</f>
        <v/>
      </c>
      <c r="X2901" s="455" t="n"/>
      <c r="Y2901" s="417" t="n"/>
      <c r="Z2901" s="418" t="n"/>
      <c r="AA2901" s="418" t="n"/>
      <c r="AB2901" s="418" t="n"/>
      <c r="AC2901" s="418" t="n"/>
      <c r="AD2901" s="418" t="n"/>
      <c r="AE2901" s="455" t="n"/>
      <c r="AF2901" s="455" t="n"/>
      <c r="AG2901" s="455" t="n"/>
      <c r="AH2901" s="455" t="n"/>
      <c r="AI2901" s="455" t="n"/>
      <c r="AJ2901" s="455" t="n"/>
      <c r="AK2901" s="455" t="n"/>
      <c r="AL2901" s="455" t="n"/>
      <c r="AM2901" s="455" t="n"/>
      <c r="AN2901" s="455" t="n"/>
      <c r="AO2901" s="455" t="n"/>
      <c r="AP2901" s="455" t="n"/>
      <c r="AQ2901" s="455" t="n"/>
      <c r="AR2901" s="418" t="n"/>
      <c r="AS2901" s="418" t="n"/>
      <c r="AT2901" s="418" t="n"/>
    </row>
    <row r="2902">
      <c r="A2902" s="417" t="n">
        <v>2893</v>
      </c>
      <c r="B2902" s="418" t="inlineStr">
        <is>
          <t>Lift-On &amp; Lift-Off</t>
        </is>
      </c>
      <c r="C2902" s="418" t="inlineStr">
        <is>
          <t>កំពង់ផែស្វយ័តក្រុងព្រះសីហនុ</t>
        </is>
      </c>
      <c r="D2902" s="418" t="inlineStr">
        <is>
          <t>L001-100044638</t>
        </is>
      </c>
      <c r="E2902" s="418" t="inlineStr">
        <is>
          <t>141263</t>
        </is>
      </c>
      <c r="F2902" s="419" t="n">
        <v>44628</v>
      </c>
      <c r="G2902" s="420" t="n">
        <v>23410</v>
      </c>
      <c r="H2902" s="418" t="n"/>
      <c r="I2902" s="455" t="n">
        <v>23410</v>
      </c>
      <c r="J2902" s="418">
        <f>IF(L2902&lt;&gt;"",L2902,K2902)</f>
        <v/>
      </c>
      <c r="K2902" s="418">
        <f>IF(AND(T2902=TRUE, U2902=TRUE, V2902=TRUE), IF(W2902&lt;-0.05, "អនុញ្ញាត (អ្នកផ្គត់ផ្គង់ប្រកាសខ្វះ)", "បានប្រកាស (អនុញ្ញាត)"), IF(AND(T2902=FALSE, U2902=FALSE, V2902=FALSE), "ព្យួរទុក (មិនមានទិន្នន័យ)", "ប្រកាសខុស (ព្យួរទុក)"))</f>
        <v/>
      </c>
      <c r="L2902" s="418" t="inlineStr"/>
      <c r="M2902" s="418" t="inlineStr"/>
      <c r="N2902" s="455" t="n"/>
      <c r="O2902" s="455">
        <f>IF(W2902&lt;0,AI2902,I2902)</f>
        <v/>
      </c>
      <c r="P2902" s="455">
        <f>I2902-O2902</f>
        <v/>
      </c>
      <c r="Q2902" s="418" t="n"/>
      <c r="R2902" s="418" t="inlineStr">
        <is>
          <t>141263</t>
        </is>
      </c>
      <c r="S2902" s="418" t="inlineStr"/>
      <c r="T2902" s="418">
        <f>R2902=S2902</f>
        <v/>
      </c>
      <c r="U2902" s="418">
        <f>AND(MONTH(F2902)=MONTH(Y2902), YEAR(F2902)=YEAR(Y2902))</f>
        <v/>
      </c>
      <c r="V2902" s="418">
        <f>AND(AC2902&lt;&gt;"", 'Company information'!D$4&lt;&gt;"", RIGHT(SUBSTITUTE(AC2902,"-",""),9)=RIGHT(SUBSTITUTE('Company information'!D$4,"-",""),9))</f>
        <v/>
      </c>
      <c r="W2902" s="418">
        <f>AI2902-I2902</f>
        <v/>
      </c>
      <c r="X2902" s="455" t="n"/>
      <c r="Y2902" s="417" t="n"/>
      <c r="Z2902" s="418" t="n"/>
      <c r="AA2902" s="418" t="n"/>
      <c r="AB2902" s="418" t="n"/>
      <c r="AC2902" s="418" t="n"/>
      <c r="AD2902" s="418" t="n"/>
      <c r="AE2902" s="455" t="n"/>
      <c r="AF2902" s="455" t="n"/>
      <c r="AG2902" s="455" t="n"/>
      <c r="AH2902" s="455" t="n"/>
      <c r="AI2902" s="455" t="n"/>
      <c r="AJ2902" s="455" t="n"/>
      <c r="AK2902" s="455" t="n"/>
      <c r="AL2902" s="455" t="n"/>
      <c r="AM2902" s="455" t="n"/>
      <c r="AN2902" s="455" t="n"/>
      <c r="AO2902" s="455" t="n"/>
      <c r="AP2902" s="455" t="n"/>
      <c r="AQ2902" s="455" t="n"/>
      <c r="AR2902" s="418" t="n"/>
      <c r="AS2902" s="418" t="n"/>
      <c r="AT2902" s="418" t="n"/>
    </row>
    <row r="2903">
      <c r="A2903" s="417" t="n">
        <v>2894</v>
      </c>
      <c r="B2903" s="418" t="inlineStr">
        <is>
          <t>Clearance &amp; Trucking Fee</t>
        </is>
      </c>
      <c r="C2903" s="418" t="inlineStr">
        <is>
          <t>ហាវតាយ អ៊ិនធើណេសិនណល ឡូជីស្ទីក ឯ.ក</t>
        </is>
      </c>
      <c r="D2903" s="418" t="inlineStr">
        <is>
          <t>K007-902202863</t>
        </is>
      </c>
      <c r="E2903" s="418" t="inlineStr">
        <is>
          <t>HT220023</t>
        </is>
      </c>
      <c r="F2903" s="419" t="n">
        <v>44804</v>
      </c>
      <c r="G2903" s="420" t="n">
        <v>242726</v>
      </c>
      <c r="H2903" s="418" t="n"/>
      <c r="I2903" s="455" t="n">
        <v>242726</v>
      </c>
      <c r="J2903" s="418">
        <f>IF(L2903&lt;&gt;"",L2903,K2903)</f>
        <v/>
      </c>
      <c r="K2903" s="418">
        <f>IF(AND(T2903=TRUE, U2903=TRUE, V2903=TRUE), IF(W2903&lt;-0.05, "អនុញ្ញាត (អ្នកផ្គត់ផ្គង់ប្រកាសខ្វះ)", "បានប្រកាស (អនុញ្ញាត)"), IF(AND(T2903=FALSE, U2903=FALSE, V2903=FALSE), "ព្យួរទុក (មិនមានទិន្នន័យ)", "ប្រកាសខុស (ព្យួរទុក)"))</f>
        <v/>
      </c>
      <c r="L2903" s="418" t="inlineStr"/>
      <c r="M2903" s="418" t="inlineStr"/>
      <c r="N2903" s="455" t="n"/>
      <c r="O2903" s="455">
        <f>IF(W2903&lt;0,AI2903,I2903)</f>
        <v/>
      </c>
      <c r="P2903" s="455">
        <f>I2903-O2903</f>
        <v/>
      </c>
      <c r="Q2903" s="418" t="n"/>
      <c r="R2903" s="418" t="inlineStr">
        <is>
          <t>HT220023</t>
        </is>
      </c>
      <c r="S2903" s="418" t="inlineStr"/>
      <c r="T2903" s="418">
        <f>R2903=S2903</f>
        <v/>
      </c>
      <c r="U2903" s="418">
        <f>AND(MONTH(F2903)=MONTH(Y2903), YEAR(F2903)=YEAR(Y2903))</f>
        <v/>
      </c>
      <c r="V2903" s="418">
        <f>AND(AC2903&lt;&gt;"", 'Company information'!D$4&lt;&gt;"", RIGHT(SUBSTITUTE(AC2903,"-",""),9)=RIGHT(SUBSTITUTE('Company information'!D$4,"-",""),9))</f>
        <v/>
      </c>
      <c r="W2903" s="418">
        <f>AI2903-I2903</f>
        <v/>
      </c>
      <c r="X2903" s="455" t="n"/>
      <c r="Y2903" s="417" t="n"/>
      <c r="Z2903" s="418" t="n"/>
      <c r="AA2903" s="418" t="n"/>
      <c r="AB2903" s="418" t="n"/>
      <c r="AC2903" s="418" t="n"/>
      <c r="AD2903" s="418" t="n"/>
      <c r="AE2903" s="455" t="n"/>
      <c r="AF2903" s="455" t="n"/>
      <c r="AG2903" s="455" t="n"/>
      <c r="AH2903" s="455" t="n"/>
      <c r="AI2903" s="455" t="n"/>
      <c r="AJ2903" s="455" t="n"/>
      <c r="AK2903" s="455" t="n"/>
      <c r="AL2903" s="455" t="n"/>
      <c r="AM2903" s="455" t="n"/>
      <c r="AN2903" s="455" t="n"/>
      <c r="AO2903" s="455" t="n"/>
      <c r="AP2903" s="455" t="n"/>
      <c r="AQ2903" s="455" t="n"/>
      <c r="AR2903" s="418" t="n"/>
      <c r="AS2903" s="418" t="n"/>
      <c r="AT2903" s="418" t="n"/>
    </row>
    <row r="2904">
      <c r="A2904" s="417" t="n">
        <v>2895</v>
      </c>
      <c r="B2904" s="418" t="inlineStr">
        <is>
          <t>Transportation fee</t>
        </is>
      </c>
      <c r="C2904" s="418" t="inlineStr">
        <is>
          <t>មើស្គ (ខេមបូឌា)</t>
        </is>
      </c>
      <c r="D2904" s="418" t="inlineStr">
        <is>
          <t>L001-100045200</t>
        </is>
      </c>
      <c r="E2904" s="418" t="inlineStr">
        <is>
          <t>5995899444</t>
        </is>
      </c>
      <c r="F2904" s="419" t="n">
        <v>44569</v>
      </c>
      <c r="G2904" s="420" t="n">
        <v>91131</v>
      </c>
      <c r="H2904" s="418" t="n"/>
      <c r="I2904" s="455" t="n">
        <v>91131</v>
      </c>
      <c r="J2904" s="418">
        <f>IF(L2904&lt;&gt;"",L2904,K2904)</f>
        <v/>
      </c>
      <c r="K2904" s="418">
        <f>IF(AND(T2904=TRUE, U2904=TRUE, V2904=TRUE), IF(W2904&lt;-0.05, "អនុញ្ញាត (អ្នកផ្គត់ផ្គង់ប្រកាសខ្វះ)", "បានប្រកាស (អនុញ្ញាត)"), IF(AND(T2904=FALSE, U2904=FALSE, V2904=FALSE), "ព្យួរទុក (មិនមានទិន្នន័យ)", "ប្រកាសខុស (ព្យួរទុក)"))</f>
        <v/>
      </c>
      <c r="L2904" s="418" t="inlineStr"/>
      <c r="M2904" s="418" t="inlineStr"/>
      <c r="N2904" s="455" t="n"/>
      <c r="O2904" s="455">
        <f>IF(W2904&lt;0,AI2904,I2904)</f>
        <v/>
      </c>
      <c r="P2904" s="455">
        <f>I2904-O2904</f>
        <v/>
      </c>
      <c r="Q2904" s="418" t="n"/>
      <c r="R2904" s="418" t="inlineStr">
        <is>
          <t>5995899444</t>
        </is>
      </c>
      <c r="S2904" s="418" t="inlineStr"/>
      <c r="T2904" s="418">
        <f>R2904=S2904</f>
        <v/>
      </c>
      <c r="U2904" s="418">
        <f>AND(MONTH(F2904)=MONTH(Y2904), YEAR(F2904)=YEAR(Y2904))</f>
        <v/>
      </c>
      <c r="V2904" s="418">
        <f>AND(AC2904&lt;&gt;"", 'Company information'!D$4&lt;&gt;"", RIGHT(SUBSTITUTE(AC2904,"-",""),9)=RIGHT(SUBSTITUTE('Company information'!D$4,"-",""),9))</f>
        <v/>
      </c>
      <c r="W2904" s="418">
        <f>AI2904-I2904</f>
        <v/>
      </c>
      <c r="X2904" s="455" t="n"/>
      <c r="Y2904" s="417" t="n"/>
      <c r="Z2904" s="418" t="n"/>
      <c r="AA2904" s="418" t="n"/>
      <c r="AB2904" s="418" t="n"/>
      <c r="AC2904" s="418" t="n"/>
      <c r="AD2904" s="418" t="n"/>
      <c r="AE2904" s="455" t="n"/>
      <c r="AF2904" s="455" t="n"/>
      <c r="AG2904" s="455" t="n"/>
      <c r="AH2904" s="455" t="n"/>
      <c r="AI2904" s="455" t="n"/>
      <c r="AJ2904" s="455" t="n"/>
      <c r="AK2904" s="455" t="n"/>
      <c r="AL2904" s="455" t="n"/>
      <c r="AM2904" s="455" t="n"/>
      <c r="AN2904" s="455" t="n"/>
      <c r="AO2904" s="455" t="n"/>
      <c r="AP2904" s="455" t="n"/>
      <c r="AQ2904" s="455" t="n"/>
      <c r="AR2904" s="418" t="n"/>
      <c r="AS2904" s="418" t="n"/>
      <c r="AT2904" s="418" t="n"/>
    </row>
    <row r="2905">
      <c r="A2905" s="417" t="n">
        <v>2896</v>
      </c>
      <c r="B2905" s="418" t="inlineStr">
        <is>
          <t>Lift-On &amp; Lift-Off</t>
        </is>
      </c>
      <c r="C2905" s="418" t="inlineStr">
        <is>
          <t>កំពង់ផែស្វយ័តក្រុងព្រះសីហនុ</t>
        </is>
      </c>
      <c r="D2905" s="418" t="inlineStr">
        <is>
          <t>L001-100044638</t>
        </is>
      </c>
      <c r="E2905" s="418" t="inlineStr">
        <is>
          <t>142460</t>
        </is>
      </c>
      <c r="F2905" s="419" t="n">
        <v>44659</v>
      </c>
      <c r="G2905" s="420" t="n">
        <v>23416</v>
      </c>
      <c r="H2905" s="418" t="n"/>
      <c r="I2905" s="455" t="n">
        <v>23416</v>
      </c>
      <c r="J2905" s="418">
        <f>IF(L2905&lt;&gt;"",L2905,K2905)</f>
        <v/>
      </c>
      <c r="K2905" s="418">
        <f>IF(AND(T2905=TRUE, U2905=TRUE, V2905=TRUE), IF(W2905&lt;-0.05, "អនុញ្ញាត (អ្នកផ្គត់ផ្គង់ប្រកាសខ្វះ)", "បានប្រកាស (អនុញ្ញាត)"), IF(AND(T2905=FALSE, U2905=FALSE, V2905=FALSE), "ព្យួរទុក (មិនមានទិន្នន័យ)", "ប្រកាសខុស (ព្យួរទុក)"))</f>
        <v/>
      </c>
      <c r="L2905" s="418" t="inlineStr"/>
      <c r="M2905" s="418" t="inlineStr"/>
      <c r="N2905" s="455" t="n"/>
      <c r="O2905" s="455">
        <f>IF(W2905&lt;0,AI2905,I2905)</f>
        <v/>
      </c>
      <c r="P2905" s="455">
        <f>I2905-O2905</f>
        <v/>
      </c>
      <c r="Q2905" s="418" t="n"/>
      <c r="R2905" s="418" t="inlineStr">
        <is>
          <t>142460</t>
        </is>
      </c>
      <c r="S2905" s="418" t="inlineStr"/>
      <c r="T2905" s="418">
        <f>R2905=S2905</f>
        <v/>
      </c>
      <c r="U2905" s="418">
        <f>AND(MONTH(F2905)=MONTH(Y2905), YEAR(F2905)=YEAR(Y2905))</f>
        <v/>
      </c>
      <c r="V2905" s="418">
        <f>AND(AC2905&lt;&gt;"", 'Company information'!D$4&lt;&gt;"", RIGHT(SUBSTITUTE(AC2905,"-",""),9)=RIGHT(SUBSTITUTE('Company information'!D$4,"-",""),9))</f>
        <v/>
      </c>
      <c r="W2905" s="418">
        <f>AI2905-I2905</f>
        <v/>
      </c>
      <c r="X2905" s="455" t="n"/>
      <c r="Y2905" s="417" t="n"/>
      <c r="Z2905" s="418" t="n"/>
      <c r="AA2905" s="418" t="n"/>
      <c r="AB2905" s="418" t="n"/>
      <c r="AC2905" s="418" t="n"/>
      <c r="AD2905" s="418" t="n"/>
      <c r="AE2905" s="455" t="n"/>
      <c r="AF2905" s="455" t="n"/>
      <c r="AG2905" s="455" t="n"/>
      <c r="AH2905" s="455" t="n"/>
      <c r="AI2905" s="455" t="n"/>
      <c r="AJ2905" s="455" t="n"/>
      <c r="AK2905" s="455" t="n"/>
      <c r="AL2905" s="455" t="n"/>
      <c r="AM2905" s="455" t="n"/>
      <c r="AN2905" s="455" t="n"/>
      <c r="AO2905" s="455" t="n"/>
      <c r="AP2905" s="455" t="n"/>
      <c r="AQ2905" s="455" t="n"/>
      <c r="AR2905" s="418" t="n"/>
      <c r="AS2905" s="418" t="n"/>
      <c r="AT2905" s="418" t="n"/>
    </row>
    <row r="2906">
      <c r="A2906" s="417" t="n">
        <v>2897</v>
      </c>
      <c r="B2906" s="418" t="inlineStr">
        <is>
          <t>Clearance &amp; Trucking Fee</t>
        </is>
      </c>
      <c r="C2906" s="418" t="inlineStr">
        <is>
          <t>ហាវតាយ អ៊ិនធើណេសិនណល ឡូជីស្ទីក ឯ.ក</t>
        </is>
      </c>
      <c r="D2906" s="418" t="inlineStr">
        <is>
          <t>K007-902202863</t>
        </is>
      </c>
      <c r="E2906" s="418" t="inlineStr">
        <is>
          <t>HT220022</t>
        </is>
      </c>
      <c r="F2906" s="419" t="n">
        <v>44804</v>
      </c>
      <c r="G2906" s="420" t="n">
        <v>242726</v>
      </c>
      <c r="H2906" s="418" t="n"/>
      <c r="I2906" s="455" t="n">
        <v>242726</v>
      </c>
      <c r="J2906" s="418">
        <f>IF(L2906&lt;&gt;"",L2906,K2906)</f>
        <v/>
      </c>
      <c r="K2906" s="418">
        <f>IF(AND(T2906=TRUE, U2906=TRUE, V2906=TRUE), IF(W2906&lt;-0.05, "អនុញ្ញាត (អ្នកផ្គត់ផ្គង់ប្រកាសខ្វះ)", "បានប្រកាស (អនុញ្ញាត)"), IF(AND(T2906=FALSE, U2906=FALSE, V2906=FALSE), "ព្យួរទុក (មិនមានទិន្នន័យ)", "ប្រកាសខុស (ព្យួរទុក)"))</f>
        <v/>
      </c>
      <c r="L2906" s="418" t="inlineStr"/>
      <c r="M2906" s="418" t="inlineStr"/>
      <c r="N2906" s="455" t="n"/>
      <c r="O2906" s="455">
        <f>IF(W2906&lt;0,AI2906,I2906)</f>
        <v/>
      </c>
      <c r="P2906" s="455">
        <f>I2906-O2906</f>
        <v/>
      </c>
      <c r="Q2906" s="418" t="n"/>
      <c r="R2906" s="418" t="inlineStr">
        <is>
          <t>HT220022</t>
        </is>
      </c>
      <c r="S2906" s="418" t="inlineStr"/>
      <c r="T2906" s="418">
        <f>R2906=S2906</f>
        <v/>
      </c>
      <c r="U2906" s="418">
        <f>AND(MONTH(F2906)=MONTH(Y2906), YEAR(F2906)=YEAR(Y2906))</f>
        <v/>
      </c>
      <c r="V2906" s="418">
        <f>AND(AC2906&lt;&gt;"", 'Company information'!D$4&lt;&gt;"", RIGHT(SUBSTITUTE(AC2906,"-",""),9)=RIGHT(SUBSTITUTE('Company information'!D$4,"-",""),9))</f>
        <v/>
      </c>
      <c r="W2906" s="418">
        <f>AI2906-I2906</f>
        <v/>
      </c>
      <c r="X2906" s="455" t="n"/>
      <c r="Y2906" s="417" t="n"/>
      <c r="Z2906" s="418" t="n"/>
      <c r="AA2906" s="418" t="n"/>
      <c r="AB2906" s="418" t="n"/>
      <c r="AC2906" s="418" t="n"/>
      <c r="AD2906" s="418" t="n"/>
      <c r="AE2906" s="455" t="n"/>
      <c r="AF2906" s="455" t="n"/>
      <c r="AG2906" s="455" t="n"/>
      <c r="AH2906" s="455" t="n"/>
      <c r="AI2906" s="455" t="n"/>
      <c r="AJ2906" s="455" t="n"/>
      <c r="AK2906" s="455" t="n"/>
      <c r="AL2906" s="455" t="n"/>
      <c r="AM2906" s="455" t="n"/>
      <c r="AN2906" s="455" t="n"/>
      <c r="AO2906" s="455" t="n"/>
      <c r="AP2906" s="455" t="n"/>
      <c r="AQ2906" s="455" t="n"/>
      <c r="AR2906" s="418" t="n"/>
      <c r="AS2906" s="418" t="n"/>
      <c r="AT2906" s="418" t="n"/>
    </row>
    <row r="2907">
      <c r="A2907" s="417" t="n">
        <v>2898</v>
      </c>
      <c r="B2907" s="418" t="inlineStr">
        <is>
          <t>KHCIC</t>
        </is>
      </c>
      <c r="C2907" s="418" t="inlineStr">
        <is>
          <t>អេសអាយធីស៊ី ខិនថេនើរ ឡាញ (ខេមបូឌា)</t>
        </is>
      </c>
      <c r="D2907" s="418" t="inlineStr">
        <is>
          <t>L001-107035863</t>
        </is>
      </c>
      <c r="E2907" s="418" t="inlineStr">
        <is>
          <t>SITC2022-015392</t>
        </is>
      </c>
      <c r="F2907" s="419" t="n">
        <v>44569</v>
      </c>
      <c r="G2907" s="420" t="n">
        <v>227605</v>
      </c>
      <c r="H2907" s="418" t="n"/>
      <c r="I2907" s="455" t="n">
        <v>227605</v>
      </c>
      <c r="J2907" s="418">
        <f>IF(L2907&lt;&gt;"",L2907,K2907)</f>
        <v/>
      </c>
      <c r="K2907" s="418">
        <f>IF(AND(T2907=TRUE, U2907=TRUE, V2907=TRUE), IF(W2907&lt;-0.05, "អនុញ្ញាត (អ្នកផ្គត់ផ្គង់ប្រកាសខ្វះ)", "បានប្រកាស (អនុញ្ញាត)"), IF(AND(T2907=FALSE, U2907=FALSE, V2907=FALSE), "ព្យួរទុក (មិនមានទិន្នន័យ)", "ប្រកាសខុស (ព្យួរទុក)"))</f>
        <v/>
      </c>
      <c r="L2907" s="418" t="inlineStr"/>
      <c r="M2907" s="418" t="inlineStr"/>
      <c r="N2907" s="455" t="n"/>
      <c r="O2907" s="455">
        <f>IF(W2907&lt;0,AI2907,I2907)</f>
        <v/>
      </c>
      <c r="P2907" s="455">
        <f>I2907-O2907</f>
        <v/>
      </c>
      <c r="Q2907" s="418" t="n"/>
      <c r="R2907" s="418" t="inlineStr">
        <is>
          <t>SITC2022-015392</t>
        </is>
      </c>
      <c r="S2907" s="418" t="inlineStr"/>
      <c r="T2907" s="418">
        <f>R2907=S2907</f>
        <v/>
      </c>
      <c r="U2907" s="418">
        <f>AND(MONTH(F2907)=MONTH(Y2907), YEAR(F2907)=YEAR(Y2907))</f>
        <v/>
      </c>
      <c r="V2907" s="418">
        <f>AND(AC2907&lt;&gt;"", 'Company information'!D$4&lt;&gt;"", RIGHT(SUBSTITUTE(AC2907,"-",""),9)=RIGHT(SUBSTITUTE('Company information'!D$4,"-",""),9))</f>
        <v/>
      </c>
      <c r="W2907" s="418">
        <f>AI2907-I2907</f>
        <v/>
      </c>
      <c r="X2907" s="455" t="n"/>
      <c r="Y2907" s="417" t="n"/>
      <c r="Z2907" s="418" t="n"/>
      <c r="AA2907" s="418" t="n"/>
      <c r="AB2907" s="418" t="n"/>
      <c r="AC2907" s="418" t="n"/>
      <c r="AD2907" s="418" t="n"/>
      <c r="AE2907" s="455" t="n"/>
      <c r="AF2907" s="455" t="n"/>
      <c r="AG2907" s="455" t="n"/>
      <c r="AH2907" s="455" t="n"/>
      <c r="AI2907" s="455" t="n"/>
      <c r="AJ2907" s="455" t="n"/>
      <c r="AK2907" s="455" t="n"/>
      <c r="AL2907" s="455" t="n"/>
      <c r="AM2907" s="455" t="n"/>
      <c r="AN2907" s="455" t="n"/>
      <c r="AO2907" s="455" t="n"/>
      <c r="AP2907" s="455" t="n"/>
      <c r="AQ2907" s="455" t="n"/>
      <c r="AR2907" s="418" t="n"/>
      <c r="AS2907" s="418" t="n"/>
      <c r="AT2907" s="418" t="n"/>
    </row>
    <row r="2908">
      <c r="A2908" s="417" t="n">
        <v>2899</v>
      </c>
      <c r="B2908" s="418" t="inlineStr">
        <is>
          <t>Lift-On &amp; Lift-Off</t>
        </is>
      </c>
      <c r="C2908" s="418" t="inlineStr">
        <is>
          <t>កំពង់ផែស្វយ័តក្រុងព្រះសីហនុ</t>
        </is>
      </c>
      <c r="D2908" s="418" t="inlineStr">
        <is>
          <t>L001-100044638</t>
        </is>
      </c>
      <c r="E2908" s="418" t="inlineStr">
        <is>
          <t>130709</t>
        </is>
      </c>
      <c r="F2908" s="419" t="n">
        <v>44789</v>
      </c>
      <c r="G2908" s="420" t="n">
        <v>35687</v>
      </c>
      <c r="H2908" s="418" t="n"/>
      <c r="I2908" s="455" t="n">
        <v>35687</v>
      </c>
      <c r="J2908" s="418">
        <f>IF(L2908&lt;&gt;"",L2908,K2908)</f>
        <v/>
      </c>
      <c r="K2908" s="418">
        <f>IF(AND(T2908=TRUE, U2908=TRUE, V2908=TRUE), IF(W2908&lt;-0.05, "អនុញ្ញាត (អ្នកផ្គត់ផ្គង់ប្រកាសខ្វះ)", "បានប្រកាស (អនុញ្ញាត)"), IF(AND(T2908=FALSE, U2908=FALSE, V2908=FALSE), "ព្យួរទុក (មិនមានទិន្នន័យ)", "ប្រកាសខុស (ព្យួរទុក)"))</f>
        <v/>
      </c>
      <c r="L2908" s="418" t="inlineStr"/>
      <c r="M2908" s="418" t="inlineStr"/>
      <c r="N2908" s="455" t="n"/>
      <c r="O2908" s="455">
        <f>IF(W2908&lt;0,AI2908,I2908)</f>
        <v/>
      </c>
      <c r="P2908" s="455">
        <f>I2908-O2908</f>
        <v/>
      </c>
      <c r="Q2908" s="418" t="n"/>
      <c r="R2908" s="418" t="inlineStr">
        <is>
          <t>130709</t>
        </is>
      </c>
      <c r="S2908" s="418" t="inlineStr"/>
      <c r="T2908" s="418">
        <f>R2908=S2908</f>
        <v/>
      </c>
      <c r="U2908" s="418">
        <f>AND(MONTH(F2908)=MONTH(Y2908), YEAR(F2908)=YEAR(Y2908))</f>
        <v/>
      </c>
      <c r="V2908" s="418">
        <f>AND(AC2908&lt;&gt;"", 'Company information'!D$4&lt;&gt;"", RIGHT(SUBSTITUTE(AC2908,"-",""),9)=RIGHT(SUBSTITUTE('Company information'!D$4,"-",""),9))</f>
        <v/>
      </c>
      <c r="W2908" s="418">
        <f>AI2908-I2908</f>
        <v/>
      </c>
      <c r="X2908" s="455" t="n"/>
      <c r="Y2908" s="417" t="n"/>
      <c r="Z2908" s="418" t="n"/>
      <c r="AA2908" s="418" t="n"/>
      <c r="AB2908" s="418" t="n"/>
      <c r="AC2908" s="418" t="n"/>
      <c r="AD2908" s="418" t="n"/>
      <c r="AE2908" s="455" t="n"/>
      <c r="AF2908" s="455" t="n"/>
      <c r="AG2908" s="455" t="n"/>
      <c r="AH2908" s="455" t="n"/>
      <c r="AI2908" s="455" t="n"/>
      <c r="AJ2908" s="455" t="n"/>
      <c r="AK2908" s="455" t="n"/>
      <c r="AL2908" s="455" t="n"/>
      <c r="AM2908" s="455" t="n"/>
      <c r="AN2908" s="455" t="n"/>
      <c r="AO2908" s="455" t="n"/>
      <c r="AP2908" s="455" t="n"/>
      <c r="AQ2908" s="455" t="n"/>
      <c r="AR2908" s="418" t="n"/>
      <c r="AS2908" s="418" t="n"/>
      <c r="AT2908" s="418" t="n"/>
    </row>
    <row r="2909">
      <c r="A2909" s="417" t="n">
        <v>2900</v>
      </c>
      <c r="B2909" s="418" t="inlineStr">
        <is>
          <t>Clearance &amp; Trucking Fee</t>
        </is>
      </c>
      <c r="C2909" s="418" t="inlineStr">
        <is>
          <t>ហាវតាយ អ៊ិនធើណេសិនណល ឡូជីស្ទីក ឯ.ក</t>
        </is>
      </c>
      <c r="D2909" s="418" t="inlineStr">
        <is>
          <t>K007-902202863</t>
        </is>
      </c>
      <c r="E2909" s="418" t="inlineStr">
        <is>
          <t>HT220018</t>
        </is>
      </c>
      <c r="F2909" s="419" t="n">
        <v>44789</v>
      </c>
      <c r="G2909" s="420" t="n">
        <v>250527</v>
      </c>
      <c r="H2909" s="418" t="n"/>
      <c r="I2909" s="455" t="n">
        <v>250527</v>
      </c>
      <c r="J2909" s="418">
        <f>IF(L2909&lt;&gt;"",L2909,K2909)</f>
        <v/>
      </c>
      <c r="K2909" s="418">
        <f>IF(AND(T2909=TRUE, U2909=TRUE, V2909=TRUE), IF(W2909&lt;-0.05, "អនុញ្ញាត (អ្នកផ្គត់ផ្គង់ប្រកាសខ្វះ)", "បានប្រកាស (អនុញ្ញាត)"), IF(AND(T2909=FALSE, U2909=FALSE, V2909=FALSE), "ព្យួរទុក (មិនមានទិន្នន័យ)", "ប្រកាសខុស (ព្យួរទុក)"))</f>
        <v/>
      </c>
      <c r="L2909" s="418" t="inlineStr"/>
      <c r="M2909" s="418" t="inlineStr"/>
      <c r="N2909" s="455" t="n"/>
      <c r="O2909" s="455">
        <f>IF(W2909&lt;0,AI2909,I2909)</f>
        <v/>
      </c>
      <c r="P2909" s="455">
        <f>I2909-O2909</f>
        <v/>
      </c>
      <c r="Q2909" s="418" t="n"/>
      <c r="R2909" s="418" t="inlineStr">
        <is>
          <t>HT220018</t>
        </is>
      </c>
      <c r="S2909" s="418" t="inlineStr"/>
      <c r="T2909" s="418">
        <f>R2909=S2909</f>
        <v/>
      </c>
      <c r="U2909" s="418">
        <f>AND(MONTH(F2909)=MONTH(Y2909), YEAR(F2909)=YEAR(Y2909))</f>
        <v/>
      </c>
      <c r="V2909" s="418">
        <f>AND(AC2909&lt;&gt;"", 'Company information'!D$4&lt;&gt;"", RIGHT(SUBSTITUTE(AC2909,"-",""),9)=RIGHT(SUBSTITUTE('Company information'!D$4,"-",""),9))</f>
        <v/>
      </c>
      <c r="W2909" s="418">
        <f>AI2909-I2909</f>
        <v/>
      </c>
      <c r="X2909" s="455" t="n"/>
      <c r="Y2909" s="417" t="n"/>
      <c r="Z2909" s="418" t="n"/>
      <c r="AA2909" s="418" t="n"/>
      <c r="AB2909" s="418" t="n"/>
      <c r="AC2909" s="418" t="n"/>
      <c r="AD2909" s="418" t="n"/>
      <c r="AE2909" s="455" t="n"/>
      <c r="AF2909" s="455" t="n"/>
      <c r="AG2909" s="455" t="n"/>
      <c r="AH2909" s="455" t="n"/>
      <c r="AI2909" s="455" t="n"/>
      <c r="AJ2909" s="455" t="n"/>
      <c r="AK2909" s="455" t="n"/>
      <c r="AL2909" s="455" t="n"/>
      <c r="AM2909" s="455" t="n"/>
      <c r="AN2909" s="455" t="n"/>
      <c r="AO2909" s="455" t="n"/>
      <c r="AP2909" s="455" t="n"/>
      <c r="AQ2909" s="455" t="n"/>
      <c r="AR2909" s="418" t="n"/>
      <c r="AS2909" s="418" t="n"/>
      <c r="AT2909" s="418" t="n"/>
    </row>
    <row r="2910">
      <c r="A2910" s="417" t="n">
        <v>2901</v>
      </c>
      <c r="B2910" s="418" t="inlineStr">
        <is>
          <t>THC CHARGES</t>
        </is>
      </c>
      <c r="C2910" s="418" t="inlineStr">
        <is>
          <t>អ៊ិចស្ពែឌីធ័រ ខេមបូឌា អិលធីឌី</t>
        </is>
      </c>
      <c r="D2910" s="418" t="inlineStr">
        <is>
          <t>L001-100045898</t>
        </is>
      </c>
      <c r="E2910" s="418" t="inlineStr">
        <is>
          <t>TI-0235711</t>
        </is>
      </c>
      <c r="F2910" s="419" t="n">
        <v>44803</v>
      </c>
      <c r="G2910" s="420" t="n">
        <v>54097</v>
      </c>
      <c r="H2910" s="418" t="n"/>
      <c r="I2910" s="455" t="n">
        <v>54097</v>
      </c>
      <c r="J2910" s="418">
        <f>IF(L2910&lt;&gt;"",L2910,K2910)</f>
        <v/>
      </c>
      <c r="K2910" s="418">
        <f>IF(AND(T2910=TRUE, U2910=TRUE, V2910=TRUE), IF(W2910&lt;-0.05, "អនុញ្ញាត (អ្នកផ្គត់ផ្គង់ប្រកាសខ្វះ)", "បានប្រកាស (អនុញ្ញាត)"), IF(AND(T2910=FALSE, U2910=FALSE, V2910=FALSE), "ព្យួរទុក (មិនមានទិន្នន័យ)", "ប្រកាសខុស (ព្យួរទុក)"))</f>
        <v/>
      </c>
      <c r="L2910" s="418" t="inlineStr"/>
      <c r="M2910" s="418" t="inlineStr"/>
      <c r="N2910" s="455" t="n"/>
      <c r="O2910" s="455">
        <f>IF(W2910&lt;0,AI2910,I2910)</f>
        <v/>
      </c>
      <c r="P2910" s="455">
        <f>I2910-O2910</f>
        <v/>
      </c>
      <c r="Q2910" s="418" t="n"/>
      <c r="R2910" s="418" t="inlineStr">
        <is>
          <t>TI-0235711</t>
        </is>
      </c>
      <c r="S2910" s="418" t="inlineStr"/>
      <c r="T2910" s="418">
        <f>R2910=S2910</f>
        <v/>
      </c>
      <c r="U2910" s="418">
        <f>AND(MONTH(F2910)=MONTH(Y2910), YEAR(F2910)=YEAR(Y2910))</f>
        <v/>
      </c>
      <c r="V2910" s="418">
        <f>AND(AC2910&lt;&gt;"", 'Company information'!D$4&lt;&gt;"", RIGHT(SUBSTITUTE(AC2910,"-",""),9)=RIGHT(SUBSTITUTE('Company information'!D$4,"-",""),9))</f>
        <v/>
      </c>
      <c r="W2910" s="418">
        <f>AI2910-I2910</f>
        <v/>
      </c>
      <c r="X2910" s="455" t="n"/>
      <c r="Y2910" s="417" t="n"/>
      <c r="Z2910" s="418" t="n"/>
      <c r="AA2910" s="418" t="n"/>
      <c r="AB2910" s="418" t="n"/>
      <c r="AC2910" s="418" t="n"/>
      <c r="AD2910" s="418" t="n"/>
      <c r="AE2910" s="455" t="n"/>
      <c r="AF2910" s="455" t="n"/>
      <c r="AG2910" s="455" t="n"/>
      <c r="AH2910" s="455" t="n"/>
      <c r="AI2910" s="455" t="n"/>
      <c r="AJ2910" s="455" t="n"/>
      <c r="AK2910" s="455" t="n"/>
      <c r="AL2910" s="455" t="n"/>
      <c r="AM2910" s="455" t="n"/>
      <c r="AN2910" s="455" t="n"/>
      <c r="AO2910" s="455" t="n"/>
      <c r="AP2910" s="455" t="n"/>
      <c r="AQ2910" s="455" t="n"/>
      <c r="AR2910" s="418" t="n"/>
      <c r="AS2910" s="418" t="n"/>
      <c r="AT2910" s="418" t="n"/>
    </row>
    <row r="2911">
      <c r="A2911" s="417" t="n">
        <v>2902</v>
      </c>
      <c r="B2911" s="418" t="inlineStr">
        <is>
          <t>THC CHARGES</t>
        </is>
      </c>
      <c r="C2911" s="418" t="inlineStr">
        <is>
          <t>អ៊ិចស្ពែឌីធ័រ ខេមបូឌា អិលធីឌី</t>
        </is>
      </c>
      <c r="D2911" s="418" t="inlineStr">
        <is>
          <t>L001-100045898</t>
        </is>
      </c>
      <c r="E2911" s="418" t="inlineStr">
        <is>
          <t>TI-0235696</t>
        </is>
      </c>
      <c r="F2911" s="419" t="n">
        <v>44803</v>
      </c>
      <c r="G2911" s="420" t="n">
        <v>54322</v>
      </c>
      <c r="H2911" s="418" t="n"/>
      <c r="I2911" s="455" t="n">
        <v>54322</v>
      </c>
      <c r="J2911" s="418">
        <f>IF(L2911&lt;&gt;"",L2911,K2911)</f>
        <v/>
      </c>
      <c r="K2911" s="418">
        <f>IF(AND(T2911=TRUE, U2911=TRUE, V2911=TRUE), IF(W2911&lt;-0.05, "អនុញ្ញាត (អ្នកផ្គត់ផ្គង់ប្រកាសខ្វះ)", "បានប្រកាស (អនុញ្ញាត)"), IF(AND(T2911=FALSE, U2911=FALSE, V2911=FALSE), "ព្យួរទុក (មិនមានទិន្នន័យ)", "ប្រកាសខុស (ព្យួរទុក)"))</f>
        <v/>
      </c>
      <c r="L2911" s="418" t="inlineStr"/>
      <c r="M2911" s="418" t="inlineStr"/>
      <c r="N2911" s="455" t="n"/>
      <c r="O2911" s="455">
        <f>IF(W2911&lt;0,AI2911,I2911)</f>
        <v/>
      </c>
      <c r="P2911" s="455">
        <f>I2911-O2911</f>
        <v/>
      </c>
      <c r="Q2911" s="418" t="n"/>
      <c r="R2911" s="418" t="inlineStr">
        <is>
          <t>TI-0235696</t>
        </is>
      </c>
      <c r="S2911" s="418" t="inlineStr"/>
      <c r="T2911" s="418">
        <f>R2911=S2911</f>
        <v/>
      </c>
      <c r="U2911" s="418">
        <f>AND(MONTH(F2911)=MONTH(Y2911), YEAR(F2911)=YEAR(Y2911))</f>
        <v/>
      </c>
      <c r="V2911" s="418">
        <f>AND(AC2911&lt;&gt;"", 'Company information'!D$4&lt;&gt;"", RIGHT(SUBSTITUTE(AC2911,"-",""),9)=RIGHT(SUBSTITUTE('Company information'!D$4,"-",""),9))</f>
        <v/>
      </c>
      <c r="W2911" s="418">
        <f>AI2911-I2911</f>
        <v/>
      </c>
      <c r="X2911" s="455" t="n"/>
      <c r="Y2911" s="417" t="n"/>
      <c r="Z2911" s="418" t="n"/>
      <c r="AA2911" s="418" t="n"/>
      <c r="AB2911" s="418" t="n"/>
      <c r="AC2911" s="418" t="n"/>
      <c r="AD2911" s="418" t="n"/>
      <c r="AE2911" s="455" t="n"/>
      <c r="AF2911" s="455" t="n"/>
      <c r="AG2911" s="455" t="n"/>
      <c r="AH2911" s="455" t="n"/>
      <c r="AI2911" s="455" t="n"/>
      <c r="AJ2911" s="455" t="n"/>
      <c r="AK2911" s="455" t="n"/>
      <c r="AL2911" s="455" t="n"/>
      <c r="AM2911" s="455" t="n"/>
      <c r="AN2911" s="455" t="n"/>
      <c r="AO2911" s="455" t="n"/>
      <c r="AP2911" s="455" t="n"/>
      <c r="AQ2911" s="455" t="n"/>
      <c r="AR2911" s="418" t="n"/>
      <c r="AS2911" s="418" t="n"/>
      <c r="AT2911" s="418" t="n"/>
    </row>
    <row r="2912">
      <c r="A2912" s="417" t="n">
        <v>2903</v>
      </c>
      <c r="B2912" s="418" t="inlineStr">
        <is>
          <t>THC CHARGES</t>
        </is>
      </c>
      <c r="C2912" s="418" t="inlineStr">
        <is>
          <t>អ៊ិចស្ពែឌីធ័រ ខេមបូឌា អិលធីឌី</t>
        </is>
      </c>
      <c r="D2912" s="418" t="inlineStr">
        <is>
          <t>L001-100045898</t>
        </is>
      </c>
      <c r="E2912" s="418" t="inlineStr">
        <is>
          <t>TI-0235694</t>
        </is>
      </c>
      <c r="F2912" s="419" t="n">
        <v>44803</v>
      </c>
      <c r="G2912" s="420" t="n">
        <v>55264</v>
      </c>
      <c r="H2912" s="418" t="n"/>
      <c r="I2912" s="455" t="n">
        <v>55264</v>
      </c>
      <c r="J2912" s="418">
        <f>IF(L2912&lt;&gt;"",L2912,K2912)</f>
        <v/>
      </c>
      <c r="K2912" s="418">
        <f>IF(AND(T2912=TRUE, U2912=TRUE, V2912=TRUE), IF(W2912&lt;-0.05, "អនុញ្ញាត (អ្នកផ្គត់ផ្គង់ប្រកាសខ្វះ)", "បានប្រកាស (អនុញ្ញាត)"), IF(AND(T2912=FALSE, U2912=FALSE, V2912=FALSE), "ព្យួរទុក (មិនមានទិន្នន័យ)", "ប្រកាសខុស (ព្យួរទុក)"))</f>
        <v/>
      </c>
      <c r="L2912" s="418" t="inlineStr"/>
      <c r="M2912" s="418" t="inlineStr"/>
      <c r="N2912" s="455" t="n"/>
      <c r="O2912" s="455">
        <f>IF(W2912&lt;0,AI2912,I2912)</f>
        <v/>
      </c>
      <c r="P2912" s="455">
        <f>I2912-O2912</f>
        <v/>
      </c>
      <c r="Q2912" s="418" t="n"/>
      <c r="R2912" s="418" t="inlineStr">
        <is>
          <t>TI-0235694</t>
        </is>
      </c>
      <c r="S2912" s="418" t="inlineStr"/>
      <c r="T2912" s="418">
        <f>R2912=S2912</f>
        <v/>
      </c>
      <c r="U2912" s="418">
        <f>AND(MONTH(F2912)=MONTH(Y2912), YEAR(F2912)=YEAR(Y2912))</f>
        <v/>
      </c>
      <c r="V2912" s="418">
        <f>AND(AC2912&lt;&gt;"", 'Company information'!D$4&lt;&gt;"", RIGHT(SUBSTITUTE(AC2912,"-",""),9)=RIGHT(SUBSTITUTE('Company information'!D$4,"-",""),9))</f>
        <v/>
      </c>
      <c r="W2912" s="418">
        <f>AI2912-I2912</f>
        <v/>
      </c>
      <c r="X2912" s="455" t="n"/>
      <c r="Y2912" s="417" t="n"/>
      <c r="Z2912" s="418" t="n"/>
      <c r="AA2912" s="418" t="n"/>
      <c r="AB2912" s="418" t="n"/>
      <c r="AC2912" s="418" t="n"/>
      <c r="AD2912" s="418" t="n"/>
      <c r="AE2912" s="455" t="n"/>
      <c r="AF2912" s="455" t="n"/>
      <c r="AG2912" s="455" t="n"/>
      <c r="AH2912" s="455" t="n"/>
      <c r="AI2912" s="455" t="n"/>
      <c r="AJ2912" s="455" t="n"/>
      <c r="AK2912" s="455" t="n"/>
      <c r="AL2912" s="455" t="n"/>
      <c r="AM2912" s="455" t="n"/>
      <c r="AN2912" s="455" t="n"/>
      <c r="AO2912" s="455" t="n"/>
      <c r="AP2912" s="455" t="n"/>
      <c r="AQ2912" s="455" t="n"/>
      <c r="AR2912" s="418" t="n"/>
      <c r="AS2912" s="418" t="n"/>
      <c r="AT2912" s="418" t="n"/>
    </row>
    <row r="2913">
      <c r="A2913" s="417" t="n">
        <v>2904</v>
      </c>
      <c r="B2913" s="418" t="inlineStr">
        <is>
          <t>THC CHARGES</t>
        </is>
      </c>
      <c r="C2913" s="418" t="inlineStr">
        <is>
          <t>អ៊ិចស្ពែឌីធ័រ ខេមបូឌា អិលធីឌី</t>
        </is>
      </c>
      <c r="D2913" s="418" t="inlineStr">
        <is>
          <t>L001-100045898</t>
        </is>
      </c>
      <c r="E2913" s="418" t="inlineStr">
        <is>
          <t>TI-0235278</t>
        </is>
      </c>
      <c r="F2913" s="419" t="n">
        <v>44796</v>
      </c>
      <c r="G2913" s="420" t="n">
        <v>193747</v>
      </c>
      <c r="H2913" s="418" t="n"/>
      <c r="I2913" s="455" t="n">
        <v>193747</v>
      </c>
      <c r="J2913" s="418">
        <f>IF(L2913&lt;&gt;"",L2913,K2913)</f>
        <v/>
      </c>
      <c r="K2913" s="418">
        <f>IF(AND(T2913=TRUE, U2913=TRUE, V2913=TRUE), IF(W2913&lt;-0.05, "អនុញ្ញាត (អ្នកផ្គត់ផ្គង់ប្រកាសខ្វះ)", "បានប្រកាស (អនុញ្ញាត)"), IF(AND(T2913=FALSE, U2913=FALSE, V2913=FALSE), "ព្យួរទុក (មិនមានទិន្នន័យ)", "ប្រកាសខុស (ព្យួរទុក)"))</f>
        <v/>
      </c>
      <c r="L2913" s="418" t="inlineStr"/>
      <c r="M2913" s="418" t="inlineStr"/>
      <c r="N2913" s="455" t="n"/>
      <c r="O2913" s="455">
        <f>IF(W2913&lt;0,AI2913,I2913)</f>
        <v/>
      </c>
      <c r="P2913" s="455">
        <f>I2913-O2913</f>
        <v/>
      </c>
      <c r="Q2913" s="418" t="n"/>
      <c r="R2913" s="418" t="inlineStr">
        <is>
          <t>TI-0235278</t>
        </is>
      </c>
      <c r="S2913" s="418" t="inlineStr"/>
      <c r="T2913" s="418">
        <f>R2913=S2913</f>
        <v/>
      </c>
      <c r="U2913" s="418">
        <f>AND(MONTH(F2913)=MONTH(Y2913), YEAR(F2913)=YEAR(Y2913))</f>
        <v/>
      </c>
      <c r="V2913" s="418">
        <f>AND(AC2913&lt;&gt;"", 'Company information'!D$4&lt;&gt;"", RIGHT(SUBSTITUTE(AC2913,"-",""),9)=RIGHT(SUBSTITUTE('Company information'!D$4,"-",""),9))</f>
        <v/>
      </c>
      <c r="W2913" s="418">
        <f>AI2913-I2913</f>
        <v/>
      </c>
      <c r="X2913" s="455" t="n"/>
      <c r="Y2913" s="417" t="n"/>
      <c r="Z2913" s="418" t="n"/>
      <c r="AA2913" s="418" t="n"/>
      <c r="AB2913" s="418" t="n"/>
      <c r="AC2913" s="418" t="n"/>
      <c r="AD2913" s="418" t="n"/>
      <c r="AE2913" s="455" t="n"/>
      <c r="AF2913" s="455" t="n"/>
      <c r="AG2913" s="455" t="n"/>
      <c r="AH2913" s="455" t="n"/>
      <c r="AI2913" s="455" t="n"/>
      <c r="AJ2913" s="455" t="n"/>
      <c r="AK2913" s="455" t="n"/>
      <c r="AL2913" s="455" t="n"/>
      <c r="AM2913" s="455" t="n"/>
      <c r="AN2913" s="455" t="n"/>
      <c r="AO2913" s="455" t="n"/>
      <c r="AP2913" s="455" t="n"/>
      <c r="AQ2913" s="455" t="n"/>
      <c r="AR2913" s="418" t="n"/>
      <c r="AS2913" s="418" t="n"/>
      <c r="AT2913" s="418" t="n"/>
    </row>
    <row r="2914">
      <c r="A2914" s="417" t="n">
        <v>2905</v>
      </c>
      <c r="B2914" s="418" t="inlineStr">
        <is>
          <t>THC CHARGES</t>
        </is>
      </c>
      <c r="C2914" s="418" t="inlineStr">
        <is>
          <t>អ៊ិចស្ពែឌីធ័រ ខេមបូឌា អិលធីឌី</t>
        </is>
      </c>
      <c r="D2914" s="418" t="inlineStr">
        <is>
          <t>L001-100045898</t>
        </is>
      </c>
      <c r="E2914" s="418" t="inlineStr">
        <is>
          <t>TI-0235267</t>
        </is>
      </c>
      <c r="F2914" s="419" t="n">
        <v>44796</v>
      </c>
      <c r="G2914" s="420" t="n">
        <v>109464</v>
      </c>
      <c r="H2914" s="418" t="n"/>
      <c r="I2914" s="455" t="n">
        <v>109464</v>
      </c>
      <c r="J2914" s="418">
        <f>IF(L2914&lt;&gt;"",L2914,K2914)</f>
        <v/>
      </c>
      <c r="K2914" s="418">
        <f>IF(AND(T2914=TRUE, U2914=TRUE, V2914=TRUE), IF(W2914&lt;-0.05, "អនុញ្ញាត (អ្នកផ្គត់ផ្គង់ប្រកាសខ្វះ)", "បានប្រកាស (អនុញ្ញាត)"), IF(AND(T2914=FALSE, U2914=FALSE, V2914=FALSE), "ព្យួរទុក (មិនមានទិន្នន័យ)", "ប្រកាសខុស (ព្យួរទុក)"))</f>
        <v/>
      </c>
      <c r="L2914" s="418" t="inlineStr"/>
      <c r="M2914" s="418" t="inlineStr"/>
      <c r="N2914" s="455" t="n"/>
      <c r="O2914" s="455">
        <f>IF(W2914&lt;0,AI2914,I2914)</f>
        <v/>
      </c>
      <c r="P2914" s="455">
        <f>I2914-O2914</f>
        <v/>
      </c>
      <c r="Q2914" s="418" t="n"/>
      <c r="R2914" s="418" t="inlineStr">
        <is>
          <t>TI-0235267</t>
        </is>
      </c>
      <c r="S2914" s="418" t="inlineStr"/>
      <c r="T2914" s="418">
        <f>R2914=S2914</f>
        <v/>
      </c>
      <c r="U2914" s="418">
        <f>AND(MONTH(F2914)=MONTH(Y2914), YEAR(F2914)=YEAR(Y2914))</f>
        <v/>
      </c>
      <c r="V2914" s="418">
        <f>AND(AC2914&lt;&gt;"", 'Company information'!D$4&lt;&gt;"", RIGHT(SUBSTITUTE(AC2914,"-",""),9)=RIGHT(SUBSTITUTE('Company information'!D$4,"-",""),9))</f>
        <v/>
      </c>
      <c r="W2914" s="418">
        <f>AI2914-I2914</f>
        <v/>
      </c>
      <c r="X2914" s="455" t="n"/>
      <c r="Y2914" s="417" t="n"/>
      <c r="Z2914" s="418" t="n"/>
      <c r="AA2914" s="418" t="n"/>
      <c r="AB2914" s="418" t="n"/>
      <c r="AC2914" s="418" t="n"/>
      <c r="AD2914" s="418" t="n"/>
      <c r="AE2914" s="455" t="n"/>
      <c r="AF2914" s="455" t="n"/>
      <c r="AG2914" s="455" t="n"/>
      <c r="AH2914" s="455" t="n"/>
      <c r="AI2914" s="455" t="n"/>
      <c r="AJ2914" s="455" t="n"/>
      <c r="AK2914" s="455" t="n"/>
      <c r="AL2914" s="455" t="n"/>
      <c r="AM2914" s="455" t="n"/>
      <c r="AN2914" s="455" t="n"/>
      <c r="AO2914" s="455" t="n"/>
      <c r="AP2914" s="455" t="n"/>
      <c r="AQ2914" s="455" t="n"/>
      <c r="AR2914" s="418" t="n"/>
      <c r="AS2914" s="418" t="n"/>
      <c r="AT2914" s="418" t="n"/>
    </row>
    <row r="2915">
      <c r="A2915" s="417" t="n">
        <v>2906</v>
      </c>
      <c r="B2915" s="418" t="inlineStr">
        <is>
          <t>THC CHARGES</t>
        </is>
      </c>
      <c r="C2915" s="418" t="inlineStr">
        <is>
          <t>អ៊ិចស្ពែឌីធ័រ ខេមបូឌា អិលធីឌី</t>
        </is>
      </c>
      <c r="D2915" s="418" t="inlineStr">
        <is>
          <t>L001-100045898</t>
        </is>
      </c>
      <c r="E2915" s="418" t="inlineStr">
        <is>
          <t>TI-0234945</t>
        </is>
      </c>
      <c r="F2915" s="419" t="n">
        <v>44790</v>
      </c>
      <c r="G2915" s="420" t="n">
        <v>54080</v>
      </c>
      <c r="H2915" s="418" t="n"/>
      <c r="I2915" s="455" t="n">
        <v>54080</v>
      </c>
      <c r="J2915" s="418">
        <f>IF(L2915&lt;&gt;"",L2915,K2915)</f>
        <v/>
      </c>
      <c r="K2915" s="418">
        <f>IF(AND(T2915=TRUE, U2915=TRUE, V2915=TRUE), IF(W2915&lt;-0.05, "អនុញ្ញាត (អ្នកផ្គត់ផ្គង់ប្រកាសខ្វះ)", "បានប្រកាស (អនុញ្ញាត)"), IF(AND(T2915=FALSE, U2915=FALSE, V2915=FALSE), "ព្យួរទុក (មិនមានទិន្នន័យ)", "ប្រកាសខុស (ព្យួរទុក)"))</f>
        <v/>
      </c>
      <c r="L2915" s="418" t="inlineStr"/>
      <c r="M2915" s="418" t="inlineStr"/>
      <c r="N2915" s="455" t="n"/>
      <c r="O2915" s="455">
        <f>IF(W2915&lt;0,AI2915,I2915)</f>
        <v/>
      </c>
      <c r="P2915" s="455">
        <f>I2915-O2915</f>
        <v/>
      </c>
      <c r="Q2915" s="418" t="n"/>
      <c r="R2915" s="418" t="inlineStr">
        <is>
          <t>TI-0234945</t>
        </is>
      </c>
      <c r="S2915" s="418" t="inlineStr"/>
      <c r="T2915" s="418">
        <f>R2915=S2915</f>
        <v/>
      </c>
      <c r="U2915" s="418">
        <f>AND(MONTH(F2915)=MONTH(Y2915), YEAR(F2915)=YEAR(Y2915))</f>
        <v/>
      </c>
      <c r="V2915" s="418">
        <f>AND(AC2915&lt;&gt;"", 'Company information'!D$4&lt;&gt;"", RIGHT(SUBSTITUTE(AC2915,"-",""),9)=RIGHT(SUBSTITUTE('Company information'!D$4,"-",""),9))</f>
        <v/>
      </c>
      <c r="W2915" s="418">
        <f>AI2915-I2915</f>
        <v/>
      </c>
      <c r="X2915" s="455" t="n"/>
      <c r="Y2915" s="417" t="n"/>
      <c r="Z2915" s="418" t="n"/>
      <c r="AA2915" s="418" t="n"/>
      <c r="AB2915" s="418" t="n"/>
      <c r="AC2915" s="418" t="n"/>
      <c r="AD2915" s="418" t="n"/>
      <c r="AE2915" s="455" t="n"/>
      <c r="AF2915" s="455" t="n"/>
      <c r="AG2915" s="455" t="n"/>
      <c r="AH2915" s="455" t="n"/>
      <c r="AI2915" s="455" t="n"/>
      <c r="AJ2915" s="455" t="n"/>
      <c r="AK2915" s="455" t="n"/>
      <c r="AL2915" s="455" t="n"/>
      <c r="AM2915" s="455" t="n"/>
      <c r="AN2915" s="455" t="n"/>
      <c r="AO2915" s="455" t="n"/>
      <c r="AP2915" s="455" t="n"/>
      <c r="AQ2915" s="455" t="n"/>
      <c r="AR2915" s="418" t="n"/>
      <c r="AS2915" s="418" t="n"/>
      <c r="AT2915" s="418" t="n"/>
    </row>
    <row r="2916">
      <c r="A2916" s="417" t="n">
        <v>2907</v>
      </c>
      <c r="B2916" s="418" t="inlineStr">
        <is>
          <t>THC CHARGES</t>
        </is>
      </c>
      <c r="C2916" s="418" t="inlineStr">
        <is>
          <t>អ៊ិចស្ពែឌីធ័រ ខេមបូឌា អិលធីឌី</t>
        </is>
      </c>
      <c r="D2916" s="418" t="inlineStr">
        <is>
          <t>L001-100045898</t>
        </is>
      </c>
      <c r="E2916" s="418" t="inlineStr">
        <is>
          <t>TI-0234941</t>
        </is>
      </c>
      <c r="F2916" s="419" t="n">
        <v>44790</v>
      </c>
      <c r="G2916" s="420" t="n">
        <v>54162</v>
      </c>
      <c r="H2916" s="418" t="n"/>
      <c r="I2916" s="455" t="n">
        <v>54162</v>
      </c>
      <c r="J2916" s="418">
        <f>IF(L2916&lt;&gt;"",L2916,K2916)</f>
        <v/>
      </c>
      <c r="K2916" s="418">
        <f>IF(AND(T2916=TRUE, U2916=TRUE, V2916=TRUE), IF(W2916&lt;-0.05, "អនុញ្ញាត (អ្នកផ្គត់ផ្គង់ប្រកាសខ្វះ)", "បានប្រកាស (អនុញ្ញាត)"), IF(AND(T2916=FALSE, U2916=FALSE, V2916=FALSE), "ព្យួរទុក (មិនមានទិន្នន័យ)", "ប្រកាសខុស (ព្យួរទុក)"))</f>
        <v/>
      </c>
      <c r="L2916" s="418" t="inlineStr"/>
      <c r="M2916" s="418" t="inlineStr"/>
      <c r="N2916" s="455" t="n"/>
      <c r="O2916" s="455">
        <f>IF(W2916&lt;0,AI2916,I2916)</f>
        <v/>
      </c>
      <c r="P2916" s="455">
        <f>I2916-O2916</f>
        <v/>
      </c>
      <c r="Q2916" s="418" t="n"/>
      <c r="R2916" s="418" t="inlineStr">
        <is>
          <t>TI-0234941</t>
        </is>
      </c>
      <c r="S2916" s="418" t="inlineStr"/>
      <c r="T2916" s="418">
        <f>R2916=S2916</f>
        <v/>
      </c>
      <c r="U2916" s="418">
        <f>AND(MONTH(F2916)=MONTH(Y2916), YEAR(F2916)=YEAR(Y2916))</f>
        <v/>
      </c>
      <c r="V2916" s="418">
        <f>AND(AC2916&lt;&gt;"", 'Company information'!D$4&lt;&gt;"", RIGHT(SUBSTITUTE(AC2916,"-",""),9)=RIGHT(SUBSTITUTE('Company information'!D$4,"-",""),9))</f>
        <v/>
      </c>
      <c r="W2916" s="418">
        <f>AI2916-I2916</f>
        <v/>
      </c>
      <c r="X2916" s="455" t="n"/>
      <c r="Y2916" s="417" t="n"/>
      <c r="Z2916" s="418" t="n"/>
      <c r="AA2916" s="418" t="n"/>
      <c r="AB2916" s="418" t="n"/>
      <c r="AC2916" s="418" t="n"/>
      <c r="AD2916" s="418" t="n"/>
      <c r="AE2916" s="455" t="n"/>
      <c r="AF2916" s="455" t="n"/>
      <c r="AG2916" s="455" t="n"/>
      <c r="AH2916" s="455" t="n"/>
      <c r="AI2916" s="455" t="n"/>
      <c r="AJ2916" s="455" t="n"/>
      <c r="AK2916" s="455" t="n"/>
      <c r="AL2916" s="455" t="n"/>
      <c r="AM2916" s="455" t="n"/>
      <c r="AN2916" s="455" t="n"/>
      <c r="AO2916" s="455" t="n"/>
      <c r="AP2916" s="455" t="n"/>
      <c r="AQ2916" s="455" t="n"/>
      <c r="AR2916" s="418" t="n"/>
      <c r="AS2916" s="418" t="n"/>
      <c r="AT2916" s="418" t="n"/>
    </row>
    <row r="2917">
      <c r="A2917" s="417" t="n">
        <v>2908</v>
      </c>
      <c r="B2917" s="418" t="inlineStr">
        <is>
          <t>THC CHARGES</t>
        </is>
      </c>
      <c r="C2917" s="418" t="inlineStr">
        <is>
          <t>អ៊ិចស្ពែឌីធ័រ ខេមបូឌា អិលធីឌី</t>
        </is>
      </c>
      <c r="D2917" s="418" t="inlineStr">
        <is>
          <t>L001-100045898</t>
        </is>
      </c>
      <c r="E2917" s="418" t="inlineStr">
        <is>
          <t>TI-0234934</t>
        </is>
      </c>
      <c r="F2917" s="419" t="n">
        <v>44790</v>
      </c>
      <c r="G2917" s="420" t="n">
        <v>53796</v>
      </c>
      <c r="H2917" s="418" t="n"/>
      <c r="I2917" s="455" t="n">
        <v>53796</v>
      </c>
      <c r="J2917" s="418">
        <f>IF(L2917&lt;&gt;"",L2917,K2917)</f>
        <v/>
      </c>
      <c r="K2917" s="418">
        <f>IF(AND(T2917=TRUE, U2917=TRUE, V2917=TRUE), IF(W2917&lt;-0.05, "អនុញ្ញាត (អ្នកផ្គត់ផ្គង់ប្រកាសខ្វះ)", "បានប្រកាស (អនុញ្ញាត)"), IF(AND(T2917=FALSE, U2917=FALSE, V2917=FALSE), "ព្យួរទុក (មិនមានទិន្នន័យ)", "ប្រកាសខុស (ព្យួរទុក)"))</f>
        <v/>
      </c>
      <c r="L2917" s="418" t="inlineStr"/>
      <c r="M2917" s="418" t="inlineStr"/>
      <c r="N2917" s="455" t="n"/>
      <c r="O2917" s="455">
        <f>IF(W2917&lt;0,AI2917,I2917)</f>
        <v/>
      </c>
      <c r="P2917" s="455">
        <f>I2917-O2917</f>
        <v/>
      </c>
      <c r="Q2917" s="418" t="n"/>
      <c r="R2917" s="418" t="inlineStr">
        <is>
          <t>TI-0234934</t>
        </is>
      </c>
      <c r="S2917" s="418" t="inlineStr"/>
      <c r="T2917" s="418">
        <f>R2917=S2917</f>
        <v/>
      </c>
      <c r="U2917" s="418">
        <f>AND(MONTH(F2917)=MONTH(Y2917), YEAR(F2917)=YEAR(Y2917))</f>
        <v/>
      </c>
      <c r="V2917" s="418">
        <f>AND(AC2917&lt;&gt;"", 'Company information'!D$4&lt;&gt;"", RIGHT(SUBSTITUTE(AC2917,"-",""),9)=RIGHT(SUBSTITUTE('Company information'!D$4,"-",""),9))</f>
        <v/>
      </c>
      <c r="W2917" s="418">
        <f>AI2917-I2917</f>
        <v/>
      </c>
      <c r="X2917" s="455" t="n"/>
      <c r="Y2917" s="417" t="n"/>
      <c r="Z2917" s="418" t="n"/>
      <c r="AA2917" s="418" t="n"/>
      <c r="AB2917" s="418" t="n"/>
      <c r="AC2917" s="418" t="n"/>
      <c r="AD2917" s="418" t="n"/>
      <c r="AE2917" s="455" t="n"/>
      <c r="AF2917" s="455" t="n"/>
      <c r="AG2917" s="455" t="n"/>
      <c r="AH2917" s="455" t="n"/>
      <c r="AI2917" s="455" t="n"/>
      <c r="AJ2917" s="455" t="n"/>
      <c r="AK2917" s="455" t="n"/>
      <c r="AL2917" s="455" t="n"/>
      <c r="AM2917" s="455" t="n"/>
      <c r="AN2917" s="455" t="n"/>
      <c r="AO2917" s="455" t="n"/>
      <c r="AP2917" s="455" t="n"/>
      <c r="AQ2917" s="455" t="n"/>
      <c r="AR2917" s="418" t="n"/>
      <c r="AS2917" s="418" t="n"/>
      <c r="AT2917" s="418" t="n"/>
    </row>
    <row r="2918">
      <c r="A2918" s="417" t="n">
        <v>2909</v>
      </c>
      <c r="B2918" s="418" t="inlineStr">
        <is>
          <t>THC CHARGES</t>
        </is>
      </c>
      <c r="C2918" s="418" t="inlineStr">
        <is>
          <t>អ៊ិចស្ពែឌីធ័រ ខេមបូឌា អិលធីឌី</t>
        </is>
      </c>
      <c r="D2918" s="418" t="inlineStr">
        <is>
          <t>L001-100045898</t>
        </is>
      </c>
      <c r="E2918" s="418" t="inlineStr">
        <is>
          <t>TI-0234927</t>
        </is>
      </c>
      <c r="F2918" s="419" t="n">
        <v>44790</v>
      </c>
      <c r="G2918" s="420" t="n">
        <v>54371</v>
      </c>
      <c r="H2918" s="418" t="n"/>
      <c r="I2918" s="455" t="n">
        <v>54371</v>
      </c>
      <c r="J2918" s="418">
        <f>IF(L2918&lt;&gt;"",L2918,K2918)</f>
        <v/>
      </c>
      <c r="K2918" s="418">
        <f>IF(AND(T2918=TRUE, U2918=TRUE, V2918=TRUE), IF(W2918&lt;-0.05, "អនុញ្ញាត (អ្នកផ្គត់ផ្គង់ប្រកាសខ្វះ)", "បានប្រកាស (អនុញ្ញាត)"), IF(AND(T2918=FALSE, U2918=FALSE, V2918=FALSE), "ព្យួរទុក (មិនមានទិន្នន័យ)", "ប្រកាសខុស (ព្យួរទុក)"))</f>
        <v/>
      </c>
      <c r="L2918" s="418" t="inlineStr"/>
      <c r="M2918" s="418" t="inlineStr"/>
      <c r="N2918" s="455" t="n"/>
      <c r="O2918" s="455">
        <f>IF(W2918&lt;0,AI2918,I2918)</f>
        <v/>
      </c>
      <c r="P2918" s="455">
        <f>I2918-O2918</f>
        <v/>
      </c>
      <c r="Q2918" s="418" t="n"/>
      <c r="R2918" s="418" t="inlineStr">
        <is>
          <t>TI-0234927</t>
        </is>
      </c>
      <c r="S2918" s="418" t="inlineStr"/>
      <c r="T2918" s="418">
        <f>R2918=S2918</f>
        <v/>
      </c>
      <c r="U2918" s="418">
        <f>AND(MONTH(F2918)=MONTH(Y2918), YEAR(F2918)=YEAR(Y2918))</f>
        <v/>
      </c>
      <c r="V2918" s="418">
        <f>AND(AC2918&lt;&gt;"", 'Company information'!D$4&lt;&gt;"", RIGHT(SUBSTITUTE(AC2918,"-",""),9)=RIGHT(SUBSTITUTE('Company information'!D$4,"-",""),9))</f>
        <v/>
      </c>
      <c r="W2918" s="418">
        <f>AI2918-I2918</f>
        <v/>
      </c>
      <c r="X2918" s="455" t="n"/>
      <c r="Y2918" s="417" t="n"/>
      <c r="Z2918" s="418" t="n"/>
      <c r="AA2918" s="418" t="n"/>
      <c r="AB2918" s="418" t="n"/>
      <c r="AC2918" s="418" t="n"/>
      <c r="AD2918" s="418" t="n"/>
      <c r="AE2918" s="455" t="n"/>
      <c r="AF2918" s="455" t="n"/>
      <c r="AG2918" s="455" t="n"/>
      <c r="AH2918" s="455" t="n"/>
      <c r="AI2918" s="455" t="n"/>
      <c r="AJ2918" s="455" t="n"/>
      <c r="AK2918" s="455" t="n"/>
      <c r="AL2918" s="455" t="n"/>
      <c r="AM2918" s="455" t="n"/>
      <c r="AN2918" s="455" t="n"/>
      <c r="AO2918" s="455" t="n"/>
      <c r="AP2918" s="455" t="n"/>
      <c r="AQ2918" s="455" t="n"/>
      <c r="AR2918" s="418" t="n"/>
      <c r="AS2918" s="418" t="n"/>
      <c r="AT2918" s="418" t="n"/>
    </row>
    <row r="2919">
      <c r="A2919" s="417" t="n">
        <v>2910</v>
      </c>
      <c r="B2919" s="418" t="inlineStr">
        <is>
          <t>THC CHARGES</t>
        </is>
      </c>
      <c r="C2919" s="418" t="inlineStr">
        <is>
          <t>អ៊ិចស្ពែឌីធ័រ ខេមបូឌា អិលធីឌី</t>
        </is>
      </c>
      <c r="D2919" s="418" t="inlineStr">
        <is>
          <t>L001-100045898</t>
        </is>
      </c>
      <c r="E2919" s="418" t="inlineStr">
        <is>
          <t>TI-0234363</t>
        </is>
      </c>
      <c r="F2919" s="419" t="n">
        <v>44812</v>
      </c>
      <c r="G2919" s="420" t="n">
        <v>117888</v>
      </c>
      <c r="H2919" s="418" t="n"/>
      <c r="I2919" s="455" t="n">
        <v>117888</v>
      </c>
      <c r="J2919" s="418">
        <f>IF(L2919&lt;&gt;"",L2919,K2919)</f>
        <v/>
      </c>
      <c r="K2919" s="418">
        <f>IF(AND(T2919=TRUE, U2919=TRUE, V2919=TRUE), IF(W2919&lt;-0.05, "អនុញ្ញាត (អ្នកផ្គត់ផ្គង់ប្រកាសខ្វះ)", "បានប្រកាស (អនុញ្ញាត)"), IF(AND(T2919=FALSE, U2919=FALSE, V2919=FALSE), "ព្យួរទុក (មិនមានទិន្នន័យ)", "ប្រកាសខុស (ព្យួរទុក)"))</f>
        <v/>
      </c>
      <c r="L2919" s="418" t="inlineStr"/>
      <c r="M2919" s="418" t="inlineStr"/>
      <c r="N2919" s="455" t="n"/>
      <c r="O2919" s="455">
        <f>IF(W2919&lt;0,AI2919,I2919)</f>
        <v/>
      </c>
      <c r="P2919" s="455">
        <f>I2919-O2919</f>
        <v/>
      </c>
      <c r="Q2919" s="418" t="n"/>
      <c r="R2919" s="418" t="inlineStr">
        <is>
          <t>TI-0234363</t>
        </is>
      </c>
      <c r="S2919" s="418" t="inlineStr"/>
      <c r="T2919" s="418">
        <f>R2919=S2919</f>
        <v/>
      </c>
      <c r="U2919" s="418">
        <f>AND(MONTH(F2919)=MONTH(Y2919), YEAR(F2919)=YEAR(Y2919))</f>
        <v/>
      </c>
      <c r="V2919" s="418">
        <f>AND(AC2919&lt;&gt;"", 'Company information'!D$4&lt;&gt;"", RIGHT(SUBSTITUTE(AC2919,"-",""),9)=RIGHT(SUBSTITUTE('Company information'!D$4,"-",""),9))</f>
        <v/>
      </c>
      <c r="W2919" s="418">
        <f>AI2919-I2919</f>
        <v/>
      </c>
      <c r="X2919" s="455" t="n"/>
      <c r="Y2919" s="417" t="n"/>
      <c r="Z2919" s="418" t="n"/>
      <c r="AA2919" s="418" t="n"/>
      <c r="AB2919" s="418" t="n"/>
      <c r="AC2919" s="418" t="n"/>
      <c r="AD2919" s="418" t="n"/>
      <c r="AE2919" s="455" t="n"/>
      <c r="AF2919" s="455" t="n"/>
      <c r="AG2919" s="455" t="n"/>
      <c r="AH2919" s="455" t="n"/>
      <c r="AI2919" s="455" t="n"/>
      <c r="AJ2919" s="455" t="n"/>
      <c r="AK2919" s="455" t="n"/>
      <c r="AL2919" s="455" t="n"/>
      <c r="AM2919" s="455" t="n"/>
      <c r="AN2919" s="455" t="n"/>
      <c r="AO2919" s="455" t="n"/>
      <c r="AP2919" s="455" t="n"/>
      <c r="AQ2919" s="455" t="n"/>
      <c r="AR2919" s="418" t="n"/>
      <c r="AS2919" s="418" t="n"/>
      <c r="AT2919" s="418" t="n"/>
    </row>
    <row r="2920">
      <c r="A2920" s="417" t="n">
        <v>2911</v>
      </c>
      <c r="B2920" s="418" t="inlineStr">
        <is>
          <t>THC CHARGES</t>
        </is>
      </c>
      <c r="C2920" s="418" t="inlineStr">
        <is>
          <t>អ៊ិចស្ពែឌីធ័រ ខេមបូឌា អិលធីឌី</t>
        </is>
      </c>
      <c r="D2920" s="418" t="inlineStr">
        <is>
          <t>L001-100045898</t>
        </is>
      </c>
      <c r="E2920" s="418" t="inlineStr">
        <is>
          <t>TI-0233778</t>
        </is>
      </c>
      <c r="F2920" s="419" t="n">
        <v>44600</v>
      </c>
      <c r="G2920" s="420" t="n">
        <v>54134</v>
      </c>
      <c r="H2920" s="418" t="n"/>
      <c r="I2920" s="455" t="n">
        <v>54134</v>
      </c>
      <c r="J2920" s="418">
        <f>IF(L2920&lt;&gt;"",L2920,K2920)</f>
        <v/>
      </c>
      <c r="K2920" s="418">
        <f>IF(AND(T2920=TRUE, U2920=TRUE, V2920=TRUE), IF(W2920&lt;-0.05, "អនុញ្ញាត (អ្នកផ្គត់ផ្គង់ប្រកាសខ្វះ)", "បានប្រកាស (អនុញ្ញាត)"), IF(AND(T2920=FALSE, U2920=FALSE, V2920=FALSE), "ព្យួរទុក (មិនមានទិន្នន័យ)", "ប្រកាសខុស (ព្យួរទុក)"))</f>
        <v/>
      </c>
      <c r="L2920" s="418" t="inlineStr"/>
      <c r="M2920" s="418" t="inlineStr"/>
      <c r="N2920" s="455" t="n"/>
      <c r="O2920" s="455">
        <f>IF(W2920&lt;0,AI2920,I2920)</f>
        <v/>
      </c>
      <c r="P2920" s="455">
        <f>I2920-O2920</f>
        <v/>
      </c>
      <c r="Q2920" s="418" t="n"/>
      <c r="R2920" s="418" t="inlineStr">
        <is>
          <t>TI-0233778</t>
        </is>
      </c>
      <c r="S2920" s="418" t="inlineStr"/>
      <c r="T2920" s="418">
        <f>R2920=S2920</f>
        <v/>
      </c>
      <c r="U2920" s="418">
        <f>AND(MONTH(F2920)=MONTH(Y2920), YEAR(F2920)=YEAR(Y2920))</f>
        <v/>
      </c>
      <c r="V2920" s="418">
        <f>AND(AC2920&lt;&gt;"", 'Company information'!D$4&lt;&gt;"", RIGHT(SUBSTITUTE(AC2920,"-",""),9)=RIGHT(SUBSTITUTE('Company information'!D$4,"-",""),9))</f>
        <v/>
      </c>
      <c r="W2920" s="418">
        <f>AI2920-I2920</f>
        <v/>
      </c>
      <c r="X2920" s="455" t="n"/>
      <c r="Y2920" s="417" t="n"/>
      <c r="Z2920" s="418" t="n"/>
      <c r="AA2920" s="418" t="n"/>
      <c r="AB2920" s="418" t="n"/>
      <c r="AC2920" s="418" t="n"/>
      <c r="AD2920" s="418" t="n"/>
      <c r="AE2920" s="455" t="n"/>
      <c r="AF2920" s="455" t="n"/>
      <c r="AG2920" s="455" t="n"/>
      <c r="AH2920" s="455" t="n"/>
      <c r="AI2920" s="455" t="n"/>
      <c r="AJ2920" s="455" t="n"/>
      <c r="AK2920" s="455" t="n"/>
      <c r="AL2920" s="455" t="n"/>
      <c r="AM2920" s="455" t="n"/>
      <c r="AN2920" s="455" t="n"/>
      <c r="AO2920" s="455" t="n"/>
      <c r="AP2920" s="455" t="n"/>
      <c r="AQ2920" s="455" t="n"/>
      <c r="AR2920" s="418" t="n"/>
      <c r="AS2920" s="418" t="n"/>
      <c r="AT2920" s="418" t="n"/>
    </row>
    <row r="2921">
      <c r="A2921" s="417" t="n">
        <v>2912</v>
      </c>
      <c r="B2921" s="418" t="inlineStr">
        <is>
          <t>THC CHARGES</t>
        </is>
      </c>
      <c r="C2921" s="418" t="inlineStr">
        <is>
          <t>អ៊ិចស្ពែឌីធ័រ ខេមបូឌា អិលធីឌី</t>
        </is>
      </c>
      <c r="D2921" s="418" t="inlineStr">
        <is>
          <t>L001-100045898</t>
        </is>
      </c>
      <c r="E2921" s="418" t="inlineStr">
        <is>
          <t>TI-0233768</t>
        </is>
      </c>
      <c r="F2921" s="419" t="n">
        <v>44600</v>
      </c>
      <c r="G2921" s="420" t="n">
        <v>209267</v>
      </c>
      <c r="H2921" s="418" t="n"/>
      <c r="I2921" s="455" t="n">
        <v>209267</v>
      </c>
      <c r="J2921" s="418">
        <f>IF(L2921&lt;&gt;"",L2921,K2921)</f>
        <v/>
      </c>
      <c r="K2921" s="418">
        <f>IF(AND(T2921=TRUE, U2921=TRUE, V2921=TRUE), IF(W2921&lt;-0.05, "អនុញ្ញាត (អ្នកផ្គត់ផ្គង់ប្រកាសខ្វះ)", "បានប្រកាស (អនុញ្ញាត)"), IF(AND(T2921=FALSE, U2921=FALSE, V2921=FALSE), "ព្យួរទុក (មិនមានទិន្នន័យ)", "ប្រកាសខុស (ព្យួរទុក)"))</f>
        <v/>
      </c>
      <c r="L2921" s="418" t="inlineStr"/>
      <c r="M2921" s="418" t="inlineStr"/>
      <c r="N2921" s="455" t="n"/>
      <c r="O2921" s="455">
        <f>IF(W2921&lt;0,AI2921,I2921)</f>
        <v/>
      </c>
      <c r="P2921" s="455">
        <f>I2921-O2921</f>
        <v/>
      </c>
      <c r="Q2921" s="418" t="n"/>
      <c r="R2921" s="418" t="inlineStr">
        <is>
          <t>TI-0233768</t>
        </is>
      </c>
      <c r="S2921" s="418" t="inlineStr"/>
      <c r="T2921" s="418">
        <f>R2921=S2921</f>
        <v/>
      </c>
      <c r="U2921" s="418">
        <f>AND(MONTH(F2921)=MONTH(Y2921), YEAR(F2921)=YEAR(Y2921))</f>
        <v/>
      </c>
      <c r="V2921" s="418">
        <f>AND(AC2921&lt;&gt;"", 'Company information'!D$4&lt;&gt;"", RIGHT(SUBSTITUTE(AC2921,"-",""),9)=RIGHT(SUBSTITUTE('Company information'!D$4,"-",""),9))</f>
        <v/>
      </c>
      <c r="W2921" s="418">
        <f>AI2921-I2921</f>
        <v/>
      </c>
      <c r="X2921" s="455" t="n"/>
      <c r="Y2921" s="417" t="n"/>
      <c r="Z2921" s="418" t="n"/>
      <c r="AA2921" s="418" t="n"/>
      <c r="AB2921" s="418" t="n"/>
      <c r="AC2921" s="418" t="n"/>
      <c r="AD2921" s="418" t="n"/>
      <c r="AE2921" s="455" t="n"/>
      <c r="AF2921" s="455" t="n"/>
      <c r="AG2921" s="455" t="n"/>
      <c r="AH2921" s="455" t="n"/>
      <c r="AI2921" s="455" t="n"/>
      <c r="AJ2921" s="455" t="n"/>
      <c r="AK2921" s="455" t="n"/>
      <c r="AL2921" s="455" t="n"/>
      <c r="AM2921" s="455" t="n"/>
      <c r="AN2921" s="455" t="n"/>
      <c r="AO2921" s="455" t="n"/>
      <c r="AP2921" s="455" t="n"/>
      <c r="AQ2921" s="455" t="n"/>
      <c r="AR2921" s="418" t="n"/>
      <c r="AS2921" s="418" t="n"/>
      <c r="AT2921" s="418" t="n"/>
    </row>
    <row r="2922">
      <c r="A2922" s="417" t="n">
        <v>2913</v>
      </c>
      <c r="B2922" s="418" t="inlineStr">
        <is>
          <t>THC CHARGES</t>
        </is>
      </c>
      <c r="C2922" s="418" t="inlineStr">
        <is>
          <t>អ៊ិចស្ពែឌីធ័រ ខេមបូឌា អិលធីឌី</t>
        </is>
      </c>
      <c r="D2922" s="418" t="inlineStr">
        <is>
          <t>L001-100045898</t>
        </is>
      </c>
      <c r="E2922" s="418" t="inlineStr">
        <is>
          <t>TI-0233753</t>
        </is>
      </c>
      <c r="F2922" s="419" t="n">
        <v>44600</v>
      </c>
      <c r="G2922" s="420" t="n">
        <v>158493</v>
      </c>
      <c r="H2922" s="418" t="n"/>
      <c r="I2922" s="455" t="n">
        <v>158493</v>
      </c>
      <c r="J2922" s="418">
        <f>IF(L2922&lt;&gt;"",L2922,K2922)</f>
        <v/>
      </c>
      <c r="K2922" s="418">
        <f>IF(AND(T2922=TRUE, U2922=TRUE, V2922=TRUE), IF(W2922&lt;-0.05, "អនុញ្ញាត (អ្នកផ្គត់ផ្គង់ប្រកាសខ្វះ)", "បានប្រកាស (អនុញ្ញាត)"), IF(AND(T2922=FALSE, U2922=FALSE, V2922=FALSE), "ព្យួរទុក (មិនមានទិន្នន័យ)", "ប្រកាសខុស (ព្យួរទុក)"))</f>
        <v/>
      </c>
      <c r="L2922" s="418" t="inlineStr"/>
      <c r="M2922" s="418" t="inlineStr"/>
      <c r="N2922" s="455" t="n"/>
      <c r="O2922" s="455">
        <f>IF(W2922&lt;0,AI2922,I2922)</f>
        <v/>
      </c>
      <c r="P2922" s="455">
        <f>I2922-O2922</f>
        <v/>
      </c>
      <c r="Q2922" s="418" t="n"/>
      <c r="R2922" s="418" t="inlineStr">
        <is>
          <t>TI-0233753</t>
        </is>
      </c>
      <c r="S2922" s="418" t="inlineStr"/>
      <c r="T2922" s="418">
        <f>R2922=S2922</f>
        <v/>
      </c>
      <c r="U2922" s="418">
        <f>AND(MONTH(F2922)=MONTH(Y2922), YEAR(F2922)=YEAR(Y2922))</f>
        <v/>
      </c>
      <c r="V2922" s="418">
        <f>AND(AC2922&lt;&gt;"", 'Company information'!D$4&lt;&gt;"", RIGHT(SUBSTITUTE(AC2922,"-",""),9)=RIGHT(SUBSTITUTE('Company information'!D$4,"-",""),9))</f>
        <v/>
      </c>
      <c r="W2922" s="418">
        <f>AI2922-I2922</f>
        <v/>
      </c>
      <c r="X2922" s="455" t="n"/>
      <c r="Y2922" s="417" t="n"/>
      <c r="Z2922" s="418" t="n"/>
      <c r="AA2922" s="418" t="n"/>
      <c r="AB2922" s="418" t="n"/>
      <c r="AC2922" s="418" t="n"/>
      <c r="AD2922" s="418" t="n"/>
      <c r="AE2922" s="455" t="n"/>
      <c r="AF2922" s="455" t="n"/>
      <c r="AG2922" s="455" t="n"/>
      <c r="AH2922" s="455" t="n"/>
      <c r="AI2922" s="455" t="n"/>
      <c r="AJ2922" s="455" t="n"/>
      <c r="AK2922" s="455" t="n"/>
      <c r="AL2922" s="455" t="n"/>
      <c r="AM2922" s="455" t="n"/>
      <c r="AN2922" s="455" t="n"/>
      <c r="AO2922" s="455" t="n"/>
      <c r="AP2922" s="455" t="n"/>
      <c r="AQ2922" s="455" t="n"/>
      <c r="AR2922" s="418" t="n"/>
      <c r="AS2922" s="418" t="n"/>
      <c r="AT2922" s="418" t="n"/>
    </row>
    <row r="2923">
      <c r="A2923" s="417" t="n">
        <v>2914</v>
      </c>
      <c r="B2923" s="418" t="inlineStr">
        <is>
          <t>THC CHARGES</t>
        </is>
      </c>
      <c r="C2923" s="418" t="inlineStr">
        <is>
          <t>អ៊ិចស្ពែឌីធ័រ ខេមបូឌា អិលធីឌី</t>
        </is>
      </c>
      <c r="D2923" s="418" t="inlineStr">
        <is>
          <t>L001-100045898</t>
        </is>
      </c>
      <c r="E2923" s="418" t="inlineStr">
        <is>
          <t>TI-0233734</t>
        </is>
      </c>
      <c r="F2923" s="419" t="n">
        <v>44600</v>
      </c>
      <c r="G2923" s="420" t="n">
        <v>55082</v>
      </c>
      <c r="H2923" s="418" t="n"/>
      <c r="I2923" s="455" t="n">
        <v>55082</v>
      </c>
      <c r="J2923" s="418">
        <f>IF(L2923&lt;&gt;"",L2923,K2923)</f>
        <v/>
      </c>
      <c r="K2923" s="418">
        <f>IF(AND(T2923=TRUE, U2923=TRUE, V2923=TRUE), IF(W2923&lt;-0.05, "អនុញ្ញាត (អ្នកផ្គត់ផ្គង់ប្រកាសខ្វះ)", "បានប្រកាស (អនុញ្ញាត)"), IF(AND(T2923=FALSE, U2923=FALSE, V2923=FALSE), "ព្យួរទុក (មិនមានទិន្នន័យ)", "ប្រកាសខុស (ព្យួរទុក)"))</f>
        <v/>
      </c>
      <c r="L2923" s="418" t="inlineStr"/>
      <c r="M2923" s="418" t="inlineStr"/>
      <c r="N2923" s="455" t="n"/>
      <c r="O2923" s="455">
        <f>IF(W2923&lt;0,AI2923,I2923)</f>
        <v/>
      </c>
      <c r="P2923" s="455">
        <f>I2923-O2923</f>
        <v/>
      </c>
      <c r="Q2923" s="418" t="n"/>
      <c r="R2923" s="418" t="inlineStr">
        <is>
          <t>TI-0233734</t>
        </is>
      </c>
      <c r="S2923" s="418" t="inlineStr"/>
      <c r="T2923" s="418">
        <f>R2923=S2923</f>
        <v/>
      </c>
      <c r="U2923" s="418">
        <f>AND(MONTH(F2923)=MONTH(Y2923), YEAR(F2923)=YEAR(Y2923))</f>
        <v/>
      </c>
      <c r="V2923" s="418">
        <f>AND(AC2923&lt;&gt;"", 'Company information'!D$4&lt;&gt;"", RIGHT(SUBSTITUTE(AC2923,"-",""),9)=RIGHT(SUBSTITUTE('Company information'!D$4,"-",""),9))</f>
        <v/>
      </c>
      <c r="W2923" s="418">
        <f>AI2923-I2923</f>
        <v/>
      </c>
      <c r="X2923" s="455" t="n"/>
      <c r="Y2923" s="417" t="n"/>
      <c r="Z2923" s="418" t="n"/>
      <c r="AA2923" s="418" t="n"/>
      <c r="AB2923" s="418" t="n"/>
      <c r="AC2923" s="418" t="n"/>
      <c r="AD2923" s="418" t="n"/>
      <c r="AE2923" s="455" t="n"/>
      <c r="AF2923" s="455" t="n"/>
      <c r="AG2923" s="455" t="n"/>
      <c r="AH2923" s="455" t="n"/>
      <c r="AI2923" s="455" t="n"/>
      <c r="AJ2923" s="455" t="n"/>
      <c r="AK2923" s="455" t="n"/>
      <c r="AL2923" s="455" t="n"/>
      <c r="AM2923" s="455" t="n"/>
      <c r="AN2923" s="455" t="n"/>
      <c r="AO2923" s="455" t="n"/>
      <c r="AP2923" s="455" t="n"/>
      <c r="AQ2923" s="455" t="n"/>
      <c r="AR2923" s="418" t="n"/>
      <c r="AS2923" s="418" t="n"/>
      <c r="AT2923" s="418" t="n"/>
    </row>
    <row r="2924">
      <c r="A2924" s="417" t="n">
        <v>2915</v>
      </c>
      <c r="B2924" s="418" t="inlineStr">
        <is>
          <t>THC CHARGES</t>
        </is>
      </c>
      <c r="C2924" s="418" t="inlineStr">
        <is>
          <t>អ៊ិចស្ពែឌីធ័រ ខេមបូឌា អិលធីឌី</t>
        </is>
      </c>
      <c r="D2924" s="418" t="inlineStr">
        <is>
          <t>L001-100045898</t>
        </is>
      </c>
      <c r="E2924" s="418" t="inlineStr">
        <is>
          <t>TI-0233730</t>
        </is>
      </c>
      <c r="F2924" s="419" t="n">
        <v>44600</v>
      </c>
      <c r="G2924" s="420" t="n">
        <v>57711</v>
      </c>
      <c r="H2924" s="418" t="n"/>
      <c r="I2924" s="455" t="n">
        <v>57711</v>
      </c>
      <c r="J2924" s="418">
        <f>IF(L2924&lt;&gt;"",L2924,K2924)</f>
        <v/>
      </c>
      <c r="K2924" s="418">
        <f>IF(AND(T2924=TRUE, U2924=TRUE, V2924=TRUE), IF(W2924&lt;-0.05, "អនុញ្ញាត (អ្នកផ្គត់ផ្គង់ប្រកាសខ្វះ)", "បានប្រកាស (អនុញ្ញាត)"), IF(AND(T2924=FALSE, U2924=FALSE, V2924=FALSE), "ព្យួរទុក (មិនមានទិន្នន័យ)", "ប្រកាសខុស (ព្យួរទុក)"))</f>
        <v/>
      </c>
      <c r="L2924" s="418" t="inlineStr"/>
      <c r="M2924" s="418" t="inlineStr"/>
      <c r="N2924" s="455" t="n"/>
      <c r="O2924" s="455">
        <f>IF(W2924&lt;0,AI2924,I2924)</f>
        <v/>
      </c>
      <c r="P2924" s="455">
        <f>I2924-O2924</f>
        <v/>
      </c>
      <c r="Q2924" s="418" t="n"/>
      <c r="R2924" s="418" t="inlineStr">
        <is>
          <t>TI-0233730</t>
        </is>
      </c>
      <c r="S2924" s="418" t="inlineStr"/>
      <c r="T2924" s="418">
        <f>R2924=S2924</f>
        <v/>
      </c>
      <c r="U2924" s="418">
        <f>AND(MONTH(F2924)=MONTH(Y2924), YEAR(F2924)=YEAR(Y2924))</f>
        <v/>
      </c>
      <c r="V2924" s="418">
        <f>AND(AC2924&lt;&gt;"", 'Company information'!D$4&lt;&gt;"", RIGHT(SUBSTITUTE(AC2924,"-",""),9)=RIGHT(SUBSTITUTE('Company information'!D$4,"-",""),9))</f>
        <v/>
      </c>
      <c r="W2924" s="418">
        <f>AI2924-I2924</f>
        <v/>
      </c>
      <c r="X2924" s="455" t="n"/>
      <c r="Y2924" s="417" t="n"/>
      <c r="Z2924" s="418" t="n"/>
      <c r="AA2924" s="418" t="n"/>
      <c r="AB2924" s="418" t="n"/>
      <c r="AC2924" s="418" t="n"/>
      <c r="AD2924" s="418" t="n"/>
      <c r="AE2924" s="455" t="n"/>
      <c r="AF2924" s="455" t="n"/>
      <c r="AG2924" s="455" t="n"/>
      <c r="AH2924" s="455" t="n"/>
      <c r="AI2924" s="455" t="n"/>
      <c r="AJ2924" s="455" t="n"/>
      <c r="AK2924" s="455" t="n"/>
      <c r="AL2924" s="455" t="n"/>
      <c r="AM2924" s="455" t="n"/>
      <c r="AN2924" s="455" t="n"/>
      <c r="AO2924" s="455" t="n"/>
      <c r="AP2924" s="455" t="n"/>
      <c r="AQ2924" s="455" t="n"/>
      <c r="AR2924" s="418" t="n"/>
      <c r="AS2924" s="418" t="n"/>
      <c r="AT2924" s="418" t="n"/>
    </row>
    <row r="2925">
      <c r="A2925" s="417" t="n">
        <v>2916</v>
      </c>
      <c r="B2925" s="418" t="inlineStr">
        <is>
          <t>Export Administration fee</t>
        </is>
      </c>
      <c r="C2925" s="418" t="inlineStr">
        <is>
          <t>ឆាយ ដា ឡូយីស្ទីក</t>
        </is>
      </c>
      <c r="D2925" s="418" t="inlineStr">
        <is>
          <t>L001-100063098</t>
        </is>
      </c>
      <c r="E2925" s="418" t="inlineStr">
        <is>
          <t>2208010244</t>
        </is>
      </c>
      <c r="F2925" s="419" t="n">
        <v>44802</v>
      </c>
      <c r="G2925" s="420" t="n">
        <v>90053</v>
      </c>
      <c r="H2925" s="418" t="n"/>
      <c r="I2925" s="455" t="n">
        <v>90053</v>
      </c>
      <c r="J2925" s="418">
        <f>IF(L2925&lt;&gt;"",L2925,K2925)</f>
        <v/>
      </c>
      <c r="K2925" s="418">
        <f>IF(AND(T2925=TRUE, U2925=TRUE, V2925=TRUE), IF(W2925&lt;-0.05, "អនុញ្ញាត (អ្នកផ្គត់ផ្គង់ប្រកាសខ្វះ)", "បានប្រកាស (អនុញ្ញាត)"), IF(AND(T2925=FALSE, U2925=FALSE, V2925=FALSE), "ព្យួរទុក (មិនមានទិន្នន័យ)", "ប្រកាសខុស (ព្យួរទុក)"))</f>
        <v/>
      </c>
      <c r="L2925" s="418" t="inlineStr"/>
      <c r="M2925" s="418" t="inlineStr"/>
      <c r="N2925" s="455" t="n"/>
      <c r="O2925" s="455">
        <f>IF(W2925&lt;0,AI2925,I2925)</f>
        <v/>
      </c>
      <c r="P2925" s="455">
        <f>I2925-O2925</f>
        <v/>
      </c>
      <c r="Q2925" s="418" t="n"/>
      <c r="R2925" s="418" t="inlineStr">
        <is>
          <t>2208010244</t>
        </is>
      </c>
      <c r="S2925" s="418" t="inlineStr"/>
      <c r="T2925" s="418">
        <f>R2925=S2925</f>
        <v/>
      </c>
      <c r="U2925" s="418">
        <f>AND(MONTH(F2925)=MONTH(Y2925), YEAR(F2925)=YEAR(Y2925))</f>
        <v/>
      </c>
      <c r="V2925" s="418">
        <f>AND(AC2925&lt;&gt;"", 'Company information'!D$4&lt;&gt;"", RIGHT(SUBSTITUTE(AC2925,"-",""),9)=RIGHT(SUBSTITUTE('Company information'!D$4,"-",""),9))</f>
        <v/>
      </c>
      <c r="W2925" s="418">
        <f>AI2925-I2925</f>
        <v/>
      </c>
      <c r="X2925" s="455" t="n"/>
      <c r="Y2925" s="417" t="n"/>
      <c r="Z2925" s="418" t="n"/>
      <c r="AA2925" s="418" t="n"/>
      <c r="AB2925" s="418" t="n"/>
      <c r="AC2925" s="418" t="n"/>
      <c r="AD2925" s="418" t="n"/>
      <c r="AE2925" s="455" t="n"/>
      <c r="AF2925" s="455" t="n"/>
      <c r="AG2925" s="455" t="n"/>
      <c r="AH2925" s="455" t="n"/>
      <c r="AI2925" s="455" t="n"/>
      <c r="AJ2925" s="455" t="n"/>
      <c r="AK2925" s="455" t="n"/>
      <c r="AL2925" s="455" t="n"/>
      <c r="AM2925" s="455" t="n"/>
      <c r="AN2925" s="455" t="n"/>
      <c r="AO2925" s="455" t="n"/>
      <c r="AP2925" s="455" t="n"/>
      <c r="AQ2925" s="455" t="n"/>
      <c r="AR2925" s="418" t="n"/>
      <c r="AS2925" s="418" t="n"/>
      <c r="AT2925" s="418" t="n"/>
    </row>
    <row r="2926">
      <c r="A2926" s="417" t="n">
        <v>2917</v>
      </c>
      <c r="B2926" s="418" t="inlineStr">
        <is>
          <t>Export Administration fee</t>
        </is>
      </c>
      <c r="C2926" s="418" t="inlineStr">
        <is>
          <t>ឆាយ ដា ឡូយីស្ទីក</t>
        </is>
      </c>
      <c r="D2926" s="418" t="inlineStr">
        <is>
          <t>L001-100063098</t>
        </is>
      </c>
      <c r="E2926" s="418" t="inlineStr">
        <is>
          <t>2208010228</t>
        </is>
      </c>
      <c r="F2926" s="419" t="n">
        <v>44802</v>
      </c>
      <c r="G2926" s="420" t="n">
        <v>90053</v>
      </c>
      <c r="H2926" s="418" t="n"/>
      <c r="I2926" s="455" t="n">
        <v>90053</v>
      </c>
      <c r="J2926" s="418">
        <f>IF(L2926&lt;&gt;"",L2926,K2926)</f>
        <v/>
      </c>
      <c r="K2926" s="418">
        <f>IF(AND(T2926=TRUE, U2926=TRUE, V2926=TRUE), IF(W2926&lt;-0.05, "អនុញ្ញាត (អ្នកផ្គត់ផ្គង់ប្រកាសខ្វះ)", "បានប្រកាស (អនុញ្ញាត)"), IF(AND(T2926=FALSE, U2926=FALSE, V2926=FALSE), "ព្យួរទុក (មិនមានទិន្នន័យ)", "ប្រកាសខុស (ព្យួរទុក)"))</f>
        <v/>
      </c>
      <c r="L2926" s="418" t="inlineStr"/>
      <c r="M2926" s="418" t="inlineStr"/>
      <c r="N2926" s="455" t="n"/>
      <c r="O2926" s="455">
        <f>IF(W2926&lt;0,AI2926,I2926)</f>
        <v/>
      </c>
      <c r="P2926" s="455">
        <f>I2926-O2926</f>
        <v/>
      </c>
      <c r="Q2926" s="418" t="n"/>
      <c r="R2926" s="418" t="inlineStr">
        <is>
          <t>2208010228</t>
        </is>
      </c>
      <c r="S2926" s="418" t="inlineStr"/>
      <c r="T2926" s="418">
        <f>R2926=S2926</f>
        <v/>
      </c>
      <c r="U2926" s="418">
        <f>AND(MONTH(F2926)=MONTH(Y2926), YEAR(F2926)=YEAR(Y2926))</f>
        <v/>
      </c>
      <c r="V2926" s="418">
        <f>AND(AC2926&lt;&gt;"", 'Company information'!D$4&lt;&gt;"", RIGHT(SUBSTITUTE(AC2926,"-",""),9)=RIGHT(SUBSTITUTE('Company information'!D$4,"-",""),9))</f>
        <v/>
      </c>
      <c r="W2926" s="418">
        <f>AI2926-I2926</f>
        <v/>
      </c>
      <c r="X2926" s="455" t="n"/>
      <c r="Y2926" s="417" t="n"/>
      <c r="Z2926" s="418" t="n"/>
      <c r="AA2926" s="418" t="n"/>
      <c r="AB2926" s="418" t="n"/>
      <c r="AC2926" s="418" t="n"/>
      <c r="AD2926" s="418" t="n"/>
      <c r="AE2926" s="455" t="n"/>
      <c r="AF2926" s="455" t="n"/>
      <c r="AG2926" s="455" t="n"/>
      <c r="AH2926" s="455" t="n"/>
      <c r="AI2926" s="455" t="n"/>
      <c r="AJ2926" s="455" t="n"/>
      <c r="AK2926" s="455" t="n"/>
      <c r="AL2926" s="455" t="n"/>
      <c r="AM2926" s="455" t="n"/>
      <c r="AN2926" s="455" t="n"/>
      <c r="AO2926" s="455" t="n"/>
      <c r="AP2926" s="455" t="n"/>
      <c r="AQ2926" s="455" t="n"/>
      <c r="AR2926" s="418" t="n"/>
      <c r="AS2926" s="418" t="n"/>
      <c r="AT2926" s="418" t="n"/>
    </row>
    <row r="2927">
      <c r="A2927" s="417" t="n">
        <v>2918</v>
      </c>
      <c r="B2927" s="418" t="inlineStr">
        <is>
          <t>Export Administration fee</t>
        </is>
      </c>
      <c r="C2927" s="418" t="inlineStr">
        <is>
          <t>ឆាយ ដា ឡូយីស្ទីក</t>
        </is>
      </c>
      <c r="D2927" s="418" t="inlineStr">
        <is>
          <t>L001-100063098</t>
        </is>
      </c>
      <c r="E2927" s="418" t="inlineStr">
        <is>
          <t>2208010212</t>
        </is>
      </c>
      <c r="F2927" s="419" t="n">
        <v>44802</v>
      </c>
      <c r="G2927" s="420" t="n">
        <v>90053</v>
      </c>
      <c r="H2927" s="418" t="n"/>
      <c r="I2927" s="455" t="n">
        <v>90053</v>
      </c>
      <c r="J2927" s="418">
        <f>IF(L2927&lt;&gt;"",L2927,K2927)</f>
        <v/>
      </c>
      <c r="K2927" s="418">
        <f>IF(AND(T2927=TRUE, U2927=TRUE, V2927=TRUE), IF(W2927&lt;-0.05, "អនុញ្ញាត (អ្នកផ្គត់ផ្គង់ប្រកាសខ្វះ)", "បានប្រកាស (អនុញ្ញាត)"), IF(AND(T2927=FALSE, U2927=FALSE, V2927=FALSE), "ព្យួរទុក (មិនមានទិន្នន័យ)", "ប្រកាសខុស (ព្យួរទុក)"))</f>
        <v/>
      </c>
      <c r="L2927" s="418" t="inlineStr"/>
      <c r="M2927" s="418" t="inlineStr"/>
      <c r="N2927" s="455" t="n"/>
      <c r="O2927" s="455">
        <f>IF(W2927&lt;0,AI2927,I2927)</f>
        <v/>
      </c>
      <c r="P2927" s="455">
        <f>I2927-O2927</f>
        <v/>
      </c>
      <c r="Q2927" s="418" t="n"/>
      <c r="R2927" s="418" t="inlineStr">
        <is>
          <t>2208010212</t>
        </is>
      </c>
      <c r="S2927" s="418" t="inlineStr"/>
      <c r="T2927" s="418">
        <f>R2927=S2927</f>
        <v/>
      </c>
      <c r="U2927" s="418">
        <f>AND(MONTH(F2927)=MONTH(Y2927), YEAR(F2927)=YEAR(Y2927))</f>
        <v/>
      </c>
      <c r="V2927" s="418">
        <f>AND(AC2927&lt;&gt;"", 'Company information'!D$4&lt;&gt;"", RIGHT(SUBSTITUTE(AC2927,"-",""),9)=RIGHT(SUBSTITUTE('Company information'!D$4,"-",""),9))</f>
        <v/>
      </c>
      <c r="W2927" s="418">
        <f>AI2927-I2927</f>
        <v/>
      </c>
      <c r="X2927" s="455" t="n"/>
      <c r="Y2927" s="417" t="n"/>
      <c r="Z2927" s="418" t="n"/>
      <c r="AA2927" s="418" t="n"/>
      <c r="AB2927" s="418" t="n"/>
      <c r="AC2927" s="418" t="n"/>
      <c r="AD2927" s="418" t="n"/>
      <c r="AE2927" s="455" t="n"/>
      <c r="AF2927" s="455" t="n"/>
      <c r="AG2927" s="455" t="n"/>
      <c r="AH2927" s="455" t="n"/>
      <c r="AI2927" s="455" t="n"/>
      <c r="AJ2927" s="455" t="n"/>
      <c r="AK2927" s="455" t="n"/>
      <c r="AL2927" s="455" t="n"/>
      <c r="AM2927" s="455" t="n"/>
      <c r="AN2927" s="455" t="n"/>
      <c r="AO2927" s="455" t="n"/>
      <c r="AP2927" s="455" t="n"/>
      <c r="AQ2927" s="455" t="n"/>
      <c r="AR2927" s="418" t="n"/>
      <c r="AS2927" s="418" t="n"/>
      <c r="AT2927" s="418" t="n"/>
    </row>
    <row r="2928">
      <c r="A2928" s="417" t="n">
        <v>2919</v>
      </c>
      <c r="B2928" s="418" t="inlineStr">
        <is>
          <t>Export Administration fee</t>
        </is>
      </c>
      <c r="C2928" s="418" t="inlineStr">
        <is>
          <t>ឆាយ ដា ឡូយីស្ទីក</t>
        </is>
      </c>
      <c r="D2928" s="418" t="inlineStr">
        <is>
          <t>L001-100063098</t>
        </is>
      </c>
      <c r="E2928" s="418" t="inlineStr">
        <is>
          <t>2208009902</t>
        </is>
      </c>
      <c r="F2928" s="419" t="n">
        <v>44795</v>
      </c>
      <c r="G2928" s="420" t="n">
        <v>89965</v>
      </c>
      <c r="H2928" s="418" t="n"/>
      <c r="I2928" s="455" t="n">
        <v>89965</v>
      </c>
      <c r="J2928" s="418">
        <f>IF(L2928&lt;&gt;"",L2928,K2928)</f>
        <v/>
      </c>
      <c r="K2928" s="418">
        <f>IF(AND(T2928=TRUE, U2928=TRUE, V2928=TRUE), IF(W2928&lt;-0.05, "អនុញ្ញាត (អ្នកផ្គត់ផ្គង់ប្រកាសខ្វះ)", "បានប្រកាស (អនុញ្ញាត)"), IF(AND(T2928=FALSE, U2928=FALSE, V2928=FALSE), "ព្យួរទុក (មិនមានទិន្នន័យ)", "ប្រកាសខុស (ព្យួរទុក)"))</f>
        <v/>
      </c>
      <c r="L2928" s="418" t="inlineStr"/>
      <c r="M2928" s="418" t="inlineStr"/>
      <c r="N2928" s="455" t="n"/>
      <c r="O2928" s="455">
        <f>IF(W2928&lt;0,AI2928,I2928)</f>
        <v/>
      </c>
      <c r="P2928" s="455">
        <f>I2928-O2928</f>
        <v/>
      </c>
      <c r="Q2928" s="418" t="n"/>
      <c r="R2928" s="418" t="inlineStr">
        <is>
          <t>2208009902</t>
        </is>
      </c>
      <c r="S2928" s="418" t="inlineStr"/>
      <c r="T2928" s="418">
        <f>R2928=S2928</f>
        <v/>
      </c>
      <c r="U2928" s="418">
        <f>AND(MONTH(F2928)=MONTH(Y2928), YEAR(F2928)=YEAR(Y2928))</f>
        <v/>
      </c>
      <c r="V2928" s="418">
        <f>AND(AC2928&lt;&gt;"", 'Company information'!D$4&lt;&gt;"", RIGHT(SUBSTITUTE(AC2928,"-",""),9)=RIGHT(SUBSTITUTE('Company information'!D$4,"-",""),9))</f>
        <v/>
      </c>
      <c r="W2928" s="418">
        <f>AI2928-I2928</f>
        <v/>
      </c>
      <c r="X2928" s="455" t="n"/>
      <c r="Y2928" s="417" t="n"/>
      <c r="Z2928" s="418" t="n"/>
      <c r="AA2928" s="418" t="n"/>
      <c r="AB2928" s="418" t="n"/>
      <c r="AC2928" s="418" t="n"/>
      <c r="AD2928" s="418" t="n"/>
      <c r="AE2928" s="455" t="n"/>
      <c r="AF2928" s="455" t="n"/>
      <c r="AG2928" s="455" t="n"/>
      <c r="AH2928" s="455" t="n"/>
      <c r="AI2928" s="455" t="n"/>
      <c r="AJ2928" s="455" t="n"/>
      <c r="AK2928" s="455" t="n"/>
      <c r="AL2928" s="455" t="n"/>
      <c r="AM2928" s="455" t="n"/>
      <c r="AN2928" s="455" t="n"/>
      <c r="AO2928" s="455" t="n"/>
      <c r="AP2928" s="455" t="n"/>
      <c r="AQ2928" s="455" t="n"/>
      <c r="AR2928" s="418" t="n"/>
      <c r="AS2928" s="418" t="n"/>
      <c r="AT2928" s="418" t="n"/>
    </row>
    <row r="2929">
      <c r="A2929" s="417" t="n">
        <v>2920</v>
      </c>
      <c r="B2929" s="418" t="inlineStr">
        <is>
          <t>Export Administration fee</t>
        </is>
      </c>
      <c r="C2929" s="418" t="inlineStr">
        <is>
          <t>ឆាយ ដា ឡូយីស្ទីក</t>
        </is>
      </c>
      <c r="D2929" s="418" t="inlineStr">
        <is>
          <t>L001-100063098</t>
        </is>
      </c>
      <c r="E2929" s="418" t="inlineStr">
        <is>
          <t>2208009872</t>
        </is>
      </c>
      <c r="F2929" s="419" t="n">
        <v>44795</v>
      </c>
      <c r="G2929" s="420" t="n">
        <v>89965</v>
      </c>
      <c r="H2929" s="418" t="n"/>
      <c r="I2929" s="455" t="n">
        <v>89965</v>
      </c>
      <c r="J2929" s="418">
        <f>IF(L2929&lt;&gt;"",L2929,K2929)</f>
        <v/>
      </c>
      <c r="K2929" s="418">
        <f>IF(AND(T2929=TRUE, U2929=TRUE, V2929=TRUE), IF(W2929&lt;-0.05, "អនុញ្ញាត (អ្នកផ្គត់ផ្គង់ប្រកាសខ្វះ)", "បានប្រកាស (អនុញ្ញាត)"), IF(AND(T2929=FALSE, U2929=FALSE, V2929=FALSE), "ព្យួរទុក (មិនមានទិន្នន័យ)", "ប្រកាសខុស (ព្យួរទុក)"))</f>
        <v/>
      </c>
      <c r="L2929" s="418" t="inlineStr"/>
      <c r="M2929" s="418" t="inlineStr"/>
      <c r="N2929" s="455" t="n"/>
      <c r="O2929" s="455">
        <f>IF(W2929&lt;0,AI2929,I2929)</f>
        <v/>
      </c>
      <c r="P2929" s="455">
        <f>I2929-O2929</f>
        <v/>
      </c>
      <c r="Q2929" s="418" t="n"/>
      <c r="R2929" s="418" t="inlineStr">
        <is>
          <t>2208009872</t>
        </is>
      </c>
      <c r="S2929" s="418" t="inlineStr"/>
      <c r="T2929" s="418">
        <f>R2929=S2929</f>
        <v/>
      </c>
      <c r="U2929" s="418">
        <f>AND(MONTH(F2929)=MONTH(Y2929), YEAR(F2929)=YEAR(Y2929))</f>
        <v/>
      </c>
      <c r="V2929" s="418">
        <f>AND(AC2929&lt;&gt;"", 'Company information'!D$4&lt;&gt;"", RIGHT(SUBSTITUTE(AC2929,"-",""),9)=RIGHT(SUBSTITUTE('Company information'!D$4,"-",""),9))</f>
        <v/>
      </c>
      <c r="W2929" s="418">
        <f>AI2929-I2929</f>
        <v/>
      </c>
      <c r="X2929" s="455" t="n"/>
      <c r="Y2929" s="417" t="n"/>
      <c r="Z2929" s="418" t="n"/>
      <c r="AA2929" s="418" t="n"/>
      <c r="AB2929" s="418" t="n"/>
      <c r="AC2929" s="418" t="n"/>
      <c r="AD2929" s="418" t="n"/>
      <c r="AE2929" s="455" t="n"/>
      <c r="AF2929" s="455" t="n"/>
      <c r="AG2929" s="455" t="n"/>
      <c r="AH2929" s="455" t="n"/>
      <c r="AI2929" s="455" t="n"/>
      <c r="AJ2929" s="455" t="n"/>
      <c r="AK2929" s="455" t="n"/>
      <c r="AL2929" s="455" t="n"/>
      <c r="AM2929" s="455" t="n"/>
      <c r="AN2929" s="455" t="n"/>
      <c r="AO2929" s="455" t="n"/>
      <c r="AP2929" s="455" t="n"/>
      <c r="AQ2929" s="455" t="n"/>
      <c r="AR2929" s="418" t="n"/>
      <c r="AS2929" s="418" t="n"/>
      <c r="AT2929" s="418" t="n"/>
    </row>
    <row r="2930">
      <c r="A2930" s="417" t="n">
        <v>2921</v>
      </c>
      <c r="B2930" s="418" t="inlineStr">
        <is>
          <t>Export Administration fee</t>
        </is>
      </c>
      <c r="C2930" s="418" t="inlineStr">
        <is>
          <t>ឆាយ ដា ឡូយីស្ទីក</t>
        </is>
      </c>
      <c r="D2930" s="418" t="inlineStr">
        <is>
          <t>L001-100063098</t>
        </is>
      </c>
      <c r="E2930" s="418" t="inlineStr">
        <is>
          <t>2208009594</t>
        </is>
      </c>
      <c r="F2930" s="419" t="n">
        <v>44788</v>
      </c>
      <c r="G2930" s="420" t="n">
        <v>89921</v>
      </c>
      <c r="H2930" s="418" t="n"/>
      <c r="I2930" s="455" t="n">
        <v>89921</v>
      </c>
      <c r="J2930" s="418">
        <f>IF(L2930&lt;&gt;"",L2930,K2930)</f>
        <v/>
      </c>
      <c r="K2930" s="418">
        <f>IF(AND(T2930=TRUE, U2930=TRUE, V2930=TRUE), IF(W2930&lt;-0.05, "អនុញ្ញាត (អ្នកផ្គត់ផ្គង់ប្រកាសខ្វះ)", "បានប្រកាស (អនុញ្ញាត)"), IF(AND(T2930=FALSE, U2930=FALSE, V2930=FALSE), "ព្យួរទុក (មិនមានទិន្នន័យ)", "ប្រកាសខុស (ព្យួរទុក)"))</f>
        <v/>
      </c>
      <c r="L2930" s="418" t="inlineStr"/>
      <c r="M2930" s="418" t="inlineStr"/>
      <c r="N2930" s="455" t="n"/>
      <c r="O2930" s="455">
        <f>IF(W2930&lt;0,AI2930,I2930)</f>
        <v/>
      </c>
      <c r="P2930" s="455">
        <f>I2930-O2930</f>
        <v/>
      </c>
      <c r="Q2930" s="418" t="n"/>
      <c r="R2930" s="418" t="inlineStr">
        <is>
          <t>2208009594</t>
        </is>
      </c>
      <c r="S2930" s="418" t="inlineStr"/>
      <c r="T2930" s="418">
        <f>R2930=S2930</f>
        <v/>
      </c>
      <c r="U2930" s="418">
        <f>AND(MONTH(F2930)=MONTH(Y2930), YEAR(F2930)=YEAR(Y2930))</f>
        <v/>
      </c>
      <c r="V2930" s="418">
        <f>AND(AC2930&lt;&gt;"", 'Company information'!D$4&lt;&gt;"", RIGHT(SUBSTITUTE(AC2930,"-",""),9)=RIGHT(SUBSTITUTE('Company information'!D$4,"-",""),9))</f>
        <v/>
      </c>
      <c r="W2930" s="418">
        <f>AI2930-I2930</f>
        <v/>
      </c>
      <c r="X2930" s="455" t="n"/>
      <c r="Y2930" s="417" t="n"/>
      <c r="Z2930" s="418" t="n"/>
      <c r="AA2930" s="418" t="n"/>
      <c r="AB2930" s="418" t="n"/>
      <c r="AC2930" s="418" t="n"/>
      <c r="AD2930" s="418" t="n"/>
      <c r="AE2930" s="455" t="n"/>
      <c r="AF2930" s="455" t="n"/>
      <c r="AG2930" s="455" t="n"/>
      <c r="AH2930" s="455" t="n"/>
      <c r="AI2930" s="455" t="n"/>
      <c r="AJ2930" s="455" t="n"/>
      <c r="AK2930" s="455" t="n"/>
      <c r="AL2930" s="455" t="n"/>
      <c r="AM2930" s="455" t="n"/>
      <c r="AN2930" s="455" t="n"/>
      <c r="AO2930" s="455" t="n"/>
      <c r="AP2930" s="455" t="n"/>
      <c r="AQ2930" s="455" t="n"/>
      <c r="AR2930" s="418" t="n"/>
      <c r="AS2930" s="418" t="n"/>
      <c r="AT2930" s="418" t="n"/>
    </row>
    <row r="2931">
      <c r="A2931" s="417" t="n">
        <v>2922</v>
      </c>
      <c r="B2931" s="418" t="inlineStr">
        <is>
          <t>Export Administration fee</t>
        </is>
      </c>
      <c r="C2931" s="418" t="inlineStr">
        <is>
          <t>ឆាយ ដា ឡូយីស្ទីក</t>
        </is>
      </c>
      <c r="D2931" s="418" t="inlineStr">
        <is>
          <t>L001-100063098</t>
        </is>
      </c>
      <c r="E2931" s="418" t="inlineStr">
        <is>
          <t>2208009592</t>
        </is>
      </c>
      <c r="F2931" s="419" t="n">
        <v>44788</v>
      </c>
      <c r="G2931" s="420" t="n">
        <v>89921</v>
      </c>
      <c r="H2931" s="418" t="n"/>
      <c r="I2931" s="455" t="n">
        <v>89921</v>
      </c>
      <c r="J2931" s="418">
        <f>IF(L2931&lt;&gt;"",L2931,K2931)</f>
        <v/>
      </c>
      <c r="K2931" s="418">
        <f>IF(AND(T2931=TRUE, U2931=TRUE, V2931=TRUE), IF(W2931&lt;-0.05, "អនុញ្ញាត (អ្នកផ្គត់ផ្គង់ប្រកាសខ្វះ)", "បានប្រកាស (អនុញ្ញាត)"), IF(AND(T2931=FALSE, U2931=FALSE, V2931=FALSE), "ព្យួរទុក (មិនមានទិន្នន័យ)", "ប្រកាសខុស (ព្យួរទុក)"))</f>
        <v/>
      </c>
      <c r="L2931" s="418" t="inlineStr"/>
      <c r="M2931" s="418" t="inlineStr"/>
      <c r="N2931" s="455" t="n"/>
      <c r="O2931" s="455">
        <f>IF(W2931&lt;0,AI2931,I2931)</f>
        <v/>
      </c>
      <c r="P2931" s="455">
        <f>I2931-O2931</f>
        <v/>
      </c>
      <c r="Q2931" s="418" t="n"/>
      <c r="R2931" s="418" t="inlineStr">
        <is>
          <t>2208009592</t>
        </is>
      </c>
      <c r="S2931" s="418" t="inlineStr"/>
      <c r="T2931" s="418">
        <f>R2931=S2931</f>
        <v/>
      </c>
      <c r="U2931" s="418">
        <f>AND(MONTH(F2931)=MONTH(Y2931), YEAR(F2931)=YEAR(Y2931))</f>
        <v/>
      </c>
      <c r="V2931" s="418">
        <f>AND(AC2931&lt;&gt;"", 'Company information'!D$4&lt;&gt;"", RIGHT(SUBSTITUTE(AC2931,"-",""),9)=RIGHT(SUBSTITUTE('Company information'!D$4,"-",""),9))</f>
        <v/>
      </c>
      <c r="W2931" s="418">
        <f>AI2931-I2931</f>
        <v/>
      </c>
      <c r="X2931" s="455" t="n"/>
      <c r="Y2931" s="417" t="n"/>
      <c r="Z2931" s="418" t="n"/>
      <c r="AA2931" s="418" t="n"/>
      <c r="AB2931" s="418" t="n"/>
      <c r="AC2931" s="418" t="n"/>
      <c r="AD2931" s="418" t="n"/>
      <c r="AE2931" s="455" t="n"/>
      <c r="AF2931" s="455" t="n"/>
      <c r="AG2931" s="455" t="n"/>
      <c r="AH2931" s="455" t="n"/>
      <c r="AI2931" s="455" t="n"/>
      <c r="AJ2931" s="455" t="n"/>
      <c r="AK2931" s="455" t="n"/>
      <c r="AL2931" s="455" t="n"/>
      <c r="AM2931" s="455" t="n"/>
      <c r="AN2931" s="455" t="n"/>
      <c r="AO2931" s="455" t="n"/>
      <c r="AP2931" s="455" t="n"/>
      <c r="AQ2931" s="455" t="n"/>
      <c r="AR2931" s="418" t="n"/>
      <c r="AS2931" s="418" t="n"/>
      <c r="AT2931" s="418" t="n"/>
    </row>
    <row r="2932">
      <c r="A2932" s="417" t="n">
        <v>2923</v>
      </c>
      <c r="B2932" s="418" t="inlineStr">
        <is>
          <t>Export Administration fee</t>
        </is>
      </c>
      <c r="C2932" s="418" t="inlineStr">
        <is>
          <t>ឆាយ ដា ឡូយីស្ទីក</t>
        </is>
      </c>
      <c r="D2932" s="418" t="inlineStr">
        <is>
          <t>L001-100063098</t>
        </is>
      </c>
      <c r="E2932" s="418" t="inlineStr">
        <is>
          <t>2208009583</t>
        </is>
      </c>
      <c r="F2932" s="419" t="n">
        <v>44788</v>
      </c>
      <c r="G2932" s="420" t="n">
        <v>89921</v>
      </c>
      <c r="H2932" s="418" t="n"/>
      <c r="I2932" s="455" t="n">
        <v>89921</v>
      </c>
      <c r="J2932" s="418">
        <f>IF(L2932&lt;&gt;"",L2932,K2932)</f>
        <v/>
      </c>
      <c r="K2932" s="418">
        <f>IF(AND(T2932=TRUE, U2932=TRUE, V2932=TRUE), IF(W2932&lt;-0.05, "អនុញ្ញាត (អ្នកផ្គត់ផ្គង់ប្រកាសខ្វះ)", "បានប្រកាស (អនុញ្ញាត)"), IF(AND(T2932=FALSE, U2932=FALSE, V2932=FALSE), "ព្យួរទុក (មិនមានទិន្នន័យ)", "ប្រកាសខុស (ព្យួរទុក)"))</f>
        <v/>
      </c>
      <c r="L2932" s="418" t="inlineStr"/>
      <c r="M2932" s="418" t="inlineStr"/>
      <c r="N2932" s="455" t="n"/>
      <c r="O2932" s="455">
        <f>IF(W2932&lt;0,AI2932,I2932)</f>
        <v/>
      </c>
      <c r="P2932" s="455">
        <f>I2932-O2932</f>
        <v/>
      </c>
      <c r="Q2932" s="418" t="n"/>
      <c r="R2932" s="418" t="inlineStr">
        <is>
          <t>2208009583</t>
        </is>
      </c>
      <c r="S2932" s="418" t="inlineStr"/>
      <c r="T2932" s="418">
        <f>R2932=S2932</f>
        <v/>
      </c>
      <c r="U2932" s="418">
        <f>AND(MONTH(F2932)=MONTH(Y2932), YEAR(F2932)=YEAR(Y2932))</f>
        <v/>
      </c>
      <c r="V2932" s="418">
        <f>AND(AC2932&lt;&gt;"", 'Company information'!D$4&lt;&gt;"", RIGHT(SUBSTITUTE(AC2932,"-",""),9)=RIGHT(SUBSTITUTE('Company information'!D$4,"-",""),9))</f>
        <v/>
      </c>
      <c r="W2932" s="418">
        <f>AI2932-I2932</f>
        <v/>
      </c>
      <c r="X2932" s="455" t="n"/>
      <c r="Y2932" s="417" t="n"/>
      <c r="Z2932" s="418" t="n"/>
      <c r="AA2932" s="418" t="n"/>
      <c r="AB2932" s="418" t="n"/>
      <c r="AC2932" s="418" t="n"/>
      <c r="AD2932" s="418" t="n"/>
      <c r="AE2932" s="455" t="n"/>
      <c r="AF2932" s="455" t="n"/>
      <c r="AG2932" s="455" t="n"/>
      <c r="AH2932" s="455" t="n"/>
      <c r="AI2932" s="455" t="n"/>
      <c r="AJ2932" s="455" t="n"/>
      <c r="AK2932" s="455" t="n"/>
      <c r="AL2932" s="455" t="n"/>
      <c r="AM2932" s="455" t="n"/>
      <c r="AN2932" s="455" t="n"/>
      <c r="AO2932" s="455" t="n"/>
      <c r="AP2932" s="455" t="n"/>
      <c r="AQ2932" s="455" t="n"/>
      <c r="AR2932" s="418" t="n"/>
      <c r="AS2932" s="418" t="n"/>
      <c r="AT2932" s="418" t="n"/>
    </row>
    <row r="2933">
      <c r="A2933" s="417" t="n">
        <v>2924</v>
      </c>
      <c r="B2933" s="418" t="inlineStr">
        <is>
          <t>Export Administration fee</t>
        </is>
      </c>
      <c r="C2933" s="418" t="inlineStr">
        <is>
          <t>ឆាយ ដា ឡូយីស្ទីក</t>
        </is>
      </c>
      <c r="D2933" s="418" t="inlineStr">
        <is>
          <t>L001-100063098</t>
        </is>
      </c>
      <c r="E2933" s="418" t="inlineStr">
        <is>
          <t>2208009573</t>
        </is>
      </c>
      <c r="F2933" s="419" t="n">
        <v>44788</v>
      </c>
      <c r="G2933" s="420" t="n">
        <v>89921</v>
      </c>
      <c r="H2933" s="418" t="n"/>
      <c r="I2933" s="455" t="n">
        <v>89921</v>
      </c>
      <c r="J2933" s="418">
        <f>IF(L2933&lt;&gt;"",L2933,K2933)</f>
        <v/>
      </c>
      <c r="K2933" s="418">
        <f>IF(AND(T2933=TRUE, U2933=TRUE, V2933=TRUE), IF(W2933&lt;-0.05, "អនុញ្ញាត (អ្នកផ្គត់ផ្គង់ប្រកាសខ្វះ)", "បានប្រកាស (អនុញ្ញាត)"), IF(AND(T2933=FALSE, U2933=FALSE, V2933=FALSE), "ព្យួរទុក (មិនមានទិន្នន័យ)", "ប្រកាសខុស (ព្យួរទុក)"))</f>
        <v/>
      </c>
      <c r="L2933" s="418" t="inlineStr"/>
      <c r="M2933" s="418" t="inlineStr"/>
      <c r="N2933" s="455" t="n"/>
      <c r="O2933" s="455">
        <f>IF(W2933&lt;0,AI2933,I2933)</f>
        <v/>
      </c>
      <c r="P2933" s="455">
        <f>I2933-O2933</f>
        <v/>
      </c>
      <c r="Q2933" s="418" t="n"/>
      <c r="R2933" s="418" t="inlineStr">
        <is>
          <t>2208009573</t>
        </is>
      </c>
      <c r="S2933" s="418" t="inlineStr"/>
      <c r="T2933" s="418">
        <f>R2933=S2933</f>
        <v/>
      </c>
      <c r="U2933" s="418">
        <f>AND(MONTH(F2933)=MONTH(Y2933), YEAR(F2933)=YEAR(Y2933))</f>
        <v/>
      </c>
      <c r="V2933" s="418">
        <f>AND(AC2933&lt;&gt;"", 'Company information'!D$4&lt;&gt;"", RIGHT(SUBSTITUTE(AC2933,"-",""),9)=RIGHT(SUBSTITUTE('Company information'!D$4,"-",""),9))</f>
        <v/>
      </c>
      <c r="W2933" s="418">
        <f>AI2933-I2933</f>
        <v/>
      </c>
      <c r="X2933" s="455" t="n"/>
      <c r="Y2933" s="417" t="n"/>
      <c r="Z2933" s="418" t="n"/>
      <c r="AA2933" s="418" t="n"/>
      <c r="AB2933" s="418" t="n"/>
      <c r="AC2933" s="418" t="n"/>
      <c r="AD2933" s="418" t="n"/>
      <c r="AE2933" s="455" t="n"/>
      <c r="AF2933" s="455" t="n"/>
      <c r="AG2933" s="455" t="n"/>
      <c r="AH2933" s="455" t="n"/>
      <c r="AI2933" s="455" t="n"/>
      <c r="AJ2933" s="455" t="n"/>
      <c r="AK2933" s="455" t="n"/>
      <c r="AL2933" s="455" t="n"/>
      <c r="AM2933" s="455" t="n"/>
      <c r="AN2933" s="455" t="n"/>
      <c r="AO2933" s="455" t="n"/>
      <c r="AP2933" s="455" t="n"/>
      <c r="AQ2933" s="455" t="n"/>
      <c r="AR2933" s="418" t="n"/>
      <c r="AS2933" s="418" t="n"/>
      <c r="AT2933" s="418" t="n"/>
    </row>
    <row r="2934">
      <c r="A2934" s="417" t="n">
        <v>2925</v>
      </c>
      <c r="B2934" s="418" t="inlineStr">
        <is>
          <t>Export Administration fee</t>
        </is>
      </c>
      <c r="C2934" s="418" t="inlineStr">
        <is>
          <t>ឆាយ ដា ឡូយីស្ទីក</t>
        </is>
      </c>
      <c r="D2934" s="418" t="inlineStr">
        <is>
          <t>L001-100063098</t>
        </is>
      </c>
      <c r="E2934" s="418" t="inlineStr">
        <is>
          <t>2208009247</t>
        </is>
      </c>
      <c r="F2934" s="419" t="n">
        <v>44781</v>
      </c>
      <c r="G2934" s="420" t="n">
        <v>89965</v>
      </c>
      <c r="H2934" s="418" t="n"/>
      <c r="I2934" s="455" t="n">
        <v>89965</v>
      </c>
      <c r="J2934" s="418">
        <f>IF(L2934&lt;&gt;"",L2934,K2934)</f>
        <v/>
      </c>
      <c r="K2934" s="418">
        <f>IF(AND(T2934=TRUE, U2934=TRUE, V2934=TRUE), IF(W2934&lt;-0.05, "អនុញ្ញាត (អ្នកផ្គត់ផ្គង់ប្រកាសខ្វះ)", "បានប្រកាស (អនុញ្ញាត)"), IF(AND(T2934=FALSE, U2934=FALSE, V2934=FALSE), "ព្យួរទុក (មិនមានទិន្នន័យ)", "ប្រកាសខុស (ព្យួរទុក)"))</f>
        <v/>
      </c>
      <c r="L2934" s="418" t="inlineStr"/>
      <c r="M2934" s="418" t="inlineStr"/>
      <c r="N2934" s="455" t="n"/>
      <c r="O2934" s="455">
        <f>IF(W2934&lt;0,AI2934,I2934)</f>
        <v/>
      </c>
      <c r="P2934" s="455">
        <f>I2934-O2934</f>
        <v/>
      </c>
      <c r="Q2934" s="418" t="n"/>
      <c r="R2934" s="418" t="inlineStr">
        <is>
          <t>2208009247</t>
        </is>
      </c>
      <c r="S2934" s="418" t="inlineStr"/>
      <c r="T2934" s="418">
        <f>R2934=S2934</f>
        <v/>
      </c>
      <c r="U2934" s="418">
        <f>AND(MONTH(F2934)=MONTH(Y2934), YEAR(F2934)=YEAR(Y2934))</f>
        <v/>
      </c>
      <c r="V2934" s="418">
        <f>AND(AC2934&lt;&gt;"", 'Company information'!D$4&lt;&gt;"", RIGHT(SUBSTITUTE(AC2934,"-",""),9)=RIGHT(SUBSTITUTE('Company information'!D$4,"-",""),9))</f>
        <v/>
      </c>
      <c r="W2934" s="418">
        <f>AI2934-I2934</f>
        <v/>
      </c>
      <c r="X2934" s="455" t="n"/>
      <c r="Y2934" s="417" t="n"/>
      <c r="Z2934" s="418" t="n"/>
      <c r="AA2934" s="418" t="n"/>
      <c r="AB2934" s="418" t="n"/>
      <c r="AC2934" s="418" t="n"/>
      <c r="AD2934" s="418" t="n"/>
      <c r="AE2934" s="455" t="n"/>
      <c r="AF2934" s="455" t="n"/>
      <c r="AG2934" s="455" t="n"/>
      <c r="AH2934" s="455" t="n"/>
      <c r="AI2934" s="455" t="n"/>
      <c r="AJ2934" s="455" t="n"/>
      <c r="AK2934" s="455" t="n"/>
      <c r="AL2934" s="455" t="n"/>
      <c r="AM2934" s="455" t="n"/>
      <c r="AN2934" s="455" t="n"/>
      <c r="AO2934" s="455" t="n"/>
      <c r="AP2934" s="455" t="n"/>
      <c r="AQ2934" s="455" t="n"/>
      <c r="AR2934" s="418" t="n"/>
      <c r="AS2934" s="418" t="n"/>
      <c r="AT2934" s="418" t="n"/>
    </row>
    <row r="2935">
      <c r="A2935" s="417" t="n">
        <v>2926</v>
      </c>
      <c r="B2935" s="418" t="inlineStr">
        <is>
          <t>Export Administration fee</t>
        </is>
      </c>
      <c r="C2935" s="418" t="inlineStr">
        <is>
          <t>ឆាយ ដា ឡូយីស្ទីក</t>
        </is>
      </c>
      <c r="D2935" s="418" t="inlineStr">
        <is>
          <t>L001-100063098</t>
        </is>
      </c>
      <c r="E2935" s="418" t="inlineStr">
        <is>
          <t>2208009037</t>
        </is>
      </c>
      <c r="F2935" s="419" t="n">
        <v>44569</v>
      </c>
      <c r="G2935" s="420" t="n">
        <v>89921</v>
      </c>
      <c r="H2935" s="418" t="n"/>
      <c r="I2935" s="455" t="n">
        <v>89921</v>
      </c>
      <c r="J2935" s="418">
        <f>IF(L2935&lt;&gt;"",L2935,K2935)</f>
        <v/>
      </c>
      <c r="K2935" s="418">
        <f>IF(AND(T2935=TRUE, U2935=TRUE, V2935=TRUE), IF(W2935&lt;-0.05, "អនុញ្ញាត (អ្នកផ្គត់ផ្គង់ប្រកាសខ្វះ)", "បានប្រកាស (អនុញ្ញាត)"), IF(AND(T2935=FALSE, U2935=FALSE, V2935=FALSE), "ព្យួរទុក (មិនមានទិន្នន័យ)", "ប្រកាសខុស (ព្យួរទុក)"))</f>
        <v/>
      </c>
      <c r="L2935" s="418" t="inlineStr"/>
      <c r="M2935" s="418" t="inlineStr"/>
      <c r="N2935" s="455" t="n"/>
      <c r="O2935" s="455">
        <f>IF(W2935&lt;0,AI2935,I2935)</f>
        <v/>
      </c>
      <c r="P2935" s="455">
        <f>I2935-O2935</f>
        <v/>
      </c>
      <c r="Q2935" s="418" t="n"/>
      <c r="R2935" s="418" t="inlineStr">
        <is>
          <t>2208009037</t>
        </is>
      </c>
      <c r="S2935" s="418" t="inlineStr"/>
      <c r="T2935" s="418">
        <f>R2935=S2935</f>
        <v/>
      </c>
      <c r="U2935" s="418">
        <f>AND(MONTH(F2935)=MONTH(Y2935), YEAR(F2935)=YEAR(Y2935))</f>
        <v/>
      </c>
      <c r="V2935" s="418">
        <f>AND(AC2935&lt;&gt;"", 'Company information'!D$4&lt;&gt;"", RIGHT(SUBSTITUTE(AC2935,"-",""),9)=RIGHT(SUBSTITUTE('Company information'!D$4,"-",""),9))</f>
        <v/>
      </c>
      <c r="W2935" s="418">
        <f>AI2935-I2935</f>
        <v/>
      </c>
      <c r="X2935" s="455" t="n"/>
      <c r="Y2935" s="417" t="n"/>
      <c r="Z2935" s="418" t="n"/>
      <c r="AA2935" s="418" t="n"/>
      <c r="AB2935" s="418" t="n"/>
      <c r="AC2935" s="418" t="n"/>
      <c r="AD2935" s="418" t="n"/>
      <c r="AE2935" s="455" t="n"/>
      <c r="AF2935" s="455" t="n"/>
      <c r="AG2935" s="455" t="n"/>
      <c r="AH2935" s="455" t="n"/>
      <c r="AI2935" s="455" t="n"/>
      <c r="AJ2935" s="455" t="n"/>
      <c r="AK2935" s="455" t="n"/>
      <c r="AL2935" s="455" t="n"/>
      <c r="AM2935" s="455" t="n"/>
      <c r="AN2935" s="455" t="n"/>
      <c r="AO2935" s="455" t="n"/>
      <c r="AP2935" s="455" t="n"/>
      <c r="AQ2935" s="455" t="n"/>
      <c r="AR2935" s="418" t="n"/>
      <c r="AS2935" s="418" t="n"/>
      <c r="AT2935" s="418" t="n"/>
    </row>
    <row r="2936">
      <c r="A2936" s="417" t="n">
        <v>2927</v>
      </c>
      <c r="B2936" s="418" t="inlineStr">
        <is>
          <t>Export Administration fee</t>
        </is>
      </c>
      <c r="C2936" s="418" t="inlineStr">
        <is>
          <t>ឆាយ ដា ឡូយីស្ទីក</t>
        </is>
      </c>
      <c r="D2936" s="418" t="inlineStr">
        <is>
          <t>L001-100063098</t>
        </is>
      </c>
      <c r="E2936" s="418" t="inlineStr">
        <is>
          <t>2208009030</t>
        </is>
      </c>
      <c r="F2936" s="419" t="n">
        <v>44569</v>
      </c>
      <c r="G2936" s="420" t="n">
        <v>89921</v>
      </c>
      <c r="H2936" s="418" t="n"/>
      <c r="I2936" s="455" t="n">
        <v>89921</v>
      </c>
      <c r="J2936" s="418">
        <f>IF(L2936&lt;&gt;"",L2936,K2936)</f>
        <v/>
      </c>
      <c r="K2936" s="418">
        <f>IF(AND(T2936=TRUE, U2936=TRUE, V2936=TRUE), IF(W2936&lt;-0.05, "អនុញ្ញាត (អ្នកផ្គត់ផ្គង់ប្រកាសខ្វះ)", "បានប្រកាស (អនុញ្ញាត)"), IF(AND(T2936=FALSE, U2936=FALSE, V2936=FALSE), "ព្យួរទុក (មិនមានទិន្នន័យ)", "ប្រកាសខុស (ព្យួរទុក)"))</f>
        <v/>
      </c>
      <c r="L2936" s="418" t="inlineStr"/>
      <c r="M2936" s="418" t="inlineStr"/>
      <c r="N2936" s="455" t="n"/>
      <c r="O2936" s="455">
        <f>IF(W2936&lt;0,AI2936,I2936)</f>
        <v/>
      </c>
      <c r="P2936" s="455">
        <f>I2936-O2936</f>
        <v/>
      </c>
      <c r="Q2936" s="418" t="n"/>
      <c r="R2936" s="418" t="inlineStr">
        <is>
          <t>2208009030</t>
        </is>
      </c>
      <c r="S2936" s="418" t="inlineStr"/>
      <c r="T2936" s="418">
        <f>R2936=S2936</f>
        <v/>
      </c>
      <c r="U2936" s="418">
        <f>AND(MONTH(F2936)=MONTH(Y2936), YEAR(F2936)=YEAR(Y2936))</f>
        <v/>
      </c>
      <c r="V2936" s="418">
        <f>AND(AC2936&lt;&gt;"", 'Company information'!D$4&lt;&gt;"", RIGHT(SUBSTITUTE(AC2936,"-",""),9)=RIGHT(SUBSTITUTE('Company information'!D$4,"-",""),9))</f>
        <v/>
      </c>
      <c r="W2936" s="418">
        <f>AI2936-I2936</f>
        <v/>
      </c>
      <c r="X2936" s="455" t="n"/>
      <c r="Y2936" s="417" t="n"/>
      <c r="Z2936" s="418" t="n"/>
      <c r="AA2936" s="418" t="n"/>
      <c r="AB2936" s="418" t="n"/>
      <c r="AC2936" s="418" t="n"/>
      <c r="AD2936" s="418" t="n"/>
      <c r="AE2936" s="455" t="n"/>
      <c r="AF2936" s="455" t="n"/>
      <c r="AG2936" s="455" t="n"/>
      <c r="AH2936" s="455" t="n"/>
      <c r="AI2936" s="455" t="n"/>
      <c r="AJ2936" s="455" t="n"/>
      <c r="AK2936" s="455" t="n"/>
      <c r="AL2936" s="455" t="n"/>
      <c r="AM2936" s="455" t="n"/>
      <c r="AN2936" s="455" t="n"/>
      <c r="AO2936" s="455" t="n"/>
      <c r="AP2936" s="455" t="n"/>
      <c r="AQ2936" s="455" t="n"/>
      <c r="AR2936" s="418" t="n"/>
      <c r="AS2936" s="418" t="n"/>
      <c r="AT2936" s="418" t="n"/>
    </row>
    <row r="2937">
      <c r="A2937" s="417" t="n">
        <v>2928</v>
      </c>
      <c r="B2937" s="418" t="inlineStr">
        <is>
          <t>Export Administration fee</t>
        </is>
      </c>
      <c r="C2937" s="418" t="inlineStr">
        <is>
          <t>ឆាយ ដា ឡូយីស្ទីក</t>
        </is>
      </c>
      <c r="D2937" s="418" t="inlineStr">
        <is>
          <t>L001-100063098</t>
        </is>
      </c>
      <c r="E2937" s="418" t="inlineStr">
        <is>
          <t>2208009028</t>
        </is>
      </c>
      <c r="F2937" s="419" t="n">
        <v>44569</v>
      </c>
      <c r="G2937" s="420" t="n">
        <v>89921</v>
      </c>
      <c r="H2937" s="418" t="n"/>
      <c r="I2937" s="455" t="n">
        <v>89921</v>
      </c>
      <c r="J2937" s="418">
        <f>IF(L2937&lt;&gt;"",L2937,K2937)</f>
        <v/>
      </c>
      <c r="K2937" s="418">
        <f>IF(AND(T2937=TRUE, U2937=TRUE, V2937=TRUE), IF(W2937&lt;-0.05, "អនុញ្ញាត (អ្នកផ្គត់ផ្គង់ប្រកាសខ្វះ)", "បានប្រកាស (អនុញ្ញាត)"), IF(AND(T2937=FALSE, U2937=FALSE, V2937=FALSE), "ព្យួរទុក (មិនមានទិន្នន័យ)", "ប្រកាសខុស (ព្យួរទុក)"))</f>
        <v/>
      </c>
      <c r="L2937" s="418" t="inlineStr"/>
      <c r="M2937" s="418" t="inlineStr"/>
      <c r="N2937" s="455" t="n"/>
      <c r="O2937" s="455">
        <f>IF(W2937&lt;0,AI2937,I2937)</f>
        <v/>
      </c>
      <c r="P2937" s="455">
        <f>I2937-O2937</f>
        <v/>
      </c>
      <c r="Q2937" s="418" t="n"/>
      <c r="R2937" s="418" t="inlineStr">
        <is>
          <t>2208009028</t>
        </is>
      </c>
      <c r="S2937" s="418" t="inlineStr"/>
      <c r="T2937" s="418">
        <f>R2937=S2937</f>
        <v/>
      </c>
      <c r="U2937" s="418">
        <f>AND(MONTH(F2937)=MONTH(Y2937), YEAR(F2937)=YEAR(Y2937))</f>
        <v/>
      </c>
      <c r="V2937" s="418">
        <f>AND(AC2937&lt;&gt;"", 'Company information'!D$4&lt;&gt;"", RIGHT(SUBSTITUTE(AC2937,"-",""),9)=RIGHT(SUBSTITUTE('Company information'!D$4,"-",""),9))</f>
        <v/>
      </c>
      <c r="W2937" s="418">
        <f>AI2937-I2937</f>
        <v/>
      </c>
      <c r="X2937" s="455" t="n"/>
      <c r="Y2937" s="417" t="n"/>
      <c r="Z2937" s="418" t="n"/>
      <c r="AA2937" s="418" t="n"/>
      <c r="AB2937" s="418" t="n"/>
      <c r="AC2937" s="418" t="n"/>
      <c r="AD2937" s="418" t="n"/>
      <c r="AE2937" s="455" t="n"/>
      <c r="AF2937" s="455" t="n"/>
      <c r="AG2937" s="455" t="n"/>
      <c r="AH2937" s="455" t="n"/>
      <c r="AI2937" s="455" t="n"/>
      <c r="AJ2937" s="455" t="n"/>
      <c r="AK2937" s="455" t="n"/>
      <c r="AL2937" s="455" t="n"/>
      <c r="AM2937" s="455" t="n"/>
      <c r="AN2937" s="455" t="n"/>
      <c r="AO2937" s="455" t="n"/>
      <c r="AP2937" s="455" t="n"/>
      <c r="AQ2937" s="455" t="n"/>
      <c r="AR2937" s="418" t="n"/>
      <c r="AS2937" s="418" t="n"/>
      <c r="AT2937" s="418" t="n"/>
    </row>
    <row r="2938">
      <c r="A2938" s="417" t="n">
        <v>2929</v>
      </c>
      <c r="B2938" s="418" t="inlineStr">
        <is>
          <t>Export Administration fee</t>
        </is>
      </c>
      <c r="C2938" s="418" t="inlineStr">
        <is>
          <t>ឆាយ ដា ឡូយីស្ទីក</t>
        </is>
      </c>
      <c r="D2938" s="418" t="inlineStr">
        <is>
          <t>L001-100063098</t>
        </is>
      </c>
      <c r="E2938" s="418" t="inlineStr">
        <is>
          <t>2208009019</t>
        </is>
      </c>
      <c r="F2938" s="419" t="n">
        <v>44569</v>
      </c>
      <c r="G2938" s="420" t="n">
        <v>89921</v>
      </c>
      <c r="H2938" s="418" t="n"/>
      <c r="I2938" s="455" t="n">
        <v>89921</v>
      </c>
      <c r="J2938" s="418">
        <f>IF(L2938&lt;&gt;"",L2938,K2938)</f>
        <v/>
      </c>
      <c r="K2938" s="418">
        <f>IF(AND(T2938=TRUE, U2938=TRUE, V2938=TRUE), IF(W2938&lt;-0.05, "អនុញ្ញាត (អ្នកផ្គត់ផ្គង់ប្រកាសខ្វះ)", "បានប្រកាស (អនុញ្ញាត)"), IF(AND(T2938=FALSE, U2938=FALSE, V2938=FALSE), "ព្យួរទុក (មិនមានទិន្នន័យ)", "ប្រកាសខុស (ព្យួរទុក)"))</f>
        <v/>
      </c>
      <c r="L2938" s="418" t="inlineStr"/>
      <c r="M2938" s="418" t="inlineStr"/>
      <c r="N2938" s="455" t="n"/>
      <c r="O2938" s="455">
        <f>IF(W2938&lt;0,AI2938,I2938)</f>
        <v/>
      </c>
      <c r="P2938" s="455">
        <f>I2938-O2938</f>
        <v/>
      </c>
      <c r="Q2938" s="418" t="n"/>
      <c r="R2938" s="418" t="inlineStr">
        <is>
          <t>2208009019</t>
        </is>
      </c>
      <c r="S2938" s="418" t="inlineStr"/>
      <c r="T2938" s="418">
        <f>R2938=S2938</f>
        <v/>
      </c>
      <c r="U2938" s="418">
        <f>AND(MONTH(F2938)=MONTH(Y2938), YEAR(F2938)=YEAR(Y2938))</f>
        <v/>
      </c>
      <c r="V2938" s="418">
        <f>AND(AC2938&lt;&gt;"", 'Company information'!D$4&lt;&gt;"", RIGHT(SUBSTITUTE(AC2938,"-",""),9)=RIGHT(SUBSTITUTE('Company information'!D$4,"-",""),9))</f>
        <v/>
      </c>
      <c r="W2938" s="418">
        <f>AI2938-I2938</f>
        <v/>
      </c>
      <c r="X2938" s="455" t="n"/>
      <c r="Y2938" s="417" t="n"/>
      <c r="Z2938" s="418" t="n"/>
      <c r="AA2938" s="418" t="n"/>
      <c r="AB2938" s="418" t="n"/>
      <c r="AC2938" s="418" t="n"/>
      <c r="AD2938" s="418" t="n"/>
      <c r="AE2938" s="455" t="n"/>
      <c r="AF2938" s="455" t="n"/>
      <c r="AG2938" s="455" t="n"/>
      <c r="AH2938" s="455" t="n"/>
      <c r="AI2938" s="455" t="n"/>
      <c r="AJ2938" s="455" t="n"/>
      <c r="AK2938" s="455" t="n"/>
      <c r="AL2938" s="455" t="n"/>
      <c r="AM2938" s="455" t="n"/>
      <c r="AN2938" s="455" t="n"/>
      <c r="AO2938" s="455" t="n"/>
      <c r="AP2938" s="455" t="n"/>
      <c r="AQ2938" s="455" t="n"/>
      <c r="AR2938" s="418" t="n"/>
      <c r="AS2938" s="418" t="n"/>
      <c r="AT2938" s="418" t="n"/>
    </row>
    <row r="2939">
      <c r="A2939" s="417" t="n">
        <v>2930</v>
      </c>
      <c r="B2939" s="418" t="inlineStr">
        <is>
          <t>Export Administration fee</t>
        </is>
      </c>
      <c r="C2939" s="418" t="inlineStr">
        <is>
          <t>ឆាយ ដា ឡូយីស្ទីក</t>
        </is>
      </c>
      <c r="D2939" s="418" t="inlineStr">
        <is>
          <t>L001-100063098</t>
        </is>
      </c>
      <c r="E2939" s="418" t="inlineStr">
        <is>
          <t>2208009016</t>
        </is>
      </c>
      <c r="F2939" s="419" t="n">
        <v>44569</v>
      </c>
      <c r="G2939" s="420" t="n">
        <v>89921</v>
      </c>
      <c r="H2939" s="418" t="n"/>
      <c r="I2939" s="455" t="n">
        <v>89921</v>
      </c>
      <c r="J2939" s="418">
        <f>IF(L2939&lt;&gt;"",L2939,K2939)</f>
        <v/>
      </c>
      <c r="K2939" s="418">
        <f>IF(AND(T2939=TRUE, U2939=TRUE, V2939=TRUE), IF(W2939&lt;-0.05, "អនុញ្ញាត (អ្នកផ្គត់ផ្គង់ប្រកាសខ្វះ)", "បានប្រកាស (អនុញ្ញាត)"), IF(AND(T2939=FALSE, U2939=FALSE, V2939=FALSE), "ព្យួរទុក (មិនមានទិន្នន័យ)", "ប្រកាសខុស (ព្យួរទុក)"))</f>
        <v/>
      </c>
      <c r="L2939" s="418" t="inlineStr"/>
      <c r="M2939" s="418" t="inlineStr"/>
      <c r="N2939" s="455" t="n"/>
      <c r="O2939" s="455">
        <f>IF(W2939&lt;0,AI2939,I2939)</f>
        <v/>
      </c>
      <c r="P2939" s="455">
        <f>I2939-O2939</f>
        <v/>
      </c>
      <c r="Q2939" s="418" t="n"/>
      <c r="R2939" s="418" t="inlineStr">
        <is>
          <t>2208009016</t>
        </is>
      </c>
      <c r="S2939" s="418" t="inlineStr"/>
      <c r="T2939" s="418">
        <f>R2939=S2939</f>
        <v/>
      </c>
      <c r="U2939" s="418">
        <f>AND(MONTH(F2939)=MONTH(Y2939), YEAR(F2939)=YEAR(Y2939))</f>
        <v/>
      </c>
      <c r="V2939" s="418">
        <f>AND(AC2939&lt;&gt;"", 'Company information'!D$4&lt;&gt;"", RIGHT(SUBSTITUTE(AC2939,"-",""),9)=RIGHT(SUBSTITUTE('Company information'!D$4,"-",""),9))</f>
        <v/>
      </c>
      <c r="W2939" s="418">
        <f>AI2939-I2939</f>
        <v/>
      </c>
      <c r="X2939" s="455" t="n"/>
      <c r="Y2939" s="417" t="n"/>
      <c r="Z2939" s="418" t="n"/>
      <c r="AA2939" s="418" t="n"/>
      <c r="AB2939" s="418" t="n"/>
      <c r="AC2939" s="418" t="n"/>
      <c r="AD2939" s="418" t="n"/>
      <c r="AE2939" s="455" t="n"/>
      <c r="AF2939" s="455" t="n"/>
      <c r="AG2939" s="455" t="n"/>
      <c r="AH2939" s="455" t="n"/>
      <c r="AI2939" s="455" t="n"/>
      <c r="AJ2939" s="455" t="n"/>
      <c r="AK2939" s="455" t="n"/>
      <c r="AL2939" s="455" t="n"/>
      <c r="AM2939" s="455" t="n"/>
      <c r="AN2939" s="455" t="n"/>
      <c r="AO2939" s="455" t="n"/>
      <c r="AP2939" s="455" t="n"/>
      <c r="AQ2939" s="455" t="n"/>
      <c r="AR2939" s="418" t="n"/>
      <c r="AS2939" s="418" t="n"/>
      <c r="AT2939" s="418" t="n"/>
    </row>
    <row r="2940">
      <c r="A2940" s="417" t="n">
        <v>2931</v>
      </c>
      <c r="B2940" s="418" t="inlineStr">
        <is>
          <t>Clearance &amp; Trucking Fee</t>
        </is>
      </c>
      <c r="C2940" s="418" t="inlineStr">
        <is>
          <t>56ប៊ី-លីង សឹបផ្លាយ ឆេន មេនេចម៉ិន ឯ.ក</t>
        </is>
      </c>
      <c r="D2940" s="418" t="inlineStr">
        <is>
          <t>K004-902004795</t>
        </is>
      </c>
      <c r="E2940" s="418" t="inlineStr">
        <is>
          <t>TI2022-0678</t>
        </is>
      </c>
      <c r="F2940" s="419" t="n">
        <v>44799</v>
      </c>
      <c r="G2940" s="420" t="n">
        <v>187051</v>
      </c>
      <c r="H2940" s="418" t="n"/>
      <c r="I2940" s="455" t="n">
        <v>187051</v>
      </c>
      <c r="J2940" s="418">
        <f>IF(L2940&lt;&gt;"",L2940,K2940)</f>
        <v/>
      </c>
      <c r="K2940" s="418">
        <f>IF(AND(T2940=TRUE, U2940=TRUE, V2940=TRUE), IF(W2940&lt;-0.05, "អនុញ្ញាត (អ្នកផ្គត់ផ្គង់ប្រកាសខ្វះ)", "បានប្រកាស (អនុញ្ញាត)"), IF(AND(T2940=FALSE, U2940=FALSE, V2940=FALSE), "ព្យួរទុក (មិនមានទិន្នន័យ)", "ប្រកាសខុស (ព្យួរទុក)"))</f>
        <v/>
      </c>
      <c r="L2940" s="418" t="inlineStr"/>
      <c r="M2940" s="418" t="inlineStr"/>
      <c r="N2940" s="455" t="n"/>
      <c r="O2940" s="455">
        <f>IF(W2940&lt;0,AI2940,I2940)</f>
        <v/>
      </c>
      <c r="P2940" s="455">
        <f>I2940-O2940</f>
        <v/>
      </c>
      <c r="Q2940" s="418" t="n"/>
      <c r="R2940" s="418" t="inlineStr">
        <is>
          <t>TI2022-0678</t>
        </is>
      </c>
      <c r="S2940" s="418" t="inlineStr"/>
      <c r="T2940" s="418">
        <f>R2940=S2940</f>
        <v/>
      </c>
      <c r="U2940" s="418">
        <f>AND(MONTH(F2940)=MONTH(Y2940), YEAR(F2940)=YEAR(Y2940))</f>
        <v/>
      </c>
      <c r="V2940" s="418">
        <f>AND(AC2940&lt;&gt;"", 'Company information'!D$4&lt;&gt;"", RIGHT(SUBSTITUTE(AC2940,"-",""),9)=RIGHT(SUBSTITUTE('Company information'!D$4,"-",""),9))</f>
        <v/>
      </c>
      <c r="W2940" s="418">
        <f>AI2940-I2940</f>
        <v/>
      </c>
      <c r="X2940" s="455" t="n"/>
      <c r="Y2940" s="417" t="n"/>
      <c r="Z2940" s="418" t="n"/>
      <c r="AA2940" s="418" t="n"/>
      <c r="AB2940" s="418" t="n"/>
      <c r="AC2940" s="418" t="n"/>
      <c r="AD2940" s="418" t="n"/>
      <c r="AE2940" s="455" t="n"/>
      <c r="AF2940" s="455" t="n"/>
      <c r="AG2940" s="455" t="n"/>
      <c r="AH2940" s="455" t="n"/>
      <c r="AI2940" s="455" t="n"/>
      <c r="AJ2940" s="455" t="n"/>
      <c r="AK2940" s="455" t="n"/>
      <c r="AL2940" s="455" t="n"/>
      <c r="AM2940" s="455" t="n"/>
      <c r="AN2940" s="455" t="n"/>
      <c r="AO2940" s="455" t="n"/>
      <c r="AP2940" s="455" t="n"/>
      <c r="AQ2940" s="455" t="n"/>
      <c r="AR2940" s="418" t="n"/>
      <c r="AS2940" s="418" t="n"/>
      <c r="AT2940" s="418" t="n"/>
    </row>
    <row r="2941">
      <c r="A2941" s="417" t="n">
        <v>2932</v>
      </c>
      <c r="B2941" s="418" t="inlineStr">
        <is>
          <t>Clearance &amp; Trucking Fee</t>
        </is>
      </c>
      <c r="C2941" s="418" t="inlineStr">
        <is>
          <t>56ប៊ី-លីង សឹបផ្លាយ ឆេន មេនេចម៉ិន ឯ.ក</t>
        </is>
      </c>
      <c r="D2941" s="418" t="inlineStr">
        <is>
          <t>K004-902004795</t>
        </is>
      </c>
      <c r="E2941" s="418" t="inlineStr">
        <is>
          <t>TI2022-0677</t>
        </is>
      </c>
      <c r="F2941" s="419" t="n">
        <v>44799</v>
      </c>
      <c r="G2941" s="420" t="n">
        <v>187051</v>
      </c>
      <c r="H2941" s="418" t="n"/>
      <c r="I2941" s="455" t="n">
        <v>187051</v>
      </c>
      <c r="J2941" s="418">
        <f>IF(L2941&lt;&gt;"",L2941,K2941)</f>
        <v/>
      </c>
      <c r="K2941" s="418">
        <f>IF(AND(T2941=TRUE, U2941=TRUE, V2941=TRUE), IF(W2941&lt;-0.05, "អនុញ្ញាត (អ្នកផ្គត់ផ្គង់ប្រកាសខ្វះ)", "បានប្រកាស (អនុញ្ញាត)"), IF(AND(T2941=FALSE, U2941=FALSE, V2941=FALSE), "ព្យួរទុក (មិនមានទិន្នន័យ)", "ប្រកាសខុស (ព្យួរទុក)"))</f>
        <v/>
      </c>
      <c r="L2941" s="418" t="inlineStr"/>
      <c r="M2941" s="418" t="inlineStr"/>
      <c r="N2941" s="455" t="n"/>
      <c r="O2941" s="455">
        <f>IF(W2941&lt;0,AI2941,I2941)</f>
        <v/>
      </c>
      <c r="P2941" s="455">
        <f>I2941-O2941</f>
        <v/>
      </c>
      <c r="Q2941" s="418" t="n"/>
      <c r="R2941" s="418" t="inlineStr">
        <is>
          <t>TI2022-0677</t>
        </is>
      </c>
      <c r="S2941" s="418" t="inlineStr"/>
      <c r="T2941" s="418">
        <f>R2941=S2941</f>
        <v/>
      </c>
      <c r="U2941" s="418">
        <f>AND(MONTH(F2941)=MONTH(Y2941), YEAR(F2941)=YEAR(Y2941))</f>
        <v/>
      </c>
      <c r="V2941" s="418">
        <f>AND(AC2941&lt;&gt;"", 'Company information'!D$4&lt;&gt;"", RIGHT(SUBSTITUTE(AC2941,"-",""),9)=RIGHT(SUBSTITUTE('Company information'!D$4,"-",""),9))</f>
        <v/>
      </c>
      <c r="W2941" s="418">
        <f>AI2941-I2941</f>
        <v/>
      </c>
      <c r="X2941" s="455" t="n"/>
      <c r="Y2941" s="417" t="n"/>
      <c r="Z2941" s="418" t="n"/>
      <c r="AA2941" s="418" t="n"/>
      <c r="AB2941" s="418" t="n"/>
      <c r="AC2941" s="418" t="n"/>
      <c r="AD2941" s="418" t="n"/>
      <c r="AE2941" s="455" t="n"/>
      <c r="AF2941" s="455" t="n"/>
      <c r="AG2941" s="455" t="n"/>
      <c r="AH2941" s="455" t="n"/>
      <c r="AI2941" s="455" t="n"/>
      <c r="AJ2941" s="455" t="n"/>
      <c r="AK2941" s="455" t="n"/>
      <c r="AL2941" s="455" t="n"/>
      <c r="AM2941" s="455" t="n"/>
      <c r="AN2941" s="455" t="n"/>
      <c r="AO2941" s="455" t="n"/>
      <c r="AP2941" s="455" t="n"/>
      <c r="AQ2941" s="455" t="n"/>
      <c r="AR2941" s="418" t="n"/>
      <c r="AS2941" s="418" t="n"/>
      <c r="AT2941" s="418" t="n"/>
    </row>
    <row r="2942">
      <c r="A2942" s="417" t="n">
        <v>2933</v>
      </c>
      <c r="B2942" s="418" t="inlineStr">
        <is>
          <t>Clearance &amp; Trucking Fee</t>
        </is>
      </c>
      <c r="C2942" s="418" t="inlineStr">
        <is>
          <t>56ប៊ី-លីង សឹបផ្លាយ ឆេន មេនេចម៉ិន ឯ.ក</t>
        </is>
      </c>
      <c r="D2942" s="418" t="inlineStr">
        <is>
          <t>K004-902004795</t>
        </is>
      </c>
      <c r="E2942" s="418" t="inlineStr">
        <is>
          <t>TI2022-0676</t>
        </is>
      </c>
      <c r="F2942" s="419" t="n">
        <v>44799</v>
      </c>
      <c r="G2942" s="420" t="n">
        <v>187051</v>
      </c>
      <c r="H2942" s="418" t="n"/>
      <c r="I2942" s="455" t="n">
        <v>187051</v>
      </c>
      <c r="J2942" s="418">
        <f>IF(L2942&lt;&gt;"",L2942,K2942)</f>
        <v/>
      </c>
      <c r="K2942" s="418">
        <f>IF(AND(T2942=TRUE, U2942=TRUE, V2942=TRUE), IF(W2942&lt;-0.05, "អនុញ្ញាត (អ្នកផ្គត់ផ្គង់ប្រកាសខ្វះ)", "បានប្រកាស (អនុញ្ញាត)"), IF(AND(T2942=FALSE, U2942=FALSE, V2942=FALSE), "ព្យួរទុក (មិនមានទិន្នន័យ)", "ប្រកាសខុស (ព្យួរទុក)"))</f>
        <v/>
      </c>
      <c r="L2942" s="418" t="inlineStr"/>
      <c r="M2942" s="418" t="inlineStr"/>
      <c r="N2942" s="455" t="n"/>
      <c r="O2942" s="455">
        <f>IF(W2942&lt;0,AI2942,I2942)</f>
        <v/>
      </c>
      <c r="P2942" s="455">
        <f>I2942-O2942</f>
        <v/>
      </c>
      <c r="Q2942" s="418" t="n"/>
      <c r="R2942" s="418" t="inlineStr">
        <is>
          <t>TI2022-0676</t>
        </is>
      </c>
      <c r="S2942" s="418" t="inlineStr"/>
      <c r="T2942" s="418">
        <f>R2942=S2942</f>
        <v/>
      </c>
      <c r="U2942" s="418">
        <f>AND(MONTH(F2942)=MONTH(Y2942), YEAR(F2942)=YEAR(Y2942))</f>
        <v/>
      </c>
      <c r="V2942" s="418">
        <f>AND(AC2942&lt;&gt;"", 'Company information'!D$4&lt;&gt;"", RIGHT(SUBSTITUTE(AC2942,"-",""),9)=RIGHT(SUBSTITUTE('Company information'!D$4,"-",""),9))</f>
        <v/>
      </c>
      <c r="W2942" s="418">
        <f>AI2942-I2942</f>
        <v/>
      </c>
      <c r="X2942" s="455" t="n"/>
      <c r="Y2942" s="417" t="n"/>
      <c r="Z2942" s="418" t="n"/>
      <c r="AA2942" s="418" t="n"/>
      <c r="AB2942" s="418" t="n"/>
      <c r="AC2942" s="418" t="n"/>
      <c r="AD2942" s="418" t="n"/>
      <c r="AE2942" s="455" t="n"/>
      <c r="AF2942" s="455" t="n"/>
      <c r="AG2942" s="455" t="n"/>
      <c r="AH2942" s="455" t="n"/>
      <c r="AI2942" s="455" t="n"/>
      <c r="AJ2942" s="455" t="n"/>
      <c r="AK2942" s="455" t="n"/>
      <c r="AL2942" s="455" t="n"/>
      <c r="AM2942" s="455" t="n"/>
      <c r="AN2942" s="455" t="n"/>
      <c r="AO2942" s="455" t="n"/>
      <c r="AP2942" s="455" t="n"/>
      <c r="AQ2942" s="455" t="n"/>
      <c r="AR2942" s="418" t="n"/>
      <c r="AS2942" s="418" t="n"/>
      <c r="AT2942" s="418" t="n"/>
    </row>
    <row r="2943">
      <c r="A2943" s="417" t="n">
        <v>2934</v>
      </c>
      <c r="B2943" s="418" t="inlineStr">
        <is>
          <t>Clearance &amp; Trucking Fee</t>
        </is>
      </c>
      <c r="C2943" s="418" t="inlineStr">
        <is>
          <t>56ប៊ី-លីង សឹបផ្លាយ ឆេន មេនេចម៉ិន ឯ.ក</t>
        </is>
      </c>
      <c r="D2943" s="418" t="inlineStr">
        <is>
          <t>K004-902004795</t>
        </is>
      </c>
      <c r="E2943" s="418" t="inlineStr">
        <is>
          <t>TI2022-0667</t>
        </is>
      </c>
      <c r="F2943" s="419" t="n">
        <v>44795</v>
      </c>
      <c r="G2943" s="420" t="n">
        <v>195130</v>
      </c>
      <c r="H2943" s="418" t="n"/>
      <c r="I2943" s="455" t="n">
        <v>195130</v>
      </c>
      <c r="J2943" s="418">
        <f>IF(L2943&lt;&gt;"",L2943,K2943)</f>
        <v/>
      </c>
      <c r="K2943" s="418">
        <f>IF(AND(T2943=TRUE, U2943=TRUE, V2943=TRUE), IF(W2943&lt;-0.05, "អនុញ្ញាត (អ្នកផ្គត់ផ្គង់ប្រកាសខ្វះ)", "បានប្រកាស (អនុញ្ញាត)"), IF(AND(T2943=FALSE, U2943=FALSE, V2943=FALSE), "ព្យួរទុក (មិនមានទិន្នន័យ)", "ប្រកាសខុស (ព្យួរទុក)"))</f>
        <v/>
      </c>
      <c r="L2943" s="418" t="inlineStr"/>
      <c r="M2943" s="418" t="inlineStr"/>
      <c r="N2943" s="455" t="n"/>
      <c r="O2943" s="455">
        <f>IF(W2943&lt;0,AI2943,I2943)</f>
        <v/>
      </c>
      <c r="P2943" s="455">
        <f>I2943-O2943</f>
        <v/>
      </c>
      <c r="Q2943" s="418" t="n"/>
      <c r="R2943" s="418" t="inlineStr">
        <is>
          <t>TI2022-0667</t>
        </is>
      </c>
      <c r="S2943" s="418" t="inlineStr"/>
      <c r="T2943" s="418">
        <f>R2943=S2943</f>
        <v/>
      </c>
      <c r="U2943" s="418">
        <f>AND(MONTH(F2943)=MONTH(Y2943), YEAR(F2943)=YEAR(Y2943))</f>
        <v/>
      </c>
      <c r="V2943" s="418">
        <f>AND(AC2943&lt;&gt;"", 'Company information'!D$4&lt;&gt;"", RIGHT(SUBSTITUTE(AC2943,"-",""),9)=RIGHT(SUBSTITUTE('Company information'!D$4,"-",""),9))</f>
        <v/>
      </c>
      <c r="W2943" s="418">
        <f>AI2943-I2943</f>
        <v/>
      </c>
      <c r="X2943" s="455" t="n"/>
      <c r="Y2943" s="417" t="n"/>
      <c r="Z2943" s="418" t="n"/>
      <c r="AA2943" s="418" t="n"/>
      <c r="AB2943" s="418" t="n"/>
      <c r="AC2943" s="418" t="n"/>
      <c r="AD2943" s="418" t="n"/>
      <c r="AE2943" s="455" t="n"/>
      <c r="AF2943" s="455" t="n"/>
      <c r="AG2943" s="455" t="n"/>
      <c r="AH2943" s="455" t="n"/>
      <c r="AI2943" s="455" t="n"/>
      <c r="AJ2943" s="455" t="n"/>
      <c r="AK2943" s="455" t="n"/>
      <c r="AL2943" s="455" t="n"/>
      <c r="AM2943" s="455" t="n"/>
      <c r="AN2943" s="455" t="n"/>
      <c r="AO2943" s="455" t="n"/>
      <c r="AP2943" s="455" t="n"/>
      <c r="AQ2943" s="455" t="n"/>
      <c r="AR2943" s="418" t="n"/>
      <c r="AS2943" s="418" t="n"/>
      <c r="AT2943" s="418" t="n"/>
    </row>
    <row r="2944">
      <c r="A2944" s="417" t="n">
        <v>2935</v>
      </c>
      <c r="B2944" s="418" t="inlineStr">
        <is>
          <t>Clearance &amp; Trucking Fee</t>
        </is>
      </c>
      <c r="C2944" s="418" t="inlineStr">
        <is>
          <t>56ប៊ី-លីង សឹបផ្លាយ ឆេន មេនេចម៉ិន ឯ.ក</t>
        </is>
      </c>
      <c r="D2944" s="418" t="inlineStr">
        <is>
          <t>K004-902004795</t>
        </is>
      </c>
      <c r="E2944" s="418" t="inlineStr">
        <is>
          <t>TI2022-0665</t>
        </is>
      </c>
      <c r="F2944" s="419" t="n">
        <v>44792</v>
      </c>
      <c r="G2944" s="420" t="n">
        <v>186869</v>
      </c>
      <c r="H2944" s="418" t="n"/>
      <c r="I2944" s="455" t="n">
        <v>186869</v>
      </c>
      <c r="J2944" s="418">
        <f>IF(L2944&lt;&gt;"",L2944,K2944)</f>
        <v/>
      </c>
      <c r="K2944" s="418">
        <f>IF(AND(T2944=TRUE, U2944=TRUE, V2944=TRUE), IF(W2944&lt;-0.05, "អនុញ្ញាត (អ្នកផ្គត់ផ្គង់ប្រកាសខ្វះ)", "បានប្រកាស (អនុញ្ញាត)"), IF(AND(T2944=FALSE, U2944=FALSE, V2944=FALSE), "ព្យួរទុក (មិនមានទិន្នន័យ)", "ប្រកាសខុស (ព្យួរទុក)"))</f>
        <v/>
      </c>
      <c r="L2944" s="418" t="inlineStr"/>
      <c r="M2944" s="418" t="inlineStr"/>
      <c r="N2944" s="455" t="n"/>
      <c r="O2944" s="455">
        <f>IF(W2944&lt;0,AI2944,I2944)</f>
        <v/>
      </c>
      <c r="P2944" s="455">
        <f>I2944-O2944</f>
        <v/>
      </c>
      <c r="Q2944" s="418" t="n"/>
      <c r="R2944" s="418" t="inlineStr">
        <is>
          <t>TI2022-0665</t>
        </is>
      </c>
      <c r="S2944" s="418" t="inlineStr"/>
      <c r="T2944" s="418">
        <f>R2944=S2944</f>
        <v/>
      </c>
      <c r="U2944" s="418">
        <f>AND(MONTH(F2944)=MONTH(Y2944), YEAR(F2944)=YEAR(Y2944))</f>
        <v/>
      </c>
      <c r="V2944" s="418">
        <f>AND(AC2944&lt;&gt;"", 'Company information'!D$4&lt;&gt;"", RIGHT(SUBSTITUTE(AC2944,"-",""),9)=RIGHT(SUBSTITUTE('Company information'!D$4,"-",""),9))</f>
        <v/>
      </c>
      <c r="W2944" s="418">
        <f>AI2944-I2944</f>
        <v/>
      </c>
      <c r="X2944" s="455" t="n"/>
      <c r="Y2944" s="417" t="n"/>
      <c r="Z2944" s="418" t="n"/>
      <c r="AA2944" s="418" t="n"/>
      <c r="AB2944" s="418" t="n"/>
      <c r="AC2944" s="418" t="n"/>
      <c r="AD2944" s="418" t="n"/>
      <c r="AE2944" s="455" t="n"/>
      <c r="AF2944" s="455" t="n"/>
      <c r="AG2944" s="455" t="n"/>
      <c r="AH2944" s="455" t="n"/>
      <c r="AI2944" s="455" t="n"/>
      <c r="AJ2944" s="455" t="n"/>
      <c r="AK2944" s="455" t="n"/>
      <c r="AL2944" s="455" t="n"/>
      <c r="AM2944" s="455" t="n"/>
      <c r="AN2944" s="455" t="n"/>
      <c r="AO2944" s="455" t="n"/>
      <c r="AP2944" s="455" t="n"/>
      <c r="AQ2944" s="455" t="n"/>
      <c r="AR2944" s="418" t="n"/>
      <c r="AS2944" s="418" t="n"/>
      <c r="AT2944" s="418" t="n"/>
    </row>
    <row r="2945">
      <c r="A2945" s="417" t="n">
        <v>2936</v>
      </c>
      <c r="B2945" s="418" t="inlineStr">
        <is>
          <t>Clearance &amp; Trucking Fee</t>
        </is>
      </c>
      <c r="C2945" s="418" t="inlineStr">
        <is>
          <t>56ប៊ី-លីង សឹបផ្លាយ ឆេន មេនេចម៉ិន ឯ.ក</t>
        </is>
      </c>
      <c r="D2945" s="418" t="inlineStr">
        <is>
          <t>K004-902004795</t>
        </is>
      </c>
      <c r="E2945" s="418" t="inlineStr">
        <is>
          <t>TI2022-0664</t>
        </is>
      </c>
      <c r="F2945" s="419" t="n">
        <v>44792</v>
      </c>
      <c r="G2945" s="420" t="n">
        <v>195083</v>
      </c>
      <c r="H2945" s="418" t="n"/>
      <c r="I2945" s="455" t="n">
        <v>195083</v>
      </c>
      <c r="J2945" s="418">
        <f>IF(L2945&lt;&gt;"",L2945,K2945)</f>
        <v/>
      </c>
      <c r="K2945" s="418">
        <f>IF(AND(T2945=TRUE, U2945=TRUE, V2945=TRUE), IF(W2945&lt;-0.05, "អនុញ្ញាត (អ្នកផ្គត់ផ្គង់ប្រកាសខ្វះ)", "បានប្រកាស (អនុញ្ញាត)"), IF(AND(T2945=FALSE, U2945=FALSE, V2945=FALSE), "ព្យួរទុក (មិនមានទិន្នន័យ)", "ប្រកាសខុស (ព្យួរទុក)"))</f>
        <v/>
      </c>
      <c r="L2945" s="418" t="inlineStr"/>
      <c r="M2945" s="418" t="inlineStr"/>
      <c r="N2945" s="455" t="n"/>
      <c r="O2945" s="455">
        <f>IF(W2945&lt;0,AI2945,I2945)</f>
        <v/>
      </c>
      <c r="P2945" s="455">
        <f>I2945-O2945</f>
        <v/>
      </c>
      <c r="Q2945" s="418" t="n"/>
      <c r="R2945" s="418" t="inlineStr">
        <is>
          <t>TI2022-0664</t>
        </is>
      </c>
      <c r="S2945" s="418" t="inlineStr"/>
      <c r="T2945" s="418">
        <f>R2945=S2945</f>
        <v/>
      </c>
      <c r="U2945" s="418">
        <f>AND(MONTH(F2945)=MONTH(Y2945), YEAR(F2945)=YEAR(Y2945))</f>
        <v/>
      </c>
      <c r="V2945" s="418">
        <f>AND(AC2945&lt;&gt;"", 'Company information'!D$4&lt;&gt;"", RIGHT(SUBSTITUTE(AC2945,"-",""),9)=RIGHT(SUBSTITUTE('Company information'!D$4,"-",""),9))</f>
        <v/>
      </c>
      <c r="W2945" s="418">
        <f>AI2945-I2945</f>
        <v/>
      </c>
      <c r="X2945" s="455" t="n"/>
      <c r="Y2945" s="417" t="n"/>
      <c r="Z2945" s="418" t="n"/>
      <c r="AA2945" s="418" t="n"/>
      <c r="AB2945" s="418" t="n"/>
      <c r="AC2945" s="418" t="n"/>
      <c r="AD2945" s="418" t="n"/>
      <c r="AE2945" s="455" t="n"/>
      <c r="AF2945" s="455" t="n"/>
      <c r="AG2945" s="455" t="n"/>
      <c r="AH2945" s="455" t="n"/>
      <c r="AI2945" s="455" t="n"/>
      <c r="AJ2945" s="455" t="n"/>
      <c r="AK2945" s="455" t="n"/>
      <c r="AL2945" s="455" t="n"/>
      <c r="AM2945" s="455" t="n"/>
      <c r="AN2945" s="455" t="n"/>
      <c r="AO2945" s="455" t="n"/>
      <c r="AP2945" s="455" t="n"/>
      <c r="AQ2945" s="455" t="n"/>
      <c r="AR2945" s="418" t="n"/>
      <c r="AS2945" s="418" t="n"/>
      <c r="AT2945" s="418" t="n"/>
    </row>
    <row r="2946">
      <c r="A2946" s="417" t="n">
        <v>2937</v>
      </c>
      <c r="B2946" s="418" t="inlineStr">
        <is>
          <t>Clearance &amp; Trucking Fee</t>
        </is>
      </c>
      <c r="C2946" s="418" t="inlineStr">
        <is>
          <t>56ប៊ី-លីង សឹបផ្លាយ ឆេន មេនេចម៉ិន ឯ.ក</t>
        </is>
      </c>
      <c r="D2946" s="418" t="inlineStr">
        <is>
          <t>K004-902004795</t>
        </is>
      </c>
      <c r="E2946" s="418" t="inlineStr">
        <is>
          <t>TI2022-0663</t>
        </is>
      </c>
      <c r="F2946" s="419" t="n">
        <v>44792</v>
      </c>
      <c r="G2946" s="420" t="n">
        <v>186869</v>
      </c>
      <c r="H2946" s="418" t="n"/>
      <c r="I2946" s="455" t="n">
        <v>186869</v>
      </c>
      <c r="J2946" s="418">
        <f>IF(L2946&lt;&gt;"",L2946,K2946)</f>
        <v/>
      </c>
      <c r="K2946" s="418">
        <f>IF(AND(T2946=TRUE, U2946=TRUE, V2946=TRUE), IF(W2946&lt;-0.05, "អនុញ្ញាត (អ្នកផ្គត់ផ្គង់ប្រកាសខ្វះ)", "បានប្រកាស (អនុញ្ញាត)"), IF(AND(T2946=FALSE, U2946=FALSE, V2946=FALSE), "ព្យួរទុក (មិនមានទិន្នន័យ)", "ប្រកាសខុស (ព្យួរទុក)"))</f>
        <v/>
      </c>
      <c r="L2946" s="418" t="inlineStr"/>
      <c r="M2946" s="418" t="inlineStr"/>
      <c r="N2946" s="455" t="n"/>
      <c r="O2946" s="455">
        <f>IF(W2946&lt;0,AI2946,I2946)</f>
        <v/>
      </c>
      <c r="P2946" s="455">
        <f>I2946-O2946</f>
        <v/>
      </c>
      <c r="Q2946" s="418" t="n"/>
      <c r="R2946" s="418" t="inlineStr">
        <is>
          <t>TI2022-0663</t>
        </is>
      </c>
      <c r="S2946" s="418" t="inlineStr"/>
      <c r="T2946" s="418">
        <f>R2946=S2946</f>
        <v/>
      </c>
      <c r="U2946" s="418">
        <f>AND(MONTH(F2946)=MONTH(Y2946), YEAR(F2946)=YEAR(Y2946))</f>
        <v/>
      </c>
      <c r="V2946" s="418">
        <f>AND(AC2946&lt;&gt;"", 'Company information'!D$4&lt;&gt;"", RIGHT(SUBSTITUTE(AC2946,"-",""),9)=RIGHT(SUBSTITUTE('Company information'!D$4,"-",""),9))</f>
        <v/>
      </c>
      <c r="W2946" s="418">
        <f>AI2946-I2946</f>
        <v/>
      </c>
      <c r="X2946" s="455" t="n"/>
      <c r="Y2946" s="417" t="n"/>
      <c r="Z2946" s="418" t="n"/>
      <c r="AA2946" s="418" t="n"/>
      <c r="AB2946" s="418" t="n"/>
      <c r="AC2946" s="418" t="n"/>
      <c r="AD2946" s="418" t="n"/>
      <c r="AE2946" s="455" t="n"/>
      <c r="AF2946" s="455" t="n"/>
      <c r="AG2946" s="455" t="n"/>
      <c r="AH2946" s="455" t="n"/>
      <c r="AI2946" s="455" t="n"/>
      <c r="AJ2946" s="455" t="n"/>
      <c r="AK2946" s="455" t="n"/>
      <c r="AL2946" s="455" t="n"/>
      <c r="AM2946" s="455" t="n"/>
      <c r="AN2946" s="455" t="n"/>
      <c r="AO2946" s="455" t="n"/>
      <c r="AP2946" s="455" t="n"/>
      <c r="AQ2946" s="455" t="n"/>
      <c r="AR2946" s="418" t="n"/>
      <c r="AS2946" s="418" t="n"/>
      <c r="AT2946" s="418" t="n"/>
    </row>
    <row r="2947">
      <c r="A2947" s="417" t="n">
        <v>2938</v>
      </c>
      <c r="B2947" s="418" t="inlineStr">
        <is>
          <t>Clearance &amp; Trucking Fee</t>
        </is>
      </c>
      <c r="C2947" s="418" t="inlineStr">
        <is>
          <t>56ប៊ី-លីង សឹបផ្លាយ ឆេន មេនេចម៉ិន ឯ.ក</t>
        </is>
      </c>
      <c r="D2947" s="418" t="inlineStr">
        <is>
          <t>K004-902004795</t>
        </is>
      </c>
      <c r="E2947" s="418" t="inlineStr">
        <is>
          <t>TI2022-0662</t>
        </is>
      </c>
      <c r="F2947" s="419" t="n">
        <v>44792</v>
      </c>
      <c r="G2947" s="420" t="n">
        <v>195083</v>
      </c>
      <c r="H2947" s="418" t="n"/>
      <c r="I2947" s="455" t="n">
        <v>195083</v>
      </c>
      <c r="J2947" s="418">
        <f>IF(L2947&lt;&gt;"",L2947,K2947)</f>
        <v/>
      </c>
      <c r="K2947" s="418">
        <f>IF(AND(T2947=TRUE, U2947=TRUE, V2947=TRUE), IF(W2947&lt;-0.05, "អនុញ្ញាត (អ្នកផ្គត់ផ្គង់ប្រកាសខ្វះ)", "បានប្រកាស (អនុញ្ញាត)"), IF(AND(T2947=FALSE, U2947=FALSE, V2947=FALSE), "ព្យួរទុក (មិនមានទិន្នន័យ)", "ប្រកាសខុស (ព្យួរទុក)"))</f>
        <v/>
      </c>
      <c r="L2947" s="418" t="inlineStr"/>
      <c r="M2947" s="418" t="inlineStr"/>
      <c r="N2947" s="455" t="n"/>
      <c r="O2947" s="455">
        <f>IF(W2947&lt;0,AI2947,I2947)</f>
        <v/>
      </c>
      <c r="P2947" s="455">
        <f>I2947-O2947</f>
        <v/>
      </c>
      <c r="Q2947" s="418" t="n"/>
      <c r="R2947" s="418" t="inlineStr">
        <is>
          <t>TI2022-0662</t>
        </is>
      </c>
      <c r="S2947" s="418" t="inlineStr"/>
      <c r="T2947" s="418">
        <f>R2947=S2947</f>
        <v/>
      </c>
      <c r="U2947" s="418">
        <f>AND(MONTH(F2947)=MONTH(Y2947), YEAR(F2947)=YEAR(Y2947))</f>
        <v/>
      </c>
      <c r="V2947" s="418">
        <f>AND(AC2947&lt;&gt;"", 'Company information'!D$4&lt;&gt;"", RIGHT(SUBSTITUTE(AC2947,"-",""),9)=RIGHT(SUBSTITUTE('Company information'!D$4,"-",""),9))</f>
        <v/>
      </c>
      <c r="W2947" s="418">
        <f>AI2947-I2947</f>
        <v/>
      </c>
      <c r="X2947" s="455" t="n"/>
      <c r="Y2947" s="417" t="n"/>
      <c r="Z2947" s="418" t="n"/>
      <c r="AA2947" s="418" t="n"/>
      <c r="AB2947" s="418" t="n"/>
      <c r="AC2947" s="418" t="n"/>
      <c r="AD2947" s="418" t="n"/>
      <c r="AE2947" s="455" t="n"/>
      <c r="AF2947" s="455" t="n"/>
      <c r="AG2947" s="455" t="n"/>
      <c r="AH2947" s="455" t="n"/>
      <c r="AI2947" s="455" t="n"/>
      <c r="AJ2947" s="455" t="n"/>
      <c r="AK2947" s="455" t="n"/>
      <c r="AL2947" s="455" t="n"/>
      <c r="AM2947" s="455" t="n"/>
      <c r="AN2947" s="455" t="n"/>
      <c r="AO2947" s="455" t="n"/>
      <c r="AP2947" s="455" t="n"/>
      <c r="AQ2947" s="455" t="n"/>
      <c r="AR2947" s="418" t="n"/>
      <c r="AS2947" s="418" t="n"/>
      <c r="AT2947" s="418" t="n"/>
    </row>
    <row r="2948">
      <c r="A2948" s="417" t="n">
        <v>2939</v>
      </c>
      <c r="B2948" s="418" t="inlineStr">
        <is>
          <t>Clearance &amp; Trucking Fee</t>
        </is>
      </c>
      <c r="C2948" s="418" t="inlineStr">
        <is>
          <t>56ប៊ី-លីង សឹបផ្លាយ ឆេន មេនេចម៉ិន ឯ.ក</t>
        </is>
      </c>
      <c r="D2948" s="418" t="inlineStr">
        <is>
          <t>K004-902004795</t>
        </is>
      </c>
      <c r="E2948" s="418" t="inlineStr">
        <is>
          <t>TI2022-0657</t>
        </is>
      </c>
      <c r="F2948" s="419" t="n">
        <v>44789</v>
      </c>
      <c r="G2948" s="420" t="n">
        <v>186869</v>
      </c>
      <c r="H2948" s="418" t="n"/>
      <c r="I2948" s="455" t="n">
        <v>186869</v>
      </c>
      <c r="J2948" s="418">
        <f>IF(L2948&lt;&gt;"",L2948,K2948)</f>
        <v/>
      </c>
      <c r="K2948" s="418">
        <f>IF(AND(T2948=TRUE, U2948=TRUE, V2948=TRUE), IF(W2948&lt;-0.05, "អនុញ្ញាត (អ្នកផ្គត់ផ្គង់ប្រកាសខ្វះ)", "បានប្រកាស (អនុញ្ញាត)"), IF(AND(T2948=FALSE, U2948=FALSE, V2948=FALSE), "ព្យួរទុក (មិនមានទិន្នន័យ)", "ប្រកាសខុស (ព្យួរទុក)"))</f>
        <v/>
      </c>
      <c r="L2948" s="418" t="inlineStr"/>
      <c r="M2948" s="418" t="inlineStr"/>
      <c r="N2948" s="455" t="n"/>
      <c r="O2948" s="455">
        <f>IF(W2948&lt;0,AI2948,I2948)</f>
        <v/>
      </c>
      <c r="P2948" s="455">
        <f>I2948-O2948</f>
        <v/>
      </c>
      <c r="Q2948" s="418" t="n"/>
      <c r="R2948" s="418" t="inlineStr">
        <is>
          <t>TI2022-0657</t>
        </is>
      </c>
      <c r="S2948" s="418" t="inlineStr"/>
      <c r="T2948" s="418">
        <f>R2948=S2948</f>
        <v/>
      </c>
      <c r="U2948" s="418">
        <f>AND(MONTH(F2948)=MONTH(Y2948), YEAR(F2948)=YEAR(Y2948))</f>
        <v/>
      </c>
      <c r="V2948" s="418">
        <f>AND(AC2948&lt;&gt;"", 'Company information'!D$4&lt;&gt;"", RIGHT(SUBSTITUTE(AC2948,"-",""),9)=RIGHT(SUBSTITUTE('Company information'!D$4,"-",""),9))</f>
        <v/>
      </c>
      <c r="W2948" s="418">
        <f>AI2948-I2948</f>
        <v/>
      </c>
      <c r="X2948" s="455" t="n"/>
      <c r="Y2948" s="417" t="n"/>
      <c r="Z2948" s="418" t="n"/>
      <c r="AA2948" s="418" t="n"/>
      <c r="AB2948" s="418" t="n"/>
      <c r="AC2948" s="418" t="n"/>
      <c r="AD2948" s="418" t="n"/>
      <c r="AE2948" s="455" t="n"/>
      <c r="AF2948" s="455" t="n"/>
      <c r="AG2948" s="455" t="n"/>
      <c r="AH2948" s="455" t="n"/>
      <c r="AI2948" s="455" t="n"/>
      <c r="AJ2948" s="455" t="n"/>
      <c r="AK2948" s="455" t="n"/>
      <c r="AL2948" s="455" t="n"/>
      <c r="AM2948" s="455" t="n"/>
      <c r="AN2948" s="455" t="n"/>
      <c r="AO2948" s="455" t="n"/>
      <c r="AP2948" s="455" t="n"/>
      <c r="AQ2948" s="455" t="n"/>
      <c r="AR2948" s="418" t="n"/>
      <c r="AS2948" s="418" t="n"/>
      <c r="AT2948" s="418" t="n"/>
    </row>
    <row r="2949">
      <c r="A2949" s="417" t="n">
        <v>2940</v>
      </c>
      <c r="B2949" s="418" t="inlineStr">
        <is>
          <t>Clearance &amp; Trucking Fee</t>
        </is>
      </c>
      <c r="C2949" s="418" t="inlineStr">
        <is>
          <t>56ប៊ី-លីង សឹបផ្លាយ ឆេន មេនេចម៉ិន ឯ.ក</t>
        </is>
      </c>
      <c r="D2949" s="418" t="inlineStr">
        <is>
          <t>K004-902004795</t>
        </is>
      </c>
      <c r="E2949" s="418" t="inlineStr">
        <is>
          <t>TI2022-0656</t>
        </is>
      </c>
      <c r="F2949" s="419" t="n">
        <v>44789</v>
      </c>
      <c r="G2949" s="420" t="n">
        <v>186869</v>
      </c>
      <c r="H2949" s="418" t="n"/>
      <c r="I2949" s="455" t="n">
        <v>186869</v>
      </c>
      <c r="J2949" s="418">
        <f>IF(L2949&lt;&gt;"",L2949,K2949)</f>
        <v/>
      </c>
      <c r="K2949" s="418">
        <f>IF(AND(T2949=TRUE, U2949=TRUE, V2949=TRUE), IF(W2949&lt;-0.05, "អនុញ្ញាត (អ្នកផ្គត់ផ្គង់ប្រកាសខ្វះ)", "បានប្រកាស (អនុញ្ញាត)"), IF(AND(T2949=FALSE, U2949=FALSE, V2949=FALSE), "ព្យួរទុក (មិនមានទិន្នន័យ)", "ប្រកាសខុស (ព្យួរទុក)"))</f>
        <v/>
      </c>
      <c r="L2949" s="418" t="inlineStr"/>
      <c r="M2949" s="418" t="inlineStr"/>
      <c r="N2949" s="455" t="n"/>
      <c r="O2949" s="455">
        <f>IF(W2949&lt;0,AI2949,I2949)</f>
        <v/>
      </c>
      <c r="P2949" s="455">
        <f>I2949-O2949</f>
        <v/>
      </c>
      <c r="Q2949" s="418" t="n"/>
      <c r="R2949" s="418" t="inlineStr">
        <is>
          <t>TI2022-0656</t>
        </is>
      </c>
      <c r="S2949" s="418" t="inlineStr"/>
      <c r="T2949" s="418">
        <f>R2949=S2949</f>
        <v/>
      </c>
      <c r="U2949" s="418">
        <f>AND(MONTH(F2949)=MONTH(Y2949), YEAR(F2949)=YEAR(Y2949))</f>
        <v/>
      </c>
      <c r="V2949" s="418">
        <f>AND(AC2949&lt;&gt;"", 'Company information'!D$4&lt;&gt;"", RIGHT(SUBSTITUTE(AC2949,"-",""),9)=RIGHT(SUBSTITUTE('Company information'!D$4,"-",""),9))</f>
        <v/>
      </c>
      <c r="W2949" s="418">
        <f>AI2949-I2949</f>
        <v/>
      </c>
      <c r="X2949" s="455" t="n"/>
      <c r="Y2949" s="417" t="n"/>
      <c r="Z2949" s="418" t="n"/>
      <c r="AA2949" s="418" t="n"/>
      <c r="AB2949" s="418" t="n"/>
      <c r="AC2949" s="418" t="n"/>
      <c r="AD2949" s="418" t="n"/>
      <c r="AE2949" s="455" t="n"/>
      <c r="AF2949" s="455" t="n"/>
      <c r="AG2949" s="455" t="n"/>
      <c r="AH2949" s="455" t="n"/>
      <c r="AI2949" s="455" t="n"/>
      <c r="AJ2949" s="455" t="n"/>
      <c r="AK2949" s="455" t="n"/>
      <c r="AL2949" s="455" t="n"/>
      <c r="AM2949" s="455" t="n"/>
      <c r="AN2949" s="455" t="n"/>
      <c r="AO2949" s="455" t="n"/>
      <c r="AP2949" s="455" t="n"/>
      <c r="AQ2949" s="455" t="n"/>
      <c r="AR2949" s="418" t="n"/>
      <c r="AS2949" s="418" t="n"/>
      <c r="AT2949" s="418" t="n"/>
    </row>
    <row r="2950">
      <c r="A2950" s="417" t="n">
        <v>2941</v>
      </c>
      <c r="B2950" s="418" t="inlineStr">
        <is>
          <t>Clearance &amp; Trucking Fee</t>
        </is>
      </c>
      <c r="C2950" s="418" t="inlineStr">
        <is>
          <t>56ប៊ី-លីង សឹបផ្លាយ ឆេន មេនេចម៉ិន ឯ.ក</t>
        </is>
      </c>
      <c r="D2950" s="418" t="inlineStr">
        <is>
          <t>K004-902004795</t>
        </is>
      </c>
      <c r="E2950" s="418" t="inlineStr">
        <is>
          <t>TI2022-0655</t>
        </is>
      </c>
      <c r="F2950" s="419" t="n">
        <v>44789</v>
      </c>
      <c r="G2950" s="420" t="n">
        <v>186869</v>
      </c>
      <c r="H2950" s="418" t="n"/>
      <c r="I2950" s="455" t="n">
        <v>186869</v>
      </c>
      <c r="J2950" s="418">
        <f>IF(L2950&lt;&gt;"",L2950,K2950)</f>
        <v/>
      </c>
      <c r="K2950" s="418">
        <f>IF(AND(T2950=TRUE, U2950=TRUE, V2950=TRUE), IF(W2950&lt;-0.05, "អនុញ្ញាត (អ្នកផ្គត់ផ្គង់ប្រកាសខ្វះ)", "បានប្រកាស (អនុញ្ញាត)"), IF(AND(T2950=FALSE, U2950=FALSE, V2950=FALSE), "ព្យួរទុក (មិនមានទិន្នន័យ)", "ប្រកាសខុស (ព្យួរទុក)"))</f>
        <v/>
      </c>
      <c r="L2950" s="418" t="inlineStr"/>
      <c r="M2950" s="418" t="inlineStr"/>
      <c r="N2950" s="455" t="n"/>
      <c r="O2950" s="455">
        <f>IF(W2950&lt;0,AI2950,I2950)</f>
        <v/>
      </c>
      <c r="P2950" s="455">
        <f>I2950-O2950</f>
        <v/>
      </c>
      <c r="Q2950" s="418" t="n"/>
      <c r="R2950" s="418" t="inlineStr">
        <is>
          <t>TI2022-0655</t>
        </is>
      </c>
      <c r="S2950" s="418" t="inlineStr"/>
      <c r="T2950" s="418">
        <f>R2950=S2950</f>
        <v/>
      </c>
      <c r="U2950" s="418">
        <f>AND(MONTH(F2950)=MONTH(Y2950), YEAR(F2950)=YEAR(Y2950))</f>
        <v/>
      </c>
      <c r="V2950" s="418">
        <f>AND(AC2950&lt;&gt;"", 'Company information'!D$4&lt;&gt;"", RIGHT(SUBSTITUTE(AC2950,"-",""),9)=RIGHT(SUBSTITUTE('Company information'!D$4,"-",""),9))</f>
        <v/>
      </c>
      <c r="W2950" s="418">
        <f>AI2950-I2950</f>
        <v/>
      </c>
      <c r="X2950" s="455" t="n"/>
      <c r="Y2950" s="417" t="n"/>
      <c r="Z2950" s="418" t="n"/>
      <c r="AA2950" s="418" t="n"/>
      <c r="AB2950" s="418" t="n"/>
      <c r="AC2950" s="418" t="n"/>
      <c r="AD2950" s="418" t="n"/>
      <c r="AE2950" s="455" t="n"/>
      <c r="AF2950" s="455" t="n"/>
      <c r="AG2950" s="455" t="n"/>
      <c r="AH2950" s="455" t="n"/>
      <c r="AI2950" s="455" t="n"/>
      <c r="AJ2950" s="455" t="n"/>
      <c r="AK2950" s="455" t="n"/>
      <c r="AL2950" s="455" t="n"/>
      <c r="AM2950" s="455" t="n"/>
      <c r="AN2950" s="455" t="n"/>
      <c r="AO2950" s="455" t="n"/>
      <c r="AP2950" s="455" t="n"/>
      <c r="AQ2950" s="455" t="n"/>
      <c r="AR2950" s="418" t="n"/>
      <c r="AS2950" s="418" t="n"/>
      <c r="AT2950" s="418" t="n"/>
    </row>
    <row r="2951">
      <c r="A2951" s="417" t="n">
        <v>2942</v>
      </c>
      <c r="B2951" s="418" t="inlineStr">
        <is>
          <t>Clearance &amp; Trucking Fee</t>
        </is>
      </c>
      <c r="C2951" s="418" t="inlineStr">
        <is>
          <t>56ប៊ី-លីង សឹបផ្លាយ ឆេន មេនេចម៉ិន ឯ.ក</t>
        </is>
      </c>
      <c r="D2951" s="418" t="inlineStr">
        <is>
          <t>K004-902004795</t>
        </is>
      </c>
      <c r="E2951" s="418" t="inlineStr">
        <is>
          <t>TI2022-0654</t>
        </is>
      </c>
      <c r="F2951" s="419" t="n">
        <v>44789</v>
      </c>
      <c r="G2951" s="420" t="n">
        <v>186869</v>
      </c>
      <c r="H2951" s="418" t="n"/>
      <c r="I2951" s="455" t="n">
        <v>186869</v>
      </c>
      <c r="J2951" s="418">
        <f>IF(L2951&lt;&gt;"",L2951,K2951)</f>
        <v/>
      </c>
      <c r="K2951" s="418">
        <f>IF(AND(T2951=TRUE, U2951=TRUE, V2951=TRUE), IF(W2951&lt;-0.05, "អនុញ្ញាត (អ្នកផ្គត់ផ្គង់ប្រកាសខ្វះ)", "បានប្រកាស (អនុញ្ញាត)"), IF(AND(T2951=FALSE, U2951=FALSE, V2951=FALSE), "ព្យួរទុក (មិនមានទិន្នន័យ)", "ប្រកាសខុស (ព្យួរទុក)"))</f>
        <v/>
      </c>
      <c r="L2951" s="418" t="inlineStr"/>
      <c r="M2951" s="418" t="inlineStr"/>
      <c r="N2951" s="455" t="n"/>
      <c r="O2951" s="455">
        <f>IF(W2951&lt;0,AI2951,I2951)</f>
        <v/>
      </c>
      <c r="P2951" s="455">
        <f>I2951-O2951</f>
        <v/>
      </c>
      <c r="Q2951" s="418" t="n"/>
      <c r="R2951" s="418" t="inlineStr">
        <is>
          <t>TI2022-0654</t>
        </is>
      </c>
      <c r="S2951" s="418" t="inlineStr"/>
      <c r="T2951" s="418">
        <f>R2951=S2951</f>
        <v/>
      </c>
      <c r="U2951" s="418">
        <f>AND(MONTH(F2951)=MONTH(Y2951), YEAR(F2951)=YEAR(Y2951))</f>
        <v/>
      </c>
      <c r="V2951" s="418">
        <f>AND(AC2951&lt;&gt;"", 'Company information'!D$4&lt;&gt;"", RIGHT(SUBSTITUTE(AC2951,"-",""),9)=RIGHT(SUBSTITUTE('Company information'!D$4,"-",""),9))</f>
        <v/>
      </c>
      <c r="W2951" s="418">
        <f>AI2951-I2951</f>
        <v/>
      </c>
      <c r="X2951" s="455" t="n"/>
      <c r="Y2951" s="417" t="n"/>
      <c r="Z2951" s="418" t="n"/>
      <c r="AA2951" s="418" t="n"/>
      <c r="AB2951" s="418" t="n"/>
      <c r="AC2951" s="418" t="n"/>
      <c r="AD2951" s="418" t="n"/>
      <c r="AE2951" s="455" t="n"/>
      <c r="AF2951" s="455" t="n"/>
      <c r="AG2951" s="455" t="n"/>
      <c r="AH2951" s="455" t="n"/>
      <c r="AI2951" s="455" t="n"/>
      <c r="AJ2951" s="455" t="n"/>
      <c r="AK2951" s="455" t="n"/>
      <c r="AL2951" s="455" t="n"/>
      <c r="AM2951" s="455" t="n"/>
      <c r="AN2951" s="455" t="n"/>
      <c r="AO2951" s="455" t="n"/>
      <c r="AP2951" s="455" t="n"/>
      <c r="AQ2951" s="455" t="n"/>
      <c r="AR2951" s="418" t="n"/>
      <c r="AS2951" s="418" t="n"/>
      <c r="AT2951" s="418" t="n"/>
    </row>
    <row r="2952">
      <c r="A2952" s="417" t="n">
        <v>2943</v>
      </c>
      <c r="B2952" s="418" t="inlineStr">
        <is>
          <t>Clearance &amp; Trucking Fee</t>
        </is>
      </c>
      <c r="C2952" s="418" t="inlineStr">
        <is>
          <t>56ប៊ី-លីង សឹបផ្លាយ ឆេន មេនេចម៉ិន ឯ.ក</t>
        </is>
      </c>
      <c r="D2952" s="418" t="inlineStr">
        <is>
          <t>K004-902004795</t>
        </is>
      </c>
      <c r="E2952" s="418" t="inlineStr">
        <is>
          <t>TI2022-0646</t>
        </is>
      </c>
      <c r="F2952" s="419" t="n">
        <v>44873</v>
      </c>
      <c r="G2952" s="420" t="n">
        <v>195130</v>
      </c>
      <c r="H2952" s="418" t="n"/>
      <c r="I2952" s="455" t="n">
        <v>195130</v>
      </c>
      <c r="J2952" s="418">
        <f>IF(L2952&lt;&gt;"",L2952,K2952)</f>
        <v/>
      </c>
      <c r="K2952" s="418">
        <f>IF(AND(T2952=TRUE, U2952=TRUE, V2952=TRUE), IF(W2952&lt;-0.05, "អនុញ្ញាត (អ្នកផ្គត់ផ្គង់ប្រកាសខ្វះ)", "បានប្រកាស (អនុញ្ញាត)"), IF(AND(T2952=FALSE, U2952=FALSE, V2952=FALSE), "ព្យួរទុក (មិនមានទិន្នន័យ)", "ប្រកាសខុស (ព្យួរទុក)"))</f>
        <v/>
      </c>
      <c r="L2952" s="418" t="inlineStr"/>
      <c r="M2952" s="418" t="inlineStr"/>
      <c r="N2952" s="455" t="n"/>
      <c r="O2952" s="455">
        <f>IF(W2952&lt;0,AI2952,I2952)</f>
        <v/>
      </c>
      <c r="P2952" s="455">
        <f>I2952-O2952</f>
        <v/>
      </c>
      <c r="Q2952" s="418" t="n"/>
      <c r="R2952" s="418" t="inlineStr">
        <is>
          <t>TI2022-0646</t>
        </is>
      </c>
      <c r="S2952" s="418" t="inlineStr"/>
      <c r="T2952" s="418">
        <f>R2952=S2952</f>
        <v/>
      </c>
      <c r="U2952" s="418">
        <f>AND(MONTH(F2952)=MONTH(Y2952), YEAR(F2952)=YEAR(Y2952))</f>
        <v/>
      </c>
      <c r="V2952" s="418">
        <f>AND(AC2952&lt;&gt;"", 'Company information'!D$4&lt;&gt;"", RIGHT(SUBSTITUTE(AC2952,"-",""),9)=RIGHT(SUBSTITUTE('Company information'!D$4,"-",""),9))</f>
        <v/>
      </c>
      <c r="W2952" s="418">
        <f>AI2952-I2952</f>
        <v/>
      </c>
      <c r="X2952" s="455" t="n"/>
      <c r="Y2952" s="417" t="n"/>
      <c r="Z2952" s="418" t="n"/>
      <c r="AA2952" s="418" t="n"/>
      <c r="AB2952" s="418" t="n"/>
      <c r="AC2952" s="418" t="n"/>
      <c r="AD2952" s="418" t="n"/>
      <c r="AE2952" s="455" t="n"/>
      <c r="AF2952" s="455" t="n"/>
      <c r="AG2952" s="455" t="n"/>
      <c r="AH2952" s="455" t="n"/>
      <c r="AI2952" s="455" t="n"/>
      <c r="AJ2952" s="455" t="n"/>
      <c r="AK2952" s="455" t="n"/>
      <c r="AL2952" s="455" t="n"/>
      <c r="AM2952" s="455" t="n"/>
      <c r="AN2952" s="455" t="n"/>
      <c r="AO2952" s="455" t="n"/>
      <c r="AP2952" s="455" t="n"/>
      <c r="AQ2952" s="455" t="n"/>
      <c r="AR2952" s="418" t="n"/>
      <c r="AS2952" s="418" t="n"/>
      <c r="AT2952" s="418" t="n"/>
    </row>
    <row r="2953">
      <c r="A2953" s="417" t="n">
        <v>2944</v>
      </c>
      <c r="B2953" s="418" t="inlineStr">
        <is>
          <t>Cartons</t>
        </is>
      </c>
      <c r="C2953" s="418" t="inlineStr">
        <is>
          <t>យី មីង ភែកឃីជីង ឯ.ក</t>
        </is>
      </c>
      <c r="D2953" s="418" t="inlineStr">
        <is>
          <t>B108-902101335</t>
        </is>
      </c>
      <c r="E2953" s="418" t="inlineStr">
        <is>
          <t>YM-0030</t>
        </is>
      </c>
      <c r="F2953" s="419" t="n">
        <v>44804</v>
      </c>
      <c r="G2953" s="420" t="n">
        <v>1742477</v>
      </c>
      <c r="H2953" s="418" t="n"/>
      <c r="I2953" s="455" t="n">
        <v>1742477</v>
      </c>
      <c r="J2953" s="418">
        <f>IF(L2953&lt;&gt;"",L2953,K2953)</f>
        <v/>
      </c>
      <c r="K2953" s="418">
        <f>IF(AND(T2953=TRUE, U2953=TRUE, V2953=TRUE), IF(W2953&lt;-0.05, "អនុញ្ញាត (អ្នកផ្គត់ផ្គង់ប្រកាសខ្វះ)", "បានប្រកាស (អនុញ្ញាត)"), IF(AND(T2953=FALSE, U2953=FALSE, V2953=FALSE), "ព្យួរទុក (មិនមានទិន្នន័យ)", "ប្រកាសខុស (ព្យួរទុក)"))</f>
        <v/>
      </c>
      <c r="L2953" s="418" t="inlineStr"/>
      <c r="M2953" s="418" t="inlineStr"/>
      <c r="N2953" s="455" t="n"/>
      <c r="O2953" s="455">
        <f>IF(W2953&lt;0,AI2953,I2953)</f>
        <v/>
      </c>
      <c r="P2953" s="455">
        <f>I2953-O2953</f>
        <v/>
      </c>
      <c r="Q2953" s="418" t="n"/>
      <c r="R2953" s="418" t="inlineStr">
        <is>
          <t>YM-0030</t>
        </is>
      </c>
      <c r="S2953" s="418" t="inlineStr"/>
      <c r="T2953" s="418">
        <f>R2953=S2953</f>
        <v/>
      </c>
      <c r="U2953" s="418">
        <f>AND(MONTH(F2953)=MONTH(Y2953), YEAR(F2953)=YEAR(Y2953))</f>
        <v/>
      </c>
      <c r="V2953" s="418">
        <f>AND(AC2953&lt;&gt;"", 'Company information'!D$4&lt;&gt;"", RIGHT(SUBSTITUTE(AC2953,"-",""),9)=RIGHT(SUBSTITUTE('Company information'!D$4,"-",""),9))</f>
        <v/>
      </c>
      <c r="W2953" s="418">
        <f>AI2953-I2953</f>
        <v/>
      </c>
      <c r="X2953" s="455" t="n"/>
      <c r="Y2953" s="417" t="n"/>
      <c r="Z2953" s="418" t="n"/>
      <c r="AA2953" s="418" t="n"/>
      <c r="AB2953" s="418" t="n"/>
      <c r="AC2953" s="418" t="n"/>
      <c r="AD2953" s="418" t="n"/>
      <c r="AE2953" s="455" t="n"/>
      <c r="AF2953" s="455" t="n"/>
      <c r="AG2953" s="455" t="n"/>
      <c r="AH2953" s="455" t="n"/>
      <c r="AI2953" s="455" t="n"/>
      <c r="AJ2953" s="455" t="n"/>
      <c r="AK2953" s="455" t="n"/>
      <c r="AL2953" s="455" t="n"/>
      <c r="AM2953" s="455" t="n"/>
      <c r="AN2953" s="455" t="n"/>
      <c r="AO2953" s="455" t="n"/>
      <c r="AP2953" s="455" t="n"/>
      <c r="AQ2953" s="455" t="n"/>
      <c r="AR2953" s="418" t="n"/>
      <c r="AS2953" s="418" t="n"/>
      <c r="AT2953" s="418" t="n"/>
    </row>
    <row r="2954">
      <c r="A2954" s="417" t="n">
        <v>2945</v>
      </c>
      <c r="B2954" s="418" t="inlineStr">
        <is>
          <t>Paper Label</t>
        </is>
      </c>
      <c r="C2954" s="418" t="inlineStr">
        <is>
          <t>ស៊ីន ហ្វី យ៉ាង ព្រីនធីង &amp; អិកសេសសឺរី ឯ.ក</t>
        </is>
      </c>
      <c r="D2954" s="418" t="inlineStr">
        <is>
          <t>K010-901906822</t>
        </is>
      </c>
      <c r="E2954" s="418" t="inlineStr">
        <is>
          <t>XFY-YD20220131</t>
        </is>
      </c>
      <c r="F2954" s="419" t="n">
        <v>44803</v>
      </c>
      <c r="G2954" s="420" t="n">
        <v>610164</v>
      </c>
      <c r="H2954" s="418" t="n"/>
      <c r="I2954" s="455" t="n">
        <v>610164</v>
      </c>
      <c r="J2954" s="418">
        <f>IF(L2954&lt;&gt;"",L2954,K2954)</f>
        <v/>
      </c>
      <c r="K2954" s="418">
        <f>IF(AND(T2954=TRUE, U2954=TRUE, V2954=TRUE), IF(W2954&lt;-0.05, "អនុញ្ញាត (អ្នកផ្គត់ផ្គង់ប្រកាសខ្វះ)", "បានប្រកាស (អនុញ្ញាត)"), IF(AND(T2954=FALSE, U2954=FALSE, V2954=FALSE), "ព្យួរទុក (មិនមានទិន្នន័យ)", "ប្រកាសខុស (ព្យួរទុក)"))</f>
        <v/>
      </c>
      <c r="L2954" s="418" t="inlineStr"/>
      <c r="M2954" s="418" t="inlineStr"/>
      <c r="N2954" s="455" t="n"/>
      <c r="O2954" s="455">
        <f>IF(W2954&lt;0,AI2954,I2954)</f>
        <v/>
      </c>
      <c r="P2954" s="455">
        <f>I2954-O2954</f>
        <v/>
      </c>
      <c r="Q2954" s="418" t="n"/>
      <c r="R2954" s="418" t="inlineStr">
        <is>
          <t>XFY-YD20220131</t>
        </is>
      </c>
      <c r="S2954" s="418" t="inlineStr"/>
      <c r="T2954" s="418">
        <f>R2954=S2954</f>
        <v/>
      </c>
      <c r="U2954" s="418">
        <f>AND(MONTH(F2954)=MONTH(Y2954), YEAR(F2954)=YEAR(Y2954))</f>
        <v/>
      </c>
      <c r="V2954" s="418">
        <f>AND(AC2954&lt;&gt;"", 'Company information'!D$4&lt;&gt;"", RIGHT(SUBSTITUTE(AC2954,"-",""),9)=RIGHT(SUBSTITUTE('Company information'!D$4,"-",""),9))</f>
        <v/>
      </c>
      <c r="W2954" s="418">
        <f>AI2954-I2954</f>
        <v/>
      </c>
      <c r="X2954" s="455" t="n"/>
      <c r="Y2954" s="417" t="n"/>
      <c r="Z2954" s="418" t="n"/>
      <c r="AA2954" s="418" t="n"/>
      <c r="AB2954" s="418" t="n"/>
      <c r="AC2954" s="418" t="n"/>
      <c r="AD2954" s="418" t="n"/>
      <c r="AE2954" s="455" t="n"/>
      <c r="AF2954" s="455" t="n"/>
      <c r="AG2954" s="455" t="n"/>
      <c r="AH2954" s="455" t="n"/>
      <c r="AI2954" s="455" t="n"/>
      <c r="AJ2954" s="455" t="n"/>
      <c r="AK2954" s="455" t="n"/>
      <c r="AL2954" s="455" t="n"/>
      <c r="AM2954" s="455" t="n"/>
      <c r="AN2954" s="455" t="n"/>
      <c r="AO2954" s="455" t="n"/>
      <c r="AP2954" s="455" t="n"/>
      <c r="AQ2954" s="455" t="n"/>
      <c r="AR2954" s="418" t="n"/>
      <c r="AS2954" s="418" t="n"/>
      <c r="AT2954" s="418" t="n"/>
    </row>
    <row r="2955">
      <c r="A2955" s="417" t="n">
        <v>2946</v>
      </c>
      <c r="B2955" s="418" t="inlineStr">
        <is>
          <t>Color Box</t>
        </is>
      </c>
      <c r="C2955" s="418" t="inlineStr">
        <is>
          <t>វីង ចេង ភែកឃីជីង ឯ.ក</t>
        </is>
      </c>
      <c r="D2955" s="418" t="inlineStr">
        <is>
          <t>L001-902102915</t>
        </is>
      </c>
      <c r="E2955" s="418" t="inlineStr">
        <is>
          <t>TI0396</t>
        </is>
      </c>
      <c r="F2955" s="419" t="n">
        <v>44804</v>
      </c>
      <c r="G2955" s="420" t="n">
        <v>7994557</v>
      </c>
      <c r="H2955" s="418" t="n"/>
      <c r="I2955" s="455" t="n">
        <v>7994557</v>
      </c>
      <c r="J2955" s="418">
        <f>IF(L2955&lt;&gt;"",L2955,K2955)</f>
        <v/>
      </c>
      <c r="K2955" s="418">
        <f>IF(AND(T2955=TRUE, U2955=TRUE, V2955=TRUE), IF(W2955&lt;-0.05, "អនុញ្ញាត (អ្នកផ្គត់ផ្គង់ប្រកាសខ្វះ)", "បានប្រកាស (អនុញ្ញាត)"), IF(AND(T2955=FALSE, U2955=FALSE, V2955=FALSE), "ព្យួរទុក (មិនមានទិន្នន័យ)", "ប្រកាសខុស (ព្យួរទុក)"))</f>
        <v/>
      </c>
      <c r="L2955" s="418" t="inlineStr"/>
      <c r="M2955" s="418" t="inlineStr"/>
      <c r="N2955" s="455" t="n"/>
      <c r="O2955" s="455">
        <f>IF(W2955&lt;0,AI2955,I2955)</f>
        <v/>
      </c>
      <c r="P2955" s="455">
        <f>I2955-O2955</f>
        <v/>
      </c>
      <c r="Q2955" s="418" t="n"/>
      <c r="R2955" s="418" t="inlineStr">
        <is>
          <t>TI0396</t>
        </is>
      </c>
      <c r="S2955" s="418" t="inlineStr"/>
      <c r="T2955" s="418">
        <f>R2955=S2955</f>
        <v/>
      </c>
      <c r="U2955" s="418">
        <f>AND(MONTH(F2955)=MONTH(Y2955), YEAR(F2955)=YEAR(Y2955))</f>
        <v/>
      </c>
      <c r="V2955" s="418">
        <f>AND(AC2955&lt;&gt;"", 'Company information'!D$4&lt;&gt;"", RIGHT(SUBSTITUTE(AC2955,"-",""),9)=RIGHT(SUBSTITUTE('Company information'!D$4,"-",""),9))</f>
        <v/>
      </c>
      <c r="W2955" s="418">
        <f>AI2955-I2955</f>
        <v/>
      </c>
      <c r="X2955" s="455" t="n"/>
      <c r="Y2955" s="417" t="n"/>
      <c r="Z2955" s="418" t="n"/>
      <c r="AA2955" s="418" t="n"/>
      <c r="AB2955" s="418" t="n"/>
      <c r="AC2955" s="418" t="n"/>
      <c r="AD2955" s="418" t="n"/>
      <c r="AE2955" s="455" t="n"/>
      <c r="AF2955" s="455" t="n"/>
      <c r="AG2955" s="455" t="n"/>
      <c r="AH2955" s="455" t="n"/>
      <c r="AI2955" s="455" t="n"/>
      <c r="AJ2955" s="455" t="n"/>
      <c r="AK2955" s="455" t="n"/>
      <c r="AL2955" s="455" t="n"/>
      <c r="AM2955" s="455" t="n"/>
      <c r="AN2955" s="455" t="n"/>
      <c r="AO2955" s="455" t="n"/>
      <c r="AP2955" s="455" t="n"/>
      <c r="AQ2955" s="455" t="n"/>
      <c r="AR2955" s="418" t="n"/>
      <c r="AS2955" s="418" t="n"/>
      <c r="AT2955" s="418" t="n"/>
    </row>
    <row r="2956">
      <c r="A2956" s="417" t="n">
        <v>2947</v>
      </c>
      <c r="B2956" s="418" t="inlineStr">
        <is>
          <t>Cartons</t>
        </is>
      </c>
      <c r="C2956" s="418" t="inlineStr">
        <is>
          <t>ស៊ីងហ្គាពួរ កាតុង (ខេមបូឌា)</t>
        </is>
      </c>
      <c r="D2956" s="418" t="inlineStr">
        <is>
          <t>L001-100121322</t>
        </is>
      </c>
      <c r="E2956" s="418" t="inlineStr">
        <is>
          <t>V0019746</t>
        </is>
      </c>
      <c r="F2956" s="419" t="n">
        <v>44798</v>
      </c>
      <c r="G2956" s="420" t="n">
        <v>664317</v>
      </c>
      <c r="H2956" s="418" t="n"/>
      <c r="I2956" s="455" t="n">
        <v>664317</v>
      </c>
      <c r="J2956" s="418">
        <f>IF(L2956&lt;&gt;"",L2956,K2956)</f>
        <v/>
      </c>
      <c r="K2956" s="418">
        <f>IF(AND(T2956=TRUE, U2956=TRUE, V2956=TRUE), IF(W2956&lt;-0.05, "អនុញ្ញាត (អ្នកផ្គត់ផ្គង់ប្រកាសខ្វះ)", "បានប្រកាស (អនុញ្ញាត)"), IF(AND(T2956=FALSE, U2956=FALSE, V2956=FALSE), "ព្យួរទុក (មិនមានទិន្នន័យ)", "ប្រកាសខុស (ព្យួរទុក)"))</f>
        <v/>
      </c>
      <c r="L2956" s="418" t="inlineStr"/>
      <c r="M2956" s="418" t="inlineStr"/>
      <c r="N2956" s="455" t="n"/>
      <c r="O2956" s="455">
        <f>IF(W2956&lt;0,AI2956,I2956)</f>
        <v/>
      </c>
      <c r="P2956" s="455">
        <f>I2956-O2956</f>
        <v/>
      </c>
      <c r="Q2956" s="418" t="n"/>
      <c r="R2956" s="418" t="inlineStr">
        <is>
          <t>V0019746</t>
        </is>
      </c>
      <c r="S2956" s="418" t="inlineStr"/>
      <c r="T2956" s="418">
        <f>R2956=S2956</f>
        <v/>
      </c>
      <c r="U2956" s="418">
        <f>AND(MONTH(F2956)=MONTH(Y2956), YEAR(F2956)=YEAR(Y2956))</f>
        <v/>
      </c>
      <c r="V2956" s="418">
        <f>AND(AC2956&lt;&gt;"", 'Company information'!D$4&lt;&gt;"", RIGHT(SUBSTITUTE(AC2956,"-",""),9)=RIGHT(SUBSTITUTE('Company information'!D$4,"-",""),9))</f>
        <v/>
      </c>
      <c r="W2956" s="418">
        <f>AI2956-I2956</f>
        <v/>
      </c>
      <c r="X2956" s="455" t="n"/>
      <c r="Y2956" s="417" t="n"/>
      <c r="Z2956" s="418" t="n"/>
      <c r="AA2956" s="418" t="n"/>
      <c r="AB2956" s="418" t="n"/>
      <c r="AC2956" s="418" t="n"/>
      <c r="AD2956" s="418" t="n"/>
      <c r="AE2956" s="455" t="n"/>
      <c r="AF2956" s="455" t="n"/>
      <c r="AG2956" s="455" t="n"/>
      <c r="AH2956" s="455" t="n"/>
      <c r="AI2956" s="455" t="n"/>
      <c r="AJ2956" s="455" t="n"/>
      <c r="AK2956" s="455" t="n"/>
      <c r="AL2956" s="455" t="n"/>
      <c r="AM2956" s="455" t="n"/>
      <c r="AN2956" s="455" t="n"/>
      <c r="AO2956" s="455" t="n"/>
      <c r="AP2956" s="455" t="n"/>
      <c r="AQ2956" s="455" t="n"/>
      <c r="AR2956" s="418" t="n"/>
      <c r="AS2956" s="418" t="n"/>
      <c r="AT2956" s="418" t="n"/>
    </row>
    <row r="2957">
      <c r="A2957" s="417" t="n">
        <v>2948</v>
      </c>
      <c r="B2957" s="418" t="inlineStr">
        <is>
          <t>Cartons</t>
        </is>
      </c>
      <c r="C2957" s="418" t="inlineStr">
        <is>
          <t>ស៊ីងហ្គាពួរ កាតុង (ខេមបូឌា)</t>
        </is>
      </c>
      <c r="D2957" s="418" t="inlineStr">
        <is>
          <t>L001-100121322</t>
        </is>
      </c>
      <c r="E2957" s="418" t="inlineStr">
        <is>
          <t>V0019742</t>
        </is>
      </c>
      <c r="F2957" s="419" t="n">
        <v>44797</v>
      </c>
      <c r="G2957" s="420" t="n">
        <v>667485</v>
      </c>
      <c r="H2957" s="418" t="n"/>
      <c r="I2957" s="455" t="n">
        <v>667485</v>
      </c>
      <c r="J2957" s="418">
        <f>IF(L2957&lt;&gt;"",L2957,K2957)</f>
        <v/>
      </c>
      <c r="K2957" s="418">
        <f>IF(AND(T2957=TRUE, U2957=TRUE, V2957=TRUE), IF(W2957&lt;-0.05, "អនុញ្ញាត (អ្នកផ្គត់ផ្គង់ប្រកាសខ្វះ)", "បានប្រកាស (អនុញ្ញាត)"), IF(AND(T2957=FALSE, U2957=FALSE, V2957=FALSE), "ព្យួរទុក (មិនមានទិន្នន័យ)", "ប្រកាសខុស (ព្យួរទុក)"))</f>
        <v/>
      </c>
      <c r="L2957" s="418" t="inlineStr"/>
      <c r="M2957" s="418" t="inlineStr"/>
      <c r="N2957" s="455" t="n"/>
      <c r="O2957" s="455">
        <f>IF(W2957&lt;0,AI2957,I2957)</f>
        <v/>
      </c>
      <c r="P2957" s="455">
        <f>I2957-O2957</f>
        <v/>
      </c>
      <c r="Q2957" s="418" t="n"/>
      <c r="R2957" s="418" t="inlineStr">
        <is>
          <t>V0019742</t>
        </is>
      </c>
      <c r="S2957" s="418" t="inlineStr"/>
      <c r="T2957" s="418">
        <f>R2957=S2957</f>
        <v/>
      </c>
      <c r="U2957" s="418">
        <f>AND(MONTH(F2957)=MONTH(Y2957), YEAR(F2957)=YEAR(Y2957))</f>
        <v/>
      </c>
      <c r="V2957" s="418">
        <f>AND(AC2957&lt;&gt;"", 'Company information'!D$4&lt;&gt;"", RIGHT(SUBSTITUTE(AC2957,"-",""),9)=RIGHT(SUBSTITUTE('Company information'!D$4,"-",""),9))</f>
        <v/>
      </c>
      <c r="W2957" s="418">
        <f>AI2957-I2957</f>
        <v/>
      </c>
      <c r="X2957" s="455" t="n"/>
      <c r="Y2957" s="417" t="n"/>
      <c r="Z2957" s="418" t="n"/>
      <c r="AA2957" s="418" t="n"/>
      <c r="AB2957" s="418" t="n"/>
      <c r="AC2957" s="418" t="n"/>
      <c r="AD2957" s="418" t="n"/>
      <c r="AE2957" s="455" t="n"/>
      <c r="AF2957" s="455" t="n"/>
      <c r="AG2957" s="455" t="n"/>
      <c r="AH2957" s="455" t="n"/>
      <c r="AI2957" s="455" t="n"/>
      <c r="AJ2957" s="455" t="n"/>
      <c r="AK2957" s="455" t="n"/>
      <c r="AL2957" s="455" t="n"/>
      <c r="AM2957" s="455" t="n"/>
      <c r="AN2957" s="455" t="n"/>
      <c r="AO2957" s="455" t="n"/>
      <c r="AP2957" s="455" t="n"/>
      <c r="AQ2957" s="455" t="n"/>
      <c r="AR2957" s="418" t="n"/>
      <c r="AS2957" s="418" t="n"/>
      <c r="AT2957" s="418" t="n"/>
    </row>
    <row r="2958">
      <c r="A2958" s="417" t="n">
        <v>2949</v>
      </c>
      <c r="B2958" s="418" t="inlineStr">
        <is>
          <t>Cartons</t>
        </is>
      </c>
      <c r="C2958" s="418" t="inlineStr">
        <is>
          <t>ស៊ីងហ្គាពួរ កាតុង (ខេមបូឌា)</t>
        </is>
      </c>
      <c r="D2958" s="418" t="inlineStr">
        <is>
          <t>L001-100121322</t>
        </is>
      </c>
      <c r="E2958" s="418" t="inlineStr">
        <is>
          <t>V0019747</t>
        </is>
      </c>
      <c r="F2958" s="419" t="n">
        <v>44798</v>
      </c>
      <c r="G2958" s="420" t="n">
        <v>137719</v>
      </c>
      <c r="H2958" s="418" t="n"/>
      <c r="I2958" s="455" t="n">
        <v>137719</v>
      </c>
      <c r="J2958" s="418">
        <f>IF(L2958&lt;&gt;"",L2958,K2958)</f>
        <v/>
      </c>
      <c r="K2958" s="418">
        <f>IF(AND(T2958=TRUE, U2958=TRUE, V2958=TRUE), IF(W2958&lt;-0.05, "អនុញ្ញាត (អ្នកផ្គត់ផ្គង់ប្រកាសខ្វះ)", "បានប្រកាស (អនុញ្ញាត)"), IF(AND(T2958=FALSE, U2958=FALSE, V2958=FALSE), "ព្យួរទុក (មិនមានទិន្នន័យ)", "ប្រកាសខុស (ព្យួរទុក)"))</f>
        <v/>
      </c>
      <c r="L2958" s="418" t="inlineStr"/>
      <c r="M2958" s="418" t="inlineStr"/>
      <c r="N2958" s="455" t="n"/>
      <c r="O2958" s="455">
        <f>IF(W2958&lt;0,AI2958,I2958)</f>
        <v/>
      </c>
      <c r="P2958" s="455">
        <f>I2958-O2958</f>
        <v/>
      </c>
      <c r="Q2958" s="418" t="n"/>
      <c r="R2958" s="418" t="inlineStr">
        <is>
          <t>V0019747</t>
        </is>
      </c>
      <c r="S2958" s="418" t="inlineStr"/>
      <c r="T2958" s="418">
        <f>R2958=S2958</f>
        <v/>
      </c>
      <c r="U2958" s="418">
        <f>AND(MONTH(F2958)=MONTH(Y2958), YEAR(F2958)=YEAR(Y2958))</f>
        <v/>
      </c>
      <c r="V2958" s="418">
        <f>AND(AC2958&lt;&gt;"", 'Company information'!D$4&lt;&gt;"", RIGHT(SUBSTITUTE(AC2958,"-",""),9)=RIGHT(SUBSTITUTE('Company information'!D$4,"-",""),9))</f>
        <v/>
      </c>
      <c r="W2958" s="418">
        <f>AI2958-I2958</f>
        <v/>
      </c>
      <c r="X2958" s="455" t="n"/>
      <c r="Y2958" s="417" t="n"/>
      <c r="Z2958" s="418" t="n"/>
      <c r="AA2958" s="418" t="n"/>
      <c r="AB2958" s="418" t="n"/>
      <c r="AC2958" s="418" t="n"/>
      <c r="AD2958" s="418" t="n"/>
      <c r="AE2958" s="455" t="n"/>
      <c r="AF2958" s="455" t="n"/>
      <c r="AG2958" s="455" t="n"/>
      <c r="AH2958" s="455" t="n"/>
      <c r="AI2958" s="455" t="n"/>
      <c r="AJ2958" s="455" t="n"/>
      <c r="AK2958" s="455" t="n"/>
      <c r="AL2958" s="455" t="n"/>
      <c r="AM2958" s="455" t="n"/>
      <c r="AN2958" s="455" t="n"/>
      <c r="AO2958" s="455" t="n"/>
      <c r="AP2958" s="455" t="n"/>
      <c r="AQ2958" s="455" t="n"/>
      <c r="AR2958" s="418" t="n"/>
      <c r="AS2958" s="418" t="n"/>
      <c r="AT2958" s="418" t="n"/>
    </row>
    <row r="2959">
      <c r="A2959" s="417" t="n">
        <v>2950</v>
      </c>
      <c r="B2959" s="418" t="inlineStr">
        <is>
          <t>Cartons</t>
        </is>
      </c>
      <c r="C2959" s="418" t="inlineStr">
        <is>
          <t>ស៊ីងហ្គាពួរ កាតុង (ខេមបូឌា)</t>
        </is>
      </c>
      <c r="D2959" s="418" t="inlineStr">
        <is>
          <t>L001-100121322</t>
        </is>
      </c>
      <c r="E2959" s="418" t="inlineStr">
        <is>
          <t>V0019732</t>
        </is>
      </c>
      <c r="F2959" s="419" t="n">
        <v>44796</v>
      </c>
      <c r="G2959" s="420" t="n">
        <v>688258</v>
      </c>
      <c r="H2959" s="418" t="n"/>
      <c r="I2959" s="455" t="n">
        <v>688258</v>
      </c>
      <c r="J2959" s="418">
        <f>IF(L2959&lt;&gt;"",L2959,K2959)</f>
        <v/>
      </c>
      <c r="K2959" s="418">
        <f>IF(AND(T2959=TRUE, U2959=TRUE, V2959=TRUE), IF(W2959&lt;-0.05, "អនុញ្ញាត (អ្នកផ្គត់ផ្គង់ប្រកាសខ្វះ)", "បានប្រកាស (អនុញ្ញាត)"), IF(AND(T2959=FALSE, U2959=FALSE, V2959=FALSE), "ព្យួរទុក (មិនមានទិន្នន័យ)", "ប្រកាសខុស (ព្យួរទុក)"))</f>
        <v/>
      </c>
      <c r="L2959" s="418" t="inlineStr"/>
      <c r="M2959" s="418" t="inlineStr"/>
      <c r="N2959" s="455" t="n"/>
      <c r="O2959" s="455">
        <f>IF(W2959&lt;0,AI2959,I2959)</f>
        <v/>
      </c>
      <c r="P2959" s="455">
        <f>I2959-O2959</f>
        <v/>
      </c>
      <c r="Q2959" s="418" t="n"/>
      <c r="R2959" s="418" t="inlineStr">
        <is>
          <t>V0019732</t>
        </is>
      </c>
      <c r="S2959" s="418" t="inlineStr"/>
      <c r="T2959" s="418">
        <f>R2959=S2959</f>
        <v/>
      </c>
      <c r="U2959" s="418">
        <f>AND(MONTH(F2959)=MONTH(Y2959), YEAR(F2959)=YEAR(Y2959))</f>
        <v/>
      </c>
      <c r="V2959" s="418">
        <f>AND(AC2959&lt;&gt;"", 'Company information'!D$4&lt;&gt;"", RIGHT(SUBSTITUTE(AC2959,"-",""),9)=RIGHT(SUBSTITUTE('Company information'!D$4,"-",""),9))</f>
        <v/>
      </c>
      <c r="W2959" s="418">
        <f>AI2959-I2959</f>
        <v/>
      </c>
      <c r="X2959" s="455" t="n"/>
      <c r="Y2959" s="417" t="n"/>
      <c r="Z2959" s="418" t="n"/>
      <c r="AA2959" s="418" t="n"/>
      <c r="AB2959" s="418" t="n"/>
      <c r="AC2959" s="418" t="n"/>
      <c r="AD2959" s="418" t="n"/>
      <c r="AE2959" s="455" t="n"/>
      <c r="AF2959" s="455" t="n"/>
      <c r="AG2959" s="455" t="n"/>
      <c r="AH2959" s="455" t="n"/>
      <c r="AI2959" s="455" t="n"/>
      <c r="AJ2959" s="455" t="n"/>
      <c r="AK2959" s="455" t="n"/>
      <c r="AL2959" s="455" t="n"/>
      <c r="AM2959" s="455" t="n"/>
      <c r="AN2959" s="455" t="n"/>
      <c r="AO2959" s="455" t="n"/>
      <c r="AP2959" s="455" t="n"/>
      <c r="AQ2959" s="455" t="n"/>
      <c r="AR2959" s="418" t="n"/>
      <c r="AS2959" s="418" t="n"/>
      <c r="AT2959" s="418" t="n"/>
    </row>
    <row r="2960">
      <c r="A2960" s="417" t="n">
        <v>2951</v>
      </c>
      <c r="B2960" s="418" t="inlineStr">
        <is>
          <t>Cartons</t>
        </is>
      </c>
      <c r="C2960" s="418" t="inlineStr">
        <is>
          <t>ស៊ីងហ្គាពួរ កាតុង (ខេមបូឌា)</t>
        </is>
      </c>
      <c r="D2960" s="418" t="inlineStr">
        <is>
          <t>L001-100121322</t>
        </is>
      </c>
      <c r="E2960" s="418" t="inlineStr">
        <is>
          <t>V0019719</t>
        </is>
      </c>
      <c r="F2960" s="419" t="n">
        <v>44796</v>
      </c>
      <c r="G2960" s="420" t="n">
        <v>499244</v>
      </c>
      <c r="H2960" s="418" t="n"/>
      <c r="I2960" s="455" t="n">
        <v>499244</v>
      </c>
      <c r="J2960" s="418">
        <f>IF(L2960&lt;&gt;"",L2960,K2960)</f>
        <v/>
      </c>
      <c r="K2960" s="418">
        <f>IF(AND(T2960=TRUE, U2960=TRUE, V2960=TRUE), IF(W2960&lt;-0.05, "អនុញ្ញាត (អ្នកផ្គត់ផ្គង់ប្រកាសខ្វះ)", "បានប្រកាស (អនុញ្ញាត)"), IF(AND(T2960=FALSE, U2960=FALSE, V2960=FALSE), "ព្យួរទុក (មិនមានទិន្នន័យ)", "ប្រកាសខុស (ព្យួរទុក)"))</f>
        <v/>
      </c>
      <c r="L2960" s="418" t="inlineStr"/>
      <c r="M2960" s="418" t="inlineStr"/>
      <c r="N2960" s="455" t="n"/>
      <c r="O2960" s="455">
        <f>IF(W2960&lt;0,AI2960,I2960)</f>
        <v/>
      </c>
      <c r="P2960" s="455">
        <f>I2960-O2960</f>
        <v/>
      </c>
      <c r="Q2960" s="418" t="n"/>
      <c r="R2960" s="418" t="inlineStr">
        <is>
          <t>V0019719</t>
        </is>
      </c>
      <c r="S2960" s="418" t="inlineStr"/>
      <c r="T2960" s="418">
        <f>R2960=S2960</f>
        <v/>
      </c>
      <c r="U2960" s="418">
        <f>AND(MONTH(F2960)=MONTH(Y2960), YEAR(F2960)=YEAR(Y2960))</f>
        <v/>
      </c>
      <c r="V2960" s="418">
        <f>AND(AC2960&lt;&gt;"", 'Company information'!D$4&lt;&gt;"", RIGHT(SUBSTITUTE(AC2960,"-",""),9)=RIGHT(SUBSTITUTE('Company information'!D$4,"-",""),9))</f>
        <v/>
      </c>
      <c r="W2960" s="418">
        <f>AI2960-I2960</f>
        <v/>
      </c>
      <c r="X2960" s="455" t="n"/>
      <c r="Y2960" s="417" t="n"/>
      <c r="Z2960" s="418" t="n"/>
      <c r="AA2960" s="418" t="n"/>
      <c r="AB2960" s="418" t="n"/>
      <c r="AC2960" s="418" t="n"/>
      <c r="AD2960" s="418" t="n"/>
      <c r="AE2960" s="455" t="n"/>
      <c r="AF2960" s="455" t="n"/>
      <c r="AG2960" s="455" t="n"/>
      <c r="AH2960" s="455" t="n"/>
      <c r="AI2960" s="455" t="n"/>
      <c r="AJ2960" s="455" t="n"/>
      <c r="AK2960" s="455" t="n"/>
      <c r="AL2960" s="455" t="n"/>
      <c r="AM2960" s="455" t="n"/>
      <c r="AN2960" s="455" t="n"/>
      <c r="AO2960" s="455" t="n"/>
      <c r="AP2960" s="455" t="n"/>
      <c r="AQ2960" s="455" t="n"/>
      <c r="AR2960" s="418" t="n"/>
      <c r="AS2960" s="418" t="n"/>
      <c r="AT2960" s="418" t="n"/>
    </row>
    <row r="2961">
      <c r="A2961" s="417" t="n">
        <v>2952</v>
      </c>
      <c r="B2961" s="418" t="inlineStr">
        <is>
          <t>Cartons</t>
        </is>
      </c>
      <c r="C2961" s="418" t="inlineStr">
        <is>
          <t>ស៊ីងហ្គាពួរ កាតុង (ខេមបូឌា)</t>
        </is>
      </c>
      <c r="D2961" s="418" t="inlineStr">
        <is>
          <t>L001-100121322</t>
        </is>
      </c>
      <c r="E2961" s="418" t="inlineStr">
        <is>
          <t>V0019718</t>
        </is>
      </c>
      <c r="F2961" s="419" t="n">
        <v>44795</v>
      </c>
      <c r="G2961" s="420" t="n">
        <v>166374</v>
      </c>
      <c r="H2961" s="418" t="n"/>
      <c r="I2961" s="455" t="n">
        <v>166374</v>
      </c>
      <c r="J2961" s="418">
        <f>IF(L2961&lt;&gt;"",L2961,K2961)</f>
        <v/>
      </c>
      <c r="K2961" s="418">
        <f>IF(AND(T2961=TRUE, U2961=TRUE, V2961=TRUE), IF(W2961&lt;-0.05, "អនុញ្ញាត (អ្នកផ្គត់ផ្គង់ប្រកាសខ្វះ)", "បានប្រកាស (អនុញ្ញាត)"), IF(AND(T2961=FALSE, U2961=FALSE, V2961=FALSE), "ព្យួរទុក (មិនមានទិន្នន័យ)", "ប្រកាសខុស (ព្យួរទុក)"))</f>
        <v/>
      </c>
      <c r="L2961" s="418" t="inlineStr"/>
      <c r="M2961" s="418" t="inlineStr"/>
      <c r="N2961" s="455" t="n"/>
      <c r="O2961" s="455">
        <f>IF(W2961&lt;0,AI2961,I2961)</f>
        <v/>
      </c>
      <c r="P2961" s="455">
        <f>I2961-O2961</f>
        <v/>
      </c>
      <c r="Q2961" s="418" t="n"/>
      <c r="R2961" s="418" t="inlineStr">
        <is>
          <t>V0019718</t>
        </is>
      </c>
      <c r="S2961" s="418" t="inlineStr"/>
      <c r="T2961" s="418">
        <f>R2961=S2961</f>
        <v/>
      </c>
      <c r="U2961" s="418">
        <f>AND(MONTH(F2961)=MONTH(Y2961), YEAR(F2961)=YEAR(Y2961))</f>
        <v/>
      </c>
      <c r="V2961" s="418">
        <f>AND(AC2961&lt;&gt;"", 'Company information'!D$4&lt;&gt;"", RIGHT(SUBSTITUTE(AC2961,"-",""),9)=RIGHT(SUBSTITUTE('Company information'!D$4,"-",""),9))</f>
        <v/>
      </c>
      <c r="W2961" s="418">
        <f>AI2961-I2961</f>
        <v/>
      </c>
      <c r="X2961" s="455" t="n"/>
      <c r="Y2961" s="417" t="n"/>
      <c r="Z2961" s="418" t="n"/>
      <c r="AA2961" s="418" t="n"/>
      <c r="AB2961" s="418" t="n"/>
      <c r="AC2961" s="418" t="n"/>
      <c r="AD2961" s="418" t="n"/>
      <c r="AE2961" s="455" t="n"/>
      <c r="AF2961" s="455" t="n"/>
      <c r="AG2961" s="455" t="n"/>
      <c r="AH2961" s="455" t="n"/>
      <c r="AI2961" s="455" t="n"/>
      <c r="AJ2961" s="455" t="n"/>
      <c r="AK2961" s="455" t="n"/>
      <c r="AL2961" s="455" t="n"/>
      <c r="AM2961" s="455" t="n"/>
      <c r="AN2961" s="455" t="n"/>
      <c r="AO2961" s="455" t="n"/>
      <c r="AP2961" s="455" t="n"/>
      <c r="AQ2961" s="455" t="n"/>
      <c r="AR2961" s="418" t="n"/>
      <c r="AS2961" s="418" t="n"/>
      <c r="AT2961" s="418" t="n"/>
    </row>
    <row r="2962">
      <c r="A2962" s="417" t="n">
        <v>2953</v>
      </c>
      <c r="B2962" s="418" t="inlineStr">
        <is>
          <t>Service Fee</t>
        </is>
      </c>
      <c r="C2962" s="418" t="inlineStr">
        <is>
          <t>ប្យួរ៉ូ វេរីតាស (ខេមបូឌា) លីមីធីត</t>
        </is>
      </c>
      <c r="D2962" s="418" t="inlineStr">
        <is>
          <t>L001-107024462</t>
        </is>
      </c>
      <c r="E2962" s="418" t="inlineStr">
        <is>
          <t>59013048</t>
        </is>
      </c>
      <c r="F2962" s="419" t="n">
        <v>44781</v>
      </c>
      <c r="G2962" s="420" t="n">
        <v>55643</v>
      </c>
      <c r="H2962" s="418" t="n"/>
      <c r="I2962" s="455" t="n">
        <v>55643</v>
      </c>
      <c r="J2962" s="418">
        <f>IF(L2962&lt;&gt;"",L2962,K2962)</f>
        <v/>
      </c>
      <c r="K2962" s="418">
        <f>IF(AND(T2962=TRUE, U2962=TRUE, V2962=TRUE), IF(W2962&lt;-0.05, "អនុញ្ញាត (អ្នកផ្គត់ផ្គង់ប្រកាសខ្វះ)", "បានប្រកាស (អនុញ្ញាត)"), IF(AND(T2962=FALSE, U2962=FALSE, V2962=FALSE), "ព្យួរទុក (មិនមានទិន្នន័យ)", "ប្រកាសខុស (ព្យួរទុក)"))</f>
        <v/>
      </c>
      <c r="L2962" s="418" t="inlineStr"/>
      <c r="M2962" s="418" t="inlineStr"/>
      <c r="N2962" s="455" t="n"/>
      <c r="O2962" s="455">
        <f>IF(W2962&lt;0,AI2962,I2962)</f>
        <v/>
      </c>
      <c r="P2962" s="455">
        <f>I2962-O2962</f>
        <v/>
      </c>
      <c r="Q2962" s="418" t="n"/>
      <c r="R2962" s="418" t="inlineStr">
        <is>
          <t>59013048</t>
        </is>
      </c>
      <c r="S2962" s="418" t="inlineStr">
        <is>
          <t>59013048</t>
        </is>
      </c>
      <c r="T2962" s="418">
        <f>R2962=S2962</f>
        <v/>
      </c>
      <c r="U2962" s="418">
        <f>AND(MONTH(F2962)=MONTH(Y2962), YEAR(F2962)=YEAR(Y2962))</f>
        <v/>
      </c>
      <c r="V2962" s="418">
        <f>AND(AC2962&lt;&gt;"", 'Company information'!D$4&lt;&gt;"", RIGHT(SUBSTITUTE(AC2962,"-",""),9)=RIGHT(SUBSTITUTE('Company information'!D$4,"-",""),9))</f>
        <v/>
      </c>
      <c r="W2962" s="418">
        <f>AI2962-I2962</f>
        <v/>
      </c>
      <c r="X2962" s="455" t="n"/>
      <c r="Y2962" s="419" t="n">
        <v>44781</v>
      </c>
      <c r="Z2962" s="418" t="inlineStr">
        <is>
          <t>59013048</t>
        </is>
      </c>
      <c r="AA2962" s="418" t="inlineStr"/>
      <c r="AB2962" s="418" t="inlineStr">
        <is>
          <t>បុគ្គលជាប់អាករ</t>
        </is>
      </c>
      <c r="AC2962" s="418" t="inlineStr">
        <is>
          <t>L001-901905215</t>
        </is>
      </c>
      <c r="AD2962" s="418" t="inlineStr">
        <is>
          <t>វីអ៊ីស៊ិន (ខេមបូឌា) អ៊ិនដាសស្ទ្រី ឯ.ក</t>
        </is>
      </c>
      <c r="AE2962" s="455" t="n">
        <v>612092</v>
      </c>
      <c r="AF2962" s="455" t="n">
        <v>556447</v>
      </c>
      <c r="AG2962" s="455" t="n">
        <v>0</v>
      </c>
      <c r="AH2962" s="455" t="n">
        <v>0</v>
      </c>
      <c r="AI2962" s="455" t="n">
        <v>55645</v>
      </c>
      <c r="AJ2962" s="455" t="n">
        <v>0</v>
      </c>
      <c r="AK2962" s="455" t="n">
        <v>0</v>
      </c>
      <c r="AL2962" s="455" t="n">
        <v>0</v>
      </c>
      <c r="AM2962" s="455" t="n">
        <v>0</v>
      </c>
      <c r="AN2962" s="455" t="n">
        <v>0</v>
      </c>
      <c r="AO2962" s="455" t="n">
        <v>0</v>
      </c>
      <c r="AP2962" s="455" t="n">
        <v>0</v>
      </c>
      <c r="AQ2962" s="455" t="n">
        <v>0</v>
      </c>
      <c r="AR2962" s="418" t="inlineStr"/>
      <c r="AS2962" s="418" t="inlineStr">
        <is>
          <t>ចំនូលបានមកពីការលក់</t>
        </is>
      </c>
      <c r="AT2962" s="418" t="inlineStr">
        <is>
          <t>បានប្រកាសពន្ធ</t>
        </is>
      </c>
    </row>
    <row r="2963">
      <c r="A2963" s="417" t="n">
        <v>2954</v>
      </c>
      <c r="B2963" s="418" t="inlineStr"/>
      <c r="C2963" s="418" t="inlineStr">
        <is>
          <t>ស្ត្រេតស៍ អ៊ិនធើណេសិនណល ភីធីអ៊ី អិលធីឌី</t>
        </is>
      </c>
      <c r="D2963" s="418" t="inlineStr">
        <is>
          <t>L001-100045162</t>
        </is>
      </c>
      <c r="E2963" s="418" t="inlineStr">
        <is>
          <t>1918302</t>
        </is>
      </c>
      <c r="F2963" s="419" t="n">
        <v>43734</v>
      </c>
      <c r="G2963" s="420" t="n">
        <v>202208</v>
      </c>
      <c r="H2963" s="418" t="n"/>
      <c r="I2963" s="455" t="n">
        <v>202208</v>
      </c>
      <c r="J2963" s="418">
        <f>IF(L2963&lt;&gt;"",L2963,K2963)</f>
        <v/>
      </c>
      <c r="K2963" s="418">
        <f>IF(AND(T2963=TRUE, U2963=TRUE, V2963=TRUE), IF(W2963&lt;-0.05, "អនុញ្ញាត (អ្នកផ្គត់ផ្គង់ប្រកាសខ្វះ)", "បានប្រកាស (អនុញ្ញាត)"), IF(AND(T2963=FALSE, U2963=FALSE, V2963=FALSE), "ព្យួរទុក (មិនមានទិន្នន័យ)", "ប្រកាសខុស (ព្យួរទុក)"))</f>
        <v/>
      </c>
      <c r="L2963" s="418" t="inlineStr"/>
      <c r="M2963" s="418" t="inlineStr"/>
      <c r="N2963" s="455" t="n"/>
      <c r="O2963" s="455">
        <f>IF(W2963&lt;0,AI2963,I2963)</f>
        <v/>
      </c>
      <c r="P2963" s="455">
        <f>I2963-O2963</f>
        <v/>
      </c>
      <c r="Q2963" s="418" t="n"/>
      <c r="R2963" s="418" t="inlineStr">
        <is>
          <t>1918302</t>
        </is>
      </c>
      <c r="S2963" s="418" t="inlineStr"/>
      <c r="T2963" s="418">
        <f>R2963=S2963</f>
        <v/>
      </c>
      <c r="U2963" s="418">
        <f>AND(MONTH(F2963)=MONTH(Y2963), YEAR(F2963)=YEAR(Y2963))</f>
        <v/>
      </c>
      <c r="V2963" s="418">
        <f>AND(AC2963&lt;&gt;"", 'Company information'!D$4&lt;&gt;"", RIGHT(SUBSTITUTE(AC2963,"-",""),9)=RIGHT(SUBSTITUTE('Company information'!D$4,"-",""),9))</f>
        <v/>
      </c>
      <c r="W2963" s="418">
        <f>AI2963-I2963</f>
        <v/>
      </c>
      <c r="X2963" s="455" t="n"/>
      <c r="Y2963" s="417" t="n"/>
      <c r="Z2963" s="418" t="n"/>
      <c r="AA2963" s="418" t="n"/>
      <c r="AB2963" s="418" t="n"/>
      <c r="AC2963" s="418" t="n"/>
      <c r="AD2963" s="418" t="n"/>
      <c r="AE2963" s="455" t="n"/>
      <c r="AF2963" s="455" t="n"/>
      <c r="AG2963" s="455" t="n"/>
      <c r="AH2963" s="455" t="n"/>
      <c r="AI2963" s="455" t="n"/>
      <c r="AJ2963" s="455" t="n"/>
      <c r="AK2963" s="455" t="n"/>
      <c r="AL2963" s="455" t="n"/>
      <c r="AM2963" s="455" t="n"/>
      <c r="AN2963" s="455" t="n"/>
      <c r="AO2963" s="455" t="n"/>
      <c r="AP2963" s="455" t="n"/>
      <c r="AQ2963" s="455" t="n"/>
      <c r="AR2963" s="418" t="n"/>
      <c r="AS2963" s="418" t="n"/>
      <c r="AT2963" s="418" t="n"/>
    </row>
    <row r="2964">
      <c r="A2964" s="417" t="n">
        <v>2955</v>
      </c>
      <c r="B2964" s="418" t="inlineStr"/>
      <c r="C2964" s="418" t="inlineStr">
        <is>
          <t>ថេកអេស៊ីស៊ី ផេភើរ សឺវីស ខនសាល់ធេន ឯ.ក</t>
        </is>
      </c>
      <c r="D2964" s="418" t="inlineStr">
        <is>
          <t>K004-901801112</t>
        </is>
      </c>
      <c r="E2964" s="418" t="inlineStr">
        <is>
          <t>102</t>
        </is>
      </c>
      <c r="F2964" s="419" t="n">
        <v>43722</v>
      </c>
      <c r="G2964" s="420" t="n">
        <v>163400</v>
      </c>
      <c r="H2964" s="418" t="n"/>
      <c r="I2964" s="455" t="n">
        <v>163400</v>
      </c>
      <c r="J2964" s="418">
        <f>IF(L2964&lt;&gt;"",L2964,K2964)</f>
        <v/>
      </c>
      <c r="K2964" s="418">
        <f>IF(AND(T2964=TRUE, U2964=TRUE, V2964=TRUE), IF(W2964&lt;-0.05, "អនុញ្ញាត (អ្នកផ្គត់ផ្គង់ប្រកាសខ្វះ)", "បានប្រកាស (អនុញ្ញាត)"), IF(AND(T2964=FALSE, U2964=FALSE, V2964=FALSE), "ព្យួរទុក (មិនមានទិន្នន័យ)", "ប្រកាសខុស (ព្យួរទុក)"))</f>
        <v/>
      </c>
      <c r="L2964" s="418" t="inlineStr"/>
      <c r="M2964" s="418" t="inlineStr"/>
      <c r="N2964" s="455" t="n"/>
      <c r="O2964" s="455">
        <f>IF(W2964&lt;0,AI2964,I2964)</f>
        <v/>
      </c>
      <c r="P2964" s="455">
        <f>I2964-O2964</f>
        <v/>
      </c>
      <c r="Q2964" s="418" t="n"/>
      <c r="R2964" s="418" t="inlineStr">
        <is>
          <t>102</t>
        </is>
      </c>
      <c r="S2964" s="418" t="inlineStr"/>
      <c r="T2964" s="418">
        <f>R2964=S2964</f>
        <v/>
      </c>
      <c r="U2964" s="418">
        <f>AND(MONTH(F2964)=MONTH(Y2964), YEAR(F2964)=YEAR(Y2964))</f>
        <v/>
      </c>
      <c r="V2964" s="418">
        <f>AND(AC2964&lt;&gt;"", 'Company information'!D$4&lt;&gt;"", RIGHT(SUBSTITUTE(AC2964,"-",""),9)=RIGHT(SUBSTITUTE('Company information'!D$4,"-",""),9))</f>
        <v/>
      </c>
      <c r="W2964" s="418">
        <f>AI2964-I2964</f>
        <v/>
      </c>
      <c r="X2964" s="455" t="n"/>
      <c r="Y2964" s="417" t="n"/>
      <c r="Z2964" s="418" t="n"/>
      <c r="AA2964" s="418" t="n"/>
      <c r="AB2964" s="418" t="n"/>
      <c r="AC2964" s="418" t="n"/>
      <c r="AD2964" s="418" t="n"/>
      <c r="AE2964" s="455" t="n"/>
      <c r="AF2964" s="455" t="n"/>
      <c r="AG2964" s="455" t="n"/>
      <c r="AH2964" s="455" t="n"/>
      <c r="AI2964" s="455" t="n"/>
      <c r="AJ2964" s="455" t="n"/>
      <c r="AK2964" s="455" t="n"/>
      <c r="AL2964" s="455" t="n"/>
      <c r="AM2964" s="455" t="n"/>
      <c r="AN2964" s="455" t="n"/>
      <c r="AO2964" s="455" t="n"/>
      <c r="AP2964" s="455" t="n"/>
      <c r="AQ2964" s="455" t="n"/>
      <c r="AR2964" s="418" t="n"/>
      <c r="AS2964" s="418" t="n"/>
      <c r="AT2964" s="418" t="n"/>
    </row>
    <row r="2965">
      <c r="A2965" s="417" t="n">
        <v>2956</v>
      </c>
      <c r="B2965" s="418" t="inlineStr"/>
      <c r="C2965" s="418" t="inlineStr">
        <is>
          <t>ឃែរី ឡូជីស្ទីក (ខេមបូឌា) ភីធីអ៊ី អិលធីឌី</t>
        </is>
      </c>
      <c r="D2965" s="418" t="inlineStr">
        <is>
          <t>L001-100074669</t>
        </is>
      </c>
      <c r="E2965" s="418" t="inlineStr">
        <is>
          <t>INVK085627</t>
        </is>
      </c>
      <c r="F2965" s="419" t="n">
        <v>43839</v>
      </c>
      <c r="G2965" s="420" t="n">
        <v>367129</v>
      </c>
      <c r="H2965" s="418" t="n"/>
      <c r="I2965" s="455" t="n">
        <v>367129</v>
      </c>
      <c r="J2965" s="418">
        <f>IF(L2965&lt;&gt;"",L2965,K2965)</f>
        <v/>
      </c>
      <c r="K2965" s="418">
        <f>IF(AND(T2965=TRUE, U2965=TRUE, V2965=TRUE), IF(W2965&lt;-0.05, "អនុញ្ញាត (អ្នកផ្គត់ផ្គង់ប្រកាសខ្វះ)", "បានប្រកាស (អនុញ្ញាត)"), IF(AND(T2965=FALSE, U2965=FALSE, V2965=FALSE), "ព្យួរទុក (មិនមានទិន្នន័យ)", "ប្រកាសខុស (ព្យួរទុក)"))</f>
        <v/>
      </c>
      <c r="L2965" s="418" t="inlineStr"/>
      <c r="M2965" s="418" t="inlineStr"/>
      <c r="N2965" s="455" t="n"/>
      <c r="O2965" s="455">
        <f>IF(W2965&lt;0,AI2965,I2965)</f>
        <v/>
      </c>
      <c r="P2965" s="455">
        <f>I2965-O2965</f>
        <v/>
      </c>
      <c r="Q2965" s="418" t="n"/>
      <c r="R2965" s="418" t="inlineStr">
        <is>
          <t>INVK085627</t>
        </is>
      </c>
      <c r="S2965" s="418" t="inlineStr"/>
      <c r="T2965" s="418">
        <f>R2965=S2965</f>
        <v/>
      </c>
      <c r="U2965" s="418">
        <f>AND(MONTH(F2965)=MONTH(Y2965), YEAR(F2965)=YEAR(Y2965))</f>
        <v/>
      </c>
      <c r="V2965" s="418">
        <f>AND(AC2965&lt;&gt;"", 'Company information'!D$4&lt;&gt;"", RIGHT(SUBSTITUTE(AC2965,"-",""),9)=RIGHT(SUBSTITUTE('Company information'!D$4,"-",""),9))</f>
        <v/>
      </c>
      <c r="W2965" s="418">
        <f>AI2965-I2965</f>
        <v/>
      </c>
      <c r="X2965" s="455" t="n"/>
      <c r="Y2965" s="417" t="n"/>
      <c r="Z2965" s="418" t="n"/>
      <c r="AA2965" s="418" t="n"/>
      <c r="AB2965" s="418" t="n"/>
      <c r="AC2965" s="418" t="n"/>
      <c r="AD2965" s="418" t="n"/>
      <c r="AE2965" s="455" t="n"/>
      <c r="AF2965" s="455" t="n"/>
      <c r="AG2965" s="455" t="n"/>
      <c r="AH2965" s="455" t="n"/>
      <c r="AI2965" s="455" t="n"/>
      <c r="AJ2965" s="455" t="n"/>
      <c r="AK2965" s="455" t="n"/>
      <c r="AL2965" s="455" t="n"/>
      <c r="AM2965" s="455" t="n"/>
      <c r="AN2965" s="455" t="n"/>
      <c r="AO2965" s="455" t="n"/>
      <c r="AP2965" s="455" t="n"/>
      <c r="AQ2965" s="455" t="n"/>
      <c r="AR2965" s="418" t="n"/>
      <c r="AS2965" s="418" t="n"/>
      <c r="AT2965" s="418" t="n"/>
    </row>
    <row r="2966">
      <c r="A2966" s="417" t="n">
        <v>2957</v>
      </c>
      <c r="B2966" s="418" t="inlineStr"/>
      <c r="C2966" s="418" t="inlineStr">
        <is>
          <t>សេង វ៉ាង​ ខល័រ ព្រីនធីង ឯ.ក</t>
        </is>
      </c>
      <c r="D2966" s="418" t="inlineStr">
        <is>
          <t>L001-901638765</t>
        </is>
      </c>
      <c r="E2966" s="418" t="inlineStr">
        <is>
          <t>0001</t>
        </is>
      </c>
      <c r="F2966" s="419" t="n">
        <v>44104</v>
      </c>
      <c r="G2966" s="420" t="n">
        <v>2235290</v>
      </c>
      <c r="H2966" s="418" t="n"/>
      <c r="I2966" s="455" t="n">
        <v>2235290</v>
      </c>
      <c r="J2966" s="418">
        <f>IF(L2966&lt;&gt;"",L2966,K2966)</f>
        <v/>
      </c>
      <c r="K2966" s="418">
        <f>IF(AND(T2966=TRUE, U2966=TRUE, V2966=TRUE), IF(W2966&lt;-0.05, "អនុញ្ញាត (អ្នកផ្គត់ផ្គង់ប្រកាសខ្វះ)", "បានប្រកាស (អនុញ្ញាត)"), IF(AND(T2966=FALSE, U2966=FALSE, V2966=FALSE), "ព្យួរទុក (មិនមានទិន្នន័យ)", "ប្រកាសខុស (ព្យួរទុក)"))</f>
        <v/>
      </c>
      <c r="L2966" s="418" t="inlineStr"/>
      <c r="M2966" s="418" t="inlineStr"/>
      <c r="N2966" s="455" t="n"/>
      <c r="O2966" s="455">
        <f>IF(W2966&lt;0,AI2966,I2966)</f>
        <v/>
      </c>
      <c r="P2966" s="455">
        <f>I2966-O2966</f>
        <v/>
      </c>
      <c r="Q2966" s="418" t="n"/>
      <c r="R2966" s="418" t="inlineStr">
        <is>
          <t>0001</t>
        </is>
      </c>
      <c r="S2966" s="418" t="inlineStr"/>
      <c r="T2966" s="418">
        <f>R2966=S2966</f>
        <v/>
      </c>
      <c r="U2966" s="418">
        <f>AND(MONTH(F2966)=MONTH(Y2966), YEAR(F2966)=YEAR(Y2966))</f>
        <v/>
      </c>
      <c r="V2966" s="418">
        <f>AND(AC2966&lt;&gt;"", 'Company information'!D$4&lt;&gt;"", RIGHT(SUBSTITUTE(AC2966,"-",""),9)=RIGHT(SUBSTITUTE('Company information'!D$4,"-",""),9))</f>
        <v/>
      </c>
      <c r="W2966" s="418">
        <f>AI2966-I2966</f>
        <v/>
      </c>
      <c r="X2966" s="455" t="n"/>
      <c r="Y2966" s="417" t="n"/>
      <c r="Z2966" s="418" t="n"/>
      <c r="AA2966" s="418" t="n"/>
      <c r="AB2966" s="418" t="n"/>
      <c r="AC2966" s="418" t="n"/>
      <c r="AD2966" s="418" t="n"/>
      <c r="AE2966" s="455" t="n"/>
      <c r="AF2966" s="455" t="n"/>
      <c r="AG2966" s="455" t="n"/>
      <c r="AH2966" s="455" t="n"/>
      <c r="AI2966" s="455" t="n"/>
      <c r="AJ2966" s="455" t="n"/>
      <c r="AK2966" s="455" t="n"/>
      <c r="AL2966" s="455" t="n"/>
      <c r="AM2966" s="455" t="n"/>
      <c r="AN2966" s="455" t="n"/>
      <c r="AO2966" s="455" t="n"/>
      <c r="AP2966" s="455" t="n"/>
      <c r="AQ2966" s="455" t="n"/>
      <c r="AR2966" s="418" t="n"/>
      <c r="AS2966" s="418" t="n"/>
      <c r="AT2966" s="418" t="n"/>
    </row>
    <row r="2967">
      <c r="A2967" s="417" t="n">
        <v>2958</v>
      </c>
      <c r="B2967" s="418" t="inlineStr"/>
      <c r="C2967" s="418" t="inlineStr">
        <is>
          <t>អ៊ីជីអេហ្វ ឡូជីស្ទីក ខូ អិលធីឌី</t>
        </is>
      </c>
      <c r="D2967" s="418" t="inlineStr">
        <is>
          <t>L001-901501877</t>
        </is>
      </c>
      <c r="E2967" s="418" t="inlineStr">
        <is>
          <t>2006635</t>
        </is>
      </c>
      <c r="F2967" s="419" t="n">
        <v>44104</v>
      </c>
      <c r="G2967" s="420" t="n">
        <v>94300</v>
      </c>
      <c r="H2967" s="418" t="n"/>
      <c r="I2967" s="455" t="n">
        <v>94300</v>
      </c>
      <c r="J2967" s="418">
        <f>IF(L2967&lt;&gt;"",L2967,K2967)</f>
        <v/>
      </c>
      <c r="K2967" s="418">
        <f>IF(AND(T2967=TRUE, U2967=TRUE, V2967=TRUE), IF(W2967&lt;-0.05, "អនុញ្ញាត (អ្នកផ្គត់ផ្គង់ប្រកាសខ្វះ)", "បានប្រកាស (អនុញ្ញាត)"), IF(AND(T2967=FALSE, U2967=FALSE, V2967=FALSE), "ព្យួរទុក (មិនមានទិន្នន័យ)", "ប្រកាសខុស (ព្យួរទុក)"))</f>
        <v/>
      </c>
      <c r="L2967" s="418" t="inlineStr"/>
      <c r="M2967" s="418" t="inlineStr"/>
      <c r="N2967" s="455" t="n"/>
      <c r="O2967" s="455">
        <f>IF(W2967&lt;0,AI2967,I2967)</f>
        <v/>
      </c>
      <c r="P2967" s="455">
        <f>I2967-O2967</f>
        <v/>
      </c>
      <c r="Q2967" s="418" t="n"/>
      <c r="R2967" s="418" t="inlineStr">
        <is>
          <t>2006635</t>
        </is>
      </c>
      <c r="S2967" s="418" t="inlineStr"/>
      <c r="T2967" s="418">
        <f>R2967=S2967</f>
        <v/>
      </c>
      <c r="U2967" s="418">
        <f>AND(MONTH(F2967)=MONTH(Y2967), YEAR(F2967)=YEAR(Y2967))</f>
        <v/>
      </c>
      <c r="V2967" s="418">
        <f>AND(AC2967&lt;&gt;"", 'Company information'!D$4&lt;&gt;"", RIGHT(SUBSTITUTE(AC2967,"-",""),9)=RIGHT(SUBSTITUTE('Company information'!D$4,"-",""),9))</f>
        <v/>
      </c>
      <c r="W2967" s="418">
        <f>AI2967-I2967</f>
        <v/>
      </c>
      <c r="X2967" s="455" t="n"/>
      <c r="Y2967" s="417" t="n"/>
      <c r="Z2967" s="418" t="n"/>
      <c r="AA2967" s="418" t="n"/>
      <c r="AB2967" s="418" t="n"/>
      <c r="AC2967" s="418" t="n"/>
      <c r="AD2967" s="418" t="n"/>
      <c r="AE2967" s="455" t="n"/>
      <c r="AF2967" s="455" t="n"/>
      <c r="AG2967" s="455" t="n"/>
      <c r="AH2967" s="455" t="n"/>
      <c r="AI2967" s="455" t="n"/>
      <c r="AJ2967" s="455" t="n"/>
      <c r="AK2967" s="455" t="n"/>
      <c r="AL2967" s="455" t="n"/>
      <c r="AM2967" s="455" t="n"/>
      <c r="AN2967" s="455" t="n"/>
      <c r="AO2967" s="455" t="n"/>
      <c r="AP2967" s="455" t="n"/>
      <c r="AQ2967" s="455" t="n"/>
      <c r="AR2967" s="418" t="n"/>
      <c r="AS2967" s="418" t="n"/>
      <c r="AT2967" s="418" t="n"/>
    </row>
    <row r="2968">
      <c r="A2968" s="417" t="n">
        <v>2959</v>
      </c>
      <c r="B2968" s="418" t="inlineStr"/>
      <c r="C2968" s="418" t="inlineStr">
        <is>
          <t>អ៊ីជីអេហ្វ ឡូជីស្ទីក ខូ អិលធីឌី</t>
        </is>
      </c>
      <c r="D2968" s="418" t="inlineStr">
        <is>
          <t>L001-901501877</t>
        </is>
      </c>
      <c r="E2968" s="418" t="inlineStr">
        <is>
          <t>2006609</t>
        </is>
      </c>
      <c r="F2968" s="419" t="n">
        <v>44104</v>
      </c>
      <c r="G2968" s="420" t="n">
        <v>90200</v>
      </c>
      <c r="H2968" s="418" t="n"/>
      <c r="I2968" s="455" t="n">
        <v>90200</v>
      </c>
      <c r="J2968" s="418">
        <f>IF(L2968&lt;&gt;"",L2968,K2968)</f>
        <v/>
      </c>
      <c r="K2968" s="418">
        <f>IF(AND(T2968=TRUE, U2968=TRUE, V2968=TRUE), IF(W2968&lt;-0.05, "អនុញ្ញាត (អ្នកផ្គត់ផ្គង់ប្រកាសខ្វះ)", "បានប្រកាស (អនុញ្ញាត)"), IF(AND(T2968=FALSE, U2968=FALSE, V2968=FALSE), "ព្យួរទុក (មិនមានទិន្នន័យ)", "ប្រកាសខុស (ព្យួរទុក)"))</f>
        <v/>
      </c>
      <c r="L2968" s="418" t="inlineStr"/>
      <c r="M2968" s="418" t="inlineStr"/>
      <c r="N2968" s="455" t="n"/>
      <c r="O2968" s="455">
        <f>IF(W2968&lt;0,AI2968,I2968)</f>
        <v/>
      </c>
      <c r="P2968" s="455">
        <f>I2968-O2968</f>
        <v/>
      </c>
      <c r="Q2968" s="418" t="n"/>
      <c r="R2968" s="418" t="inlineStr">
        <is>
          <t>2006609</t>
        </is>
      </c>
      <c r="S2968" s="418" t="inlineStr"/>
      <c r="T2968" s="418">
        <f>R2968=S2968</f>
        <v/>
      </c>
      <c r="U2968" s="418">
        <f>AND(MONTH(F2968)=MONTH(Y2968), YEAR(F2968)=YEAR(Y2968))</f>
        <v/>
      </c>
      <c r="V2968" s="418">
        <f>AND(AC2968&lt;&gt;"", 'Company information'!D$4&lt;&gt;"", RIGHT(SUBSTITUTE(AC2968,"-",""),9)=RIGHT(SUBSTITUTE('Company information'!D$4,"-",""),9))</f>
        <v/>
      </c>
      <c r="W2968" s="418">
        <f>AI2968-I2968</f>
        <v/>
      </c>
      <c r="X2968" s="455" t="n"/>
      <c r="Y2968" s="417" t="n"/>
      <c r="Z2968" s="418" t="n"/>
      <c r="AA2968" s="418" t="n"/>
      <c r="AB2968" s="418" t="n"/>
      <c r="AC2968" s="418" t="n"/>
      <c r="AD2968" s="418" t="n"/>
      <c r="AE2968" s="455" t="n"/>
      <c r="AF2968" s="455" t="n"/>
      <c r="AG2968" s="455" t="n"/>
      <c r="AH2968" s="455" t="n"/>
      <c r="AI2968" s="455" t="n"/>
      <c r="AJ2968" s="455" t="n"/>
      <c r="AK2968" s="455" t="n"/>
      <c r="AL2968" s="455" t="n"/>
      <c r="AM2968" s="455" t="n"/>
      <c r="AN2968" s="455" t="n"/>
      <c r="AO2968" s="455" t="n"/>
      <c r="AP2968" s="455" t="n"/>
      <c r="AQ2968" s="455" t="n"/>
      <c r="AR2968" s="418" t="n"/>
      <c r="AS2968" s="418" t="n"/>
      <c r="AT2968" s="418" t="n"/>
    </row>
    <row r="2969">
      <c r="A2969" s="417" t="n">
        <v>2960</v>
      </c>
      <c r="B2969" s="418" t="inlineStr"/>
      <c r="C2969" s="418" t="inlineStr">
        <is>
          <t>អ៊ិនធើថេក ថេសធីង សឺវីស (ខេមបូឌា) ខមភេនី លីមីធីត</t>
        </is>
      </c>
      <c r="D2969" s="418" t="inlineStr">
        <is>
          <t>L001-100045707</t>
        </is>
      </c>
      <c r="E2969" s="418" t="inlineStr">
        <is>
          <t>KHM20200010425</t>
        </is>
      </c>
      <c r="F2969" s="419" t="n">
        <v>44104</v>
      </c>
      <c r="G2969" s="420" t="n">
        <v>57959</v>
      </c>
      <c r="H2969" s="418" t="n"/>
      <c r="I2969" s="455" t="n">
        <v>57959</v>
      </c>
      <c r="J2969" s="418">
        <f>IF(L2969&lt;&gt;"",L2969,K2969)</f>
        <v/>
      </c>
      <c r="K2969" s="418">
        <f>IF(AND(T2969=TRUE, U2969=TRUE, V2969=TRUE), IF(W2969&lt;-0.05, "អនុញ្ញាត (អ្នកផ្គត់ផ្គង់ប្រកាសខ្វះ)", "បានប្រកាស (អនុញ្ញាត)"), IF(AND(T2969=FALSE, U2969=FALSE, V2969=FALSE), "ព្យួរទុក (មិនមានទិន្នន័យ)", "ប្រកាសខុស (ព្យួរទុក)"))</f>
        <v/>
      </c>
      <c r="L2969" s="418" t="inlineStr"/>
      <c r="M2969" s="418" t="inlineStr"/>
      <c r="N2969" s="455" t="n"/>
      <c r="O2969" s="455">
        <f>IF(W2969&lt;0,AI2969,I2969)</f>
        <v/>
      </c>
      <c r="P2969" s="455">
        <f>I2969-O2969</f>
        <v/>
      </c>
      <c r="Q2969" s="418" t="n"/>
      <c r="R2969" s="418" t="inlineStr">
        <is>
          <t>KHM20200010425</t>
        </is>
      </c>
      <c r="S2969" s="418" t="inlineStr"/>
      <c r="T2969" s="418">
        <f>R2969=S2969</f>
        <v/>
      </c>
      <c r="U2969" s="418">
        <f>AND(MONTH(F2969)=MONTH(Y2969), YEAR(F2969)=YEAR(Y2969))</f>
        <v/>
      </c>
      <c r="V2969" s="418">
        <f>AND(AC2969&lt;&gt;"", 'Company information'!D$4&lt;&gt;"", RIGHT(SUBSTITUTE(AC2969,"-",""),9)=RIGHT(SUBSTITUTE('Company information'!D$4,"-",""),9))</f>
        <v/>
      </c>
      <c r="W2969" s="418">
        <f>AI2969-I2969</f>
        <v/>
      </c>
      <c r="X2969" s="455" t="n"/>
      <c r="Y2969" s="417" t="n"/>
      <c r="Z2969" s="418" t="n"/>
      <c r="AA2969" s="418" t="n"/>
      <c r="AB2969" s="418" t="n"/>
      <c r="AC2969" s="418" t="n"/>
      <c r="AD2969" s="418" t="n"/>
      <c r="AE2969" s="455" t="n"/>
      <c r="AF2969" s="455" t="n"/>
      <c r="AG2969" s="455" t="n"/>
      <c r="AH2969" s="455" t="n"/>
      <c r="AI2969" s="455" t="n"/>
      <c r="AJ2969" s="455" t="n"/>
      <c r="AK2969" s="455" t="n"/>
      <c r="AL2969" s="455" t="n"/>
      <c r="AM2969" s="455" t="n"/>
      <c r="AN2969" s="455" t="n"/>
      <c r="AO2969" s="455" t="n"/>
      <c r="AP2969" s="455" t="n"/>
      <c r="AQ2969" s="455" t="n"/>
      <c r="AR2969" s="418" t="n"/>
      <c r="AS2969" s="418" t="n"/>
      <c r="AT2969" s="418" t="n"/>
    </row>
    <row r="2970">
      <c r="A2970" s="417" t="n">
        <v>2961</v>
      </c>
      <c r="B2970" s="418" t="inlineStr"/>
      <c r="C2970" s="418" t="inlineStr">
        <is>
          <t>វ៉ាយ.ស៊ី ផេកខេជីង ឯ.ក</t>
        </is>
      </c>
      <c r="D2970" s="418" t="inlineStr">
        <is>
          <t>L001-901700417</t>
        </is>
      </c>
      <c r="E2970" s="418" t="inlineStr">
        <is>
          <t>TI0162</t>
        </is>
      </c>
      <c r="F2970" s="419" t="n">
        <v>44104</v>
      </c>
      <c r="G2970" s="420" t="n">
        <v>5555928</v>
      </c>
      <c r="H2970" s="418" t="n"/>
      <c r="I2970" s="455" t="n">
        <v>5555928</v>
      </c>
      <c r="J2970" s="418">
        <f>IF(L2970&lt;&gt;"",L2970,K2970)</f>
        <v/>
      </c>
      <c r="K2970" s="418">
        <f>IF(AND(T2970=TRUE, U2970=TRUE, V2970=TRUE), IF(W2970&lt;-0.05, "អនុញ្ញាត (អ្នកផ្គត់ផ្គង់ប្រកាសខ្វះ)", "បានប្រកាស (អនុញ្ញាត)"), IF(AND(T2970=FALSE, U2970=FALSE, V2970=FALSE), "ព្យួរទុក (មិនមានទិន្នន័យ)", "ប្រកាសខុស (ព្យួរទុក)"))</f>
        <v/>
      </c>
      <c r="L2970" s="418" t="inlineStr"/>
      <c r="M2970" s="418" t="inlineStr"/>
      <c r="N2970" s="455" t="n"/>
      <c r="O2970" s="455">
        <f>IF(W2970&lt;0,AI2970,I2970)</f>
        <v/>
      </c>
      <c r="P2970" s="455">
        <f>I2970-O2970</f>
        <v/>
      </c>
      <c r="Q2970" s="418" t="n"/>
      <c r="R2970" s="418" t="inlineStr">
        <is>
          <t>TI0162</t>
        </is>
      </c>
      <c r="S2970" s="418" t="inlineStr"/>
      <c r="T2970" s="418">
        <f>R2970=S2970</f>
        <v/>
      </c>
      <c r="U2970" s="418">
        <f>AND(MONTH(F2970)=MONTH(Y2970), YEAR(F2970)=YEAR(Y2970))</f>
        <v/>
      </c>
      <c r="V2970" s="418">
        <f>AND(AC2970&lt;&gt;"", 'Company information'!D$4&lt;&gt;"", RIGHT(SUBSTITUTE(AC2970,"-",""),9)=RIGHT(SUBSTITUTE('Company information'!D$4,"-",""),9))</f>
        <v/>
      </c>
      <c r="W2970" s="418">
        <f>AI2970-I2970</f>
        <v/>
      </c>
      <c r="X2970" s="455" t="n"/>
      <c r="Y2970" s="417" t="n"/>
      <c r="Z2970" s="418" t="n"/>
      <c r="AA2970" s="418" t="n"/>
      <c r="AB2970" s="418" t="n"/>
      <c r="AC2970" s="418" t="n"/>
      <c r="AD2970" s="418" t="n"/>
      <c r="AE2970" s="455" t="n"/>
      <c r="AF2970" s="455" t="n"/>
      <c r="AG2970" s="455" t="n"/>
      <c r="AH2970" s="455" t="n"/>
      <c r="AI2970" s="455" t="n"/>
      <c r="AJ2970" s="455" t="n"/>
      <c r="AK2970" s="455" t="n"/>
      <c r="AL2970" s="455" t="n"/>
      <c r="AM2970" s="455" t="n"/>
      <c r="AN2970" s="455" t="n"/>
      <c r="AO2970" s="455" t="n"/>
      <c r="AP2970" s="455" t="n"/>
      <c r="AQ2970" s="455" t="n"/>
      <c r="AR2970" s="418" t="n"/>
      <c r="AS2970" s="418" t="n"/>
      <c r="AT2970" s="418" t="n"/>
    </row>
    <row r="2971">
      <c r="A2971" s="417" t="n">
        <v>2962</v>
      </c>
      <c r="B2971" s="418" t="inlineStr"/>
      <c r="C2971" s="418" t="inlineStr">
        <is>
          <t>វ៉ាយ.ស៊ី ផេកខេជីង ឯ.ក</t>
        </is>
      </c>
      <c r="D2971" s="418" t="inlineStr">
        <is>
          <t>L001-901700417</t>
        </is>
      </c>
      <c r="E2971" s="418" t="inlineStr">
        <is>
          <t>TI0165</t>
        </is>
      </c>
      <c r="F2971" s="419" t="n">
        <v>44104</v>
      </c>
      <c r="G2971" s="420" t="n">
        <v>2368299</v>
      </c>
      <c r="H2971" s="418" t="n"/>
      <c r="I2971" s="455" t="n">
        <v>2368299</v>
      </c>
      <c r="J2971" s="418">
        <f>IF(L2971&lt;&gt;"",L2971,K2971)</f>
        <v/>
      </c>
      <c r="K2971" s="418">
        <f>IF(AND(T2971=TRUE, U2971=TRUE, V2971=TRUE), IF(W2971&lt;-0.05, "អនុញ្ញាត (អ្នកផ្គត់ផ្គង់ប្រកាសខ្វះ)", "បានប្រកាស (អនុញ្ញាត)"), IF(AND(T2971=FALSE, U2971=FALSE, V2971=FALSE), "ព្យួរទុក (មិនមានទិន្នន័យ)", "ប្រកាសខុស (ព្យួរទុក)"))</f>
        <v/>
      </c>
      <c r="L2971" s="418" t="inlineStr"/>
      <c r="M2971" s="418" t="inlineStr"/>
      <c r="N2971" s="455" t="n"/>
      <c r="O2971" s="455">
        <f>IF(W2971&lt;0,AI2971,I2971)</f>
        <v/>
      </c>
      <c r="P2971" s="455">
        <f>I2971-O2971</f>
        <v/>
      </c>
      <c r="Q2971" s="418" t="n"/>
      <c r="R2971" s="418" t="inlineStr">
        <is>
          <t>TI0165</t>
        </is>
      </c>
      <c r="S2971" s="418" t="inlineStr"/>
      <c r="T2971" s="418">
        <f>R2971=S2971</f>
        <v/>
      </c>
      <c r="U2971" s="418">
        <f>AND(MONTH(F2971)=MONTH(Y2971), YEAR(F2971)=YEAR(Y2971))</f>
        <v/>
      </c>
      <c r="V2971" s="418">
        <f>AND(AC2971&lt;&gt;"", 'Company information'!D$4&lt;&gt;"", RIGHT(SUBSTITUTE(AC2971,"-",""),9)=RIGHT(SUBSTITUTE('Company information'!D$4,"-",""),9))</f>
        <v/>
      </c>
      <c r="W2971" s="418">
        <f>AI2971-I2971</f>
        <v/>
      </c>
      <c r="X2971" s="455" t="n"/>
      <c r="Y2971" s="417" t="n"/>
      <c r="Z2971" s="418" t="n"/>
      <c r="AA2971" s="418" t="n"/>
      <c r="AB2971" s="418" t="n"/>
      <c r="AC2971" s="418" t="n"/>
      <c r="AD2971" s="418" t="n"/>
      <c r="AE2971" s="455" t="n"/>
      <c r="AF2971" s="455" t="n"/>
      <c r="AG2971" s="455" t="n"/>
      <c r="AH2971" s="455" t="n"/>
      <c r="AI2971" s="455" t="n"/>
      <c r="AJ2971" s="455" t="n"/>
      <c r="AK2971" s="455" t="n"/>
      <c r="AL2971" s="455" t="n"/>
      <c r="AM2971" s="455" t="n"/>
      <c r="AN2971" s="455" t="n"/>
      <c r="AO2971" s="455" t="n"/>
      <c r="AP2971" s="455" t="n"/>
      <c r="AQ2971" s="455" t="n"/>
      <c r="AR2971" s="418" t="n"/>
      <c r="AS2971" s="418" t="n"/>
      <c r="AT2971" s="418" t="n"/>
    </row>
    <row r="2972">
      <c r="A2972" s="417" t="n">
        <v>2963</v>
      </c>
      <c r="B2972" s="418" t="inlineStr"/>
      <c r="C2972" s="418" t="inlineStr">
        <is>
          <t>ស៊ីងហ្គាពួរ កាតុង (ខេមបូឌា)</t>
        </is>
      </c>
      <c r="D2972" s="418" t="inlineStr">
        <is>
          <t>L001-100121322</t>
        </is>
      </c>
      <c r="E2972" s="418" t="inlineStr">
        <is>
          <t>V0014415</t>
        </is>
      </c>
      <c r="F2972" s="419" t="n">
        <v>44104</v>
      </c>
      <c r="G2972" s="420" t="n">
        <v>166193</v>
      </c>
      <c r="H2972" s="418" t="n"/>
      <c r="I2972" s="455" t="n">
        <v>166193</v>
      </c>
      <c r="J2972" s="418">
        <f>IF(L2972&lt;&gt;"",L2972,K2972)</f>
        <v/>
      </c>
      <c r="K2972" s="418">
        <f>IF(AND(T2972=TRUE, U2972=TRUE, V2972=TRUE), IF(W2972&lt;-0.05, "អនុញ្ញាត (អ្នកផ្គត់ផ្គង់ប្រកាសខ្វះ)", "បានប្រកាស (អនុញ្ញាត)"), IF(AND(T2972=FALSE, U2972=FALSE, V2972=FALSE), "ព្យួរទុក (មិនមានទិន្នន័យ)", "ប្រកាសខុស (ព្យួរទុក)"))</f>
        <v/>
      </c>
      <c r="L2972" s="418" t="inlineStr"/>
      <c r="M2972" s="418" t="inlineStr"/>
      <c r="N2972" s="455" t="n"/>
      <c r="O2972" s="455">
        <f>IF(W2972&lt;0,AI2972,I2972)</f>
        <v/>
      </c>
      <c r="P2972" s="455">
        <f>I2972-O2972</f>
        <v/>
      </c>
      <c r="Q2972" s="418" t="n"/>
      <c r="R2972" s="418" t="inlineStr">
        <is>
          <t>V0014415</t>
        </is>
      </c>
      <c r="S2972" s="418" t="inlineStr"/>
      <c r="T2972" s="418">
        <f>R2972=S2972</f>
        <v/>
      </c>
      <c r="U2972" s="418">
        <f>AND(MONTH(F2972)=MONTH(Y2972), YEAR(F2972)=YEAR(Y2972))</f>
        <v/>
      </c>
      <c r="V2972" s="418">
        <f>AND(AC2972&lt;&gt;"", 'Company information'!D$4&lt;&gt;"", RIGHT(SUBSTITUTE(AC2972,"-",""),9)=RIGHT(SUBSTITUTE('Company information'!D$4,"-",""),9))</f>
        <v/>
      </c>
      <c r="W2972" s="418">
        <f>AI2972-I2972</f>
        <v/>
      </c>
      <c r="X2972" s="455" t="n"/>
      <c r="Y2972" s="417" t="n"/>
      <c r="Z2972" s="418" t="n"/>
      <c r="AA2972" s="418" t="n"/>
      <c r="AB2972" s="418" t="n"/>
      <c r="AC2972" s="418" t="n"/>
      <c r="AD2972" s="418" t="n"/>
      <c r="AE2972" s="455" t="n"/>
      <c r="AF2972" s="455" t="n"/>
      <c r="AG2972" s="455" t="n"/>
      <c r="AH2972" s="455" t="n"/>
      <c r="AI2972" s="455" t="n"/>
      <c r="AJ2972" s="455" t="n"/>
      <c r="AK2972" s="455" t="n"/>
      <c r="AL2972" s="455" t="n"/>
      <c r="AM2972" s="455" t="n"/>
      <c r="AN2972" s="455" t="n"/>
      <c r="AO2972" s="455" t="n"/>
      <c r="AP2972" s="455" t="n"/>
      <c r="AQ2972" s="455" t="n"/>
      <c r="AR2972" s="418" t="n"/>
      <c r="AS2972" s="418" t="n"/>
      <c r="AT2972" s="418" t="n"/>
    </row>
    <row r="2973">
      <c r="A2973" s="417" t="n">
        <v>2964</v>
      </c>
      <c r="B2973" s="418" t="inlineStr"/>
      <c r="C2973" s="418" t="inlineStr">
        <is>
          <t>ស៊ីងហ្គាពួរ កាតុង (ខេមបូឌា)</t>
        </is>
      </c>
      <c r="D2973" s="418" t="inlineStr">
        <is>
          <t>L001-100121322</t>
        </is>
      </c>
      <c r="E2973" s="418" t="inlineStr">
        <is>
          <t>V0014414</t>
        </is>
      </c>
      <c r="F2973" s="419" t="n">
        <v>44104</v>
      </c>
      <c r="G2973" s="420" t="n">
        <v>37704</v>
      </c>
      <c r="H2973" s="418" t="n"/>
      <c r="I2973" s="455" t="n">
        <v>37704</v>
      </c>
      <c r="J2973" s="418">
        <f>IF(L2973&lt;&gt;"",L2973,K2973)</f>
        <v/>
      </c>
      <c r="K2973" s="418">
        <f>IF(AND(T2973=TRUE, U2973=TRUE, V2973=TRUE), IF(W2973&lt;-0.05, "អនុញ្ញាត (អ្នកផ្គត់ផ្គង់ប្រកាសខ្វះ)", "បានប្រកាស (អនុញ្ញាត)"), IF(AND(T2973=FALSE, U2973=FALSE, V2973=FALSE), "ព្យួរទុក (មិនមានទិន្នន័យ)", "ប្រកាសខុស (ព្យួរទុក)"))</f>
        <v/>
      </c>
      <c r="L2973" s="418" t="inlineStr"/>
      <c r="M2973" s="418" t="inlineStr"/>
      <c r="N2973" s="455" t="n"/>
      <c r="O2973" s="455">
        <f>IF(W2973&lt;0,AI2973,I2973)</f>
        <v/>
      </c>
      <c r="P2973" s="455">
        <f>I2973-O2973</f>
        <v/>
      </c>
      <c r="Q2973" s="418" t="n"/>
      <c r="R2973" s="418" t="inlineStr">
        <is>
          <t>V0014414</t>
        </is>
      </c>
      <c r="S2973" s="418" t="inlineStr"/>
      <c r="T2973" s="418">
        <f>R2973=S2973</f>
        <v/>
      </c>
      <c r="U2973" s="418">
        <f>AND(MONTH(F2973)=MONTH(Y2973), YEAR(F2973)=YEAR(Y2973))</f>
        <v/>
      </c>
      <c r="V2973" s="418">
        <f>AND(AC2973&lt;&gt;"", 'Company information'!D$4&lt;&gt;"", RIGHT(SUBSTITUTE(AC2973,"-",""),9)=RIGHT(SUBSTITUTE('Company information'!D$4,"-",""),9))</f>
        <v/>
      </c>
      <c r="W2973" s="418">
        <f>AI2973-I2973</f>
        <v/>
      </c>
      <c r="X2973" s="455" t="n"/>
      <c r="Y2973" s="417" t="n"/>
      <c r="Z2973" s="418" t="n"/>
      <c r="AA2973" s="418" t="n"/>
      <c r="AB2973" s="418" t="n"/>
      <c r="AC2973" s="418" t="n"/>
      <c r="AD2973" s="418" t="n"/>
      <c r="AE2973" s="455" t="n"/>
      <c r="AF2973" s="455" t="n"/>
      <c r="AG2973" s="455" t="n"/>
      <c r="AH2973" s="455" t="n"/>
      <c r="AI2973" s="455" t="n"/>
      <c r="AJ2973" s="455" t="n"/>
      <c r="AK2973" s="455" t="n"/>
      <c r="AL2973" s="455" t="n"/>
      <c r="AM2973" s="455" t="n"/>
      <c r="AN2973" s="455" t="n"/>
      <c r="AO2973" s="455" t="n"/>
      <c r="AP2973" s="455" t="n"/>
      <c r="AQ2973" s="455" t="n"/>
      <c r="AR2973" s="418" t="n"/>
      <c r="AS2973" s="418" t="n"/>
      <c r="AT2973" s="418" t="n"/>
    </row>
    <row r="2974">
      <c r="A2974" s="417" t="n">
        <v>2965</v>
      </c>
      <c r="B2974" s="418" t="inlineStr"/>
      <c r="C2974" s="418" t="inlineStr">
        <is>
          <t>ស៊ីងហ្គាពួរ កាតុង (ខេមបូឌា)</t>
        </is>
      </c>
      <c r="D2974" s="418" t="inlineStr">
        <is>
          <t>L001-100121322</t>
        </is>
      </c>
      <c r="E2974" s="418" t="inlineStr">
        <is>
          <t>V0014413</t>
        </is>
      </c>
      <c r="F2974" s="419" t="n">
        <v>44104</v>
      </c>
      <c r="G2974" s="420" t="n">
        <v>209088</v>
      </c>
      <c r="H2974" s="418" t="n"/>
      <c r="I2974" s="455" t="n">
        <v>209088</v>
      </c>
      <c r="J2974" s="418">
        <f>IF(L2974&lt;&gt;"",L2974,K2974)</f>
        <v/>
      </c>
      <c r="K2974" s="418">
        <f>IF(AND(T2974=TRUE, U2974=TRUE, V2974=TRUE), IF(W2974&lt;-0.05, "អនុញ្ញាត (អ្នកផ្គត់ផ្គង់ប្រកាសខ្វះ)", "បានប្រកាស (អនុញ្ញាត)"), IF(AND(T2974=FALSE, U2974=FALSE, V2974=FALSE), "ព្យួរទុក (មិនមានទិន្នន័យ)", "ប្រកាសខុស (ព្យួរទុក)"))</f>
        <v/>
      </c>
      <c r="L2974" s="418" t="inlineStr"/>
      <c r="M2974" s="418" t="inlineStr"/>
      <c r="N2974" s="455" t="n"/>
      <c r="O2974" s="455">
        <f>IF(W2974&lt;0,AI2974,I2974)</f>
        <v/>
      </c>
      <c r="P2974" s="455">
        <f>I2974-O2974</f>
        <v/>
      </c>
      <c r="Q2974" s="418" t="n"/>
      <c r="R2974" s="418" t="inlineStr">
        <is>
          <t>V0014413</t>
        </is>
      </c>
      <c r="S2974" s="418" t="inlineStr"/>
      <c r="T2974" s="418">
        <f>R2974=S2974</f>
        <v/>
      </c>
      <c r="U2974" s="418">
        <f>AND(MONTH(F2974)=MONTH(Y2974), YEAR(F2974)=YEAR(Y2974))</f>
        <v/>
      </c>
      <c r="V2974" s="418">
        <f>AND(AC2974&lt;&gt;"", 'Company information'!D$4&lt;&gt;"", RIGHT(SUBSTITUTE(AC2974,"-",""),9)=RIGHT(SUBSTITUTE('Company information'!D$4,"-",""),9))</f>
        <v/>
      </c>
      <c r="W2974" s="418">
        <f>AI2974-I2974</f>
        <v/>
      </c>
      <c r="X2974" s="455" t="n"/>
      <c r="Y2974" s="417" t="n"/>
      <c r="Z2974" s="418" t="n"/>
      <c r="AA2974" s="418" t="n"/>
      <c r="AB2974" s="418" t="n"/>
      <c r="AC2974" s="418" t="n"/>
      <c r="AD2974" s="418" t="n"/>
      <c r="AE2974" s="455" t="n"/>
      <c r="AF2974" s="455" t="n"/>
      <c r="AG2974" s="455" t="n"/>
      <c r="AH2974" s="455" t="n"/>
      <c r="AI2974" s="455" t="n"/>
      <c r="AJ2974" s="455" t="n"/>
      <c r="AK2974" s="455" t="n"/>
      <c r="AL2974" s="455" t="n"/>
      <c r="AM2974" s="455" t="n"/>
      <c r="AN2974" s="455" t="n"/>
      <c r="AO2974" s="455" t="n"/>
      <c r="AP2974" s="455" t="n"/>
      <c r="AQ2974" s="455" t="n"/>
      <c r="AR2974" s="418" t="n"/>
      <c r="AS2974" s="418" t="n"/>
      <c r="AT2974" s="418" t="n"/>
    </row>
    <row r="2975">
      <c r="A2975" s="417" t="n">
        <v>2966</v>
      </c>
      <c r="B2975" s="418" t="inlineStr"/>
      <c r="C2975" s="418" t="inlineStr">
        <is>
          <t>អ៊ិចស្ពែឌីធ័រ ខេមបូឌា អិលធីឌី</t>
        </is>
      </c>
      <c r="D2975" s="418" t="inlineStr">
        <is>
          <t>L001-100045898</t>
        </is>
      </c>
      <c r="E2975" s="418" t="inlineStr">
        <is>
          <t>TI0184247</t>
        </is>
      </c>
      <c r="F2975" s="419" t="n">
        <v>44103</v>
      </c>
      <c r="G2975" s="420" t="n">
        <v>90198</v>
      </c>
      <c r="H2975" s="418" t="n"/>
      <c r="I2975" s="455" t="n">
        <v>90198</v>
      </c>
      <c r="J2975" s="418">
        <f>IF(L2975&lt;&gt;"",L2975,K2975)</f>
        <v/>
      </c>
      <c r="K2975" s="418">
        <f>IF(AND(T2975=TRUE, U2975=TRUE, V2975=TRUE), IF(W2975&lt;-0.05, "អនុញ្ញាត (អ្នកផ្គត់ផ្គង់ប្រកាសខ្វះ)", "បានប្រកាស (អនុញ្ញាត)"), IF(AND(T2975=FALSE, U2975=FALSE, V2975=FALSE), "ព្យួរទុក (មិនមានទិន្នន័យ)", "ប្រកាសខុស (ព្យួរទុក)"))</f>
        <v/>
      </c>
      <c r="L2975" s="418" t="inlineStr"/>
      <c r="M2975" s="418" t="inlineStr"/>
      <c r="N2975" s="455" t="n"/>
      <c r="O2975" s="455">
        <f>IF(W2975&lt;0,AI2975,I2975)</f>
        <v/>
      </c>
      <c r="P2975" s="455">
        <f>I2975-O2975</f>
        <v/>
      </c>
      <c r="Q2975" s="418" t="n"/>
      <c r="R2975" s="418" t="inlineStr">
        <is>
          <t>TI0184247</t>
        </is>
      </c>
      <c r="S2975" s="418" t="inlineStr"/>
      <c r="T2975" s="418">
        <f>R2975=S2975</f>
        <v/>
      </c>
      <c r="U2975" s="418">
        <f>AND(MONTH(F2975)=MONTH(Y2975), YEAR(F2975)=YEAR(Y2975))</f>
        <v/>
      </c>
      <c r="V2975" s="418">
        <f>AND(AC2975&lt;&gt;"", 'Company information'!D$4&lt;&gt;"", RIGHT(SUBSTITUTE(AC2975,"-",""),9)=RIGHT(SUBSTITUTE('Company information'!D$4,"-",""),9))</f>
        <v/>
      </c>
      <c r="W2975" s="418">
        <f>AI2975-I2975</f>
        <v/>
      </c>
      <c r="X2975" s="455" t="n"/>
      <c r="Y2975" s="417" t="n"/>
      <c r="Z2975" s="418" t="n"/>
      <c r="AA2975" s="418" t="n"/>
      <c r="AB2975" s="418" t="n"/>
      <c r="AC2975" s="418" t="n"/>
      <c r="AD2975" s="418" t="n"/>
      <c r="AE2975" s="455" t="n"/>
      <c r="AF2975" s="455" t="n"/>
      <c r="AG2975" s="455" t="n"/>
      <c r="AH2975" s="455" t="n"/>
      <c r="AI2975" s="455" t="n"/>
      <c r="AJ2975" s="455" t="n"/>
      <c r="AK2975" s="455" t="n"/>
      <c r="AL2975" s="455" t="n"/>
      <c r="AM2975" s="455" t="n"/>
      <c r="AN2975" s="455" t="n"/>
      <c r="AO2975" s="455" t="n"/>
      <c r="AP2975" s="455" t="n"/>
      <c r="AQ2975" s="455" t="n"/>
      <c r="AR2975" s="418" t="n"/>
      <c r="AS2975" s="418" t="n"/>
      <c r="AT2975" s="418" t="n"/>
    </row>
    <row r="2976">
      <c r="A2976" s="417" t="n">
        <v>2967</v>
      </c>
      <c r="B2976" s="418" t="inlineStr"/>
      <c r="C2976" s="418" t="inlineStr">
        <is>
          <t>អ៊ិចស្ពែឌីធ័រ ខេមបូឌា អិលធីឌី</t>
        </is>
      </c>
      <c r="D2976" s="418" t="inlineStr">
        <is>
          <t>L001-100045898</t>
        </is>
      </c>
      <c r="E2976" s="418" t="inlineStr">
        <is>
          <t>TI0184245</t>
        </is>
      </c>
      <c r="F2976" s="419" t="n">
        <v>44103</v>
      </c>
      <c r="G2976" s="420" t="n">
        <v>126829</v>
      </c>
      <c r="H2976" s="418" t="n"/>
      <c r="I2976" s="455" t="n">
        <v>126829</v>
      </c>
      <c r="J2976" s="418">
        <f>IF(L2976&lt;&gt;"",L2976,K2976)</f>
        <v/>
      </c>
      <c r="K2976" s="418">
        <f>IF(AND(T2976=TRUE, U2976=TRUE, V2976=TRUE), IF(W2976&lt;-0.05, "អនុញ្ញាត (អ្នកផ្គត់ផ្គង់ប្រកាសខ្វះ)", "បានប្រកាស (អនុញ្ញាត)"), IF(AND(T2976=FALSE, U2976=FALSE, V2976=FALSE), "ព្យួរទុក (មិនមានទិន្នន័យ)", "ប្រកាសខុស (ព្យួរទុក)"))</f>
        <v/>
      </c>
      <c r="L2976" s="418" t="inlineStr"/>
      <c r="M2976" s="418" t="inlineStr"/>
      <c r="N2976" s="455" t="n"/>
      <c r="O2976" s="455">
        <f>IF(W2976&lt;0,AI2976,I2976)</f>
        <v/>
      </c>
      <c r="P2976" s="455">
        <f>I2976-O2976</f>
        <v/>
      </c>
      <c r="Q2976" s="418" t="n"/>
      <c r="R2976" s="418" t="inlineStr">
        <is>
          <t>TI0184245</t>
        </is>
      </c>
      <c r="S2976" s="418" t="inlineStr"/>
      <c r="T2976" s="418">
        <f>R2976=S2976</f>
        <v/>
      </c>
      <c r="U2976" s="418">
        <f>AND(MONTH(F2976)=MONTH(Y2976), YEAR(F2976)=YEAR(Y2976))</f>
        <v/>
      </c>
      <c r="V2976" s="418">
        <f>AND(AC2976&lt;&gt;"", 'Company information'!D$4&lt;&gt;"", RIGHT(SUBSTITUTE(AC2976,"-",""),9)=RIGHT(SUBSTITUTE('Company information'!D$4,"-",""),9))</f>
        <v/>
      </c>
      <c r="W2976" s="418">
        <f>AI2976-I2976</f>
        <v/>
      </c>
      <c r="X2976" s="455" t="n"/>
      <c r="Y2976" s="417" t="n"/>
      <c r="Z2976" s="418" t="n"/>
      <c r="AA2976" s="418" t="n"/>
      <c r="AB2976" s="418" t="n"/>
      <c r="AC2976" s="418" t="n"/>
      <c r="AD2976" s="418" t="n"/>
      <c r="AE2976" s="455" t="n"/>
      <c r="AF2976" s="455" t="n"/>
      <c r="AG2976" s="455" t="n"/>
      <c r="AH2976" s="455" t="n"/>
      <c r="AI2976" s="455" t="n"/>
      <c r="AJ2976" s="455" t="n"/>
      <c r="AK2976" s="455" t="n"/>
      <c r="AL2976" s="455" t="n"/>
      <c r="AM2976" s="455" t="n"/>
      <c r="AN2976" s="455" t="n"/>
      <c r="AO2976" s="455" t="n"/>
      <c r="AP2976" s="455" t="n"/>
      <c r="AQ2976" s="455" t="n"/>
      <c r="AR2976" s="418" t="n"/>
      <c r="AS2976" s="418" t="n"/>
      <c r="AT2976" s="418" t="n"/>
    </row>
    <row r="2977">
      <c r="A2977" s="417" t="n">
        <v>2968</v>
      </c>
      <c r="B2977" s="418" t="inlineStr"/>
      <c r="C2977" s="418" t="inlineStr">
        <is>
          <t>អ៊ិចស្ពែឌីធ័រ ខេមបូឌា អិលធីឌី</t>
        </is>
      </c>
      <c r="D2977" s="418" t="inlineStr">
        <is>
          <t>L001-100045898</t>
        </is>
      </c>
      <c r="E2977" s="418" t="inlineStr">
        <is>
          <t>TI0184230</t>
        </is>
      </c>
      <c r="F2977" s="419" t="n">
        <v>44103</v>
      </c>
      <c r="G2977" s="420" t="n">
        <v>201667</v>
      </c>
      <c r="H2977" s="418" t="n"/>
      <c r="I2977" s="455" t="n">
        <v>201667</v>
      </c>
      <c r="J2977" s="418">
        <f>IF(L2977&lt;&gt;"",L2977,K2977)</f>
        <v/>
      </c>
      <c r="K2977" s="418">
        <f>IF(AND(T2977=TRUE, U2977=TRUE, V2977=TRUE), IF(W2977&lt;-0.05, "អនុញ្ញាត (អ្នកផ្គត់ផ្គង់ប្រកាសខ្វះ)", "បានប្រកាស (អនុញ្ញាត)"), IF(AND(T2977=FALSE, U2977=FALSE, V2977=FALSE), "ព្យួរទុក (មិនមានទិន្នន័យ)", "ប្រកាសខុស (ព្យួរទុក)"))</f>
        <v/>
      </c>
      <c r="L2977" s="418" t="inlineStr"/>
      <c r="M2977" s="418" t="inlineStr"/>
      <c r="N2977" s="455" t="n"/>
      <c r="O2977" s="455">
        <f>IF(W2977&lt;0,AI2977,I2977)</f>
        <v/>
      </c>
      <c r="P2977" s="455">
        <f>I2977-O2977</f>
        <v/>
      </c>
      <c r="Q2977" s="418" t="n"/>
      <c r="R2977" s="418" t="inlineStr">
        <is>
          <t>TI0184230</t>
        </is>
      </c>
      <c r="S2977" s="418" t="inlineStr"/>
      <c r="T2977" s="418">
        <f>R2977=S2977</f>
        <v/>
      </c>
      <c r="U2977" s="418">
        <f>AND(MONTH(F2977)=MONTH(Y2977), YEAR(F2977)=YEAR(Y2977))</f>
        <v/>
      </c>
      <c r="V2977" s="418">
        <f>AND(AC2977&lt;&gt;"", 'Company information'!D$4&lt;&gt;"", RIGHT(SUBSTITUTE(AC2977,"-",""),9)=RIGHT(SUBSTITUTE('Company information'!D$4,"-",""),9))</f>
        <v/>
      </c>
      <c r="W2977" s="418">
        <f>AI2977-I2977</f>
        <v/>
      </c>
      <c r="X2977" s="455" t="n"/>
      <c r="Y2977" s="417" t="n"/>
      <c r="Z2977" s="418" t="n"/>
      <c r="AA2977" s="418" t="n"/>
      <c r="AB2977" s="418" t="n"/>
      <c r="AC2977" s="418" t="n"/>
      <c r="AD2977" s="418" t="n"/>
      <c r="AE2977" s="455" t="n"/>
      <c r="AF2977" s="455" t="n"/>
      <c r="AG2977" s="455" t="n"/>
      <c r="AH2977" s="455" t="n"/>
      <c r="AI2977" s="455" t="n"/>
      <c r="AJ2977" s="455" t="n"/>
      <c r="AK2977" s="455" t="n"/>
      <c r="AL2977" s="455" t="n"/>
      <c r="AM2977" s="455" t="n"/>
      <c r="AN2977" s="455" t="n"/>
      <c r="AO2977" s="455" t="n"/>
      <c r="AP2977" s="455" t="n"/>
      <c r="AQ2977" s="455" t="n"/>
      <c r="AR2977" s="418" t="n"/>
      <c r="AS2977" s="418" t="n"/>
      <c r="AT2977" s="418" t="n"/>
    </row>
    <row r="2978">
      <c r="A2978" s="417" t="n">
        <v>2969</v>
      </c>
      <c r="B2978" s="418" t="inlineStr"/>
      <c r="C2978" s="418" t="inlineStr">
        <is>
          <t>អ៊ិចស្ពែឌីធ័រ ខេមបូឌា អិលធីឌី</t>
        </is>
      </c>
      <c r="D2978" s="418" t="inlineStr">
        <is>
          <t>L001-100045898</t>
        </is>
      </c>
      <c r="E2978" s="418" t="inlineStr">
        <is>
          <t>TI0184227</t>
        </is>
      </c>
      <c r="F2978" s="419" t="n">
        <v>44103</v>
      </c>
      <c r="G2978" s="420" t="n">
        <v>131989</v>
      </c>
      <c r="H2978" s="418" t="n"/>
      <c r="I2978" s="455" t="n">
        <v>131989</v>
      </c>
      <c r="J2978" s="418">
        <f>IF(L2978&lt;&gt;"",L2978,K2978)</f>
        <v/>
      </c>
      <c r="K2978" s="418">
        <f>IF(AND(T2978=TRUE, U2978=TRUE, V2978=TRUE), IF(W2978&lt;-0.05, "អនុញ្ញាត (អ្នកផ្គត់ផ្គង់ប្រកាសខ្វះ)", "បានប្រកាស (អនុញ្ញាត)"), IF(AND(T2978=FALSE, U2978=FALSE, V2978=FALSE), "ព្យួរទុក (មិនមានទិន្នន័យ)", "ប្រកាសខុស (ព្យួរទុក)"))</f>
        <v/>
      </c>
      <c r="L2978" s="418" t="inlineStr"/>
      <c r="M2978" s="418" t="inlineStr"/>
      <c r="N2978" s="455" t="n"/>
      <c r="O2978" s="455">
        <f>IF(W2978&lt;0,AI2978,I2978)</f>
        <v/>
      </c>
      <c r="P2978" s="455">
        <f>I2978-O2978</f>
        <v/>
      </c>
      <c r="Q2978" s="418" t="n"/>
      <c r="R2978" s="418" t="inlineStr">
        <is>
          <t>TI0184227</t>
        </is>
      </c>
      <c r="S2978" s="418" t="inlineStr"/>
      <c r="T2978" s="418">
        <f>R2978=S2978</f>
        <v/>
      </c>
      <c r="U2978" s="418">
        <f>AND(MONTH(F2978)=MONTH(Y2978), YEAR(F2978)=YEAR(Y2978))</f>
        <v/>
      </c>
      <c r="V2978" s="418">
        <f>AND(AC2978&lt;&gt;"", 'Company information'!D$4&lt;&gt;"", RIGHT(SUBSTITUTE(AC2978,"-",""),9)=RIGHT(SUBSTITUTE('Company information'!D$4,"-",""),9))</f>
        <v/>
      </c>
      <c r="W2978" s="418">
        <f>AI2978-I2978</f>
        <v/>
      </c>
      <c r="X2978" s="455" t="n"/>
      <c r="Y2978" s="417" t="n"/>
      <c r="Z2978" s="418" t="n"/>
      <c r="AA2978" s="418" t="n"/>
      <c r="AB2978" s="418" t="n"/>
      <c r="AC2978" s="418" t="n"/>
      <c r="AD2978" s="418" t="n"/>
      <c r="AE2978" s="455" t="n"/>
      <c r="AF2978" s="455" t="n"/>
      <c r="AG2978" s="455" t="n"/>
      <c r="AH2978" s="455" t="n"/>
      <c r="AI2978" s="455" t="n"/>
      <c r="AJ2978" s="455" t="n"/>
      <c r="AK2978" s="455" t="n"/>
      <c r="AL2978" s="455" t="n"/>
      <c r="AM2978" s="455" t="n"/>
      <c r="AN2978" s="455" t="n"/>
      <c r="AO2978" s="455" t="n"/>
      <c r="AP2978" s="455" t="n"/>
      <c r="AQ2978" s="455" t="n"/>
      <c r="AR2978" s="418" t="n"/>
      <c r="AS2978" s="418" t="n"/>
      <c r="AT2978" s="418" t="n"/>
    </row>
    <row r="2979">
      <c r="A2979" s="417" t="n">
        <v>2970</v>
      </c>
      <c r="B2979" s="418" t="inlineStr"/>
      <c r="C2979" s="418" t="inlineStr">
        <is>
          <t>អ៊ិចស្ពែឌីធ័រ ខេមបូឌា អិលធីឌី</t>
        </is>
      </c>
      <c r="D2979" s="418" t="inlineStr">
        <is>
          <t>L001-100045898</t>
        </is>
      </c>
      <c r="E2979" s="418" t="inlineStr">
        <is>
          <t>TI0184211</t>
        </is>
      </c>
      <c r="F2979" s="419" t="n">
        <v>44103</v>
      </c>
      <c r="G2979" s="420" t="n">
        <v>81491</v>
      </c>
      <c r="H2979" s="418" t="n"/>
      <c r="I2979" s="455" t="n">
        <v>81491</v>
      </c>
      <c r="J2979" s="418">
        <f>IF(L2979&lt;&gt;"",L2979,K2979)</f>
        <v/>
      </c>
      <c r="K2979" s="418">
        <f>IF(AND(T2979=TRUE, U2979=TRUE, V2979=TRUE), IF(W2979&lt;-0.05, "អនុញ្ញាត (អ្នកផ្គត់ផ្គង់ប្រកាសខ្វះ)", "បានប្រកាស (អនុញ្ញាត)"), IF(AND(T2979=FALSE, U2979=FALSE, V2979=FALSE), "ព្យួរទុក (មិនមានទិន្នន័យ)", "ប្រកាសខុស (ព្យួរទុក)"))</f>
        <v/>
      </c>
      <c r="L2979" s="418" t="inlineStr"/>
      <c r="M2979" s="418" t="inlineStr"/>
      <c r="N2979" s="455" t="n"/>
      <c r="O2979" s="455">
        <f>IF(W2979&lt;0,AI2979,I2979)</f>
        <v/>
      </c>
      <c r="P2979" s="455">
        <f>I2979-O2979</f>
        <v/>
      </c>
      <c r="Q2979" s="418" t="n"/>
      <c r="R2979" s="418" t="inlineStr">
        <is>
          <t>TI0184211</t>
        </is>
      </c>
      <c r="S2979" s="418" t="inlineStr"/>
      <c r="T2979" s="418">
        <f>R2979=S2979</f>
        <v/>
      </c>
      <c r="U2979" s="418">
        <f>AND(MONTH(F2979)=MONTH(Y2979), YEAR(F2979)=YEAR(Y2979))</f>
        <v/>
      </c>
      <c r="V2979" s="418">
        <f>AND(AC2979&lt;&gt;"", 'Company information'!D$4&lt;&gt;"", RIGHT(SUBSTITUTE(AC2979,"-",""),9)=RIGHT(SUBSTITUTE('Company information'!D$4,"-",""),9))</f>
        <v/>
      </c>
      <c r="W2979" s="418">
        <f>AI2979-I2979</f>
        <v/>
      </c>
      <c r="X2979" s="455" t="n"/>
      <c r="Y2979" s="417" t="n"/>
      <c r="Z2979" s="418" t="n"/>
      <c r="AA2979" s="418" t="n"/>
      <c r="AB2979" s="418" t="n"/>
      <c r="AC2979" s="418" t="n"/>
      <c r="AD2979" s="418" t="n"/>
      <c r="AE2979" s="455" t="n"/>
      <c r="AF2979" s="455" t="n"/>
      <c r="AG2979" s="455" t="n"/>
      <c r="AH2979" s="455" t="n"/>
      <c r="AI2979" s="455" t="n"/>
      <c r="AJ2979" s="455" t="n"/>
      <c r="AK2979" s="455" t="n"/>
      <c r="AL2979" s="455" t="n"/>
      <c r="AM2979" s="455" t="n"/>
      <c r="AN2979" s="455" t="n"/>
      <c r="AO2979" s="455" t="n"/>
      <c r="AP2979" s="455" t="n"/>
      <c r="AQ2979" s="455" t="n"/>
      <c r="AR2979" s="418" t="n"/>
      <c r="AS2979" s="418" t="n"/>
      <c r="AT2979" s="418" t="n"/>
    </row>
    <row r="2980">
      <c r="A2980" s="417" t="n">
        <v>2971</v>
      </c>
      <c r="B2980" s="418" t="inlineStr"/>
      <c r="C2980" s="418" t="inlineStr">
        <is>
          <t>ហ្គោមី រីសាយឃល110</t>
        </is>
      </c>
      <c r="D2980" s="418" t="inlineStr">
        <is>
          <t>K010-901503890</t>
        </is>
      </c>
      <c r="E2980" s="418" t="inlineStr">
        <is>
          <t>GRIN2020348</t>
        </is>
      </c>
      <c r="F2980" s="419" t="n">
        <v>44103</v>
      </c>
      <c r="G2980" s="420" t="n">
        <v>16380</v>
      </c>
      <c r="H2980" s="418" t="n"/>
      <c r="I2980" s="455" t="n">
        <v>16380</v>
      </c>
      <c r="J2980" s="418">
        <f>IF(L2980&lt;&gt;"",L2980,K2980)</f>
        <v/>
      </c>
      <c r="K2980" s="418">
        <f>IF(AND(T2980=TRUE, U2980=TRUE, V2980=TRUE), IF(W2980&lt;-0.05, "អនុញ្ញាត (អ្នកផ្គត់ផ្គង់ប្រកាសខ្វះ)", "បានប្រកាស (អនុញ្ញាត)"), IF(AND(T2980=FALSE, U2980=FALSE, V2980=FALSE), "ព្យួរទុក (មិនមានទិន្នន័យ)", "ប្រកាសខុស (ព្យួរទុក)"))</f>
        <v/>
      </c>
      <c r="L2980" s="418" t="inlineStr"/>
      <c r="M2980" s="418" t="inlineStr"/>
      <c r="N2980" s="455" t="n"/>
      <c r="O2980" s="455">
        <f>IF(W2980&lt;0,AI2980,I2980)</f>
        <v/>
      </c>
      <c r="P2980" s="455">
        <f>I2980-O2980</f>
        <v/>
      </c>
      <c r="Q2980" s="418" t="n"/>
      <c r="R2980" s="418" t="inlineStr">
        <is>
          <t>GRIN2020348</t>
        </is>
      </c>
      <c r="S2980" s="418" t="inlineStr"/>
      <c r="T2980" s="418">
        <f>R2980=S2980</f>
        <v/>
      </c>
      <c r="U2980" s="418">
        <f>AND(MONTH(F2980)=MONTH(Y2980), YEAR(F2980)=YEAR(Y2980))</f>
        <v/>
      </c>
      <c r="V2980" s="418">
        <f>AND(AC2980&lt;&gt;"", 'Company information'!D$4&lt;&gt;"", RIGHT(SUBSTITUTE(AC2980,"-",""),9)=RIGHT(SUBSTITUTE('Company information'!D$4,"-",""),9))</f>
        <v/>
      </c>
      <c r="W2980" s="418">
        <f>AI2980-I2980</f>
        <v/>
      </c>
      <c r="X2980" s="455" t="n"/>
      <c r="Y2980" s="417" t="n"/>
      <c r="Z2980" s="418" t="n"/>
      <c r="AA2980" s="418" t="n"/>
      <c r="AB2980" s="418" t="n"/>
      <c r="AC2980" s="418" t="n"/>
      <c r="AD2980" s="418" t="n"/>
      <c r="AE2980" s="455" t="n"/>
      <c r="AF2980" s="455" t="n"/>
      <c r="AG2980" s="455" t="n"/>
      <c r="AH2980" s="455" t="n"/>
      <c r="AI2980" s="455" t="n"/>
      <c r="AJ2980" s="455" t="n"/>
      <c r="AK2980" s="455" t="n"/>
      <c r="AL2980" s="455" t="n"/>
      <c r="AM2980" s="455" t="n"/>
      <c r="AN2980" s="455" t="n"/>
      <c r="AO2980" s="455" t="n"/>
      <c r="AP2980" s="455" t="n"/>
      <c r="AQ2980" s="455" t="n"/>
      <c r="AR2980" s="418" t="n"/>
      <c r="AS2980" s="418" t="n"/>
      <c r="AT2980" s="418" t="n"/>
    </row>
    <row r="2981">
      <c r="A2981" s="417" t="n">
        <v>2972</v>
      </c>
      <c r="B2981" s="418" t="inlineStr"/>
      <c r="C2981" s="418" t="inlineStr">
        <is>
          <t>ខេមវីល គ្លូប៊ល ឯ.ក</t>
        </is>
      </c>
      <c r="D2981" s="418" t="inlineStr">
        <is>
          <t>L001-901637190</t>
        </is>
      </c>
      <c r="E2981" s="418" t="inlineStr">
        <is>
          <t>INV202001</t>
        </is>
      </c>
      <c r="F2981" s="419" t="n">
        <v>44102</v>
      </c>
      <c r="G2981" s="420" t="n">
        <v>224840</v>
      </c>
      <c r="H2981" s="418" t="n"/>
      <c r="I2981" s="455" t="n">
        <v>224840</v>
      </c>
      <c r="J2981" s="418">
        <f>IF(L2981&lt;&gt;"",L2981,K2981)</f>
        <v/>
      </c>
      <c r="K2981" s="418">
        <f>IF(AND(T2981=TRUE, U2981=TRUE, V2981=TRUE), IF(W2981&lt;-0.05, "អនុញ្ញាត (អ្នកផ្គត់ផ្គង់ប្រកាសខ្វះ)", "បានប្រកាស (អនុញ្ញាត)"), IF(AND(T2981=FALSE, U2981=FALSE, V2981=FALSE), "ព្យួរទុក (មិនមានទិន្នន័យ)", "ប្រកាសខុស (ព្យួរទុក)"))</f>
        <v/>
      </c>
      <c r="L2981" s="418" t="inlineStr"/>
      <c r="M2981" s="418" t="inlineStr"/>
      <c r="N2981" s="455" t="n"/>
      <c r="O2981" s="455">
        <f>IF(W2981&lt;0,AI2981,I2981)</f>
        <v/>
      </c>
      <c r="P2981" s="455">
        <f>I2981-O2981</f>
        <v/>
      </c>
      <c r="Q2981" s="418" t="n"/>
      <c r="R2981" s="418" t="inlineStr">
        <is>
          <t>INV202001</t>
        </is>
      </c>
      <c r="S2981" s="418" t="inlineStr"/>
      <c r="T2981" s="418">
        <f>R2981=S2981</f>
        <v/>
      </c>
      <c r="U2981" s="418">
        <f>AND(MONTH(F2981)=MONTH(Y2981), YEAR(F2981)=YEAR(Y2981))</f>
        <v/>
      </c>
      <c r="V2981" s="418">
        <f>AND(AC2981&lt;&gt;"", 'Company information'!D$4&lt;&gt;"", RIGHT(SUBSTITUTE(AC2981,"-",""),9)=RIGHT(SUBSTITUTE('Company information'!D$4,"-",""),9))</f>
        <v/>
      </c>
      <c r="W2981" s="418">
        <f>AI2981-I2981</f>
        <v/>
      </c>
      <c r="X2981" s="455" t="n"/>
      <c r="Y2981" s="417" t="n"/>
      <c r="Z2981" s="418" t="n"/>
      <c r="AA2981" s="418" t="n"/>
      <c r="AB2981" s="418" t="n"/>
      <c r="AC2981" s="418" t="n"/>
      <c r="AD2981" s="418" t="n"/>
      <c r="AE2981" s="455" t="n"/>
      <c r="AF2981" s="455" t="n"/>
      <c r="AG2981" s="455" t="n"/>
      <c r="AH2981" s="455" t="n"/>
      <c r="AI2981" s="455" t="n"/>
      <c r="AJ2981" s="455" t="n"/>
      <c r="AK2981" s="455" t="n"/>
      <c r="AL2981" s="455" t="n"/>
      <c r="AM2981" s="455" t="n"/>
      <c r="AN2981" s="455" t="n"/>
      <c r="AO2981" s="455" t="n"/>
      <c r="AP2981" s="455" t="n"/>
      <c r="AQ2981" s="455" t="n"/>
      <c r="AR2981" s="418" t="n"/>
      <c r="AS2981" s="418" t="n"/>
      <c r="AT2981" s="418" t="n"/>
    </row>
    <row r="2982">
      <c r="A2982" s="417" t="n">
        <v>2973</v>
      </c>
      <c r="B2982" s="418" t="inlineStr"/>
      <c r="C2982" s="418" t="inlineStr">
        <is>
          <t>អ៊ីជីអេហ្វ ឡូជីស្ទីក ខូ អិលធីឌី</t>
        </is>
      </c>
      <c r="D2982" s="418" t="inlineStr">
        <is>
          <t>L001-901501877</t>
        </is>
      </c>
      <c r="E2982" s="418" t="inlineStr">
        <is>
          <t>2006469</t>
        </is>
      </c>
      <c r="F2982" s="419" t="n">
        <v>44101</v>
      </c>
      <c r="G2982" s="420" t="n">
        <v>134739</v>
      </c>
      <c r="H2982" s="418" t="n"/>
      <c r="I2982" s="455" t="n">
        <v>134739</v>
      </c>
      <c r="J2982" s="418">
        <f>IF(L2982&lt;&gt;"",L2982,K2982)</f>
        <v/>
      </c>
      <c r="K2982" s="418">
        <f>IF(AND(T2982=TRUE, U2982=TRUE, V2982=TRUE), IF(W2982&lt;-0.05, "អនុញ្ញាត (អ្នកផ្គត់ផ្គង់ប្រកាសខ្វះ)", "បានប្រកាស (អនុញ្ញាត)"), IF(AND(T2982=FALSE, U2982=FALSE, V2982=FALSE), "ព្យួរទុក (មិនមានទិន្នន័យ)", "ប្រកាសខុស (ព្យួរទុក)"))</f>
        <v/>
      </c>
      <c r="L2982" s="418" t="inlineStr"/>
      <c r="M2982" s="418" t="inlineStr"/>
      <c r="N2982" s="455" t="n"/>
      <c r="O2982" s="455">
        <f>IF(W2982&lt;0,AI2982,I2982)</f>
        <v/>
      </c>
      <c r="P2982" s="455">
        <f>I2982-O2982</f>
        <v/>
      </c>
      <c r="Q2982" s="418" t="n"/>
      <c r="R2982" s="418" t="inlineStr">
        <is>
          <t>2006469</t>
        </is>
      </c>
      <c r="S2982" s="418" t="inlineStr"/>
      <c r="T2982" s="418">
        <f>R2982=S2982</f>
        <v/>
      </c>
      <c r="U2982" s="418">
        <f>AND(MONTH(F2982)=MONTH(Y2982), YEAR(F2982)=YEAR(Y2982))</f>
        <v/>
      </c>
      <c r="V2982" s="418">
        <f>AND(AC2982&lt;&gt;"", 'Company information'!D$4&lt;&gt;"", RIGHT(SUBSTITUTE(AC2982,"-",""),9)=RIGHT(SUBSTITUTE('Company information'!D$4,"-",""),9))</f>
        <v/>
      </c>
      <c r="W2982" s="418">
        <f>AI2982-I2982</f>
        <v/>
      </c>
      <c r="X2982" s="455" t="n"/>
      <c r="Y2982" s="417" t="n"/>
      <c r="Z2982" s="418" t="n"/>
      <c r="AA2982" s="418" t="n"/>
      <c r="AB2982" s="418" t="n"/>
      <c r="AC2982" s="418" t="n"/>
      <c r="AD2982" s="418" t="n"/>
      <c r="AE2982" s="455" t="n"/>
      <c r="AF2982" s="455" t="n"/>
      <c r="AG2982" s="455" t="n"/>
      <c r="AH2982" s="455" t="n"/>
      <c r="AI2982" s="455" t="n"/>
      <c r="AJ2982" s="455" t="n"/>
      <c r="AK2982" s="455" t="n"/>
      <c r="AL2982" s="455" t="n"/>
      <c r="AM2982" s="455" t="n"/>
      <c r="AN2982" s="455" t="n"/>
      <c r="AO2982" s="455" t="n"/>
      <c r="AP2982" s="455" t="n"/>
      <c r="AQ2982" s="455" t="n"/>
      <c r="AR2982" s="418" t="n"/>
      <c r="AS2982" s="418" t="n"/>
      <c r="AT2982" s="418" t="n"/>
    </row>
    <row r="2983">
      <c r="A2983" s="417" t="n">
        <v>2974</v>
      </c>
      <c r="B2983" s="418" t="inlineStr"/>
      <c r="C2983" s="418" t="inlineStr">
        <is>
          <t>កំពង់ផែស្វយ័តក្រុងព្រះសីហនុ</t>
        </is>
      </c>
      <c r="D2983" s="418" t="inlineStr">
        <is>
          <t>L001-100044638</t>
        </is>
      </c>
      <c r="E2983" s="418" t="inlineStr">
        <is>
          <t>142454</t>
        </is>
      </c>
      <c r="F2983" s="419" t="n">
        <v>44100</v>
      </c>
      <c r="G2983" s="420" t="n">
        <v>35522</v>
      </c>
      <c r="H2983" s="418" t="n"/>
      <c r="I2983" s="455" t="n">
        <v>35522</v>
      </c>
      <c r="J2983" s="418">
        <f>IF(L2983&lt;&gt;"",L2983,K2983)</f>
        <v/>
      </c>
      <c r="K2983" s="418">
        <f>IF(AND(T2983=TRUE, U2983=TRUE, V2983=TRUE), IF(W2983&lt;-0.05, "អនុញ្ញាត (អ្នកផ្គត់ផ្គង់ប្រកាសខ្វះ)", "បានប្រកាស (អនុញ្ញាត)"), IF(AND(T2983=FALSE, U2983=FALSE, V2983=FALSE), "ព្យួរទុក (មិនមានទិន្នន័យ)", "ប្រកាសខុស (ព្យួរទុក)"))</f>
        <v/>
      </c>
      <c r="L2983" s="418" t="inlineStr"/>
      <c r="M2983" s="418" t="inlineStr"/>
      <c r="N2983" s="455" t="n"/>
      <c r="O2983" s="455">
        <f>IF(W2983&lt;0,AI2983,I2983)</f>
        <v/>
      </c>
      <c r="P2983" s="455">
        <f>I2983-O2983</f>
        <v/>
      </c>
      <c r="Q2983" s="418" t="n"/>
      <c r="R2983" s="418" t="inlineStr">
        <is>
          <t>142454</t>
        </is>
      </c>
      <c r="S2983" s="418" t="inlineStr"/>
      <c r="T2983" s="418">
        <f>R2983=S2983</f>
        <v/>
      </c>
      <c r="U2983" s="418">
        <f>AND(MONTH(F2983)=MONTH(Y2983), YEAR(F2983)=YEAR(Y2983))</f>
        <v/>
      </c>
      <c r="V2983" s="418">
        <f>AND(AC2983&lt;&gt;"", 'Company information'!D$4&lt;&gt;"", RIGHT(SUBSTITUTE(AC2983,"-",""),9)=RIGHT(SUBSTITUTE('Company information'!D$4,"-",""),9))</f>
        <v/>
      </c>
      <c r="W2983" s="418">
        <f>AI2983-I2983</f>
        <v/>
      </c>
      <c r="X2983" s="455" t="n"/>
      <c r="Y2983" s="417" t="n"/>
      <c r="Z2983" s="418" t="n"/>
      <c r="AA2983" s="418" t="n"/>
      <c r="AB2983" s="418" t="n"/>
      <c r="AC2983" s="418" t="n"/>
      <c r="AD2983" s="418" t="n"/>
      <c r="AE2983" s="455" t="n"/>
      <c r="AF2983" s="455" t="n"/>
      <c r="AG2983" s="455" t="n"/>
      <c r="AH2983" s="455" t="n"/>
      <c r="AI2983" s="455" t="n"/>
      <c r="AJ2983" s="455" t="n"/>
      <c r="AK2983" s="455" t="n"/>
      <c r="AL2983" s="455" t="n"/>
      <c r="AM2983" s="455" t="n"/>
      <c r="AN2983" s="455" t="n"/>
      <c r="AO2983" s="455" t="n"/>
      <c r="AP2983" s="455" t="n"/>
      <c r="AQ2983" s="455" t="n"/>
      <c r="AR2983" s="418" t="n"/>
      <c r="AS2983" s="418" t="n"/>
      <c r="AT2983" s="418" t="n"/>
    </row>
    <row r="2984">
      <c r="A2984" s="417" t="n">
        <v>2975</v>
      </c>
      <c r="B2984" s="418" t="inlineStr"/>
      <c r="C2984" s="418" t="inlineStr">
        <is>
          <t>ឆាយ ដា ឡូយីស្ទីក</t>
        </is>
      </c>
      <c r="D2984" s="418" t="inlineStr">
        <is>
          <t>L001-100063098</t>
        </is>
      </c>
      <c r="E2984" s="418" t="inlineStr">
        <is>
          <t>2009008539</t>
        </is>
      </c>
      <c r="F2984" s="419" t="n">
        <v>44100</v>
      </c>
      <c r="G2984" s="420" t="n">
        <v>89418</v>
      </c>
      <c r="H2984" s="418" t="n"/>
      <c r="I2984" s="455" t="n">
        <v>89418</v>
      </c>
      <c r="J2984" s="418">
        <f>IF(L2984&lt;&gt;"",L2984,K2984)</f>
        <v/>
      </c>
      <c r="K2984" s="418">
        <f>IF(AND(T2984=TRUE, U2984=TRUE, V2984=TRUE), IF(W2984&lt;-0.05, "អនុញ្ញាត (អ្នកផ្គត់ផ្គង់ប្រកាសខ្វះ)", "បានប្រកាស (អនុញ្ញាត)"), IF(AND(T2984=FALSE, U2984=FALSE, V2984=FALSE), "ព្យួរទុក (មិនមានទិន្នន័យ)", "ប្រកាសខុស (ព្យួរទុក)"))</f>
        <v/>
      </c>
      <c r="L2984" s="418" t="inlineStr"/>
      <c r="M2984" s="418" t="inlineStr"/>
      <c r="N2984" s="455" t="n"/>
      <c r="O2984" s="455">
        <f>IF(W2984&lt;0,AI2984,I2984)</f>
        <v/>
      </c>
      <c r="P2984" s="455">
        <f>I2984-O2984</f>
        <v/>
      </c>
      <c r="Q2984" s="418" t="n"/>
      <c r="R2984" s="418" t="inlineStr">
        <is>
          <t>2009008539</t>
        </is>
      </c>
      <c r="S2984" s="418" t="inlineStr"/>
      <c r="T2984" s="418">
        <f>R2984=S2984</f>
        <v/>
      </c>
      <c r="U2984" s="418">
        <f>AND(MONTH(F2984)=MONTH(Y2984), YEAR(F2984)=YEAR(Y2984))</f>
        <v/>
      </c>
      <c r="V2984" s="418">
        <f>AND(AC2984&lt;&gt;"", 'Company information'!D$4&lt;&gt;"", RIGHT(SUBSTITUTE(AC2984,"-",""),9)=RIGHT(SUBSTITUTE('Company information'!D$4,"-",""),9))</f>
        <v/>
      </c>
      <c r="W2984" s="418">
        <f>AI2984-I2984</f>
        <v/>
      </c>
      <c r="X2984" s="455" t="n"/>
      <c r="Y2984" s="417" t="n"/>
      <c r="Z2984" s="418" t="n"/>
      <c r="AA2984" s="418" t="n"/>
      <c r="AB2984" s="418" t="n"/>
      <c r="AC2984" s="418" t="n"/>
      <c r="AD2984" s="418" t="n"/>
      <c r="AE2984" s="455" t="n"/>
      <c r="AF2984" s="455" t="n"/>
      <c r="AG2984" s="455" t="n"/>
      <c r="AH2984" s="455" t="n"/>
      <c r="AI2984" s="455" t="n"/>
      <c r="AJ2984" s="455" t="n"/>
      <c r="AK2984" s="455" t="n"/>
      <c r="AL2984" s="455" t="n"/>
      <c r="AM2984" s="455" t="n"/>
      <c r="AN2984" s="455" t="n"/>
      <c r="AO2984" s="455" t="n"/>
      <c r="AP2984" s="455" t="n"/>
      <c r="AQ2984" s="455" t="n"/>
      <c r="AR2984" s="418" t="n"/>
      <c r="AS2984" s="418" t="n"/>
      <c r="AT2984" s="418" t="n"/>
    </row>
    <row r="2985">
      <c r="A2985" s="417" t="n">
        <v>2976</v>
      </c>
      <c r="B2985" s="418" t="inlineStr"/>
      <c r="C2985" s="418" t="inlineStr">
        <is>
          <t>ឆាយ ដា ឡូយីស្ទីក</t>
        </is>
      </c>
      <c r="D2985" s="418" t="inlineStr">
        <is>
          <t>L001-100063098</t>
        </is>
      </c>
      <c r="E2985" s="418" t="inlineStr">
        <is>
          <t>2009008535</t>
        </is>
      </c>
      <c r="F2985" s="419" t="n">
        <v>44100</v>
      </c>
      <c r="G2985" s="420" t="n">
        <v>89418</v>
      </c>
      <c r="H2985" s="418" t="n"/>
      <c r="I2985" s="455" t="n">
        <v>89418</v>
      </c>
      <c r="J2985" s="418">
        <f>IF(L2985&lt;&gt;"",L2985,K2985)</f>
        <v/>
      </c>
      <c r="K2985" s="418">
        <f>IF(AND(T2985=TRUE, U2985=TRUE, V2985=TRUE), IF(W2985&lt;-0.05, "អនុញ្ញាត (អ្នកផ្គត់ផ្គង់ប្រកាសខ្វះ)", "បានប្រកាស (អនុញ្ញាត)"), IF(AND(T2985=FALSE, U2985=FALSE, V2985=FALSE), "ព្យួរទុក (មិនមានទិន្នន័យ)", "ប្រកាសខុស (ព្យួរទុក)"))</f>
        <v/>
      </c>
      <c r="L2985" s="418" t="inlineStr"/>
      <c r="M2985" s="418" t="inlineStr"/>
      <c r="N2985" s="455" t="n"/>
      <c r="O2985" s="455">
        <f>IF(W2985&lt;0,AI2985,I2985)</f>
        <v/>
      </c>
      <c r="P2985" s="455">
        <f>I2985-O2985</f>
        <v/>
      </c>
      <c r="Q2985" s="418" t="n"/>
      <c r="R2985" s="418" t="inlineStr">
        <is>
          <t>2009008535</t>
        </is>
      </c>
      <c r="S2985" s="418" t="inlineStr"/>
      <c r="T2985" s="418">
        <f>R2985=S2985</f>
        <v/>
      </c>
      <c r="U2985" s="418">
        <f>AND(MONTH(F2985)=MONTH(Y2985), YEAR(F2985)=YEAR(Y2985))</f>
        <v/>
      </c>
      <c r="V2985" s="418">
        <f>AND(AC2985&lt;&gt;"", 'Company information'!D$4&lt;&gt;"", RIGHT(SUBSTITUTE(AC2985,"-",""),9)=RIGHT(SUBSTITUTE('Company information'!D$4,"-",""),9))</f>
        <v/>
      </c>
      <c r="W2985" s="418">
        <f>AI2985-I2985</f>
        <v/>
      </c>
      <c r="X2985" s="455" t="n"/>
      <c r="Y2985" s="417" t="n"/>
      <c r="Z2985" s="418" t="n"/>
      <c r="AA2985" s="418" t="n"/>
      <c r="AB2985" s="418" t="n"/>
      <c r="AC2985" s="418" t="n"/>
      <c r="AD2985" s="418" t="n"/>
      <c r="AE2985" s="455" t="n"/>
      <c r="AF2985" s="455" t="n"/>
      <c r="AG2985" s="455" t="n"/>
      <c r="AH2985" s="455" t="n"/>
      <c r="AI2985" s="455" t="n"/>
      <c r="AJ2985" s="455" t="n"/>
      <c r="AK2985" s="455" t="n"/>
      <c r="AL2985" s="455" t="n"/>
      <c r="AM2985" s="455" t="n"/>
      <c r="AN2985" s="455" t="n"/>
      <c r="AO2985" s="455" t="n"/>
      <c r="AP2985" s="455" t="n"/>
      <c r="AQ2985" s="455" t="n"/>
      <c r="AR2985" s="418" t="n"/>
      <c r="AS2985" s="418" t="n"/>
      <c r="AT2985" s="418" t="n"/>
    </row>
    <row r="2986">
      <c r="A2986" s="417" t="n">
        <v>2977</v>
      </c>
      <c r="B2986" s="418" t="inlineStr"/>
      <c r="C2986" s="418" t="inlineStr">
        <is>
          <t>ឆាយ ដា ឡូយីស្ទីក</t>
        </is>
      </c>
      <c r="D2986" s="418" t="inlineStr">
        <is>
          <t>L001-100063098</t>
        </is>
      </c>
      <c r="E2986" s="418" t="inlineStr">
        <is>
          <t>2009008518</t>
        </is>
      </c>
      <c r="F2986" s="419" t="n">
        <v>44100</v>
      </c>
      <c r="G2986" s="420" t="n">
        <v>89418</v>
      </c>
      <c r="H2986" s="418" t="n"/>
      <c r="I2986" s="455" t="n">
        <v>89418</v>
      </c>
      <c r="J2986" s="418">
        <f>IF(L2986&lt;&gt;"",L2986,K2986)</f>
        <v/>
      </c>
      <c r="K2986" s="418">
        <f>IF(AND(T2986=TRUE, U2986=TRUE, V2986=TRUE), IF(W2986&lt;-0.05, "អនុញ្ញាត (អ្នកផ្គត់ផ្គង់ប្រកាសខ្វះ)", "បានប្រកាស (អនុញ្ញាត)"), IF(AND(T2986=FALSE, U2986=FALSE, V2986=FALSE), "ព្យួរទុក (មិនមានទិន្នន័យ)", "ប្រកាសខុស (ព្យួរទុក)"))</f>
        <v/>
      </c>
      <c r="L2986" s="418" t="inlineStr"/>
      <c r="M2986" s="418" t="inlineStr"/>
      <c r="N2986" s="455" t="n"/>
      <c r="O2986" s="455">
        <f>IF(W2986&lt;0,AI2986,I2986)</f>
        <v/>
      </c>
      <c r="P2986" s="455">
        <f>I2986-O2986</f>
        <v/>
      </c>
      <c r="Q2986" s="418" t="n"/>
      <c r="R2986" s="418" t="inlineStr">
        <is>
          <t>2009008518</t>
        </is>
      </c>
      <c r="S2986" s="418" t="inlineStr"/>
      <c r="T2986" s="418">
        <f>R2986=S2986</f>
        <v/>
      </c>
      <c r="U2986" s="418">
        <f>AND(MONTH(F2986)=MONTH(Y2986), YEAR(F2986)=YEAR(Y2986))</f>
        <v/>
      </c>
      <c r="V2986" s="418">
        <f>AND(AC2986&lt;&gt;"", 'Company information'!D$4&lt;&gt;"", RIGHT(SUBSTITUTE(AC2986,"-",""),9)=RIGHT(SUBSTITUTE('Company information'!D$4,"-",""),9))</f>
        <v/>
      </c>
      <c r="W2986" s="418">
        <f>AI2986-I2986</f>
        <v/>
      </c>
      <c r="X2986" s="455" t="n"/>
      <c r="Y2986" s="417" t="n"/>
      <c r="Z2986" s="418" t="n"/>
      <c r="AA2986" s="418" t="n"/>
      <c r="AB2986" s="418" t="n"/>
      <c r="AC2986" s="418" t="n"/>
      <c r="AD2986" s="418" t="n"/>
      <c r="AE2986" s="455" t="n"/>
      <c r="AF2986" s="455" t="n"/>
      <c r="AG2986" s="455" t="n"/>
      <c r="AH2986" s="455" t="n"/>
      <c r="AI2986" s="455" t="n"/>
      <c r="AJ2986" s="455" t="n"/>
      <c r="AK2986" s="455" t="n"/>
      <c r="AL2986" s="455" t="n"/>
      <c r="AM2986" s="455" t="n"/>
      <c r="AN2986" s="455" t="n"/>
      <c r="AO2986" s="455" t="n"/>
      <c r="AP2986" s="455" t="n"/>
      <c r="AQ2986" s="455" t="n"/>
      <c r="AR2986" s="418" t="n"/>
      <c r="AS2986" s="418" t="n"/>
      <c r="AT2986" s="418" t="n"/>
    </row>
    <row r="2987">
      <c r="A2987" s="417" t="n">
        <v>2978</v>
      </c>
      <c r="B2987" s="418" t="inlineStr"/>
      <c r="C2987" s="418" t="inlineStr">
        <is>
          <t>ឆាយ ដា ឡូយីស្ទីក</t>
        </is>
      </c>
      <c r="D2987" s="418" t="inlineStr">
        <is>
          <t>L001-100063098</t>
        </is>
      </c>
      <c r="E2987" s="418" t="inlineStr">
        <is>
          <t>2009008516</t>
        </is>
      </c>
      <c r="F2987" s="419" t="n">
        <v>44100</v>
      </c>
      <c r="G2987" s="420" t="n">
        <v>77169</v>
      </c>
      <c r="H2987" s="418" t="n"/>
      <c r="I2987" s="455" t="n">
        <v>77169</v>
      </c>
      <c r="J2987" s="418">
        <f>IF(L2987&lt;&gt;"",L2987,K2987)</f>
        <v/>
      </c>
      <c r="K2987" s="418">
        <f>IF(AND(T2987=TRUE, U2987=TRUE, V2987=TRUE), IF(W2987&lt;-0.05, "អនុញ្ញាត (អ្នកផ្គត់ផ្គង់ប្រកាសខ្វះ)", "បានប្រកាស (អនុញ្ញាត)"), IF(AND(T2987=FALSE, U2987=FALSE, V2987=FALSE), "ព្យួរទុក (មិនមានទិន្នន័យ)", "ប្រកាសខុស (ព្យួរទុក)"))</f>
        <v/>
      </c>
      <c r="L2987" s="418" t="inlineStr"/>
      <c r="M2987" s="418" t="inlineStr"/>
      <c r="N2987" s="455" t="n"/>
      <c r="O2987" s="455">
        <f>IF(W2987&lt;0,AI2987,I2987)</f>
        <v/>
      </c>
      <c r="P2987" s="455">
        <f>I2987-O2987</f>
        <v/>
      </c>
      <c r="Q2987" s="418" t="n"/>
      <c r="R2987" s="418" t="inlineStr">
        <is>
          <t>2009008516</t>
        </is>
      </c>
      <c r="S2987" s="418" t="inlineStr"/>
      <c r="T2987" s="418">
        <f>R2987=S2987</f>
        <v/>
      </c>
      <c r="U2987" s="418">
        <f>AND(MONTH(F2987)=MONTH(Y2987), YEAR(F2987)=YEAR(Y2987))</f>
        <v/>
      </c>
      <c r="V2987" s="418">
        <f>AND(AC2987&lt;&gt;"", 'Company information'!D$4&lt;&gt;"", RIGHT(SUBSTITUTE(AC2987,"-",""),9)=RIGHT(SUBSTITUTE('Company information'!D$4,"-",""),9))</f>
        <v/>
      </c>
      <c r="W2987" s="418">
        <f>AI2987-I2987</f>
        <v/>
      </c>
      <c r="X2987" s="455" t="n"/>
      <c r="Y2987" s="417" t="n"/>
      <c r="Z2987" s="418" t="n"/>
      <c r="AA2987" s="418" t="n"/>
      <c r="AB2987" s="418" t="n"/>
      <c r="AC2987" s="418" t="n"/>
      <c r="AD2987" s="418" t="n"/>
      <c r="AE2987" s="455" t="n"/>
      <c r="AF2987" s="455" t="n"/>
      <c r="AG2987" s="455" t="n"/>
      <c r="AH2987" s="455" t="n"/>
      <c r="AI2987" s="455" t="n"/>
      <c r="AJ2987" s="455" t="n"/>
      <c r="AK2987" s="455" t="n"/>
      <c r="AL2987" s="455" t="n"/>
      <c r="AM2987" s="455" t="n"/>
      <c r="AN2987" s="455" t="n"/>
      <c r="AO2987" s="455" t="n"/>
      <c r="AP2987" s="455" t="n"/>
      <c r="AQ2987" s="455" t="n"/>
      <c r="AR2987" s="418" t="n"/>
      <c r="AS2987" s="418" t="n"/>
      <c r="AT2987" s="418" t="n"/>
    </row>
    <row r="2988">
      <c r="A2988" s="417" t="n">
        <v>2979</v>
      </c>
      <c r="B2988" s="418" t="inlineStr"/>
      <c r="C2988" s="418" t="inlineStr">
        <is>
          <t>ឆាយ ដា ឡូយីស្ទីក</t>
        </is>
      </c>
      <c r="D2988" s="418" t="inlineStr">
        <is>
          <t>L001-100063098</t>
        </is>
      </c>
      <c r="E2988" s="418" t="inlineStr">
        <is>
          <t>2009008525</t>
        </is>
      </c>
      <c r="F2988" s="419" t="n">
        <v>44099</v>
      </c>
      <c r="G2988" s="420" t="n">
        <v>89418</v>
      </c>
      <c r="H2988" s="418" t="n"/>
      <c r="I2988" s="455" t="n">
        <v>89418</v>
      </c>
      <c r="J2988" s="418">
        <f>IF(L2988&lt;&gt;"",L2988,K2988)</f>
        <v/>
      </c>
      <c r="K2988" s="418">
        <f>IF(AND(T2988=TRUE, U2988=TRUE, V2988=TRUE), IF(W2988&lt;-0.05, "អនុញ្ញាត (អ្នកផ្គត់ផ្គង់ប្រកាសខ្វះ)", "បានប្រកាស (អនុញ្ញាត)"), IF(AND(T2988=FALSE, U2988=FALSE, V2988=FALSE), "ព្យួរទុក (មិនមានទិន្នន័យ)", "ប្រកាសខុស (ព្យួរទុក)"))</f>
        <v/>
      </c>
      <c r="L2988" s="418" t="inlineStr"/>
      <c r="M2988" s="418" t="inlineStr"/>
      <c r="N2988" s="455" t="n"/>
      <c r="O2988" s="455">
        <f>IF(W2988&lt;0,AI2988,I2988)</f>
        <v/>
      </c>
      <c r="P2988" s="455">
        <f>I2988-O2988</f>
        <v/>
      </c>
      <c r="Q2988" s="418" t="n"/>
      <c r="R2988" s="418" t="inlineStr">
        <is>
          <t>2009008525</t>
        </is>
      </c>
      <c r="S2988" s="418" t="inlineStr"/>
      <c r="T2988" s="418">
        <f>R2988=S2988</f>
        <v/>
      </c>
      <c r="U2988" s="418">
        <f>AND(MONTH(F2988)=MONTH(Y2988), YEAR(F2988)=YEAR(Y2988))</f>
        <v/>
      </c>
      <c r="V2988" s="418">
        <f>AND(AC2988&lt;&gt;"", 'Company information'!D$4&lt;&gt;"", RIGHT(SUBSTITUTE(AC2988,"-",""),9)=RIGHT(SUBSTITUTE('Company information'!D$4,"-",""),9))</f>
        <v/>
      </c>
      <c r="W2988" s="418">
        <f>AI2988-I2988</f>
        <v/>
      </c>
      <c r="X2988" s="455" t="n"/>
      <c r="Y2988" s="417" t="n"/>
      <c r="Z2988" s="418" t="n"/>
      <c r="AA2988" s="418" t="n"/>
      <c r="AB2988" s="418" t="n"/>
      <c r="AC2988" s="418" t="n"/>
      <c r="AD2988" s="418" t="n"/>
      <c r="AE2988" s="455" t="n"/>
      <c r="AF2988" s="455" t="n"/>
      <c r="AG2988" s="455" t="n"/>
      <c r="AH2988" s="455" t="n"/>
      <c r="AI2988" s="455" t="n"/>
      <c r="AJ2988" s="455" t="n"/>
      <c r="AK2988" s="455" t="n"/>
      <c r="AL2988" s="455" t="n"/>
      <c r="AM2988" s="455" t="n"/>
      <c r="AN2988" s="455" t="n"/>
      <c r="AO2988" s="455" t="n"/>
      <c r="AP2988" s="455" t="n"/>
      <c r="AQ2988" s="455" t="n"/>
      <c r="AR2988" s="418" t="n"/>
      <c r="AS2988" s="418" t="n"/>
      <c r="AT2988" s="418" t="n"/>
    </row>
    <row r="2989">
      <c r="A2989" s="417" t="n">
        <v>2980</v>
      </c>
      <c r="B2989" s="418" t="inlineStr"/>
      <c r="C2989" s="418" t="inlineStr">
        <is>
          <t>អ៊ីជីអេហ្វ ឡូជីស្ទីក ខូ អិលធីឌី</t>
        </is>
      </c>
      <c r="D2989" s="418" t="inlineStr">
        <is>
          <t>L001-901501877</t>
        </is>
      </c>
      <c r="E2989" s="418" t="inlineStr">
        <is>
          <t>2006385</t>
        </is>
      </c>
      <c r="F2989" s="419" t="n">
        <v>44098</v>
      </c>
      <c r="G2989" s="420" t="n">
        <v>102125</v>
      </c>
      <c r="H2989" s="418" t="n"/>
      <c r="I2989" s="455" t="n">
        <v>102125</v>
      </c>
      <c r="J2989" s="418">
        <f>IF(L2989&lt;&gt;"",L2989,K2989)</f>
        <v/>
      </c>
      <c r="K2989" s="418">
        <f>IF(AND(T2989=TRUE, U2989=TRUE, V2989=TRUE), IF(W2989&lt;-0.05, "អនុញ្ញាត (អ្នកផ្គត់ផ្គង់ប្រកាសខ្វះ)", "បានប្រកាស (អនុញ្ញាត)"), IF(AND(T2989=FALSE, U2989=FALSE, V2989=FALSE), "ព្យួរទុក (មិនមានទិន្នន័យ)", "ប្រកាសខុស (ព្យួរទុក)"))</f>
        <v/>
      </c>
      <c r="L2989" s="418" t="inlineStr"/>
      <c r="M2989" s="418" t="inlineStr"/>
      <c r="N2989" s="455" t="n"/>
      <c r="O2989" s="455">
        <f>IF(W2989&lt;0,AI2989,I2989)</f>
        <v/>
      </c>
      <c r="P2989" s="455">
        <f>I2989-O2989</f>
        <v/>
      </c>
      <c r="Q2989" s="418" t="n"/>
      <c r="R2989" s="418" t="inlineStr">
        <is>
          <t>2006385</t>
        </is>
      </c>
      <c r="S2989" s="418" t="inlineStr"/>
      <c r="T2989" s="418">
        <f>R2989=S2989</f>
        <v/>
      </c>
      <c r="U2989" s="418">
        <f>AND(MONTH(F2989)=MONTH(Y2989), YEAR(F2989)=YEAR(Y2989))</f>
        <v/>
      </c>
      <c r="V2989" s="418">
        <f>AND(AC2989&lt;&gt;"", 'Company information'!D$4&lt;&gt;"", RIGHT(SUBSTITUTE(AC2989,"-",""),9)=RIGHT(SUBSTITUTE('Company information'!D$4,"-",""),9))</f>
        <v/>
      </c>
      <c r="W2989" s="418">
        <f>AI2989-I2989</f>
        <v/>
      </c>
      <c r="X2989" s="455" t="n"/>
      <c r="Y2989" s="417" t="n"/>
      <c r="Z2989" s="418" t="n"/>
      <c r="AA2989" s="418" t="n"/>
      <c r="AB2989" s="418" t="n"/>
      <c r="AC2989" s="418" t="n"/>
      <c r="AD2989" s="418" t="n"/>
      <c r="AE2989" s="455" t="n"/>
      <c r="AF2989" s="455" t="n"/>
      <c r="AG2989" s="455" t="n"/>
      <c r="AH2989" s="455" t="n"/>
      <c r="AI2989" s="455" t="n"/>
      <c r="AJ2989" s="455" t="n"/>
      <c r="AK2989" s="455" t="n"/>
      <c r="AL2989" s="455" t="n"/>
      <c r="AM2989" s="455" t="n"/>
      <c r="AN2989" s="455" t="n"/>
      <c r="AO2989" s="455" t="n"/>
      <c r="AP2989" s="455" t="n"/>
      <c r="AQ2989" s="455" t="n"/>
      <c r="AR2989" s="418" t="n"/>
      <c r="AS2989" s="418" t="n"/>
      <c r="AT2989" s="418" t="n"/>
    </row>
    <row r="2990">
      <c r="A2990" s="417" t="n">
        <v>2981</v>
      </c>
      <c r="B2990" s="418" t="inlineStr"/>
      <c r="C2990" s="418" t="inlineStr">
        <is>
          <t>ឌី អេច អិល អិចប្រេស (ខេមបូឌា)</t>
        </is>
      </c>
      <c r="D2990" s="418" t="inlineStr">
        <is>
          <t>L001-100045197</t>
        </is>
      </c>
      <c r="E2990" s="418" t="inlineStr">
        <is>
          <t>PNHR000352471</t>
        </is>
      </c>
      <c r="F2990" s="419" t="n">
        <v>44098</v>
      </c>
      <c r="G2990" s="420" t="n">
        <v>46324</v>
      </c>
      <c r="H2990" s="418" t="n"/>
      <c r="I2990" s="455" t="n">
        <v>46324</v>
      </c>
      <c r="J2990" s="418">
        <f>IF(L2990&lt;&gt;"",L2990,K2990)</f>
        <v/>
      </c>
      <c r="K2990" s="418">
        <f>IF(AND(T2990=TRUE, U2990=TRUE, V2990=TRUE), IF(W2990&lt;-0.05, "អនុញ្ញាត (អ្នកផ្គត់ផ្គង់ប្រកាសខ្វះ)", "បានប្រកាស (អនុញ្ញាត)"), IF(AND(T2990=FALSE, U2990=FALSE, V2990=FALSE), "ព្យួរទុក (មិនមានទិន្នន័យ)", "ប្រកាសខុស (ព្យួរទុក)"))</f>
        <v/>
      </c>
      <c r="L2990" s="418" t="inlineStr"/>
      <c r="M2990" s="418" t="inlineStr"/>
      <c r="N2990" s="455" t="n"/>
      <c r="O2990" s="455">
        <f>IF(W2990&lt;0,AI2990,I2990)</f>
        <v/>
      </c>
      <c r="P2990" s="455">
        <f>I2990-O2990</f>
        <v/>
      </c>
      <c r="Q2990" s="418" t="n"/>
      <c r="R2990" s="418" t="inlineStr">
        <is>
          <t>PNHR000352471</t>
        </is>
      </c>
      <c r="S2990" s="418" t="inlineStr"/>
      <c r="T2990" s="418">
        <f>R2990=S2990</f>
        <v/>
      </c>
      <c r="U2990" s="418">
        <f>AND(MONTH(F2990)=MONTH(Y2990), YEAR(F2990)=YEAR(Y2990))</f>
        <v/>
      </c>
      <c r="V2990" s="418">
        <f>AND(AC2990&lt;&gt;"", 'Company information'!D$4&lt;&gt;"", RIGHT(SUBSTITUTE(AC2990,"-",""),9)=RIGHT(SUBSTITUTE('Company information'!D$4,"-",""),9))</f>
        <v/>
      </c>
      <c r="W2990" s="418">
        <f>AI2990-I2990</f>
        <v/>
      </c>
      <c r="X2990" s="455" t="n"/>
      <c r="Y2990" s="417" t="n"/>
      <c r="Z2990" s="418" t="n"/>
      <c r="AA2990" s="418" t="n"/>
      <c r="AB2990" s="418" t="n"/>
      <c r="AC2990" s="418" t="n"/>
      <c r="AD2990" s="418" t="n"/>
      <c r="AE2990" s="455" t="n"/>
      <c r="AF2990" s="455" t="n"/>
      <c r="AG2990" s="455" t="n"/>
      <c r="AH2990" s="455" t="n"/>
      <c r="AI2990" s="455" t="n"/>
      <c r="AJ2990" s="455" t="n"/>
      <c r="AK2990" s="455" t="n"/>
      <c r="AL2990" s="455" t="n"/>
      <c r="AM2990" s="455" t="n"/>
      <c r="AN2990" s="455" t="n"/>
      <c r="AO2990" s="455" t="n"/>
      <c r="AP2990" s="455" t="n"/>
      <c r="AQ2990" s="455" t="n"/>
      <c r="AR2990" s="418" t="n"/>
      <c r="AS2990" s="418" t="n"/>
      <c r="AT2990" s="418" t="n"/>
    </row>
    <row r="2991">
      <c r="A2991" s="417" t="n">
        <v>2982</v>
      </c>
      <c r="B2991" s="418" t="inlineStr"/>
      <c r="C2991" s="418" t="inlineStr">
        <is>
          <t>ប្យួរ៉ូ វេរីតាស (ខេមបូឌា) លីមីធីត</t>
        </is>
      </c>
      <c r="D2991" s="418" t="inlineStr">
        <is>
          <t>L001-107024462</t>
        </is>
      </c>
      <c r="E2991" s="418" t="inlineStr">
        <is>
          <t>59008649</t>
        </is>
      </c>
      <c r="F2991" s="419" t="n">
        <v>44098</v>
      </c>
      <c r="G2991" s="420" t="n">
        <v>95366</v>
      </c>
      <c r="H2991" s="418" t="n"/>
      <c r="I2991" s="455" t="n">
        <v>95366</v>
      </c>
      <c r="J2991" s="418">
        <f>IF(L2991&lt;&gt;"",L2991,K2991)</f>
        <v/>
      </c>
      <c r="K2991" s="418">
        <f>IF(AND(T2991=TRUE, U2991=TRUE, V2991=TRUE), IF(W2991&lt;-0.05, "អនុញ្ញាត (អ្នកផ្គត់ផ្គង់ប្រកាសខ្វះ)", "បានប្រកាស (អនុញ្ញាត)"), IF(AND(T2991=FALSE, U2991=FALSE, V2991=FALSE), "ព្យួរទុក (មិនមានទិន្នន័យ)", "ប្រកាសខុស (ព្យួរទុក)"))</f>
        <v/>
      </c>
      <c r="L2991" s="418" t="inlineStr"/>
      <c r="M2991" s="418" t="inlineStr"/>
      <c r="N2991" s="455" t="n"/>
      <c r="O2991" s="455">
        <f>IF(W2991&lt;0,AI2991,I2991)</f>
        <v/>
      </c>
      <c r="P2991" s="455">
        <f>I2991-O2991</f>
        <v/>
      </c>
      <c r="Q2991" s="418" t="n"/>
      <c r="R2991" s="418" t="inlineStr">
        <is>
          <t>59008649</t>
        </is>
      </c>
      <c r="S2991" s="418" t="inlineStr"/>
      <c r="T2991" s="418">
        <f>R2991=S2991</f>
        <v/>
      </c>
      <c r="U2991" s="418">
        <f>AND(MONTH(F2991)=MONTH(Y2991), YEAR(F2991)=YEAR(Y2991))</f>
        <v/>
      </c>
      <c r="V2991" s="418">
        <f>AND(AC2991&lt;&gt;"", 'Company information'!D$4&lt;&gt;"", RIGHT(SUBSTITUTE(AC2991,"-",""),9)=RIGHT(SUBSTITUTE('Company information'!D$4,"-",""),9))</f>
        <v/>
      </c>
      <c r="W2991" s="418">
        <f>AI2991-I2991</f>
        <v/>
      </c>
      <c r="X2991" s="455" t="n"/>
      <c r="Y2991" s="417" t="n"/>
      <c r="Z2991" s="418" t="n"/>
      <c r="AA2991" s="418" t="n"/>
      <c r="AB2991" s="418" t="n"/>
      <c r="AC2991" s="418" t="n"/>
      <c r="AD2991" s="418" t="n"/>
      <c r="AE2991" s="455" t="n"/>
      <c r="AF2991" s="455" t="n"/>
      <c r="AG2991" s="455" t="n"/>
      <c r="AH2991" s="455" t="n"/>
      <c r="AI2991" s="455" t="n"/>
      <c r="AJ2991" s="455" t="n"/>
      <c r="AK2991" s="455" t="n"/>
      <c r="AL2991" s="455" t="n"/>
      <c r="AM2991" s="455" t="n"/>
      <c r="AN2991" s="455" t="n"/>
      <c r="AO2991" s="455" t="n"/>
      <c r="AP2991" s="455" t="n"/>
      <c r="AQ2991" s="455" t="n"/>
      <c r="AR2991" s="418" t="n"/>
      <c r="AS2991" s="418" t="n"/>
      <c r="AT2991" s="418" t="n"/>
    </row>
    <row r="2992">
      <c r="A2992" s="417" t="n">
        <v>2983</v>
      </c>
      <c r="B2992" s="418" t="inlineStr"/>
      <c r="C2992" s="418" t="inlineStr">
        <is>
          <t>អ៊ិចស្ពែឌីធ័រ ខេមបូឌា អិលធីឌី</t>
        </is>
      </c>
      <c r="D2992" s="418" t="inlineStr">
        <is>
          <t>L001-100045898</t>
        </is>
      </c>
      <c r="E2992" s="418" t="inlineStr">
        <is>
          <t>TI0183889</t>
        </is>
      </c>
      <c r="F2992" s="419" t="n">
        <v>44096</v>
      </c>
      <c r="G2992" s="420" t="n">
        <v>512140</v>
      </c>
      <c r="H2992" s="418" t="n"/>
      <c r="I2992" s="455" t="n">
        <v>512140</v>
      </c>
      <c r="J2992" s="418">
        <f>IF(L2992&lt;&gt;"",L2992,K2992)</f>
        <v/>
      </c>
      <c r="K2992" s="418">
        <f>IF(AND(T2992=TRUE, U2992=TRUE, V2992=TRUE), IF(W2992&lt;-0.05, "អនុញ្ញាត (អ្នកផ្គត់ផ្គង់ប្រកាសខ្វះ)", "បានប្រកាស (អនុញ្ញាត)"), IF(AND(T2992=FALSE, U2992=FALSE, V2992=FALSE), "ព្យួរទុក (មិនមានទិន្នន័យ)", "ប្រកាសខុស (ព្យួរទុក)"))</f>
        <v/>
      </c>
      <c r="L2992" s="418" t="inlineStr"/>
      <c r="M2992" s="418" t="inlineStr"/>
      <c r="N2992" s="455" t="n"/>
      <c r="O2992" s="455">
        <f>IF(W2992&lt;0,AI2992,I2992)</f>
        <v/>
      </c>
      <c r="P2992" s="455">
        <f>I2992-O2992</f>
        <v/>
      </c>
      <c r="Q2992" s="418" t="n"/>
      <c r="R2992" s="418" t="inlineStr">
        <is>
          <t>TI0183889</t>
        </is>
      </c>
      <c r="S2992" s="418" t="inlineStr"/>
      <c r="T2992" s="418">
        <f>R2992=S2992</f>
        <v/>
      </c>
      <c r="U2992" s="418">
        <f>AND(MONTH(F2992)=MONTH(Y2992), YEAR(F2992)=YEAR(Y2992))</f>
        <v/>
      </c>
      <c r="V2992" s="418">
        <f>AND(AC2992&lt;&gt;"", 'Company information'!D$4&lt;&gt;"", RIGHT(SUBSTITUTE(AC2992,"-",""),9)=RIGHT(SUBSTITUTE('Company information'!D$4,"-",""),9))</f>
        <v/>
      </c>
      <c r="W2992" s="418">
        <f>AI2992-I2992</f>
        <v/>
      </c>
      <c r="X2992" s="455" t="n"/>
      <c r="Y2992" s="417" t="n"/>
      <c r="Z2992" s="418" t="n"/>
      <c r="AA2992" s="418" t="n"/>
      <c r="AB2992" s="418" t="n"/>
      <c r="AC2992" s="418" t="n"/>
      <c r="AD2992" s="418" t="n"/>
      <c r="AE2992" s="455" t="n"/>
      <c r="AF2992" s="455" t="n"/>
      <c r="AG2992" s="455" t="n"/>
      <c r="AH2992" s="455" t="n"/>
      <c r="AI2992" s="455" t="n"/>
      <c r="AJ2992" s="455" t="n"/>
      <c r="AK2992" s="455" t="n"/>
      <c r="AL2992" s="455" t="n"/>
      <c r="AM2992" s="455" t="n"/>
      <c r="AN2992" s="455" t="n"/>
      <c r="AO2992" s="455" t="n"/>
      <c r="AP2992" s="455" t="n"/>
      <c r="AQ2992" s="455" t="n"/>
      <c r="AR2992" s="418" t="n"/>
      <c r="AS2992" s="418" t="n"/>
      <c r="AT2992" s="418" t="n"/>
    </row>
    <row r="2993">
      <c r="A2993" s="417" t="n">
        <v>2984</v>
      </c>
      <c r="B2993" s="418" t="inlineStr"/>
      <c r="C2993" s="418" t="inlineStr">
        <is>
          <t>អ៊ិចស្ពែឌីធ័រ ខេមបូឌា អិលធីឌី</t>
        </is>
      </c>
      <c r="D2993" s="418" t="inlineStr">
        <is>
          <t>L001-100045898</t>
        </is>
      </c>
      <c r="E2993" s="418" t="inlineStr">
        <is>
          <t>TI0183886</t>
        </is>
      </c>
      <c r="F2993" s="419" t="n">
        <v>44095</v>
      </c>
      <c r="G2993" s="420" t="n">
        <v>171002</v>
      </c>
      <c r="H2993" s="418" t="n"/>
      <c r="I2993" s="455" t="n">
        <v>171002</v>
      </c>
      <c r="J2993" s="418">
        <f>IF(L2993&lt;&gt;"",L2993,K2993)</f>
        <v/>
      </c>
      <c r="K2993" s="418">
        <f>IF(AND(T2993=TRUE, U2993=TRUE, V2993=TRUE), IF(W2993&lt;-0.05, "អនុញ្ញាត (អ្នកផ្គត់ផ្គង់ប្រកាសខ្វះ)", "បានប្រកាស (អនុញ្ញាត)"), IF(AND(T2993=FALSE, U2993=FALSE, V2993=FALSE), "ព្យួរទុក (មិនមានទិន្នន័យ)", "ប្រកាសខុស (ព្យួរទុក)"))</f>
        <v/>
      </c>
      <c r="L2993" s="418" t="inlineStr"/>
      <c r="M2993" s="418" t="inlineStr"/>
      <c r="N2993" s="455" t="n"/>
      <c r="O2993" s="455">
        <f>IF(W2993&lt;0,AI2993,I2993)</f>
        <v/>
      </c>
      <c r="P2993" s="455">
        <f>I2993-O2993</f>
        <v/>
      </c>
      <c r="Q2993" s="418" t="n"/>
      <c r="R2993" s="418" t="inlineStr">
        <is>
          <t>TI0183886</t>
        </is>
      </c>
      <c r="S2993" s="418" t="inlineStr"/>
      <c r="T2993" s="418">
        <f>R2993=S2993</f>
        <v/>
      </c>
      <c r="U2993" s="418">
        <f>AND(MONTH(F2993)=MONTH(Y2993), YEAR(F2993)=YEAR(Y2993))</f>
        <v/>
      </c>
      <c r="V2993" s="418">
        <f>AND(AC2993&lt;&gt;"", 'Company information'!D$4&lt;&gt;"", RIGHT(SUBSTITUTE(AC2993,"-",""),9)=RIGHT(SUBSTITUTE('Company information'!D$4,"-",""),9))</f>
        <v/>
      </c>
      <c r="W2993" s="418">
        <f>AI2993-I2993</f>
        <v/>
      </c>
      <c r="X2993" s="455" t="n"/>
      <c r="Y2993" s="417" t="n"/>
      <c r="Z2993" s="418" t="n"/>
      <c r="AA2993" s="418" t="n"/>
      <c r="AB2993" s="418" t="n"/>
      <c r="AC2993" s="418" t="n"/>
      <c r="AD2993" s="418" t="n"/>
      <c r="AE2993" s="455" t="n"/>
      <c r="AF2993" s="455" t="n"/>
      <c r="AG2993" s="455" t="n"/>
      <c r="AH2993" s="455" t="n"/>
      <c r="AI2993" s="455" t="n"/>
      <c r="AJ2993" s="455" t="n"/>
      <c r="AK2993" s="455" t="n"/>
      <c r="AL2993" s="455" t="n"/>
      <c r="AM2993" s="455" t="n"/>
      <c r="AN2993" s="455" t="n"/>
      <c r="AO2993" s="455" t="n"/>
      <c r="AP2993" s="455" t="n"/>
      <c r="AQ2993" s="455" t="n"/>
      <c r="AR2993" s="418" t="n"/>
      <c r="AS2993" s="418" t="n"/>
      <c r="AT2993" s="418" t="n"/>
    </row>
    <row r="2994">
      <c r="A2994" s="417" t="n">
        <v>2985</v>
      </c>
      <c r="B2994" s="418" t="inlineStr"/>
      <c r="C2994" s="418" t="inlineStr">
        <is>
          <t>ឆាយ ដា ឡូយីស្ទីក</t>
        </is>
      </c>
      <c r="D2994" s="418" t="inlineStr">
        <is>
          <t>L001-100063098</t>
        </is>
      </c>
      <c r="E2994" s="418" t="inlineStr">
        <is>
          <t>2009008269</t>
        </is>
      </c>
      <c r="F2994" s="419" t="n">
        <v>44095</v>
      </c>
      <c r="G2994" s="420" t="n">
        <v>89527</v>
      </c>
      <c r="H2994" s="418" t="n"/>
      <c r="I2994" s="455" t="n">
        <v>89527</v>
      </c>
      <c r="J2994" s="418">
        <f>IF(L2994&lt;&gt;"",L2994,K2994)</f>
        <v/>
      </c>
      <c r="K2994" s="418">
        <f>IF(AND(T2994=TRUE, U2994=TRUE, V2994=TRUE), IF(W2994&lt;-0.05, "អនុញ្ញាត (អ្នកផ្គត់ផ្គង់ប្រកាសខ្វះ)", "បានប្រកាស (អនុញ្ញាត)"), IF(AND(T2994=FALSE, U2994=FALSE, V2994=FALSE), "ព្យួរទុក (មិនមានទិន្នន័យ)", "ប្រកាសខុស (ព្យួរទុក)"))</f>
        <v/>
      </c>
      <c r="L2994" s="418" t="inlineStr"/>
      <c r="M2994" s="418" t="inlineStr"/>
      <c r="N2994" s="455" t="n"/>
      <c r="O2994" s="455">
        <f>IF(W2994&lt;0,AI2994,I2994)</f>
        <v/>
      </c>
      <c r="P2994" s="455">
        <f>I2994-O2994</f>
        <v/>
      </c>
      <c r="Q2994" s="418" t="n"/>
      <c r="R2994" s="418" t="inlineStr">
        <is>
          <t>2009008269</t>
        </is>
      </c>
      <c r="S2994" s="418" t="inlineStr"/>
      <c r="T2994" s="418">
        <f>R2994=S2994</f>
        <v/>
      </c>
      <c r="U2994" s="418">
        <f>AND(MONTH(F2994)=MONTH(Y2994), YEAR(F2994)=YEAR(Y2994))</f>
        <v/>
      </c>
      <c r="V2994" s="418">
        <f>AND(AC2994&lt;&gt;"", 'Company information'!D$4&lt;&gt;"", RIGHT(SUBSTITUTE(AC2994,"-",""),9)=RIGHT(SUBSTITUTE('Company information'!D$4,"-",""),9))</f>
        <v/>
      </c>
      <c r="W2994" s="418">
        <f>AI2994-I2994</f>
        <v/>
      </c>
      <c r="X2994" s="455" t="n"/>
      <c r="Y2994" s="417" t="n"/>
      <c r="Z2994" s="418" t="n"/>
      <c r="AA2994" s="418" t="n"/>
      <c r="AB2994" s="418" t="n"/>
      <c r="AC2994" s="418" t="n"/>
      <c r="AD2994" s="418" t="n"/>
      <c r="AE2994" s="455" t="n"/>
      <c r="AF2994" s="455" t="n"/>
      <c r="AG2994" s="455" t="n"/>
      <c r="AH2994" s="455" t="n"/>
      <c r="AI2994" s="455" t="n"/>
      <c r="AJ2994" s="455" t="n"/>
      <c r="AK2994" s="455" t="n"/>
      <c r="AL2994" s="455" t="n"/>
      <c r="AM2994" s="455" t="n"/>
      <c r="AN2994" s="455" t="n"/>
      <c r="AO2994" s="455" t="n"/>
      <c r="AP2994" s="455" t="n"/>
      <c r="AQ2994" s="455" t="n"/>
      <c r="AR2994" s="418" t="n"/>
      <c r="AS2994" s="418" t="n"/>
      <c r="AT2994" s="418" t="n"/>
    </row>
    <row r="2995">
      <c r="A2995" s="417" t="n">
        <v>2986</v>
      </c>
      <c r="B2995" s="418" t="inlineStr"/>
      <c r="C2995" s="418" t="inlineStr">
        <is>
          <t>អេវើរហ្គ្រីន ស៊ីបភីង សឺវីស (ខេមបូឌា) ឯ.ក</t>
        </is>
      </c>
      <c r="D2995" s="418" t="inlineStr">
        <is>
          <t>L001-901705421</t>
        </is>
      </c>
      <c r="E2995" s="418" t="inlineStr">
        <is>
          <t>IY20006709</t>
        </is>
      </c>
      <c r="F2995" s="419" t="n">
        <v>44093</v>
      </c>
      <c r="G2995" s="420" t="n">
        <v>120655</v>
      </c>
      <c r="H2995" s="418" t="n"/>
      <c r="I2995" s="455" t="n">
        <v>120655</v>
      </c>
      <c r="J2995" s="418">
        <f>IF(L2995&lt;&gt;"",L2995,K2995)</f>
        <v/>
      </c>
      <c r="K2995" s="418">
        <f>IF(AND(T2995=TRUE, U2995=TRUE, V2995=TRUE), IF(W2995&lt;-0.05, "អនុញ្ញាត (អ្នកផ្គត់ផ្គង់ប្រកាសខ្វះ)", "បានប្រកាស (អនុញ្ញាត)"), IF(AND(T2995=FALSE, U2995=FALSE, V2995=FALSE), "ព្យួរទុក (មិនមានទិន្នន័យ)", "ប្រកាសខុស (ព្យួរទុក)"))</f>
        <v/>
      </c>
      <c r="L2995" s="418" t="inlineStr"/>
      <c r="M2995" s="418" t="inlineStr"/>
      <c r="N2995" s="455" t="n"/>
      <c r="O2995" s="455">
        <f>IF(W2995&lt;0,AI2995,I2995)</f>
        <v/>
      </c>
      <c r="P2995" s="455">
        <f>I2995-O2995</f>
        <v/>
      </c>
      <c r="Q2995" s="418" t="n"/>
      <c r="R2995" s="418" t="inlineStr">
        <is>
          <t>IY20006709</t>
        </is>
      </c>
      <c r="S2995" s="418" t="inlineStr"/>
      <c r="T2995" s="418">
        <f>R2995=S2995</f>
        <v/>
      </c>
      <c r="U2995" s="418">
        <f>AND(MONTH(F2995)=MONTH(Y2995), YEAR(F2995)=YEAR(Y2995))</f>
        <v/>
      </c>
      <c r="V2995" s="418">
        <f>AND(AC2995&lt;&gt;"", 'Company information'!D$4&lt;&gt;"", RIGHT(SUBSTITUTE(AC2995,"-",""),9)=RIGHT(SUBSTITUTE('Company information'!D$4,"-",""),9))</f>
        <v/>
      </c>
      <c r="W2995" s="418">
        <f>AI2995-I2995</f>
        <v/>
      </c>
      <c r="X2995" s="455" t="n"/>
      <c r="Y2995" s="417" t="n"/>
      <c r="Z2995" s="418" t="n"/>
      <c r="AA2995" s="418" t="n"/>
      <c r="AB2995" s="418" t="n"/>
      <c r="AC2995" s="418" t="n"/>
      <c r="AD2995" s="418" t="n"/>
      <c r="AE2995" s="455" t="n"/>
      <c r="AF2995" s="455" t="n"/>
      <c r="AG2995" s="455" t="n"/>
      <c r="AH2995" s="455" t="n"/>
      <c r="AI2995" s="455" t="n"/>
      <c r="AJ2995" s="455" t="n"/>
      <c r="AK2995" s="455" t="n"/>
      <c r="AL2995" s="455" t="n"/>
      <c r="AM2995" s="455" t="n"/>
      <c r="AN2995" s="455" t="n"/>
      <c r="AO2995" s="455" t="n"/>
      <c r="AP2995" s="455" t="n"/>
      <c r="AQ2995" s="455" t="n"/>
      <c r="AR2995" s="418" t="n"/>
      <c r="AS2995" s="418" t="n"/>
      <c r="AT2995" s="418" t="n"/>
    </row>
    <row r="2996">
      <c r="A2996" s="417" t="n">
        <v>2987</v>
      </c>
      <c r="B2996" s="418" t="inlineStr"/>
      <c r="C2996" s="418" t="inlineStr">
        <is>
          <t>កំពង់ផែស្វយ័តក្រុងព្រះសីហនុ</t>
        </is>
      </c>
      <c r="D2996" s="418" t="inlineStr">
        <is>
          <t>L001-100044638</t>
        </is>
      </c>
      <c r="E2996" s="418" t="inlineStr">
        <is>
          <t>137379</t>
        </is>
      </c>
      <c r="F2996" s="419" t="n">
        <v>44093</v>
      </c>
      <c r="G2996" s="420" t="n">
        <v>23313</v>
      </c>
      <c r="H2996" s="418" t="n"/>
      <c r="I2996" s="455" t="n">
        <v>23313</v>
      </c>
      <c r="J2996" s="418">
        <f>IF(L2996&lt;&gt;"",L2996,K2996)</f>
        <v/>
      </c>
      <c r="K2996" s="418">
        <f>IF(AND(T2996=TRUE, U2996=TRUE, V2996=TRUE), IF(W2996&lt;-0.05, "អនុញ្ញាត (អ្នកផ្គត់ផ្គង់ប្រកាសខ្វះ)", "បានប្រកាស (អនុញ្ញាត)"), IF(AND(T2996=FALSE, U2996=FALSE, V2996=FALSE), "ព្យួរទុក (មិនមានទិន្នន័យ)", "ប្រកាសខុស (ព្យួរទុក)"))</f>
        <v/>
      </c>
      <c r="L2996" s="418" t="inlineStr"/>
      <c r="M2996" s="418" t="inlineStr"/>
      <c r="N2996" s="455" t="n"/>
      <c r="O2996" s="455">
        <f>IF(W2996&lt;0,AI2996,I2996)</f>
        <v/>
      </c>
      <c r="P2996" s="455">
        <f>I2996-O2996</f>
        <v/>
      </c>
      <c r="Q2996" s="418" t="n"/>
      <c r="R2996" s="418" t="inlineStr">
        <is>
          <t>137379</t>
        </is>
      </c>
      <c r="S2996" s="418" t="inlineStr"/>
      <c r="T2996" s="418">
        <f>R2996=S2996</f>
        <v/>
      </c>
      <c r="U2996" s="418">
        <f>AND(MONTH(F2996)=MONTH(Y2996), YEAR(F2996)=YEAR(Y2996))</f>
        <v/>
      </c>
      <c r="V2996" s="418">
        <f>AND(AC2996&lt;&gt;"", 'Company information'!D$4&lt;&gt;"", RIGHT(SUBSTITUTE(AC2996,"-",""),9)=RIGHT(SUBSTITUTE('Company information'!D$4,"-",""),9))</f>
        <v/>
      </c>
      <c r="W2996" s="418">
        <f>AI2996-I2996</f>
        <v/>
      </c>
      <c r="X2996" s="455" t="n"/>
      <c r="Y2996" s="417" t="n"/>
      <c r="Z2996" s="418" t="n"/>
      <c r="AA2996" s="418" t="n"/>
      <c r="AB2996" s="418" t="n"/>
      <c r="AC2996" s="418" t="n"/>
      <c r="AD2996" s="418" t="n"/>
      <c r="AE2996" s="455" t="n"/>
      <c r="AF2996" s="455" t="n"/>
      <c r="AG2996" s="455" t="n"/>
      <c r="AH2996" s="455" t="n"/>
      <c r="AI2996" s="455" t="n"/>
      <c r="AJ2996" s="455" t="n"/>
      <c r="AK2996" s="455" t="n"/>
      <c r="AL2996" s="455" t="n"/>
      <c r="AM2996" s="455" t="n"/>
      <c r="AN2996" s="455" t="n"/>
      <c r="AO2996" s="455" t="n"/>
      <c r="AP2996" s="455" t="n"/>
      <c r="AQ2996" s="455" t="n"/>
      <c r="AR2996" s="418" t="n"/>
      <c r="AS2996" s="418" t="n"/>
      <c r="AT2996" s="418" t="n"/>
    </row>
    <row r="2997">
      <c r="A2997" s="417" t="n">
        <v>2988</v>
      </c>
      <c r="B2997" s="418" t="inlineStr"/>
      <c r="C2997" s="418" t="inlineStr">
        <is>
          <t>ឌី អេច អិល អិចប្រេស (ខេមបូឌា)</t>
        </is>
      </c>
      <c r="D2997" s="418" t="inlineStr">
        <is>
          <t>L001-100045197</t>
        </is>
      </c>
      <c r="E2997" s="418" t="inlineStr">
        <is>
          <t>PNHR000351684</t>
        </is>
      </c>
      <c r="F2997" s="419" t="n">
        <v>44091</v>
      </c>
      <c r="G2997" s="420" t="n">
        <v>82328</v>
      </c>
      <c r="H2997" s="418" t="n"/>
      <c r="I2997" s="455" t="n">
        <v>82328</v>
      </c>
      <c r="J2997" s="418">
        <f>IF(L2997&lt;&gt;"",L2997,K2997)</f>
        <v/>
      </c>
      <c r="K2997" s="418">
        <f>IF(AND(T2997=TRUE, U2997=TRUE, V2997=TRUE), IF(W2997&lt;-0.05, "អនុញ្ញាត (អ្នកផ្គត់ផ្គង់ប្រកាសខ្វះ)", "បានប្រកាស (អនុញ្ញាត)"), IF(AND(T2997=FALSE, U2997=FALSE, V2997=FALSE), "ព្យួរទុក (មិនមានទិន្នន័យ)", "ប្រកាសខុស (ព្យួរទុក)"))</f>
        <v/>
      </c>
      <c r="L2997" s="418" t="inlineStr"/>
      <c r="M2997" s="418" t="inlineStr"/>
      <c r="N2997" s="455" t="n"/>
      <c r="O2997" s="455">
        <f>IF(W2997&lt;0,AI2997,I2997)</f>
        <v/>
      </c>
      <c r="P2997" s="455">
        <f>I2997-O2997</f>
        <v/>
      </c>
      <c r="Q2997" s="418" t="n"/>
      <c r="R2997" s="418" t="inlineStr">
        <is>
          <t>PNHR000351684</t>
        </is>
      </c>
      <c r="S2997" s="418" t="inlineStr"/>
      <c r="T2997" s="418">
        <f>R2997=S2997</f>
        <v/>
      </c>
      <c r="U2997" s="418">
        <f>AND(MONTH(F2997)=MONTH(Y2997), YEAR(F2997)=YEAR(Y2997))</f>
        <v/>
      </c>
      <c r="V2997" s="418">
        <f>AND(AC2997&lt;&gt;"", 'Company information'!D$4&lt;&gt;"", RIGHT(SUBSTITUTE(AC2997,"-",""),9)=RIGHT(SUBSTITUTE('Company information'!D$4,"-",""),9))</f>
        <v/>
      </c>
      <c r="W2997" s="418">
        <f>AI2997-I2997</f>
        <v/>
      </c>
      <c r="X2997" s="455" t="n"/>
      <c r="Y2997" s="417" t="n"/>
      <c r="Z2997" s="418" t="n"/>
      <c r="AA2997" s="418" t="n"/>
      <c r="AB2997" s="418" t="n"/>
      <c r="AC2997" s="418" t="n"/>
      <c r="AD2997" s="418" t="n"/>
      <c r="AE2997" s="455" t="n"/>
      <c r="AF2997" s="455" t="n"/>
      <c r="AG2997" s="455" t="n"/>
      <c r="AH2997" s="455" t="n"/>
      <c r="AI2997" s="455" t="n"/>
      <c r="AJ2997" s="455" t="n"/>
      <c r="AK2997" s="455" t="n"/>
      <c r="AL2997" s="455" t="n"/>
      <c r="AM2997" s="455" t="n"/>
      <c r="AN2997" s="455" t="n"/>
      <c r="AO2997" s="455" t="n"/>
      <c r="AP2997" s="455" t="n"/>
      <c r="AQ2997" s="455" t="n"/>
      <c r="AR2997" s="418" t="n"/>
      <c r="AS2997" s="418" t="n"/>
      <c r="AT2997" s="418" t="n"/>
    </row>
    <row r="2998">
      <c r="A2998" s="417" t="n">
        <v>2989</v>
      </c>
      <c r="B2998" s="418" t="inlineStr"/>
      <c r="C2998" s="418" t="inlineStr">
        <is>
          <t>ភីស៊ីអាយ សឺវីស</t>
        </is>
      </c>
      <c r="D2998" s="418" t="inlineStr">
        <is>
          <t>K010-901639639</t>
        </is>
      </c>
      <c r="E2998" s="418" t="inlineStr">
        <is>
          <t>202001146</t>
        </is>
      </c>
      <c r="F2998" s="419" t="n">
        <v>44090</v>
      </c>
      <c r="G2998" s="420" t="n">
        <v>82000</v>
      </c>
      <c r="H2998" s="418" t="n"/>
      <c r="I2998" s="455" t="n">
        <v>82000</v>
      </c>
      <c r="J2998" s="418">
        <f>IF(L2998&lt;&gt;"",L2998,K2998)</f>
        <v/>
      </c>
      <c r="K2998" s="418">
        <f>IF(AND(T2998=TRUE, U2998=TRUE, V2998=TRUE), IF(W2998&lt;-0.05, "អនុញ្ញាត (អ្នកផ្គត់ផ្គង់ប្រកាសខ្វះ)", "បានប្រកាស (អនុញ្ញាត)"), IF(AND(T2998=FALSE, U2998=FALSE, V2998=FALSE), "ព្យួរទុក (មិនមានទិន្នន័យ)", "ប្រកាសខុស (ព្យួរទុក)"))</f>
        <v/>
      </c>
      <c r="L2998" s="418" t="inlineStr"/>
      <c r="M2998" s="418" t="inlineStr"/>
      <c r="N2998" s="455" t="n"/>
      <c r="O2998" s="455">
        <f>IF(W2998&lt;0,AI2998,I2998)</f>
        <v/>
      </c>
      <c r="P2998" s="455">
        <f>I2998-O2998</f>
        <v/>
      </c>
      <c r="Q2998" s="418" t="n"/>
      <c r="R2998" s="418" t="inlineStr">
        <is>
          <t>202001146</t>
        </is>
      </c>
      <c r="S2998" s="418" t="inlineStr"/>
      <c r="T2998" s="418">
        <f>R2998=S2998</f>
        <v/>
      </c>
      <c r="U2998" s="418">
        <f>AND(MONTH(F2998)=MONTH(Y2998), YEAR(F2998)=YEAR(Y2998))</f>
        <v/>
      </c>
      <c r="V2998" s="418">
        <f>AND(AC2998&lt;&gt;"", 'Company information'!D$4&lt;&gt;"", RIGHT(SUBSTITUTE(AC2998,"-",""),9)=RIGHT(SUBSTITUTE('Company information'!D$4,"-",""),9))</f>
        <v/>
      </c>
      <c r="W2998" s="418">
        <f>AI2998-I2998</f>
        <v/>
      </c>
      <c r="X2998" s="455" t="n"/>
      <c r="Y2998" s="417" t="n"/>
      <c r="Z2998" s="418" t="n"/>
      <c r="AA2998" s="418" t="n"/>
      <c r="AB2998" s="418" t="n"/>
      <c r="AC2998" s="418" t="n"/>
      <c r="AD2998" s="418" t="n"/>
      <c r="AE2998" s="455" t="n"/>
      <c r="AF2998" s="455" t="n"/>
      <c r="AG2998" s="455" t="n"/>
      <c r="AH2998" s="455" t="n"/>
      <c r="AI2998" s="455" t="n"/>
      <c r="AJ2998" s="455" t="n"/>
      <c r="AK2998" s="455" t="n"/>
      <c r="AL2998" s="455" t="n"/>
      <c r="AM2998" s="455" t="n"/>
      <c r="AN2998" s="455" t="n"/>
      <c r="AO2998" s="455" t="n"/>
      <c r="AP2998" s="455" t="n"/>
      <c r="AQ2998" s="455" t="n"/>
      <c r="AR2998" s="418" t="n"/>
      <c r="AS2998" s="418" t="n"/>
      <c r="AT2998" s="418" t="n"/>
    </row>
    <row r="2999">
      <c r="A2999" s="417" t="n">
        <v>2990</v>
      </c>
      <c r="B2999" s="418" t="inlineStr"/>
      <c r="C2999" s="418" t="inlineStr">
        <is>
          <t>កំពង់ផែស្វយ័តភ្នំពេញ "ក.ស.ភ"</t>
        </is>
      </c>
      <c r="D2999" s="418" t="inlineStr">
        <is>
          <t>L001-100044999</t>
        </is>
      </c>
      <c r="E2999" s="418" t="inlineStr">
        <is>
          <t>INV20200944118</t>
        </is>
      </c>
      <c r="F2999" s="419" t="n">
        <v>44089</v>
      </c>
      <c r="G2999" s="420" t="n">
        <v>19520</v>
      </c>
      <c r="H2999" s="418" t="n"/>
      <c r="I2999" s="455" t="n">
        <v>19520</v>
      </c>
      <c r="J2999" s="418">
        <f>IF(L2999&lt;&gt;"",L2999,K2999)</f>
        <v/>
      </c>
      <c r="K2999" s="418">
        <f>IF(AND(T2999=TRUE, U2999=TRUE, V2999=TRUE), IF(W2999&lt;-0.05, "អនុញ្ញាត (អ្នកផ្គត់ផ្គង់ប្រកាសខ្វះ)", "បានប្រកាស (អនុញ្ញាត)"), IF(AND(T2999=FALSE, U2999=FALSE, V2999=FALSE), "ព្យួរទុក (មិនមានទិន្នន័យ)", "ប្រកាសខុស (ព្យួរទុក)"))</f>
        <v/>
      </c>
      <c r="L2999" s="418" t="inlineStr"/>
      <c r="M2999" s="418" t="inlineStr"/>
      <c r="N2999" s="455" t="n"/>
      <c r="O2999" s="455">
        <f>IF(W2999&lt;0,AI2999,I2999)</f>
        <v/>
      </c>
      <c r="P2999" s="455">
        <f>I2999-O2999</f>
        <v/>
      </c>
      <c r="Q2999" s="418" t="n"/>
      <c r="R2999" s="418" t="inlineStr">
        <is>
          <t>INV20200944118</t>
        </is>
      </c>
      <c r="S2999" s="418" t="inlineStr"/>
      <c r="T2999" s="418">
        <f>R2999=S2999</f>
        <v/>
      </c>
      <c r="U2999" s="418">
        <f>AND(MONTH(F2999)=MONTH(Y2999), YEAR(F2999)=YEAR(Y2999))</f>
        <v/>
      </c>
      <c r="V2999" s="418">
        <f>AND(AC2999&lt;&gt;"", 'Company information'!D$4&lt;&gt;"", RIGHT(SUBSTITUTE(AC2999,"-",""),9)=RIGHT(SUBSTITUTE('Company information'!D$4,"-",""),9))</f>
        <v/>
      </c>
      <c r="W2999" s="418">
        <f>AI2999-I2999</f>
        <v/>
      </c>
      <c r="X2999" s="455" t="n"/>
      <c r="Y2999" s="417" t="n"/>
      <c r="Z2999" s="418" t="n"/>
      <c r="AA2999" s="418" t="n"/>
      <c r="AB2999" s="418" t="n"/>
      <c r="AC2999" s="418" t="n"/>
      <c r="AD2999" s="418" t="n"/>
      <c r="AE2999" s="455" t="n"/>
      <c r="AF2999" s="455" t="n"/>
      <c r="AG2999" s="455" t="n"/>
      <c r="AH2999" s="455" t="n"/>
      <c r="AI2999" s="455" t="n"/>
      <c r="AJ2999" s="455" t="n"/>
      <c r="AK2999" s="455" t="n"/>
      <c r="AL2999" s="455" t="n"/>
      <c r="AM2999" s="455" t="n"/>
      <c r="AN2999" s="455" t="n"/>
      <c r="AO2999" s="455" t="n"/>
      <c r="AP2999" s="455" t="n"/>
      <c r="AQ2999" s="455" t="n"/>
      <c r="AR2999" s="418" t="n"/>
      <c r="AS2999" s="418" t="n"/>
      <c r="AT2999" s="418" t="n"/>
    </row>
    <row r="3000">
      <c r="A3000" s="417" t="n">
        <v>2991</v>
      </c>
      <c r="B3000" s="418" t="inlineStr"/>
      <c r="C3000" s="418" t="inlineStr">
        <is>
          <t>ស៊ីងហ្គាពួរ កាតុង (ខេមបូឌា)</t>
        </is>
      </c>
      <c r="D3000" s="418" t="inlineStr">
        <is>
          <t>L001-100121322</t>
        </is>
      </c>
      <c r="E3000" s="418" t="inlineStr">
        <is>
          <t>V0014343</t>
        </is>
      </c>
      <c r="F3000" s="419" t="n">
        <v>44093</v>
      </c>
      <c r="G3000" s="420" t="n">
        <v>24416</v>
      </c>
      <c r="H3000" s="418" t="n"/>
      <c r="I3000" s="455" t="n">
        <v>24416</v>
      </c>
      <c r="J3000" s="418">
        <f>IF(L3000&lt;&gt;"",L3000,K3000)</f>
        <v/>
      </c>
      <c r="K3000" s="418">
        <f>IF(AND(T3000=TRUE, U3000=TRUE, V3000=TRUE), IF(W3000&lt;-0.05, "អនុញ្ញាត (អ្នកផ្គត់ផ្គង់ប្រកាសខ្វះ)", "បានប្រកាស (អនុញ្ញាត)"), IF(AND(T3000=FALSE, U3000=FALSE, V3000=FALSE), "ព្យួរទុក (មិនមានទិន្នន័យ)", "ប្រកាសខុស (ព្យួរទុក)"))</f>
        <v/>
      </c>
      <c r="L3000" s="418" t="inlineStr"/>
      <c r="M3000" s="418" t="inlineStr"/>
      <c r="N3000" s="455" t="n"/>
      <c r="O3000" s="455">
        <f>IF(W3000&lt;0,AI3000,I3000)</f>
        <v/>
      </c>
      <c r="P3000" s="455">
        <f>I3000-O3000</f>
        <v/>
      </c>
      <c r="Q3000" s="418" t="n"/>
      <c r="R3000" s="418" t="inlineStr">
        <is>
          <t>V0014343</t>
        </is>
      </c>
      <c r="S3000" s="418" t="inlineStr"/>
      <c r="T3000" s="418">
        <f>R3000=S3000</f>
        <v/>
      </c>
      <c r="U3000" s="418">
        <f>AND(MONTH(F3000)=MONTH(Y3000), YEAR(F3000)=YEAR(Y3000))</f>
        <v/>
      </c>
      <c r="V3000" s="418">
        <f>AND(AC3000&lt;&gt;"", 'Company information'!D$4&lt;&gt;"", RIGHT(SUBSTITUTE(AC3000,"-",""),9)=RIGHT(SUBSTITUTE('Company information'!D$4,"-",""),9))</f>
        <v/>
      </c>
      <c r="W3000" s="418">
        <f>AI3000-I3000</f>
        <v/>
      </c>
      <c r="X3000" s="455" t="n"/>
      <c r="Y3000" s="417" t="n"/>
      <c r="Z3000" s="418" t="n"/>
      <c r="AA3000" s="418" t="n"/>
      <c r="AB3000" s="418" t="n"/>
      <c r="AC3000" s="418" t="n"/>
      <c r="AD3000" s="418" t="n"/>
      <c r="AE3000" s="455" t="n"/>
      <c r="AF3000" s="455" t="n"/>
      <c r="AG3000" s="455" t="n"/>
      <c r="AH3000" s="455" t="n"/>
      <c r="AI3000" s="455" t="n"/>
      <c r="AJ3000" s="455" t="n"/>
      <c r="AK3000" s="455" t="n"/>
      <c r="AL3000" s="455" t="n"/>
      <c r="AM3000" s="455" t="n"/>
      <c r="AN3000" s="455" t="n"/>
      <c r="AO3000" s="455" t="n"/>
      <c r="AP3000" s="455" t="n"/>
      <c r="AQ3000" s="455" t="n"/>
      <c r="AR3000" s="418" t="n"/>
      <c r="AS3000" s="418" t="n"/>
      <c r="AT3000" s="418" t="n"/>
    </row>
    <row r="3001">
      <c r="A3001" s="417" t="n">
        <v>2992</v>
      </c>
      <c r="B3001" s="418" t="inlineStr"/>
      <c r="C3001" s="418" t="inlineStr">
        <is>
          <t>អ៊ិចស្ពែឌីធ័រ ខេមបូឌា អិលធីឌី</t>
        </is>
      </c>
      <c r="D3001" s="418" t="inlineStr">
        <is>
          <t>L001-100045898</t>
        </is>
      </c>
      <c r="E3001" s="418" t="inlineStr">
        <is>
          <t>TI0183541</t>
        </is>
      </c>
      <c r="F3001" s="419" t="n">
        <v>44088</v>
      </c>
      <c r="G3001" s="420" t="n">
        <v>124488</v>
      </c>
      <c r="H3001" s="418" t="n"/>
      <c r="I3001" s="455" t="n">
        <v>124488</v>
      </c>
      <c r="J3001" s="418">
        <f>IF(L3001&lt;&gt;"",L3001,K3001)</f>
        <v/>
      </c>
      <c r="K3001" s="418">
        <f>IF(AND(T3001=TRUE, U3001=TRUE, V3001=TRUE), IF(W3001&lt;-0.05, "អនុញ្ញាត (អ្នកផ្គត់ផ្គង់ប្រកាសខ្វះ)", "បានប្រកាស (អនុញ្ញាត)"), IF(AND(T3001=FALSE, U3001=FALSE, V3001=FALSE), "ព្យួរទុក (មិនមានទិន្នន័យ)", "ប្រកាសខុស (ព្យួរទុក)"))</f>
        <v/>
      </c>
      <c r="L3001" s="418" t="inlineStr"/>
      <c r="M3001" s="418" t="inlineStr"/>
      <c r="N3001" s="455" t="n"/>
      <c r="O3001" s="455">
        <f>IF(W3001&lt;0,AI3001,I3001)</f>
        <v/>
      </c>
      <c r="P3001" s="455">
        <f>I3001-O3001</f>
        <v/>
      </c>
      <c r="Q3001" s="418" t="n"/>
      <c r="R3001" s="418" t="inlineStr">
        <is>
          <t>TI0183541</t>
        </is>
      </c>
      <c r="S3001" s="418" t="inlineStr"/>
      <c r="T3001" s="418">
        <f>R3001=S3001</f>
        <v/>
      </c>
      <c r="U3001" s="418">
        <f>AND(MONTH(F3001)=MONTH(Y3001), YEAR(F3001)=YEAR(Y3001))</f>
        <v/>
      </c>
      <c r="V3001" s="418">
        <f>AND(AC3001&lt;&gt;"", 'Company information'!D$4&lt;&gt;"", RIGHT(SUBSTITUTE(AC3001,"-",""),9)=RIGHT(SUBSTITUTE('Company information'!D$4,"-",""),9))</f>
        <v/>
      </c>
      <c r="W3001" s="418">
        <f>AI3001-I3001</f>
        <v/>
      </c>
      <c r="X3001" s="455" t="n"/>
      <c r="Y3001" s="417" t="n"/>
      <c r="Z3001" s="418" t="n"/>
      <c r="AA3001" s="418" t="n"/>
      <c r="AB3001" s="418" t="n"/>
      <c r="AC3001" s="418" t="n"/>
      <c r="AD3001" s="418" t="n"/>
      <c r="AE3001" s="455" t="n"/>
      <c r="AF3001" s="455" t="n"/>
      <c r="AG3001" s="455" t="n"/>
      <c r="AH3001" s="455" t="n"/>
      <c r="AI3001" s="455" t="n"/>
      <c r="AJ3001" s="455" t="n"/>
      <c r="AK3001" s="455" t="n"/>
      <c r="AL3001" s="455" t="n"/>
      <c r="AM3001" s="455" t="n"/>
      <c r="AN3001" s="455" t="n"/>
      <c r="AO3001" s="455" t="n"/>
      <c r="AP3001" s="455" t="n"/>
      <c r="AQ3001" s="455" t="n"/>
      <c r="AR3001" s="418" t="n"/>
      <c r="AS3001" s="418" t="n"/>
      <c r="AT3001" s="418" t="n"/>
    </row>
    <row r="3002">
      <c r="A3002" s="417" t="n">
        <v>2993</v>
      </c>
      <c r="B3002" s="418" t="inlineStr"/>
      <c r="C3002" s="418" t="inlineStr">
        <is>
          <t>អ៊ិចស្ពែឌីធ័រ ខេមបូឌា អិលធីឌី</t>
        </is>
      </c>
      <c r="D3002" s="418" t="inlineStr">
        <is>
          <t>L001-100045898</t>
        </is>
      </c>
      <c r="E3002" s="418" t="inlineStr">
        <is>
          <t>TI0183484</t>
        </is>
      </c>
      <c r="F3002" s="419" t="n">
        <v>44088</v>
      </c>
      <c r="G3002" s="420" t="n">
        <v>124961</v>
      </c>
      <c r="H3002" s="418" t="n"/>
      <c r="I3002" s="455" t="n">
        <v>124961</v>
      </c>
      <c r="J3002" s="418">
        <f>IF(L3002&lt;&gt;"",L3002,K3002)</f>
        <v/>
      </c>
      <c r="K3002" s="418">
        <f>IF(AND(T3002=TRUE, U3002=TRUE, V3002=TRUE), IF(W3002&lt;-0.05, "អនុញ្ញាត (អ្នកផ្គត់ផ្គង់ប្រកាសខ្វះ)", "បានប្រកាស (អនុញ្ញាត)"), IF(AND(T3002=FALSE, U3002=FALSE, V3002=FALSE), "ព្យួរទុក (មិនមានទិន្នន័យ)", "ប្រកាសខុស (ព្យួរទុក)"))</f>
        <v/>
      </c>
      <c r="L3002" s="418" t="inlineStr"/>
      <c r="M3002" s="418" t="inlineStr"/>
      <c r="N3002" s="455" t="n"/>
      <c r="O3002" s="455">
        <f>IF(W3002&lt;0,AI3002,I3002)</f>
        <v/>
      </c>
      <c r="P3002" s="455">
        <f>I3002-O3002</f>
        <v/>
      </c>
      <c r="Q3002" s="418" t="n"/>
      <c r="R3002" s="418" t="inlineStr">
        <is>
          <t>TI0183484</t>
        </is>
      </c>
      <c r="S3002" s="418" t="inlineStr"/>
      <c r="T3002" s="418">
        <f>R3002=S3002</f>
        <v/>
      </c>
      <c r="U3002" s="418">
        <f>AND(MONTH(F3002)=MONTH(Y3002), YEAR(F3002)=YEAR(Y3002))</f>
        <v/>
      </c>
      <c r="V3002" s="418">
        <f>AND(AC3002&lt;&gt;"", 'Company information'!D$4&lt;&gt;"", RIGHT(SUBSTITUTE(AC3002,"-",""),9)=RIGHT(SUBSTITUTE('Company information'!D$4,"-",""),9))</f>
        <v/>
      </c>
      <c r="W3002" s="418">
        <f>AI3002-I3002</f>
        <v/>
      </c>
      <c r="X3002" s="455" t="n"/>
      <c r="Y3002" s="417" t="n"/>
      <c r="Z3002" s="418" t="n"/>
      <c r="AA3002" s="418" t="n"/>
      <c r="AB3002" s="418" t="n"/>
      <c r="AC3002" s="418" t="n"/>
      <c r="AD3002" s="418" t="n"/>
      <c r="AE3002" s="455" t="n"/>
      <c r="AF3002" s="455" t="n"/>
      <c r="AG3002" s="455" t="n"/>
      <c r="AH3002" s="455" t="n"/>
      <c r="AI3002" s="455" t="n"/>
      <c r="AJ3002" s="455" t="n"/>
      <c r="AK3002" s="455" t="n"/>
      <c r="AL3002" s="455" t="n"/>
      <c r="AM3002" s="455" t="n"/>
      <c r="AN3002" s="455" t="n"/>
      <c r="AO3002" s="455" t="n"/>
      <c r="AP3002" s="455" t="n"/>
      <c r="AQ3002" s="455" t="n"/>
      <c r="AR3002" s="418" t="n"/>
      <c r="AS3002" s="418" t="n"/>
      <c r="AT3002" s="418" t="n"/>
    </row>
    <row r="3003">
      <c r="A3003" s="417" t="n">
        <v>2994</v>
      </c>
      <c r="B3003" s="418" t="inlineStr"/>
      <c r="C3003" s="418" t="inlineStr">
        <is>
          <t>អ៊ិចស្ពែឌីធ័រ ខេមបូឌា អិលធីឌី</t>
        </is>
      </c>
      <c r="D3003" s="418" t="inlineStr">
        <is>
          <t>L001-100045898</t>
        </is>
      </c>
      <c r="E3003" s="418" t="inlineStr">
        <is>
          <t>TI0183481</t>
        </is>
      </c>
      <c r="F3003" s="419" t="n">
        <v>44088</v>
      </c>
      <c r="G3003" s="420" t="n">
        <v>166793</v>
      </c>
      <c r="H3003" s="418" t="n"/>
      <c r="I3003" s="455" t="n">
        <v>166793</v>
      </c>
      <c r="J3003" s="418">
        <f>IF(L3003&lt;&gt;"",L3003,K3003)</f>
        <v/>
      </c>
      <c r="K3003" s="418">
        <f>IF(AND(T3003=TRUE, U3003=TRUE, V3003=TRUE), IF(W3003&lt;-0.05, "អនុញ្ញាត (អ្នកផ្គត់ផ្គង់ប្រកាសខ្វះ)", "បានប្រកាស (អនុញ្ញាត)"), IF(AND(T3003=FALSE, U3003=FALSE, V3003=FALSE), "ព្យួរទុក (មិនមានទិន្នន័យ)", "ប្រកាសខុស (ព្យួរទុក)"))</f>
        <v/>
      </c>
      <c r="L3003" s="418" t="inlineStr"/>
      <c r="M3003" s="418" t="inlineStr"/>
      <c r="N3003" s="455" t="n"/>
      <c r="O3003" s="455">
        <f>IF(W3003&lt;0,AI3003,I3003)</f>
        <v/>
      </c>
      <c r="P3003" s="455">
        <f>I3003-O3003</f>
        <v/>
      </c>
      <c r="Q3003" s="418" t="n"/>
      <c r="R3003" s="418" t="inlineStr">
        <is>
          <t>TI0183481</t>
        </is>
      </c>
      <c r="S3003" s="418" t="inlineStr"/>
      <c r="T3003" s="418">
        <f>R3003=S3003</f>
        <v/>
      </c>
      <c r="U3003" s="418">
        <f>AND(MONTH(F3003)=MONTH(Y3003), YEAR(F3003)=YEAR(Y3003))</f>
        <v/>
      </c>
      <c r="V3003" s="418">
        <f>AND(AC3003&lt;&gt;"", 'Company information'!D$4&lt;&gt;"", RIGHT(SUBSTITUTE(AC3003,"-",""),9)=RIGHT(SUBSTITUTE('Company information'!D$4,"-",""),9))</f>
        <v/>
      </c>
      <c r="W3003" s="418">
        <f>AI3003-I3003</f>
        <v/>
      </c>
      <c r="X3003" s="455" t="n"/>
      <c r="Y3003" s="417" t="n"/>
      <c r="Z3003" s="418" t="n"/>
      <c r="AA3003" s="418" t="n"/>
      <c r="AB3003" s="418" t="n"/>
      <c r="AC3003" s="418" t="n"/>
      <c r="AD3003" s="418" t="n"/>
      <c r="AE3003" s="455" t="n"/>
      <c r="AF3003" s="455" t="n"/>
      <c r="AG3003" s="455" t="n"/>
      <c r="AH3003" s="455" t="n"/>
      <c r="AI3003" s="455" t="n"/>
      <c r="AJ3003" s="455" t="n"/>
      <c r="AK3003" s="455" t="n"/>
      <c r="AL3003" s="455" t="n"/>
      <c r="AM3003" s="455" t="n"/>
      <c r="AN3003" s="455" t="n"/>
      <c r="AO3003" s="455" t="n"/>
      <c r="AP3003" s="455" t="n"/>
      <c r="AQ3003" s="455" t="n"/>
      <c r="AR3003" s="418" t="n"/>
      <c r="AS3003" s="418" t="n"/>
      <c r="AT3003" s="418" t="n"/>
    </row>
    <row r="3004">
      <c r="A3004" s="417" t="n">
        <v>2995</v>
      </c>
      <c r="B3004" s="418" t="inlineStr"/>
      <c r="C3004" s="418" t="inlineStr">
        <is>
          <t>អ៊ិចស្ពែឌីធ័រ ខេមបូឌា អិលធីឌី</t>
        </is>
      </c>
      <c r="D3004" s="418" t="inlineStr">
        <is>
          <t>L001-100045898</t>
        </is>
      </c>
      <c r="E3004" s="418" t="inlineStr">
        <is>
          <t>TI0183476</t>
        </is>
      </c>
      <c r="F3004" s="419" t="n">
        <v>44088</v>
      </c>
      <c r="G3004" s="420" t="n">
        <v>157773</v>
      </c>
      <c r="H3004" s="418" t="n"/>
      <c r="I3004" s="455" t="n">
        <v>157773</v>
      </c>
      <c r="J3004" s="418">
        <f>IF(L3004&lt;&gt;"",L3004,K3004)</f>
        <v/>
      </c>
      <c r="K3004" s="418">
        <f>IF(AND(T3004=TRUE, U3004=TRUE, V3004=TRUE), IF(W3004&lt;-0.05, "អនុញ្ញាត (អ្នកផ្គត់ផ្គង់ប្រកាសខ្វះ)", "បានប្រកាស (អនុញ្ញាត)"), IF(AND(T3004=FALSE, U3004=FALSE, V3004=FALSE), "ព្យួរទុក (មិនមានទិន្នន័យ)", "ប្រកាសខុស (ព្យួរទុក)"))</f>
        <v/>
      </c>
      <c r="L3004" s="418" t="inlineStr"/>
      <c r="M3004" s="418" t="inlineStr"/>
      <c r="N3004" s="455" t="n"/>
      <c r="O3004" s="455">
        <f>IF(W3004&lt;0,AI3004,I3004)</f>
        <v/>
      </c>
      <c r="P3004" s="455">
        <f>I3004-O3004</f>
        <v/>
      </c>
      <c r="Q3004" s="418" t="n"/>
      <c r="R3004" s="418" t="inlineStr">
        <is>
          <t>TI0183476</t>
        </is>
      </c>
      <c r="S3004" s="418" t="inlineStr"/>
      <c r="T3004" s="418">
        <f>R3004=S3004</f>
        <v/>
      </c>
      <c r="U3004" s="418">
        <f>AND(MONTH(F3004)=MONTH(Y3004), YEAR(F3004)=YEAR(Y3004))</f>
        <v/>
      </c>
      <c r="V3004" s="418">
        <f>AND(AC3004&lt;&gt;"", 'Company information'!D$4&lt;&gt;"", RIGHT(SUBSTITUTE(AC3004,"-",""),9)=RIGHT(SUBSTITUTE('Company information'!D$4,"-",""),9))</f>
        <v/>
      </c>
      <c r="W3004" s="418">
        <f>AI3004-I3004</f>
        <v/>
      </c>
      <c r="X3004" s="455" t="n"/>
      <c r="Y3004" s="417" t="n"/>
      <c r="Z3004" s="418" t="n"/>
      <c r="AA3004" s="418" t="n"/>
      <c r="AB3004" s="418" t="n"/>
      <c r="AC3004" s="418" t="n"/>
      <c r="AD3004" s="418" t="n"/>
      <c r="AE3004" s="455" t="n"/>
      <c r="AF3004" s="455" t="n"/>
      <c r="AG3004" s="455" t="n"/>
      <c r="AH3004" s="455" t="n"/>
      <c r="AI3004" s="455" t="n"/>
      <c r="AJ3004" s="455" t="n"/>
      <c r="AK3004" s="455" t="n"/>
      <c r="AL3004" s="455" t="n"/>
      <c r="AM3004" s="455" t="n"/>
      <c r="AN3004" s="455" t="n"/>
      <c r="AO3004" s="455" t="n"/>
      <c r="AP3004" s="455" t="n"/>
      <c r="AQ3004" s="455" t="n"/>
      <c r="AR3004" s="418" t="n"/>
      <c r="AS3004" s="418" t="n"/>
      <c r="AT3004" s="418" t="n"/>
    </row>
    <row r="3005">
      <c r="A3005" s="417" t="n">
        <v>2996</v>
      </c>
      <c r="B3005" s="418" t="inlineStr"/>
      <c r="C3005" s="418" t="inlineStr">
        <is>
          <t>ស៊ីងហ្គាពួរ កាតុង (ខេមបូឌា)</t>
        </is>
      </c>
      <c r="D3005" s="418" t="inlineStr">
        <is>
          <t>L001-100121322</t>
        </is>
      </c>
      <c r="E3005" s="418" t="inlineStr">
        <is>
          <t>V0014337</t>
        </is>
      </c>
      <c r="F3005" s="419" t="n">
        <v>44088</v>
      </c>
      <c r="G3005" s="420" t="n">
        <v>502585</v>
      </c>
      <c r="H3005" s="418" t="n"/>
      <c r="I3005" s="455" t="n">
        <v>502585</v>
      </c>
      <c r="J3005" s="418">
        <f>IF(L3005&lt;&gt;"",L3005,K3005)</f>
        <v/>
      </c>
      <c r="K3005" s="418">
        <f>IF(AND(T3005=TRUE, U3005=TRUE, V3005=TRUE), IF(W3005&lt;-0.05, "អនុញ្ញាត (អ្នកផ្គត់ផ្គង់ប្រកាសខ្វះ)", "បានប្រកាស (អនុញ្ញាត)"), IF(AND(T3005=FALSE, U3005=FALSE, V3005=FALSE), "ព្យួរទុក (មិនមានទិន្នន័យ)", "ប្រកាសខុស (ព្យួរទុក)"))</f>
        <v/>
      </c>
      <c r="L3005" s="418" t="inlineStr"/>
      <c r="M3005" s="418" t="inlineStr"/>
      <c r="N3005" s="455" t="n"/>
      <c r="O3005" s="455">
        <f>IF(W3005&lt;0,AI3005,I3005)</f>
        <v/>
      </c>
      <c r="P3005" s="455">
        <f>I3005-O3005</f>
        <v/>
      </c>
      <c r="Q3005" s="418" t="n"/>
      <c r="R3005" s="418" t="inlineStr">
        <is>
          <t>V0014337</t>
        </is>
      </c>
      <c r="S3005" s="418" t="inlineStr"/>
      <c r="T3005" s="418">
        <f>R3005=S3005</f>
        <v/>
      </c>
      <c r="U3005" s="418">
        <f>AND(MONTH(F3005)=MONTH(Y3005), YEAR(F3005)=YEAR(Y3005))</f>
        <v/>
      </c>
      <c r="V3005" s="418">
        <f>AND(AC3005&lt;&gt;"", 'Company information'!D$4&lt;&gt;"", RIGHT(SUBSTITUTE(AC3005,"-",""),9)=RIGHT(SUBSTITUTE('Company information'!D$4,"-",""),9))</f>
        <v/>
      </c>
      <c r="W3005" s="418">
        <f>AI3005-I3005</f>
        <v/>
      </c>
      <c r="X3005" s="455" t="n"/>
      <c r="Y3005" s="417" t="n"/>
      <c r="Z3005" s="418" t="n"/>
      <c r="AA3005" s="418" t="n"/>
      <c r="AB3005" s="418" t="n"/>
      <c r="AC3005" s="418" t="n"/>
      <c r="AD3005" s="418" t="n"/>
      <c r="AE3005" s="455" t="n"/>
      <c r="AF3005" s="455" t="n"/>
      <c r="AG3005" s="455" t="n"/>
      <c r="AH3005" s="455" t="n"/>
      <c r="AI3005" s="455" t="n"/>
      <c r="AJ3005" s="455" t="n"/>
      <c r="AK3005" s="455" t="n"/>
      <c r="AL3005" s="455" t="n"/>
      <c r="AM3005" s="455" t="n"/>
      <c r="AN3005" s="455" t="n"/>
      <c r="AO3005" s="455" t="n"/>
      <c r="AP3005" s="455" t="n"/>
      <c r="AQ3005" s="455" t="n"/>
      <c r="AR3005" s="418" t="n"/>
      <c r="AS3005" s="418" t="n"/>
      <c r="AT3005" s="418" t="n"/>
    </row>
    <row r="3006">
      <c r="A3006" s="417" t="n">
        <v>2997</v>
      </c>
      <c r="B3006" s="418" t="inlineStr"/>
      <c r="C3006" s="418" t="inlineStr">
        <is>
          <t>អ៊ីជីអេហ្វ ឡូជីស្ទីក ខូ អិលធីឌី</t>
        </is>
      </c>
      <c r="D3006" s="418" t="inlineStr">
        <is>
          <t>L001-901501877</t>
        </is>
      </c>
      <c r="E3006" s="418" t="inlineStr">
        <is>
          <t>2006160</t>
        </is>
      </c>
      <c r="F3006" s="419" t="n">
        <v>44174</v>
      </c>
      <c r="G3006" s="420" t="n">
        <v>615000</v>
      </c>
      <c r="H3006" s="418" t="n"/>
      <c r="I3006" s="455" t="n">
        <v>615000</v>
      </c>
      <c r="J3006" s="418">
        <f>IF(L3006&lt;&gt;"",L3006,K3006)</f>
        <v/>
      </c>
      <c r="K3006" s="418">
        <f>IF(AND(T3006=TRUE, U3006=TRUE, V3006=TRUE), IF(W3006&lt;-0.05, "អនុញ្ញាត (អ្នកផ្គត់ផ្គង់ប្រកាសខ្វះ)", "បានប្រកាស (អនុញ្ញាត)"), IF(AND(T3006=FALSE, U3006=FALSE, V3006=FALSE), "ព្យួរទុក (មិនមានទិន្នន័យ)", "ប្រកាសខុស (ព្យួរទុក)"))</f>
        <v/>
      </c>
      <c r="L3006" s="418" t="inlineStr"/>
      <c r="M3006" s="418" t="inlineStr"/>
      <c r="N3006" s="455" t="n"/>
      <c r="O3006" s="455">
        <f>IF(W3006&lt;0,AI3006,I3006)</f>
        <v/>
      </c>
      <c r="P3006" s="455">
        <f>I3006-O3006</f>
        <v/>
      </c>
      <c r="Q3006" s="418" t="n"/>
      <c r="R3006" s="418" t="inlineStr">
        <is>
          <t>2006160</t>
        </is>
      </c>
      <c r="S3006" s="418" t="inlineStr"/>
      <c r="T3006" s="418">
        <f>R3006=S3006</f>
        <v/>
      </c>
      <c r="U3006" s="418">
        <f>AND(MONTH(F3006)=MONTH(Y3006), YEAR(F3006)=YEAR(Y3006))</f>
        <v/>
      </c>
      <c r="V3006" s="418">
        <f>AND(AC3006&lt;&gt;"", 'Company information'!D$4&lt;&gt;"", RIGHT(SUBSTITUTE(AC3006,"-",""),9)=RIGHT(SUBSTITUTE('Company information'!D$4,"-",""),9))</f>
        <v/>
      </c>
      <c r="W3006" s="418">
        <f>AI3006-I3006</f>
        <v/>
      </c>
      <c r="X3006" s="455" t="n"/>
      <c r="Y3006" s="417" t="n"/>
      <c r="Z3006" s="418" t="n"/>
      <c r="AA3006" s="418" t="n"/>
      <c r="AB3006" s="418" t="n"/>
      <c r="AC3006" s="418" t="n"/>
      <c r="AD3006" s="418" t="n"/>
      <c r="AE3006" s="455" t="n"/>
      <c r="AF3006" s="455" t="n"/>
      <c r="AG3006" s="455" t="n"/>
      <c r="AH3006" s="455" t="n"/>
      <c r="AI3006" s="455" t="n"/>
      <c r="AJ3006" s="455" t="n"/>
      <c r="AK3006" s="455" t="n"/>
      <c r="AL3006" s="455" t="n"/>
      <c r="AM3006" s="455" t="n"/>
      <c r="AN3006" s="455" t="n"/>
      <c r="AO3006" s="455" t="n"/>
      <c r="AP3006" s="455" t="n"/>
      <c r="AQ3006" s="455" t="n"/>
      <c r="AR3006" s="418" t="n"/>
      <c r="AS3006" s="418" t="n"/>
      <c r="AT3006" s="418" t="n"/>
    </row>
    <row r="3007">
      <c r="A3007" s="417" t="n">
        <v>2998</v>
      </c>
      <c r="B3007" s="418" t="inlineStr"/>
      <c r="C3007" s="418" t="inlineStr">
        <is>
          <t>អេវើរហ្គ្រីន ស៊ីបភីង សឺវីស (ខេមបូឌា) ឯ.ក</t>
        </is>
      </c>
      <c r="D3007" s="418" t="inlineStr">
        <is>
          <t>L001-901705421</t>
        </is>
      </c>
      <c r="E3007" s="418" t="inlineStr">
        <is>
          <t>44086</t>
        </is>
      </c>
      <c r="F3007" s="419" t="n">
        <v>44174</v>
      </c>
      <c r="G3007" s="420" t="n">
        <v>92250</v>
      </c>
      <c r="H3007" s="418" t="n"/>
      <c r="I3007" s="455" t="n">
        <v>92250</v>
      </c>
      <c r="J3007" s="418">
        <f>IF(L3007&lt;&gt;"",L3007,K3007)</f>
        <v/>
      </c>
      <c r="K3007" s="418">
        <f>IF(AND(T3007=TRUE, U3007=TRUE, V3007=TRUE), IF(W3007&lt;-0.05, "អនុញ្ញាត (អ្នកផ្គត់ផ្គង់ប្រកាសខ្វះ)", "បានប្រកាស (អនុញ្ញាត)"), IF(AND(T3007=FALSE, U3007=FALSE, V3007=FALSE), "ព្យួរទុក (មិនមានទិន្នន័យ)", "ប្រកាសខុស (ព្យួរទុក)"))</f>
        <v/>
      </c>
      <c r="L3007" s="418" t="inlineStr"/>
      <c r="M3007" s="418" t="inlineStr"/>
      <c r="N3007" s="455" t="n"/>
      <c r="O3007" s="455">
        <f>IF(W3007&lt;0,AI3007,I3007)</f>
        <v/>
      </c>
      <c r="P3007" s="455">
        <f>I3007-O3007</f>
        <v/>
      </c>
      <c r="Q3007" s="418" t="n"/>
      <c r="R3007" s="418" t="inlineStr">
        <is>
          <t>44086</t>
        </is>
      </c>
      <c r="S3007" s="418" t="inlineStr"/>
      <c r="T3007" s="418">
        <f>R3007=S3007</f>
        <v/>
      </c>
      <c r="U3007" s="418">
        <f>AND(MONTH(F3007)=MONTH(Y3007), YEAR(F3007)=YEAR(Y3007))</f>
        <v/>
      </c>
      <c r="V3007" s="418">
        <f>AND(AC3007&lt;&gt;"", 'Company information'!D$4&lt;&gt;"", RIGHT(SUBSTITUTE(AC3007,"-",""),9)=RIGHT(SUBSTITUTE('Company information'!D$4,"-",""),9))</f>
        <v/>
      </c>
      <c r="W3007" s="418">
        <f>AI3007-I3007</f>
        <v/>
      </c>
      <c r="X3007" s="455" t="n"/>
      <c r="Y3007" s="417" t="n"/>
      <c r="Z3007" s="418" t="n"/>
      <c r="AA3007" s="418" t="n"/>
      <c r="AB3007" s="418" t="n"/>
      <c r="AC3007" s="418" t="n"/>
      <c r="AD3007" s="418" t="n"/>
      <c r="AE3007" s="455" t="n"/>
      <c r="AF3007" s="455" t="n"/>
      <c r="AG3007" s="455" t="n"/>
      <c r="AH3007" s="455" t="n"/>
      <c r="AI3007" s="455" t="n"/>
      <c r="AJ3007" s="455" t="n"/>
      <c r="AK3007" s="455" t="n"/>
      <c r="AL3007" s="455" t="n"/>
      <c r="AM3007" s="455" t="n"/>
      <c r="AN3007" s="455" t="n"/>
      <c r="AO3007" s="455" t="n"/>
      <c r="AP3007" s="455" t="n"/>
      <c r="AQ3007" s="455" t="n"/>
      <c r="AR3007" s="418" t="n"/>
      <c r="AS3007" s="418" t="n"/>
      <c r="AT3007" s="418" t="n"/>
    </row>
    <row r="3008">
      <c r="A3008" s="417" t="n">
        <v>2999</v>
      </c>
      <c r="B3008" s="418" t="inlineStr"/>
      <c r="C3008" s="418" t="inlineStr">
        <is>
          <t>ឆាយ ដា ឡូយីស្ទីក</t>
        </is>
      </c>
      <c r="D3008" s="418" t="inlineStr">
        <is>
          <t>L001-100063098</t>
        </is>
      </c>
      <c r="E3008" s="418" t="inlineStr">
        <is>
          <t>2009008152</t>
        </is>
      </c>
      <c r="F3008" s="419" t="n">
        <v>44174</v>
      </c>
      <c r="G3008" s="420" t="n">
        <v>89790</v>
      </c>
      <c r="H3008" s="418" t="n"/>
      <c r="I3008" s="455" t="n">
        <v>89790</v>
      </c>
      <c r="J3008" s="418">
        <f>IF(L3008&lt;&gt;"",L3008,K3008)</f>
        <v/>
      </c>
      <c r="K3008" s="418">
        <f>IF(AND(T3008=TRUE, U3008=TRUE, V3008=TRUE), IF(W3008&lt;-0.05, "អនុញ្ញាត (អ្នកផ្គត់ផ្គង់ប្រកាសខ្វះ)", "បានប្រកាស (អនុញ្ញាត)"), IF(AND(T3008=FALSE, U3008=FALSE, V3008=FALSE), "ព្យួរទុក (មិនមានទិន្នន័យ)", "ប្រកាសខុស (ព្យួរទុក)"))</f>
        <v/>
      </c>
      <c r="L3008" s="418" t="inlineStr"/>
      <c r="M3008" s="418" t="inlineStr"/>
      <c r="N3008" s="455" t="n"/>
      <c r="O3008" s="455">
        <f>IF(W3008&lt;0,AI3008,I3008)</f>
        <v/>
      </c>
      <c r="P3008" s="455">
        <f>I3008-O3008</f>
        <v/>
      </c>
      <c r="Q3008" s="418" t="n"/>
      <c r="R3008" s="418" t="inlineStr">
        <is>
          <t>2009008152</t>
        </is>
      </c>
      <c r="S3008" s="418" t="inlineStr"/>
      <c r="T3008" s="418">
        <f>R3008=S3008</f>
        <v/>
      </c>
      <c r="U3008" s="418">
        <f>AND(MONTH(F3008)=MONTH(Y3008), YEAR(F3008)=YEAR(Y3008))</f>
        <v/>
      </c>
      <c r="V3008" s="418">
        <f>AND(AC3008&lt;&gt;"", 'Company information'!D$4&lt;&gt;"", RIGHT(SUBSTITUTE(AC3008,"-",""),9)=RIGHT(SUBSTITUTE('Company information'!D$4,"-",""),9))</f>
        <v/>
      </c>
      <c r="W3008" s="418">
        <f>AI3008-I3008</f>
        <v/>
      </c>
      <c r="X3008" s="455" t="n"/>
      <c r="Y3008" s="417" t="n"/>
      <c r="Z3008" s="418" t="n"/>
      <c r="AA3008" s="418" t="n"/>
      <c r="AB3008" s="418" t="n"/>
      <c r="AC3008" s="418" t="n"/>
      <c r="AD3008" s="418" t="n"/>
      <c r="AE3008" s="455" t="n"/>
      <c r="AF3008" s="455" t="n"/>
      <c r="AG3008" s="455" t="n"/>
      <c r="AH3008" s="455" t="n"/>
      <c r="AI3008" s="455" t="n"/>
      <c r="AJ3008" s="455" t="n"/>
      <c r="AK3008" s="455" t="n"/>
      <c r="AL3008" s="455" t="n"/>
      <c r="AM3008" s="455" t="n"/>
      <c r="AN3008" s="455" t="n"/>
      <c r="AO3008" s="455" t="n"/>
      <c r="AP3008" s="455" t="n"/>
      <c r="AQ3008" s="455" t="n"/>
      <c r="AR3008" s="418" t="n"/>
      <c r="AS3008" s="418" t="n"/>
      <c r="AT3008" s="418" t="n"/>
    </row>
    <row r="3009">
      <c r="A3009" s="417" t="n">
        <v>3000</v>
      </c>
      <c r="B3009" s="418" t="inlineStr"/>
      <c r="C3009" s="418" t="inlineStr">
        <is>
          <t>ឆាយ ដា ឡូយីស្ទីក</t>
        </is>
      </c>
      <c r="D3009" s="418" t="inlineStr">
        <is>
          <t>L001-100063098</t>
        </is>
      </c>
      <c r="E3009" s="418" t="inlineStr">
        <is>
          <t>2009008151</t>
        </is>
      </c>
      <c r="F3009" s="419" t="n">
        <v>44174</v>
      </c>
      <c r="G3009" s="420" t="n">
        <v>89790</v>
      </c>
      <c r="H3009" s="418" t="n"/>
      <c r="I3009" s="455" t="n">
        <v>89790</v>
      </c>
      <c r="J3009" s="418">
        <f>IF(L3009&lt;&gt;"",L3009,K3009)</f>
        <v/>
      </c>
      <c r="K3009" s="418">
        <f>IF(AND(T3009=TRUE, U3009=TRUE, V3009=TRUE), IF(W3009&lt;-0.05, "អនុញ្ញាត (អ្នកផ្គត់ផ្គង់ប្រកាសខ្វះ)", "បានប្រកាស (អនុញ្ញាត)"), IF(AND(T3009=FALSE, U3009=FALSE, V3009=FALSE), "ព្យួរទុក (មិនមានទិន្នន័យ)", "ប្រកាសខុស (ព្យួរទុក)"))</f>
        <v/>
      </c>
      <c r="L3009" s="418" t="inlineStr"/>
      <c r="M3009" s="418" t="inlineStr"/>
      <c r="N3009" s="455" t="n"/>
      <c r="O3009" s="455">
        <f>IF(W3009&lt;0,AI3009,I3009)</f>
        <v/>
      </c>
      <c r="P3009" s="455">
        <f>I3009-O3009</f>
        <v/>
      </c>
      <c r="Q3009" s="418" t="n"/>
      <c r="R3009" s="418" t="inlineStr">
        <is>
          <t>2009008151</t>
        </is>
      </c>
      <c r="S3009" s="418" t="inlineStr"/>
      <c r="T3009" s="418">
        <f>R3009=S3009</f>
        <v/>
      </c>
      <c r="U3009" s="418">
        <f>AND(MONTH(F3009)=MONTH(Y3009), YEAR(F3009)=YEAR(Y3009))</f>
        <v/>
      </c>
      <c r="V3009" s="418">
        <f>AND(AC3009&lt;&gt;"", 'Company information'!D$4&lt;&gt;"", RIGHT(SUBSTITUTE(AC3009,"-",""),9)=RIGHT(SUBSTITUTE('Company information'!D$4,"-",""),9))</f>
        <v/>
      </c>
      <c r="W3009" s="418">
        <f>AI3009-I3009</f>
        <v/>
      </c>
      <c r="X3009" s="455" t="n"/>
      <c r="Y3009" s="417" t="n"/>
      <c r="Z3009" s="418" t="n"/>
      <c r="AA3009" s="418" t="n"/>
      <c r="AB3009" s="418" t="n"/>
      <c r="AC3009" s="418" t="n"/>
      <c r="AD3009" s="418" t="n"/>
      <c r="AE3009" s="455" t="n"/>
      <c r="AF3009" s="455" t="n"/>
      <c r="AG3009" s="455" t="n"/>
      <c r="AH3009" s="455" t="n"/>
      <c r="AI3009" s="455" t="n"/>
      <c r="AJ3009" s="455" t="n"/>
      <c r="AK3009" s="455" t="n"/>
      <c r="AL3009" s="455" t="n"/>
      <c r="AM3009" s="455" t="n"/>
      <c r="AN3009" s="455" t="n"/>
      <c r="AO3009" s="455" t="n"/>
      <c r="AP3009" s="455" t="n"/>
      <c r="AQ3009" s="455" t="n"/>
      <c r="AR3009" s="418" t="n"/>
      <c r="AS3009" s="418" t="n"/>
      <c r="AT3009" s="418" t="n"/>
    </row>
    <row r="3010">
      <c r="A3010" s="417" t="n">
        <v>3001</v>
      </c>
      <c r="B3010" s="418" t="inlineStr"/>
      <c r="C3010" s="418" t="inlineStr">
        <is>
          <t>ស៊ីងហ្គាពួរ កាតុង (ខេមបូឌា)</t>
        </is>
      </c>
      <c r="D3010" s="418" t="inlineStr">
        <is>
          <t>L001-100121322</t>
        </is>
      </c>
      <c r="E3010" s="418" t="inlineStr">
        <is>
          <t>V0014332</t>
        </is>
      </c>
      <c r="F3010" s="419" t="n">
        <v>44174</v>
      </c>
      <c r="G3010" s="420" t="n">
        <v>713142</v>
      </c>
      <c r="H3010" s="418" t="n"/>
      <c r="I3010" s="455" t="n">
        <v>713142</v>
      </c>
      <c r="J3010" s="418">
        <f>IF(L3010&lt;&gt;"",L3010,K3010)</f>
        <v/>
      </c>
      <c r="K3010" s="418">
        <f>IF(AND(T3010=TRUE, U3010=TRUE, V3010=TRUE), IF(W3010&lt;-0.05, "អនុញ្ញាត (អ្នកផ្គត់ផ្គង់ប្រកាសខ្វះ)", "បានប្រកាស (អនុញ្ញាត)"), IF(AND(T3010=FALSE, U3010=FALSE, V3010=FALSE), "ព្យួរទុក (មិនមានទិន្នន័យ)", "ប្រកាសខុស (ព្យួរទុក)"))</f>
        <v/>
      </c>
      <c r="L3010" s="418" t="inlineStr"/>
      <c r="M3010" s="418" t="inlineStr"/>
      <c r="N3010" s="455" t="n"/>
      <c r="O3010" s="455">
        <f>IF(W3010&lt;0,AI3010,I3010)</f>
        <v/>
      </c>
      <c r="P3010" s="455">
        <f>I3010-O3010</f>
        <v/>
      </c>
      <c r="Q3010" s="418" t="n"/>
      <c r="R3010" s="418" t="inlineStr">
        <is>
          <t>V0014332</t>
        </is>
      </c>
      <c r="S3010" s="418" t="inlineStr"/>
      <c r="T3010" s="418">
        <f>R3010=S3010</f>
        <v/>
      </c>
      <c r="U3010" s="418">
        <f>AND(MONTH(F3010)=MONTH(Y3010), YEAR(F3010)=YEAR(Y3010))</f>
        <v/>
      </c>
      <c r="V3010" s="418">
        <f>AND(AC3010&lt;&gt;"", 'Company information'!D$4&lt;&gt;"", RIGHT(SUBSTITUTE(AC3010,"-",""),9)=RIGHT(SUBSTITUTE('Company information'!D$4,"-",""),9))</f>
        <v/>
      </c>
      <c r="W3010" s="418">
        <f>AI3010-I3010</f>
        <v/>
      </c>
      <c r="X3010" s="455" t="n"/>
      <c r="Y3010" s="417" t="n"/>
      <c r="Z3010" s="418" t="n"/>
      <c r="AA3010" s="418" t="n"/>
      <c r="AB3010" s="418" t="n"/>
      <c r="AC3010" s="418" t="n"/>
      <c r="AD3010" s="418" t="n"/>
      <c r="AE3010" s="455" t="n"/>
      <c r="AF3010" s="455" t="n"/>
      <c r="AG3010" s="455" t="n"/>
      <c r="AH3010" s="455" t="n"/>
      <c r="AI3010" s="455" t="n"/>
      <c r="AJ3010" s="455" t="n"/>
      <c r="AK3010" s="455" t="n"/>
      <c r="AL3010" s="455" t="n"/>
      <c r="AM3010" s="455" t="n"/>
      <c r="AN3010" s="455" t="n"/>
      <c r="AO3010" s="455" t="n"/>
      <c r="AP3010" s="455" t="n"/>
      <c r="AQ3010" s="455" t="n"/>
      <c r="AR3010" s="418" t="n"/>
      <c r="AS3010" s="418" t="n"/>
      <c r="AT3010" s="418" t="n"/>
    </row>
    <row r="3011">
      <c r="A3011" s="417" t="n">
        <v>3002</v>
      </c>
      <c r="B3011" s="418" t="inlineStr"/>
      <c r="C3011" s="418" t="inlineStr">
        <is>
          <t>កំពង់ផែស្វយ័តក្រុងព្រះសីហនុ</t>
        </is>
      </c>
      <c r="D3011" s="418" t="inlineStr">
        <is>
          <t>L001-100044638</t>
        </is>
      </c>
      <c r="E3011" s="418" t="inlineStr">
        <is>
          <t>134539</t>
        </is>
      </c>
      <c r="F3011" s="419" t="n">
        <v>44144</v>
      </c>
      <c r="G3011" s="420" t="n">
        <v>59040</v>
      </c>
      <c r="H3011" s="418" t="n"/>
      <c r="I3011" s="455" t="n">
        <v>59040</v>
      </c>
      <c r="J3011" s="418">
        <f>IF(L3011&lt;&gt;"",L3011,K3011)</f>
        <v/>
      </c>
      <c r="K3011" s="418">
        <f>IF(AND(T3011=TRUE, U3011=TRUE, V3011=TRUE), IF(W3011&lt;-0.05, "អនុញ្ញាត (អ្នកផ្គត់ផ្គង់ប្រកាសខ្វះ)", "បានប្រកាស (អនុញ្ញាត)"), IF(AND(T3011=FALSE, U3011=FALSE, V3011=FALSE), "ព្យួរទុក (មិនមានទិន្នន័យ)", "ប្រកាសខុស (ព្យួរទុក)"))</f>
        <v/>
      </c>
      <c r="L3011" s="418" t="inlineStr"/>
      <c r="M3011" s="418" t="inlineStr"/>
      <c r="N3011" s="455" t="n"/>
      <c r="O3011" s="455">
        <f>IF(W3011&lt;0,AI3011,I3011)</f>
        <v/>
      </c>
      <c r="P3011" s="455">
        <f>I3011-O3011</f>
        <v/>
      </c>
      <c r="Q3011" s="418" t="n"/>
      <c r="R3011" s="418" t="inlineStr">
        <is>
          <t>134539</t>
        </is>
      </c>
      <c r="S3011" s="418" t="inlineStr"/>
      <c r="T3011" s="418">
        <f>R3011=S3011</f>
        <v/>
      </c>
      <c r="U3011" s="418">
        <f>AND(MONTH(F3011)=MONTH(Y3011), YEAR(F3011)=YEAR(Y3011))</f>
        <v/>
      </c>
      <c r="V3011" s="418">
        <f>AND(AC3011&lt;&gt;"", 'Company information'!D$4&lt;&gt;"", RIGHT(SUBSTITUTE(AC3011,"-",""),9)=RIGHT(SUBSTITUTE('Company information'!D$4,"-",""),9))</f>
        <v/>
      </c>
      <c r="W3011" s="418">
        <f>AI3011-I3011</f>
        <v/>
      </c>
      <c r="X3011" s="455" t="n"/>
      <c r="Y3011" s="417" t="n"/>
      <c r="Z3011" s="418" t="n"/>
      <c r="AA3011" s="418" t="n"/>
      <c r="AB3011" s="418" t="n"/>
      <c r="AC3011" s="418" t="n"/>
      <c r="AD3011" s="418" t="n"/>
      <c r="AE3011" s="455" t="n"/>
      <c r="AF3011" s="455" t="n"/>
      <c r="AG3011" s="455" t="n"/>
      <c r="AH3011" s="455" t="n"/>
      <c r="AI3011" s="455" t="n"/>
      <c r="AJ3011" s="455" t="n"/>
      <c r="AK3011" s="455" t="n"/>
      <c r="AL3011" s="455" t="n"/>
      <c r="AM3011" s="455" t="n"/>
      <c r="AN3011" s="455" t="n"/>
      <c r="AO3011" s="455" t="n"/>
      <c r="AP3011" s="455" t="n"/>
      <c r="AQ3011" s="455" t="n"/>
      <c r="AR3011" s="418" t="n"/>
      <c r="AS3011" s="418" t="n"/>
      <c r="AT3011" s="418" t="n"/>
    </row>
    <row r="3012">
      <c r="A3012" s="417" t="n">
        <v>3003</v>
      </c>
      <c r="B3012" s="418" t="inlineStr"/>
      <c r="C3012" s="418" t="inlineStr">
        <is>
          <t>អ៊ិនធើថេក ថេសធីង សឺវីស (ខេមបូឌា) ខមភេនី លីមីធីត</t>
        </is>
      </c>
      <c r="D3012" s="418" t="inlineStr">
        <is>
          <t>L001-100045707</t>
        </is>
      </c>
      <c r="E3012" s="418" t="inlineStr">
        <is>
          <t>KHM20200009757</t>
        </is>
      </c>
      <c r="F3012" s="419" t="n">
        <v>44144</v>
      </c>
      <c r="G3012" s="420" t="n">
        <v>694950</v>
      </c>
      <c r="H3012" s="418" t="n"/>
      <c r="I3012" s="455" t="n">
        <v>694950</v>
      </c>
      <c r="J3012" s="418">
        <f>IF(L3012&lt;&gt;"",L3012,K3012)</f>
        <v/>
      </c>
      <c r="K3012" s="418">
        <f>IF(AND(T3012=TRUE, U3012=TRUE, V3012=TRUE), IF(W3012&lt;-0.05, "អនុញ្ញាត (អ្នកផ្គត់ផ្គង់ប្រកាសខ្វះ)", "បានប្រកាស (អនុញ្ញាត)"), IF(AND(T3012=FALSE, U3012=FALSE, V3012=FALSE), "ព្យួរទុក (មិនមានទិន្នន័យ)", "ប្រកាសខុស (ព្យួរទុក)"))</f>
        <v/>
      </c>
      <c r="L3012" s="418" t="inlineStr"/>
      <c r="M3012" s="418" t="inlineStr"/>
      <c r="N3012" s="455" t="n"/>
      <c r="O3012" s="455">
        <f>IF(W3012&lt;0,AI3012,I3012)</f>
        <v/>
      </c>
      <c r="P3012" s="455">
        <f>I3012-O3012</f>
        <v/>
      </c>
      <c r="Q3012" s="418" t="n"/>
      <c r="R3012" s="418" t="inlineStr">
        <is>
          <t>KHM20200009757</t>
        </is>
      </c>
      <c r="S3012" s="418" t="inlineStr"/>
      <c r="T3012" s="418">
        <f>R3012=S3012</f>
        <v/>
      </c>
      <c r="U3012" s="418">
        <f>AND(MONTH(F3012)=MONTH(Y3012), YEAR(F3012)=YEAR(Y3012))</f>
        <v/>
      </c>
      <c r="V3012" s="418">
        <f>AND(AC3012&lt;&gt;"", 'Company information'!D$4&lt;&gt;"", RIGHT(SUBSTITUTE(AC3012,"-",""),9)=RIGHT(SUBSTITUTE('Company information'!D$4,"-",""),9))</f>
        <v/>
      </c>
      <c r="W3012" s="418">
        <f>AI3012-I3012</f>
        <v/>
      </c>
      <c r="X3012" s="455" t="n"/>
      <c r="Y3012" s="417" t="n"/>
      <c r="Z3012" s="418" t="n"/>
      <c r="AA3012" s="418" t="n"/>
      <c r="AB3012" s="418" t="n"/>
      <c r="AC3012" s="418" t="n"/>
      <c r="AD3012" s="418" t="n"/>
      <c r="AE3012" s="455" t="n"/>
      <c r="AF3012" s="455" t="n"/>
      <c r="AG3012" s="455" t="n"/>
      <c r="AH3012" s="455" t="n"/>
      <c r="AI3012" s="455" t="n"/>
      <c r="AJ3012" s="455" t="n"/>
      <c r="AK3012" s="455" t="n"/>
      <c r="AL3012" s="455" t="n"/>
      <c r="AM3012" s="455" t="n"/>
      <c r="AN3012" s="455" t="n"/>
      <c r="AO3012" s="455" t="n"/>
      <c r="AP3012" s="455" t="n"/>
      <c r="AQ3012" s="455" t="n"/>
      <c r="AR3012" s="418" t="n"/>
      <c r="AS3012" s="418" t="n"/>
      <c r="AT3012" s="418" t="n"/>
    </row>
    <row r="3013">
      <c r="A3013" s="417" t="n">
        <v>3004</v>
      </c>
      <c r="B3013" s="418" t="inlineStr"/>
      <c r="C3013" s="418" t="inlineStr">
        <is>
          <t>អេវើរហ្គ្រីន ស៊ីបភីង សឺវីស (ខេមបូឌា) ឯ.ក</t>
        </is>
      </c>
      <c r="D3013" s="418" t="inlineStr">
        <is>
          <t>L001-901705421</t>
        </is>
      </c>
      <c r="E3013" s="418" t="inlineStr">
        <is>
          <t>IY20006482</t>
        </is>
      </c>
      <c r="F3013" s="419" t="n">
        <v>44113</v>
      </c>
      <c r="G3013" s="420" t="n">
        <v>182450</v>
      </c>
      <c r="H3013" s="418" t="n"/>
      <c r="I3013" s="455" t="n">
        <v>182450</v>
      </c>
      <c r="J3013" s="418">
        <f>IF(L3013&lt;&gt;"",L3013,K3013)</f>
        <v/>
      </c>
      <c r="K3013" s="418">
        <f>IF(AND(T3013=TRUE, U3013=TRUE, V3013=TRUE), IF(W3013&lt;-0.05, "អនុញ្ញាត (អ្នកផ្គត់ផ្គង់ប្រកាសខ្វះ)", "បានប្រកាស (អនុញ្ញាត)"), IF(AND(T3013=FALSE, U3013=FALSE, V3013=FALSE), "ព្យួរទុក (មិនមានទិន្នន័យ)", "ប្រកាសខុស (ព្យួរទុក)"))</f>
        <v/>
      </c>
      <c r="L3013" s="418" t="inlineStr"/>
      <c r="M3013" s="418" t="inlineStr"/>
      <c r="N3013" s="455" t="n"/>
      <c r="O3013" s="455">
        <f>IF(W3013&lt;0,AI3013,I3013)</f>
        <v/>
      </c>
      <c r="P3013" s="455">
        <f>I3013-O3013</f>
        <v/>
      </c>
      <c r="Q3013" s="418" t="n"/>
      <c r="R3013" s="418" t="inlineStr">
        <is>
          <t>IY20006482</t>
        </is>
      </c>
      <c r="S3013" s="418" t="inlineStr"/>
      <c r="T3013" s="418">
        <f>R3013=S3013</f>
        <v/>
      </c>
      <c r="U3013" s="418">
        <f>AND(MONTH(F3013)=MONTH(Y3013), YEAR(F3013)=YEAR(Y3013))</f>
        <v/>
      </c>
      <c r="V3013" s="418">
        <f>AND(AC3013&lt;&gt;"", 'Company information'!D$4&lt;&gt;"", RIGHT(SUBSTITUTE(AC3013,"-",""),9)=RIGHT(SUBSTITUTE('Company information'!D$4,"-",""),9))</f>
        <v/>
      </c>
      <c r="W3013" s="418">
        <f>AI3013-I3013</f>
        <v/>
      </c>
      <c r="X3013" s="455" t="n"/>
      <c r="Y3013" s="417" t="n"/>
      <c r="Z3013" s="418" t="n"/>
      <c r="AA3013" s="418" t="n"/>
      <c r="AB3013" s="418" t="n"/>
      <c r="AC3013" s="418" t="n"/>
      <c r="AD3013" s="418" t="n"/>
      <c r="AE3013" s="455" t="n"/>
      <c r="AF3013" s="455" t="n"/>
      <c r="AG3013" s="455" t="n"/>
      <c r="AH3013" s="455" t="n"/>
      <c r="AI3013" s="455" t="n"/>
      <c r="AJ3013" s="455" t="n"/>
      <c r="AK3013" s="455" t="n"/>
      <c r="AL3013" s="455" t="n"/>
      <c r="AM3013" s="455" t="n"/>
      <c r="AN3013" s="455" t="n"/>
      <c r="AO3013" s="455" t="n"/>
      <c r="AP3013" s="455" t="n"/>
      <c r="AQ3013" s="455" t="n"/>
      <c r="AR3013" s="418" t="n"/>
      <c r="AS3013" s="418" t="n"/>
      <c r="AT3013" s="418" t="n"/>
    </row>
    <row r="3014">
      <c r="A3014" s="417" t="n">
        <v>3005</v>
      </c>
      <c r="B3014" s="418" t="inlineStr"/>
      <c r="C3014" s="418" t="inlineStr">
        <is>
          <t>ប្យួរ៉ូ វេរីតាស (ខេមបូឌា) លីមីធីត</t>
        </is>
      </c>
      <c r="D3014" s="418" t="inlineStr">
        <is>
          <t>L001-107024462</t>
        </is>
      </c>
      <c r="E3014" s="418" t="inlineStr">
        <is>
          <t>59008550</t>
        </is>
      </c>
      <c r="F3014" s="419" t="n">
        <v>44113</v>
      </c>
      <c r="G3014" s="420" t="n">
        <v>61500</v>
      </c>
      <c r="H3014" s="418" t="n"/>
      <c r="I3014" s="455" t="n">
        <v>61500</v>
      </c>
      <c r="J3014" s="418">
        <f>IF(L3014&lt;&gt;"",L3014,K3014)</f>
        <v/>
      </c>
      <c r="K3014" s="418">
        <f>IF(AND(T3014=TRUE, U3014=TRUE, V3014=TRUE), IF(W3014&lt;-0.05, "អនុញ្ញាត (អ្នកផ្គត់ផ្គង់ប្រកាសខ្វះ)", "បានប្រកាស (អនុញ្ញាត)"), IF(AND(T3014=FALSE, U3014=FALSE, V3014=FALSE), "ព្យួរទុក (មិនមានទិន្នន័យ)", "ប្រកាសខុស (ព្យួរទុក)"))</f>
        <v/>
      </c>
      <c r="L3014" s="418" t="inlineStr"/>
      <c r="M3014" s="418" t="inlineStr"/>
      <c r="N3014" s="455" t="n"/>
      <c r="O3014" s="455">
        <f>IF(W3014&lt;0,AI3014,I3014)</f>
        <v/>
      </c>
      <c r="P3014" s="455">
        <f>I3014-O3014</f>
        <v/>
      </c>
      <c r="Q3014" s="418" t="n"/>
      <c r="R3014" s="418" t="inlineStr">
        <is>
          <t>59008550</t>
        </is>
      </c>
      <c r="S3014" s="418" t="inlineStr"/>
      <c r="T3014" s="418">
        <f>R3014=S3014</f>
        <v/>
      </c>
      <c r="U3014" s="418">
        <f>AND(MONTH(F3014)=MONTH(Y3014), YEAR(F3014)=YEAR(Y3014))</f>
        <v/>
      </c>
      <c r="V3014" s="418">
        <f>AND(AC3014&lt;&gt;"", 'Company information'!D$4&lt;&gt;"", RIGHT(SUBSTITUTE(AC3014,"-",""),9)=RIGHT(SUBSTITUTE('Company information'!D$4,"-",""),9))</f>
        <v/>
      </c>
      <c r="W3014" s="418">
        <f>AI3014-I3014</f>
        <v/>
      </c>
      <c r="X3014" s="455" t="n"/>
      <c r="Y3014" s="417" t="n"/>
      <c r="Z3014" s="418" t="n"/>
      <c r="AA3014" s="418" t="n"/>
      <c r="AB3014" s="418" t="n"/>
      <c r="AC3014" s="418" t="n"/>
      <c r="AD3014" s="418" t="n"/>
      <c r="AE3014" s="455" t="n"/>
      <c r="AF3014" s="455" t="n"/>
      <c r="AG3014" s="455" t="n"/>
      <c r="AH3014" s="455" t="n"/>
      <c r="AI3014" s="455" t="n"/>
      <c r="AJ3014" s="455" t="n"/>
      <c r="AK3014" s="455" t="n"/>
      <c r="AL3014" s="455" t="n"/>
      <c r="AM3014" s="455" t="n"/>
      <c r="AN3014" s="455" t="n"/>
      <c r="AO3014" s="455" t="n"/>
      <c r="AP3014" s="455" t="n"/>
      <c r="AQ3014" s="455" t="n"/>
      <c r="AR3014" s="418" t="n"/>
      <c r="AS3014" s="418" t="n"/>
      <c r="AT3014" s="418" t="n"/>
    </row>
    <row r="3015">
      <c r="A3015" s="417" t="n">
        <v>3006</v>
      </c>
      <c r="B3015" s="418" t="inlineStr"/>
      <c r="C3015" s="418" t="inlineStr">
        <is>
          <t>អ៊ីជីអេហ្វ ឡូជីស្ទីក ខូ អិលធីឌី</t>
        </is>
      </c>
      <c r="D3015" s="418" t="inlineStr">
        <is>
          <t>L001-901501877</t>
        </is>
      </c>
      <c r="E3015" s="418" t="inlineStr">
        <is>
          <t>2006099</t>
        </is>
      </c>
      <c r="F3015" s="419" t="n">
        <v>44083</v>
      </c>
      <c r="G3015" s="420" t="n">
        <v>135366</v>
      </c>
      <c r="H3015" s="418" t="n"/>
      <c r="I3015" s="455" t="n">
        <v>135366</v>
      </c>
      <c r="J3015" s="418">
        <f>IF(L3015&lt;&gt;"",L3015,K3015)</f>
        <v/>
      </c>
      <c r="K3015" s="418">
        <f>IF(AND(T3015=TRUE, U3015=TRUE, V3015=TRUE), IF(W3015&lt;-0.05, "អនុញ្ញាត (អ្នកផ្គត់ផ្គង់ប្រកាសខ្វះ)", "បានប្រកាស (អនុញ្ញាត)"), IF(AND(T3015=FALSE, U3015=FALSE, V3015=FALSE), "ព្យួរទុក (មិនមានទិន្នន័យ)", "ប្រកាសខុស (ព្យួរទុក)"))</f>
        <v/>
      </c>
      <c r="L3015" s="418" t="inlineStr"/>
      <c r="M3015" s="418" t="inlineStr"/>
      <c r="N3015" s="455" t="n"/>
      <c r="O3015" s="455">
        <f>IF(W3015&lt;0,AI3015,I3015)</f>
        <v/>
      </c>
      <c r="P3015" s="455">
        <f>I3015-O3015</f>
        <v/>
      </c>
      <c r="Q3015" s="418" t="n"/>
      <c r="R3015" s="418" t="inlineStr">
        <is>
          <t>2006099</t>
        </is>
      </c>
      <c r="S3015" s="418" t="inlineStr"/>
      <c r="T3015" s="418">
        <f>R3015=S3015</f>
        <v/>
      </c>
      <c r="U3015" s="418">
        <f>AND(MONTH(F3015)=MONTH(Y3015), YEAR(F3015)=YEAR(Y3015))</f>
        <v/>
      </c>
      <c r="V3015" s="418">
        <f>AND(AC3015&lt;&gt;"", 'Company information'!D$4&lt;&gt;"", RIGHT(SUBSTITUTE(AC3015,"-",""),9)=RIGHT(SUBSTITUTE('Company information'!D$4,"-",""),9))</f>
        <v/>
      </c>
      <c r="W3015" s="418">
        <f>AI3015-I3015</f>
        <v/>
      </c>
      <c r="X3015" s="455" t="n"/>
      <c r="Y3015" s="417" t="n"/>
      <c r="Z3015" s="418" t="n"/>
      <c r="AA3015" s="418" t="n"/>
      <c r="AB3015" s="418" t="n"/>
      <c r="AC3015" s="418" t="n"/>
      <c r="AD3015" s="418" t="n"/>
      <c r="AE3015" s="455" t="n"/>
      <c r="AF3015" s="455" t="n"/>
      <c r="AG3015" s="455" t="n"/>
      <c r="AH3015" s="455" t="n"/>
      <c r="AI3015" s="455" t="n"/>
      <c r="AJ3015" s="455" t="n"/>
      <c r="AK3015" s="455" t="n"/>
      <c r="AL3015" s="455" t="n"/>
      <c r="AM3015" s="455" t="n"/>
      <c r="AN3015" s="455" t="n"/>
      <c r="AO3015" s="455" t="n"/>
      <c r="AP3015" s="455" t="n"/>
      <c r="AQ3015" s="455" t="n"/>
      <c r="AR3015" s="418" t="n"/>
      <c r="AS3015" s="418" t="n"/>
      <c r="AT3015" s="418" t="n"/>
    </row>
    <row r="3016">
      <c r="A3016" s="417" t="n">
        <v>3007</v>
      </c>
      <c r="B3016" s="418" t="inlineStr"/>
      <c r="C3016" s="418" t="inlineStr">
        <is>
          <t>អ៊ីជីអេហ្វ ឡូជីស្ទីក ខូ អិលធីឌី</t>
        </is>
      </c>
      <c r="D3016" s="418" t="inlineStr">
        <is>
          <t>L001-901501877</t>
        </is>
      </c>
      <c r="E3016" s="418" t="inlineStr">
        <is>
          <t>2006088</t>
        </is>
      </c>
      <c r="F3016" s="419" t="n">
        <v>44083</v>
      </c>
      <c r="G3016" s="420" t="n">
        <v>270732</v>
      </c>
      <c r="H3016" s="418" t="n"/>
      <c r="I3016" s="455" t="n">
        <v>270732</v>
      </c>
      <c r="J3016" s="418">
        <f>IF(L3016&lt;&gt;"",L3016,K3016)</f>
        <v/>
      </c>
      <c r="K3016" s="418">
        <f>IF(AND(T3016=TRUE, U3016=TRUE, V3016=TRUE), IF(W3016&lt;-0.05, "អនុញ្ញាត (អ្នកផ្គត់ផ្គង់ប្រកាសខ្វះ)", "បានប្រកាស (អនុញ្ញាត)"), IF(AND(T3016=FALSE, U3016=FALSE, V3016=FALSE), "ព្យួរទុក (មិនមានទិន្នន័យ)", "ប្រកាសខុស (ព្យួរទុក)"))</f>
        <v/>
      </c>
      <c r="L3016" s="418" t="inlineStr"/>
      <c r="M3016" s="418" t="inlineStr"/>
      <c r="N3016" s="455" t="n"/>
      <c r="O3016" s="455">
        <f>IF(W3016&lt;0,AI3016,I3016)</f>
        <v/>
      </c>
      <c r="P3016" s="455">
        <f>I3016-O3016</f>
        <v/>
      </c>
      <c r="Q3016" s="418" t="n"/>
      <c r="R3016" s="418" t="inlineStr">
        <is>
          <t>2006088</t>
        </is>
      </c>
      <c r="S3016" s="418" t="inlineStr"/>
      <c r="T3016" s="418">
        <f>R3016=S3016</f>
        <v/>
      </c>
      <c r="U3016" s="418">
        <f>AND(MONTH(F3016)=MONTH(Y3016), YEAR(F3016)=YEAR(Y3016))</f>
        <v/>
      </c>
      <c r="V3016" s="418">
        <f>AND(AC3016&lt;&gt;"", 'Company information'!D$4&lt;&gt;"", RIGHT(SUBSTITUTE(AC3016,"-",""),9)=RIGHT(SUBSTITUTE('Company information'!D$4,"-",""),9))</f>
        <v/>
      </c>
      <c r="W3016" s="418">
        <f>AI3016-I3016</f>
        <v/>
      </c>
      <c r="X3016" s="455" t="n"/>
      <c r="Y3016" s="417" t="n"/>
      <c r="Z3016" s="418" t="n"/>
      <c r="AA3016" s="418" t="n"/>
      <c r="AB3016" s="418" t="n"/>
      <c r="AC3016" s="418" t="n"/>
      <c r="AD3016" s="418" t="n"/>
      <c r="AE3016" s="455" t="n"/>
      <c r="AF3016" s="455" t="n"/>
      <c r="AG3016" s="455" t="n"/>
      <c r="AH3016" s="455" t="n"/>
      <c r="AI3016" s="455" t="n"/>
      <c r="AJ3016" s="455" t="n"/>
      <c r="AK3016" s="455" t="n"/>
      <c r="AL3016" s="455" t="n"/>
      <c r="AM3016" s="455" t="n"/>
      <c r="AN3016" s="455" t="n"/>
      <c r="AO3016" s="455" t="n"/>
      <c r="AP3016" s="455" t="n"/>
      <c r="AQ3016" s="455" t="n"/>
      <c r="AR3016" s="418" t="n"/>
      <c r="AS3016" s="418" t="n"/>
      <c r="AT3016" s="418" t="n"/>
    </row>
    <row r="3017">
      <c r="A3017" s="417" t="n">
        <v>3008</v>
      </c>
      <c r="B3017" s="418" t="inlineStr"/>
      <c r="C3017" s="418" t="inlineStr">
        <is>
          <t>ប្យួរ៉ូ វេរីតាស (ខេមបូឌា) លីមីធីត</t>
        </is>
      </c>
      <c r="D3017" s="418" t="inlineStr">
        <is>
          <t>L001-107024462</t>
        </is>
      </c>
      <c r="E3017" s="418" t="inlineStr">
        <is>
          <t>59008524</t>
        </is>
      </c>
      <c r="F3017" s="419" t="n">
        <v>44052</v>
      </c>
      <c r="G3017" s="420" t="n">
        <v>61530</v>
      </c>
      <c r="H3017" s="418" t="n"/>
      <c r="I3017" s="455" t="n">
        <v>61530</v>
      </c>
      <c r="J3017" s="418">
        <f>IF(L3017&lt;&gt;"",L3017,K3017)</f>
        <v/>
      </c>
      <c r="K3017" s="418">
        <f>IF(AND(T3017=TRUE, U3017=TRUE, V3017=TRUE), IF(W3017&lt;-0.05, "អនុញ្ញាត (អ្នកផ្គត់ផ្គង់ប្រកាសខ្វះ)", "បានប្រកាស (អនុញ្ញាត)"), IF(AND(T3017=FALSE, U3017=FALSE, V3017=FALSE), "ព្យួរទុក (មិនមានទិន្នន័យ)", "ប្រកាសខុស (ព្យួរទុក)"))</f>
        <v/>
      </c>
      <c r="L3017" s="418" t="inlineStr"/>
      <c r="M3017" s="418" t="inlineStr"/>
      <c r="N3017" s="455" t="n"/>
      <c r="O3017" s="455">
        <f>IF(W3017&lt;0,AI3017,I3017)</f>
        <v/>
      </c>
      <c r="P3017" s="455">
        <f>I3017-O3017</f>
        <v/>
      </c>
      <c r="Q3017" s="418" t="n"/>
      <c r="R3017" s="418" t="inlineStr">
        <is>
          <t>59008524</t>
        </is>
      </c>
      <c r="S3017" s="418" t="inlineStr"/>
      <c r="T3017" s="418">
        <f>R3017=S3017</f>
        <v/>
      </c>
      <c r="U3017" s="418">
        <f>AND(MONTH(F3017)=MONTH(Y3017), YEAR(F3017)=YEAR(Y3017))</f>
        <v/>
      </c>
      <c r="V3017" s="418">
        <f>AND(AC3017&lt;&gt;"", 'Company information'!D$4&lt;&gt;"", RIGHT(SUBSTITUTE(AC3017,"-",""),9)=RIGHT(SUBSTITUTE('Company information'!D$4,"-",""),9))</f>
        <v/>
      </c>
      <c r="W3017" s="418">
        <f>AI3017-I3017</f>
        <v/>
      </c>
      <c r="X3017" s="455" t="n"/>
      <c r="Y3017" s="417" t="n"/>
      <c r="Z3017" s="418" t="n"/>
      <c r="AA3017" s="418" t="n"/>
      <c r="AB3017" s="418" t="n"/>
      <c r="AC3017" s="418" t="n"/>
      <c r="AD3017" s="418" t="n"/>
      <c r="AE3017" s="455" t="n"/>
      <c r="AF3017" s="455" t="n"/>
      <c r="AG3017" s="455" t="n"/>
      <c r="AH3017" s="455" t="n"/>
      <c r="AI3017" s="455" t="n"/>
      <c r="AJ3017" s="455" t="n"/>
      <c r="AK3017" s="455" t="n"/>
      <c r="AL3017" s="455" t="n"/>
      <c r="AM3017" s="455" t="n"/>
      <c r="AN3017" s="455" t="n"/>
      <c r="AO3017" s="455" t="n"/>
      <c r="AP3017" s="455" t="n"/>
      <c r="AQ3017" s="455" t="n"/>
      <c r="AR3017" s="418" t="n"/>
      <c r="AS3017" s="418" t="n"/>
      <c r="AT3017" s="418" t="n"/>
    </row>
    <row r="3018">
      <c r="A3018" s="417" t="n">
        <v>3009</v>
      </c>
      <c r="B3018" s="418" t="inlineStr"/>
      <c r="C3018" s="418" t="inlineStr">
        <is>
          <t>អ៊ិចស្ពែឌីធ័រ ខេមបូឌា អិលធីឌី</t>
        </is>
      </c>
      <c r="D3018" s="418" t="inlineStr">
        <is>
          <t>L001-100045898</t>
        </is>
      </c>
      <c r="E3018" s="418" t="inlineStr">
        <is>
          <t>TI0183136</t>
        </is>
      </c>
      <c r="F3018" s="419" t="n">
        <v>44021</v>
      </c>
      <c r="G3018" s="420" t="n">
        <v>205667</v>
      </c>
      <c r="H3018" s="418" t="n"/>
      <c r="I3018" s="455" t="n">
        <v>205667</v>
      </c>
      <c r="J3018" s="418">
        <f>IF(L3018&lt;&gt;"",L3018,K3018)</f>
        <v/>
      </c>
      <c r="K3018" s="418">
        <f>IF(AND(T3018=TRUE, U3018=TRUE, V3018=TRUE), IF(W3018&lt;-0.05, "អនុញ្ញាត (អ្នកផ្គត់ផ្គង់ប្រកាសខ្វះ)", "បានប្រកាស (អនុញ្ញាត)"), IF(AND(T3018=FALSE, U3018=FALSE, V3018=FALSE), "ព្យួរទុក (មិនមានទិន្នន័យ)", "ប្រកាសខុស (ព្យួរទុក)"))</f>
        <v/>
      </c>
      <c r="L3018" s="418" t="inlineStr"/>
      <c r="M3018" s="418" t="inlineStr"/>
      <c r="N3018" s="455" t="n"/>
      <c r="O3018" s="455">
        <f>IF(W3018&lt;0,AI3018,I3018)</f>
        <v/>
      </c>
      <c r="P3018" s="455">
        <f>I3018-O3018</f>
        <v/>
      </c>
      <c r="Q3018" s="418" t="n"/>
      <c r="R3018" s="418" t="inlineStr">
        <is>
          <t>TI0183136</t>
        </is>
      </c>
      <c r="S3018" s="418" t="inlineStr"/>
      <c r="T3018" s="418">
        <f>R3018=S3018</f>
        <v/>
      </c>
      <c r="U3018" s="418">
        <f>AND(MONTH(F3018)=MONTH(Y3018), YEAR(F3018)=YEAR(Y3018))</f>
        <v/>
      </c>
      <c r="V3018" s="418">
        <f>AND(AC3018&lt;&gt;"", 'Company information'!D$4&lt;&gt;"", RIGHT(SUBSTITUTE(AC3018,"-",""),9)=RIGHT(SUBSTITUTE('Company information'!D$4,"-",""),9))</f>
        <v/>
      </c>
      <c r="W3018" s="418">
        <f>AI3018-I3018</f>
        <v/>
      </c>
      <c r="X3018" s="455" t="n"/>
      <c r="Y3018" s="417" t="n"/>
      <c r="Z3018" s="418" t="n"/>
      <c r="AA3018" s="418" t="n"/>
      <c r="AB3018" s="418" t="n"/>
      <c r="AC3018" s="418" t="n"/>
      <c r="AD3018" s="418" t="n"/>
      <c r="AE3018" s="455" t="n"/>
      <c r="AF3018" s="455" t="n"/>
      <c r="AG3018" s="455" t="n"/>
      <c r="AH3018" s="455" t="n"/>
      <c r="AI3018" s="455" t="n"/>
      <c r="AJ3018" s="455" t="n"/>
      <c r="AK3018" s="455" t="n"/>
      <c r="AL3018" s="455" t="n"/>
      <c r="AM3018" s="455" t="n"/>
      <c r="AN3018" s="455" t="n"/>
      <c r="AO3018" s="455" t="n"/>
      <c r="AP3018" s="455" t="n"/>
      <c r="AQ3018" s="455" t="n"/>
      <c r="AR3018" s="418" t="n"/>
      <c r="AS3018" s="418" t="n"/>
      <c r="AT3018" s="418" t="n"/>
    </row>
    <row r="3019">
      <c r="A3019" s="417" t="n">
        <v>3010</v>
      </c>
      <c r="B3019" s="418" t="inlineStr"/>
      <c r="C3019" s="418" t="inlineStr">
        <is>
          <t>យីងកឺ ខេម ឯ.ក</t>
        </is>
      </c>
      <c r="D3019" s="418" t="inlineStr">
        <is>
          <t>K003-901900367</t>
        </is>
      </c>
      <c r="E3019" s="418" t="inlineStr">
        <is>
          <t>YK20072</t>
        </is>
      </c>
      <c r="F3019" s="419" t="n">
        <v>44083</v>
      </c>
      <c r="G3019" s="420" t="n">
        <v>242391</v>
      </c>
      <c r="H3019" s="418" t="n"/>
      <c r="I3019" s="455" t="n">
        <v>242391</v>
      </c>
      <c r="J3019" s="418">
        <f>IF(L3019&lt;&gt;"",L3019,K3019)</f>
        <v/>
      </c>
      <c r="K3019" s="418">
        <f>IF(AND(T3019=TRUE, U3019=TRUE, V3019=TRUE), IF(W3019&lt;-0.05, "អនុញ្ញាត (អ្នកផ្គត់ផ្គង់ប្រកាសខ្វះ)", "បានប្រកាស (អនុញ្ញាត)"), IF(AND(T3019=FALSE, U3019=FALSE, V3019=FALSE), "ព្យួរទុក (មិនមានទិន្នន័យ)", "ប្រកាសខុស (ព្យួរទុក)"))</f>
        <v/>
      </c>
      <c r="L3019" s="418" t="inlineStr"/>
      <c r="M3019" s="418" t="inlineStr"/>
      <c r="N3019" s="455" t="n"/>
      <c r="O3019" s="455">
        <f>IF(W3019&lt;0,AI3019,I3019)</f>
        <v/>
      </c>
      <c r="P3019" s="455">
        <f>I3019-O3019</f>
        <v/>
      </c>
      <c r="Q3019" s="418" t="n"/>
      <c r="R3019" s="418" t="inlineStr">
        <is>
          <t>YK20072</t>
        </is>
      </c>
      <c r="S3019" s="418" t="inlineStr"/>
      <c r="T3019" s="418">
        <f>R3019=S3019</f>
        <v/>
      </c>
      <c r="U3019" s="418">
        <f>AND(MONTH(F3019)=MONTH(Y3019), YEAR(F3019)=YEAR(Y3019))</f>
        <v/>
      </c>
      <c r="V3019" s="418">
        <f>AND(AC3019&lt;&gt;"", 'Company information'!D$4&lt;&gt;"", RIGHT(SUBSTITUTE(AC3019,"-",""),9)=RIGHT(SUBSTITUTE('Company information'!D$4,"-",""),9))</f>
        <v/>
      </c>
      <c r="W3019" s="418">
        <f>AI3019-I3019</f>
        <v/>
      </c>
      <c r="X3019" s="455" t="n"/>
      <c r="Y3019" s="417" t="n"/>
      <c r="Z3019" s="418" t="n"/>
      <c r="AA3019" s="418" t="n"/>
      <c r="AB3019" s="418" t="n"/>
      <c r="AC3019" s="418" t="n"/>
      <c r="AD3019" s="418" t="n"/>
      <c r="AE3019" s="455" t="n"/>
      <c r="AF3019" s="455" t="n"/>
      <c r="AG3019" s="455" t="n"/>
      <c r="AH3019" s="455" t="n"/>
      <c r="AI3019" s="455" t="n"/>
      <c r="AJ3019" s="455" t="n"/>
      <c r="AK3019" s="455" t="n"/>
      <c r="AL3019" s="455" t="n"/>
      <c r="AM3019" s="455" t="n"/>
      <c r="AN3019" s="455" t="n"/>
      <c r="AO3019" s="455" t="n"/>
      <c r="AP3019" s="455" t="n"/>
      <c r="AQ3019" s="455" t="n"/>
      <c r="AR3019" s="418" t="n"/>
      <c r="AS3019" s="418" t="n"/>
      <c r="AT3019" s="418" t="n"/>
    </row>
    <row r="3020">
      <c r="A3020" s="417" t="n">
        <v>3011</v>
      </c>
      <c r="B3020" s="418" t="inlineStr"/>
      <c r="C3020" s="418" t="inlineStr">
        <is>
          <t>ឆាយ ដា ឡូយីស្ទីក</t>
        </is>
      </c>
      <c r="D3020" s="418" t="inlineStr">
        <is>
          <t>L001-100063098</t>
        </is>
      </c>
      <c r="E3020" s="418" t="inlineStr">
        <is>
          <t>2009007921</t>
        </is>
      </c>
      <c r="F3020" s="419" t="n">
        <v>44021</v>
      </c>
      <c r="G3020" s="420" t="n">
        <v>102140</v>
      </c>
      <c r="H3020" s="418" t="n"/>
      <c r="I3020" s="455" t="n">
        <v>102140</v>
      </c>
      <c r="J3020" s="418">
        <f>IF(L3020&lt;&gt;"",L3020,K3020)</f>
        <v/>
      </c>
      <c r="K3020" s="418">
        <f>IF(AND(T3020=TRUE, U3020=TRUE, V3020=TRUE), IF(W3020&lt;-0.05, "អនុញ្ញាត (អ្នកផ្គត់ផ្គង់ប្រកាសខ្វះ)", "បានប្រកាស (អនុញ្ញាត)"), IF(AND(T3020=FALSE, U3020=FALSE, V3020=FALSE), "ព្យួរទុក (មិនមានទិន្នន័យ)", "ប្រកាសខុស (ព្យួរទុក)"))</f>
        <v/>
      </c>
      <c r="L3020" s="418" t="inlineStr"/>
      <c r="M3020" s="418" t="inlineStr"/>
      <c r="N3020" s="455" t="n"/>
      <c r="O3020" s="455">
        <f>IF(W3020&lt;0,AI3020,I3020)</f>
        <v/>
      </c>
      <c r="P3020" s="455">
        <f>I3020-O3020</f>
        <v/>
      </c>
      <c r="Q3020" s="418" t="n"/>
      <c r="R3020" s="418" t="inlineStr">
        <is>
          <t>2009007921</t>
        </is>
      </c>
      <c r="S3020" s="418" t="inlineStr"/>
      <c r="T3020" s="418">
        <f>R3020=S3020</f>
        <v/>
      </c>
      <c r="U3020" s="418">
        <f>AND(MONTH(F3020)=MONTH(Y3020), YEAR(F3020)=YEAR(Y3020))</f>
        <v/>
      </c>
      <c r="V3020" s="418">
        <f>AND(AC3020&lt;&gt;"", 'Company information'!D$4&lt;&gt;"", RIGHT(SUBSTITUTE(AC3020,"-",""),9)=RIGHT(SUBSTITUTE('Company information'!D$4,"-",""),9))</f>
        <v/>
      </c>
      <c r="W3020" s="418">
        <f>AI3020-I3020</f>
        <v/>
      </c>
      <c r="X3020" s="455" t="n"/>
      <c r="Y3020" s="417" t="n"/>
      <c r="Z3020" s="418" t="n"/>
      <c r="AA3020" s="418" t="n"/>
      <c r="AB3020" s="418" t="n"/>
      <c r="AC3020" s="418" t="n"/>
      <c r="AD3020" s="418" t="n"/>
      <c r="AE3020" s="455" t="n"/>
      <c r="AF3020" s="455" t="n"/>
      <c r="AG3020" s="455" t="n"/>
      <c r="AH3020" s="455" t="n"/>
      <c r="AI3020" s="455" t="n"/>
      <c r="AJ3020" s="455" t="n"/>
      <c r="AK3020" s="455" t="n"/>
      <c r="AL3020" s="455" t="n"/>
      <c r="AM3020" s="455" t="n"/>
      <c r="AN3020" s="455" t="n"/>
      <c r="AO3020" s="455" t="n"/>
      <c r="AP3020" s="455" t="n"/>
      <c r="AQ3020" s="455" t="n"/>
      <c r="AR3020" s="418" t="n"/>
      <c r="AS3020" s="418" t="n"/>
      <c r="AT3020" s="418" t="n"/>
    </row>
    <row r="3021">
      <c r="A3021" s="417" t="n">
        <v>3012</v>
      </c>
      <c r="B3021" s="418" t="inlineStr"/>
      <c r="C3021" s="418" t="inlineStr">
        <is>
          <t>ឆាយ ដា ឡូយីស្ទីក</t>
        </is>
      </c>
      <c r="D3021" s="418" t="inlineStr">
        <is>
          <t>L001-100063098</t>
        </is>
      </c>
      <c r="E3021" s="418" t="inlineStr">
        <is>
          <t>2009007907</t>
        </is>
      </c>
      <c r="F3021" s="419" t="n">
        <v>44021</v>
      </c>
      <c r="G3021" s="420" t="n">
        <v>77528</v>
      </c>
      <c r="H3021" s="418" t="n"/>
      <c r="I3021" s="455" t="n">
        <v>77528</v>
      </c>
      <c r="J3021" s="418">
        <f>IF(L3021&lt;&gt;"",L3021,K3021)</f>
        <v/>
      </c>
      <c r="K3021" s="418">
        <f>IF(AND(T3021=TRUE, U3021=TRUE, V3021=TRUE), IF(W3021&lt;-0.05, "អនុញ្ញាត (អ្នកផ្គត់ផ្គង់ប្រកាសខ្វះ)", "បានប្រកាស (អនុញ្ញាត)"), IF(AND(T3021=FALSE, U3021=FALSE, V3021=FALSE), "ព្យួរទុក (មិនមានទិន្នន័យ)", "ប្រកាសខុស (ព្យួរទុក)"))</f>
        <v/>
      </c>
      <c r="L3021" s="418" t="inlineStr"/>
      <c r="M3021" s="418" t="inlineStr"/>
      <c r="N3021" s="455" t="n"/>
      <c r="O3021" s="455">
        <f>IF(W3021&lt;0,AI3021,I3021)</f>
        <v/>
      </c>
      <c r="P3021" s="455">
        <f>I3021-O3021</f>
        <v/>
      </c>
      <c r="Q3021" s="418" t="n"/>
      <c r="R3021" s="418" t="inlineStr">
        <is>
          <t>2009007907</t>
        </is>
      </c>
      <c r="S3021" s="418" t="inlineStr"/>
      <c r="T3021" s="418">
        <f>R3021=S3021</f>
        <v/>
      </c>
      <c r="U3021" s="418">
        <f>AND(MONTH(F3021)=MONTH(Y3021), YEAR(F3021)=YEAR(Y3021))</f>
        <v/>
      </c>
      <c r="V3021" s="418">
        <f>AND(AC3021&lt;&gt;"", 'Company information'!D$4&lt;&gt;"", RIGHT(SUBSTITUTE(AC3021,"-",""),9)=RIGHT(SUBSTITUTE('Company information'!D$4,"-",""),9))</f>
        <v/>
      </c>
      <c r="W3021" s="418">
        <f>AI3021-I3021</f>
        <v/>
      </c>
      <c r="X3021" s="455" t="n"/>
      <c r="Y3021" s="417" t="n"/>
      <c r="Z3021" s="418" t="n"/>
      <c r="AA3021" s="418" t="n"/>
      <c r="AB3021" s="418" t="n"/>
      <c r="AC3021" s="418" t="n"/>
      <c r="AD3021" s="418" t="n"/>
      <c r="AE3021" s="455" t="n"/>
      <c r="AF3021" s="455" t="n"/>
      <c r="AG3021" s="455" t="n"/>
      <c r="AH3021" s="455" t="n"/>
      <c r="AI3021" s="455" t="n"/>
      <c r="AJ3021" s="455" t="n"/>
      <c r="AK3021" s="455" t="n"/>
      <c r="AL3021" s="455" t="n"/>
      <c r="AM3021" s="455" t="n"/>
      <c r="AN3021" s="455" t="n"/>
      <c r="AO3021" s="455" t="n"/>
      <c r="AP3021" s="455" t="n"/>
      <c r="AQ3021" s="455" t="n"/>
      <c r="AR3021" s="418" t="n"/>
      <c r="AS3021" s="418" t="n"/>
      <c r="AT3021" s="418" t="n"/>
    </row>
    <row r="3022">
      <c r="A3022" s="417" t="n">
        <v>3013</v>
      </c>
      <c r="B3022" s="418" t="inlineStr"/>
      <c r="C3022" s="418" t="inlineStr">
        <is>
          <t>ប្យួរ៉ូ វេរីតាស (ខេមបូឌា) លីមីធីត</t>
        </is>
      </c>
      <c r="D3022" s="418" t="inlineStr">
        <is>
          <t>L001-107024462</t>
        </is>
      </c>
      <c r="E3022" s="418" t="inlineStr">
        <is>
          <t>59008479</t>
        </is>
      </c>
      <c r="F3022" s="419" t="n">
        <v>43960</v>
      </c>
      <c r="G3022" s="420" t="n">
        <v>61575</v>
      </c>
      <c r="H3022" s="418" t="n"/>
      <c r="I3022" s="455" t="n">
        <v>61575</v>
      </c>
      <c r="J3022" s="418">
        <f>IF(L3022&lt;&gt;"",L3022,K3022)</f>
        <v/>
      </c>
      <c r="K3022" s="418">
        <f>IF(AND(T3022=TRUE, U3022=TRUE, V3022=TRUE), IF(W3022&lt;-0.05, "អនុញ្ញាត (អ្នកផ្គត់ផ្គង់ប្រកាសខ្វះ)", "បានប្រកាស (អនុញ្ញាត)"), IF(AND(T3022=FALSE, U3022=FALSE, V3022=FALSE), "ព្យួរទុក (មិនមានទិន្នន័យ)", "ប្រកាសខុស (ព្យួរទុក)"))</f>
        <v/>
      </c>
      <c r="L3022" s="418" t="inlineStr"/>
      <c r="M3022" s="418" t="inlineStr"/>
      <c r="N3022" s="455" t="n"/>
      <c r="O3022" s="455">
        <f>IF(W3022&lt;0,AI3022,I3022)</f>
        <v/>
      </c>
      <c r="P3022" s="455">
        <f>I3022-O3022</f>
        <v/>
      </c>
      <c r="Q3022" s="418" t="n"/>
      <c r="R3022" s="418" t="inlineStr">
        <is>
          <t>59008479</t>
        </is>
      </c>
      <c r="S3022" s="418" t="inlineStr"/>
      <c r="T3022" s="418">
        <f>R3022=S3022</f>
        <v/>
      </c>
      <c r="U3022" s="418">
        <f>AND(MONTH(F3022)=MONTH(Y3022), YEAR(F3022)=YEAR(Y3022))</f>
        <v/>
      </c>
      <c r="V3022" s="418">
        <f>AND(AC3022&lt;&gt;"", 'Company information'!D$4&lt;&gt;"", RIGHT(SUBSTITUTE(AC3022,"-",""),9)=RIGHT(SUBSTITUTE('Company information'!D$4,"-",""),9))</f>
        <v/>
      </c>
      <c r="W3022" s="418">
        <f>AI3022-I3022</f>
        <v/>
      </c>
      <c r="X3022" s="455" t="n"/>
      <c r="Y3022" s="417" t="n"/>
      <c r="Z3022" s="418" t="n"/>
      <c r="AA3022" s="418" t="n"/>
      <c r="AB3022" s="418" t="n"/>
      <c r="AC3022" s="418" t="n"/>
      <c r="AD3022" s="418" t="n"/>
      <c r="AE3022" s="455" t="n"/>
      <c r="AF3022" s="455" t="n"/>
      <c r="AG3022" s="455" t="n"/>
      <c r="AH3022" s="455" t="n"/>
      <c r="AI3022" s="455" t="n"/>
      <c r="AJ3022" s="455" t="n"/>
      <c r="AK3022" s="455" t="n"/>
      <c r="AL3022" s="455" t="n"/>
      <c r="AM3022" s="455" t="n"/>
      <c r="AN3022" s="455" t="n"/>
      <c r="AO3022" s="455" t="n"/>
      <c r="AP3022" s="455" t="n"/>
      <c r="AQ3022" s="455" t="n"/>
      <c r="AR3022" s="418" t="n"/>
      <c r="AS3022" s="418" t="n"/>
      <c r="AT3022" s="418" t="n"/>
    </row>
    <row r="3023">
      <c r="A3023" s="417" t="n">
        <v>3014</v>
      </c>
      <c r="B3023" s="418" t="inlineStr"/>
      <c r="C3023" s="418" t="inlineStr">
        <is>
          <t>កំពង់ផែស្វយ័តក្រុងព្រះសីហនុ</t>
        </is>
      </c>
      <c r="D3023" s="418" t="inlineStr">
        <is>
          <t>L001-100044638</t>
        </is>
      </c>
      <c r="E3023" s="418" t="inlineStr">
        <is>
          <t>130592</t>
        </is>
      </c>
      <c r="F3023" s="419" t="n">
        <v>43930</v>
      </c>
      <c r="G3023" s="420" t="n">
        <v>35713</v>
      </c>
      <c r="H3023" s="418" t="n"/>
      <c r="I3023" s="455" t="n">
        <v>35713</v>
      </c>
      <c r="J3023" s="418">
        <f>IF(L3023&lt;&gt;"",L3023,K3023)</f>
        <v/>
      </c>
      <c r="K3023" s="418">
        <f>IF(AND(T3023=TRUE, U3023=TRUE, V3023=TRUE), IF(W3023&lt;-0.05, "អនុញ្ញាត (អ្នកផ្គត់ផ្គង់ប្រកាសខ្វះ)", "បានប្រកាស (អនុញ្ញាត)"), IF(AND(T3023=FALSE, U3023=FALSE, V3023=FALSE), "ព្យួរទុក (មិនមានទិន្នន័យ)", "ប្រកាសខុស (ព្យួរទុក)"))</f>
        <v/>
      </c>
      <c r="L3023" s="418" t="inlineStr"/>
      <c r="M3023" s="418" t="inlineStr"/>
      <c r="N3023" s="455" t="n"/>
      <c r="O3023" s="455">
        <f>IF(W3023&lt;0,AI3023,I3023)</f>
        <v/>
      </c>
      <c r="P3023" s="455">
        <f>I3023-O3023</f>
        <v/>
      </c>
      <c r="Q3023" s="418" t="n"/>
      <c r="R3023" s="418" t="inlineStr">
        <is>
          <t>130592</t>
        </is>
      </c>
      <c r="S3023" s="418" t="inlineStr"/>
      <c r="T3023" s="418">
        <f>R3023=S3023</f>
        <v/>
      </c>
      <c r="U3023" s="418">
        <f>AND(MONTH(F3023)=MONTH(Y3023), YEAR(F3023)=YEAR(Y3023))</f>
        <v/>
      </c>
      <c r="V3023" s="418">
        <f>AND(AC3023&lt;&gt;"", 'Company information'!D$4&lt;&gt;"", RIGHT(SUBSTITUTE(AC3023,"-",""),9)=RIGHT(SUBSTITUTE('Company information'!D$4,"-",""),9))</f>
        <v/>
      </c>
      <c r="W3023" s="418">
        <f>AI3023-I3023</f>
        <v/>
      </c>
      <c r="X3023" s="455" t="n"/>
      <c r="Y3023" s="417" t="n"/>
      <c r="Z3023" s="418" t="n"/>
      <c r="AA3023" s="418" t="n"/>
      <c r="AB3023" s="418" t="n"/>
      <c r="AC3023" s="418" t="n"/>
      <c r="AD3023" s="418" t="n"/>
      <c r="AE3023" s="455" t="n"/>
      <c r="AF3023" s="455" t="n"/>
      <c r="AG3023" s="455" t="n"/>
      <c r="AH3023" s="455" t="n"/>
      <c r="AI3023" s="455" t="n"/>
      <c r="AJ3023" s="455" t="n"/>
      <c r="AK3023" s="455" t="n"/>
      <c r="AL3023" s="455" t="n"/>
      <c r="AM3023" s="455" t="n"/>
      <c r="AN3023" s="455" t="n"/>
      <c r="AO3023" s="455" t="n"/>
      <c r="AP3023" s="455" t="n"/>
      <c r="AQ3023" s="455" t="n"/>
      <c r="AR3023" s="418" t="n"/>
      <c r="AS3023" s="418" t="n"/>
      <c r="AT3023" s="418" t="n"/>
    </row>
    <row r="3024">
      <c r="A3024" s="417" t="n">
        <v>3015</v>
      </c>
      <c r="B3024" s="418" t="inlineStr"/>
      <c r="C3024" s="418" t="inlineStr">
        <is>
          <t>កំពង់ផែស្វយ័តក្រុងព្រះសីហនុ</t>
        </is>
      </c>
      <c r="D3024" s="418" t="inlineStr">
        <is>
          <t>L001-100044638</t>
        </is>
      </c>
      <c r="E3024" s="418" t="inlineStr">
        <is>
          <t>128791</t>
        </is>
      </c>
      <c r="F3024" s="419" t="n">
        <v>43870</v>
      </c>
      <c r="G3024" s="420" t="n">
        <v>71462</v>
      </c>
      <c r="H3024" s="418" t="n"/>
      <c r="I3024" s="455" t="n">
        <v>71462</v>
      </c>
      <c r="J3024" s="418">
        <f>IF(L3024&lt;&gt;"",L3024,K3024)</f>
        <v/>
      </c>
      <c r="K3024" s="418">
        <f>IF(AND(T3024=TRUE, U3024=TRUE, V3024=TRUE), IF(W3024&lt;-0.05, "អនុញ្ញាត (អ្នកផ្គត់ផ្គង់ប្រកាសខ្វះ)", "បានប្រកាស (អនុញ្ញាត)"), IF(AND(T3024=FALSE, U3024=FALSE, V3024=FALSE), "ព្យួរទុក (មិនមានទិន្នន័យ)", "ប្រកាសខុស (ព្យួរទុក)"))</f>
        <v/>
      </c>
      <c r="L3024" s="418" t="inlineStr"/>
      <c r="M3024" s="418" t="inlineStr"/>
      <c r="N3024" s="455" t="n"/>
      <c r="O3024" s="455">
        <f>IF(W3024&lt;0,AI3024,I3024)</f>
        <v/>
      </c>
      <c r="P3024" s="455">
        <f>I3024-O3024</f>
        <v/>
      </c>
      <c r="Q3024" s="418" t="n"/>
      <c r="R3024" s="418" t="inlineStr">
        <is>
          <t>128791</t>
        </is>
      </c>
      <c r="S3024" s="418" t="inlineStr"/>
      <c r="T3024" s="418">
        <f>R3024=S3024</f>
        <v/>
      </c>
      <c r="U3024" s="418">
        <f>AND(MONTH(F3024)=MONTH(Y3024), YEAR(F3024)=YEAR(Y3024))</f>
        <v/>
      </c>
      <c r="V3024" s="418">
        <f>AND(AC3024&lt;&gt;"", 'Company information'!D$4&lt;&gt;"", RIGHT(SUBSTITUTE(AC3024,"-",""),9)=RIGHT(SUBSTITUTE('Company information'!D$4,"-",""),9))</f>
        <v/>
      </c>
      <c r="W3024" s="418">
        <f>AI3024-I3024</f>
        <v/>
      </c>
      <c r="X3024" s="455" t="n"/>
      <c r="Y3024" s="417" t="n"/>
      <c r="Z3024" s="418" t="n"/>
      <c r="AA3024" s="418" t="n"/>
      <c r="AB3024" s="418" t="n"/>
      <c r="AC3024" s="418" t="n"/>
      <c r="AD3024" s="418" t="n"/>
      <c r="AE3024" s="455" t="n"/>
      <c r="AF3024" s="455" t="n"/>
      <c r="AG3024" s="455" t="n"/>
      <c r="AH3024" s="455" t="n"/>
      <c r="AI3024" s="455" t="n"/>
      <c r="AJ3024" s="455" t="n"/>
      <c r="AK3024" s="455" t="n"/>
      <c r="AL3024" s="455" t="n"/>
      <c r="AM3024" s="455" t="n"/>
      <c r="AN3024" s="455" t="n"/>
      <c r="AO3024" s="455" t="n"/>
      <c r="AP3024" s="455" t="n"/>
      <c r="AQ3024" s="455" t="n"/>
      <c r="AR3024" s="418" t="n"/>
      <c r="AS3024" s="418" t="n"/>
      <c r="AT3024" s="418" t="n"/>
    </row>
    <row r="3025">
      <c r="A3025" s="417" t="n">
        <v>3016</v>
      </c>
      <c r="B3025" s="418" t="inlineStr"/>
      <c r="C3025" s="418" t="inlineStr">
        <is>
          <t>ស្ត្រេតស៍ អ៊ិនធើណេសិនណល ភីធីអ៊ី អិលធីឌី</t>
        </is>
      </c>
      <c r="D3025" s="418" t="inlineStr">
        <is>
          <t>L001-100045162</t>
        </is>
      </c>
      <c r="E3025" s="418" t="inlineStr">
        <is>
          <t>2016469</t>
        </is>
      </c>
      <c r="F3025" s="419" t="n">
        <v>43839</v>
      </c>
      <c r="G3025" s="420" t="n">
        <v>112888</v>
      </c>
      <c r="H3025" s="418" t="n"/>
      <c r="I3025" s="455" t="n">
        <v>112888</v>
      </c>
      <c r="J3025" s="418">
        <f>IF(L3025&lt;&gt;"",L3025,K3025)</f>
        <v/>
      </c>
      <c r="K3025" s="418">
        <f>IF(AND(T3025=TRUE, U3025=TRUE, V3025=TRUE), IF(W3025&lt;-0.05, "អនុញ្ញាត (អ្នកផ្គត់ផ្គង់ប្រកាសខ្វះ)", "បានប្រកាស (អនុញ្ញាត)"), IF(AND(T3025=FALSE, U3025=FALSE, V3025=FALSE), "ព្យួរទុក (មិនមានទិន្នន័យ)", "ប្រកាសខុស (ព្យួរទុក)"))</f>
        <v/>
      </c>
      <c r="L3025" s="418" t="inlineStr"/>
      <c r="M3025" s="418" t="inlineStr"/>
      <c r="N3025" s="455" t="n"/>
      <c r="O3025" s="455">
        <f>IF(W3025&lt;0,AI3025,I3025)</f>
        <v/>
      </c>
      <c r="P3025" s="455">
        <f>I3025-O3025</f>
        <v/>
      </c>
      <c r="Q3025" s="418" t="n"/>
      <c r="R3025" s="418" t="inlineStr">
        <is>
          <t>2016469</t>
        </is>
      </c>
      <c r="S3025" s="418" t="inlineStr"/>
      <c r="T3025" s="418">
        <f>R3025=S3025</f>
        <v/>
      </c>
      <c r="U3025" s="418">
        <f>AND(MONTH(F3025)=MONTH(Y3025), YEAR(F3025)=YEAR(Y3025))</f>
        <v/>
      </c>
      <c r="V3025" s="418">
        <f>AND(AC3025&lt;&gt;"", 'Company information'!D$4&lt;&gt;"", RIGHT(SUBSTITUTE(AC3025,"-",""),9)=RIGHT(SUBSTITUTE('Company information'!D$4,"-",""),9))</f>
        <v/>
      </c>
      <c r="W3025" s="418">
        <f>AI3025-I3025</f>
        <v/>
      </c>
      <c r="X3025" s="455" t="n"/>
      <c r="Y3025" s="417" t="n"/>
      <c r="Z3025" s="418" t="n"/>
      <c r="AA3025" s="418" t="n"/>
      <c r="AB3025" s="418" t="n"/>
      <c r="AC3025" s="418" t="n"/>
      <c r="AD3025" s="418" t="n"/>
      <c r="AE3025" s="455" t="n"/>
      <c r="AF3025" s="455" t="n"/>
      <c r="AG3025" s="455" t="n"/>
      <c r="AH3025" s="455" t="n"/>
      <c r="AI3025" s="455" t="n"/>
      <c r="AJ3025" s="455" t="n"/>
      <c r="AK3025" s="455" t="n"/>
      <c r="AL3025" s="455" t="n"/>
      <c r="AM3025" s="455" t="n"/>
      <c r="AN3025" s="455" t="n"/>
      <c r="AO3025" s="455" t="n"/>
      <c r="AP3025" s="455" t="n"/>
      <c r="AQ3025" s="455" t="n"/>
      <c r="AR3025" s="418" t="n"/>
      <c r="AS3025" s="418" t="n"/>
      <c r="AT3025" s="418" t="n"/>
    </row>
    <row r="3026">
      <c r="A3026" s="417" t="n">
        <v>3017</v>
      </c>
      <c r="B3026" s="418" t="inlineStr"/>
      <c r="C3026" s="418" t="inlineStr">
        <is>
          <t>សហ័ស សិឃ្យូរិធី ឯ.ក</t>
        </is>
      </c>
      <c r="D3026" s="418" t="inlineStr">
        <is>
          <t>K010-107032600</t>
        </is>
      </c>
      <c r="E3026" s="418" t="inlineStr">
        <is>
          <t>202000369</t>
        </is>
      </c>
      <c r="F3026" s="419" t="n">
        <v>43839</v>
      </c>
      <c r="G3026" s="420" t="n">
        <v>229488</v>
      </c>
      <c r="H3026" s="418" t="n"/>
      <c r="I3026" s="455" t="n">
        <v>229488</v>
      </c>
      <c r="J3026" s="418">
        <f>IF(L3026&lt;&gt;"",L3026,K3026)</f>
        <v/>
      </c>
      <c r="K3026" s="418">
        <f>IF(AND(T3026=TRUE, U3026=TRUE, V3026=TRUE), IF(W3026&lt;-0.05, "អនុញ្ញាត (អ្នកផ្គត់ផ្គង់ប្រកាសខ្វះ)", "បានប្រកាស (អនុញ្ញាត)"), IF(AND(T3026=FALSE, U3026=FALSE, V3026=FALSE), "ព្យួរទុក (មិនមានទិន្នន័យ)", "ប្រកាសខុស (ព្យួរទុក)"))</f>
        <v/>
      </c>
      <c r="L3026" s="418" t="inlineStr"/>
      <c r="M3026" s="418" t="inlineStr"/>
      <c r="N3026" s="455" t="n"/>
      <c r="O3026" s="455">
        <f>IF(W3026&lt;0,AI3026,I3026)</f>
        <v/>
      </c>
      <c r="P3026" s="455">
        <f>I3026-O3026</f>
        <v/>
      </c>
      <c r="Q3026" s="418" t="n"/>
      <c r="R3026" s="418" t="inlineStr">
        <is>
          <t>202000369</t>
        </is>
      </c>
      <c r="S3026" s="418" t="inlineStr"/>
      <c r="T3026" s="418">
        <f>R3026=S3026</f>
        <v/>
      </c>
      <c r="U3026" s="418">
        <f>AND(MONTH(F3026)=MONTH(Y3026), YEAR(F3026)=YEAR(Y3026))</f>
        <v/>
      </c>
      <c r="V3026" s="418">
        <f>AND(AC3026&lt;&gt;"", 'Company information'!D$4&lt;&gt;"", RIGHT(SUBSTITUTE(AC3026,"-",""),9)=RIGHT(SUBSTITUTE('Company information'!D$4,"-",""),9))</f>
        <v/>
      </c>
      <c r="W3026" s="418">
        <f>AI3026-I3026</f>
        <v/>
      </c>
      <c r="X3026" s="455" t="n"/>
      <c r="Y3026" s="417" t="n"/>
      <c r="Z3026" s="418" t="n"/>
      <c r="AA3026" s="418" t="n"/>
      <c r="AB3026" s="418" t="n"/>
      <c r="AC3026" s="418" t="n"/>
      <c r="AD3026" s="418" t="n"/>
      <c r="AE3026" s="455" t="n"/>
      <c r="AF3026" s="455" t="n"/>
      <c r="AG3026" s="455" t="n"/>
      <c r="AH3026" s="455" t="n"/>
      <c r="AI3026" s="455" t="n"/>
      <c r="AJ3026" s="455" t="n"/>
      <c r="AK3026" s="455" t="n"/>
      <c r="AL3026" s="455" t="n"/>
      <c r="AM3026" s="455" t="n"/>
      <c r="AN3026" s="455" t="n"/>
      <c r="AO3026" s="455" t="n"/>
      <c r="AP3026" s="455" t="n"/>
      <c r="AQ3026" s="455" t="n"/>
      <c r="AR3026" s="418" t="n"/>
      <c r="AS3026" s="418" t="n"/>
      <c r="AT3026" s="418" t="n"/>
    </row>
    <row r="3027">
      <c r="A3027" s="417" t="n">
        <v>3018</v>
      </c>
      <c r="B3027" s="418" t="inlineStr"/>
      <c r="C3027" s="418" t="inlineStr">
        <is>
          <t>ភ្នំពេញ អេសអ៊ីហ្សិត ភីអិលស៊ី</t>
        </is>
      </c>
      <c r="D3027" s="418" t="inlineStr">
        <is>
          <t>L001-100046592</t>
        </is>
      </c>
      <c r="E3027" s="418" t="inlineStr">
        <is>
          <t>202003749</t>
        </is>
      </c>
      <c r="F3027" s="419" t="n">
        <v>43839</v>
      </c>
      <c r="G3027" s="420" t="n">
        <v>201869</v>
      </c>
      <c r="H3027" s="418" t="n"/>
      <c r="I3027" s="455" t="n">
        <v>201869</v>
      </c>
      <c r="J3027" s="418">
        <f>IF(L3027&lt;&gt;"",L3027,K3027)</f>
        <v/>
      </c>
      <c r="K3027" s="418">
        <f>IF(AND(T3027=TRUE, U3027=TRUE, V3027=TRUE), IF(W3027&lt;-0.05, "អនុញ្ញាត (អ្នកផ្គត់ផ្គង់ប្រកាសខ្វះ)", "បានប្រកាស (អនុញ្ញាត)"), IF(AND(T3027=FALSE, U3027=FALSE, V3027=FALSE), "ព្យួរទុក (មិនមានទិន្នន័យ)", "ប្រកាសខុស (ព្យួរទុក)"))</f>
        <v/>
      </c>
      <c r="L3027" s="418" t="inlineStr"/>
      <c r="M3027" s="418" t="inlineStr"/>
      <c r="N3027" s="455" t="n"/>
      <c r="O3027" s="455">
        <f>IF(W3027&lt;0,AI3027,I3027)</f>
        <v/>
      </c>
      <c r="P3027" s="455">
        <f>I3027-O3027</f>
        <v/>
      </c>
      <c r="Q3027" s="418" t="n"/>
      <c r="R3027" s="418" t="inlineStr">
        <is>
          <t>202003749</t>
        </is>
      </c>
      <c r="S3027" s="418" t="inlineStr"/>
      <c r="T3027" s="418">
        <f>R3027=S3027</f>
        <v/>
      </c>
      <c r="U3027" s="418">
        <f>AND(MONTH(F3027)=MONTH(Y3027), YEAR(F3027)=YEAR(Y3027))</f>
        <v/>
      </c>
      <c r="V3027" s="418">
        <f>AND(AC3027&lt;&gt;"", 'Company information'!D$4&lt;&gt;"", RIGHT(SUBSTITUTE(AC3027,"-",""),9)=RIGHT(SUBSTITUTE('Company information'!D$4,"-",""),9))</f>
        <v/>
      </c>
      <c r="W3027" s="418">
        <f>AI3027-I3027</f>
        <v/>
      </c>
      <c r="X3027" s="455" t="n"/>
      <c r="Y3027" s="417" t="n"/>
      <c r="Z3027" s="418" t="n"/>
      <c r="AA3027" s="418" t="n"/>
      <c r="AB3027" s="418" t="n"/>
      <c r="AC3027" s="418" t="n"/>
      <c r="AD3027" s="418" t="n"/>
      <c r="AE3027" s="455" t="n"/>
      <c r="AF3027" s="455" t="n"/>
      <c r="AG3027" s="455" t="n"/>
      <c r="AH3027" s="455" t="n"/>
      <c r="AI3027" s="455" t="n"/>
      <c r="AJ3027" s="455" t="n"/>
      <c r="AK3027" s="455" t="n"/>
      <c r="AL3027" s="455" t="n"/>
      <c r="AM3027" s="455" t="n"/>
      <c r="AN3027" s="455" t="n"/>
      <c r="AO3027" s="455" t="n"/>
      <c r="AP3027" s="455" t="n"/>
      <c r="AQ3027" s="455" t="n"/>
      <c r="AR3027" s="418" t="n"/>
      <c r="AS3027" s="418" t="n"/>
      <c r="AT3027" s="418" t="n"/>
    </row>
    <row r="3028">
      <c r="A3028" s="417" t="n">
        <v>3019</v>
      </c>
      <c r="B3028" s="418" t="inlineStr">
        <is>
          <t>Monthly tax declaration for Aug -2021 service</t>
        </is>
      </c>
      <c r="C3028" s="418" t="inlineStr">
        <is>
          <t>យីងកឺ ខេម ថេក អ៊ែតវ៉ាយហ្សឺរី ឯ.ក</t>
        </is>
      </c>
      <c r="D3028" s="418" t="inlineStr">
        <is>
          <t>K003-902005313</t>
        </is>
      </c>
      <c r="E3028" s="418" t="inlineStr">
        <is>
          <t>YKT21-142</t>
        </is>
      </c>
      <c r="F3028" s="419" t="n">
        <v>44205</v>
      </c>
      <c r="G3028" s="420" t="n">
        <v>241150</v>
      </c>
      <c r="H3028" s="418" t="n"/>
      <c r="I3028" s="455" t="n">
        <v>241150</v>
      </c>
      <c r="J3028" s="418">
        <f>IF(L3028&lt;&gt;"",L3028,K3028)</f>
        <v/>
      </c>
      <c r="K3028" s="418">
        <f>IF(AND(T3028=TRUE, U3028=TRUE, V3028=TRUE), IF(W3028&lt;-0.05, "អនុញ្ញាត (អ្នកផ្គត់ផ្គង់ប្រកាសខ្វះ)", "បានប្រកាស (អនុញ្ញាត)"), IF(AND(T3028=FALSE, U3028=FALSE, V3028=FALSE), "ព្យួរទុក (មិនមានទិន្នន័យ)", "ប្រកាសខុស (ព្យួរទុក)"))</f>
        <v/>
      </c>
      <c r="L3028" s="418" t="inlineStr"/>
      <c r="M3028" s="418" t="inlineStr"/>
      <c r="N3028" s="455" t="n"/>
      <c r="O3028" s="455">
        <f>IF(W3028&lt;0,AI3028,I3028)</f>
        <v/>
      </c>
      <c r="P3028" s="455">
        <f>I3028-O3028</f>
        <v/>
      </c>
      <c r="Q3028" s="418" t="n"/>
      <c r="R3028" s="418" t="inlineStr">
        <is>
          <t>YKT21-142</t>
        </is>
      </c>
      <c r="S3028" s="418" t="inlineStr"/>
      <c r="T3028" s="418">
        <f>R3028=S3028</f>
        <v/>
      </c>
      <c r="U3028" s="418">
        <f>AND(MONTH(F3028)=MONTH(Y3028), YEAR(F3028)=YEAR(Y3028))</f>
        <v/>
      </c>
      <c r="V3028" s="418">
        <f>AND(AC3028&lt;&gt;"", 'Company information'!D$4&lt;&gt;"", RIGHT(SUBSTITUTE(AC3028,"-",""),9)=RIGHT(SUBSTITUTE('Company information'!D$4,"-",""),9))</f>
        <v/>
      </c>
      <c r="W3028" s="418">
        <f>AI3028-I3028</f>
        <v/>
      </c>
      <c r="X3028" s="455" t="n"/>
      <c r="Y3028" s="417" t="n"/>
      <c r="Z3028" s="418" t="n"/>
      <c r="AA3028" s="418" t="n"/>
      <c r="AB3028" s="418" t="n"/>
      <c r="AC3028" s="418" t="n"/>
      <c r="AD3028" s="418" t="n"/>
      <c r="AE3028" s="455" t="n"/>
      <c r="AF3028" s="455" t="n"/>
      <c r="AG3028" s="455" t="n"/>
      <c r="AH3028" s="455" t="n"/>
      <c r="AI3028" s="455" t="n"/>
      <c r="AJ3028" s="455" t="n"/>
      <c r="AK3028" s="455" t="n"/>
      <c r="AL3028" s="455" t="n"/>
      <c r="AM3028" s="455" t="n"/>
      <c r="AN3028" s="455" t="n"/>
      <c r="AO3028" s="455" t="n"/>
      <c r="AP3028" s="455" t="n"/>
      <c r="AQ3028" s="455" t="n"/>
      <c r="AR3028" s="418" t="n"/>
      <c r="AS3028" s="418" t="n"/>
      <c r="AT3028" s="418" t="n"/>
    </row>
    <row r="3029">
      <c r="A3029" s="417" t="n">
        <v>3020</v>
      </c>
      <c r="B3029" s="418" t="inlineStr">
        <is>
          <t>Sampling and travel fee</t>
        </is>
      </c>
      <c r="C3029" s="418" t="inlineStr">
        <is>
          <t>អេសជីអេស (ខេមបូឌា) លីមីធីត</t>
        </is>
      </c>
      <c r="D3029" s="418" t="inlineStr">
        <is>
          <t>L001-107030519</t>
        </is>
      </c>
      <c r="E3029" s="418" t="inlineStr">
        <is>
          <t>10014040</t>
        </is>
      </c>
      <c r="F3029" s="419" t="n">
        <v>44478</v>
      </c>
      <c r="G3029" s="420" t="n">
        <v>106462</v>
      </c>
      <c r="H3029" s="418" t="n"/>
      <c r="I3029" s="455" t="n">
        <v>106462</v>
      </c>
      <c r="J3029" s="418">
        <f>IF(L3029&lt;&gt;"",L3029,K3029)</f>
        <v/>
      </c>
      <c r="K3029" s="418">
        <f>IF(AND(T3029=TRUE, U3029=TRUE, V3029=TRUE), IF(W3029&lt;-0.05, "អនុញ្ញាត (អ្នកផ្គត់ផ្គង់ប្រកាសខ្វះ)", "បានប្រកាស (អនុញ្ញាត)"), IF(AND(T3029=FALSE, U3029=FALSE, V3029=FALSE), "ព្យួរទុក (មិនមានទិន្នន័យ)", "ប្រកាសខុស (ព្យួរទុក)"))</f>
        <v/>
      </c>
      <c r="L3029" s="418" t="inlineStr"/>
      <c r="M3029" s="418" t="inlineStr"/>
      <c r="N3029" s="455" t="n"/>
      <c r="O3029" s="455">
        <f>IF(W3029&lt;0,AI3029,I3029)</f>
        <v/>
      </c>
      <c r="P3029" s="455">
        <f>I3029-O3029</f>
        <v/>
      </c>
      <c r="Q3029" s="418" t="n"/>
      <c r="R3029" s="418" t="inlineStr">
        <is>
          <t>10014040</t>
        </is>
      </c>
      <c r="S3029" s="418" t="inlineStr"/>
      <c r="T3029" s="418">
        <f>R3029=S3029</f>
        <v/>
      </c>
      <c r="U3029" s="418">
        <f>AND(MONTH(F3029)=MONTH(Y3029), YEAR(F3029)=YEAR(Y3029))</f>
        <v/>
      </c>
      <c r="V3029" s="418">
        <f>AND(AC3029&lt;&gt;"", 'Company information'!D$4&lt;&gt;"", RIGHT(SUBSTITUTE(AC3029,"-",""),9)=RIGHT(SUBSTITUTE('Company information'!D$4,"-",""),9))</f>
        <v/>
      </c>
      <c r="W3029" s="418">
        <f>AI3029-I3029</f>
        <v/>
      </c>
      <c r="X3029" s="455" t="n"/>
      <c r="Y3029" s="417" t="n"/>
      <c r="Z3029" s="418" t="n"/>
      <c r="AA3029" s="418" t="n"/>
      <c r="AB3029" s="418" t="n"/>
      <c r="AC3029" s="418" t="n"/>
      <c r="AD3029" s="418" t="n"/>
      <c r="AE3029" s="455" t="n"/>
      <c r="AF3029" s="455" t="n"/>
      <c r="AG3029" s="455" t="n"/>
      <c r="AH3029" s="455" t="n"/>
      <c r="AI3029" s="455" t="n"/>
      <c r="AJ3029" s="455" t="n"/>
      <c r="AK3029" s="455" t="n"/>
      <c r="AL3029" s="455" t="n"/>
      <c r="AM3029" s="455" t="n"/>
      <c r="AN3029" s="455" t="n"/>
      <c r="AO3029" s="455" t="n"/>
      <c r="AP3029" s="455" t="n"/>
      <c r="AQ3029" s="455" t="n"/>
      <c r="AR3029" s="418" t="n"/>
      <c r="AS3029" s="418" t="n"/>
      <c r="AT3029" s="418" t="n"/>
    </row>
    <row r="3030">
      <c r="A3030" s="417" t="n">
        <v>3021</v>
      </c>
      <c r="B3030" s="418" t="inlineStr">
        <is>
          <t>Sampling and travel fee</t>
        </is>
      </c>
      <c r="C3030" s="418" t="inlineStr">
        <is>
          <t>អេសជីអេស (ខេមបូឌា) លីមីធីត</t>
        </is>
      </c>
      <c r="D3030" s="418" t="inlineStr">
        <is>
          <t>L001-107030519</t>
        </is>
      </c>
      <c r="E3030" s="418" t="inlineStr">
        <is>
          <t>10014113</t>
        </is>
      </c>
      <c r="F3030" s="419" t="n">
        <v>44454</v>
      </c>
      <c r="G3030" s="420" t="n">
        <v>106462</v>
      </c>
      <c r="H3030" s="418" t="n"/>
      <c r="I3030" s="455" t="n">
        <v>106462</v>
      </c>
      <c r="J3030" s="418">
        <f>IF(L3030&lt;&gt;"",L3030,K3030)</f>
        <v/>
      </c>
      <c r="K3030" s="418">
        <f>IF(AND(T3030=TRUE, U3030=TRUE, V3030=TRUE), IF(W3030&lt;-0.05, "អនុញ្ញាត (អ្នកផ្គត់ផ្គង់ប្រកាសខ្វះ)", "បានប្រកាស (អនុញ្ញាត)"), IF(AND(T3030=FALSE, U3030=FALSE, V3030=FALSE), "ព្យួរទុក (មិនមានទិន្នន័យ)", "ប្រកាសខុស (ព្យួរទុក)"))</f>
        <v/>
      </c>
      <c r="L3030" s="418" t="inlineStr"/>
      <c r="M3030" s="418" t="inlineStr"/>
      <c r="N3030" s="455" t="n"/>
      <c r="O3030" s="455">
        <f>IF(W3030&lt;0,AI3030,I3030)</f>
        <v/>
      </c>
      <c r="P3030" s="455">
        <f>I3030-O3030</f>
        <v/>
      </c>
      <c r="Q3030" s="418" t="n"/>
      <c r="R3030" s="418" t="inlineStr">
        <is>
          <t>10014113</t>
        </is>
      </c>
      <c r="S3030" s="418" t="inlineStr"/>
      <c r="T3030" s="418">
        <f>R3030=S3030</f>
        <v/>
      </c>
      <c r="U3030" s="418">
        <f>AND(MONTH(F3030)=MONTH(Y3030), YEAR(F3030)=YEAR(Y3030))</f>
        <v/>
      </c>
      <c r="V3030" s="418">
        <f>AND(AC3030&lt;&gt;"", 'Company information'!D$4&lt;&gt;"", RIGHT(SUBSTITUTE(AC3030,"-",""),9)=RIGHT(SUBSTITUTE('Company information'!D$4,"-",""),9))</f>
        <v/>
      </c>
      <c r="W3030" s="418">
        <f>AI3030-I3030</f>
        <v/>
      </c>
      <c r="X3030" s="455" t="n"/>
      <c r="Y3030" s="417" t="n"/>
      <c r="Z3030" s="418" t="n"/>
      <c r="AA3030" s="418" t="n"/>
      <c r="AB3030" s="418" t="n"/>
      <c r="AC3030" s="418" t="n"/>
      <c r="AD3030" s="418" t="n"/>
      <c r="AE3030" s="455" t="n"/>
      <c r="AF3030" s="455" t="n"/>
      <c r="AG3030" s="455" t="n"/>
      <c r="AH3030" s="455" t="n"/>
      <c r="AI3030" s="455" t="n"/>
      <c r="AJ3030" s="455" t="n"/>
      <c r="AK3030" s="455" t="n"/>
      <c r="AL3030" s="455" t="n"/>
      <c r="AM3030" s="455" t="n"/>
      <c r="AN3030" s="455" t="n"/>
      <c r="AO3030" s="455" t="n"/>
      <c r="AP3030" s="455" t="n"/>
      <c r="AQ3030" s="455" t="n"/>
      <c r="AR3030" s="418" t="n"/>
      <c r="AS3030" s="418" t="n"/>
      <c r="AT3030" s="418" t="n"/>
    </row>
    <row r="3031">
      <c r="A3031" s="417" t="n">
        <v>3022</v>
      </c>
      <c r="B3031" s="418" t="inlineStr">
        <is>
          <t>Building rental charge</t>
        </is>
      </c>
      <c r="C3031" s="418" t="inlineStr">
        <is>
          <t>មេហ្គា លេបឹល &amp; ស្ទីកឃើរ (ខេមបូឌា)</t>
        </is>
      </c>
      <c r="D3031" s="418" t="inlineStr">
        <is>
          <t>L001-100185983</t>
        </is>
      </c>
      <c r="E3031" s="418" t="inlineStr">
        <is>
          <t>INV20210908</t>
        </is>
      </c>
      <c r="F3031" s="419" t="n">
        <v>44417</v>
      </c>
      <c r="G3031" s="420" t="n">
        <v>4478742</v>
      </c>
      <c r="H3031" s="418" t="n"/>
      <c r="I3031" s="455" t="n">
        <v>4478742</v>
      </c>
      <c r="J3031" s="418">
        <f>IF(L3031&lt;&gt;"",L3031,K3031)</f>
        <v/>
      </c>
      <c r="K3031" s="418">
        <f>IF(AND(T3031=TRUE, U3031=TRUE, V3031=TRUE), IF(W3031&lt;-0.05, "អនុញ្ញាត (អ្នកផ្គត់ផ្គង់ប្រកាសខ្វះ)", "បានប្រកាស (អនុញ្ញាត)"), IF(AND(T3031=FALSE, U3031=FALSE, V3031=FALSE), "ព្យួរទុក (មិនមានទិន្នន័យ)", "ប្រកាសខុស (ព្យួរទុក)"))</f>
        <v/>
      </c>
      <c r="L3031" s="418" t="inlineStr"/>
      <c r="M3031" s="418" t="inlineStr"/>
      <c r="N3031" s="455" t="n"/>
      <c r="O3031" s="455">
        <f>IF(W3031&lt;0,AI3031,I3031)</f>
        <v/>
      </c>
      <c r="P3031" s="455">
        <f>I3031-O3031</f>
        <v/>
      </c>
      <c r="Q3031" s="418" t="n"/>
      <c r="R3031" s="418" t="inlineStr">
        <is>
          <t>INV20210908</t>
        </is>
      </c>
      <c r="S3031" s="418" t="inlineStr"/>
      <c r="T3031" s="418">
        <f>R3031=S3031</f>
        <v/>
      </c>
      <c r="U3031" s="418">
        <f>AND(MONTH(F3031)=MONTH(Y3031), YEAR(F3031)=YEAR(Y3031))</f>
        <v/>
      </c>
      <c r="V3031" s="418">
        <f>AND(AC3031&lt;&gt;"", 'Company information'!D$4&lt;&gt;"", RIGHT(SUBSTITUTE(AC3031,"-",""),9)=RIGHT(SUBSTITUTE('Company information'!D$4,"-",""),9))</f>
        <v/>
      </c>
      <c r="W3031" s="418">
        <f>AI3031-I3031</f>
        <v/>
      </c>
      <c r="X3031" s="455" t="n"/>
      <c r="Y3031" s="417" t="n"/>
      <c r="Z3031" s="418" t="n"/>
      <c r="AA3031" s="418" t="n"/>
      <c r="AB3031" s="418" t="n"/>
      <c r="AC3031" s="418" t="n"/>
      <c r="AD3031" s="418" t="n"/>
      <c r="AE3031" s="455" t="n"/>
      <c r="AF3031" s="455" t="n"/>
      <c r="AG3031" s="455" t="n"/>
      <c r="AH3031" s="455" t="n"/>
      <c r="AI3031" s="455" t="n"/>
      <c r="AJ3031" s="455" t="n"/>
      <c r="AK3031" s="455" t="n"/>
      <c r="AL3031" s="455" t="n"/>
      <c r="AM3031" s="455" t="n"/>
      <c r="AN3031" s="455" t="n"/>
      <c r="AO3031" s="455" t="n"/>
      <c r="AP3031" s="455" t="n"/>
      <c r="AQ3031" s="455" t="n"/>
      <c r="AR3031" s="418" t="n"/>
      <c r="AS3031" s="418" t="n"/>
      <c r="AT3031" s="418" t="n"/>
    </row>
    <row r="3032">
      <c r="A3032" s="417" t="n">
        <v>3023</v>
      </c>
      <c r="B3032" s="418" t="inlineStr">
        <is>
          <t>Plastic material(ABS Black color)</t>
        </is>
      </c>
      <c r="C3032" s="418" t="inlineStr">
        <is>
          <t>ស៊ីអិន ប៉ាវ តាវ ហ្រ្គីន ខនស្ត្រាក់សិន មេធៀរៀល ឯ.ក</t>
        </is>
      </c>
      <c r="D3032" s="418" t="inlineStr">
        <is>
          <t>K007-902101486</t>
        </is>
      </c>
      <c r="E3032" s="418" t="inlineStr">
        <is>
          <t>0247</t>
        </is>
      </c>
      <c r="F3032" s="419" t="n">
        <v>44417</v>
      </c>
      <c r="G3032" s="420" t="n">
        <v>15059668</v>
      </c>
      <c r="H3032" s="418" t="n"/>
      <c r="I3032" s="455" t="n">
        <v>15059668</v>
      </c>
      <c r="J3032" s="418">
        <f>IF(L3032&lt;&gt;"",L3032,K3032)</f>
        <v/>
      </c>
      <c r="K3032" s="418">
        <f>IF(AND(T3032=TRUE, U3032=TRUE, V3032=TRUE), IF(W3032&lt;-0.05, "អនុញ្ញាត (អ្នកផ្គត់ផ្គង់ប្រកាសខ្វះ)", "បានប្រកាស (អនុញ្ញាត)"), IF(AND(T3032=FALSE, U3032=FALSE, V3032=FALSE), "ព្យួរទុក (មិនមានទិន្នន័យ)", "ប្រកាសខុស (ព្យួរទុក)"))</f>
        <v/>
      </c>
      <c r="L3032" s="418" t="inlineStr"/>
      <c r="M3032" s="418" t="inlineStr"/>
      <c r="N3032" s="455" t="n"/>
      <c r="O3032" s="455">
        <f>IF(W3032&lt;0,AI3032,I3032)</f>
        <v/>
      </c>
      <c r="P3032" s="455">
        <f>I3032-O3032</f>
        <v/>
      </c>
      <c r="Q3032" s="418" t="n"/>
      <c r="R3032" s="418" t="inlineStr">
        <is>
          <t>0247</t>
        </is>
      </c>
      <c r="S3032" s="418" t="inlineStr"/>
      <c r="T3032" s="418">
        <f>R3032=S3032</f>
        <v/>
      </c>
      <c r="U3032" s="418">
        <f>AND(MONTH(F3032)=MONTH(Y3032), YEAR(F3032)=YEAR(Y3032))</f>
        <v/>
      </c>
      <c r="V3032" s="418">
        <f>AND(AC3032&lt;&gt;"", 'Company information'!D$4&lt;&gt;"", RIGHT(SUBSTITUTE(AC3032,"-",""),9)=RIGHT(SUBSTITUTE('Company information'!D$4,"-",""),9))</f>
        <v/>
      </c>
      <c r="W3032" s="418">
        <f>AI3032-I3032</f>
        <v/>
      </c>
      <c r="X3032" s="455" t="n"/>
      <c r="Y3032" s="417" t="n"/>
      <c r="Z3032" s="418" t="n"/>
      <c r="AA3032" s="418" t="n"/>
      <c r="AB3032" s="418" t="n"/>
      <c r="AC3032" s="418" t="n"/>
      <c r="AD3032" s="418" t="n"/>
      <c r="AE3032" s="455" t="n"/>
      <c r="AF3032" s="455" t="n"/>
      <c r="AG3032" s="455" t="n"/>
      <c r="AH3032" s="455" t="n"/>
      <c r="AI3032" s="455" t="n"/>
      <c r="AJ3032" s="455" t="n"/>
      <c r="AK3032" s="455" t="n"/>
      <c r="AL3032" s="455" t="n"/>
      <c r="AM3032" s="455" t="n"/>
      <c r="AN3032" s="455" t="n"/>
      <c r="AO3032" s="455" t="n"/>
      <c r="AP3032" s="455" t="n"/>
      <c r="AQ3032" s="455" t="n"/>
      <c r="AR3032" s="418" t="n"/>
      <c r="AS3032" s="418" t="n"/>
      <c r="AT3032" s="418" t="n"/>
    </row>
    <row r="3033">
      <c r="A3033" s="417" t="n">
        <v>3024</v>
      </c>
      <c r="B3033" s="418" t="inlineStr">
        <is>
          <t>វសវាកមមក្តួតេិនិតយ</t>
        </is>
      </c>
      <c r="C3033" s="418" t="inlineStr">
        <is>
          <t>ប្យួរ៉ូ វេរីតាស (ខេមបូឌា) លីមីធីត</t>
        </is>
      </c>
      <c r="D3033" s="418" t="inlineStr">
        <is>
          <t>L001-107024462</t>
        </is>
      </c>
      <c r="E3033" s="418" t="inlineStr">
        <is>
          <t>59010903</t>
        </is>
      </c>
      <c r="F3033" s="419" t="n">
        <v>44356</v>
      </c>
      <c r="G3033" s="420" t="n">
        <v>55279</v>
      </c>
      <c r="H3033" s="418" t="n"/>
      <c r="I3033" s="455" t="n">
        <v>55279</v>
      </c>
      <c r="J3033" s="418">
        <f>IF(L3033&lt;&gt;"",L3033,K3033)</f>
        <v/>
      </c>
      <c r="K3033" s="418">
        <f>IF(AND(T3033=TRUE, U3033=TRUE, V3033=TRUE), IF(W3033&lt;-0.05, "អនុញ្ញាត (អ្នកផ្គត់ផ្គង់ប្រកាសខ្វះ)", "បានប្រកាស (អនុញ្ញាត)"), IF(AND(T3033=FALSE, U3033=FALSE, V3033=FALSE), "ព្យួរទុក (មិនមានទិន្នន័យ)", "ប្រកាសខុស (ព្យួរទុក)"))</f>
        <v/>
      </c>
      <c r="L3033" s="418" t="inlineStr"/>
      <c r="M3033" s="418" t="inlineStr"/>
      <c r="N3033" s="455" t="n"/>
      <c r="O3033" s="455">
        <f>IF(W3033&lt;0,AI3033,I3033)</f>
        <v/>
      </c>
      <c r="P3033" s="455">
        <f>I3033-O3033</f>
        <v/>
      </c>
      <c r="Q3033" s="418" t="n"/>
      <c r="R3033" s="418" t="inlineStr">
        <is>
          <t>59010903</t>
        </is>
      </c>
      <c r="S3033" s="418" t="inlineStr"/>
      <c r="T3033" s="418">
        <f>R3033=S3033</f>
        <v/>
      </c>
      <c r="U3033" s="418">
        <f>AND(MONTH(F3033)=MONTH(Y3033), YEAR(F3033)=YEAR(Y3033))</f>
        <v/>
      </c>
      <c r="V3033" s="418">
        <f>AND(AC3033&lt;&gt;"", 'Company information'!D$4&lt;&gt;"", RIGHT(SUBSTITUTE(AC3033,"-",""),9)=RIGHT(SUBSTITUTE('Company information'!D$4,"-",""),9))</f>
        <v/>
      </c>
      <c r="W3033" s="418">
        <f>AI3033-I3033</f>
        <v/>
      </c>
      <c r="X3033" s="455" t="n"/>
      <c r="Y3033" s="417" t="n"/>
      <c r="Z3033" s="418" t="n"/>
      <c r="AA3033" s="418" t="n"/>
      <c r="AB3033" s="418" t="n"/>
      <c r="AC3033" s="418" t="n"/>
      <c r="AD3033" s="418" t="n"/>
      <c r="AE3033" s="455" t="n"/>
      <c r="AF3033" s="455" t="n"/>
      <c r="AG3033" s="455" t="n"/>
      <c r="AH3033" s="455" t="n"/>
      <c r="AI3033" s="455" t="n"/>
      <c r="AJ3033" s="455" t="n"/>
      <c r="AK3033" s="455" t="n"/>
      <c r="AL3033" s="455" t="n"/>
      <c r="AM3033" s="455" t="n"/>
      <c r="AN3033" s="455" t="n"/>
      <c r="AO3033" s="455" t="n"/>
      <c r="AP3033" s="455" t="n"/>
      <c r="AQ3033" s="455" t="n"/>
      <c r="AR3033" s="418" t="n"/>
      <c r="AS3033" s="418" t="n"/>
      <c r="AT3033" s="418" t="n"/>
    </row>
    <row r="3034">
      <c r="A3034" s="417" t="n">
        <v>3025</v>
      </c>
      <c r="B3034" s="418" t="inlineStr">
        <is>
          <t>Documentation and Terminal handing service</t>
        </is>
      </c>
      <c r="C3034" s="418" t="inlineStr">
        <is>
          <t>មើស្គ (ខេមបូឌា)</t>
        </is>
      </c>
      <c r="D3034" s="418" t="inlineStr">
        <is>
          <t>L001-100045200</t>
        </is>
      </c>
      <c r="E3034" s="418" t="inlineStr">
        <is>
          <t>5995880493</t>
        </is>
      </c>
      <c r="F3034" s="419" t="n">
        <v>44462</v>
      </c>
      <c r="G3034" s="420" t="n">
        <v>412592</v>
      </c>
      <c r="H3034" s="418" t="n"/>
      <c r="I3034" s="455" t="n">
        <v>412592</v>
      </c>
      <c r="J3034" s="418">
        <f>IF(L3034&lt;&gt;"",L3034,K3034)</f>
        <v/>
      </c>
      <c r="K3034" s="418">
        <f>IF(AND(T3034=TRUE, U3034=TRUE, V3034=TRUE), IF(W3034&lt;-0.05, "អនុញ្ញាត (អ្នកផ្គត់ផ្គង់ប្រកាសខ្វះ)", "បានប្រកាស (អនុញ្ញាត)"), IF(AND(T3034=FALSE, U3034=FALSE, V3034=FALSE), "ព្យួរទុក (មិនមានទិន្នន័យ)", "ប្រកាសខុស (ព្យួរទុក)"))</f>
        <v/>
      </c>
      <c r="L3034" s="418" t="inlineStr"/>
      <c r="M3034" s="418" t="inlineStr"/>
      <c r="N3034" s="455" t="n"/>
      <c r="O3034" s="455">
        <f>IF(W3034&lt;0,AI3034,I3034)</f>
        <v/>
      </c>
      <c r="P3034" s="455">
        <f>I3034-O3034</f>
        <v/>
      </c>
      <c r="Q3034" s="418" t="n"/>
      <c r="R3034" s="418" t="inlineStr">
        <is>
          <t>5995880493</t>
        </is>
      </c>
      <c r="S3034" s="418" t="inlineStr"/>
      <c r="T3034" s="418">
        <f>R3034=S3034</f>
        <v/>
      </c>
      <c r="U3034" s="418">
        <f>AND(MONTH(F3034)=MONTH(Y3034), YEAR(F3034)=YEAR(Y3034))</f>
        <v/>
      </c>
      <c r="V3034" s="418">
        <f>AND(AC3034&lt;&gt;"", 'Company information'!D$4&lt;&gt;"", RIGHT(SUBSTITUTE(AC3034,"-",""),9)=RIGHT(SUBSTITUTE('Company information'!D$4,"-",""),9))</f>
        <v/>
      </c>
      <c r="W3034" s="418">
        <f>AI3034-I3034</f>
        <v/>
      </c>
      <c r="X3034" s="455" t="n"/>
      <c r="Y3034" s="417" t="n"/>
      <c r="Z3034" s="418" t="n"/>
      <c r="AA3034" s="418" t="n"/>
      <c r="AB3034" s="418" t="n"/>
      <c r="AC3034" s="418" t="n"/>
      <c r="AD3034" s="418" t="n"/>
      <c r="AE3034" s="455" t="n"/>
      <c r="AF3034" s="455" t="n"/>
      <c r="AG3034" s="455" t="n"/>
      <c r="AH3034" s="455" t="n"/>
      <c r="AI3034" s="455" t="n"/>
      <c r="AJ3034" s="455" t="n"/>
      <c r="AK3034" s="455" t="n"/>
      <c r="AL3034" s="455" t="n"/>
      <c r="AM3034" s="455" t="n"/>
      <c r="AN3034" s="455" t="n"/>
      <c r="AO3034" s="455" t="n"/>
      <c r="AP3034" s="455" t="n"/>
      <c r="AQ3034" s="455" t="n"/>
      <c r="AR3034" s="418" t="n"/>
      <c r="AS3034" s="418" t="n"/>
      <c r="AT3034" s="418" t="n"/>
    </row>
    <row r="3035">
      <c r="A3035" s="417" t="n">
        <v>3026</v>
      </c>
      <c r="B3035" s="418" t="inlineStr">
        <is>
          <t>KHCIC</t>
        </is>
      </c>
      <c r="C3035" s="418" t="inlineStr">
        <is>
          <t>អេសអាយធីស៊ី ខិនថេនើរ ឡាញ (ខេមបូឌា)</t>
        </is>
      </c>
      <c r="D3035" s="418" t="inlineStr">
        <is>
          <t>L001-107035863</t>
        </is>
      </c>
      <c r="E3035" s="418" t="inlineStr">
        <is>
          <t>SITC2021-017417</t>
        </is>
      </c>
      <c r="F3035" s="419" t="n">
        <v>44457</v>
      </c>
      <c r="G3035" s="420" t="n">
        <v>430334</v>
      </c>
      <c r="H3035" s="418" t="n"/>
      <c r="I3035" s="455" t="n">
        <v>430334</v>
      </c>
      <c r="J3035" s="418">
        <f>IF(L3035&lt;&gt;"",L3035,K3035)</f>
        <v/>
      </c>
      <c r="K3035" s="418">
        <f>IF(AND(T3035=TRUE, U3035=TRUE, V3035=TRUE), IF(W3035&lt;-0.05, "អនុញ្ញាត (អ្នកផ្គត់ផ្គង់ប្រកាសខ្វះ)", "បានប្រកាស (អនុញ្ញាត)"), IF(AND(T3035=FALSE, U3035=FALSE, V3035=FALSE), "ព្យួរទុក (មិនមានទិន្នន័យ)", "ប្រកាសខុស (ព្យួរទុក)"))</f>
        <v/>
      </c>
      <c r="L3035" s="418" t="inlineStr"/>
      <c r="M3035" s="418" t="inlineStr"/>
      <c r="N3035" s="455" t="n"/>
      <c r="O3035" s="455">
        <f>IF(W3035&lt;0,AI3035,I3035)</f>
        <v/>
      </c>
      <c r="P3035" s="455">
        <f>I3035-O3035</f>
        <v/>
      </c>
      <c r="Q3035" s="418" t="n"/>
      <c r="R3035" s="418" t="inlineStr">
        <is>
          <t>SITC2021-017417</t>
        </is>
      </c>
      <c r="S3035" s="418" t="inlineStr"/>
      <c r="T3035" s="418">
        <f>R3035=S3035</f>
        <v/>
      </c>
      <c r="U3035" s="418">
        <f>AND(MONTH(F3035)=MONTH(Y3035), YEAR(F3035)=YEAR(Y3035))</f>
        <v/>
      </c>
      <c r="V3035" s="418">
        <f>AND(AC3035&lt;&gt;"", 'Company information'!D$4&lt;&gt;"", RIGHT(SUBSTITUTE(AC3035,"-",""),9)=RIGHT(SUBSTITUTE('Company information'!D$4,"-",""),9))</f>
        <v/>
      </c>
      <c r="W3035" s="418">
        <f>AI3035-I3035</f>
        <v/>
      </c>
      <c r="X3035" s="455" t="n"/>
      <c r="Y3035" s="417" t="n"/>
      <c r="Z3035" s="418" t="n"/>
      <c r="AA3035" s="418" t="n"/>
      <c r="AB3035" s="418" t="n"/>
      <c r="AC3035" s="418" t="n"/>
      <c r="AD3035" s="418" t="n"/>
      <c r="AE3035" s="455" t="n"/>
      <c r="AF3035" s="455" t="n"/>
      <c r="AG3035" s="455" t="n"/>
      <c r="AH3035" s="455" t="n"/>
      <c r="AI3035" s="455" t="n"/>
      <c r="AJ3035" s="455" t="n"/>
      <c r="AK3035" s="455" t="n"/>
      <c r="AL3035" s="455" t="n"/>
      <c r="AM3035" s="455" t="n"/>
      <c r="AN3035" s="455" t="n"/>
      <c r="AO3035" s="455" t="n"/>
      <c r="AP3035" s="455" t="n"/>
      <c r="AQ3035" s="455" t="n"/>
      <c r="AR3035" s="418" t="n"/>
      <c r="AS3035" s="418" t="n"/>
      <c r="AT3035" s="418" t="n"/>
    </row>
    <row r="3036">
      <c r="A3036" s="417" t="n">
        <v>3027</v>
      </c>
      <c r="B3036" s="418" t="inlineStr">
        <is>
          <t>Trucking fee</t>
        </is>
      </c>
      <c r="C3036" s="418" t="inlineStr">
        <is>
          <t>អ៊ែរ៉ូ ស៊ីបភីង អេជេនស៊ី</t>
        </is>
      </c>
      <c r="D3036" s="418" t="inlineStr">
        <is>
          <t>K004-901635903</t>
        </is>
      </c>
      <c r="E3036" s="418" t="inlineStr">
        <is>
          <t>IKPSA2021530117</t>
        </is>
      </c>
      <c r="F3036" s="419" t="n">
        <v>44462</v>
      </c>
      <c r="G3036" s="420" t="n">
        <v>114156</v>
      </c>
      <c r="H3036" s="418" t="n"/>
      <c r="I3036" s="455" t="n">
        <v>114156</v>
      </c>
      <c r="J3036" s="418">
        <f>IF(L3036&lt;&gt;"",L3036,K3036)</f>
        <v/>
      </c>
      <c r="K3036" s="418">
        <f>IF(AND(T3036=TRUE, U3036=TRUE, V3036=TRUE), IF(W3036&lt;-0.05, "អនុញ្ញាត (អ្នកផ្គត់ផ្គង់ប្រកាសខ្វះ)", "បានប្រកាស (អនុញ្ញាត)"), IF(AND(T3036=FALSE, U3036=FALSE, V3036=FALSE), "ព្យួរទុក (មិនមានទិន្នន័យ)", "ប្រកាសខុស (ព្យួរទុក)"))</f>
        <v/>
      </c>
      <c r="L3036" s="418" t="inlineStr"/>
      <c r="M3036" s="418" t="inlineStr"/>
      <c r="N3036" s="455" t="n"/>
      <c r="O3036" s="455">
        <f>IF(W3036&lt;0,AI3036,I3036)</f>
        <v/>
      </c>
      <c r="P3036" s="455">
        <f>I3036-O3036</f>
        <v/>
      </c>
      <c r="Q3036" s="418" t="n"/>
      <c r="R3036" s="418" t="inlineStr">
        <is>
          <t>IKPSA2021530117</t>
        </is>
      </c>
      <c r="S3036" s="418" t="inlineStr"/>
      <c r="T3036" s="418">
        <f>R3036=S3036</f>
        <v/>
      </c>
      <c r="U3036" s="418">
        <f>AND(MONTH(F3036)=MONTH(Y3036), YEAR(F3036)=YEAR(Y3036))</f>
        <v/>
      </c>
      <c r="V3036" s="418">
        <f>AND(AC3036&lt;&gt;"", 'Company information'!D$4&lt;&gt;"", RIGHT(SUBSTITUTE(AC3036,"-",""),9)=RIGHT(SUBSTITUTE('Company information'!D$4,"-",""),9))</f>
        <v/>
      </c>
      <c r="W3036" s="418">
        <f>AI3036-I3036</f>
        <v/>
      </c>
      <c r="X3036" s="455" t="n"/>
      <c r="Y3036" s="417" t="n"/>
      <c r="Z3036" s="418" t="n"/>
      <c r="AA3036" s="418" t="n"/>
      <c r="AB3036" s="418" t="n"/>
      <c r="AC3036" s="418" t="n"/>
      <c r="AD3036" s="418" t="n"/>
      <c r="AE3036" s="455" t="n"/>
      <c r="AF3036" s="455" t="n"/>
      <c r="AG3036" s="455" t="n"/>
      <c r="AH3036" s="455" t="n"/>
      <c r="AI3036" s="455" t="n"/>
      <c r="AJ3036" s="455" t="n"/>
      <c r="AK3036" s="455" t="n"/>
      <c r="AL3036" s="455" t="n"/>
      <c r="AM3036" s="455" t="n"/>
      <c r="AN3036" s="455" t="n"/>
      <c r="AO3036" s="455" t="n"/>
      <c r="AP3036" s="455" t="n"/>
      <c r="AQ3036" s="455" t="n"/>
      <c r="AR3036" s="418" t="n"/>
      <c r="AS3036" s="418" t="n"/>
      <c r="AT3036" s="418" t="n"/>
    </row>
    <row r="3037">
      <c r="A3037" s="417" t="n">
        <v>3028</v>
      </c>
      <c r="B3037" s="418" t="inlineStr">
        <is>
          <t>Container imbalance Charge</t>
        </is>
      </c>
      <c r="C3037" s="418" t="inlineStr">
        <is>
          <t>អ៊ែរ៉ូ ស៊ីបភីង អេជេនស៊ី</t>
        </is>
      </c>
      <c r="D3037" s="418" t="inlineStr">
        <is>
          <t>K004-901635903</t>
        </is>
      </c>
      <c r="E3037" s="418" t="inlineStr">
        <is>
          <t>IKPSA2021530116</t>
        </is>
      </c>
      <c r="F3037" s="419" t="n">
        <v>44462</v>
      </c>
      <c r="G3037" s="420" t="n">
        <v>97848</v>
      </c>
      <c r="H3037" s="418" t="n"/>
      <c r="I3037" s="455" t="n">
        <v>97848</v>
      </c>
      <c r="J3037" s="418">
        <f>IF(L3037&lt;&gt;"",L3037,K3037)</f>
        <v/>
      </c>
      <c r="K3037" s="418">
        <f>IF(AND(T3037=TRUE, U3037=TRUE, V3037=TRUE), IF(W3037&lt;-0.05, "អនុញ្ញាត (អ្នកផ្គត់ផ្គង់ប្រកាសខ្វះ)", "បានប្រកាស (អនុញ្ញាត)"), IF(AND(T3037=FALSE, U3037=FALSE, V3037=FALSE), "ព្យួរទុក (មិនមានទិន្នន័យ)", "ប្រកាសខុស (ព្យួរទុក)"))</f>
        <v/>
      </c>
      <c r="L3037" s="418" t="inlineStr"/>
      <c r="M3037" s="418" t="inlineStr"/>
      <c r="N3037" s="455" t="n"/>
      <c r="O3037" s="455">
        <f>IF(W3037&lt;0,AI3037,I3037)</f>
        <v/>
      </c>
      <c r="P3037" s="455">
        <f>I3037-O3037</f>
        <v/>
      </c>
      <c r="Q3037" s="418" t="n"/>
      <c r="R3037" s="418" t="inlineStr">
        <is>
          <t>IKPSA2021530116</t>
        </is>
      </c>
      <c r="S3037" s="418" t="inlineStr"/>
      <c r="T3037" s="418">
        <f>R3037=S3037</f>
        <v/>
      </c>
      <c r="U3037" s="418">
        <f>AND(MONTH(F3037)=MONTH(Y3037), YEAR(F3037)=YEAR(Y3037))</f>
        <v/>
      </c>
      <c r="V3037" s="418">
        <f>AND(AC3037&lt;&gt;"", 'Company information'!D$4&lt;&gt;"", RIGHT(SUBSTITUTE(AC3037,"-",""),9)=RIGHT(SUBSTITUTE('Company information'!D$4,"-",""),9))</f>
        <v/>
      </c>
      <c r="W3037" s="418">
        <f>AI3037-I3037</f>
        <v/>
      </c>
      <c r="X3037" s="455" t="n"/>
      <c r="Y3037" s="417" t="n"/>
      <c r="Z3037" s="418" t="n"/>
      <c r="AA3037" s="418" t="n"/>
      <c r="AB3037" s="418" t="n"/>
      <c r="AC3037" s="418" t="n"/>
      <c r="AD3037" s="418" t="n"/>
      <c r="AE3037" s="455" t="n"/>
      <c r="AF3037" s="455" t="n"/>
      <c r="AG3037" s="455" t="n"/>
      <c r="AH3037" s="455" t="n"/>
      <c r="AI3037" s="455" t="n"/>
      <c r="AJ3037" s="455" t="n"/>
      <c r="AK3037" s="455" t="n"/>
      <c r="AL3037" s="455" t="n"/>
      <c r="AM3037" s="455" t="n"/>
      <c r="AN3037" s="455" t="n"/>
      <c r="AO3037" s="455" t="n"/>
      <c r="AP3037" s="455" t="n"/>
      <c r="AQ3037" s="455" t="n"/>
      <c r="AR3037" s="418" t="n"/>
      <c r="AS3037" s="418" t="n"/>
      <c r="AT3037" s="418" t="n"/>
    </row>
    <row r="3038">
      <c r="A3038" s="417" t="n">
        <v>3029</v>
      </c>
      <c r="B3038" s="418" t="inlineStr">
        <is>
          <t>Trucking fee</t>
        </is>
      </c>
      <c r="C3038" s="418" t="inlineStr">
        <is>
          <t>អ៊ែរ៉ូ ស៊ីបភីង អេជេនស៊ី</t>
        </is>
      </c>
      <c r="D3038" s="418" t="inlineStr">
        <is>
          <t>K004-901635903</t>
        </is>
      </c>
      <c r="E3038" s="418" t="inlineStr">
        <is>
          <t>IKPSA2021530115</t>
        </is>
      </c>
      <c r="F3038" s="419" t="n">
        <v>44462</v>
      </c>
      <c r="G3038" s="420" t="n">
        <v>1853</v>
      </c>
      <c r="H3038" s="418" t="n"/>
      <c r="I3038" s="455" t="n">
        <v>1853</v>
      </c>
      <c r="J3038" s="418">
        <f>IF(L3038&lt;&gt;"",L3038,K3038)</f>
        <v/>
      </c>
      <c r="K3038" s="418">
        <f>IF(AND(T3038=TRUE, U3038=TRUE, V3038=TRUE), IF(W3038&lt;-0.05, "អនុញ្ញាត (អ្នកផ្គត់ផ្គង់ប្រកាសខ្វះ)", "បានប្រកាស (អនុញ្ញាត)"), IF(AND(T3038=FALSE, U3038=FALSE, V3038=FALSE), "ព្យួរទុក (មិនមានទិន្នន័យ)", "ប្រកាសខុស (ព្យួរទុក)"))</f>
        <v/>
      </c>
      <c r="L3038" s="418" t="inlineStr"/>
      <c r="M3038" s="418" t="inlineStr"/>
      <c r="N3038" s="455" t="n"/>
      <c r="O3038" s="455">
        <f>IF(W3038&lt;0,AI3038,I3038)</f>
        <v/>
      </c>
      <c r="P3038" s="455">
        <f>I3038-O3038</f>
        <v/>
      </c>
      <c r="Q3038" s="418" t="n"/>
      <c r="R3038" s="418" t="inlineStr">
        <is>
          <t>IKPSA2021530115</t>
        </is>
      </c>
      <c r="S3038" s="418" t="inlineStr"/>
      <c r="T3038" s="418">
        <f>R3038=S3038</f>
        <v/>
      </c>
      <c r="U3038" s="418">
        <f>AND(MONTH(F3038)=MONTH(Y3038), YEAR(F3038)=YEAR(Y3038))</f>
        <v/>
      </c>
      <c r="V3038" s="418">
        <f>AND(AC3038&lt;&gt;"", 'Company information'!D$4&lt;&gt;"", RIGHT(SUBSTITUTE(AC3038,"-",""),9)=RIGHT(SUBSTITUTE('Company information'!D$4,"-",""),9))</f>
        <v/>
      </c>
      <c r="W3038" s="418">
        <f>AI3038-I3038</f>
        <v/>
      </c>
      <c r="X3038" s="455" t="n"/>
      <c r="Y3038" s="417" t="n"/>
      <c r="Z3038" s="418" t="n"/>
      <c r="AA3038" s="418" t="n"/>
      <c r="AB3038" s="418" t="n"/>
      <c r="AC3038" s="418" t="n"/>
      <c r="AD3038" s="418" t="n"/>
      <c r="AE3038" s="455" t="n"/>
      <c r="AF3038" s="455" t="n"/>
      <c r="AG3038" s="455" t="n"/>
      <c r="AH3038" s="455" t="n"/>
      <c r="AI3038" s="455" t="n"/>
      <c r="AJ3038" s="455" t="n"/>
      <c r="AK3038" s="455" t="n"/>
      <c r="AL3038" s="455" t="n"/>
      <c r="AM3038" s="455" t="n"/>
      <c r="AN3038" s="455" t="n"/>
      <c r="AO3038" s="455" t="n"/>
      <c r="AP3038" s="455" t="n"/>
      <c r="AQ3038" s="455" t="n"/>
      <c r="AR3038" s="418" t="n"/>
      <c r="AS3038" s="418" t="n"/>
      <c r="AT3038" s="418" t="n"/>
    </row>
    <row r="3039">
      <c r="A3039" s="417" t="n">
        <v>3030</v>
      </c>
      <c r="B3039" s="418" t="inlineStr">
        <is>
          <t>Infrastructure Maintenance fee for Sep 2021</t>
        </is>
      </c>
      <c r="C3039" s="418" t="inlineStr">
        <is>
          <t>ភ្នំពេញ អេសអ៊ីហ្សិត ភីអិលស៊ី</t>
        </is>
      </c>
      <c r="D3039" s="418" t="inlineStr">
        <is>
          <t>L001-100046592</t>
        </is>
      </c>
      <c r="E3039" s="418" t="inlineStr">
        <is>
          <t>2021-04337</t>
        </is>
      </c>
      <c r="F3039" s="419" t="n">
        <v>44455</v>
      </c>
      <c r="G3039" s="420" t="n">
        <v>165151</v>
      </c>
      <c r="H3039" s="418" t="n"/>
      <c r="I3039" s="455" t="n">
        <v>165151</v>
      </c>
      <c r="J3039" s="418">
        <f>IF(L3039&lt;&gt;"",L3039,K3039)</f>
        <v/>
      </c>
      <c r="K3039" s="418">
        <f>IF(AND(T3039=TRUE, U3039=TRUE, V3039=TRUE), IF(W3039&lt;-0.05, "អនុញ្ញាត (អ្នកផ្គត់ផ្គង់ប្រកាសខ្វះ)", "បានប្រកាស (អនុញ្ញាត)"), IF(AND(T3039=FALSE, U3039=FALSE, V3039=FALSE), "ព្យួរទុក (មិនមានទិន្នន័យ)", "ប្រកាសខុស (ព្យួរទុក)"))</f>
        <v/>
      </c>
      <c r="L3039" s="418" t="inlineStr"/>
      <c r="M3039" s="418" t="inlineStr"/>
      <c r="N3039" s="455" t="n"/>
      <c r="O3039" s="455">
        <f>IF(W3039&lt;0,AI3039,I3039)</f>
        <v/>
      </c>
      <c r="P3039" s="455">
        <f>I3039-O3039</f>
        <v/>
      </c>
      <c r="Q3039" s="418" t="n"/>
      <c r="R3039" s="418" t="inlineStr">
        <is>
          <t>2021-04337</t>
        </is>
      </c>
      <c r="S3039" s="418" t="inlineStr"/>
      <c r="T3039" s="418">
        <f>R3039=S3039</f>
        <v/>
      </c>
      <c r="U3039" s="418">
        <f>AND(MONTH(F3039)=MONTH(Y3039), YEAR(F3039)=YEAR(Y3039))</f>
        <v/>
      </c>
      <c r="V3039" s="418">
        <f>AND(AC3039&lt;&gt;"", 'Company information'!D$4&lt;&gt;"", RIGHT(SUBSTITUTE(AC3039,"-",""),9)=RIGHT(SUBSTITUTE('Company information'!D$4,"-",""),9))</f>
        <v/>
      </c>
      <c r="W3039" s="418">
        <f>AI3039-I3039</f>
        <v/>
      </c>
      <c r="X3039" s="455" t="n"/>
      <c r="Y3039" s="417" t="n"/>
      <c r="Z3039" s="418" t="n"/>
      <c r="AA3039" s="418" t="n"/>
      <c r="AB3039" s="418" t="n"/>
      <c r="AC3039" s="418" t="n"/>
      <c r="AD3039" s="418" t="n"/>
      <c r="AE3039" s="455" t="n"/>
      <c r="AF3039" s="455" t="n"/>
      <c r="AG3039" s="455" t="n"/>
      <c r="AH3039" s="455" t="n"/>
      <c r="AI3039" s="455" t="n"/>
      <c r="AJ3039" s="455" t="n"/>
      <c r="AK3039" s="455" t="n"/>
      <c r="AL3039" s="455" t="n"/>
      <c r="AM3039" s="455" t="n"/>
      <c r="AN3039" s="455" t="n"/>
      <c r="AO3039" s="455" t="n"/>
      <c r="AP3039" s="455" t="n"/>
      <c r="AQ3039" s="455" t="n"/>
      <c r="AR3039" s="418" t="n"/>
      <c r="AS3039" s="418" t="n"/>
      <c r="AT3039" s="418" t="n"/>
    </row>
    <row r="3040">
      <c r="A3040" s="417" t="n">
        <v>3031</v>
      </c>
      <c r="B3040" s="418" t="inlineStr">
        <is>
          <t>Infrastructure Maintenance fee for Sep 2021</t>
        </is>
      </c>
      <c r="C3040" s="418" t="inlineStr">
        <is>
          <t>ភ្នំពេញ អេសអ៊ីហ្សិត ភីអិលស៊ី</t>
        </is>
      </c>
      <c r="D3040" s="418" t="inlineStr">
        <is>
          <t>L001-100046592</t>
        </is>
      </c>
      <c r="E3040" s="418" t="inlineStr">
        <is>
          <t>2021-04328</t>
        </is>
      </c>
      <c r="F3040" s="419" t="n">
        <v>44455</v>
      </c>
      <c r="G3040" s="420" t="n">
        <v>201080</v>
      </c>
      <c r="H3040" s="418" t="n"/>
      <c r="I3040" s="455" t="n">
        <v>201080</v>
      </c>
      <c r="J3040" s="418">
        <f>IF(L3040&lt;&gt;"",L3040,K3040)</f>
        <v/>
      </c>
      <c r="K3040" s="418">
        <f>IF(AND(T3040=TRUE, U3040=TRUE, V3040=TRUE), IF(W3040&lt;-0.05, "អនុញ្ញាត (អ្នកផ្គត់ផ្គង់ប្រកាសខ្វះ)", "បានប្រកាស (អនុញ្ញាត)"), IF(AND(T3040=FALSE, U3040=FALSE, V3040=FALSE), "ព្យួរទុក (មិនមានទិន្នន័យ)", "ប្រកាសខុស (ព្យួរទុក)"))</f>
        <v/>
      </c>
      <c r="L3040" s="418" t="inlineStr"/>
      <c r="M3040" s="418" t="inlineStr"/>
      <c r="N3040" s="455" t="n"/>
      <c r="O3040" s="455">
        <f>IF(W3040&lt;0,AI3040,I3040)</f>
        <v/>
      </c>
      <c r="P3040" s="455">
        <f>I3040-O3040</f>
        <v/>
      </c>
      <c r="Q3040" s="418" t="n"/>
      <c r="R3040" s="418" t="inlineStr">
        <is>
          <t>2021-04328</t>
        </is>
      </c>
      <c r="S3040" s="418" t="inlineStr"/>
      <c r="T3040" s="418">
        <f>R3040=S3040</f>
        <v/>
      </c>
      <c r="U3040" s="418">
        <f>AND(MONTH(F3040)=MONTH(Y3040), YEAR(F3040)=YEAR(Y3040))</f>
        <v/>
      </c>
      <c r="V3040" s="418">
        <f>AND(AC3040&lt;&gt;"", 'Company information'!D$4&lt;&gt;"", RIGHT(SUBSTITUTE(AC3040,"-",""),9)=RIGHT(SUBSTITUTE('Company information'!D$4,"-",""),9))</f>
        <v/>
      </c>
      <c r="W3040" s="418">
        <f>AI3040-I3040</f>
        <v/>
      </c>
      <c r="X3040" s="455" t="n"/>
      <c r="Y3040" s="417" t="n"/>
      <c r="Z3040" s="418" t="n"/>
      <c r="AA3040" s="418" t="n"/>
      <c r="AB3040" s="418" t="n"/>
      <c r="AC3040" s="418" t="n"/>
      <c r="AD3040" s="418" t="n"/>
      <c r="AE3040" s="455" t="n"/>
      <c r="AF3040" s="455" t="n"/>
      <c r="AG3040" s="455" t="n"/>
      <c r="AH3040" s="455" t="n"/>
      <c r="AI3040" s="455" t="n"/>
      <c r="AJ3040" s="455" t="n"/>
      <c r="AK3040" s="455" t="n"/>
      <c r="AL3040" s="455" t="n"/>
      <c r="AM3040" s="455" t="n"/>
      <c r="AN3040" s="455" t="n"/>
      <c r="AO3040" s="455" t="n"/>
      <c r="AP3040" s="455" t="n"/>
      <c r="AQ3040" s="455" t="n"/>
      <c r="AR3040" s="418" t="n"/>
      <c r="AS3040" s="418" t="n"/>
      <c r="AT3040" s="418" t="n"/>
    </row>
    <row r="3041">
      <c r="A3041" s="417" t="n">
        <v>3032</v>
      </c>
      <c r="B3041" s="418" t="inlineStr">
        <is>
          <t>ក្រដាសកាតុងធ្វើកេស</t>
        </is>
      </c>
      <c r="C3041" s="418" t="inlineStr">
        <is>
          <t>យី មីង ភែកឃីជីង ឯ.ក</t>
        </is>
      </c>
      <c r="D3041" s="418" t="inlineStr">
        <is>
          <t>B108-902101335</t>
        </is>
      </c>
      <c r="E3041" s="418" t="inlineStr">
        <is>
          <t>YM-0003</t>
        </is>
      </c>
      <c r="F3041" s="419" t="n">
        <v>44469</v>
      </c>
      <c r="G3041" s="420" t="n">
        <v>17092656</v>
      </c>
      <c r="H3041" s="418" t="n"/>
      <c r="I3041" s="455" t="n">
        <v>17092656</v>
      </c>
      <c r="J3041" s="418">
        <f>IF(L3041&lt;&gt;"",L3041,K3041)</f>
        <v/>
      </c>
      <c r="K3041" s="418">
        <f>IF(AND(T3041=TRUE, U3041=TRUE, V3041=TRUE), IF(W3041&lt;-0.05, "អនុញ្ញាត (អ្នកផ្គត់ផ្គង់ប្រកាសខ្វះ)", "បានប្រកាស (អនុញ្ញាត)"), IF(AND(T3041=FALSE, U3041=FALSE, V3041=FALSE), "ព្យួរទុក (មិនមានទិន្នន័យ)", "ប្រកាសខុស (ព្យួរទុក)"))</f>
        <v/>
      </c>
      <c r="L3041" s="418" t="inlineStr"/>
      <c r="M3041" s="418" t="inlineStr"/>
      <c r="N3041" s="455" t="n"/>
      <c r="O3041" s="455">
        <f>IF(W3041&lt;0,AI3041,I3041)</f>
        <v/>
      </c>
      <c r="P3041" s="455">
        <f>I3041-O3041</f>
        <v/>
      </c>
      <c r="Q3041" s="418" t="n"/>
      <c r="R3041" s="418" t="inlineStr">
        <is>
          <t>YM-0003</t>
        </is>
      </c>
      <c r="S3041" s="418" t="inlineStr"/>
      <c r="T3041" s="418">
        <f>R3041=S3041</f>
        <v/>
      </c>
      <c r="U3041" s="418">
        <f>AND(MONTH(F3041)=MONTH(Y3041), YEAR(F3041)=YEAR(Y3041))</f>
        <v/>
      </c>
      <c r="V3041" s="418">
        <f>AND(AC3041&lt;&gt;"", 'Company information'!D$4&lt;&gt;"", RIGHT(SUBSTITUTE(AC3041,"-",""),9)=RIGHT(SUBSTITUTE('Company information'!D$4,"-",""),9))</f>
        <v/>
      </c>
      <c r="W3041" s="418">
        <f>AI3041-I3041</f>
        <v/>
      </c>
      <c r="X3041" s="455" t="n"/>
      <c r="Y3041" s="417" t="n"/>
      <c r="Z3041" s="418" t="n"/>
      <c r="AA3041" s="418" t="n"/>
      <c r="AB3041" s="418" t="n"/>
      <c r="AC3041" s="418" t="n"/>
      <c r="AD3041" s="418" t="n"/>
      <c r="AE3041" s="455" t="n"/>
      <c r="AF3041" s="455" t="n"/>
      <c r="AG3041" s="455" t="n"/>
      <c r="AH3041" s="455" t="n"/>
      <c r="AI3041" s="455" t="n"/>
      <c r="AJ3041" s="455" t="n"/>
      <c r="AK3041" s="455" t="n"/>
      <c r="AL3041" s="455" t="n"/>
      <c r="AM3041" s="455" t="n"/>
      <c r="AN3041" s="455" t="n"/>
      <c r="AO3041" s="455" t="n"/>
      <c r="AP3041" s="455" t="n"/>
      <c r="AQ3041" s="455" t="n"/>
      <c r="AR3041" s="418" t="n"/>
      <c r="AS3041" s="418" t="n"/>
      <c r="AT3041" s="418" t="n"/>
    </row>
    <row r="3042">
      <c r="A3042" s="417" t="n">
        <v>3033</v>
      </c>
      <c r="B3042" s="418" t="inlineStr">
        <is>
          <t>Paper Label</t>
        </is>
      </c>
      <c r="C3042" s="418" t="inlineStr">
        <is>
          <t>ស៊ីន ហ្វី យ៉ាង ព្រីនធីង &amp; អិកសេសសឺរី ឯ.ក</t>
        </is>
      </c>
      <c r="D3042" s="418" t="inlineStr">
        <is>
          <t>K010-901906822</t>
        </is>
      </c>
      <c r="E3042" s="418" t="inlineStr">
        <is>
          <t>XFY-YD2021135</t>
        </is>
      </c>
      <c r="F3042" s="419" t="n">
        <v>44467</v>
      </c>
      <c r="G3042" s="420" t="n">
        <v>15337336</v>
      </c>
      <c r="H3042" s="418" t="n"/>
      <c r="I3042" s="455" t="n">
        <v>15337336</v>
      </c>
      <c r="J3042" s="418">
        <f>IF(L3042&lt;&gt;"",L3042,K3042)</f>
        <v/>
      </c>
      <c r="K3042" s="418">
        <f>IF(AND(T3042=TRUE, U3042=TRUE, V3042=TRUE), IF(W3042&lt;-0.05, "អនុញ្ញាត (អ្នកផ្គត់ផ្គង់ប្រកាសខ្វះ)", "បានប្រកាស (អនុញ្ញាត)"), IF(AND(T3042=FALSE, U3042=FALSE, V3042=FALSE), "ព្យួរទុក (មិនមានទិន្នន័យ)", "ប្រកាសខុស (ព្យួរទុក)"))</f>
        <v/>
      </c>
      <c r="L3042" s="418" t="inlineStr"/>
      <c r="M3042" s="418" t="inlineStr"/>
      <c r="N3042" s="455" t="n"/>
      <c r="O3042" s="455">
        <f>IF(W3042&lt;0,AI3042,I3042)</f>
        <v/>
      </c>
      <c r="P3042" s="455">
        <f>I3042-O3042</f>
        <v/>
      </c>
      <c r="Q3042" s="418" t="n"/>
      <c r="R3042" s="418" t="inlineStr">
        <is>
          <t>XFY-YD2021135</t>
        </is>
      </c>
      <c r="S3042" s="418" t="inlineStr"/>
      <c r="T3042" s="418">
        <f>R3042=S3042</f>
        <v/>
      </c>
      <c r="U3042" s="418">
        <f>AND(MONTH(F3042)=MONTH(Y3042), YEAR(F3042)=YEAR(Y3042))</f>
        <v/>
      </c>
      <c r="V3042" s="418">
        <f>AND(AC3042&lt;&gt;"", 'Company information'!D$4&lt;&gt;"", RIGHT(SUBSTITUTE(AC3042,"-",""),9)=RIGHT(SUBSTITUTE('Company information'!D$4,"-",""),9))</f>
        <v/>
      </c>
      <c r="W3042" s="418">
        <f>AI3042-I3042</f>
        <v/>
      </c>
      <c r="X3042" s="455" t="n"/>
      <c r="Y3042" s="417" t="n"/>
      <c r="Z3042" s="418" t="n"/>
      <c r="AA3042" s="418" t="n"/>
      <c r="AB3042" s="418" t="n"/>
      <c r="AC3042" s="418" t="n"/>
      <c r="AD3042" s="418" t="n"/>
      <c r="AE3042" s="455" t="n"/>
      <c r="AF3042" s="455" t="n"/>
      <c r="AG3042" s="455" t="n"/>
      <c r="AH3042" s="455" t="n"/>
      <c r="AI3042" s="455" t="n"/>
      <c r="AJ3042" s="455" t="n"/>
      <c r="AK3042" s="455" t="n"/>
      <c r="AL3042" s="455" t="n"/>
      <c r="AM3042" s="455" t="n"/>
      <c r="AN3042" s="455" t="n"/>
      <c r="AO3042" s="455" t="n"/>
      <c r="AP3042" s="455" t="n"/>
      <c r="AQ3042" s="455" t="n"/>
      <c r="AR3042" s="418" t="n"/>
      <c r="AS3042" s="418" t="n"/>
      <c r="AT3042" s="418" t="n"/>
    </row>
    <row r="3043">
      <c r="A3043" s="417" t="n">
        <v>3034</v>
      </c>
      <c r="B3043" s="418" t="inlineStr">
        <is>
          <t>ស្កុតថ្លា</t>
        </is>
      </c>
      <c r="C3043" s="418" t="inlineStr">
        <is>
          <t>ស៊ីន ឌីងយ័ន ស៊ូ មេធៀរៀល ឯ.ក</t>
        </is>
      </c>
      <c r="D3043" s="418" t="inlineStr">
        <is>
          <t>K010-902100418</t>
        </is>
      </c>
      <c r="E3043" s="418" t="inlineStr">
        <is>
          <t>0000067</t>
        </is>
      </c>
      <c r="F3043" s="419" t="n">
        <v>44478</v>
      </c>
      <c r="G3043" s="420" t="n">
        <v>1325675</v>
      </c>
      <c r="H3043" s="418" t="n"/>
      <c r="I3043" s="455" t="n">
        <v>1325675</v>
      </c>
      <c r="J3043" s="418">
        <f>IF(L3043&lt;&gt;"",L3043,K3043)</f>
        <v/>
      </c>
      <c r="K3043" s="418">
        <f>IF(AND(T3043=TRUE, U3043=TRUE, V3043=TRUE), IF(W3043&lt;-0.05, "អនុញ្ញាត (អ្នកផ្គត់ផ្គង់ប្រកាសខ្វះ)", "បានប្រកាស (អនុញ្ញាត)"), IF(AND(T3043=FALSE, U3043=FALSE, V3043=FALSE), "ព្យួរទុក (មិនមានទិន្នន័យ)", "ប្រកាសខុស (ព្យួរទុក)"))</f>
        <v/>
      </c>
      <c r="L3043" s="418" t="inlineStr"/>
      <c r="M3043" s="418" t="inlineStr"/>
      <c r="N3043" s="455" t="n"/>
      <c r="O3043" s="455">
        <f>IF(W3043&lt;0,AI3043,I3043)</f>
        <v/>
      </c>
      <c r="P3043" s="455">
        <f>I3043-O3043</f>
        <v/>
      </c>
      <c r="Q3043" s="418" t="n"/>
      <c r="R3043" s="418" t="inlineStr">
        <is>
          <t>0000067</t>
        </is>
      </c>
      <c r="S3043" s="418" t="inlineStr"/>
      <c r="T3043" s="418">
        <f>R3043=S3043</f>
        <v/>
      </c>
      <c r="U3043" s="418">
        <f>AND(MONTH(F3043)=MONTH(Y3043), YEAR(F3043)=YEAR(Y3043))</f>
        <v/>
      </c>
      <c r="V3043" s="418">
        <f>AND(AC3043&lt;&gt;"", 'Company information'!D$4&lt;&gt;"", RIGHT(SUBSTITUTE(AC3043,"-",""),9)=RIGHT(SUBSTITUTE('Company information'!D$4,"-",""),9))</f>
        <v/>
      </c>
      <c r="W3043" s="418">
        <f>AI3043-I3043</f>
        <v/>
      </c>
      <c r="X3043" s="455" t="n"/>
      <c r="Y3043" s="417" t="n"/>
      <c r="Z3043" s="418" t="n"/>
      <c r="AA3043" s="418" t="n"/>
      <c r="AB3043" s="418" t="n"/>
      <c r="AC3043" s="418" t="n"/>
      <c r="AD3043" s="418" t="n"/>
      <c r="AE3043" s="455" t="n"/>
      <c r="AF3043" s="455" t="n"/>
      <c r="AG3043" s="455" t="n"/>
      <c r="AH3043" s="455" t="n"/>
      <c r="AI3043" s="455" t="n"/>
      <c r="AJ3043" s="455" t="n"/>
      <c r="AK3043" s="455" t="n"/>
      <c r="AL3043" s="455" t="n"/>
      <c r="AM3043" s="455" t="n"/>
      <c r="AN3043" s="455" t="n"/>
      <c r="AO3043" s="455" t="n"/>
      <c r="AP3043" s="455" t="n"/>
      <c r="AQ3043" s="455" t="n"/>
      <c r="AR3043" s="418" t="n"/>
      <c r="AS3043" s="418" t="n"/>
      <c r="AT3043" s="418" t="n"/>
    </row>
    <row r="3044">
      <c r="A3044" s="417" t="n">
        <v>3035</v>
      </c>
      <c r="B3044" s="418" t="inlineStr">
        <is>
          <t>Color Box</t>
        </is>
      </c>
      <c r="C3044" s="418" t="inlineStr">
        <is>
          <t>វីង ចេង ភែកឃីជីង ឯ.ក</t>
        </is>
      </c>
      <c r="D3044" s="418" t="inlineStr">
        <is>
          <t>L001-902102915</t>
        </is>
      </c>
      <c r="E3044" s="418" t="inlineStr">
        <is>
          <t>TI0039</t>
        </is>
      </c>
      <c r="F3044" s="419" t="n">
        <v>44469</v>
      </c>
      <c r="G3044" s="420" t="n">
        <v>55826365</v>
      </c>
      <c r="H3044" s="418" t="n"/>
      <c r="I3044" s="455" t="n">
        <v>55826365</v>
      </c>
      <c r="J3044" s="418">
        <f>IF(L3044&lt;&gt;"",L3044,K3044)</f>
        <v/>
      </c>
      <c r="K3044" s="418">
        <f>IF(AND(T3044=TRUE, U3044=TRUE, V3044=TRUE), IF(W3044&lt;-0.05, "អនុញ្ញាត (អ្នកផ្គត់ផ្គង់ប្រកាសខ្វះ)", "បានប្រកាស (អនុញ្ញាត)"), IF(AND(T3044=FALSE, U3044=FALSE, V3044=FALSE), "ព្យួរទុក (មិនមានទិន្នន័យ)", "ប្រកាសខុស (ព្យួរទុក)"))</f>
        <v/>
      </c>
      <c r="L3044" s="418" t="inlineStr"/>
      <c r="M3044" s="418" t="inlineStr"/>
      <c r="N3044" s="455" t="n"/>
      <c r="O3044" s="455">
        <f>IF(W3044&lt;0,AI3044,I3044)</f>
        <v/>
      </c>
      <c r="P3044" s="455">
        <f>I3044-O3044</f>
        <v/>
      </c>
      <c r="Q3044" s="418" t="n"/>
      <c r="R3044" s="418" t="inlineStr">
        <is>
          <t>TI0039</t>
        </is>
      </c>
      <c r="S3044" s="418" t="inlineStr"/>
      <c r="T3044" s="418">
        <f>R3044=S3044</f>
        <v/>
      </c>
      <c r="U3044" s="418">
        <f>AND(MONTH(F3044)=MONTH(Y3044), YEAR(F3044)=YEAR(Y3044))</f>
        <v/>
      </c>
      <c r="V3044" s="418">
        <f>AND(AC3044&lt;&gt;"", 'Company information'!D$4&lt;&gt;"", RIGHT(SUBSTITUTE(AC3044,"-",""),9)=RIGHT(SUBSTITUTE('Company information'!D$4,"-",""),9))</f>
        <v/>
      </c>
      <c r="W3044" s="418">
        <f>AI3044-I3044</f>
        <v/>
      </c>
      <c r="X3044" s="455" t="n"/>
      <c r="Y3044" s="417" t="n"/>
      <c r="Z3044" s="418" t="n"/>
      <c r="AA3044" s="418" t="n"/>
      <c r="AB3044" s="418" t="n"/>
      <c r="AC3044" s="418" t="n"/>
      <c r="AD3044" s="418" t="n"/>
      <c r="AE3044" s="455" t="n"/>
      <c r="AF3044" s="455" t="n"/>
      <c r="AG3044" s="455" t="n"/>
      <c r="AH3044" s="455" t="n"/>
      <c r="AI3044" s="455" t="n"/>
      <c r="AJ3044" s="455" t="n"/>
      <c r="AK3044" s="455" t="n"/>
      <c r="AL3044" s="455" t="n"/>
      <c r="AM3044" s="455" t="n"/>
      <c r="AN3044" s="455" t="n"/>
      <c r="AO3044" s="455" t="n"/>
      <c r="AP3044" s="455" t="n"/>
      <c r="AQ3044" s="455" t="n"/>
      <c r="AR3044" s="418" t="n"/>
      <c r="AS3044" s="418" t="n"/>
      <c r="AT3044" s="418" t="n"/>
    </row>
    <row r="3045">
      <c r="A3045" s="417" t="n">
        <v>3036</v>
      </c>
      <c r="B3045" s="418" t="inlineStr">
        <is>
          <t>កេសកាតុង</t>
        </is>
      </c>
      <c r="C3045" s="418" t="inlineStr">
        <is>
          <t>ស៊ីងហ្គាពួរ កាតុង (ខេមបូឌា)</t>
        </is>
      </c>
      <c r="D3045" s="418" t="inlineStr">
        <is>
          <t>L001-100121322</t>
        </is>
      </c>
      <c r="E3045" s="418" t="inlineStr">
        <is>
          <t>V0017205</t>
        </is>
      </c>
      <c r="F3045" s="419" t="n">
        <v>44452</v>
      </c>
      <c r="G3045" s="420" t="n">
        <v>18840</v>
      </c>
      <c r="H3045" s="418" t="n"/>
      <c r="I3045" s="455" t="n">
        <v>18840</v>
      </c>
      <c r="J3045" s="418">
        <f>IF(L3045&lt;&gt;"",L3045,K3045)</f>
        <v/>
      </c>
      <c r="K3045" s="418">
        <f>IF(AND(T3045=TRUE, U3045=TRUE, V3045=TRUE), IF(W3045&lt;-0.05, "អនុញ្ញាត (អ្នកផ្គត់ផ្គង់ប្រកាសខ្វះ)", "បានប្រកាស (អនុញ្ញាត)"), IF(AND(T3045=FALSE, U3045=FALSE, V3045=FALSE), "ព្យួរទុក (មិនមានទិន្នន័យ)", "ប្រកាសខុស (ព្យួរទុក)"))</f>
        <v/>
      </c>
      <c r="L3045" s="418" t="inlineStr"/>
      <c r="M3045" s="418" t="inlineStr"/>
      <c r="N3045" s="455" t="n"/>
      <c r="O3045" s="455">
        <f>IF(W3045&lt;0,AI3045,I3045)</f>
        <v/>
      </c>
      <c r="P3045" s="455">
        <f>I3045-O3045</f>
        <v/>
      </c>
      <c r="Q3045" s="418" t="n"/>
      <c r="R3045" s="418" t="inlineStr">
        <is>
          <t>V0017205</t>
        </is>
      </c>
      <c r="S3045" s="418" t="inlineStr"/>
      <c r="T3045" s="418">
        <f>R3045=S3045</f>
        <v/>
      </c>
      <c r="U3045" s="418">
        <f>AND(MONTH(F3045)=MONTH(Y3045), YEAR(F3045)=YEAR(Y3045))</f>
        <v/>
      </c>
      <c r="V3045" s="418">
        <f>AND(AC3045&lt;&gt;"", 'Company information'!D$4&lt;&gt;"", RIGHT(SUBSTITUTE(AC3045,"-",""),9)=RIGHT(SUBSTITUTE('Company information'!D$4,"-",""),9))</f>
        <v/>
      </c>
      <c r="W3045" s="418">
        <f>AI3045-I3045</f>
        <v/>
      </c>
      <c r="X3045" s="455" t="n"/>
      <c r="Y3045" s="417" t="n"/>
      <c r="Z3045" s="418" t="n"/>
      <c r="AA3045" s="418" t="n"/>
      <c r="AB3045" s="418" t="n"/>
      <c r="AC3045" s="418" t="n"/>
      <c r="AD3045" s="418" t="n"/>
      <c r="AE3045" s="455" t="n"/>
      <c r="AF3045" s="455" t="n"/>
      <c r="AG3045" s="455" t="n"/>
      <c r="AH3045" s="455" t="n"/>
      <c r="AI3045" s="455" t="n"/>
      <c r="AJ3045" s="455" t="n"/>
      <c r="AK3045" s="455" t="n"/>
      <c r="AL3045" s="455" t="n"/>
      <c r="AM3045" s="455" t="n"/>
      <c r="AN3045" s="455" t="n"/>
      <c r="AO3045" s="455" t="n"/>
      <c r="AP3045" s="455" t="n"/>
      <c r="AQ3045" s="455" t="n"/>
      <c r="AR3045" s="418" t="n"/>
      <c r="AS3045" s="418" t="n"/>
      <c r="AT3045" s="418" t="n"/>
    </row>
    <row r="3046">
      <c r="A3046" s="417" t="n">
        <v>3037</v>
      </c>
      <c r="B3046" s="418" t="inlineStr">
        <is>
          <t>កេសកាតុង</t>
        </is>
      </c>
      <c r="C3046" s="418" t="inlineStr">
        <is>
          <t>ស៊ីងហ្គាពួរ កាតុង (ខេមបូឌា)</t>
        </is>
      </c>
      <c r="D3046" s="418" t="inlineStr">
        <is>
          <t>L001-100121322</t>
        </is>
      </c>
      <c r="E3046" s="418" t="inlineStr">
        <is>
          <t>V0017207</t>
        </is>
      </c>
      <c r="F3046" s="419" t="n">
        <v>44452</v>
      </c>
      <c r="G3046" s="420" t="n">
        <v>120097</v>
      </c>
      <c r="H3046" s="418" t="n"/>
      <c r="I3046" s="455" t="n">
        <v>120097</v>
      </c>
      <c r="J3046" s="418">
        <f>IF(L3046&lt;&gt;"",L3046,K3046)</f>
        <v/>
      </c>
      <c r="K3046" s="418">
        <f>IF(AND(T3046=TRUE, U3046=TRUE, V3046=TRUE), IF(W3046&lt;-0.05, "អនុញ្ញាត (អ្នកផ្គត់ផ្គង់ប្រកាសខ្វះ)", "បានប្រកាស (អនុញ្ញាត)"), IF(AND(T3046=FALSE, U3046=FALSE, V3046=FALSE), "ព្យួរទុក (មិនមានទិន្នន័យ)", "ប្រកាសខុស (ព្យួរទុក)"))</f>
        <v/>
      </c>
      <c r="L3046" s="418" t="inlineStr"/>
      <c r="M3046" s="418" t="inlineStr"/>
      <c r="N3046" s="455" t="n"/>
      <c r="O3046" s="455">
        <f>IF(W3046&lt;0,AI3046,I3046)</f>
        <v/>
      </c>
      <c r="P3046" s="455">
        <f>I3046-O3046</f>
        <v/>
      </c>
      <c r="Q3046" s="418" t="n"/>
      <c r="R3046" s="418" t="inlineStr">
        <is>
          <t>V0017207</t>
        </is>
      </c>
      <c r="S3046" s="418" t="inlineStr"/>
      <c r="T3046" s="418">
        <f>R3046=S3046</f>
        <v/>
      </c>
      <c r="U3046" s="418">
        <f>AND(MONTH(F3046)=MONTH(Y3046), YEAR(F3046)=YEAR(Y3046))</f>
        <v/>
      </c>
      <c r="V3046" s="418">
        <f>AND(AC3046&lt;&gt;"", 'Company information'!D$4&lt;&gt;"", RIGHT(SUBSTITUTE(AC3046,"-",""),9)=RIGHT(SUBSTITUTE('Company information'!D$4,"-",""),9))</f>
        <v/>
      </c>
      <c r="W3046" s="418">
        <f>AI3046-I3046</f>
        <v/>
      </c>
      <c r="X3046" s="455" t="n"/>
      <c r="Y3046" s="417" t="n"/>
      <c r="Z3046" s="418" t="n"/>
      <c r="AA3046" s="418" t="n"/>
      <c r="AB3046" s="418" t="n"/>
      <c r="AC3046" s="418" t="n"/>
      <c r="AD3046" s="418" t="n"/>
      <c r="AE3046" s="455" t="n"/>
      <c r="AF3046" s="455" t="n"/>
      <c r="AG3046" s="455" t="n"/>
      <c r="AH3046" s="455" t="n"/>
      <c r="AI3046" s="455" t="n"/>
      <c r="AJ3046" s="455" t="n"/>
      <c r="AK3046" s="455" t="n"/>
      <c r="AL3046" s="455" t="n"/>
      <c r="AM3046" s="455" t="n"/>
      <c r="AN3046" s="455" t="n"/>
      <c r="AO3046" s="455" t="n"/>
      <c r="AP3046" s="455" t="n"/>
      <c r="AQ3046" s="455" t="n"/>
      <c r="AR3046" s="418" t="n"/>
      <c r="AS3046" s="418" t="n"/>
      <c r="AT3046" s="418" t="n"/>
    </row>
    <row r="3047">
      <c r="A3047" s="417" t="n">
        <v>3038</v>
      </c>
      <c r="B3047" s="418" t="inlineStr">
        <is>
          <t>កេសកាតុង</t>
        </is>
      </c>
      <c r="C3047" s="418" t="inlineStr">
        <is>
          <t>ស៊ីងហ្គាពួរ កាតុង (ខេមបូឌា)</t>
        </is>
      </c>
      <c r="D3047" s="418" t="inlineStr">
        <is>
          <t>L001-100121322</t>
        </is>
      </c>
      <c r="E3047" s="418" t="inlineStr">
        <is>
          <t>V0017208</t>
        </is>
      </c>
      <c r="F3047" s="419" t="n">
        <v>44453</v>
      </c>
      <c r="G3047" s="420" t="n">
        <v>104013</v>
      </c>
      <c r="H3047" s="418" t="n"/>
      <c r="I3047" s="455" t="n">
        <v>104013</v>
      </c>
      <c r="J3047" s="418">
        <f>IF(L3047&lt;&gt;"",L3047,K3047)</f>
        <v/>
      </c>
      <c r="K3047" s="418">
        <f>IF(AND(T3047=TRUE, U3047=TRUE, V3047=TRUE), IF(W3047&lt;-0.05, "អនុញ្ញាត (អ្នកផ្គត់ផ្គង់ប្រកាសខ្វះ)", "បានប្រកាស (អនុញ្ញាត)"), IF(AND(T3047=FALSE, U3047=FALSE, V3047=FALSE), "ព្យួរទុក (មិនមានទិន្នន័យ)", "ប្រកាសខុស (ព្យួរទុក)"))</f>
        <v/>
      </c>
      <c r="L3047" s="418" t="inlineStr"/>
      <c r="M3047" s="418" t="inlineStr"/>
      <c r="N3047" s="455" t="n"/>
      <c r="O3047" s="455">
        <f>IF(W3047&lt;0,AI3047,I3047)</f>
        <v/>
      </c>
      <c r="P3047" s="455">
        <f>I3047-O3047</f>
        <v/>
      </c>
      <c r="Q3047" s="418" t="n"/>
      <c r="R3047" s="418" t="inlineStr">
        <is>
          <t>V0017208</t>
        </is>
      </c>
      <c r="S3047" s="418" t="inlineStr"/>
      <c r="T3047" s="418">
        <f>R3047=S3047</f>
        <v/>
      </c>
      <c r="U3047" s="418">
        <f>AND(MONTH(F3047)=MONTH(Y3047), YEAR(F3047)=YEAR(Y3047))</f>
        <v/>
      </c>
      <c r="V3047" s="418">
        <f>AND(AC3047&lt;&gt;"", 'Company information'!D$4&lt;&gt;"", RIGHT(SUBSTITUTE(AC3047,"-",""),9)=RIGHT(SUBSTITUTE('Company information'!D$4,"-",""),9))</f>
        <v/>
      </c>
      <c r="W3047" s="418">
        <f>AI3047-I3047</f>
        <v/>
      </c>
      <c r="X3047" s="455" t="n"/>
      <c r="Y3047" s="417" t="n"/>
      <c r="Z3047" s="418" t="n"/>
      <c r="AA3047" s="418" t="n"/>
      <c r="AB3047" s="418" t="n"/>
      <c r="AC3047" s="418" t="n"/>
      <c r="AD3047" s="418" t="n"/>
      <c r="AE3047" s="455" t="n"/>
      <c r="AF3047" s="455" t="n"/>
      <c r="AG3047" s="455" t="n"/>
      <c r="AH3047" s="455" t="n"/>
      <c r="AI3047" s="455" t="n"/>
      <c r="AJ3047" s="455" t="n"/>
      <c r="AK3047" s="455" t="n"/>
      <c r="AL3047" s="455" t="n"/>
      <c r="AM3047" s="455" t="n"/>
      <c r="AN3047" s="455" t="n"/>
      <c r="AO3047" s="455" t="n"/>
      <c r="AP3047" s="455" t="n"/>
      <c r="AQ3047" s="455" t="n"/>
      <c r="AR3047" s="418" t="n"/>
      <c r="AS3047" s="418" t="n"/>
      <c r="AT3047" s="418" t="n"/>
    </row>
    <row r="3048">
      <c r="A3048" s="417" t="n">
        <v>3039</v>
      </c>
      <c r="B3048" s="418" t="inlineStr">
        <is>
          <t>កេសកាតុង</t>
        </is>
      </c>
      <c r="C3048" s="418" t="inlineStr">
        <is>
          <t>ស៊ីងហ្គាពួរ កាតុង (ខេមបូឌា)</t>
        </is>
      </c>
      <c r="D3048" s="418" t="inlineStr">
        <is>
          <t>L001-100121322</t>
        </is>
      </c>
      <c r="E3048" s="418" t="inlineStr">
        <is>
          <t>V0017245</t>
        </is>
      </c>
      <c r="F3048" s="419" t="n">
        <v>44456</v>
      </c>
      <c r="G3048" s="420" t="n">
        <v>627349</v>
      </c>
      <c r="H3048" s="418" t="n"/>
      <c r="I3048" s="455" t="n">
        <v>627349</v>
      </c>
      <c r="J3048" s="418">
        <f>IF(L3048&lt;&gt;"",L3048,K3048)</f>
        <v/>
      </c>
      <c r="K3048" s="418">
        <f>IF(AND(T3048=TRUE, U3048=TRUE, V3048=TRUE), IF(W3048&lt;-0.05, "អនុញ្ញាត (អ្នកផ្គត់ផ្គង់ប្រកាសខ្វះ)", "បានប្រកាស (អនុញ្ញាត)"), IF(AND(T3048=FALSE, U3048=FALSE, V3048=FALSE), "ព្យួរទុក (មិនមានទិន្នន័យ)", "ប្រកាសខុស (ព្យួរទុក)"))</f>
        <v/>
      </c>
      <c r="L3048" s="418" t="inlineStr"/>
      <c r="M3048" s="418" t="inlineStr"/>
      <c r="N3048" s="455" t="n"/>
      <c r="O3048" s="455">
        <f>IF(W3048&lt;0,AI3048,I3048)</f>
        <v/>
      </c>
      <c r="P3048" s="455">
        <f>I3048-O3048</f>
        <v/>
      </c>
      <c r="Q3048" s="418" t="n"/>
      <c r="R3048" s="418" t="inlineStr">
        <is>
          <t>V0017245</t>
        </is>
      </c>
      <c r="S3048" s="418" t="inlineStr"/>
      <c r="T3048" s="418">
        <f>R3048=S3048</f>
        <v/>
      </c>
      <c r="U3048" s="418">
        <f>AND(MONTH(F3048)=MONTH(Y3048), YEAR(F3048)=YEAR(Y3048))</f>
        <v/>
      </c>
      <c r="V3048" s="418">
        <f>AND(AC3048&lt;&gt;"", 'Company information'!D$4&lt;&gt;"", RIGHT(SUBSTITUTE(AC3048,"-",""),9)=RIGHT(SUBSTITUTE('Company information'!D$4,"-",""),9))</f>
        <v/>
      </c>
      <c r="W3048" s="418">
        <f>AI3048-I3048</f>
        <v/>
      </c>
      <c r="X3048" s="455" t="n"/>
      <c r="Y3048" s="417" t="n"/>
      <c r="Z3048" s="418" t="n"/>
      <c r="AA3048" s="418" t="n"/>
      <c r="AB3048" s="418" t="n"/>
      <c r="AC3048" s="418" t="n"/>
      <c r="AD3048" s="418" t="n"/>
      <c r="AE3048" s="455" t="n"/>
      <c r="AF3048" s="455" t="n"/>
      <c r="AG3048" s="455" t="n"/>
      <c r="AH3048" s="455" t="n"/>
      <c r="AI3048" s="455" t="n"/>
      <c r="AJ3048" s="455" t="n"/>
      <c r="AK3048" s="455" t="n"/>
      <c r="AL3048" s="455" t="n"/>
      <c r="AM3048" s="455" t="n"/>
      <c r="AN3048" s="455" t="n"/>
      <c r="AO3048" s="455" t="n"/>
      <c r="AP3048" s="455" t="n"/>
      <c r="AQ3048" s="455" t="n"/>
      <c r="AR3048" s="418" t="n"/>
      <c r="AS3048" s="418" t="n"/>
      <c r="AT3048" s="418" t="n"/>
    </row>
    <row r="3049">
      <c r="A3049" s="417" t="n">
        <v>3040</v>
      </c>
      <c r="B3049" s="418" t="inlineStr">
        <is>
          <t>កេសកាតុង</t>
        </is>
      </c>
      <c r="C3049" s="418" t="inlineStr">
        <is>
          <t>ស៊ីងហ្គាពួរ កាតុង (ខេមបូឌា)</t>
        </is>
      </c>
      <c r="D3049" s="418" t="inlineStr">
        <is>
          <t>L001-100121322</t>
        </is>
      </c>
      <c r="E3049" s="418" t="inlineStr">
        <is>
          <t>V0017313</t>
        </is>
      </c>
      <c r="F3049" s="419" t="n">
        <v>44462</v>
      </c>
      <c r="G3049" s="420" t="n">
        <v>654714</v>
      </c>
      <c r="H3049" s="418" t="n"/>
      <c r="I3049" s="455" t="n">
        <v>654714</v>
      </c>
      <c r="J3049" s="418">
        <f>IF(L3049&lt;&gt;"",L3049,K3049)</f>
        <v/>
      </c>
      <c r="K3049" s="418">
        <f>IF(AND(T3049=TRUE, U3049=TRUE, V3049=TRUE), IF(W3049&lt;-0.05, "អនុញ្ញាត (អ្នកផ្គត់ផ្គង់ប្រកាសខ្វះ)", "បានប្រកាស (អនុញ្ញាត)"), IF(AND(T3049=FALSE, U3049=FALSE, V3049=FALSE), "ព្យួរទុក (មិនមានទិន្នន័យ)", "ប្រកាសខុស (ព្យួរទុក)"))</f>
        <v/>
      </c>
      <c r="L3049" s="418" t="inlineStr"/>
      <c r="M3049" s="418" t="inlineStr"/>
      <c r="N3049" s="455" t="n"/>
      <c r="O3049" s="455">
        <f>IF(W3049&lt;0,AI3049,I3049)</f>
        <v/>
      </c>
      <c r="P3049" s="455">
        <f>I3049-O3049</f>
        <v/>
      </c>
      <c r="Q3049" s="418" t="n"/>
      <c r="R3049" s="418" t="inlineStr">
        <is>
          <t>V0017313</t>
        </is>
      </c>
      <c r="S3049" s="418" t="inlineStr"/>
      <c r="T3049" s="418">
        <f>R3049=S3049</f>
        <v/>
      </c>
      <c r="U3049" s="418">
        <f>AND(MONTH(F3049)=MONTH(Y3049), YEAR(F3049)=YEAR(Y3049))</f>
        <v/>
      </c>
      <c r="V3049" s="418">
        <f>AND(AC3049&lt;&gt;"", 'Company information'!D$4&lt;&gt;"", RIGHT(SUBSTITUTE(AC3049,"-",""),9)=RIGHT(SUBSTITUTE('Company information'!D$4,"-",""),9))</f>
        <v/>
      </c>
      <c r="W3049" s="418">
        <f>AI3049-I3049</f>
        <v/>
      </c>
      <c r="X3049" s="455" t="n"/>
      <c r="Y3049" s="417" t="n"/>
      <c r="Z3049" s="418" t="n"/>
      <c r="AA3049" s="418" t="n"/>
      <c r="AB3049" s="418" t="n"/>
      <c r="AC3049" s="418" t="n"/>
      <c r="AD3049" s="418" t="n"/>
      <c r="AE3049" s="455" t="n"/>
      <c r="AF3049" s="455" t="n"/>
      <c r="AG3049" s="455" t="n"/>
      <c r="AH3049" s="455" t="n"/>
      <c r="AI3049" s="455" t="n"/>
      <c r="AJ3049" s="455" t="n"/>
      <c r="AK3049" s="455" t="n"/>
      <c r="AL3049" s="455" t="n"/>
      <c r="AM3049" s="455" t="n"/>
      <c r="AN3049" s="455" t="n"/>
      <c r="AO3049" s="455" t="n"/>
      <c r="AP3049" s="455" t="n"/>
      <c r="AQ3049" s="455" t="n"/>
      <c r="AR3049" s="418" t="n"/>
      <c r="AS3049" s="418" t="n"/>
      <c r="AT3049" s="418" t="n"/>
    </row>
    <row r="3050">
      <c r="A3050" s="417" t="n">
        <v>3041</v>
      </c>
      <c r="B3050" s="418" t="inlineStr">
        <is>
          <t>កេសកាតុង</t>
        </is>
      </c>
      <c r="C3050" s="418" t="inlineStr">
        <is>
          <t>ស៊ីងហ្គាពួរ កាតុង (ខេមបូឌា)</t>
        </is>
      </c>
      <c r="D3050" s="418" t="inlineStr">
        <is>
          <t>L001-100121322</t>
        </is>
      </c>
      <c r="E3050" s="418" t="inlineStr">
        <is>
          <t>V0017354</t>
        </is>
      </c>
      <c r="F3050" s="419" t="n">
        <v>44467</v>
      </c>
      <c r="G3050" s="420" t="n">
        <v>734859</v>
      </c>
      <c r="H3050" s="418" t="n"/>
      <c r="I3050" s="455" t="n">
        <v>734859</v>
      </c>
      <c r="J3050" s="418">
        <f>IF(L3050&lt;&gt;"",L3050,K3050)</f>
        <v/>
      </c>
      <c r="K3050" s="418">
        <f>IF(AND(T3050=TRUE, U3050=TRUE, V3050=TRUE), IF(W3050&lt;-0.05, "អនុញ្ញាត (អ្នកផ្គត់ផ្គង់ប្រកាសខ្វះ)", "បានប្រកាស (អនុញ្ញាត)"), IF(AND(T3050=FALSE, U3050=FALSE, V3050=FALSE), "ព្យួរទុក (មិនមានទិន្នន័យ)", "ប្រកាសខុស (ព្យួរទុក)"))</f>
        <v/>
      </c>
      <c r="L3050" s="418" t="inlineStr"/>
      <c r="M3050" s="418" t="inlineStr"/>
      <c r="N3050" s="455" t="n"/>
      <c r="O3050" s="455">
        <f>IF(W3050&lt;0,AI3050,I3050)</f>
        <v/>
      </c>
      <c r="P3050" s="455">
        <f>I3050-O3050</f>
        <v/>
      </c>
      <c r="Q3050" s="418" t="n"/>
      <c r="R3050" s="418" t="inlineStr">
        <is>
          <t>V0017354</t>
        </is>
      </c>
      <c r="S3050" s="418" t="inlineStr"/>
      <c r="T3050" s="418">
        <f>R3050=S3050</f>
        <v/>
      </c>
      <c r="U3050" s="418">
        <f>AND(MONTH(F3050)=MONTH(Y3050), YEAR(F3050)=YEAR(Y3050))</f>
        <v/>
      </c>
      <c r="V3050" s="418">
        <f>AND(AC3050&lt;&gt;"", 'Company information'!D$4&lt;&gt;"", RIGHT(SUBSTITUTE(AC3050,"-",""),9)=RIGHT(SUBSTITUTE('Company information'!D$4,"-",""),9))</f>
        <v/>
      </c>
      <c r="W3050" s="418">
        <f>AI3050-I3050</f>
        <v/>
      </c>
      <c r="X3050" s="455" t="n"/>
      <c r="Y3050" s="417" t="n"/>
      <c r="Z3050" s="418" t="n"/>
      <c r="AA3050" s="418" t="n"/>
      <c r="AB3050" s="418" t="n"/>
      <c r="AC3050" s="418" t="n"/>
      <c r="AD3050" s="418" t="n"/>
      <c r="AE3050" s="455" t="n"/>
      <c r="AF3050" s="455" t="n"/>
      <c r="AG3050" s="455" t="n"/>
      <c r="AH3050" s="455" t="n"/>
      <c r="AI3050" s="455" t="n"/>
      <c r="AJ3050" s="455" t="n"/>
      <c r="AK3050" s="455" t="n"/>
      <c r="AL3050" s="455" t="n"/>
      <c r="AM3050" s="455" t="n"/>
      <c r="AN3050" s="455" t="n"/>
      <c r="AO3050" s="455" t="n"/>
      <c r="AP3050" s="455" t="n"/>
      <c r="AQ3050" s="455" t="n"/>
      <c r="AR3050" s="418" t="n"/>
      <c r="AS3050" s="418" t="n"/>
      <c r="AT3050" s="418" t="n"/>
    </row>
    <row r="3051">
      <c r="A3051" s="417" t="n">
        <v>3042</v>
      </c>
      <c r="B3051" s="418" t="inlineStr">
        <is>
          <t>កេសកាតុង</t>
        </is>
      </c>
      <c r="C3051" s="418" t="inlineStr">
        <is>
          <t>ស៊ីងហ្គាពួរ កាតុង (ខេមបូឌា)</t>
        </is>
      </c>
      <c r="D3051" s="418" t="inlineStr">
        <is>
          <t>L001-100121322</t>
        </is>
      </c>
      <c r="E3051" s="418" t="inlineStr">
        <is>
          <t>V0017355</t>
        </is>
      </c>
      <c r="F3051" s="419" t="n">
        <v>44467</v>
      </c>
      <c r="G3051" s="420" t="n">
        <v>843939</v>
      </c>
      <c r="H3051" s="418" t="n"/>
      <c r="I3051" s="455" t="n">
        <v>843939</v>
      </c>
      <c r="J3051" s="418">
        <f>IF(L3051&lt;&gt;"",L3051,K3051)</f>
        <v/>
      </c>
      <c r="K3051" s="418">
        <f>IF(AND(T3051=TRUE, U3051=TRUE, V3051=TRUE), IF(W3051&lt;-0.05, "អនុញ្ញាត (អ្នកផ្គត់ផ្គង់ប្រកាសខ្វះ)", "បានប្រកាស (អនុញ្ញាត)"), IF(AND(T3051=FALSE, U3051=FALSE, V3051=FALSE), "ព្យួរទុក (មិនមានទិន្នន័យ)", "ប្រកាសខុស (ព្យួរទុក)"))</f>
        <v/>
      </c>
      <c r="L3051" s="418" t="inlineStr"/>
      <c r="M3051" s="418" t="inlineStr"/>
      <c r="N3051" s="455" t="n"/>
      <c r="O3051" s="455">
        <f>IF(W3051&lt;0,AI3051,I3051)</f>
        <v/>
      </c>
      <c r="P3051" s="455">
        <f>I3051-O3051</f>
        <v/>
      </c>
      <c r="Q3051" s="418" t="n"/>
      <c r="R3051" s="418" t="inlineStr">
        <is>
          <t>V0017355</t>
        </is>
      </c>
      <c r="S3051" s="418" t="inlineStr"/>
      <c r="T3051" s="418">
        <f>R3051=S3051</f>
        <v/>
      </c>
      <c r="U3051" s="418">
        <f>AND(MONTH(F3051)=MONTH(Y3051), YEAR(F3051)=YEAR(Y3051))</f>
        <v/>
      </c>
      <c r="V3051" s="418">
        <f>AND(AC3051&lt;&gt;"", 'Company information'!D$4&lt;&gt;"", RIGHT(SUBSTITUTE(AC3051,"-",""),9)=RIGHT(SUBSTITUTE('Company information'!D$4,"-",""),9))</f>
        <v/>
      </c>
      <c r="W3051" s="418">
        <f>AI3051-I3051</f>
        <v/>
      </c>
      <c r="X3051" s="455" t="n"/>
      <c r="Y3051" s="417" t="n"/>
      <c r="Z3051" s="418" t="n"/>
      <c r="AA3051" s="418" t="n"/>
      <c r="AB3051" s="418" t="n"/>
      <c r="AC3051" s="418" t="n"/>
      <c r="AD3051" s="418" t="n"/>
      <c r="AE3051" s="455" t="n"/>
      <c r="AF3051" s="455" t="n"/>
      <c r="AG3051" s="455" t="n"/>
      <c r="AH3051" s="455" t="n"/>
      <c r="AI3051" s="455" t="n"/>
      <c r="AJ3051" s="455" t="n"/>
      <c r="AK3051" s="455" t="n"/>
      <c r="AL3051" s="455" t="n"/>
      <c r="AM3051" s="455" t="n"/>
      <c r="AN3051" s="455" t="n"/>
      <c r="AO3051" s="455" t="n"/>
      <c r="AP3051" s="455" t="n"/>
      <c r="AQ3051" s="455" t="n"/>
      <c r="AR3051" s="418" t="n"/>
      <c r="AS3051" s="418" t="n"/>
      <c r="AT3051" s="418" t="n"/>
    </row>
    <row r="3052">
      <c r="A3052" s="417" t="n">
        <v>3043</v>
      </c>
      <c r="B3052" s="418" t="inlineStr">
        <is>
          <t>កេសកាតុង</t>
        </is>
      </c>
      <c r="C3052" s="418" t="inlineStr">
        <is>
          <t>ស៊ីងហ្គាពួរ កាតុង (ខេមបូឌា)</t>
        </is>
      </c>
      <c r="D3052" s="418" t="inlineStr">
        <is>
          <t>L001-100121322</t>
        </is>
      </c>
      <c r="E3052" s="418" t="inlineStr">
        <is>
          <t>V0017366</t>
        </is>
      </c>
      <c r="F3052" s="419" t="n">
        <v>44468</v>
      </c>
      <c r="G3052" s="420" t="n">
        <v>318798</v>
      </c>
      <c r="H3052" s="418" t="n"/>
      <c r="I3052" s="455" t="n">
        <v>318798</v>
      </c>
      <c r="J3052" s="418">
        <f>IF(L3052&lt;&gt;"",L3052,K3052)</f>
        <v/>
      </c>
      <c r="K3052" s="418">
        <f>IF(AND(T3052=TRUE, U3052=TRUE, V3052=TRUE), IF(W3052&lt;-0.05, "អនុញ្ញាត (អ្នកផ្គត់ផ្គង់ប្រកាសខ្វះ)", "បានប្រកាស (អនុញ្ញាត)"), IF(AND(T3052=FALSE, U3052=FALSE, V3052=FALSE), "ព្យួរទុក (មិនមានទិន្នន័យ)", "ប្រកាសខុស (ព្យួរទុក)"))</f>
        <v/>
      </c>
      <c r="L3052" s="418" t="inlineStr"/>
      <c r="M3052" s="418" t="inlineStr"/>
      <c r="N3052" s="455" t="n"/>
      <c r="O3052" s="455">
        <f>IF(W3052&lt;0,AI3052,I3052)</f>
        <v/>
      </c>
      <c r="P3052" s="455">
        <f>I3052-O3052</f>
        <v/>
      </c>
      <c r="Q3052" s="418" t="n"/>
      <c r="R3052" s="418" t="inlineStr">
        <is>
          <t>V0017366</t>
        </is>
      </c>
      <c r="S3052" s="418" t="inlineStr"/>
      <c r="T3052" s="418">
        <f>R3052=S3052</f>
        <v/>
      </c>
      <c r="U3052" s="418">
        <f>AND(MONTH(F3052)=MONTH(Y3052), YEAR(F3052)=YEAR(Y3052))</f>
        <v/>
      </c>
      <c r="V3052" s="418">
        <f>AND(AC3052&lt;&gt;"", 'Company information'!D$4&lt;&gt;"", RIGHT(SUBSTITUTE(AC3052,"-",""),9)=RIGHT(SUBSTITUTE('Company information'!D$4,"-",""),9))</f>
        <v/>
      </c>
      <c r="W3052" s="418">
        <f>AI3052-I3052</f>
        <v/>
      </c>
      <c r="X3052" s="455" t="n"/>
      <c r="Y3052" s="417" t="n"/>
      <c r="Z3052" s="418" t="n"/>
      <c r="AA3052" s="418" t="n"/>
      <c r="AB3052" s="418" t="n"/>
      <c r="AC3052" s="418" t="n"/>
      <c r="AD3052" s="418" t="n"/>
      <c r="AE3052" s="455" t="n"/>
      <c r="AF3052" s="455" t="n"/>
      <c r="AG3052" s="455" t="n"/>
      <c r="AH3052" s="455" t="n"/>
      <c r="AI3052" s="455" t="n"/>
      <c r="AJ3052" s="455" t="n"/>
      <c r="AK3052" s="455" t="n"/>
      <c r="AL3052" s="455" t="n"/>
      <c r="AM3052" s="455" t="n"/>
      <c r="AN3052" s="455" t="n"/>
      <c r="AO3052" s="455" t="n"/>
      <c r="AP3052" s="455" t="n"/>
      <c r="AQ3052" s="455" t="n"/>
      <c r="AR3052" s="418" t="n"/>
      <c r="AS3052" s="418" t="n"/>
      <c r="AT3052" s="418" t="n"/>
    </row>
    <row r="3053">
      <c r="A3053" s="417" t="n">
        <v>3044</v>
      </c>
      <c r="B3053" s="418" t="inlineStr">
        <is>
          <t>កេសកាតុង</t>
        </is>
      </c>
      <c r="C3053" s="418" t="inlineStr">
        <is>
          <t>ស៊ីងហ្គាពួរ កាតុង (ខេមបូឌា)</t>
        </is>
      </c>
      <c r="D3053" s="418" t="inlineStr">
        <is>
          <t>L001-100121322</t>
        </is>
      </c>
      <c r="E3053" s="418" t="inlineStr">
        <is>
          <t>V0017365</t>
        </is>
      </c>
      <c r="F3053" s="419" t="n">
        <v>44468</v>
      </c>
      <c r="G3053" s="420" t="n">
        <v>389547</v>
      </c>
      <c r="H3053" s="418" t="n"/>
      <c r="I3053" s="455" t="n">
        <v>389547</v>
      </c>
      <c r="J3053" s="418">
        <f>IF(L3053&lt;&gt;"",L3053,K3053)</f>
        <v/>
      </c>
      <c r="K3053" s="418">
        <f>IF(AND(T3053=TRUE, U3053=TRUE, V3053=TRUE), IF(W3053&lt;-0.05, "អនុញ្ញាត (អ្នកផ្គត់ផ្គង់ប្រកាសខ្វះ)", "បានប្រកាស (អនុញ្ញាត)"), IF(AND(T3053=FALSE, U3053=FALSE, V3053=FALSE), "ព្យួរទុក (មិនមានទិន្នន័យ)", "ប្រកាសខុស (ព្យួរទុក)"))</f>
        <v/>
      </c>
      <c r="L3053" s="418" t="inlineStr"/>
      <c r="M3053" s="418" t="inlineStr"/>
      <c r="N3053" s="455" t="n"/>
      <c r="O3053" s="455">
        <f>IF(W3053&lt;0,AI3053,I3053)</f>
        <v/>
      </c>
      <c r="P3053" s="455">
        <f>I3053-O3053</f>
        <v/>
      </c>
      <c r="Q3053" s="418" t="n"/>
      <c r="R3053" s="418" t="inlineStr">
        <is>
          <t>V0017365</t>
        </is>
      </c>
      <c r="S3053" s="418" t="inlineStr"/>
      <c r="T3053" s="418">
        <f>R3053=S3053</f>
        <v/>
      </c>
      <c r="U3053" s="418">
        <f>AND(MONTH(F3053)=MONTH(Y3053), YEAR(F3053)=YEAR(Y3053))</f>
        <v/>
      </c>
      <c r="V3053" s="418">
        <f>AND(AC3053&lt;&gt;"", 'Company information'!D$4&lt;&gt;"", RIGHT(SUBSTITUTE(AC3053,"-",""),9)=RIGHT(SUBSTITUTE('Company information'!D$4,"-",""),9))</f>
        <v/>
      </c>
      <c r="W3053" s="418">
        <f>AI3053-I3053</f>
        <v/>
      </c>
      <c r="X3053" s="455" t="n"/>
      <c r="Y3053" s="417" t="n"/>
      <c r="Z3053" s="418" t="n"/>
      <c r="AA3053" s="418" t="n"/>
      <c r="AB3053" s="418" t="n"/>
      <c r="AC3053" s="418" t="n"/>
      <c r="AD3053" s="418" t="n"/>
      <c r="AE3053" s="455" t="n"/>
      <c r="AF3053" s="455" t="n"/>
      <c r="AG3053" s="455" t="n"/>
      <c r="AH3053" s="455" t="n"/>
      <c r="AI3053" s="455" t="n"/>
      <c r="AJ3053" s="455" t="n"/>
      <c r="AK3053" s="455" t="n"/>
      <c r="AL3053" s="455" t="n"/>
      <c r="AM3053" s="455" t="n"/>
      <c r="AN3053" s="455" t="n"/>
      <c r="AO3053" s="455" t="n"/>
      <c r="AP3053" s="455" t="n"/>
      <c r="AQ3053" s="455" t="n"/>
      <c r="AR3053" s="418" t="n"/>
      <c r="AS3053" s="418" t="n"/>
      <c r="AT3053" s="418" t="n"/>
    </row>
    <row r="3054">
      <c r="A3054" s="417" t="n">
        <v>3045</v>
      </c>
      <c r="B3054" s="418" t="inlineStr">
        <is>
          <t>សំភារះសំណង</t>
        </is>
      </c>
      <c r="C3054" s="418" t="inlineStr">
        <is>
          <t>ឈាន យូ គ័រ ជី ឯ.ក</t>
        </is>
      </c>
      <c r="D3054" s="418" t="inlineStr">
        <is>
          <t>K010-901900368</t>
        </is>
      </c>
      <c r="E3054" s="418" t="inlineStr">
        <is>
          <t>QYTI-21-00011</t>
        </is>
      </c>
      <c r="F3054" s="419" t="n">
        <v>44386</v>
      </c>
      <c r="G3054" s="420" t="n">
        <v>1451479</v>
      </c>
      <c r="H3054" s="418" t="n"/>
      <c r="I3054" s="455" t="n">
        <v>1451479</v>
      </c>
      <c r="J3054" s="418">
        <f>IF(L3054&lt;&gt;"",L3054,K3054)</f>
        <v/>
      </c>
      <c r="K3054" s="418">
        <f>IF(AND(T3054=TRUE, U3054=TRUE, V3054=TRUE), IF(W3054&lt;-0.05, "អនុញ្ញាត (អ្នកផ្គត់ផ្គង់ប្រកាសខ្វះ)", "បានប្រកាស (អនុញ្ញាត)"), IF(AND(T3054=FALSE, U3054=FALSE, V3054=FALSE), "ព្យួរទុក (មិនមានទិន្នន័យ)", "ប្រកាសខុស (ព្យួរទុក)"))</f>
        <v/>
      </c>
      <c r="L3054" s="418" t="inlineStr"/>
      <c r="M3054" s="418" t="inlineStr"/>
      <c r="N3054" s="455" t="n"/>
      <c r="O3054" s="455">
        <f>IF(W3054&lt;0,AI3054,I3054)</f>
        <v/>
      </c>
      <c r="P3054" s="455">
        <f>I3054-O3054</f>
        <v/>
      </c>
      <c r="Q3054" s="418" t="n"/>
      <c r="R3054" s="418" t="inlineStr">
        <is>
          <t>QYTI-21-00011</t>
        </is>
      </c>
      <c r="S3054" s="418" t="inlineStr"/>
      <c r="T3054" s="418">
        <f>R3054=S3054</f>
        <v/>
      </c>
      <c r="U3054" s="418">
        <f>AND(MONTH(F3054)=MONTH(Y3054), YEAR(F3054)=YEAR(Y3054))</f>
        <v/>
      </c>
      <c r="V3054" s="418">
        <f>AND(AC3054&lt;&gt;"", 'Company information'!D$4&lt;&gt;"", RIGHT(SUBSTITUTE(AC3054,"-",""),9)=RIGHT(SUBSTITUTE('Company information'!D$4,"-",""),9))</f>
        <v/>
      </c>
      <c r="W3054" s="418">
        <f>AI3054-I3054</f>
        <v/>
      </c>
      <c r="X3054" s="455" t="n"/>
      <c r="Y3054" s="417" t="n"/>
      <c r="Z3054" s="418" t="n"/>
      <c r="AA3054" s="418" t="n"/>
      <c r="AB3054" s="418" t="n"/>
      <c r="AC3054" s="418" t="n"/>
      <c r="AD3054" s="418" t="n"/>
      <c r="AE3054" s="455" t="n"/>
      <c r="AF3054" s="455" t="n"/>
      <c r="AG3054" s="455" t="n"/>
      <c r="AH3054" s="455" t="n"/>
      <c r="AI3054" s="455" t="n"/>
      <c r="AJ3054" s="455" t="n"/>
      <c r="AK3054" s="455" t="n"/>
      <c r="AL3054" s="455" t="n"/>
      <c r="AM3054" s="455" t="n"/>
      <c r="AN3054" s="455" t="n"/>
      <c r="AO3054" s="455" t="n"/>
      <c r="AP3054" s="455" t="n"/>
      <c r="AQ3054" s="455" t="n"/>
      <c r="AR3054" s="418" t="n"/>
      <c r="AS3054" s="418" t="n"/>
      <c r="AT3054" s="418" t="n"/>
    </row>
    <row r="3055">
      <c r="A3055" s="417" t="n">
        <v>3046</v>
      </c>
      <c r="B3055" s="418" t="inlineStr">
        <is>
          <t>ផ្លាកក្រដាសនិងក្រដាស</t>
        </is>
      </c>
      <c r="C3055" s="418" t="inlineStr">
        <is>
          <t>ដុងគ័ន ស៊ីធី ហ្វាញស្តារ ព្រីនធីង (ខេមបូឌា)</t>
        </is>
      </c>
      <c r="D3055" s="418" t="inlineStr">
        <is>
          <t>L001-100193021</t>
        </is>
      </c>
      <c r="E3055" s="418" t="inlineStr">
        <is>
          <t>000455</t>
        </is>
      </c>
      <c r="F3055" s="419" t="n">
        <v>44469</v>
      </c>
      <c r="G3055" s="420" t="n">
        <v>52007956</v>
      </c>
      <c r="H3055" s="418" t="n"/>
      <c r="I3055" s="455" t="n">
        <v>52007956</v>
      </c>
      <c r="J3055" s="418">
        <f>IF(L3055&lt;&gt;"",L3055,K3055)</f>
        <v/>
      </c>
      <c r="K3055" s="418">
        <f>IF(AND(T3055=TRUE, U3055=TRUE, V3055=TRUE), IF(W3055&lt;-0.05, "អនុញ្ញាត (អ្នកផ្គត់ផ្គង់ប្រកាសខ្វះ)", "បានប្រកាស (អនុញ្ញាត)"), IF(AND(T3055=FALSE, U3055=FALSE, V3055=FALSE), "ព្យួរទុក (មិនមានទិន្នន័យ)", "ប្រកាសខុស (ព្យួរទុក)"))</f>
        <v/>
      </c>
      <c r="L3055" s="418" t="inlineStr"/>
      <c r="M3055" s="418" t="inlineStr"/>
      <c r="N3055" s="455" t="n"/>
      <c r="O3055" s="455">
        <f>IF(W3055&lt;0,AI3055,I3055)</f>
        <v/>
      </c>
      <c r="P3055" s="455">
        <f>I3055-O3055</f>
        <v/>
      </c>
      <c r="Q3055" s="418" t="n"/>
      <c r="R3055" s="418" t="inlineStr">
        <is>
          <t>000455</t>
        </is>
      </c>
      <c r="S3055" s="418" t="inlineStr"/>
      <c r="T3055" s="418">
        <f>R3055=S3055</f>
        <v/>
      </c>
      <c r="U3055" s="418">
        <f>AND(MONTH(F3055)=MONTH(Y3055), YEAR(F3055)=YEAR(Y3055))</f>
        <v/>
      </c>
      <c r="V3055" s="418">
        <f>AND(AC3055&lt;&gt;"", 'Company information'!D$4&lt;&gt;"", RIGHT(SUBSTITUTE(AC3055,"-",""),9)=RIGHT(SUBSTITUTE('Company information'!D$4,"-",""),9))</f>
        <v/>
      </c>
      <c r="W3055" s="418">
        <f>AI3055-I3055</f>
        <v/>
      </c>
      <c r="X3055" s="455" t="n"/>
      <c r="Y3055" s="417" t="n"/>
      <c r="Z3055" s="418" t="n"/>
      <c r="AA3055" s="418" t="n"/>
      <c r="AB3055" s="418" t="n"/>
      <c r="AC3055" s="418" t="n"/>
      <c r="AD3055" s="418" t="n"/>
      <c r="AE3055" s="455" t="n"/>
      <c r="AF3055" s="455" t="n"/>
      <c r="AG3055" s="455" t="n"/>
      <c r="AH3055" s="455" t="n"/>
      <c r="AI3055" s="455" t="n"/>
      <c r="AJ3055" s="455" t="n"/>
      <c r="AK3055" s="455" t="n"/>
      <c r="AL3055" s="455" t="n"/>
      <c r="AM3055" s="455" t="n"/>
      <c r="AN3055" s="455" t="n"/>
      <c r="AO3055" s="455" t="n"/>
      <c r="AP3055" s="455" t="n"/>
      <c r="AQ3055" s="455" t="n"/>
      <c r="AR3055" s="418" t="n"/>
      <c r="AS3055" s="418" t="n"/>
      <c r="AT3055" s="418" t="n"/>
    </row>
    <row r="3056">
      <c r="A3056" s="417" t="n">
        <v>3047</v>
      </c>
      <c r="B3056" s="418" t="inlineStr">
        <is>
          <t>Factory Expense</t>
        </is>
      </c>
      <c r="C3056" s="418" t="inlineStr">
        <is>
          <t>អ៊ីធើណល យូនៀន អ៊ិនដាសស្ទ្រី (ខេមបូឌា) ឯ.ក</t>
        </is>
      </c>
      <c r="D3056" s="418" t="inlineStr">
        <is>
          <t>L001-901904100</t>
        </is>
      </c>
      <c r="E3056" s="418" t="inlineStr">
        <is>
          <t>20210105</t>
        </is>
      </c>
      <c r="F3056" s="419" t="n">
        <v>44205</v>
      </c>
      <c r="G3056" s="420" t="n">
        <v>2599375</v>
      </c>
      <c r="H3056" s="418" t="n"/>
      <c r="I3056" s="455" t="n">
        <v>2599375</v>
      </c>
      <c r="J3056" s="418">
        <f>IF(L3056&lt;&gt;"",L3056,K3056)</f>
        <v/>
      </c>
      <c r="K3056" s="418">
        <f>IF(AND(T3056=TRUE, U3056=TRUE, V3056=TRUE), IF(W3056&lt;-0.05, "អនុញ្ញាត (អ្នកផ្គត់ផ្គង់ប្រកាសខ្វះ)", "បានប្រកាស (អនុញ្ញាត)"), IF(AND(T3056=FALSE, U3056=FALSE, V3056=FALSE), "ព្យួរទុក (មិនមានទិន្នន័យ)", "ប្រកាសខុស (ព្យួរទុក)"))</f>
        <v/>
      </c>
      <c r="L3056" s="418" t="inlineStr"/>
      <c r="M3056" s="418" t="inlineStr"/>
      <c r="N3056" s="455" t="n"/>
      <c r="O3056" s="455">
        <f>IF(W3056&lt;0,AI3056,I3056)</f>
        <v/>
      </c>
      <c r="P3056" s="455">
        <f>I3056-O3056</f>
        <v/>
      </c>
      <c r="Q3056" s="418" t="n"/>
      <c r="R3056" s="418" t="inlineStr">
        <is>
          <t>20210105</t>
        </is>
      </c>
      <c r="S3056" s="418" t="inlineStr"/>
      <c r="T3056" s="418">
        <f>R3056=S3056</f>
        <v/>
      </c>
      <c r="U3056" s="418">
        <f>AND(MONTH(F3056)=MONTH(Y3056), YEAR(F3056)=YEAR(Y3056))</f>
        <v/>
      </c>
      <c r="V3056" s="418">
        <f>AND(AC3056&lt;&gt;"", 'Company information'!D$4&lt;&gt;"", RIGHT(SUBSTITUTE(AC3056,"-",""),9)=RIGHT(SUBSTITUTE('Company information'!D$4,"-",""),9))</f>
        <v/>
      </c>
      <c r="W3056" s="418">
        <f>AI3056-I3056</f>
        <v/>
      </c>
      <c r="X3056" s="455" t="n"/>
      <c r="Y3056" s="417" t="n"/>
      <c r="Z3056" s="418" t="n"/>
      <c r="AA3056" s="418" t="n"/>
      <c r="AB3056" s="418" t="n"/>
      <c r="AC3056" s="418" t="n"/>
      <c r="AD3056" s="418" t="n"/>
      <c r="AE3056" s="455" t="n"/>
      <c r="AF3056" s="455" t="n"/>
      <c r="AG3056" s="455" t="n"/>
      <c r="AH3056" s="455" t="n"/>
      <c r="AI3056" s="455" t="n"/>
      <c r="AJ3056" s="455" t="n"/>
      <c r="AK3056" s="455" t="n"/>
      <c r="AL3056" s="455" t="n"/>
      <c r="AM3056" s="455" t="n"/>
      <c r="AN3056" s="455" t="n"/>
      <c r="AO3056" s="455" t="n"/>
      <c r="AP3056" s="455" t="n"/>
      <c r="AQ3056" s="455" t="n"/>
      <c r="AR3056" s="418" t="n"/>
      <c r="AS3056" s="418" t="n"/>
      <c r="AT3056" s="418" t="n"/>
    </row>
    <row r="3057">
      <c r="A3057" s="417" t="n">
        <v>3048</v>
      </c>
      <c r="B3057" s="418" t="inlineStr">
        <is>
          <t>Plastic Glue</t>
        </is>
      </c>
      <c r="C3057" s="418" t="inlineStr">
        <is>
          <t>ឌើ សឹង ហ្វា ភែកឃីជីង អ៊ិនដាសស្រ្ទៀល ឯ.ក</t>
        </is>
      </c>
      <c r="D3057" s="418" t="inlineStr">
        <is>
          <t>L001-901638065</t>
        </is>
      </c>
      <c r="E3057" s="418" t="inlineStr">
        <is>
          <t>DSF202100441</t>
        </is>
      </c>
      <c r="F3057" s="419" t="n">
        <v>44478</v>
      </c>
      <c r="G3057" s="420" t="n">
        <v>3313203</v>
      </c>
      <c r="H3057" s="418" t="n"/>
      <c r="I3057" s="455" t="n">
        <v>3313203</v>
      </c>
      <c r="J3057" s="418">
        <f>IF(L3057&lt;&gt;"",L3057,K3057)</f>
        <v/>
      </c>
      <c r="K3057" s="418">
        <f>IF(AND(T3057=TRUE, U3057=TRUE, V3057=TRUE), IF(W3057&lt;-0.05, "អនុញ្ញាត (អ្នកផ្គត់ផ្គង់ប្រកាសខ្វះ)", "បានប្រកាស (អនុញ្ញាត)"), IF(AND(T3057=FALSE, U3057=FALSE, V3057=FALSE), "ព្យួរទុក (មិនមានទិន្នន័យ)", "ប្រកាសខុស (ព្យួរទុក)"))</f>
        <v/>
      </c>
      <c r="L3057" s="418" t="inlineStr"/>
      <c r="M3057" s="418" t="inlineStr"/>
      <c r="N3057" s="455" t="n"/>
      <c r="O3057" s="455">
        <f>IF(W3057&lt;0,AI3057,I3057)</f>
        <v/>
      </c>
      <c r="P3057" s="455">
        <f>I3057-O3057</f>
        <v/>
      </c>
      <c r="Q3057" s="418" t="n"/>
      <c r="R3057" s="418" t="inlineStr">
        <is>
          <t>DSF202100441</t>
        </is>
      </c>
      <c r="S3057" s="418" t="inlineStr"/>
      <c r="T3057" s="418">
        <f>R3057=S3057</f>
        <v/>
      </c>
      <c r="U3057" s="418">
        <f>AND(MONTH(F3057)=MONTH(Y3057), YEAR(F3057)=YEAR(Y3057))</f>
        <v/>
      </c>
      <c r="V3057" s="418">
        <f>AND(AC3057&lt;&gt;"", 'Company information'!D$4&lt;&gt;"", RIGHT(SUBSTITUTE(AC3057,"-",""),9)=RIGHT(SUBSTITUTE('Company information'!D$4,"-",""),9))</f>
        <v/>
      </c>
      <c r="W3057" s="418">
        <f>AI3057-I3057</f>
        <v/>
      </c>
      <c r="X3057" s="455" t="n"/>
      <c r="Y3057" s="417" t="n"/>
      <c r="Z3057" s="418" t="n"/>
      <c r="AA3057" s="418" t="n"/>
      <c r="AB3057" s="418" t="n"/>
      <c r="AC3057" s="418" t="n"/>
      <c r="AD3057" s="418" t="n"/>
      <c r="AE3057" s="455" t="n"/>
      <c r="AF3057" s="455" t="n"/>
      <c r="AG3057" s="455" t="n"/>
      <c r="AH3057" s="455" t="n"/>
      <c r="AI3057" s="455" t="n"/>
      <c r="AJ3057" s="455" t="n"/>
      <c r="AK3057" s="455" t="n"/>
      <c r="AL3057" s="455" t="n"/>
      <c r="AM3057" s="455" t="n"/>
      <c r="AN3057" s="455" t="n"/>
      <c r="AO3057" s="455" t="n"/>
      <c r="AP3057" s="455" t="n"/>
      <c r="AQ3057" s="455" t="n"/>
      <c r="AR3057" s="418" t="n"/>
      <c r="AS3057" s="418" t="n"/>
      <c r="AT3057" s="418" t="n"/>
    </row>
    <row r="3058">
      <c r="A3058" s="417" t="n">
        <v>3049</v>
      </c>
      <c r="B3058" s="418" t="inlineStr">
        <is>
          <t>Plastic Glue</t>
        </is>
      </c>
      <c r="C3058" s="418" t="inlineStr">
        <is>
          <t>ឌើ សឹង ហ្វា ភែកឃីជីង អ៊ិនដាសស្រ្ទៀល ឯ.ក</t>
        </is>
      </c>
      <c r="D3058" s="418" t="inlineStr">
        <is>
          <t>L001-901638065</t>
        </is>
      </c>
      <c r="E3058" s="418" t="inlineStr">
        <is>
          <t>DSF202100440</t>
        </is>
      </c>
      <c r="F3058" s="419" t="n">
        <v>44478</v>
      </c>
      <c r="G3058" s="420" t="n">
        <v>1548410</v>
      </c>
      <c r="H3058" s="418" t="n"/>
      <c r="I3058" s="455" t="n">
        <v>1548410</v>
      </c>
      <c r="J3058" s="418">
        <f>IF(L3058&lt;&gt;"",L3058,K3058)</f>
        <v/>
      </c>
      <c r="K3058" s="418">
        <f>IF(AND(T3058=TRUE, U3058=TRUE, V3058=TRUE), IF(W3058&lt;-0.05, "អនុញ្ញាត (អ្នកផ្គត់ផ្គង់ប្រកាសខ្វះ)", "បានប្រកាស (អនុញ្ញាត)"), IF(AND(T3058=FALSE, U3058=FALSE, V3058=FALSE), "ព្យួរទុក (មិនមានទិន្នន័យ)", "ប្រកាសខុស (ព្យួរទុក)"))</f>
        <v/>
      </c>
      <c r="L3058" s="418" t="inlineStr"/>
      <c r="M3058" s="418" t="inlineStr"/>
      <c r="N3058" s="455" t="n"/>
      <c r="O3058" s="455">
        <f>IF(W3058&lt;0,AI3058,I3058)</f>
        <v/>
      </c>
      <c r="P3058" s="455">
        <f>I3058-O3058</f>
        <v/>
      </c>
      <c r="Q3058" s="418" t="n"/>
      <c r="R3058" s="418" t="inlineStr">
        <is>
          <t>DSF202100440</t>
        </is>
      </c>
      <c r="S3058" s="418" t="inlineStr"/>
      <c r="T3058" s="418">
        <f>R3058=S3058</f>
        <v/>
      </c>
      <c r="U3058" s="418">
        <f>AND(MONTH(F3058)=MONTH(Y3058), YEAR(F3058)=YEAR(Y3058))</f>
        <v/>
      </c>
      <c r="V3058" s="418">
        <f>AND(AC3058&lt;&gt;"", 'Company information'!D$4&lt;&gt;"", RIGHT(SUBSTITUTE(AC3058,"-",""),9)=RIGHT(SUBSTITUTE('Company information'!D$4,"-",""),9))</f>
        <v/>
      </c>
      <c r="W3058" s="418">
        <f>AI3058-I3058</f>
        <v/>
      </c>
      <c r="X3058" s="455" t="n"/>
      <c r="Y3058" s="417" t="n"/>
      <c r="Z3058" s="418" t="n"/>
      <c r="AA3058" s="418" t="n"/>
      <c r="AB3058" s="418" t="n"/>
      <c r="AC3058" s="418" t="n"/>
      <c r="AD3058" s="418" t="n"/>
      <c r="AE3058" s="455" t="n"/>
      <c r="AF3058" s="455" t="n"/>
      <c r="AG3058" s="455" t="n"/>
      <c r="AH3058" s="455" t="n"/>
      <c r="AI3058" s="455" t="n"/>
      <c r="AJ3058" s="455" t="n"/>
      <c r="AK3058" s="455" t="n"/>
      <c r="AL3058" s="455" t="n"/>
      <c r="AM3058" s="455" t="n"/>
      <c r="AN3058" s="455" t="n"/>
      <c r="AO3058" s="455" t="n"/>
      <c r="AP3058" s="455" t="n"/>
      <c r="AQ3058" s="455" t="n"/>
      <c r="AR3058" s="418" t="n"/>
      <c r="AS3058" s="418" t="n"/>
      <c r="AT3058" s="418" t="n"/>
    </row>
    <row r="3059">
      <c r="A3059" s="417" t="n">
        <v>3050</v>
      </c>
      <c r="B3059" s="418" t="inlineStr">
        <is>
          <t>Seal Tape</t>
        </is>
      </c>
      <c r="C3059" s="418" t="inlineStr">
        <is>
          <t>អាន យី​​ ដា (ខេមបូឌា) លេឌើរ ម៉ាស៊ីនើរី ឯ.ក</t>
        </is>
      </c>
      <c r="D3059" s="418" t="inlineStr">
        <is>
          <t>K010-901800961</t>
        </is>
      </c>
      <c r="E3059" s="418" t="inlineStr">
        <is>
          <t>20210035</t>
        </is>
      </c>
      <c r="F3059" s="419" t="n">
        <v>44462</v>
      </c>
      <c r="G3059" s="420" t="n">
        <v>511464</v>
      </c>
      <c r="H3059" s="418" t="n"/>
      <c r="I3059" s="455" t="n">
        <v>511464</v>
      </c>
      <c r="J3059" s="418">
        <f>IF(L3059&lt;&gt;"",L3059,K3059)</f>
        <v/>
      </c>
      <c r="K3059" s="418">
        <f>IF(AND(T3059=TRUE, U3059=TRUE, V3059=TRUE), IF(W3059&lt;-0.05, "អនុញ្ញាត (អ្នកផ្គត់ផ្គង់ប្រកាសខ្វះ)", "បានប្រកាស (អនុញ្ញាត)"), IF(AND(T3059=FALSE, U3059=FALSE, V3059=FALSE), "ព្យួរទុក (មិនមានទិន្នន័យ)", "ប្រកាសខុស (ព្យួរទុក)"))</f>
        <v/>
      </c>
      <c r="L3059" s="418" t="inlineStr"/>
      <c r="M3059" s="418" t="inlineStr"/>
      <c r="N3059" s="455" t="n"/>
      <c r="O3059" s="455">
        <f>IF(W3059&lt;0,AI3059,I3059)</f>
        <v/>
      </c>
      <c r="P3059" s="455">
        <f>I3059-O3059</f>
        <v/>
      </c>
      <c r="Q3059" s="418" t="n"/>
      <c r="R3059" s="418" t="inlineStr">
        <is>
          <t>20210035</t>
        </is>
      </c>
      <c r="S3059" s="418" t="inlineStr"/>
      <c r="T3059" s="418">
        <f>R3059=S3059</f>
        <v/>
      </c>
      <c r="U3059" s="418">
        <f>AND(MONTH(F3059)=MONTH(Y3059), YEAR(F3059)=YEAR(Y3059))</f>
        <v/>
      </c>
      <c r="V3059" s="418">
        <f>AND(AC3059&lt;&gt;"", 'Company information'!D$4&lt;&gt;"", RIGHT(SUBSTITUTE(AC3059,"-",""),9)=RIGHT(SUBSTITUTE('Company information'!D$4,"-",""),9))</f>
        <v/>
      </c>
      <c r="W3059" s="418">
        <f>AI3059-I3059</f>
        <v/>
      </c>
      <c r="X3059" s="455" t="n"/>
      <c r="Y3059" s="417" t="n"/>
      <c r="Z3059" s="418" t="n"/>
      <c r="AA3059" s="418" t="n"/>
      <c r="AB3059" s="418" t="n"/>
      <c r="AC3059" s="418" t="n"/>
      <c r="AD3059" s="418" t="n"/>
      <c r="AE3059" s="455" t="n"/>
      <c r="AF3059" s="455" t="n"/>
      <c r="AG3059" s="455" t="n"/>
      <c r="AH3059" s="455" t="n"/>
      <c r="AI3059" s="455" t="n"/>
      <c r="AJ3059" s="455" t="n"/>
      <c r="AK3059" s="455" t="n"/>
      <c r="AL3059" s="455" t="n"/>
      <c r="AM3059" s="455" t="n"/>
      <c r="AN3059" s="455" t="n"/>
      <c r="AO3059" s="455" t="n"/>
      <c r="AP3059" s="455" t="n"/>
      <c r="AQ3059" s="455" t="n"/>
      <c r="AR3059" s="418" t="n"/>
      <c r="AS3059" s="418" t="n"/>
      <c r="AT3059" s="418" t="n"/>
    </row>
    <row r="3060">
      <c r="A3060" s="417" t="n">
        <v>3051</v>
      </c>
      <c r="B3060" s="418" t="inlineStr">
        <is>
          <t>ថ្នាំលាប</t>
        </is>
      </c>
      <c r="C3060" s="418" t="inlineStr">
        <is>
          <t>គ្លូប៊ល ហៅស៍ (ខេមបូឌា) ឯ.ក</t>
        </is>
      </c>
      <c r="D3060" s="418" t="inlineStr">
        <is>
          <t>L001-901802873</t>
        </is>
      </c>
      <c r="E3060" s="418" t="inlineStr">
        <is>
          <t>PN1CA013CA-210925-0012</t>
        </is>
      </c>
      <c r="F3060" s="419" t="n">
        <v>44464</v>
      </c>
      <c r="G3060" s="420" t="n">
        <v>36520</v>
      </c>
      <c r="H3060" s="418" t="n"/>
      <c r="I3060" s="455" t="n">
        <v>36520</v>
      </c>
      <c r="J3060" s="418">
        <f>IF(L3060&lt;&gt;"",L3060,K3060)</f>
        <v/>
      </c>
      <c r="K3060" s="418">
        <f>IF(AND(T3060=TRUE, U3060=TRUE, V3060=TRUE), IF(W3060&lt;-0.05, "អនុញ្ញាត (អ្នកផ្គត់ផ្គង់ប្រកាសខ្វះ)", "បានប្រកាស (អនុញ្ញាត)"), IF(AND(T3060=FALSE, U3060=FALSE, V3060=FALSE), "ព្យួរទុក (មិនមានទិន្នន័យ)", "ប្រកាសខុស (ព្យួរទុក)"))</f>
        <v/>
      </c>
      <c r="L3060" s="418" t="inlineStr"/>
      <c r="M3060" s="418" t="inlineStr"/>
      <c r="N3060" s="455" t="n"/>
      <c r="O3060" s="455">
        <f>IF(W3060&lt;0,AI3060,I3060)</f>
        <v/>
      </c>
      <c r="P3060" s="455">
        <f>I3060-O3060</f>
        <v/>
      </c>
      <c r="Q3060" s="418" t="n"/>
      <c r="R3060" s="418" t="inlineStr">
        <is>
          <t>PN1CA013CA-210925-0012</t>
        </is>
      </c>
      <c r="S3060" s="418" t="inlineStr"/>
      <c r="T3060" s="418">
        <f>R3060=S3060</f>
        <v/>
      </c>
      <c r="U3060" s="418">
        <f>AND(MONTH(F3060)=MONTH(Y3060), YEAR(F3060)=YEAR(Y3060))</f>
        <v/>
      </c>
      <c r="V3060" s="418">
        <f>AND(AC3060&lt;&gt;"", 'Company information'!D$4&lt;&gt;"", RIGHT(SUBSTITUTE(AC3060,"-",""),9)=RIGHT(SUBSTITUTE('Company information'!D$4,"-",""),9))</f>
        <v/>
      </c>
      <c r="W3060" s="418">
        <f>AI3060-I3060</f>
        <v/>
      </c>
      <c r="X3060" s="455" t="n"/>
      <c r="Y3060" s="417" t="n"/>
      <c r="Z3060" s="418" t="n"/>
      <c r="AA3060" s="418" t="n"/>
      <c r="AB3060" s="418" t="n"/>
      <c r="AC3060" s="418" t="n"/>
      <c r="AD3060" s="418" t="n"/>
      <c r="AE3060" s="455" t="n"/>
      <c r="AF3060" s="455" t="n"/>
      <c r="AG3060" s="455" t="n"/>
      <c r="AH3060" s="455" t="n"/>
      <c r="AI3060" s="455" t="n"/>
      <c r="AJ3060" s="455" t="n"/>
      <c r="AK3060" s="455" t="n"/>
      <c r="AL3060" s="455" t="n"/>
      <c r="AM3060" s="455" t="n"/>
      <c r="AN3060" s="455" t="n"/>
      <c r="AO3060" s="455" t="n"/>
      <c r="AP3060" s="455" t="n"/>
      <c r="AQ3060" s="455" t="n"/>
      <c r="AR3060" s="418" t="n"/>
      <c r="AS3060" s="418" t="n"/>
      <c r="AT3060" s="418" t="n"/>
    </row>
    <row r="3061">
      <c r="A3061" s="417" t="n">
        <v>3052</v>
      </c>
      <c r="B3061" s="418" t="inlineStr">
        <is>
          <t>Monthly Security Service</t>
        </is>
      </c>
      <c r="C3061" s="418" t="inlineStr">
        <is>
          <t>ភី.អិល (ខេមបូឌា) ស៊ីឃ្យួរឹធី</t>
        </is>
      </c>
      <c r="D3061" s="418" t="inlineStr">
        <is>
          <t>K010-901502809</t>
        </is>
      </c>
      <c r="E3061" s="418" t="inlineStr">
        <is>
          <t>PL000770</t>
        </is>
      </c>
      <c r="F3061" s="419" t="n">
        <v>44205</v>
      </c>
      <c r="G3061" s="420" t="n">
        <v>230260</v>
      </c>
      <c r="H3061" s="418" t="n"/>
      <c r="I3061" s="455" t="n">
        <v>230260</v>
      </c>
      <c r="J3061" s="418">
        <f>IF(L3061&lt;&gt;"",L3061,K3061)</f>
        <v/>
      </c>
      <c r="K3061" s="418">
        <f>IF(AND(T3061=TRUE, U3061=TRUE, V3061=TRUE), IF(W3061&lt;-0.05, "អនុញ្ញាត (អ្នកផ្គត់ផ្គង់ប្រកាសខ្វះ)", "បានប្រកាស (អនុញ្ញាត)"), IF(AND(T3061=FALSE, U3061=FALSE, V3061=FALSE), "ព្យួរទុក (មិនមានទិន្នន័យ)", "ប្រកាសខុស (ព្យួរទុក)"))</f>
        <v/>
      </c>
      <c r="L3061" s="418" t="inlineStr"/>
      <c r="M3061" s="418" t="inlineStr"/>
      <c r="N3061" s="455" t="n"/>
      <c r="O3061" s="455">
        <f>IF(W3061&lt;0,AI3061,I3061)</f>
        <v/>
      </c>
      <c r="P3061" s="455">
        <f>I3061-O3061</f>
        <v/>
      </c>
      <c r="Q3061" s="418" t="n"/>
      <c r="R3061" s="418" t="inlineStr">
        <is>
          <t>PL000770</t>
        </is>
      </c>
      <c r="S3061" s="418" t="inlineStr"/>
      <c r="T3061" s="418">
        <f>R3061=S3061</f>
        <v/>
      </c>
      <c r="U3061" s="418">
        <f>AND(MONTH(F3061)=MONTH(Y3061), YEAR(F3061)=YEAR(Y3061))</f>
        <v/>
      </c>
      <c r="V3061" s="418">
        <f>AND(AC3061&lt;&gt;"", 'Company information'!D$4&lt;&gt;"", RIGHT(SUBSTITUTE(AC3061,"-",""),9)=RIGHT(SUBSTITUTE('Company information'!D$4,"-",""),9))</f>
        <v/>
      </c>
      <c r="W3061" s="418">
        <f>AI3061-I3061</f>
        <v/>
      </c>
      <c r="X3061" s="455" t="n"/>
      <c r="Y3061" s="417" t="n"/>
      <c r="Z3061" s="418" t="n"/>
      <c r="AA3061" s="418" t="n"/>
      <c r="AB3061" s="418" t="n"/>
      <c r="AC3061" s="418" t="n"/>
      <c r="AD3061" s="418" t="n"/>
      <c r="AE3061" s="455" t="n"/>
      <c r="AF3061" s="455" t="n"/>
      <c r="AG3061" s="455" t="n"/>
      <c r="AH3061" s="455" t="n"/>
      <c r="AI3061" s="455" t="n"/>
      <c r="AJ3061" s="455" t="n"/>
      <c r="AK3061" s="455" t="n"/>
      <c r="AL3061" s="455" t="n"/>
      <c r="AM3061" s="455" t="n"/>
      <c r="AN3061" s="455" t="n"/>
      <c r="AO3061" s="455" t="n"/>
      <c r="AP3061" s="455" t="n"/>
      <c r="AQ3061" s="455" t="n"/>
      <c r="AR3061" s="418" t="n"/>
      <c r="AS3061" s="418" t="n"/>
      <c r="AT3061" s="418" t="n"/>
    </row>
    <row r="3062">
      <c r="A3062" s="417" t="n">
        <v>3053</v>
      </c>
      <c r="B3062" s="418" t="inlineStr">
        <is>
          <t>General Pest Control Service on Sep 2021</t>
        </is>
      </c>
      <c r="C3062" s="418" t="inlineStr">
        <is>
          <t>ភីស៊ីអាយ សឺវីស</t>
        </is>
      </c>
      <c r="D3062" s="418" t="inlineStr">
        <is>
          <t>K010-901639639</t>
        </is>
      </c>
      <c r="E3062" s="418" t="inlineStr">
        <is>
          <t>2021-0180</t>
        </is>
      </c>
      <c r="F3062" s="419" t="n">
        <v>44460</v>
      </c>
      <c r="G3062" s="420" t="n">
        <v>80960</v>
      </c>
      <c r="H3062" s="418" t="n"/>
      <c r="I3062" s="455" t="n">
        <v>80960</v>
      </c>
      <c r="J3062" s="418">
        <f>IF(L3062&lt;&gt;"",L3062,K3062)</f>
        <v/>
      </c>
      <c r="K3062" s="418">
        <f>IF(AND(T3062=TRUE, U3062=TRUE, V3062=TRUE), IF(W3062&lt;-0.05, "អនុញ្ញាត (អ្នកផ្គត់ផ្គង់ប្រកាសខ្វះ)", "បានប្រកាស (អនុញ្ញាត)"), IF(AND(T3062=FALSE, U3062=FALSE, V3062=FALSE), "ព្យួរទុក (មិនមានទិន្នន័យ)", "ប្រកាសខុស (ព្យួរទុក)"))</f>
        <v/>
      </c>
      <c r="L3062" s="418" t="inlineStr"/>
      <c r="M3062" s="418" t="inlineStr"/>
      <c r="N3062" s="455" t="n"/>
      <c r="O3062" s="455">
        <f>IF(W3062&lt;0,AI3062,I3062)</f>
        <v/>
      </c>
      <c r="P3062" s="455">
        <f>I3062-O3062</f>
        <v/>
      </c>
      <c r="Q3062" s="418" t="n"/>
      <c r="R3062" s="418" t="inlineStr">
        <is>
          <t>2021-0180</t>
        </is>
      </c>
      <c r="S3062" s="418" t="inlineStr"/>
      <c r="T3062" s="418">
        <f>R3062=S3062</f>
        <v/>
      </c>
      <c r="U3062" s="418">
        <f>AND(MONTH(F3062)=MONTH(Y3062), YEAR(F3062)=YEAR(Y3062))</f>
        <v/>
      </c>
      <c r="V3062" s="418">
        <f>AND(AC3062&lt;&gt;"", 'Company information'!D$4&lt;&gt;"", RIGHT(SUBSTITUTE(AC3062,"-",""),9)=RIGHT(SUBSTITUTE('Company information'!D$4,"-",""),9))</f>
        <v/>
      </c>
      <c r="W3062" s="418">
        <f>AI3062-I3062</f>
        <v/>
      </c>
      <c r="X3062" s="455" t="n"/>
      <c r="Y3062" s="417" t="n"/>
      <c r="Z3062" s="418" t="n"/>
      <c r="AA3062" s="418" t="n"/>
      <c r="AB3062" s="418" t="n"/>
      <c r="AC3062" s="418" t="n"/>
      <c r="AD3062" s="418" t="n"/>
      <c r="AE3062" s="455" t="n"/>
      <c r="AF3062" s="455" t="n"/>
      <c r="AG3062" s="455" t="n"/>
      <c r="AH3062" s="455" t="n"/>
      <c r="AI3062" s="455" t="n"/>
      <c r="AJ3062" s="455" t="n"/>
      <c r="AK3062" s="455" t="n"/>
      <c r="AL3062" s="455" t="n"/>
      <c r="AM3062" s="455" t="n"/>
      <c r="AN3062" s="455" t="n"/>
      <c r="AO3062" s="455" t="n"/>
      <c r="AP3062" s="455" t="n"/>
      <c r="AQ3062" s="455" t="n"/>
      <c r="AR3062" s="418" t="n"/>
      <c r="AS3062" s="418" t="n"/>
      <c r="AT3062" s="418" t="n"/>
    </row>
    <row r="3063">
      <c r="A3063" s="417" t="n">
        <v>3054</v>
      </c>
      <c r="B3063" s="418" t="inlineStr">
        <is>
          <t>Waste collection service for Sep  2021</t>
        </is>
      </c>
      <c r="C3063" s="418" t="inlineStr">
        <is>
          <t>ហ្គោមី រីសាយឃល110</t>
        </is>
      </c>
      <c r="D3063" s="418" t="inlineStr">
        <is>
          <t>K010-901503890</t>
        </is>
      </c>
      <c r="E3063" s="418" t="inlineStr">
        <is>
          <t>GR-TIN21/09-004</t>
        </is>
      </c>
      <c r="F3063" s="419" t="n">
        <v>44466</v>
      </c>
      <c r="G3063" s="420" t="n">
        <v>16308</v>
      </c>
      <c r="H3063" s="418" t="n"/>
      <c r="I3063" s="455" t="n">
        <v>16308</v>
      </c>
      <c r="J3063" s="418">
        <f>IF(L3063&lt;&gt;"",L3063,K3063)</f>
        <v/>
      </c>
      <c r="K3063" s="418">
        <f>IF(AND(T3063=TRUE, U3063=TRUE, V3063=TRUE), IF(W3063&lt;-0.05, "អនុញ្ញាត (អ្នកផ្គត់ផ្គង់ប្រកាសខ្វះ)", "បានប្រកាស (អនុញ្ញាត)"), IF(AND(T3063=FALSE, U3063=FALSE, V3063=FALSE), "ព្យួរទុក (មិនមានទិន្នន័យ)", "ប្រកាសខុស (ព្យួរទុក)"))</f>
        <v/>
      </c>
      <c r="L3063" s="418" t="inlineStr"/>
      <c r="M3063" s="418" t="inlineStr"/>
      <c r="N3063" s="455" t="n"/>
      <c r="O3063" s="455">
        <f>IF(W3063&lt;0,AI3063,I3063)</f>
        <v/>
      </c>
      <c r="P3063" s="455">
        <f>I3063-O3063</f>
        <v/>
      </c>
      <c r="Q3063" s="418" t="n"/>
      <c r="R3063" s="418" t="inlineStr">
        <is>
          <t>GR-TIN21/09-004</t>
        </is>
      </c>
      <c r="S3063" s="418" t="inlineStr"/>
      <c r="T3063" s="418">
        <f>R3063=S3063</f>
        <v/>
      </c>
      <c r="U3063" s="418">
        <f>AND(MONTH(F3063)=MONTH(Y3063), YEAR(F3063)=YEAR(Y3063))</f>
        <v/>
      </c>
      <c r="V3063" s="418">
        <f>AND(AC3063&lt;&gt;"", 'Company information'!D$4&lt;&gt;"", RIGHT(SUBSTITUTE(AC3063,"-",""),9)=RIGHT(SUBSTITUTE('Company information'!D$4,"-",""),9))</f>
        <v/>
      </c>
      <c r="W3063" s="418">
        <f>AI3063-I3063</f>
        <v/>
      </c>
      <c r="X3063" s="455" t="n"/>
      <c r="Y3063" s="417" t="n"/>
      <c r="Z3063" s="418" t="n"/>
      <c r="AA3063" s="418" t="n"/>
      <c r="AB3063" s="418" t="n"/>
      <c r="AC3063" s="418" t="n"/>
      <c r="AD3063" s="418" t="n"/>
      <c r="AE3063" s="455" t="n"/>
      <c r="AF3063" s="455" t="n"/>
      <c r="AG3063" s="455" t="n"/>
      <c r="AH3063" s="455" t="n"/>
      <c r="AI3063" s="455" t="n"/>
      <c r="AJ3063" s="455" t="n"/>
      <c r="AK3063" s="455" t="n"/>
      <c r="AL3063" s="455" t="n"/>
      <c r="AM3063" s="455" t="n"/>
      <c r="AN3063" s="455" t="n"/>
      <c r="AO3063" s="455" t="n"/>
      <c r="AP3063" s="455" t="n"/>
      <c r="AQ3063" s="455" t="n"/>
      <c r="AR3063" s="418" t="n"/>
      <c r="AS3063" s="418" t="n"/>
      <c r="AT3063" s="418" t="n"/>
    </row>
    <row r="3064">
      <c r="A3064" s="417" t="n">
        <v>3055</v>
      </c>
      <c r="B3064" s="418" t="inlineStr">
        <is>
          <t>Security guard fee for Sep 2021</t>
        </is>
      </c>
      <c r="C3064" s="418" t="inlineStr">
        <is>
          <t>សហ័ស សិឃ្យូរិធី ឯ.ក</t>
        </is>
      </c>
      <c r="D3064" s="418" t="inlineStr">
        <is>
          <t>K010-107032600</t>
        </is>
      </c>
      <c r="E3064" s="418" t="inlineStr">
        <is>
          <t>SHTI210418</t>
        </is>
      </c>
      <c r="F3064" s="419" t="n">
        <v>44462</v>
      </c>
      <c r="G3064" s="420" t="n">
        <v>228312</v>
      </c>
      <c r="H3064" s="418" t="n"/>
      <c r="I3064" s="455" t="n">
        <v>228312</v>
      </c>
      <c r="J3064" s="418">
        <f>IF(L3064&lt;&gt;"",L3064,K3064)</f>
        <v/>
      </c>
      <c r="K3064" s="418">
        <f>IF(AND(T3064=TRUE, U3064=TRUE, V3064=TRUE), IF(W3064&lt;-0.05, "អនុញ្ញាត (អ្នកផ្គត់ផ្គង់ប្រកាសខ្វះ)", "បានប្រកាស (អនុញ្ញាត)"), IF(AND(T3064=FALSE, U3064=FALSE, V3064=FALSE), "ព្យួរទុក (មិនមានទិន្នន័យ)", "ប្រកាសខុស (ព្យួរទុក)"))</f>
        <v/>
      </c>
      <c r="L3064" s="418" t="inlineStr"/>
      <c r="M3064" s="418" t="inlineStr"/>
      <c r="N3064" s="455" t="n"/>
      <c r="O3064" s="455">
        <f>IF(W3064&lt;0,AI3064,I3064)</f>
        <v/>
      </c>
      <c r="P3064" s="455">
        <f>I3064-O3064</f>
        <v/>
      </c>
      <c r="Q3064" s="418" t="n"/>
      <c r="R3064" s="418" t="inlineStr">
        <is>
          <t>SHTI210418</t>
        </is>
      </c>
      <c r="S3064" s="418" t="inlineStr"/>
      <c r="T3064" s="418">
        <f>R3064=S3064</f>
        <v/>
      </c>
      <c r="U3064" s="418">
        <f>AND(MONTH(F3064)=MONTH(Y3064), YEAR(F3064)=YEAR(Y3064))</f>
        <v/>
      </c>
      <c r="V3064" s="418">
        <f>AND(AC3064&lt;&gt;"", 'Company information'!D$4&lt;&gt;"", RIGHT(SUBSTITUTE(AC3064,"-",""),9)=RIGHT(SUBSTITUTE('Company information'!D$4,"-",""),9))</f>
        <v/>
      </c>
      <c r="W3064" s="418">
        <f>AI3064-I3064</f>
        <v/>
      </c>
      <c r="X3064" s="455" t="n"/>
      <c r="Y3064" s="417" t="n"/>
      <c r="Z3064" s="418" t="n"/>
      <c r="AA3064" s="418" t="n"/>
      <c r="AB3064" s="418" t="n"/>
      <c r="AC3064" s="418" t="n"/>
      <c r="AD3064" s="418" t="n"/>
      <c r="AE3064" s="455" t="n"/>
      <c r="AF3064" s="455" t="n"/>
      <c r="AG3064" s="455" t="n"/>
      <c r="AH3064" s="455" t="n"/>
      <c r="AI3064" s="455" t="n"/>
      <c r="AJ3064" s="455" t="n"/>
      <c r="AK3064" s="455" t="n"/>
      <c r="AL3064" s="455" t="n"/>
      <c r="AM3064" s="455" t="n"/>
      <c r="AN3064" s="455" t="n"/>
      <c r="AO3064" s="455" t="n"/>
      <c r="AP3064" s="455" t="n"/>
      <c r="AQ3064" s="455" t="n"/>
      <c r="AR3064" s="418" t="n"/>
      <c r="AS3064" s="418" t="n"/>
      <c r="AT3064" s="418" t="n"/>
    </row>
    <row r="3065">
      <c r="A3065" s="417" t="n">
        <v>3056</v>
      </c>
      <c r="B3065" s="418" t="inlineStr">
        <is>
          <t>MIG Weding Machine</t>
        </is>
      </c>
      <c r="C3065" s="418" t="inlineStr">
        <is>
          <t>មេជេស្ទីក ឡុង ម៉ាស៊ីនើរី អេឃ្វីបម៉ិន ឯ.ក</t>
        </is>
      </c>
      <c r="D3065" s="418" t="inlineStr">
        <is>
          <t>K009-902101873</t>
        </is>
      </c>
      <c r="E3065" s="418" t="inlineStr">
        <is>
          <t>TI064</t>
        </is>
      </c>
      <c r="F3065" s="419" t="n">
        <v>44478</v>
      </c>
      <c r="G3065" s="420" t="n">
        <v>3365175</v>
      </c>
      <c r="H3065" s="418" t="n"/>
      <c r="I3065" s="455" t="n">
        <v>3365175</v>
      </c>
      <c r="J3065" s="418">
        <f>IF(L3065&lt;&gt;"",L3065,K3065)</f>
        <v/>
      </c>
      <c r="K3065" s="418">
        <f>IF(AND(T3065=TRUE, U3065=TRUE, V3065=TRUE), IF(W3065&lt;-0.05, "អនុញ្ញាត (អ្នកផ្គត់ផ្គង់ប្រកាសខ្វះ)", "បានប្រកាស (អនុញ្ញាត)"), IF(AND(T3065=FALSE, U3065=FALSE, V3065=FALSE), "ព្យួរទុក (មិនមានទិន្នន័យ)", "ប្រកាសខុស (ព្យួរទុក)"))</f>
        <v/>
      </c>
      <c r="L3065" s="418" t="inlineStr"/>
      <c r="M3065" s="418" t="inlineStr"/>
      <c r="N3065" s="455" t="n"/>
      <c r="O3065" s="455">
        <f>IF(W3065&lt;0,AI3065,I3065)</f>
        <v/>
      </c>
      <c r="P3065" s="455">
        <f>I3065-O3065</f>
        <v/>
      </c>
      <c r="Q3065" s="418" t="n"/>
      <c r="R3065" s="418" t="inlineStr">
        <is>
          <t>TI064</t>
        </is>
      </c>
      <c r="S3065" s="418" t="inlineStr"/>
      <c r="T3065" s="418">
        <f>R3065=S3065</f>
        <v/>
      </c>
      <c r="U3065" s="418">
        <f>AND(MONTH(F3065)=MONTH(Y3065), YEAR(F3065)=YEAR(Y3065))</f>
        <v/>
      </c>
      <c r="V3065" s="418">
        <f>AND(AC3065&lt;&gt;"", 'Company information'!D$4&lt;&gt;"", RIGHT(SUBSTITUTE(AC3065,"-",""),9)=RIGHT(SUBSTITUTE('Company information'!D$4,"-",""),9))</f>
        <v/>
      </c>
      <c r="W3065" s="418">
        <f>AI3065-I3065</f>
        <v/>
      </c>
      <c r="X3065" s="455" t="n"/>
      <c r="Y3065" s="417" t="n"/>
      <c r="Z3065" s="418" t="n"/>
      <c r="AA3065" s="418" t="n"/>
      <c r="AB3065" s="418" t="n"/>
      <c r="AC3065" s="418" t="n"/>
      <c r="AD3065" s="418" t="n"/>
      <c r="AE3065" s="455" t="n"/>
      <c r="AF3065" s="455" t="n"/>
      <c r="AG3065" s="455" t="n"/>
      <c r="AH3065" s="455" t="n"/>
      <c r="AI3065" s="455" t="n"/>
      <c r="AJ3065" s="455" t="n"/>
      <c r="AK3065" s="455" t="n"/>
      <c r="AL3065" s="455" t="n"/>
      <c r="AM3065" s="455" t="n"/>
      <c r="AN3065" s="455" t="n"/>
      <c r="AO3065" s="455" t="n"/>
      <c r="AP3065" s="455" t="n"/>
      <c r="AQ3065" s="455" t="n"/>
      <c r="AR3065" s="418" t="n"/>
      <c r="AS3065" s="418" t="n"/>
      <c r="AT3065" s="418" t="n"/>
    </row>
    <row r="3066">
      <c r="A3066" s="417" t="n">
        <v>3057</v>
      </c>
      <c r="B3066" s="418" t="inlineStr">
        <is>
          <t>Express fee</t>
        </is>
      </c>
      <c r="C3066" s="418" t="inlineStr">
        <is>
          <t>ឌី អេច អិល អិចប្រេស (ខេមបូឌា)</t>
        </is>
      </c>
      <c r="D3066" s="418" t="inlineStr">
        <is>
          <t>L001-100045197</t>
        </is>
      </c>
      <c r="E3066" s="418" t="inlineStr">
        <is>
          <t>PNHR000393917</t>
        </is>
      </c>
      <c r="F3066" s="419" t="n">
        <v>44448</v>
      </c>
      <c r="G3066" s="420" t="n">
        <v>7199</v>
      </c>
      <c r="H3066" s="418" t="n"/>
      <c r="I3066" s="455" t="n">
        <v>7199</v>
      </c>
      <c r="J3066" s="418">
        <f>IF(L3066&lt;&gt;"",L3066,K3066)</f>
        <v/>
      </c>
      <c r="K3066" s="418">
        <f>IF(AND(T3066=TRUE, U3066=TRUE, V3066=TRUE), IF(W3066&lt;-0.05, "អនុញ្ញាត (អ្នកផ្គត់ផ្គង់ប្រកាសខ្វះ)", "បានប្រកាស (អនុញ្ញាត)"), IF(AND(T3066=FALSE, U3066=FALSE, V3066=FALSE), "ព្យួរទុក (មិនមានទិន្នន័យ)", "ប្រកាសខុស (ព្យួរទុក)"))</f>
        <v/>
      </c>
      <c r="L3066" s="418" t="inlineStr"/>
      <c r="M3066" s="418" t="inlineStr"/>
      <c r="N3066" s="455" t="n"/>
      <c r="O3066" s="455">
        <f>IF(W3066&lt;0,AI3066,I3066)</f>
        <v/>
      </c>
      <c r="P3066" s="455">
        <f>I3066-O3066</f>
        <v/>
      </c>
      <c r="Q3066" s="418" t="n"/>
      <c r="R3066" s="418" t="inlineStr">
        <is>
          <t>PNHR000393917</t>
        </is>
      </c>
      <c r="S3066" s="418" t="inlineStr"/>
      <c r="T3066" s="418">
        <f>R3066=S3066</f>
        <v/>
      </c>
      <c r="U3066" s="418">
        <f>AND(MONTH(F3066)=MONTH(Y3066), YEAR(F3066)=YEAR(Y3066))</f>
        <v/>
      </c>
      <c r="V3066" s="418">
        <f>AND(AC3066&lt;&gt;"", 'Company information'!D$4&lt;&gt;"", RIGHT(SUBSTITUTE(AC3066,"-",""),9)=RIGHT(SUBSTITUTE('Company information'!D$4,"-",""),9))</f>
        <v/>
      </c>
      <c r="W3066" s="418">
        <f>AI3066-I3066</f>
        <v/>
      </c>
      <c r="X3066" s="455" t="n"/>
      <c r="Y3066" s="417" t="n"/>
      <c r="Z3066" s="418" t="n"/>
      <c r="AA3066" s="418" t="n"/>
      <c r="AB3066" s="418" t="n"/>
      <c r="AC3066" s="418" t="n"/>
      <c r="AD3066" s="418" t="n"/>
      <c r="AE3066" s="455" t="n"/>
      <c r="AF3066" s="455" t="n"/>
      <c r="AG3066" s="455" t="n"/>
      <c r="AH3066" s="455" t="n"/>
      <c r="AI3066" s="455" t="n"/>
      <c r="AJ3066" s="455" t="n"/>
      <c r="AK3066" s="455" t="n"/>
      <c r="AL3066" s="455" t="n"/>
      <c r="AM3066" s="455" t="n"/>
      <c r="AN3066" s="455" t="n"/>
      <c r="AO3066" s="455" t="n"/>
      <c r="AP3066" s="455" t="n"/>
      <c r="AQ3066" s="455" t="n"/>
      <c r="AR3066" s="418" t="n"/>
      <c r="AS3066" s="418" t="n"/>
      <c r="AT3066" s="418" t="n"/>
    </row>
    <row r="3067">
      <c r="A3067" s="417" t="n">
        <v>3058</v>
      </c>
      <c r="B3067" s="418" t="inlineStr">
        <is>
          <t>Lift on/ Lift off</t>
        </is>
      </c>
      <c r="C3067" s="418" t="inlineStr">
        <is>
          <t>កំពង់ផែស្វយ័តក្រុងព្រះសីហនុ</t>
        </is>
      </c>
      <c r="D3067" s="418" t="inlineStr">
        <is>
          <t>L001-100044638</t>
        </is>
      </c>
      <c r="E3067" s="418" t="inlineStr">
        <is>
          <t>150384</t>
        </is>
      </c>
      <c r="F3067" s="419" t="n">
        <v>44478</v>
      </c>
      <c r="G3067" s="420" t="n">
        <v>20803</v>
      </c>
      <c r="H3067" s="418" t="n"/>
      <c r="I3067" s="455" t="n">
        <v>20803</v>
      </c>
      <c r="J3067" s="418">
        <f>IF(L3067&lt;&gt;"",L3067,K3067)</f>
        <v/>
      </c>
      <c r="K3067" s="418">
        <f>IF(AND(T3067=TRUE, U3067=TRUE, V3067=TRUE), IF(W3067&lt;-0.05, "អនុញ្ញាត (អ្នកផ្គត់ផ្គង់ប្រកាសខ្វះ)", "បានប្រកាស (អនុញ្ញាត)"), IF(AND(T3067=FALSE, U3067=FALSE, V3067=FALSE), "ព្យួរទុក (មិនមានទិន្នន័យ)", "ប្រកាសខុស (ព្យួរទុក)"))</f>
        <v/>
      </c>
      <c r="L3067" s="418" t="inlineStr"/>
      <c r="M3067" s="418" t="inlineStr"/>
      <c r="N3067" s="455" t="n"/>
      <c r="O3067" s="455">
        <f>IF(W3067&lt;0,AI3067,I3067)</f>
        <v/>
      </c>
      <c r="P3067" s="455">
        <f>I3067-O3067</f>
        <v/>
      </c>
      <c r="Q3067" s="418" t="n"/>
      <c r="R3067" s="418" t="inlineStr">
        <is>
          <t>150384</t>
        </is>
      </c>
      <c r="S3067" s="418" t="inlineStr"/>
      <c r="T3067" s="418">
        <f>R3067=S3067</f>
        <v/>
      </c>
      <c r="U3067" s="418">
        <f>AND(MONTH(F3067)=MONTH(Y3067), YEAR(F3067)=YEAR(Y3067))</f>
        <v/>
      </c>
      <c r="V3067" s="418">
        <f>AND(AC3067&lt;&gt;"", 'Company information'!D$4&lt;&gt;"", RIGHT(SUBSTITUTE(AC3067,"-",""),9)=RIGHT(SUBSTITUTE('Company information'!D$4,"-",""),9))</f>
        <v/>
      </c>
      <c r="W3067" s="418">
        <f>AI3067-I3067</f>
        <v/>
      </c>
      <c r="X3067" s="455" t="n"/>
      <c r="Y3067" s="417" t="n"/>
      <c r="Z3067" s="418" t="n"/>
      <c r="AA3067" s="418" t="n"/>
      <c r="AB3067" s="418" t="n"/>
      <c r="AC3067" s="418" t="n"/>
      <c r="AD3067" s="418" t="n"/>
      <c r="AE3067" s="455" t="n"/>
      <c r="AF3067" s="455" t="n"/>
      <c r="AG3067" s="455" t="n"/>
      <c r="AH3067" s="455" t="n"/>
      <c r="AI3067" s="455" t="n"/>
      <c r="AJ3067" s="455" t="n"/>
      <c r="AK3067" s="455" t="n"/>
      <c r="AL3067" s="455" t="n"/>
      <c r="AM3067" s="455" t="n"/>
      <c r="AN3067" s="455" t="n"/>
      <c r="AO3067" s="455" t="n"/>
      <c r="AP3067" s="455" t="n"/>
      <c r="AQ3067" s="455" t="n"/>
      <c r="AR3067" s="418" t="n"/>
      <c r="AS3067" s="418" t="n"/>
      <c r="AT3067" s="418" t="n"/>
    </row>
    <row r="3068">
      <c r="A3068" s="417" t="n">
        <v>3059</v>
      </c>
      <c r="B3068" s="418" t="inlineStr">
        <is>
          <t>Lift on/ Lift off</t>
        </is>
      </c>
      <c r="C3068" s="418" t="inlineStr">
        <is>
          <t>កំពង់ផែស្វយ័តភ្នំពេញ "ក.ស.ភ"</t>
        </is>
      </c>
      <c r="D3068" s="418" t="inlineStr">
        <is>
          <t>L001-100044999</t>
        </is>
      </c>
      <c r="E3068" s="418" t="inlineStr">
        <is>
          <t>INV20210954080</t>
        </is>
      </c>
      <c r="F3068" s="419" t="n">
        <v>44454</v>
      </c>
      <c r="G3068" s="420" t="n">
        <v>19579</v>
      </c>
      <c r="H3068" s="418" t="n"/>
      <c r="I3068" s="455" t="n">
        <v>19579</v>
      </c>
      <c r="J3068" s="418">
        <f>IF(L3068&lt;&gt;"",L3068,K3068)</f>
        <v/>
      </c>
      <c r="K3068" s="418">
        <f>IF(AND(T3068=TRUE, U3068=TRUE, V3068=TRUE), IF(W3068&lt;-0.05, "អនុញ្ញាត (អ្នកផ្គត់ផ្គង់ប្រកាសខ្វះ)", "បានប្រកាស (អនុញ្ញាត)"), IF(AND(T3068=FALSE, U3068=FALSE, V3068=FALSE), "ព្យួរទុក (មិនមានទិន្នន័យ)", "ប្រកាសខុស (ព្យួរទុក)"))</f>
        <v/>
      </c>
      <c r="L3068" s="418" t="inlineStr"/>
      <c r="M3068" s="418" t="inlineStr"/>
      <c r="N3068" s="455" t="n"/>
      <c r="O3068" s="455">
        <f>IF(W3068&lt;0,AI3068,I3068)</f>
        <v/>
      </c>
      <c r="P3068" s="455">
        <f>I3068-O3068</f>
        <v/>
      </c>
      <c r="Q3068" s="418" t="n"/>
      <c r="R3068" s="418" t="inlineStr">
        <is>
          <t>INV20210954080</t>
        </is>
      </c>
      <c r="S3068" s="418" t="inlineStr"/>
      <c r="T3068" s="418">
        <f>R3068=S3068</f>
        <v/>
      </c>
      <c r="U3068" s="418">
        <f>AND(MONTH(F3068)=MONTH(Y3068), YEAR(F3068)=YEAR(Y3068))</f>
        <v/>
      </c>
      <c r="V3068" s="418">
        <f>AND(AC3068&lt;&gt;"", 'Company information'!D$4&lt;&gt;"", RIGHT(SUBSTITUTE(AC3068,"-",""),9)=RIGHT(SUBSTITUTE('Company information'!D$4,"-",""),9))</f>
        <v/>
      </c>
      <c r="W3068" s="418">
        <f>AI3068-I3068</f>
        <v/>
      </c>
      <c r="X3068" s="455" t="n"/>
      <c r="Y3068" s="417" t="n"/>
      <c r="Z3068" s="418" t="n"/>
      <c r="AA3068" s="418" t="n"/>
      <c r="AB3068" s="418" t="n"/>
      <c r="AC3068" s="418" t="n"/>
      <c r="AD3068" s="418" t="n"/>
      <c r="AE3068" s="455" t="n"/>
      <c r="AF3068" s="455" t="n"/>
      <c r="AG3068" s="455" t="n"/>
      <c r="AH3068" s="455" t="n"/>
      <c r="AI3068" s="455" t="n"/>
      <c r="AJ3068" s="455" t="n"/>
      <c r="AK3068" s="455" t="n"/>
      <c r="AL3068" s="455" t="n"/>
      <c r="AM3068" s="455" t="n"/>
      <c r="AN3068" s="455" t="n"/>
      <c r="AO3068" s="455" t="n"/>
      <c r="AP3068" s="455" t="n"/>
      <c r="AQ3068" s="455" t="n"/>
      <c r="AR3068" s="418" t="n"/>
      <c r="AS3068" s="418" t="n"/>
      <c r="AT3068" s="418" t="n"/>
    </row>
    <row r="3069">
      <c r="A3069" s="417" t="n">
        <v>3060</v>
      </c>
      <c r="B3069" s="418" t="inlineStr">
        <is>
          <t>Trucking fee</t>
        </is>
      </c>
      <c r="C3069" s="418" t="inlineStr">
        <is>
          <t>សូស៊ីយេតេ កុងសេស្យូនែរ ដឺ ឡាអេរ៉ូព័រ</t>
        </is>
      </c>
      <c r="D3069" s="418" t="inlineStr">
        <is>
          <t>L001-100047300</t>
        </is>
      </c>
      <c r="E3069" s="418" t="inlineStr">
        <is>
          <t>2100-052967</t>
        </is>
      </c>
      <c r="F3069" s="419" t="n">
        <v>44509</v>
      </c>
      <c r="G3069" s="420" t="n">
        <v>2937</v>
      </c>
      <c r="H3069" s="418" t="n"/>
      <c r="I3069" s="455" t="n">
        <v>2937</v>
      </c>
      <c r="J3069" s="418">
        <f>IF(L3069&lt;&gt;"",L3069,K3069)</f>
        <v/>
      </c>
      <c r="K3069" s="418">
        <f>IF(AND(T3069=TRUE, U3069=TRUE, V3069=TRUE), IF(W3069&lt;-0.05, "អនុញ្ញាត (អ្នកផ្គត់ផ្គង់ប្រកាសខ្វះ)", "បានប្រកាស (អនុញ្ញាត)"), IF(AND(T3069=FALSE, U3069=FALSE, V3069=FALSE), "ព្យួរទុក (មិនមានទិន្នន័យ)", "ប្រកាសខុស (ព្យួរទុក)"))</f>
        <v/>
      </c>
      <c r="L3069" s="418" t="inlineStr"/>
      <c r="M3069" s="418" t="inlineStr"/>
      <c r="N3069" s="455" t="n"/>
      <c r="O3069" s="455">
        <f>IF(W3069&lt;0,AI3069,I3069)</f>
        <v/>
      </c>
      <c r="P3069" s="455">
        <f>I3069-O3069</f>
        <v/>
      </c>
      <c r="Q3069" s="418" t="n"/>
      <c r="R3069" s="418" t="inlineStr">
        <is>
          <t>2100-052967</t>
        </is>
      </c>
      <c r="S3069" s="418" t="inlineStr"/>
      <c r="T3069" s="418">
        <f>R3069=S3069</f>
        <v/>
      </c>
      <c r="U3069" s="418">
        <f>AND(MONTH(F3069)=MONTH(Y3069), YEAR(F3069)=YEAR(Y3069))</f>
        <v/>
      </c>
      <c r="V3069" s="418">
        <f>AND(AC3069&lt;&gt;"", 'Company information'!D$4&lt;&gt;"", RIGHT(SUBSTITUTE(AC3069,"-",""),9)=RIGHT(SUBSTITUTE('Company information'!D$4,"-",""),9))</f>
        <v/>
      </c>
      <c r="W3069" s="418">
        <f>AI3069-I3069</f>
        <v/>
      </c>
      <c r="X3069" s="455" t="n"/>
      <c r="Y3069" s="417" t="n"/>
      <c r="Z3069" s="418" t="n"/>
      <c r="AA3069" s="418" t="n"/>
      <c r="AB3069" s="418" t="n"/>
      <c r="AC3069" s="418" t="n"/>
      <c r="AD3069" s="418" t="n"/>
      <c r="AE3069" s="455" t="n"/>
      <c r="AF3069" s="455" t="n"/>
      <c r="AG3069" s="455" t="n"/>
      <c r="AH3069" s="455" t="n"/>
      <c r="AI3069" s="455" t="n"/>
      <c r="AJ3069" s="455" t="n"/>
      <c r="AK3069" s="455" t="n"/>
      <c r="AL3069" s="455" t="n"/>
      <c r="AM3069" s="455" t="n"/>
      <c r="AN3069" s="455" t="n"/>
      <c r="AO3069" s="455" t="n"/>
      <c r="AP3069" s="455" t="n"/>
      <c r="AQ3069" s="455" t="n"/>
      <c r="AR3069" s="418" t="n"/>
      <c r="AS3069" s="418" t="n"/>
      <c r="AT3069" s="418" t="n"/>
    </row>
    <row r="3070">
      <c r="A3070" s="417" t="n">
        <v>3061</v>
      </c>
      <c r="B3070" s="418" t="inlineStr">
        <is>
          <t>Lift on/ Lift off</t>
        </is>
      </c>
      <c r="C3070" s="418" t="inlineStr">
        <is>
          <t>កំពង់ផែស្វយ័តភ្នំពេញ "ក.ស.ភ"</t>
        </is>
      </c>
      <c r="D3070" s="418" t="inlineStr">
        <is>
          <t>L001-100044999</t>
        </is>
      </c>
      <c r="E3070" s="418" t="inlineStr">
        <is>
          <t>INV20210954751</t>
        </is>
      </c>
      <c r="F3070" s="419" t="n">
        <v>44457</v>
      </c>
      <c r="G3070" s="420" t="n">
        <v>29369</v>
      </c>
      <c r="H3070" s="418" t="n"/>
      <c r="I3070" s="455" t="n">
        <v>29369</v>
      </c>
      <c r="J3070" s="418">
        <f>IF(L3070&lt;&gt;"",L3070,K3070)</f>
        <v/>
      </c>
      <c r="K3070" s="418">
        <f>IF(AND(T3070=TRUE, U3070=TRUE, V3070=TRUE), IF(W3070&lt;-0.05, "អនុញ្ញាត (អ្នកផ្គត់ផ្គង់ប្រកាសខ្វះ)", "បានប្រកាស (អនុញ្ញាត)"), IF(AND(T3070=FALSE, U3070=FALSE, V3070=FALSE), "ព្យួរទុក (មិនមានទិន្នន័យ)", "ប្រកាសខុស (ព្យួរទុក)"))</f>
        <v/>
      </c>
      <c r="L3070" s="418" t="inlineStr"/>
      <c r="M3070" s="418" t="inlineStr"/>
      <c r="N3070" s="455" t="n"/>
      <c r="O3070" s="455">
        <f>IF(W3070&lt;0,AI3070,I3070)</f>
        <v/>
      </c>
      <c r="P3070" s="455">
        <f>I3070-O3070</f>
        <v/>
      </c>
      <c r="Q3070" s="418" t="n"/>
      <c r="R3070" s="418" t="inlineStr">
        <is>
          <t>INV20210954751</t>
        </is>
      </c>
      <c r="S3070" s="418" t="inlineStr"/>
      <c r="T3070" s="418">
        <f>R3070=S3070</f>
        <v/>
      </c>
      <c r="U3070" s="418">
        <f>AND(MONTH(F3070)=MONTH(Y3070), YEAR(F3070)=YEAR(Y3070))</f>
        <v/>
      </c>
      <c r="V3070" s="418">
        <f>AND(AC3070&lt;&gt;"", 'Company information'!D$4&lt;&gt;"", RIGHT(SUBSTITUTE(AC3070,"-",""),9)=RIGHT(SUBSTITUTE('Company information'!D$4,"-",""),9))</f>
        <v/>
      </c>
      <c r="W3070" s="418">
        <f>AI3070-I3070</f>
        <v/>
      </c>
      <c r="X3070" s="455" t="n"/>
      <c r="Y3070" s="417" t="n"/>
      <c r="Z3070" s="418" t="n"/>
      <c r="AA3070" s="418" t="n"/>
      <c r="AB3070" s="418" t="n"/>
      <c r="AC3070" s="418" t="n"/>
      <c r="AD3070" s="418" t="n"/>
      <c r="AE3070" s="455" t="n"/>
      <c r="AF3070" s="455" t="n"/>
      <c r="AG3070" s="455" t="n"/>
      <c r="AH3070" s="455" t="n"/>
      <c r="AI3070" s="455" t="n"/>
      <c r="AJ3070" s="455" t="n"/>
      <c r="AK3070" s="455" t="n"/>
      <c r="AL3070" s="455" t="n"/>
      <c r="AM3070" s="455" t="n"/>
      <c r="AN3070" s="455" t="n"/>
      <c r="AO3070" s="455" t="n"/>
      <c r="AP3070" s="455" t="n"/>
      <c r="AQ3070" s="455" t="n"/>
      <c r="AR3070" s="418" t="n"/>
      <c r="AS3070" s="418" t="n"/>
      <c r="AT3070" s="418" t="n"/>
    </row>
    <row r="3071">
      <c r="A3071" s="417" t="n">
        <v>3062</v>
      </c>
      <c r="B3071" s="418" t="inlineStr">
        <is>
          <t>Lift on/ Lift off</t>
        </is>
      </c>
      <c r="C3071" s="418" t="inlineStr">
        <is>
          <t>កំពង់ផែស្វយ័តភ្នំពេញ "ក.ស.ភ"</t>
        </is>
      </c>
      <c r="D3071" s="418" t="inlineStr">
        <is>
          <t>L001-100044999</t>
        </is>
      </c>
      <c r="E3071" s="418" t="inlineStr">
        <is>
          <t>INV20210956479</t>
        </is>
      </c>
      <c r="F3071" s="419" t="n">
        <v>44463</v>
      </c>
      <c r="G3071" s="420" t="n">
        <v>39139</v>
      </c>
      <c r="H3071" s="418" t="n"/>
      <c r="I3071" s="455" t="n">
        <v>39139</v>
      </c>
      <c r="J3071" s="418">
        <f>IF(L3071&lt;&gt;"",L3071,K3071)</f>
        <v/>
      </c>
      <c r="K3071" s="418">
        <f>IF(AND(T3071=TRUE, U3071=TRUE, V3071=TRUE), IF(W3071&lt;-0.05, "អនុញ្ញាត (អ្នកផ្គត់ផ្គង់ប្រកាសខ្វះ)", "បានប្រកាស (អនុញ្ញាត)"), IF(AND(T3071=FALSE, U3071=FALSE, V3071=FALSE), "ព្យួរទុក (មិនមានទិន្នន័យ)", "ប្រកាសខុស (ព្យួរទុក)"))</f>
        <v/>
      </c>
      <c r="L3071" s="418" t="inlineStr"/>
      <c r="M3071" s="418" t="inlineStr"/>
      <c r="N3071" s="455" t="n"/>
      <c r="O3071" s="455">
        <f>IF(W3071&lt;0,AI3071,I3071)</f>
        <v/>
      </c>
      <c r="P3071" s="455">
        <f>I3071-O3071</f>
        <v/>
      </c>
      <c r="Q3071" s="418" t="n"/>
      <c r="R3071" s="418" t="inlineStr">
        <is>
          <t>INV20210956479</t>
        </is>
      </c>
      <c r="S3071" s="418" t="inlineStr"/>
      <c r="T3071" s="418">
        <f>R3071=S3071</f>
        <v/>
      </c>
      <c r="U3071" s="418">
        <f>AND(MONTH(F3071)=MONTH(Y3071), YEAR(F3071)=YEAR(Y3071))</f>
        <v/>
      </c>
      <c r="V3071" s="418">
        <f>AND(AC3071&lt;&gt;"", 'Company information'!D$4&lt;&gt;"", RIGHT(SUBSTITUTE(AC3071,"-",""),9)=RIGHT(SUBSTITUTE('Company information'!D$4,"-",""),9))</f>
        <v/>
      </c>
      <c r="W3071" s="418">
        <f>AI3071-I3071</f>
        <v/>
      </c>
      <c r="X3071" s="455" t="n"/>
      <c r="Y3071" s="417" t="n"/>
      <c r="Z3071" s="418" t="n"/>
      <c r="AA3071" s="418" t="n"/>
      <c r="AB3071" s="418" t="n"/>
      <c r="AC3071" s="418" t="n"/>
      <c r="AD3071" s="418" t="n"/>
      <c r="AE3071" s="455" t="n"/>
      <c r="AF3071" s="455" t="n"/>
      <c r="AG3071" s="455" t="n"/>
      <c r="AH3071" s="455" t="n"/>
      <c r="AI3071" s="455" t="n"/>
      <c r="AJ3071" s="455" t="n"/>
      <c r="AK3071" s="455" t="n"/>
      <c r="AL3071" s="455" t="n"/>
      <c r="AM3071" s="455" t="n"/>
      <c r="AN3071" s="455" t="n"/>
      <c r="AO3071" s="455" t="n"/>
      <c r="AP3071" s="455" t="n"/>
      <c r="AQ3071" s="455" t="n"/>
      <c r="AR3071" s="418" t="n"/>
      <c r="AS3071" s="418" t="n"/>
      <c r="AT3071" s="418" t="n"/>
    </row>
    <row r="3072">
      <c r="A3072" s="417" t="n">
        <v>3063</v>
      </c>
      <c r="B3072" s="418" t="inlineStr">
        <is>
          <t>KHCIC</t>
        </is>
      </c>
      <c r="C3072" s="418" t="inlineStr">
        <is>
          <t>អេសអាយធីស៊ី ខិនថេនើរ ឡាញ (ខេមបូឌា)</t>
        </is>
      </c>
      <c r="D3072" s="418" t="inlineStr">
        <is>
          <t>L001-107035863</t>
        </is>
      </c>
      <c r="E3072" s="418" t="inlineStr">
        <is>
          <t>SITC2021-016565</t>
        </is>
      </c>
      <c r="F3072" s="419" t="n">
        <v>44539</v>
      </c>
      <c r="G3072" s="420" t="n">
        <v>430335</v>
      </c>
      <c r="H3072" s="418" t="n"/>
      <c r="I3072" s="455" t="n">
        <v>430335</v>
      </c>
      <c r="J3072" s="418">
        <f>IF(L3072&lt;&gt;"",L3072,K3072)</f>
        <v/>
      </c>
      <c r="K3072" s="418">
        <f>IF(AND(T3072=TRUE, U3072=TRUE, V3072=TRUE), IF(W3072&lt;-0.05, "អនុញ្ញាត (អ្នកផ្គត់ផ្គង់ប្រកាសខ្វះ)", "បានប្រកាស (អនុញ្ញាត)"), IF(AND(T3072=FALSE, U3072=FALSE, V3072=FALSE), "ព្យួរទុក (មិនមានទិន្នន័យ)", "ប្រកាសខុស (ព្យួរទុក)"))</f>
        <v/>
      </c>
      <c r="L3072" s="418" t="inlineStr"/>
      <c r="M3072" s="418" t="inlineStr"/>
      <c r="N3072" s="455" t="n"/>
      <c r="O3072" s="455">
        <f>IF(W3072&lt;0,AI3072,I3072)</f>
        <v/>
      </c>
      <c r="P3072" s="455">
        <f>I3072-O3072</f>
        <v/>
      </c>
      <c r="Q3072" s="418" t="n"/>
      <c r="R3072" s="418" t="inlineStr">
        <is>
          <t>SITC2021-016565</t>
        </is>
      </c>
      <c r="S3072" s="418" t="inlineStr"/>
      <c r="T3072" s="418">
        <f>R3072=S3072</f>
        <v/>
      </c>
      <c r="U3072" s="418">
        <f>AND(MONTH(F3072)=MONTH(Y3072), YEAR(F3072)=YEAR(Y3072))</f>
        <v/>
      </c>
      <c r="V3072" s="418">
        <f>AND(AC3072&lt;&gt;"", 'Company information'!D$4&lt;&gt;"", RIGHT(SUBSTITUTE(AC3072,"-",""),9)=RIGHT(SUBSTITUTE('Company information'!D$4,"-",""),9))</f>
        <v/>
      </c>
      <c r="W3072" s="418">
        <f>AI3072-I3072</f>
        <v/>
      </c>
      <c r="X3072" s="455" t="n"/>
      <c r="Y3072" s="417" t="n"/>
      <c r="Z3072" s="418" t="n"/>
      <c r="AA3072" s="418" t="n"/>
      <c r="AB3072" s="418" t="n"/>
      <c r="AC3072" s="418" t="n"/>
      <c r="AD3072" s="418" t="n"/>
      <c r="AE3072" s="455" t="n"/>
      <c r="AF3072" s="455" t="n"/>
      <c r="AG3072" s="455" t="n"/>
      <c r="AH3072" s="455" t="n"/>
      <c r="AI3072" s="455" t="n"/>
      <c r="AJ3072" s="455" t="n"/>
      <c r="AK3072" s="455" t="n"/>
      <c r="AL3072" s="455" t="n"/>
      <c r="AM3072" s="455" t="n"/>
      <c r="AN3072" s="455" t="n"/>
      <c r="AO3072" s="455" t="n"/>
      <c r="AP3072" s="455" t="n"/>
      <c r="AQ3072" s="455" t="n"/>
      <c r="AR3072" s="418" t="n"/>
      <c r="AS3072" s="418" t="n"/>
      <c r="AT3072" s="418" t="n"/>
    </row>
    <row r="3073">
      <c r="A3073" s="417" t="n">
        <v>3064</v>
      </c>
      <c r="B3073" s="418" t="inlineStr">
        <is>
          <t>Lift on/ Lift off</t>
        </is>
      </c>
      <c r="C3073" s="418" t="inlineStr">
        <is>
          <t>កំពង់ផែស្វយ័តក្រុងព្រះសីហនុ</t>
        </is>
      </c>
      <c r="D3073" s="418" t="inlineStr">
        <is>
          <t>L001-100044638</t>
        </is>
      </c>
      <c r="E3073" s="418" t="inlineStr">
        <is>
          <t>157525</t>
        </is>
      </c>
      <c r="F3073" s="419" t="n">
        <v>44461</v>
      </c>
      <c r="G3073" s="420" t="n">
        <v>105187</v>
      </c>
      <c r="H3073" s="418" t="n"/>
      <c r="I3073" s="455" t="n">
        <v>105187</v>
      </c>
      <c r="J3073" s="418">
        <f>IF(L3073&lt;&gt;"",L3073,K3073)</f>
        <v/>
      </c>
      <c r="K3073" s="418">
        <f>IF(AND(T3073=TRUE, U3073=TRUE, V3073=TRUE), IF(W3073&lt;-0.05, "អនុញ្ញាត (អ្នកផ្គត់ផ្គង់ប្រកាសខ្វះ)", "បានប្រកាស (អនុញ្ញាត)"), IF(AND(T3073=FALSE, U3073=FALSE, V3073=FALSE), "ព្យួរទុក (មិនមានទិន្នន័យ)", "ប្រកាសខុស (ព្យួរទុក)"))</f>
        <v/>
      </c>
      <c r="L3073" s="418" t="inlineStr"/>
      <c r="M3073" s="418" t="inlineStr"/>
      <c r="N3073" s="455" t="n"/>
      <c r="O3073" s="455">
        <f>IF(W3073&lt;0,AI3073,I3073)</f>
        <v/>
      </c>
      <c r="P3073" s="455">
        <f>I3073-O3073</f>
        <v/>
      </c>
      <c r="Q3073" s="418" t="n"/>
      <c r="R3073" s="418" t="inlineStr">
        <is>
          <t>157525</t>
        </is>
      </c>
      <c r="S3073" s="418" t="inlineStr"/>
      <c r="T3073" s="418">
        <f>R3073=S3073</f>
        <v/>
      </c>
      <c r="U3073" s="418">
        <f>AND(MONTH(F3073)=MONTH(Y3073), YEAR(F3073)=YEAR(Y3073))</f>
        <v/>
      </c>
      <c r="V3073" s="418">
        <f>AND(AC3073&lt;&gt;"", 'Company information'!D$4&lt;&gt;"", RIGHT(SUBSTITUTE(AC3073,"-",""),9)=RIGHT(SUBSTITUTE('Company information'!D$4,"-",""),9))</f>
        <v/>
      </c>
      <c r="W3073" s="418">
        <f>AI3073-I3073</f>
        <v/>
      </c>
      <c r="X3073" s="455" t="n"/>
      <c r="Y3073" s="417" t="n"/>
      <c r="Z3073" s="418" t="n"/>
      <c r="AA3073" s="418" t="n"/>
      <c r="AB3073" s="418" t="n"/>
      <c r="AC3073" s="418" t="n"/>
      <c r="AD3073" s="418" t="n"/>
      <c r="AE3073" s="455" t="n"/>
      <c r="AF3073" s="455" t="n"/>
      <c r="AG3073" s="455" t="n"/>
      <c r="AH3073" s="455" t="n"/>
      <c r="AI3073" s="455" t="n"/>
      <c r="AJ3073" s="455" t="n"/>
      <c r="AK3073" s="455" t="n"/>
      <c r="AL3073" s="455" t="n"/>
      <c r="AM3073" s="455" t="n"/>
      <c r="AN3073" s="455" t="n"/>
      <c r="AO3073" s="455" t="n"/>
      <c r="AP3073" s="455" t="n"/>
      <c r="AQ3073" s="455" t="n"/>
      <c r="AR3073" s="418" t="n"/>
      <c r="AS3073" s="418" t="n"/>
      <c r="AT3073" s="418" t="n"/>
    </row>
    <row r="3074">
      <c r="A3074" s="417" t="n">
        <v>3065</v>
      </c>
      <c r="B3074" s="418" t="inlineStr">
        <is>
          <t>Trucking fee</t>
        </is>
      </c>
      <c r="C3074" s="418" t="inlineStr">
        <is>
          <t>អ៊ែរ៉ូ ស៊ីបភីង អេជេនស៊ី</t>
        </is>
      </c>
      <c r="D3074" s="418" t="inlineStr">
        <is>
          <t>K004-901635903</t>
        </is>
      </c>
      <c r="E3074" s="418" t="inlineStr">
        <is>
          <t>IKPSA2021529510</t>
        </is>
      </c>
      <c r="F3074" s="419" t="n">
        <v>44455</v>
      </c>
      <c r="G3074" s="420" t="n">
        <v>391488</v>
      </c>
      <c r="H3074" s="418" t="n"/>
      <c r="I3074" s="455" t="n">
        <v>391488</v>
      </c>
      <c r="J3074" s="418">
        <f>IF(L3074&lt;&gt;"",L3074,K3074)</f>
        <v/>
      </c>
      <c r="K3074" s="418">
        <f>IF(AND(T3074=TRUE, U3074=TRUE, V3074=TRUE), IF(W3074&lt;-0.05, "អនុញ្ញាត (អ្នកផ្គត់ផ្គង់ប្រកាសខ្វះ)", "បានប្រកាស (អនុញ្ញាត)"), IF(AND(T3074=FALSE, U3074=FALSE, V3074=FALSE), "ព្យួរទុក (មិនមានទិន្នន័យ)", "ប្រកាសខុស (ព្យួរទុក)"))</f>
        <v/>
      </c>
      <c r="L3074" s="418" t="inlineStr"/>
      <c r="M3074" s="418" t="inlineStr"/>
      <c r="N3074" s="455" t="n"/>
      <c r="O3074" s="455">
        <f>IF(W3074&lt;0,AI3074,I3074)</f>
        <v/>
      </c>
      <c r="P3074" s="455">
        <f>I3074-O3074</f>
        <v/>
      </c>
      <c r="Q3074" s="418" t="n"/>
      <c r="R3074" s="418" t="inlineStr">
        <is>
          <t>IKPSA2021529510</t>
        </is>
      </c>
      <c r="S3074" s="418" t="inlineStr"/>
      <c r="T3074" s="418">
        <f>R3074=S3074</f>
        <v/>
      </c>
      <c r="U3074" s="418">
        <f>AND(MONTH(F3074)=MONTH(Y3074), YEAR(F3074)=YEAR(Y3074))</f>
        <v/>
      </c>
      <c r="V3074" s="418">
        <f>AND(AC3074&lt;&gt;"", 'Company information'!D$4&lt;&gt;"", RIGHT(SUBSTITUTE(AC3074,"-",""),9)=RIGHT(SUBSTITUTE('Company information'!D$4,"-",""),9))</f>
        <v/>
      </c>
      <c r="W3074" s="418">
        <f>AI3074-I3074</f>
        <v/>
      </c>
      <c r="X3074" s="455" t="n"/>
      <c r="Y3074" s="417" t="n"/>
      <c r="Z3074" s="418" t="n"/>
      <c r="AA3074" s="418" t="n"/>
      <c r="AB3074" s="418" t="n"/>
      <c r="AC3074" s="418" t="n"/>
      <c r="AD3074" s="418" t="n"/>
      <c r="AE3074" s="455" t="n"/>
      <c r="AF3074" s="455" t="n"/>
      <c r="AG3074" s="455" t="n"/>
      <c r="AH3074" s="455" t="n"/>
      <c r="AI3074" s="455" t="n"/>
      <c r="AJ3074" s="455" t="n"/>
      <c r="AK3074" s="455" t="n"/>
      <c r="AL3074" s="455" t="n"/>
      <c r="AM3074" s="455" t="n"/>
      <c r="AN3074" s="455" t="n"/>
      <c r="AO3074" s="455" t="n"/>
      <c r="AP3074" s="455" t="n"/>
      <c r="AQ3074" s="455" t="n"/>
      <c r="AR3074" s="418" t="n"/>
      <c r="AS3074" s="418" t="n"/>
      <c r="AT3074" s="418" t="n"/>
    </row>
    <row r="3075">
      <c r="A3075" s="417" t="n">
        <v>3066</v>
      </c>
      <c r="B3075" s="418" t="inlineStr">
        <is>
          <t>Trucking fee</t>
        </is>
      </c>
      <c r="C3075" s="418" t="inlineStr">
        <is>
          <t>អ៊ែរ៉ូ ស៊ីបភីង អេជេនស៊ី</t>
        </is>
      </c>
      <c r="D3075" s="418" t="inlineStr">
        <is>
          <t>K004-901635903</t>
        </is>
      </c>
      <c r="E3075" s="418" t="inlineStr">
        <is>
          <t>IKPSA2021529509</t>
        </is>
      </c>
      <c r="F3075" s="419" t="n">
        <v>44455</v>
      </c>
      <c r="G3075" s="420" t="n">
        <v>7415</v>
      </c>
      <c r="H3075" s="418" t="n"/>
      <c r="I3075" s="455" t="n">
        <v>7415</v>
      </c>
      <c r="J3075" s="418">
        <f>IF(L3075&lt;&gt;"",L3075,K3075)</f>
        <v/>
      </c>
      <c r="K3075" s="418">
        <f>IF(AND(T3075=TRUE, U3075=TRUE, V3075=TRUE), IF(W3075&lt;-0.05, "អនុញ្ញាត (អ្នកផ្គត់ផ្គង់ប្រកាសខ្វះ)", "បានប្រកាស (អនុញ្ញាត)"), IF(AND(T3075=FALSE, U3075=FALSE, V3075=FALSE), "ព្យួរទុក (មិនមានទិន្នន័យ)", "ប្រកាសខុស (ព្យួរទុក)"))</f>
        <v/>
      </c>
      <c r="L3075" s="418" t="inlineStr"/>
      <c r="M3075" s="418" t="inlineStr"/>
      <c r="N3075" s="455" t="n"/>
      <c r="O3075" s="455">
        <f>IF(W3075&lt;0,AI3075,I3075)</f>
        <v/>
      </c>
      <c r="P3075" s="455">
        <f>I3075-O3075</f>
        <v/>
      </c>
      <c r="Q3075" s="418" t="n"/>
      <c r="R3075" s="418" t="inlineStr">
        <is>
          <t>IKPSA2021529509</t>
        </is>
      </c>
      <c r="S3075" s="418" t="inlineStr"/>
      <c r="T3075" s="418">
        <f>R3075=S3075</f>
        <v/>
      </c>
      <c r="U3075" s="418">
        <f>AND(MONTH(F3075)=MONTH(Y3075), YEAR(F3075)=YEAR(Y3075))</f>
        <v/>
      </c>
      <c r="V3075" s="418">
        <f>AND(AC3075&lt;&gt;"", 'Company information'!D$4&lt;&gt;"", RIGHT(SUBSTITUTE(AC3075,"-",""),9)=RIGHT(SUBSTITUTE('Company information'!D$4,"-",""),9))</f>
        <v/>
      </c>
      <c r="W3075" s="418">
        <f>AI3075-I3075</f>
        <v/>
      </c>
      <c r="X3075" s="455" t="n"/>
      <c r="Y3075" s="417" t="n"/>
      <c r="Z3075" s="418" t="n"/>
      <c r="AA3075" s="418" t="n"/>
      <c r="AB3075" s="418" t="n"/>
      <c r="AC3075" s="418" t="n"/>
      <c r="AD3075" s="418" t="n"/>
      <c r="AE3075" s="455" t="n"/>
      <c r="AF3075" s="455" t="n"/>
      <c r="AG3075" s="455" t="n"/>
      <c r="AH3075" s="455" t="n"/>
      <c r="AI3075" s="455" t="n"/>
      <c r="AJ3075" s="455" t="n"/>
      <c r="AK3075" s="455" t="n"/>
      <c r="AL3075" s="455" t="n"/>
      <c r="AM3075" s="455" t="n"/>
      <c r="AN3075" s="455" t="n"/>
      <c r="AO3075" s="455" t="n"/>
      <c r="AP3075" s="455" t="n"/>
      <c r="AQ3075" s="455" t="n"/>
      <c r="AR3075" s="418" t="n"/>
      <c r="AS3075" s="418" t="n"/>
      <c r="AT3075" s="418" t="n"/>
    </row>
    <row r="3076">
      <c r="A3076" s="417" t="n">
        <v>3067</v>
      </c>
      <c r="B3076" s="418" t="inlineStr">
        <is>
          <t>Trucking fee</t>
        </is>
      </c>
      <c r="C3076" s="418" t="inlineStr">
        <is>
          <t>អ៊ែរ៉ូ ស៊ីបភីង អេជេនស៊ី</t>
        </is>
      </c>
      <c r="D3076" s="418" t="inlineStr">
        <is>
          <t>K004-901635903</t>
        </is>
      </c>
      <c r="E3076" s="418" t="inlineStr">
        <is>
          <t>IKPSA2021529511</t>
        </is>
      </c>
      <c r="F3076" s="419" t="n">
        <v>44455</v>
      </c>
      <c r="G3076" s="420" t="n">
        <v>383332</v>
      </c>
      <c r="H3076" s="418" t="n"/>
      <c r="I3076" s="455" t="n">
        <v>383332</v>
      </c>
      <c r="J3076" s="418">
        <f>IF(L3076&lt;&gt;"",L3076,K3076)</f>
        <v/>
      </c>
      <c r="K3076" s="418">
        <f>IF(AND(T3076=TRUE, U3076=TRUE, V3076=TRUE), IF(W3076&lt;-0.05, "អនុញ្ញាត (អ្នកផ្គត់ផ្គង់ប្រកាសខ្វះ)", "បានប្រកាស (អនុញ្ញាត)"), IF(AND(T3076=FALSE, U3076=FALSE, V3076=FALSE), "ព្យួរទុក (មិនមានទិន្នន័យ)", "ប្រកាសខុស (ព្យួរទុក)"))</f>
        <v/>
      </c>
      <c r="L3076" s="418" t="inlineStr"/>
      <c r="M3076" s="418" t="inlineStr"/>
      <c r="N3076" s="455" t="n"/>
      <c r="O3076" s="455">
        <f>IF(W3076&lt;0,AI3076,I3076)</f>
        <v/>
      </c>
      <c r="P3076" s="455">
        <f>I3076-O3076</f>
        <v/>
      </c>
      <c r="Q3076" s="418" t="n"/>
      <c r="R3076" s="418" t="inlineStr">
        <is>
          <t>IKPSA2021529511</t>
        </is>
      </c>
      <c r="S3076" s="418" t="inlineStr"/>
      <c r="T3076" s="418">
        <f>R3076=S3076</f>
        <v/>
      </c>
      <c r="U3076" s="418">
        <f>AND(MONTH(F3076)=MONTH(Y3076), YEAR(F3076)=YEAR(Y3076))</f>
        <v/>
      </c>
      <c r="V3076" s="418">
        <f>AND(AC3076&lt;&gt;"", 'Company information'!D$4&lt;&gt;"", RIGHT(SUBSTITUTE(AC3076,"-",""),9)=RIGHT(SUBSTITUTE('Company information'!D$4,"-",""),9))</f>
        <v/>
      </c>
      <c r="W3076" s="418">
        <f>AI3076-I3076</f>
        <v/>
      </c>
      <c r="X3076" s="455" t="n"/>
      <c r="Y3076" s="417" t="n"/>
      <c r="Z3076" s="418" t="n"/>
      <c r="AA3076" s="418" t="n"/>
      <c r="AB3076" s="418" t="n"/>
      <c r="AC3076" s="418" t="n"/>
      <c r="AD3076" s="418" t="n"/>
      <c r="AE3076" s="455" t="n"/>
      <c r="AF3076" s="455" t="n"/>
      <c r="AG3076" s="455" t="n"/>
      <c r="AH3076" s="455" t="n"/>
      <c r="AI3076" s="455" t="n"/>
      <c r="AJ3076" s="455" t="n"/>
      <c r="AK3076" s="455" t="n"/>
      <c r="AL3076" s="455" t="n"/>
      <c r="AM3076" s="455" t="n"/>
      <c r="AN3076" s="455" t="n"/>
      <c r="AO3076" s="455" t="n"/>
      <c r="AP3076" s="455" t="n"/>
      <c r="AQ3076" s="455" t="n"/>
      <c r="AR3076" s="418" t="n"/>
      <c r="AS3076" s="418" t="n"/>
      <c r="AT3076" s="418" t="n"/>
    </row>
    <row r="3077">
      <c r="A3077" s="417" t="n">
        <v>3068</v>
      </c>
      <c r="B3077" s="418" t="inlineStr">
        <is>
          <t>Lift on/ Lift off</t>
        </is>
      </c>
      <c r="C3077" s="418" t="inlineStr">
        <is>
          <t>កំពង់ផែស្វយ័តក្រុងព្រះសីហនុ</t>
        </is>
      </c>
      <c r="D3077" s="418" t="inlineStr">
        <is>
          <t>L001-100044638</t>
        </is>
      </c>
      <c r="E3077" s="418" t="inlineStr">
        <is>
          <t>158681</t>
        </is>
      </c>
      <c r="F3077" s="419" t="n">
        <v>44462</v>
      </c>
      <c r="G3077" s="420" t="n">
        <v>200588</v>
      </c>
      <c r="H3077" s="418" t="n"/>
      <c r="I3077" s="455" t="n">
        <v>200588</v>
      </c>
      <c r="J3077" s="418">
        <f>IF(L3077&lt;&gt;"",L3077,K3077)</f>
        <v/>
      </c>
      <c r="K3077" s="418">
        <f>IF(AND(T3077=TRUE, U3077=TRUE, V3077=TRUE), IF(W3077&lt;-0.05, "អនុញ្ញាត (អ្នកផ្គត់ផ្គង់ប្រកាសខ្វះ)", "បានប្រកាស (អនុញ្ញាត)"), IF(AND(T3077=FALSE, U3077=FALSE, V3077=FALSE), "ព្យួរទុក (មិនមានទិន្នន័យ)", "ប្រកាសខុស (ព្យួរទុក)"))</f>
        <v/>
      </c>
      <c r="L3077" s="418" t="inlineStr"/>
      <c r="M3077" s="418" t="inlineStr"/>
      <c r="N3077" s="455" t="n"/>
      <c r="O3077" s="455">
        <f>IF(W3077&lt;0,AI3077,I3077)</f>
        <v/>
      </c>
      <c r="P3077" s="455">
        <f>I3077-O3077</f>
        <v/>
      </c>
      <c r="Q3077" s="418" t="n"/>
      <c r="R3077" s="418" t="inlineStr">
        <is>
          <t>158681</t>
        </is>
      </c>
      <c r="S3077" s="418" t="inlineStr"/>
      <c r="T3077" s="418">
        <f>R3077=S3077</f>
        <v/>
      </c>
      <c r="U3077" s="418">
        <f>AND(MONTH(F3077)=MONTH(Y3077), YEAR(F3077)=YEAR(Y3077))</f>
        <v/>
      </c>
      <c r="V3077" s="418">
        <f>AND(AC3077&lt;&gt;"", 'Company information'!D$4&lt;&gt;"", RIGHT(SUBSTITUTE(AC3077,"-",""),9)=RIGHT(SUBSTITUTE('Company information'!D$4,"-",""),9))</f>
        <v/>
      </c>
      <c r="W3077" s="418">
        <f>AI3077-I3077</f>
        <v/>
      </c>
      <c r="X3077" s="455" t="n"/>
      <c r="Y3077" s="417" t="n"/>
      <c r="Z3077" s="418" t="n"/>
      <c r="AA3077" s="418" t="n"/>
      <c r="AB3077" s="418" t="n"/>
      <c r="AC3077" s="418" t="n"/>
      <c r="AD3077" s="418" t="n"/>
      <c r="AE3077" s="455" t="n"/>
      <c r="AF3077" s="455" t="n"/>
      <c r="AG3077" s="455" t="n"/>
      <c r="AH3077" s="455" t="n"/>
      <c r="AI3077" s="455" t="n"/>
      <c r="AJ3077" s="455" t="n"/>
      <c r="AK3077" s="455" t="n"/>
      <c r="AL3077" s="455" t="n"/>
      <c r="AM3077" s="455" t="n"/>
      <c r="AN3077" s="455" t="n"/>
      <c r="AO3077" s="455" t="n"/>
      <c r="AP3077" s="455" t="n"/>
      <c r="AQ3077" s="455" t="n"/>
      <c r="AR3077" s="418" t="n"/>
      <c r="AS3077" s="418" t="n"/>
      <c r="AT3077" s="418" t="n"/>
    </row>
    <row r="3078">
      <c r="A3078" s="417" t="n">
        <v>3069</v>
      </c>
      <c r="B3078" s="418" t="inlineStr">
        <is>
          <t>Lift on/ Lift off</t>
        </is>
      </c>
      <c r="C3078" s="418" t="inlineStr">
        <is>
          <t>កំពង់ផែស្វយ័តភ្នំពេញ "ក.ស.ភ"</t>
        </is>
      </c>
      <c r="D3078" s="418" t="inlineStr">
        <is>
          <t>L001-100044999</t>
        </is>
      </c>
      <c r="E3078" s="418" t="inlineStr">
        <is>
          <t>INV20210952932</t>
        </is>
      </c>
      <c r="F3078" s="419" t="n">
        <v>44509</v>
      </c>
      <c r="G3078" s="420" t="n">
        <v>29369</v>
      </c>
      <c r="H3078" s="418" t="n"/>
      <c r="I3078" s="455" t="n">
        <v>29369</v>
      </c>
      <c r="J3078" s="418">
        <f>IF(L3078&lt;&gt;"",L3078,K3078)</f>
        <v/>
      </c>
      <c r="K3078" s="418">
        <f>IF(AND(T3078=TRUE, U3078=TRUE, V3078=TRUE), IF(W3078&lt;-0.05, "អនុញ្ញាត (អ្នកផ្គត់ផ្គង់ប្រកាសខ្វះ)", "បានប្រកាស (អនុញ្ញាត)"), IF(AND(T3078=FALSE, U3078=FALSE, V3078=FALSE), "ព្យួរទុក (មិនមានទិន្នន័យ)", "ប្រកាសខុស (ព្យួរទុក)"))</f>
        <v/>
      </c>
      <c r="L3078" s="418" t="inlineStr"/>
      <c r="M3078" s="418" t="inlineStr"/>
      <c r="N3078" s="455" t="n"/>
      <c r="O3078" s="455">
        <f>IF(W3078&lt;0,AI3078,I3078)</f>
        <v/>
      </c>
      <c r="P3078" s="455">
        <f>I3078-O3078</f>
        <v/>
      </c>
      <c r="Q3078" s="418" t="n"/>
      <c r="R3078" s="418" t="inlineStr">
        <is>
          <t>INV20210952932</t>
        </is>
      </c>
      <c r="S3078" s="418" t="inlineStr"/>
      <c r="T3078" s="418">
        <f>R3078=S3078</f>
        <v/>
      </c>
      <c r="U3078" s="418">
        <f>AND(MONTH(F3078)=MONTH(Y3078), YEAR(F3078)=YEAR(Y3078))</f>
        <v/>
      </c>
      <c r="V3078" s="418">
        <f>AND(AC3078&lt;&gt;"", 'Company information'!D$4&lt;&gt;"", RIGHT(SUBSTITUTE(AC3078,"-",""),9)=RIGHT(SUBSTITUTE('Company information'!D$4,"-",""),9))</f>
        <v/>
      </c>
      <c r="W3078" s="418">
        <f>AI3078-I3078</f>
        <v/>
      </c>
      <c r="X3078" s="455" t="n"/>
      <c r="Y3078" s="417" t="n"/>
      <c r="Z3078" s="418" t="n"/>
      <c r="AA3078" s="418" t="n"/>
      <c r="AB3078" s="418" t="n"/>
      <c r="AC3078" s="418" t="n"/>
      <c r="AD3078" s="418" t="n"/>
      <c r="AE3078" s="455" t="n"/>
      <c r="AF3078" s="455" t="n"/>
      <c r="AG3078" s="455" t="n"/>
      <c r="AH3078" s="455" t="n"/>
      <c r="AI3078" s="455" t="n"/>
      <c r="AJ3078" s="455" t="n"/>
      <c r="AK3078" s="455" t="n"/>
      <c r="AL3078" s="455" t="n"/>
      <c r="AM3078" s="455" t="n"/>
      <c r="AN3078" s="455" t="n"/>
      <c r="AO3078" s="455" t="n"/>
      <c r="AP3078" s="455" t="n"/>
      <c r="AQ3078" s="455" t="n"/>
      <c r="AR3078" s="418" t="n"/>
      <c r="AS3078" s="418" t="n"/>
      <c r="AT3078" s="418" t="n"/>
    </row>
    <row r="3079">
      <c r="A3079" s="417" t="n">
        <v>3070</v>
      </c>
      <c r="B3079" s="418" t="inlineStr">
        <is>
          <t>Lift on/ Lift off</t>
        </is>
      </c>
      <c r="C3079" s="418" t="inlineStr">
        <is>
          <t>កំពង់ផែស្វយ័តភ្នំពេញ "ក.ស.ភ"</t>
        </is>
      </c>
      <c r="D3079" s="418" t="inlineStr">
        <is>
          <t>L001-100044999</t>
        </is>
      </c>
      <c r="E3079" s="418" t="inlineStr">
        <is>
          <t>INV20210951180</t>
        </is>
      </c>
      <c r="F3079" s="419" t="n">
        <v>44295</v>
      </c>
      <c r="G3079" s="420" t="n">
        <v>29390</v>
      </c>
      <c r="H3079" s="418" t="n"/>
      <c r="I3079" s="455" t="n">
        <v>29390</v>
      </c>
      <c r="J3079" s="418">
        <f>IF(L3079&lt;&gt;"",L3079,K3079)</f>
        <v/>
      </c>
      <c r="K3079" s="418">
        <f>IF(AND(T3079=TRUE, U3079=TRUE, V3079=TRUE), IF(W3079&lt;-0.05, "អនុញ្ញាត (អ្នកផ្គត់ផ្គង់ប្រកាសខ្វះ)", "បានប្រកាស (អនុញ្ញាត)"), IF(AND(T3079=FALSE, U3079=FALSE, V3079=FALSE), "ព្យួរទុក (មិនមានទិន្នន័យ)", "ប្រកាសខុស (ព្យួរទុក)"))</f>
        <v/>
      </c>
      <c r="L3079" s="418" t="inlineStr"/>
      <c r="M3079" s="418" t="inlineStr"/>
      <c r="N3079" s="455" t="n"/>
      <c r="O3079" s="455">
        <f>IF(W3079&lt;0,AI3079,I3079)</f>
        <v/>
      </c>
      <c r="P3079" s="455">
        <f>I3079-O3079</f>
        <v/>
      </c>
      <c r="Q3079" s="418" t="n"/>
      <c r="R3079" s="418" t="inlineStr">
        <is>
          <t>INV20210951180</t>
        </is>
      </c>
      <c r="S3079" s="418" t="inlineStr"/>
      <c r="T3079" s="418">
        <f>R3079=S3079</f>
        <v/>
      </c>
      <c r="U3079" s="418">
        <f>AND(MONTH(F3079)=MONTH(Y3079), YEAR(F3079)=YEAR(Y3079))</f>
        <v/>
      </c>
      <c r="V3079" s="418">
        <f>AND(AC3079&lt;&gt;"", 'Company information'!D$4&lt;&gt;"", RIGHT(SUBSTITUTE(AC3079,"-",""),9)=RIGHT(SUBSTITUTE('Company information'!D$4,"-",""),9))</f>
        <v/>
      </c>
      <c r="W3079" s="418">
        <f>AI3079-I3079</f>
        <v/>
      </c>
      <c r="X3079" s="455" t="n"/>
      <c r="Y3079" s="417" t="n"/>
      <c r="Z3079" s="418" t="n"/>
      <c r="AA3079" s="418" t="n"/>
      <c r="AB3079" s="418" t="n"/>
      <c r="AC3079" s="418" t="n"/>
      <c r="AD3079" s="418" t="n"/>
      <c r="AE3079" s="455" t="n"/>
      <c r="AF3079" s="455" t="n"/>
      <c r="AG3079" s="455" t="n"/>
      <c r="AH3079" s="455" t="n"/>
      <c r="AI3079" s="455" t="n"/>
      <c r="AJ3079" s="455" t="n"/>
      <c r="AK3079" s="455" t="n"/>
      <c r="AL3079" s="455" t="n"/>
      <c r="AM3079" s="455" t="n"/>
      <c r="AN3079" s="455" t="n"/>
      <c r="AO3079" s="455" t="n"/>
      <c r="AP3079" s="455" t="n"/>
      <c r="AQ3079" s="455" t="n"/>
      <c r="AR3079" s="418" t="n"/>
      <c r="AS3079" s="418" t="n"/>
      <c r="AT3079" s="418" t="n"/>
    </row>
    <row r="3080">
      <c r="A3080" s="417" t="n">
        <v>3071</v>
      </c>
      <c r="B3080" s="418" t="inlineStr">
        <is>
          <t>Custom clearance and Trucking fee</t>
        </is>
      </c>
      <c r="C3080" s="418" t="inlineStr">
        <is>
          <t>56ប៊ី-លីង សឹបផ្លាយ ឆេន មេនេចម៉ិន ឯ.ក</t>
        </is>
      </c>
      <c r="D3080" s="418" t="inlineStr">
        <is>
          <t>K004-902004795</t>
        </is>
      </c>
      <c r="E3080" s="418" t="inlineStr">
        <is>
          <t>IN202109-0512</t>
        </is>
      </c>
      <c r="F3080" s="419" t="n">
        <v>44459</v>
      </c>
      <c r="G3080" s="420" t="n">
        <v>165200</v>
      </c>
      <c r="H3080" s="418" t="n"/>
      <c r="I3080" s="455" t="n">
        <v>165200</v>
      </c>
      <c r="J3080" s="418">
        <f>IF(L3080&lt;&gt;"",L3080,K3080)</f>
        <v/>
      </c>
      <c r="K3080" s="418">
        <f>IF(AND(T3080=TRUE, U3080=TRUE, V3080=TRUE), IF(W3080&lt;-0.05, "អនុញ្ញាត (អ្នកផ្គត់ផ្គង់ប្រកាសខ្វះ)", "បានប្រកាស (អនុញ្ញាត)"), IF(AND(T3080=FALSE, U3080=FALSE, V3080=FALSE), "ព្យួរទុក (មិនមានទិន្នន័យ)", "ប្រកាសខុស (ព្យួរទុក)"))</f>
        <v/>
      </c>
      <c r="L3080" s="418" t="inlineStr"/>
      <c r="M3080" s="418" t="inlineStr"/>
      <c r="N3080" s="455" t="n"/>
      <c r="O3080" s="455">
        <f>IF(W3080&lt;0,AI3080,I3080)</f>
        <v/>
      </c>
      <c r="P3080" s="455">
        <f>I3080-O3080</f>
        <v/>
      </c>
      <c r="Q3080" s="418" t="n"/>
      <c r="R3080" s="418" t="inlineStr">
        <is>
          <t>IN202109-0512</t>
        </is>
      </c>
      <c r="S3080" s="418" t="inlineStr"/>
      <c r="T3080" s="418">
        <f>R3080=S3080</f>
        <v/>
      </c>
      <c r="U3080" s="418">
        <f>AND(MONTH(F3080)=MONTH(Y3080), YEAR(F3080)=YEAR(Y3080))</f>
        <v/>
      </c>
      <c r="V3080" s="418">
        <f>AND(AC3080&lt;&gt;"", 'Company information'!D$4&lt;&gt;"", RIGHT(SUBSTITUTE(AC3080,"-",""),9)=RIGHT(SUBSTITUTE('Company information'!D$4,"-",""),9))</f>
        <v/>
      </c>
      <c r="W3080" s="418">
        <f>AI3080-I3080</f>
        <v/>
      </c>
      <c r="X3080" s="455" t="n"/>
      <c r="Y3080" s="417" t="n"/>
      <c r="Z3080" s="418" t="n"/>
      <c r="AA3080" s="418" t="n"/>
      <c r="AB3080" s="418" t="n"/>
      <c r="AC3080" s="418" t="n"/>
      <c r="AD3080" s="418" t="n"/>
      <c r="AE3080" s="455" t="n"/>
      <c r="AF3080" s="455" t="n"/>
      <c r="AG3080" s="455" t="n"/>
      <c r="AH3080" s="455" t="n"/>
      <c r="AI3080" s="455" t="n"/>
      <c r="AJ3080" s="455" t="n"/>
      <c r="AK3080" s="455" t="n"/>
      <c r="AL3080" s="455" t="n"/>
      <c r="AM3080" s="455" t="n"/>
      <c r="AN3080" s="455" t="n"/>
      <c r="AO3080" s="455" t="n"/>
      <c r="AP3080" s="455" t="n"/>
      <c r="AQ3080" s="455" t="n"/>
      <c r="AR3080" s="418" t="n"/>
      <c r="AS3080" s="418" t="n"/>
      <c r="AT3080" s="418" t="n"/>
    </row>
    <row r="3081">
      <c r="A3081" s="417" t="n">
        <v>3072</v>
      </c>
      <c r="B3081" s="418" t="inlineStr">
        <is>
          <t>Custom clearance and Trucking fee</t>
        </is>
      </c>
      <c r="C3081" s="418" t="inlineStr">
        <is>
          <t>56ប៊ី-លីង សឹបផ្លាយ ឆេន មេនេចម៉ិន ឯ.ក</t>
        </is>
      </c>
      <c r="D3081" s="418" t="inlineStr">
        <is>
          <t>K004-902004795</t>
        </is>
      </c>
      <c r="E3081" s="418" t="inlineStr">
        <is>
          <t>IN202109-0511</t>
        </is>
      </c>
      <c r="F3081" s="419" t="n">
        <v>44459</v>
      </c>
      <c r="G3081" s="420" t="n">
        <v>591455</v>
      </c>
      <c r="H3081" s="418" t="n"/>
      <c r="I3081" s="455" t="n">
        <v>591455</v>
      </c>
      <c r="J3081" s="418">
        <f>IF(L3081&lt;&gt;"",L3081,K3081)</f>
        <v/>
      </c>
      <c r="K3081" s="418">
        <f>IF(AND(T3081=TRUE, U3081=TRUE, V3081=TRUE), IF(W3081&lt;-0.05, "អនុញ្ញាត (អ្នកផ្គត់ផ្គង់ប្រកាសខ្វះ)", "បានប្រកាស (អនុញ្ញាត)"), IF(AND(T3081=FALSE, U3081=FALSE, V3081=FALSE), "ព្យួរទុក (មិនមានទិន្នន័យ)", "ប្រកាសខុស (ព្យួរទុក)"))</f>
        <v/>
      </c>
      <c r="L3081" s="418" t="inlineStr"/>
      <c r="M3081" s="418" t="inlineStr"/>
      <c r="N3081" s="455" t="n"/>
      <c r="O3081" s="455">
        <f>IF(W3081&lt;0,AI3081,I3081)</f>
        <v/>
      </c>
      <c r="P3081" s="455">
        <f>I3081-O3081</f>
        <v/>
      </c>
      <c r="Q3081" s="418" t="n"/>
      <c r="R3081" s="418" t="inlineStr">
        <is>
          <t>IN202109-0511</t>
        </is>
      </c>
      <c r="S3081" s="418" t="inlineStr"/>
      <c r="T3081" s="418">
        <f>R3081=S3081</f>
        <v/>
      </c>
      <c r="U3081" s="418">
        <f>AND(MONTH(F3081)=MONTH(Y3081), YEAR(F3081)=YEAR(Y3081))</f>
        <v/>
      </c>
      <c r="V3081" s="418">
        <f>AND(AC3081&lt;&gt;"", 'Company information'!D$4&lt;&gt;"", RIGHT(SUBSTITUTE(AC3081,"-",""),9)=RIGHT(SUBSTITUTE('Company information'!D$4,"-",""),9))</f>
        <v/>
      </c>
      <c r="W3081" s="418">
        <f>AI3081-I3081</f>
        <v/>
      </c>
      <c r="X3081" s="455" t="n"/>
      <c r="Y3081" s="417" t="n"/>
      <c r="Z3081" s="418" t="n"/>
      <c r="AA3081" s="418" t="n"/>
      <c r="AB3081" s="418" t="n"/>
      <c r="AC3081" s="418" t="n"/>
      <c r="AD3081" s="418" t="n"/>
      <c r="AE3081" s="455" t="n"/>
      <c r="AF3081" s="455" t="n"/>
      <c r="AG3081" s="455" t="n"/>
      <c r="AH3081" s="455" t="n"/>
      <c r="AI3081" s="455" t="n"/>
      <c r="AJ3081" s="455" t="n"/>
      <c r="AK3081" s="455" t="n"/>
      <c r="AL3081" s="455" t="n"/>
      <c r="AM3081" s="455" t="n"/>
      <c r="AN3081" s="455" t="n"/>
      <c r="AO3081" s="455" t="n"/>
      <c r="AP3081" s="455" t="n"/>
      <c r="AQ3081" s="455" t="n"/>
      <c r="AR3081" s="418" t="n"/>
      <c r="AS3081" s="418" t="n"/>
      <c r="AT3081" s="418" t="n"/>
    </row>
    <row r="3082">
      <c r="A3082" s="417" t="n">
        <v>3073</v>
      </c>
      <c r="B3082" s="418" t="inlineStr">
        <is>
          <t>Custom clearance and Trucking fee</t>
        </is>
      </c>
      <c r="C3082" s="418" t="inlineStr">
        <is>
          <t>56ប៊ី-លីង សឹបផ្លាយ ឆេន មេនេចម៉ិន ឯ.ក</t>
        </is>
      </c>
      <c r="D3082" s="418" t="inlineStr">
        <is>
          <t>K004-902004795</t>
        </is>
      </c>
      <c r="E3082" s="418" t="inlineStr">
        <is>
          <t>IN202109-0535</t>
        </is>
      </c>
      <c r="F3082" s="419" t="n">
        <v>44469</v>
      </c>
      <c r="G3082" s="420" t="n">
        <v>1146200</v>
      </c>
      <c r="H3082" s="418" t="n"/>
      <c r="I3082" s="455" t="n">
        <v>1146200</v>
      </c>
      <c r="J3082" s="418">
        <f>IF(L3082&lt;&gt;"",L3082,K3082)</f>
        <v/>
      </c>
      <c r="K3082" s="418">
        <f>IF(AND(T3082=TRUE, U3082=TRUE, V3082=TRUE), IF(W3082&lt;-0.05, "អនុញ្ញាត (អ្នកផ្គត់ផ្គង់ប្រកាសខ្វះ)", "បានប្រកាស (អនុញ្ញាត)"), IF(AND(T3082=FALSE, U3082=FALSE, V3082=FALSE), "ព្យួរទុក (មិនមានទិន្នន័យ)", "ប្រកាសខុស (ព្យួរទុក)"))</f>
        <v/>
      </c>
      <c r="L3082" s="418" t="inlineStr"/>
      <c r="M3082" s="418" t="inlineStr"/>
      <c r="N3082" s="455" t="n"/>
      <c r="O3082" s="455">
        <f>IF(W3082&lt;0,AI3082,I3082)</f>
        <v/>
      </c>
      <c r="P3082" s="455">
        <f>I3082-O3082</f>
        <v/>
      </c>
      <c r="Q3082" s="418" t="n"/>
      <c r="R3082" s="418" t="inlineStr">
        <is>
          <t>IN202109-0535</t>
        </is>
      </c>
      <c r="S3082" s="418" t="inlineStr"/>
      <c r="T3082" s="418">
        <f>R3082=S3082</f>
        <v/>
      </c>
      <c r="U3082" s="418">
        <f>AND(MONTH(F3082)=MONTH(Y3082), YEAR(F3082)=YEAR(Y3082))</f>
        <v/>
      </c>
      <c r="V3082" s="418">
        <f>AND(AC3082&lt;&gt;"", 'Company information'!D$4&lt;&gt;"", RIGHT(SUBSTITUTE(AC3082,"-",""),9)=RIGHT(SUBSTITUTE('Company information'!D$4,"-",""),9))</f>
        <v/>
      </c>
      <c r="W3082" s="418">
        <f>AI3082-I3082</f>
        <v/>
      </c>
      <c r="X3082" s="455" t="n"/>
      <c r="Y3082" s="417" t="n"/>
      <c r="Z3082" s="418" t="n"/>
      <c r="AA3082" s="418" t="n"/>
      <c r="AB3082" s="418" t="n"/>
      <c r="AC3082" s="418" t="n"/>
      <c r="AD3082" s="418" t="n"/>
      <c r="AE3082" s="455" t="n"/>
      <c r="AF3082" s="455" t="n"/>
      <c r="AG3082" s="455" t="n"/>
      <c r="AH3082" s="455" t="n"/>
      <c r="AI3082" s="455" t="n"/>
      <c r="AJ3082" s="455" t="n"/>
      <c r="AK3082" s="455" t="n"/>
      <c r="AL3082" s="455" t="n"/>
      <c r="AM3082" s="455" t="n"/>
      <c r="AN3082" s="455" t="n"/>
      <c r="AO3082" s="455" t="n"/>
      <c r="AP3082" s="455" t="n"/>
      <c r="AQ3082" s="455" t="n"/>
      <c r="AR3082" s="418" t="n"/>
      <c r="AS3082" s="418" t="n"/>
      <c r="AT3082" s="418" t="n"/>
    </row>
    <row r="3083">
      <c r="A3083" s="417" t="n">
        <v>3074</v>
      </c>
      <c r="B3083" s="418" t="inlineStr">
        <is>
          <t>Custom clearance and Trucking fee</t>
        </is>
      </c>
      <c r="C3083" s="418" t="inlineStr">
        <is>
          <t>56ប៊ី-លីង សឹបផ្លាយ ឆេន មេនេចម៉ិន ឯ.ក</t>
        </is>
      </c>
      <c r="D3083" s="418" t="inlineStr">
        <is>
          <t>K004-902004795</t>
        </is>
      </c>
      <c r="E3083" s="418" t="inlineStr">
        <is>
          <t>IN202109-0534</t>
        </is>
      </c>
      <c r="F3083" s="419" t="n">
        <v>44469</v>
      </c>
      <c r="G3083" s="420" t="n">
        <v>591455</v>
      </c>
      <c r="H3083" s="418" t="n"/>
      <c r="I3083" s="455" t="n">
        <v>591455</v>
      </c>
      <c r="J3083" s="418">
        <f>IF(L3083&lt;&gt;"",L3083,K3083)</f>
        <v/>
      </c>
      <c r="K3083" s="418">
        <f>IF(AND(T3083=TRUE, U3083=TRUE, V3083=TRUE), IF(W3083&lt;-0.05, "អនុញ្ញាត (អ្នកផ្គត់ផ្គង់ប្រកាសខ្វះ)", "បានប្រកាស (អនុញ្ញាត)"), IF(AND(T3083=FALSE, U3083=FALSE, V3083=FALSE), "ព្យួរទុក (មិនមានទិន្នន័យ)", "ប្រកាសខុស (ព្យួរទុក)"))</f>
        <v/>
      </c>
      <c r="L3083" s="418" t="inlineStr"/>
      <c r="M3083" s="418" t="inlineStr"/>
      <c r="N3083" s="455" t="n"/>
      <c r="O3083" s="455">
        <f>IF(W3083&lt;0,AI3083,I3083)</f>
        <v/>
      </c>
      <c r="P3083" s="455">
        <f>I3083-O3083</f>
        <v/>
      </c>
      <c r="Q3083" s="418" t="n"/>
      <c r="R3083" s="418" t="inlineStr">
        <is>
          <t>IN202109-0534</t>
        </is>
      </c>
      <c r="S3083" s="418" t="inlineStr"/>
      <c r="T3083" s="418">
        <f>R3083=S3083</f>
        <v/>
      </c>
      <c r="U3083" s="418">
        <f>AND(MONTH(F3083)=MONTH(Y3083), YEAR(F3083)=YEAR(Y3083))</f>
        <v/>
      </c>
      <c r="V3083" s="418">
        <f>AND(AC3083&lt;&gt;"", 'Company information'!D$4&lt;&gt;"", RIGHT(SUBSTITUTE(AC3083,"-",""),9)=RIGHT(SUBSTITUTE('Company information'!D$4,"-",""),9))</f>
        <v/>
      </c>
      <c r="W3083" s="418">
        <f>AI3083-I3083</f>
        <v/>
      </c>
      <c r="X3083" s="455" t="n"/>
      <c r="Y3083" s="417" t="n"/>
      <c r="Z3083" s="418" t="n"/>
      <c r="AA3083" s="418" t="n"/>
      <c r="AB3083" s="418" t="n"/>
      <c r="AC3083" s="418" t="n"/>
      <c r="AD3083" s="418" t="n"/>
      <c r="AE3083" s="455" t="n"/>
      <c r="AF3083" s="455" t="n"/>
      <c r="AG3083" s="455" t="n"/>
      <c r="AH3083" s="455" t="n"/>
      <c r="AI3083" s="455" t="n"/>
      <c r="AJ3083" s="455" t="n"/>
      <c r="AK3083" s="455" t="n"/>
      <c r="AL3083" s="455" t="n"/>
      <c r="AM3083" s="455" t="n"/>
      <c r="AN3083" s="455" t="n"/>
      <c r="AO3083" s="455" t="n"/>
      <c r="AP3083" s="455" t="n"/>
      <c r="AQ3083" s="455" t="n"/>
      <c r="AR3083" s="418" t="n"/>
      <c r="AS3083" s="418" t="n"/>
      <c r="AT3083" s="418" t="n"/>
    </row>
    <row r="3084">
      <c r="A3084" s="417" t="n">
        <v>3075</v>
      </c>
      <c r="B3084" s="418" t="inlineStr">
        <is>
          <t>Custom clearance and Trucking fee</t>
        </is>
      </c>
      <c r="C3084" s="418" t="inlineStr">
        <is>
          <t>56ប៊ី-លីង សឹបផ្លាយ ឆេន មេនេចម៉ិន ឯ.ក</t>
        </is>
      </c>
      <c r="D3084" s="418" t="inlineStr">
        <is>
          <t>K004-902004795</t>
        </is>
      </c>
      <c r="E3084" s="418" t="inlineStr">
        <is>
          <t>IN202109-0533</t>
        </is>
      </c>
      <c r="F3084" s="419" t="n">
        <v>44469</v>
      </c>
      <c r="G3084" s="420" t="n">
        <v>460927</v>
      </c>
      <c r="H3084" s="418" t="n"/>
      <c r="I3084" s="455" t="n">
        <v>460927</v>
      </c>
      <c r="J3084" s="418">
        <f>IF(L3084&lt;&gt;"",L3084,K3084)</f>
        <v/>
      </c>
      <c r="K3084" s="418">
        <f>IF(AND(T3084=TRUE, U3084=TRUE, V3084=TRUE), IF(W3084&lt;-0.05, "អនុញ្ញាត (អ្នកផ្គត់ផ្គង់ប្រកាសខ្វះ)", "បានប្រកាស (អនុញ្ញាត)"), IF(AND(T3084=FALSE, U3084=FALSE, V3084=FALSE), "ព្យួរទុក (មិនមានទិន្នន័យ)", "ប្រកាសខុស (ព្យួរទុក)"))</f>
        <v/>
      </c>
      <c r="L3084" s="418" t="inlineStr"/>
      <c r="M3084" s="418" t="inlineStr"/>
      <c r="N3084" s="455" t="n"/>
      <c r="O3084" s="455">
        <f>IF(W3084&lt;0,AI3084,I3084)</f>
        <v/>
      </c>
      <c r="P3084" s="455">
        <f>I3084-O3084</f>
        <v/>
      </c>
      <c r="Q3084" s="418" t="n"/>
      <c r="R3084" s="418" t="inlineStr">
        <is>
          <t>IN202109-0533</t>
        </is>
      </c>
      <c r="S3084" s="418" t="inlineStr"/>
      <c r="T3084" s="418">
        <f>R3084=S3084</f>
        <v/>
      </c>
      <c r="U3084" s="418">
        <f>AND(MONTH(F3084)=MONTH(Y3084), YEAR(F3084)=YEAR(Y3084))</f>
        <v/>
      </c>
      <c r="V3084" s="418">
        <f>AND(AC3084&lt;&gt;"", 'Company information'!D$4&lt;&gt;"", RIGHT(SUBSTITUTE(AC3084,"-",""),9)=RIGHT(SUBSTITUTE('Company information'!D$4,"-",""),9))</f>
        <v/>
      </c>
      <c r="W3084" s="418">
        <f>AI3084-I3084</f>
        <v/>
      </c>
      <c r="X3084" s="455" t="n"/>
      <c r="Y3084" s="417" t="n"/>
      <c r="Z3084" s="418" t="n"/>
      <c r="AA3084" s="418" t="n"/>
      <c r="AB3084" s="418" t="n"/>
      <c r="AC3084" s="418" t="n"/>
      <c r="AD3084" s="418" t="n"/>
      <c r="AE3084" s="455" t="n"/>
      <c r="AF3084" s="455" t="n"/>
      <c r="AG3084" s="455" t="n"/>
      <c r="AH3084" s="455" t="n"/>
      <c r="AI3084" s="455" t="n"/>
      <c r="AJ3084" s="455" t="n"/>
      <c r="AK3084" s="455" t="n"/>
      <c r="AL3084" s="455" t="n"/>
      <c r="AM3084" s="455" t="n"/>
      <c r="AN3084" s="455" t="n"/>
      <c r="AO3084" s="455" t="n"/>
      <c r="AP3084" s="455" t="n"/>
      <c r="AQ3084" s="455" t="n"/>
      <c r="AR3084" s="418" t="n"/>
      <c r="AS3084" s="418" t="n"/>
      <c r="AT3084" s="418" t="n"/>
    </row>
    <row r="3085">
      <c r="A3085" s="417" t="n">
        <v>3076</v>
      </c>
      <c r="B3085" s="418" t="inlineStr">
        <is>
          <t>Custom clearance and Trucking fee</t>
        </is>
      </c>
      <c r="C3085" s="418" t="inlineStr">
        <is>
          <t>56ប៊ី-លីង សឹបផ្លាយ ឆេន មេនេចម៉ិន ឯ.ក</t>
        </is>
      </c>
      <c r="D3085" s="418" t="inlineStr">
        <is>
          <t>K004-902004795</t>
        </is>
      </c>
      <c r="E3085" s="418" t="inlineStr">
        <is>
          <t>IN202109-0532</t>
        </is>
      </c>
      <c r="F3085" s="419" t="n">
        <v>44469</v>
      </c>
      <c r="G3085" s="420" t="n">
        <v>271255</v>
      </c>
      <c r="H3085" s="418" t="n"/>
      <c r="I3085" s="455" t="n">
        <v>271255</v>
      </c>
      <c r="J3085" s="418">
        <f>IF(L3085&lt;&gt;"",L3085,K3085)</f>
        <v/>
      </c>
      <c r="K3085" s="418">
        <f>IF(AND(T3085=TRUE, U3085=TRUE, V3085=TRUE), IF(W3085&lt;-0.05, "អនុញ្ញាត (អ្នកផ្គត់ផ្គង់ប្រកាសខ្វះ)", "បានប្រកាស (អនុញ្ញាត)"), IF(AND(T3085=FALSE, U3085=FALSE, V3085=FALSE), "ព្យួរទុក (មិនមានទិន្នន័យ)", "ប្រកាសខុស (ព្យួរទុក)"))</f>
        <v/>
      </c>
      <c r="L3085" s="418" t="inlineStr"/>
      <c r="M3085" s="418" t="inlineStr"/>
      <c r="N3085" s="455" t="n"/>
      <c r="O3085" s="455">
        <f>IF(W3085&lt;0,AI3085,I3085)</f>
        <v/>
      </c>
      <c r="P3085" s="455">
        <f>I3085-O3085</f>
        <v/>
      </c>
      <c r="Q3085" s="418" t="n"/>
      <c r="R3085" s="418" t="inlineStr">
        <is>
          <t>IN202109-0532</t>
        </is>
      </c>
      <c r="S3085" s="418" t="inlineStr"/>
      <c r="T3085" s="418">
        <f>R3085=S3085</f>
        <v/>
      </c>
      <c r="U3085" s="418">
        <f>AND(MONTH(F3085)=MONTH(Y3085), YEAR(F3085)=YEAR(Y3085))</f>
        <v/>
      </c>
      <c r="V3085" s="418">
        <f>AND(AC3085&lt;&gt;"", 'Company information'!D$4&lt;&gt;"", RIGHT(SUBSTITUTE(AC3085,"-",""),9)=RIGHT(SUBSTITUTE('Company information'!D$4,"-",""),9))</f>
        <v/>
      </c>
      <c r="W3085" s="418">
        <f>AI3085-I3085</f>
        <v/>
      </c>
      <c r="X3085" s="455" t="n"/>
      <c r="Y3085" s="417" t="n"/>
      <c r="Z3085" s="418" t="n"/>
      <c r="AA3085" s="418" t="n"/>
      <c r="AB3085" s="418" t="n"/>
      <c r="AC3085" s="418" t="n"/>
      <c r="AD3085" s="418" t="n"/>
      <c r="AE3085" s="455" t="n"/>
      <c r="AF3085" s="455" t="n"/>
      <c r="AG3085" s="455" t="n"/>
      <c r="AH3085" s="455" t="n"/>
      <c r="AI3085" s="455" t="n"/>
      <c r="AJ3085" s="455" t="n"/>
      <c r="AK3085" s="455" t="n"/>
      <c r="AL3085" s="455" t="n"/>
      <c r="AM3085" s="455" t="n"/>
      <c r="AN3085" s="455" t="n"/>
      <c r="AO3085" s="455" t="n"/>
      <c r="AP3085" s="455" t="n"/>
      <c r="AQ3085" s="455" t="n"/>
      <c r="AR3085" s="418" t="n"/>
      <c r="AS3085" s="418" t="n"/>
      <c r="AT3085" s="418" t="n"/>
    </row>
    <row r="3086">
      <c r="A3086" s="417" t="n">
        <v>3077</v>
      </c>
      <c r="B3086" s="418" t="inlineStr">
        <is>
          <t>Custom clearance and Trucking fee</t>
        </is>
      </c>
      <c r="C3086" s="418" t="inlineStr">
        <is>
          <t>56ប៊ី-លីង សឹបផ្លាយ ឆេន មេនេចម៉ិន ឯ.ក</t>
        </is>
      </c>
      <c r="D3086" s="418" t="inlineStr">
        <is>
          <t>K004-902004795</t>
        </is>
      </c>
      <c r="E3086" s="418" t="inlineStr">
        <is>
          <t>IN202109-0510</t>
        </is>
      </c>
      <c r="F3086" s="419" t="n">
        <v>44459</v>
      </c>
      <c r="G3086" s="420" t="n">
        <v>868827</v>
      </c>
      <c r="H3086" s="418" t="n"/>
      <c r="I3086" s="455" t="n">
        <v>868827</v>
      </c>
      <c r="J3086" s="418">
        <f>IF(L3086&lt;&gt;"",L3086,K3086)</f>
        <v/>
      </c>
      <c r="K3086" s="418">
        <f>IF(AND(T3086=TRUE, U3086=TRUE, V3086=TRUE), IF(W3086&lt;-0.05, "អនុញ្ញាត (អ្នកផ្គត់ផ្គង់ប្រកាសខ្វះ)", "បានប្រកាស (អនុញ្ញាត)"), IF(AND(T3086=FALSE, U3086=FALSE, V3086=FALSE), "ព្យួរទុក (មិនមានទិន្នន័យ)", "ប្រកាសខុស (ព្យួរទុក)"))</f>
        <v/>
      </c>
      <c r="L3086" s="418" t="inlineStr"/>
      <c r="M3086" s="418" t="inlineStr"/>
      <c r="N3086" s="455" t="n"/>
      <c r="O3086" s="455">
        <f>IF(W3086&lt;0,AI3086,I3086)</f>
        <v/>
      </c>
      <c r="P3086" s="455">
        <f>I3086-O3086</f>
        <v/>
      </c>
      <c r="Q3086" s="418" t="n"/>
      <c r="R3086" s="418" t="inlineStr">
        <is>
          <t>IN202109-0510</t>
        </is>
      </c>
      <c r="S3086" s="418" t="inlineStr"/>
      <c r="T3086" s="418">
        <f>R3086=S3086</f>
        <v/>
      </c>
      <c r="U3086" s="418">
        <f>AND(MONTH(F3086)=MONTH(Y3086), YEAR(F3086)=YEAR(Y3086))</f>
        <v/>
      </c>
      <c r="V3086" s="418">
        <f>AND(AC3086&lt;&gt;"", 'Company information'!D$4&lt;&gt;"", RIGHT(SUBSTITUTE(AC3086,"-",""),9)=RIGHT(SUBSTITUTE('Company information'!D$4,"-",""),9))</f>
        <v/>
      </c>
      <c r="W3086" s="418">
        <f>AI3086-I3086</f>
        <v/>
      </c>
      <c r="X3086" s="455" t="n"/>
      <c r="Y3086" s="417" t="n"/>
      <c r="Z3086" s="418" t="n"/>
      <c r="AA3086" s="418" t="n"/>
      <c r="AB3086" s="418" t="n"/>
      <c r="AC3086" s="418" t="n"/>
      <c r="AD3086" s="418" t="n"/>
      <c r="AE3086" s="455" t="n"/>
      <c r="AF3086" s="455" t="n"/>
      <c r="AG3086" s="455" t="n"/>
      <c r="AH3086" s="455" t="n"/>
      <c r="AI3086" s="455" t="n"/>
      <c r="AJ3086" s="455" t="n"/>
      <c r="AK3086" s="455" t="n"/>
      <c r="AL3086" s="455" t="n"/>
      <c r="AM3086" s="455" t="n"/>
      <c r="AN3086" s="455" t="n"/>
      <c r="AO3086" s="455" t="n"/>
      <c r="AP3086" s="455" t="n"/>
      <c r="AQ3086" s="455" t="n"/>
      <c r="AR3086" s="418" t="n"/>
      <c r="AS3086" s="418" t="n"/>
      <c r="AT3086" s="418" t="n"/>
    </row>
    <row r="3087">
      <c r="A3087" s="417" t="n">
        <v>3078</v>
      </c>
      <c r="B3087" s="418" t="inlineStr">
        <is>
          <t>Custom clearance and Trucking fee</t>
        </is>
      </c>
      <c r="C3087" s="418" t="inlineStr">
        <is>
          <t>56ប៊ី-លីង សឹបផ្លាយ ឆេន មេនេចម៉ិន ឯ.ក</t>
        </is>
      </c>
      <c r="D3087" s="418" t="inlineStr">
        <is>
          <t>K004-902004795</t>
        </is>
      </c>
      <c r="E3087" s="418" t="inlineStr">
        <is>
          <t>IN202109-0508</t>
        </is>
      </c>
      <c r="F3087" s="419" t="n">
        <v>44459</v>
      </c>
      <c r="G3087" s="420" t="n">
        <v>976918</v>
      </c>
      <c r="H3087" s="418" t="n"/>
      <c r="I3087" s="455" t="n">
        <v>976918</v>
      </c>
      <c r="J3087" s="418">
        <f>IF(L3087&lt;&gt;"",L3087,K3087)</f>
        <v/>
      </c>
      <c r="K3087" s="418">
        <f>IF(AND(T3087=TRUE, U3087=TRUE, V3087=TRUE), IF(W3087&lt;-0.05, "អនុញ្ញាត (អ្នកផ្គត់ផ្គង់ប្រកាសខ្វះ)", "បានប្រកាស (អនុញ្ញាត)"), IF(AND(T3087=FALSE, U3087=FALSE, V3087=FALSE), "ព្យួរទុក (មិនមានទិន្នន័យ)", "ប្រកាសខុស (ព្យួរទុក)"))</f>
        <v/>
      </c>
      <c r="L3087" s="418" t="inlineStr"/>
      <c r="M3087" s="418" t="inlineStr"/>
      <c r="N3087" s="455" t="n"/>
      <c r="O3087" s="455">
        <f>IF(W3087&lt;0,AI3087,I3087)</f>
        <v/>
      </c>
      <c r="P3087" s="455">
        <f>I3087-O3087</f>
        <v/>
      </c>
      <c r="Q3087" s="418" t="n"/>
      <c r="R3087" s="418" t="inlineStr">
        <is>
          <t>IN202109-0508</t>
        </is>
      </c>
      <c r="S3087" s="418" t="inlineStr"/>
      <c r="T3087" s="418">
        <f>R3087=S3087</f>
        <v/>
      </c>
      <c r="U3087" s="418">
        <f>AND(MONTH(F3087)=MONTH(Y3087), YEAR(F3087)=YEAR(Y3087))</f>
        <v/>
      </c>
      <c r="V3087" s="418">
        <f>AND(AC3087&lt;&gt;"", 'Company information'!D$4&lt;&gt;"", RIGHT(SUBSTITUTE(AC3087,"-",""),9)=RIGHT(SUBSTITUTE('Company information'!D$4,"-",""),9))</f>
        <v/>
      </c>
      <c r="W3087" s="418">
        <f>AI3087-I3087</f>
        <v/>
      </c>
      <c r="X3087" s="455" t="n"/>
      <c r="Y3087" s="417" t="n"/>
      <c r="Z3087" s="418" t="n"/>
      <c r="AA3087" s="418" t="n"/>
      <c r="AB3087" s="418" t="n"/>
      <c r="AC3087" s="418" t="n"/>
      <c r="AD3087" s="418" t="n"/>
      <c r="AE3087" s="455" t="n"/>
      <c r="AF3087" s="455" t="n"/>
      <c r="AG3087" s="455" t="n"/>
      <c r="AH3087" s="455" t="n"/>
      <c r="AI3087" s="455" t="n"/>
      <c r="AJ3087" s="455" t="n"/>
      <c r="AK3087" s="455" t="n"/>
      <c r="AL3087" s="455" t="n"/>
      <c r="AM3087" s="455" t="n"/>
      <c r="AN3087" s="455" t="n"/>
      <c r="AO3087" s="455" t="n"/>
      <c r="AP3087" s="455" t="n"/>
      <c r="AQ3087" s="455" t="n"/>
      <c r="AR3087" s="418" t="n"/>
      <c r="AS3087" s="418" t="n"/>
      <c r="AT3087" s="418" t="n"/>
    </row>
    <row r="3088">
      <c r="A3088" s="417" t="n">
        <v>3079</v>
      </c>
      <c r="B3088" s="418" t="inlineStr">
        <is>
          <t>Custom clearance and Trucking fee</t>
        </is>
      </c>
      <c r="C3088" s="418" t="inlineStr">
        <is>
          <t>56ប៊ី-លីង សឹបផ្លាយ ឆេន មេនេចម៉ិន ឯ.ក</t>
        </is>
      </c>
      <c r="D3088" s="418" t="inlineStr">
        <is>
          <t>K004-902004795</t>
        </is>
      </c>
      <c r="E3088" s="418" t="inlineStr">
        <is>
          <t>IN202109-0509</t>
        </is>
      </c>
      <c r="F3088" s="419" t="n">
        <v>44459</v>
      </c>
      <c r="G3088" s="420" t="n">
        <v>868827</v>
      </c>
      <c r="H3088" s="418" t="n"/>
      <c r="I3088" s="455" t="n">
        <v>868827</v>
      </c>
      <c r="J3088" s="418">
        <f>IF(L3088&lt;&gt;"",L3088,K3088)</f>
        <v/>
      </c>
      <c r="K3088" s="418">
        <f>IF(AND(T3088=TRUE, U3088=TRUE, V3088=TRUE), IF(W3088&lt;-0.05, "អនុញ្ញាត (អ្នកផ្គត់ផ្គង់ប្រកាសខ្វះ)", "បានប្រកាស (អនុញ្ញាត)"), IF(AND(T3088=FALSE, U3088=FALSE, V3088=FALSE), "ព្យួរទុក (មិនមានទិន្នន័យ)", "ប្រកាសខុស (ព្យួរទុក)"))</f>
        <v/>
      </c>
      <c r="L3088" s="418" t="inlineStr"/>
      <c r="M3088" s="418" t="inlineStr"/>
      <c r="N3088" s="455" t="n"/>
      <c r="O3088" s="455">
        <f>IF(W3088&lt;0,AI3088,I3088)</f>
        <v/>
      </c>
      <c r="P3088" s="455">
        <f>I3088-O3088</f>
        <v/>
      </c>
      <c r="Q3088" s="418" t="n"/>
      <c r="R3088" s="418" t="inlineStr">
        <is>
          <t>IN202109-0509</t>
        </is>
      </c>
      <c r="S3088" s="418" t="inlineStr"/>
      <c r="T3088" s="418">
        <f>R3088=S3088</f>
        <v/>
      </c>
      <c r="U3088" s="418">
        <f>AND(MONTH(F3088)=MONTH(Y3088), YEAR(F3088)=YEAR(Y3088))</f>
        <v/>
      </c>
      <c r="V3088" s="418">
        <f>AND(AC3088&lt;&gt;"", 'Company information'!D$4&lt;&gt;"", RIGHT(SUBSTITUTE(AC3088,"-",""),9)=RIGHT(SUBSTITUTE('Company information'!D$4,"-",""),9))</f>
        <v/>
      </c>
      <c r="W3088" s="418">
        <f>AI3088-I3088</f>
        <v/>
      </c>
      <c r="X3088" s="455" t="n"/>
      <c r="Y3088" s="417" t="n"/>
      <c r="Z3088" s="418" t="n"/>
      <c r="AA3088" s="418" t="n"/>
      <c r="AB3088" s="418" t="n"/>
      <c r="AC3088" s="418" t="n"/>
      <c r="AD3088" s="418" t="n"/>
      <c r="AE3088" s="455" t="n"/>
      <c r="AF3088" s="455" t="n"/>
      <c r="AG3088" s="455" t="n"/>
      <c r="AH3088" s="455" t="n"/>
      <c r="AI3088" s="455" t="n"/>
      <c r="AJ3088" s="455" t="n"/>
      <c r="AK3088" s="455" t="n"/>
      <c r="AL3088" s="455" t="n"/>
      <c r="AM3088" s="455" t="n"/>
      <c r="AN3088" s="455" t="n"/>
      <c r="AO3088" s="455" t="n"/>
      <c r="AP3088" s="455" t="n"/>
      <c r="AQ3088" s="455" t="n"/>
      <c r="AR3088" s="418" t="n"/>
      <c r="AS3088" s="418" t="n"/>
      <c r="AT3088" s="418" t="n"/>
    </row>
    <row r="3089">
      <c r="A3089" s="417" t="n">
        <v>3080</v>
      </c>
      <c r="B3089" s="418" t="inlineStr">
        <is>
          <t>Custom clearance and Trucking fee</t>
        </is>
      </c>
      <c r="C3089" s="418" t="inlineStr">
        <is>
          <t>56ប៊ី-លីង សឹបផ្លាយ ឆេន មេនេចម៉ិន ឯ.ក</t>
        </is>
      </c>
      <c r="D3089" s="418" t="inlineStr">
        <is>
          <t>K004-902004795</t>
        </is>
      </c>
      <c r="E3089" s="418" t="inlineStr">
        <is>
          <t>IN202109-0507</t>
        </is>
      </c>
      <c r="F3089" s="419" t="n">
        <v>44459</v>
      </c>
      <c r="G3089" s="420" t="n">
        <v>271255</v>
      </c>
      <c r="H3089" s="418" t="n"/>
      <c r="I3089" s="455" t="n">
        <v>271255</v>
      </c>
      <c r="J3089" s="418">
        <f>IF(L3089&lt;&gt;"",L3089,K3089)</f>
        <v/>
      </c>
      <c r="K3089" s="418">
        <f>IF(AND(T3089=TRUE, U3089=TRUE, V3089=TRUE), IF(W3089&lt;-0.05, "អនុញ្ញាត (អ្នកផ្គត់ផ្គង់ប្រកាសខ្វះ)", "បានប្រកាស (អនុញ្ញាត)"), IF(AND(T3089=FALSE, U3089=FALSE, V3089=FALSE), "ព្យួរទុក (មិនមានទិន្នន័យ)", "ប្រកាសខុស (ព្យួរទុក)"))</f>
        <v/>
      </c>
      <c r="L3089" s="418" t="inlineStr"/>
      <c r="M3089" s="418" t="inlineStr"/>
      <c r="N3089" s="455" t="n"/>
      <c r="O3089" s="455">
        <f>IF(W3089&lt;0,AI3089,I3089)</f>
        <v/>
      </c>
      <c r="P3089" s="455">
        <f>I3089-O3089</f>
        <v/>
      </c>
      <c r="Q3089" s="418" t="n"/>
      <c r="R3089" s="418" t="inlineStr">
        <is>
          <t>IN202109-0507</t>
        </is>
      </c>
      <c r="S3089" s="418" t="inlineStr"/>
      <c r="T3089" s="418">
        <f>R3089=S3089</f>
        <v/>
      </c>
      <c r="U3089" s="418">
        <f>AND(MONTH(F3089)=MONTH(Y3089), YEAR(F3089)=YEAR(Y3089))</f>
        <v/>
      </c>
      <c r="V3089" s="418">
        <f>AND(AC3089&lt;&gt;"", 'Company information'!D$4&lt;&gt;"", RIGHT(SUBSTITUTE(AC3089,"-",""),9)=RIGHT(SUBSTITUTE('Company information'!D$4,"-",""),9))</f>
        <v/>
      </c>
      <c r="W3089" s="418">
        <f>AI3089-I3089</f>
        <v/>
      </c>
      <c r="X3089" s="455" t="n"/>
      <c r="Y3089" s="417" t="n"/>
      <c r="Z3089" s="418" t="n"/>
      <c r="AA3089" s="418" t="n"/>
      <c r="AB3089" s="418" t="n"/>
      <c r="AC3089" s="418" t="n"/>
      <c r="AD3089" s="418" t="n"/>
      <c r="AE3089" s="455" t="n"/>
      <c r="AF3089" s="455" t="n"/>
      <c r="AG3089" s="455" t="n"/>
      <c r="AH3089" s="455" t="n"/>
      <c r="AI3089" s="455" t="n"/>
      <c r="AJ3089" s="455" t="n"/>
      <c r="AK3089" s="455" t="n"/>
      <c r="AL3089" s="455" t="n"/>
      <c r="AM3089" s="455" t="n"/>
      <c r="AN3089" s="455" t="n"/>
      <c r="AO3089" s="455" t="n"/>
      <c r="AP3089" s="455" t="n"/>
      <c r="AQ3089" s="455" t="n"/>
      <c r="AR3089" s="418" t="n"/>
      <c r="AS3089" s="418" t="n"/>
      <c r="AT3089" s="418" t="n"/>
    </row>
    <row r="3090">
      <c r="A3090" s="417" t="n">
        <v>3081</v>
      </c>
      <c r="B3090" s="418" t="inlineStr">
        <is>
          <t>Custom clearance and Trucking fee</t>
        </is>
      </c>
      <c r="C3090" s="418" t="inlineStr">
        <is>
          <t>56ប៊ី-លីង សឹបផ្លាយ ឆេន មេនេចម៉ិន ឯ.ក</t>
        </is>
      </c>
      <c r="D3090" s="418" t="inlineStr">
        <is>
          <t>K004-902004795</t>
        </is>
      </c>
      <c r="E3090" s="418" t="inlineStr">
        <is>
          <t>IN202109-0506</t>
        </is>
      </c>
      <c r="F3090" s="419" t="n">
        <v>44459</v>
      </c>
      <c r="G3090" s="420" t="n">
        <v>259018</v>
      </c>
      <c r="H3090" s="418" t="n"/>
      <c r="I3090" s="455" t="n">
        <v>259018</v>
      </c>
      <c r="J3090" s="418">
        <f>IF(L3090&lt;&gt;"",L3090,K3090)</f>
        <v/>
      </c>
      <c r="K3090" s="418">
        <f>IF(AND(T3090=TRUE, U3090=TRUE, V3090=TRUE), IF(W3090&lt;-0.05, "អនុញ្ញាត (អ្នកផ្គត់ផ្គង់ប្រកាសខ្វះ)", "បានប្រកាស (អនុញ្ញាត)"), IF(AND(T3090=FALSE, U3090=FALSE, V3090=FALSE), "ព្យួរទុក (មិនមានទិន្នន័យ)", "ប្រកាសខុស (ព្យួរទុក)"))</f>
        <v/>
      </c>
      <c r="L3090" s="418" t="inlineStr"/>
      <c r="M3090" s="418" t="inlineStr"/>
      <c r="N3090" s="455" t="n"/>
      <c r="O3090" s="455">
        <f>IF(W3090&lt;0,AI3090,I3090)</f>
        <v/>
      </c>
      <c r="P3090" s="455">
        <f>I3090-O3090</f>
        <v/>
      </c>
      <c r="Q3090" s="418" t="n"/>
      <c r="R3090" s="418" t="inlineStr">
        <is>
          <t>IN202109-0506</t>
        </is>
      </c>
      <c r="S3090" s="418" t="inlineStr"/>
      <c r="T3090" s="418">
        <f>R3090=S3090</f>
        <v/>
      </c>
      <c r="U3090" s="418">
        <f>AND(MONTH(F3090)=MONTH(Y3090), YEAR(F3090)=YEAR(Y3090))</f>
        <v/>
      </c>
      <c r="V3090" s="418">
        <f>AND(AC3090&lt;&gt;"", 'Company information'!D$4&lt;&gt;"", RIGHT(SUBSTITUTE(AC3090,"-",""),9)=RIGHT(SUBSTITUTE('Company information'!D$4,"-",""),9))</f>
        <v/>
      </c>
      <c r="W3090" s="418">
        <f>AI3090-I3090</f>
        <v/>
      </c>
      <c r="X3090" s="455" t="n"/>
      <c r="Y3090" s="417" t="n"/>
      <c r="Z3090" s="418" t="n"/>
      <c r="AA3090" s="418" t="n"/>
      <c r="AB3090" s="418" t="n"/>
      <c r="AC3090" s="418" t="n"/>
      <c r="AD3090" s="418" t="n"/>
      <c r="AE3090" s="455" t="n"/>
      <c r="AF3090" s="455" t="n"/>
      <c r="AG3090" s="455" t="n"/>
      <c r="AH3090" s="455" t="n"/>
      <c r="AI3090" s="455" t="n"/>
      <c r="AJ3090" s="455" t="n"/>
      <c r="AK3090" s="455" t="n"/>
      <c r="AL3090" s="455" t="n"/>
      <c r="AM3090" s="455" t="n"/>
      <c r="AN3090" s="455" t="n"/>
      <c r="AO3090" s="455" t="n"/>
      <c r="AP3090" s="455" t="n"/>
      <c r="AQ3090" s="455" t="n"/>
      <c r="AR3090" s="418" t="n"/>
      <c r="AS3090" s="418" t="n"/>
      <c r="AT3090" s="418" t="n"/>
    </row>
    <row r="3091">
      <c r="A3091" s="417" t="n">
        <v>3082</v>
      </c>
      <c r="B3091" s="418" t="inlineStr">
        <is>
          <t>Custom clearance and Trucking fee</t>
        </is>
      </c>
      <c r="C3091" s="418" t="inlineStr">
        <is>
          <t>56ប៊ី-លីង សឹបផ្លាយ ឆេន មេនេចម៉ិន ឯ.ក</t>
        </is>
      </c>
      <c r="D3091" s="418" t="inlineStr">
        <is>
          <t>K004-902004795</t>
        </is>
      </c>
      <c r="E3091" s="418" t="inlineStr">
        <is>
          <t>IN202109-0505</t>
        </is>
      </c>
      <c r="F3091" s="419" t="n">
        <v>44459</v>
      </c>
      <c r="G3091" s="420" t="n">
        <v>299809</v>
      </c>
      <c r="H3091" s="418" t="n"/>
      <c r="I3091" s="455" t="n">
        <v>299809</v>
      </c>
      <c r="J3091" s="418">
        <f>IF(L3091&lt;&gt;"",L3091,K3091)</f>
        <v/>
      </c>
      <c r="K3091" s="418">
        <f>IF(AND(T3091=TRUE, U3091=TRUE, V3091=TRUE), IF(W3091&lt;-0.05, "អនុញ្ញាត (អ្នកផ្គត់ផ្គង់ប្រកាសខ្វះ)", "បានប្រកាស (អនុញ្ញាត)"), IF(AND(T3091=FALSE, U3091=FALSE, V3091=FALSE), "ព្យួរទុក (មិនមានទិន្នន័យ)", "ប្រកាសខុស (ព្យួរទុក)"))</f>
        <v/>
      </c>
      <c r="L3091" s="418" t="inlineStr"/>
      <c r="M3091" s="418" t="inlineStr"/>
      <c r="N3091" s="455" t="n"/>
      <c r="O3091" s="455">
        <f>IF(W3091&lt;0,AI3091,I3091)</f>
        <v/>
      </c>
      <c r="P3091" s="455">
        <f>I3091-O3091</f>
        <v/>
      </c>
      <c r="Q3091" s="418" t="n"/>
      <c r="R3091" s="418" t="inlineStr">
        <is>
          <t>IN202109-0505</t>
        </is>
      </c>
      <c r="S3091" s="418" t="inlineStr"/>
      <c r="T3091" s="418">
        <f>R3091=S3091</f>
        <v/>
      </c>
      <c r="U3091" s="418">
        <f>AND(MONTH(F3091)=MONTH(Y3091), YEAR(F3091)=YEAR(Y3091))</f>
        <v/>
      </c>
      <c r="V3091" s="418">
        <f>AND(AC3091&lt;&gt;"", 'Company information'!D$4&lt;&gt;"", RIGHT(SUBSTITUTE(AC3091,"-",""),9)=RIGHT(SUBSTITUTE('Company information'!D$4,"-",""),9))</f>
        <v/>
      </c>
      <c r="W3091" s="418">
        <f>AI3091-I3091</f>
        <v/>
      </c>
      <c r="X3091" s="455" t="n"/>
      <c r="Y3091" s="417" t="n"/>
      <c r="Z3091" s="418" t="n"/>
      <c r="AA3091" s="418" t="n"/>
      <c r="AB3091" s="418" t="n"/>
      <c r="AC3091" s="418" t="n"/>
      <c r="AD3091" s="418" t="n"/>
      <c r="AE3091" s="455" t="n"/>
      <c r="AF3091" s="455" t="n"/>
      <c r="AG3091" s="455" t="n"/>
      <c r="AH3091" s="455" t="n"/>
      <c r="AI3091" s="455" t="n"/>
      <c r="AJ3091" s="455" t="n"/>
      <c r="AK3091" s="455" t="n"/>
      <c r="AL3091" s="455" t="n"/>
      <c r="AM3091" s="455" t="n"/>
      <c r="AN3091" s="455" t="n"/>
      <c r="AO3091" s="455" t="n"/>
      <c r="AP3091" s="455" t="n"/>
      <c r="AQ3091" s="455" t="n"/>
      <c r="AR3091" s="418" t="n"/>
      <c r="AS3091" s="418" t="n"/>
      <c r="AT3091" s="418" t="n"/>
    </row>
    <row r="3092">
      <c r="A3092" s="417" t="n">
        <v>3083</v>
      </c>
      <c r="B3092" s="418" t="inlineStr">
        <is>
          <t>Custom clearance and Trucking fee</t>
        </is>
      </c>
      <c r="C3092" s="418" t="inlineStr">
        <is>
          <t>56ប៊ី-លីង សឹបផ្លាយ ឆេន មេនេចម៉ិន ឯ.ក</t>
        </is>
      </c>
      <c r="D3092" s="418" t="inlineStr">
        <is>
          <t>K004-902004795</t>
        </is>
      </c>
      <c r="E3092" s="418" t="inlineStr">
        <is>
          <t>IN202109-0504</t>
        </is>
      </c>
      <c r="F3092" s="419" t="n">
        <v>44459</v>
      </c>
      <c r="G3092" s="420" t="n">
        <v>868827</v>
      </c>
      <c r="H3092" s="418" t="n"/>
      <c r="I3092" s="455" t="n">
        <v>868827</v>
      </c>
      <c r="J3092" s="418">
        <f>IF(L3092&lt;&gt;"",L3092,K3092)</f>
        <v/>
      </c>
      <c r="K3092" s="418">
        <f>IF(AND(T3092=TRUE, U3092=TRUE, V3092=TRUE), IF(W3092&lt;-0.05, "អនុញ្ញាត (អ្នកផ្គត់ផ្គង់ប្រកាសខ្វះ)", "បានប្រកាស (អនុញ្ញាត)"), IF(AND(T3092=FALSE, U3092=FALSE, V3092=FALSE), "ព្យួរទុក (មិនមានទិន្នន័យ)", "ប្រកាសខុស (ព្យួរទុក)"))</f>
        <v/>
      </c>
      <c r="L3092" s="418" t="inlineStr"/>
      <c r="M3092" s="418" t="inlineStr"/>
      <c r="N3092" s="455" t="n"/>
      <c r="O3092" s="455">
        <f>IF(W3092&lt;0,AI3092,I3092)</f>
        <v/>
      </c>
      <c r="P3092" s="455">
        <f>I3092-O3092</f>
        <v/>
      </c>
      <c r="Q3092" s="418" t="n"/>
      <c r="R3092" s="418" t="inlineStr">
        <is>
          <t>IN202109-0504</t>
        </is>
      </c>
      <c r="S3092" s="418" t="inlineStr"/>
      <c r="T3092" s="418">
        <f>R3092=S3092</f>
        <v/>
      </c>
      <c r="U3092" s="418">
        <f>AND(MONTH(F3092)=MONTH(Y3092), YEAR(F3092)=YEAR(Y3092))</f>
        <v/>
      </c>
      <c r="V3092" s="418">
        <f>AND(AC3092&lt;&gt;"", 'Company information'!D$4&lt;&gt;"", RIGHT(SUBSTITUTE(AC3092,"-",""),9)=RIGHT(SUBSTITUTE('Company information'!D$4,"-",""),9))</f>
        <v/>
      </c>
      <c r="W3092" s="418">
        <f>AI3092-I3092</f>
        <v/>
      </c>
      <c r="X3092" s="455" t="n"/>
      <c r="Y3092" s="417" t="n"/>
      <c r="Z3092" s="418" t="n"/>
      <c r="AA3092" s="418" t="n"/>
      <c r="AB3092" s="418" t="n"/>
      <c r="AC3092" s="418" t="n"/>
      <c r="AD3092" s="418" t="n"/>
      <c r="AE3092" s="455" t="n"/>
      <c r="AF3092" s="455" t="n"/>
      <c r="AG3092" s="455" t="n"/>
      <c r="AH3092" s="455" t="n"/>
      <c r="AI3092" s="455" t="n"/>
      <c r="AJ3092" s="455" t="n"/>
      <c r="AK3092" s="455" t="n"/>
      <c r="AL3092" s="455" t="n"/>
      <c r="AM3092" s="455" t="n"/>
      <c r="AN3092" s="455" t="n"/>
      <c r="AO3092" s="455" t="n"/>
      <c r="AP3092" s="455" t="n"/>
      <c r="AQ3092" s="455" t="n"/>
      <c r="AR3092" s="418" t="n"/>
      <c r="AS3092" s="418" t="n"/>
      <c r="AT3092" s="418" t="n"/>
    </row>
    <row r="3093">
      <c r="A3093" s="417" t="n">
        <v>3084</v>
      </c>
      <c r="B3093" s="418" t="inlineStr">
        <is>
          <t>Custom clearance and Trucking fee</t>
        </is>
      </c>
      <c r="C3093" s="418" t="inlineStr">
        <is>
          <t>56ប៊ី-លីង សឹបផ្លាយ ឆេន មេនេចម៉ិន ឯ.ក</t>
        </is>
      </c>
      <c r="D3093" s="418" t="inlineStr">
        <is>
          <t>K004-902004795</t>
        </is>
      </c>
      <c r="E3093" s="418" t="inlineStr">
        <is>
          <t>IN202109-0503</t>
        </is>
      </c>
      <c r="F3093" s="419" t="n">
        <v>44459</v>
      </c>
      <c r="G3093" s="420" t="n">
        <v>868827</v>
      </c>
      <c r="H3093" s="418" t="n"/>
      <c r="I3093" s="455" t="n">
        <v>868827</v>
      </c>
      <c r="J3093" s="418">
        <f>IF(L3093&lt;&gt;"",L3093,K3093)</f>
        <v/>
      </c>
      <c r="K3093" s="418">
        <f>IF(AND(T3093=TRUE, U3093=TRUE, V3093=TRUE), IF(W3093&lt;-0.05, "អនុញ្ញាត (អ្នកផ្គត់ផ្គង់ប្រកាសខ្វះ)", "បានប្រកាស (អនុញ្ញាត)"), IF(AND(T3093=FALSE, U3093=FALSE, V3093=FALSE), "ព្យួរទុក (មិនមានទិន្នន័យ)", "ប្រកាសខុស (ព្យួរទុក)"))</f>
        <v/>
      </c>
      <c r="L3093" s="418" t="inlineStr"/>
      <c r="M3093" s="418" t="inlineStr"/>
      <c r="N3093" s="455" t="n"/>
      <c r="O3093" s="455">
        <f>IF(W3093&lt;0,AI3093,I3093)</f>
        <v/>
      </c>
      <c r="P3093" s="455">
        <f>I3093-O3093</f>
        <v/>
      </c>
      <c r="Q3093" s="418" t="n"/>
      <c r="R3093" s="418" t="inlineStr">
        <is>
          <t>IN202109-0503</t>
        </is>
      </c>
      <c r="S3093" s="418" t="inlineStr"/>
      <c r="T3093" s="418">
        <f>R3093=S3093</f>
        <v/>
      </c>
      <c r="U3093" s="418">
        <f>AND(MONTH(F3093)=MONTH(Y3093), YEAR(F3093)=YEAR(Y3093))</f>
        <v/>
      </c>
      <c r="V3093" s="418">
        <f>AND(AC3093&lt;&gt;"", 'Company information'!D$4&lt;&gt;"", RIGHT(SUBSTITUTE(AC3093,"-",""),9)=RIGHT(SUBSTITUTE('Company information'!D$4,"-",""),9))</f>
        <v/>
      </c>
      <c r="W3093" s="418">
        <f>AI3093-I3093</f>
        <v/>
      </c>
      <c r="X3093" s="455" t="n"/>
      <c r="Y3093" s="417" t="n"/>
      <c r="Z3093" s="418" t="n"/>
      <c r="AA3093" s="418" t="n"/>
      <c r="AB3093" s="418" t="n"/>
      <c r="AC3093" s="418" t="n"/>
      <c r="AD3093" s="418" t="n"/>
      <c r="AE3093" s="455" t="n"/>
      <c r="AF3093" s="455" t="n"/>
      <c r="AG3093" s="455" t="n"/>
      <c r="AH3093" s="455" t="n"/>
      <c r="AI3093" s="455" t="n"/>
      <c r="AJ3093" s="455" t="n"/>
      <c r="AK3093" s="455" t="n"/>
      <c r="AL3093" s="455" t="n"/>
      <c r="AM3093" s="455" t="n"/>
      <c r="AN3093" s="455" t="n"/>
      <c r="AO3093" s="455" t="n"/>
      <c r="AP3093" s="455" t="n"/>
      <c r="AQ3093" s="455" t="n"/>
      <c r="AR3093" s="418" t="n"/>
      <c r="AS3093" s="418" t="n"/>
      <c r="AT3093" s="418" t="n"/>
    </row>
    <row r="3094">
      <c r="A3094" s="417" t="n">
        <v>3085</v>
      </c>
      <c r="B3094" s="418" t="inlineStr">
        <is>
          <t>Custom clearance and Trucking fee</t>
        </is>
      </c>
      <c r="C3094" s="418" t="inlineStr">
        <is>
          <t>56ប៊ី-លីង សឹបផ្លាយ ឆេន មេនេចម៉ិន ឯ.ក</t>
        </is>
      </c>
      <c r="D3094" s="418" t="inlineStr">
        <is>
          <t>K004-902004795</t>
        </is>
      </c>
      <c r="E3094" s="418" t="inlineStr">
        <is>
          <t>IN202109-0501</t>
        </is>
      </c>
      <c r="F3094" s="419" t="n">
        <v>44459</v>
      </c>
      <c r="G3094" s="420" t="n">
        <v>1344027</v>
      </c>
      <c r="H3094" s="418" t="n"/>
      <c r="I3094" s="455" t="n">
        <v>1344027</v>
      </c>
      <c r="J3094" s="418">
        <f>IF(L3094&lt;&gt;"",L3094,K3094)</f>
        <v/>
      </c>
      <c r="K3094" s="418">
        <f>IF(AND(T3094=TRUE, U3094=TRUE, V3094=TRUE), IF(W3094&lt;-0.05, "អនុញ្ញាត (អ្នកផ្គត់ផ្គង់ប្រកាសខ្វះ)", "បានប្រកាស (អនុញ្ញាត)"), IF(AND(T3094=FALSE, U3094=FALSE, V3094=FALSE), "ព្យួរទុក (មិនមានទិន្នន័យ)", "ប្រកាសខុស (ព្យួរទុក)"))</f>
        <v/>
      </c>
      <c r="L3094" s="418" t="inlineStr"/>
      <c r="M3094" s="418" t="inlineStr"/>
      <c r="N3094" s="455" t="n"/>
      <c r="O3094" s="455">
        <f>IF(W3094&lt;0,AI3094,I3094)</f>
        <v/>
      </c>
      <c r="P3094" s="455">
        <f>I3094-O3094</f>
        <v/>
      </c>
      <c r="Q3094" s="418" t="n"/>
      <c r="R3094" s="418" t="inlineStr">
        <is>
          <t>IN202109-0501</t>
        </is>
      </c>
      <c r="S3094" s="418" t="inlineStr"/>
      <c r="T3094" s="418">
        <f>R3094=S3094</f>
        <v/>
      </c>
      <c r="U3094" s="418">
        <f>AND(MONTH(F3094)=MONTH(Y3094), YEAR(F3094)=YEAR(Y3094))</f>
        <v/>
      </c>
      <c r="V3094" s="418">
        <f>AND(AC3094&lt;&gt;"", 'Company information'!D$4&lt;&gt;"", RIGHT(SUBSTITUTE(AC3094,"-",""),9)=RIGHT(SUBSTITUTE('Company information'!D$4,"-",""),9))</f>
        <v/>
      </c>
      <c r="W3094" s="418">
        <f>AI3094-I3094</f>
        <v/>
      </c>
      <c r="X3094" s="455" t="n"/>
      <c r="Y3094" s="417" t="n"/>
      <c r="Z3094" s="418" t="n"/>
      <c r="AA3094" s="418" t="n"/>
      <c r="AB3094" s="418" t="n"/>
      <c r="AC3094" s="418" t="n"/>
      <c r="AD3094" s="418" t="n"/>
      <c r="AE3094" s="455" t="n"/>
      <c r="AF3094" s="455" t="n"/>
      <c r="AG3094" s="455" t="n"/>
      <c r="AH3094" s="455" t="n"/>
      <c r="AI3094" s="455" t="n"/>
      <c r="AJ3094" s="455" t="n"/>
      <c r="AK3094" s="455" t="n"/>
      <c r="AL3094" s="455" t="n"/>
      <c r="AM3094" s="455" t="n"/>
      <c r="AN3094" s="455" t="n"/>
      <c r="AO3094" s="455" t="n"/>
      <c r="AP3094" s="455" t="n"/>
      <c r="AQ3094" s="455" t="n"/>
      <c r="AR3094" s="418" t="n"/>
      <c r="AS3094" s="418" t="n"/>
      <c r="AT3094" s="418" t="n"/>
    </row>
    <row r="3095">
      <c r="A3095" s="417" t="n">
        <v>3086</v>
      </c>
      <c r="B3095" s="418" t="inlineStr">
        <is>
          <t>Custom clearance and Trucking fee</t>
        </is>
      </c>
      <c r="C3095" s="418" t="inlineStr">
        <is>
          <t>56ប៊ី-លីង សឹបផ្លាយ ឆេន មេនេចម៉ិន ឯ.ក</t>
        </is>
      </c>
      <c r="D3095" s="418" t="inlineStr">
        <is>
          <t>K004-902004795</t>
        </is>
      </c>
      <c r="E3095" s="418" t="inlineStr">
        <is>
          <t>IN202109-0498</t>
        </is>
      </c>
      <c r="F3095" s="419" t="n">
        <v>44456</v>
      </c>
      <c r="G3095" s="420" t="n">
        <v>271255</v>
      </c>
      <c r="H3095" s="418" t="n"/>
      <c r="I3095" s="455" t="n">
        <v>271255</v>
      </c>
      <c r="J3095" s="418">
        <f>IF(L3095&lt;&gt;"",L3095,K3095)</f>
        <v/>
      </c>
      <c r="K3095" s="418">
        <f>IF(AND(T3095=TRUE, U3095=TRUE, V3095=TRUE), IF(W3095&lt;-0.05, "អនុញ្ញាត (អ្នកផ្គត់ផ្គង់ប្រកាសខ្វះ)", "បានប្រកាស (អនុញ្ញាត)"), IF(AND(T3095=FALSE, U3095=FALSE, V3095=FALSE), "ព្យួរទុក (មិនមានទិន្នន័យ)", "ប្រកាសខុស (ព្យួរទុក)"))</f>
        <v/>
      </c>
      <c r="L3095" s="418" t="inlineStr"/>
      <c r="M3095" s="418" t="inlineStr"/>
      <c r="N3095" s="455" t="n"/>
      <c r="O3095" s="455">
        <f>IF(W3095&lt;0,AI3095,I3095)</f>
        <v/>
      </c>
      <c r="P3095" s="455">
        <f>I3095-O3095</f>
        <v/>
      </c>
      <c r="Q3095" s="418" t="n"/>
      <c r="R3095" s="418" t="inlineStr">
        <is>
          <t>IN202109-0498</t>
        </is>
      </c>
      <c r="S3095" s="418" t="inlineStr"/>
      <c r="T3095" s="418">
        <f>R3095=S3095</f>
        <v/>
      </c>
      <c r="U3095" s="418">
        <f>AND(MONTH(F3095)=MONTH(Y3095), YEAR(F3095)=YEAR(Y3095))</f>
        <v/>
      </c>
      <c r="V3095" s="418">
        <f>AND(AC3095&lt;&gt;"", 'Company information'!D$4&lt;&gt;"", RIGHT(SUBSTITUTE(AC3095,"-",""),9)=RIGHT(SUBSTITUTE('Company information'!D$4,"-",""),9))</f>
        <v/>
      </c>
      <c r="W3095" s="418">
        <f>AI3095-I3095</f>
        <v/>
      </c>
      <c r="X3095" s="455" t="n"/>
      <c r="Y3095" s="417" t="n"/>
      <c r="Z3095" s="418" t="n"/>
      <c r="AA3095" s="418" t="n"/>
      <c r="AB3095" s="418" t="n"/>
      <c r="AC3095" s="418" t="n"/>
      <c r="AD3095" s="418" t="n"/>
      <c r="AE3095" s="455" t="n"/>
      <c r="AF3095" s="455" t="n"/>
      <c r="AG3095" s="455" t="n"/>
      <c r="AH3095" s="455" t="n"/>
      <c r="AI3095" s="455" t="n"/>
      <c r="AJ3095" s="455" t="n"/>
      <c r="AK3095" s="455" t="n"/>
      <c r="AL3095" s="455" t="n"/>
      <c r="AM3095" s="455" t="n"/>
      <c r="AN3095" s="455" t="n"/>
      <c r="AO3095" s="455" t="n"/>
      <c r="AP3095" s="455" t="n"/>
      <c r="AQ3095" s="455" t="n"/>
      <c r="AR3095" s="418" t="n"/>
      <c r="AS3095" s="418" t="n"/>
      <c r="AT3095" s="418" t="n"/>
    </row>
    <row r="3096">
      <c r="A3096" s="417" t="n">
        <v>3087</v>
      </c>
      <c r="B3096" s="418" t="inlineStr">
        <is>
          <t>Custom clearance and Trucking fee</t>
        </is>
      </c>
      <c r="C3096" s="418" t="inlineStr">
        <is>
          <t>56ប៊ី-លីង សឹបផ្លាយ ឆេន មេនេចម៉ិន ឯ.ក</t>
        </is>
      </c>
      <c r="D3096" s="418" t="inlineStr">
        <is>
          <t>K004-902004795</t>
        </is>
      </c>
      <c r="E3096" s="418" t="inlineStr">
        <is>
          <t>IN202109-0497</t>
        </is>
      </c>
      <c r="F3096" s="419" t="n">
        <v>44456</v>
      </c>
      <c r="G3096" s="420" t="n">
        <v>185591</v>
      </c>
      <c r="H3096" s="418" t="n"/>
      <c r="I3096" s="455" t="n">
        <v>185591</v>
      </c>
      <c r="J3096" s="418">
        <f>IF(L3096&lt;&gt;"",L3096,K3096)</f>
        <v/>
      </c>
      <c r="K3096" s="418">
        <f>IF(AND(T3096=TRUE, U3096=TRUE, V3096=TRUE), IF(W3096&lt;-0.05, "អនុញ្ញាត (អ្នកផ្គត់ផ្គង់ប្រកាសខ្វះ)", "បានប្រកាស (អនុញ្ញាត)"), IF(AND(T3096=FALSE, U3096=FALSE, V3096=FALSE), "ព្យួរទុក (មិនមានទិន្នន័យ)", "ប្រកាសខុស (ព្យួរទុក)"))</f>
        <v/>
      </c>
      <c r="L3096" s="418" t="inlineStr"/>
      <c r="M3096" s="418" t="inlineStr"/>
      <c r="N3096" s="455" t="n"/>
      <c r="O3096" s="455">
        <f>IF(W3096&lt;0,AI3096,I3096)</f>
        <v/>
      </c>
      <c r="P3096" s="455">
        <f>I3096-O3096</f>
        <v/>
      </c>
      <c r="Q3096" s="418" t="n"/>
      <c r="R3096" s="418" t="inlineStr">
        <is>
          <t>IN202109-0497</t>
        </is>
      </c>
      <c r="S3096" s="418" t="inlineStr"/>
      <c r="T3096" s="418">
        <f>R3096=S3096</f>
        <v/>
      </c>
      <c r="U3096" s="418">
        <f>AND(MONTH(F3096)=MONTH(Y3096), YEAR(F3096)=YEAR(Y3096))</f>
        <v/>
      </c>
      <c r="V3096" s="418">
        <f>AND(AC3096&lt;&gt;"", 'Company information'!D$4&lt;&gt;"", RIGHT(SUBSTITUTE(AC3096,"-",""),9)=RIGHT(SUBSTITUTE('Company information'!D$4,"-",""),9))</f>
        <v/>
      </c>
      <c r="W3096" s="418">
        <f>AI3096-I3096</f>
        <v/>
      </c>
      <c r="X3096" s="455" t="n"/>
      <c r="Y3096" s="417" t="n"/>
      <c r="Z3096" s="418" t="n"/>
      <c r="AA3096" s="418" t="n"/>
      <c r="AB3096" s="418" t="n"/>
      <c r="AC3096" s="418" t="n"/>
      <c r="AD3096" s="418" t="n"/>
      <c r="AE3096" s="455" t="n"/>
      <c r="AF3096" s="455" t="n"/>
      <c r="AG3096" s="455" t="n"/>
      <c r="AH3096" s="455" t="n"/>
      <c r="AI3096" s="455" t="n"/>
      <c r="AJ3096" s="455" t="n"/>
      <c r="AK3096" s="455" t="n"/>
      <c r="AL3096" s="455" t="n"/>
      <c r="AM3096" s="455" t="n"/>
      <c r="AN3096" s="455" t="n"/>
      <c r="AO3096" s="455" t="n"/>
      <c r="AP3096" s="455" t="n"/>
      <c r="AQ3096" s="455" t="n"/>
      <c r="AR3096" s="418" t="n"/>
      <c r="AS3096" s="418" t="n"/>
      <c r="AT3096" s="418" t="n"/>
    </row>
    <row r="3097">
      <c r="A3097" s="417" t="n">
        <v>3088</v>
      </c>
      <c r="B3097" s="418" t="inlineStr">
        <is>
          <t>Custom clearance and Trucking fee</t>
        </is>
      </c>
      <c r="C3097" s="418" t="inlineStr">
        <is>
          <t>56ប៊ី-លីង សឹបផ្លាយ ឆេន មេនេចម៉ិន ឯ.ក</t>
        </is>
      </c>
      <c r="D3097" s="418" t="inlineStr">
        <is>
          <t>K004-902004795</t>
        </is>
      </c>
      <c r="E3097" s="418" t="inlineStr">
        <is>
          <t>IN202109-0496</t>
        </is>
      </c>
      <c r="F3097" s="419" t="n">
        <v>44456</v>
      </c>
      <c r="G3097" s="420" t="n">
        <v>185591</v>
      </c>
      <c r="H3097" s="418" t="n"/>
      <c r="I3097" s="455" t="n">
        <v>185591</v>
      </c>
      <c r="J3097" s="418">
        <f>IF(L3097&lt;&gt;"",L3097,K3097)</f>
        <v/>
      </c>
      <c r="K3097" s="418">
        <f>IF(AND(T3097=TRUE, U3097=TRUE, V3097=TRUE), IF(W3097&lt;-0.05, "អនុញ្ញាត (អ្នកផ្គត់ផ្គង់ប្រកាសខ្វះ)", "បានប្រកាស (អនុញ្ញាត)"), IF(AND(T3097=FALSE, U3097=FALSE, V3097=FALSE), "ព្យួរទុក (មិនមានទិន្នន័យ)", "ប្រកាសខុស (ព្យួរទុក)"))</f>
        <v/>
      </c>
      <c r="L3097" s="418" t="inlineStr"/>
      <c r="M3097" s="418" t="inlineStr"/>
      <c r="N3097" s="455" t="n"/>
      <c r="O3097" s="455">
        <f>IF(W3097&lt;0,AI3097,I3097)</f>
        <v/>
      </c>
      <c r="P3097" s="455">
        <f>I3097-O3097</f>
        <v/>
      </c>
      <c r="Q3097" s="418" t="n"/>
      <c r="R3097" s="418" t="inlineStr">
        <is>
          <t>IN202109-0496</t>
        </is>
      </c>
      <c r="S3097" s="418" t="inlineStr"/>
      <c r="T3097" s="418">
        <f>R3097=S3097</f>
        <v/>
      </c>
      <c r="U3097" s="418">
        <f>AND(MONTH(F3097)=MONTH(Y3097), YEAR(F3097)=YEAR(Y3097))</f>
        <v/>
      </c>
      <c r="V3097" s="418">
        <f>AND(AC3097&lt;&gt;"", 'Company information'!D$4&lt;&gt;"", RIGHT(SUBSTITUTE(AC3097,"-",""),9)=RIGHT(SUBSTITUTE('Company information'!D$4,"-",""),9))</f>
        <v/>
      </c>
      <c r="W3097" s="418">
        <f>AI3097-I3097</f>
        <v/>
      </c>
      <c r="X3097" s="455" t="n"/>
      <c r="Y3097" s="417" t="n"/>
      <c r="Z3097" s="418" t="n"/>
      <c r="AA3097" s="418" t="n"/>
      <c r="AB3097" s="418" t="n"/>
      <c r="AC3097" s="418" t="n"/>
      <c r="AD3097" s="418" t="n"/>
      <c r="AE3097" s="455" t="n"/>
      <c r="AF3097" s="455" t="n"/>
      <c r="AG3097" s="455" t="n"/>
      <c r="AH3097" s="455" t="n"/>
      <c r="AI3097" s="455" t="n"/>
      <c r="AJ3097" s="455" t="n"/>
      <c r="AK3097" s="455" t="n"/>
      <c r="AL3097" s="455" t="n"/>
      <c r="AM3097" s="455" t="n"/>
      <c r="AN3097" s="455" t="n"/>
      <c r="AO3097" s="455" t="n"/>
      <c r="AP3097" s="455" t="n"/>
      <c r="AQ3097" s="455" t="n"/>
      <c r="AR3097" s="418" t="n"/>
      <c r="AS3097" s="418" t="n"/>
      <c r="AT3097" s="418" t="n"/>
    </row>
    <row r="3098">
      <c r="A3098" s="417" t="n">
        <v>3089</v>
      </c>
      <c r="B3098" s="418" t="inlineStr">
        <is>
          <t>Custom clearance and Trucking fee</t>
        </is>
      </c>
      <c r="C3098" s="418" t="inlineStr">
        <is>
          <t>56ប៊ី-លីង សឹបផ្លាយ ឆេន មេនេចម៉ិន ឯ.ក</t>
        </is>
      </c>
      <c r="D3098" s="418" t="inlineStr">
        <is>
          <t>K004-902004795</t>
        </is>
      </c>
      <c r="E3098" s="418" t="inlineStr">
        <is>
          <t>IN202109-0495</t>
        </is>
      </c>
      <c r="F3098" s="419" t="n">
        <v>44456</v>
      </c>
      <c r="G3098" s="420" t="n">
        <v>210073</v>
      </c>
      <c r="H3098" s="418" t="n"/>
      <c r="I3098" s="455" t="n">
        <v>210073</v>
      </c>
      <c r="J3098" s="418">
        <f>IF(L3098&lt;&gt;"",L3098,K3098)</f>
        <v/>
      </c>
      <c r="K3098" s="418">
        <f>IF(AND(T3098=TRUE, U3098=TRUE, V3098=TRUE), IF(W3098&lt;-0.05, "អនុញ្ញាត (អ្នកផ្គត់ផ្គង់ប្រកាសខ្វះ)", "បានប្រកាស (អនុញ្ញាត)"), IF(AND(T3098=FALSE, U3098=FALSE, V3098=FALSE), "ព្យួរទុក (មិនមានទិន្នន័យ)", "ប្រកាសខុស (ព្យួរទុក)"))</f>
        <v/>
      </c>
      <c r="L3098" s="418" t="inlineStr"/>
      <c r="M3098" s="418" t="inlineStr"/>
      <c r="N3098" s="455" t="n"/>
      <c r="O3098" s="455">
        <f>IF(W3098&lt;0,AI3098,I3098)</f>
        <v/>
      </c>
      <c r="P3098" s="455">
        <f>I3098-O3098</f>
        <v/>
      </c>
      <c r="Q3098" s="418" t="n"/>
      <c r="R3098" s="418" t="inlineStr">
        <is>
          <t>IN202109-0495</t>
        </is>
      </c>
      <c r="S3098" s="418" t="inlineStr"/>
      <c r="T3098" s="418">
        <f>R3098=S3098</f>
        <v/>
      </c>
      <c r="U3098" s="418">
        <f>AND(MONTH(F3098)=MONTH(Y3098), YEAR(F3098)=YEAR(Y3098))</f>
        <v/>
      </c>
      <c r="V3098" s="418">
        <f>AND(AC3098&lt;&gt;"", 'Company information'!D$4&lt;&gt;"", RIGHT(SUBSTITUTE(AC3098,"-",""),9)=RIGHT(SUBSTITUTE('Company information'!D$4,"-",""),9))</f>
        <v/>
      </c>
      <c r="W3098" s="418">
        <f>AI3098-I3098</f>
        <v/>
      </c>
      <c r="X3098" s="455" t="n"/>
      <c r="Y3098" s="417" t="n"/>
      <c r="Z3098" s="418" t="n"/>
      <c r="AA3098" s="418" t="n"/>
      <c r="AB3098" s="418" t="n"/>
      <c r="AC3098" s="418" t="n"/>
      <c r="AD3098" s="418" t="n"/>
      <c r="AE3098" s="455" t="n"/>
      <c r="AF3098" s="455" t="n"/>
      <c r="AG3098" s="455" t="n"/>
      <c r="AH3098" s="455" t="n"/>
      <c r="AI3098" s="455" t="n"/>
      <c r="AJ3098" s="455" t="n"/>
      <c r="AK3098" s="455" t="n"/>
      <c r="AL3098" s="455" t="n"/>
      <c r="AM3098" s="455" t="n"/>
      <c r="AN3098" s="455" t="n"/>
      <c r="AO3098" s="455" t="n"/>
      <c r="AP3098" s="455" t="n"/>
      <c r="AQ3098" s="455" t="n"/>
      <c r="AR3098" s="418" t="n"/>
      <c r="AS3098" s="418" t="n"/>
      <c r="AT3098" s="418" t="n"/>
    </row>
    <row r="3099">
      <c r="A3099" s="417" t="n">
        <v>3090</v>
      </c>
      <c r="B3099" s="418" t="inlineStr">
        <is>
          <t>Custom clearance and Trucking fee</t>
        </is>
      </c>
      <c r="C3099" s="418" t="inlineStr">
        <is>
          <t>56ប៊ី-លីង សឹបផ្លាយ ឆេន មេនេចម៉ិន ឯ.ក</t>
        </is>
      </c>
      <c r="D3099" s="418" t="inlineStr">
        <is>
          <t>K004-902004795</t>
        </is>
      </c>
      <c r="E3099" s="418" t="inlineStr">
        <is>
          <t>IN202109-0494</t>
        </is>
      </c>
      <c r="F3099" s="419" t="n">
        <v>44456</v>
      </c>
      <c r="G3099" s="420" t="n">
        <v>185591</v>
      </c>
      <c r="H3099" s="418" t="n"/>
      <c r="I3099" s="455" t="n">
        <v>185591</v>
      </c>
      <c r="J3099" s="418">
        <f>IF(L3099&lt;&gt;"",L3099,K3099)</f>
        <v/>
      </c>
      <c r="K3099" s="418">
        <f>IF(AND(T3099=TRUE, U3099=TRUE, V3099=TRUE), IF(W3099&lt;-0.05, "អនុញ្ញាត (អ្នកផ្គត់ផ្គង់ប្រកាសខ្វះ)", "បានប្រកាស (អនុញ្ញាត)"), IF(AND(T3099=FALSE, U3099=FALSE, V3099=FALSE), "ព្យួរទុក (មិនមានទិន្នន័យ)", "ប្រកាសខុស (ព្យួរទុក)"))</f>
        <v/>
      </c>
      <c r="L3099" s="418" t="inlineStr"/>
      <c r="M3099" s="418" t="inlineStr"/>
      <c r="N3099" s="455" t="n"/>
      <c r="O3099" s="455">
        <f>IF(W3099&lt;0,AI3099,I3099)</f>
        <v/>
      </c>
      <c r="P3099" s="455">
        <f>I3099-O3099</f>
        <v/>
      </c>
      <c r="Q3099" s="418" t="n"/>
      <c r="R3099" s="418" t="inlineStr">
        <is>
          <t>IN202109-0494</t>
        </is>
      </c>
      <c r="S3099" s="418" t="inlineStr"/>
      <c r="T3099" s="418">
        <f>R3099=S3099</f>
        <v/>
      </c>
      <c r="U3099" s="418">
        <f>AND(MONTH(F3099)=MONTH(Y3099), YEAR(F3099)=YEAR(Y3099))</f>
        <v/>
      </c>
      <c r="V3099" s="418">
        <f>AND(AC3099&lt;&gt;"", 'Company information'!D$4&lt;&gt;"", RIGHT(SUBSTITUTE(AC3099,"-",""),9)=RIGHT(SUBSTITUTE('Company information'!D$4,"-",""),9))</f>
        <v/>
      </c>
      <c r="W3099" s="418">
        <f>AI3099-I3099</f>
        <v/>
      </c>
      <c r="X3099" s="455" t="n"/>
      <c r="Y3099" s="417" t="n"/>
      <c r="Z3099" s="418" t="n"/>
      <c r="AA3099" s="418" t="n"/>
      <c r="AB3099" s="418" t="n"/>
      <c r="AC3099" s="418" t="n"/>
      <c r="AD3099" s="418" t="n"/>
      <c r="AE3099" s="455" t="n"/>
      <c r="AF3099" s="455" t="n"/>
      <c r="AG3099" s="455" t="n"/>
      <c r="AH3099" s="455" t="n"/>
      <c r="AI3099" s="455" t="n"/>
      <c r="AJ3099" s="455" t="n"/>
      <c r="AK3099" s="455" t="n"/>
      <c r="AL3099" s="455" t="n"/>
      <c r="AM3099" s="455" t="n"/>
      <c r="AN3099" s="455" t="n"/>
      <c r="AO3099" s="455" t="n"/>
      <c r="AP3099" s="455" t="n"/>
      <c r="AQ3099" s="455" t="n"/>
      <c r="AR3099" s="418" t="n"/>
      <c r="AS3099" s="418" t="n"/>
      <c r="AT3099" s="418" t="n"/>
    </row>
    <row r="3100">
      <c r="A3100" s="417" t="n">
        <v>3091</v>
      </c>
      <c r="B3100" s="418" t="inlineStr">
        <is>
          <t>Handling Charge</t>
        </is>
      </c>
      <c r="C3100" s="418" t="inlineStr">
        <is>
          <t>យូសេន ឡូជីស្ទីក (ខេមបូឌា) ខូ អិលធីឌី</t>
        </is>
      </c>
      <c r="D3100" s="418" t="inlineStr">
        <is>
          <t>L001-104015799</t>
        </is>
      </c>
      <c r="E3100" s="418" t="inlineStr">
        <is>
          <t>PNHTI0026501</t>
        </is>
      </c>
      <c r="F3100" s="419" t="n">
        <v>44461</v>
      </c>
      <c r="G3100" s="420" t="n">
        <v>218227</v>
      </c>
      <c r="H3100" s="418" t="n"/>
      <c r="I3100" s="455" t="n">
        <v>218227</v>
      </c>
      <c r="J3100" s="418">
        <f>IF(L3100&lt;&gt;"",L3100,K3100)</f>
        <v/>
      </c>
      <c r="K3100" s="418">
        <f>IF(AND(T3100=TRUE, U3100=TRUE, V3100=TRUE), IF(W3100&lt;-0.05, "អនុញ្ញាត (អ្នកផ្គត់ផ្គង់ប្រកាសខ្វះ)", "បានប្រកាស (អនុញ្ញាត)"), IF(AND(T3100=FALSE, U3100=FALSE, V3100=FALSE), "ព្យួរទុក (មិនមានទិន្នន័យ)", "ប្រកាសខុស (ព្យួរទុក)"))</f>
        <v/>
      </c>
      <c r="L3100" s="418" t="inlineStr"/>
      <c r="M3100" s="418" t="inlineStr"/>
      <c r="N3100" s="455" t="n"/>
      <c r="O3100" s="455">
        <f>IF(W3100&lt;0,AI3100,I3100)</f>
        <v/>
      </c>
      <c r="P3100" s="455">
        <f>I3100-O3100</f>
        <v/>
      </c>
      <c r="Q3100" s="418" t="n"/>
      <c r="R3100" s="418" t="inlineStr">
        <is>
          <t>PNHTI0026501</t>
        </is>
      </c>
      <c r="S3100" s="418" t="inlineStr"/>
      <c r="T3100" s="418">
        <f>R3100=S3100</f>
        <v/>
      </c>
      <c r="U3100" s="418">
        <f>AND(MONTH(F3100)=MONTH(Y3100), YEAR(F3100)=YEAR(Y3100))</f>
        <v/>
      </c>
      <c r="V3100" s="418">
        <f>AND(AC3100&lt;&gt;"", 'Company information'!D$4&lt;&gt;"", RIGHT(SUBSTITUTE(AC3100,"-",""),9)=RIGHT(SUBSTITUTE('Company information'!D$4,"-",""),9))</f>
        <v/>
      </c>
      <c r="W3100" s="418">
        <f>AI3100-I3100</f>
        <v/>
      </c>
      <c r="X3100" s="455" t="n"/>
      <c r="Y3100" s="417" t="n"/>
      <c r="Z3100" s="418" t="n"/>
      <c r="AA3100" s="418" t="n"/>
      <c r="AB3100" s="418" t="n"/>
      <c r="AC3100" s="418" t="n"/>
      <c r="AD3100" s="418" t="n"/>
      <c r="AE3100" s="455" t="n"/>
      <c r="AF3100" s="455" t="n"/>
      <c r="AG3100" s="455" t="n"/>
      <c r="AH3100" s="455" t="n"/>
      <c r="AI3100" s="455" t="n"/>
      <c r="AJ3100" s="455" t="n"/>
      <c r="AK3100" s="455" t="n"/>
      <c r="AL3100" s="455" t="n"/>
      <c r="AM3100" s="455" t="n"/>
      <c r="AN3100" s="455" t="n"/>
      <c r="AO3100" s="455" t="n"/>
      <c r="AP3100" s="455" t="n"/>
      <c r="AQ3100" s="455" t="n"/>
      <c r="AR3100" s="418" t="n"/>
      <c r="AS3100" s="418" t="n"/>
      <c r="AT3100" s="418" t="n"/>
    </row>
    <row r="3101">
      <c r="A3101" s="417" t="n">
        <v>3092</v>
      </c>
      <c r="B3101" s="418" t="inlineStr">
        <is>
          <t>Handling Charge</t>
        </is>
      </c>
      <c r="C3101" s="418" t="inlineStr">
        <is>
          <t>យូសេន ឡូជីស្ទីក (ខេមបូឌា) ខូ អិលធីឌី</t>
        </is>
      </c>
      <c r="D3101" s="418" t="inlineStr">
        <is>
          <t>L001-104015799</t>
        </is>
      </c>
      <c r="E3101" s="418" t="inlineStr">
        <is>
          <t>PNHTI0026344</t>
        </is>
      </c>
      <c r="F3101" s="419" t="n">
        <v>44461</v>
      </c>
      <c r="G3101" s="420" t="n">
        <v>146772</v>
      </c>
      <c r="H3101" s="418" t="n"/>
      <c r="I3101" s="455" t="n">
        <v>146772</v>
      </c>
      <c r="J3101" s="418">
        <f>IF(L3101&lt;&gt;"",L3101,K3101)</f>
        <v/>
      </c>
      <c r="K3101" s="418">
        <f>IF(AND(T3101=TRUE, U3101=TRUE, V3101=TRUE), IF(W3101&lt;-0.05, "អនុញ្ញាត (អ្នកផ្គត់ផ្គង់ប្រកាសខ្វះ)", "បានប្រកាស (អនុញ្ញាត)"), IF(AND(T3101=FALSE, U3101=FALSE, V3101=FALSE), "ព្យួរទុក (មិនមានទិន្នន័យ)", "ប្រកាសខុស (ព្យួរទុក)"))</f>
        <v/>
      </c>
      <c r="L3101" s="418" t="inlineStr"/>
      <c r="M3101" s="418" t="inlineStr"/>
      <c r="N3101" s="455" t="n"/>
      <c r="O3101" s="455">
        <f>IF(W3101&lt;0,AI3101,I3101)</f>
        <v/>
      </c>
      <c r="P3101" s="455">
        <f>I3101-O3101</f>
        <v/>
      </c>
      <c r="Q3101" s="418" t="n"/>
      <c r="R3101" s="418" t="inlineStr">
        <is>
          <t>PNHTI0026344</t>
        </is>
      </c>
      <c r="S3101" s="418" t="inlineStr"/>
      <c r="T3101" s="418">
        <f>R3101=S3101</f>
        <v/>
      </c>
      <c r="U3101" s="418">
        <f>AND(MONTH(F3101)=MONTH(Y3101), YEAR(F3101)=YEAR(Y3101))</f>
        <v/>
      </c>
      <c r="V3101" s="418">
        <f>AND(AC3101&lt;&gt;"", 'Company information'!D$4&lt;&gt;"", RIGHT(SUBSTITUTE(AC3101,"-",""),9)=RIGHT(SUBSTITUTE('Company information'!D$4,"-",""),9))</f>
        <v/>
      </c>
      <c r="W3101" s="418">
        <f>AI3101-I3101</f>
        <v/>
      </c>
      <c r="X3101" s="455" t="n"/>
      <c r="Y3101" s="417" t="n"/>
      <c r="Z3101" s="418" t="n"/>
      <c r="AA3101" s="418" t="n"/>
      <c r="AB3101" s="418" t="n"/>
      <c r="AC3101" s="418" t="n"/>
      <c r="AD3101" s="418" t="n"/>
      <c r="AE3101" s="455" t="n"/>
      <c r="AF3101" s="455" t="n"/>
      <c r="AG3101" s="455" t="n"/>
      <c r="AH3101" s="455" t="n"/>
      <c r="AI3101" s="455" t="n"/>
      <c r="AJ3101" s="455" t="n"/>
      <c r="AK3101" s="455" t="n"/>
      <c r="AL3101" s="455" t="n"/>
      <c r="AM3101" s="455" t="n"/>
      <c r="AN3101" s="455" t="n"/>
      <c r="AO3101" s="455" t="n"/>
      <c r="AP3101" s="455" t="n"/>
      <c r="AQ3101" s="455" t="n"/>
      <c r="AR3101" s="418" t="n"/>
      <c r="AS3101" s="418" t="n"/>
      <c r="AT3101" s="418" t="n"/>
    </row>
    <row r="3102">
      <c r="A3102" s="417" t="n">
        <v>3093</v>
      </c>
      <c r="B3102" s="418" t="inlineStr">
        <is>
          <t>Export Administration Fee</t>
        </is>
      </c>
      <c r="C3102" s="418" t="inlineStr">
        <is>
          <t>ឆាយ ដា ឡូយីស្ទីក</t>
        </is>
      </c>
      <c r="D3102" s="418" t="inlineStr">
        <is>
          <t>L001-100063098</t>
        </is>
      </c>
      <c r="E3102" s="418" t="inlineStr">
        <is>
          <t>2109009718</t>
        </is>
      </c>
      <c r="F3102" s="419" t="n">
        <v>44452</v>
      </c>
      <c r="G3102" s="420" t="n">
        <v>89308</v>
      </c>
      <c r="H3102" s="418" t="n"/>
      <c r="I3102" s="455" t="n">
        <v>89308</v>
      </c>
      <c r="J3102" s="418">
        <f>IF(L3102&lt;&gt;"",L3102,K3102)</f>
        <v/>
      </c>
      <c r="K3102" s="418">
        <f>IF(AND(T3102=TRUE, U3102=TRUE, V3102=TRUE), IF(W3102&lt;-0.05, "អនុញ្ញាត (អ្នកផ្គត់ផ្គង់ប្រកាសខ្វះ)", "បានប្រកាស (អនុញ្ញាត)"), IF(AND(T3102=FALSE, U3102=FALSE, V3102=FALSE), "ព្យួរទុក (មិនមានទិន្នន័យ)", "ប្រកាសខុស (ព្យួរទុក)"))</f>
        <v/>
      </c>
      <c r="L3102" s="418" t="inlineStr"/>
      <c r="M3102" s="418" t="inlineStr"/>
      <c r="N3102" s="455" t="n"/>
      <c r="O3102" s="455">
        <f>IF(W3102&lt;0,AI3102,I3102)</f>
        <v/>
      </c>
      <c r="P3102" s="455">
        <f>I3102-O3102</f>
        <v/>
      </c>
      <c r="Q3102" s="418" t="n"/>
      <c r="R3102" s="418" t="inlineStr">
        <is>
          <t>2109009718</t>
        </is>
      </c>
      <c r="S3102" s="418" t="inlineStr"/>
      <c r="T3102" s="418">
        <f>R3102=S3102</f>
        <v/>
      </c>
      <c r="U3102" s="418">
        <f>AND(MONTH(F3102)=MONTH(Y3102), YEAR(F3102)=YEAR(Y3102))</f>
        <v/>
      </c>
      <c r="V3102" s="418">
        <f>AND(AC3102&lt;&gt;"", 'Company information'!D$4&lt;&gt;"", RIGHT(SUBSTITUTE(AC3102,"-",""),9)=RIGHT(SUBSTITUTE('Company information'!D$4,"-",""),9))</f>
        <v/>
      </c>
      <c r="W3102" s="418">
        <f>AI3102-I3102</f>
        <v/>
      </c>
      <c r="X3102" s="455" t="n"/>
      <c r="Y3102" s="417" t="n"/>
      <c r="Z3102" s="418" t="n"/>
      <c r="AA3102" s="418" t="n"/>
      <c r="AB3102" s="418" t="n"/>
      <c r="AC3102" s="418" t="n"/>
      <c r="AD3102" s="418" t="n"/>
      <c r="AE3102" s="455" t="n"/>
      <c r="AF3102" s="455" t="n"/>
      <c r="AG3102" s="455" t="n"/>
      <c r="AH3102" s="455" t="n"/>
      <c r="AI3102" s="455" t="n"/>
      <c r="AJ3102" s="455" t="n"/>
      <c r="AK3102" s="455" t="n"/>
      <c r="AL3102" s="455" t="n"/>
      <c r="AM3102" s="455" t="n"/>
      <c r="AN3102" s="455" t="n"/>
      <c r="AO3102" s="455" t="n"/>
      <c r="AP3102" s="455" t="n"/>
      <c r="AQ3102" s="455" t="n"/>
      <c r="AR3102" s="418" t="n"/>
      <c r="AS3102" s="418" t="n"/>
      <c r="AT3102" s="418" t="n"/>
    </row>
    <row r="3103">
      <c r="A3103" s="417" t="n">
        <v>3094</v>
      </c>
      <c r="B3103" s="418" t="inlineStr">
        <is>
          <t>Export Administration Fee</t>
        </is>
      </c>
      <c r="C3103" s="418" t="inlineStr">
        <is>
          <t>ឆាយ ដា ឡូយីស្ទីក</t>
        </is>
      </c>
      <c r="D3103" s="418" t="inlineStr">
        <is>
          <t>L001-100063098</t>
        </is>
      </c>
      <c r="E3103" s="418" t="inlineStr">
        <is>
          <t>2109009477</t>
        </is>
      </c>
      <c r="F3103" s="419" t="n">
        <v>44356</v>
      </c>
      <c r="G3103" s="420" t="n">
        <v>89374</v>
      </c>
      <c r="H3103" s="418" t="n"/>
      <c r="I3103" s="455" t="n">
        <v>89374</v>
      </c>
      <c r="J3103" s="418">
        <f>IF(L3103&lt;&gt;"",L3103,K3103)</f>
        <v/>
      </c>
      <c r="K3103" s="418">
        <f>IF(AND(T3103=TRUE, U3103=TRUE, V3103=TRUE), IF(W3103&lt;-0.05, "អនុញ្ញាត (អ្នកផ្គត់ផ្គង់ប្រកាសខ្វះ)", "បានប្រកាស (អនុញ្ញាត)"), IF(AND(T3103=FALSE, U3103=FALSE, V3103=FALSE), "ព្យួរទុក (មិនមានទិន្នន័យ)", "ប្រកាសខុស (ព្យួរទុក)"))</f>
        <v/>
      </c>
      <c r="L3103" s="418" t="inlineStr"/>
      <c r="M3103" s="418" t="inlineStr"/>
      <c r="N3103" s="455" t="n"/>
      <c r="O3103" s="455">
        <f>IF(W3103&lt;0,AI3103,I3103)</f>
        <v/>
      </c>
      <c r="P3103" s="455">
        <f>I3103-O3103</f>
        <v/>
      </c>
      <c r="Q3103" s="418" t="n"/>
      <c r="R3103" s="418" t="inlineStr">
        <is>
          <t>2109009477</t>
        </is>
      </c>
      <c r="S3103" s="418" t="inlineStr"/>
      <c r="T3103" s="418">
        <f>R3103=S3103</f>
        <v/>
      </c>
      <c r="U3103" s="418">
        <f>AND(MONTH(F3103)=MONTH(Y3103), YEAR(F3103)=YEAR(Y3103))</f>
        <v/>
      </c>
      <c r="V3103" s="418">
        <f>AND(AC3103&lt;&gt;"", 'Company information'!D$4&lt;&gt;"", RIGHT(SUBSTITUTE(AC3103,"-",""),9)=RIGHT(SUBSTITUTE('Company information'!D$4,"-",""),9))</f>
        <v/>
      </c>
      <c r="W3103" s="418">
        <f>AI3103-I3103</f>
        <v/>
      </c>
      <c r="X3103" s="455" t="n"/>
      <c r="Y3103" s="417" t="n"/>
      <c r="Z3103" s="418" t="n"/>
      <c r="AA3103" s="418" t="n"/>
      <c r="AB3103" s="418" t="n"/>
      <c r="AC3103" s="418" t="n"/>
      <c r="AD3103" s="418" t="n"/>
      <c r="AE3103" s="455" t="n"/>
      <c r="AF3103" s="455" t="n"/>
      <c r="AG3103" s="455" t="n"/>
      <c r="AH3103" s="455" t="n"/>
      <c r="AI3103" s="455" t="n"/>
      <c r="AJ3103" s="455" t="n"/>
      <c r="AK3103" s="455" t="n"/>
      <c r="AL3103" s="455" t="n"/>
      <c r="AM3103" s="455" t="n"/>
      <c r="AN3103" s="455" t="n"/>
      <c r="AO3103" s="455" t="n"/>
      <c r="AP3103" s="455" t="n"/>
      <c r="AQ3103" s="455" t="n"/>
      <c r="AR3103" s="418" t="n"/>
      <c r="AS3103" s="418" t="n"/>
      <c r="AT3103" s="418" t="n"/>
    </row>
    <row r="3104">
      <c r="A3104" s="417" t="n">
        <v>3095</v>
      </c>
      <c r="B3104" s="418" t="inlineStr">
        <is>
          <t>Export Administration Fee</t>
        </is>
      </c>
      <c r="C3104" s="418" t="inlineStr">
        <is>
          <t>ឆាយ ដា ឡូយីស្ទីក</t>
        </is>
      </c>
      <c r="D3104" s="418" t="inlineStr">
        <is>
          <t>L001-100063098</t>
        </is>
      </c>
      <c r="E3104" s="418" t="inlineStr">
        <is>
          <t>2109009476</t>
        </is>
      </c>
      <c r="F3104" s="419" t="n">
        <v>44356</v>
      </c>
      <c r="G3104" s="420" t="n">
        <v>89374</v>
      </c>
      <c r="H3104" s="418" t="n"/>
      <c r="I3104" s="455" t="n">
        <v>89374</v>
      </c>
      <c r="J3104" s="418">
        <f>IF(L3104&lt;&gt;"",L3104,K3104)</f>
        <v/>
      </c>
      <c r="K3104" s="418">
        <f>IF(AND(T3104=TRUE, U3104=TRUE, V3104=TRUE), IF(W3104&lt;-0.05, "អនុញ្ញាត (អ្នកផ្គត់ផ្គង់ប្រកាសខ្វះ)", "បានប្រកាស (អនុញ្ញាត)"), IF(AND(T3104=FALSE, U3104=FALSE, V3104=FALSE), "ព្យួរទុក (មិនមានទិន្នន័យ)", "ប្រកាសខុស (ព្យួរទុក)"))</f>
        <v/>
      </c>
      <c r="L3104" s="418" t="inlineStr"/>
      <c r="M3104" s="418" t="inlineStr"/>
      <c r="N3104" s="455" t="n"/>
      <c r="O3104" s="455">
        <f>IF(W3104&lt;0,AI3104,I3104)</f>
        <v/>
      </c>
      <c r="P3104" s="455">
        <f>I3104-O3104</f>
        <v/>
      </c>
      <c r="Q3104" s="418" t="n"/>
      <c r="R3104" s="418" t="inlineStr">
        <is>
          <t>2109009476</t>
        </is>
      </c>
      <c r="S3104" s="418" t="inlineStr"/>
      <c r="T3104" s="418">
        <f>R3104=S3104</f>
        <v/>
      </c>
      <c r="U3104" s="418">
        <f>AND(MONTH(F3104)=MONTH(Y3104), YEAR(F3104)=YEAR(Y3104))</f>
        <v/>
      </c>
      <c r="V3104" s="418">
        <f>AND(AC3104&lt;&gt;"", 'Company information'!D$4&lt;&gt;"", RIGHT(SUBSTITUTE(AC3104,"-",""),9)=RIGHT(SUBSTITUTE('Company information'!D$4,"-",""),9))</f>
        <v/>
      </c>
      <c r="W3104" s="418">
        <f>AI3104-I3104</f>
        <v/>
      </c>
      <c r="X3104" s="455" t="n"/>
      <c r="Y3104" s="417" t="n"/>
      <c r="Z3104" s="418" t="n"/>
      <c r="AA3104" s="418" t="n"/>
      <c r="AB3104" s="418" t="n"/>
      <c r="AC3104" s="418" t="n"/>
      <c r="AD3104" s="418" t="n"/>
      <c r="AE3104" s="455" t="n"/>
      <c r="AF3104" s="455" t="n"/>
      <c r="AG3104" s="455" t="n"/>
      <c r="AH3104" s="455" t="n"/>
      <c r="AI3104" s="455" t="n"/>
      <c r="AJ3104" s="455" t="n"/>
      <c r="AK3104" s="455" t="n"/>
      <c r="AL3104" s="455" t="n"/>
      <c r="AM3104" s="455" t="n"/>
      <c r="AN3104" s="455" t="n"/>
      <c r="AO3104" s="455" t="n"/>
      <c r="AP3104" s="455" t="n"/>
      <c r="AQ3104" s="455" t="n"/>
      <c r="AR3104" s="418" t="n"/>
      <c r="AS3104" s="418" t="n"/>
      <c r="AT3104" s="418" t="n"/>
    </row>
    <row r="3105">
      <c r="A3105" s="417" t="n">
        <v>3096</v>
      </c>
      <c r="B3105" s="418" t="inlineStr">
        <is>
          <t>Export Administration Fee</t>
        </is>
      </c>
      <c r="C3105" s="418" t="inlineStr">
        <is>
          <t>ឆាយ ដា ឡូយីស្ទីក</t>
        </is>
      </c>
      <c r="D3105" s="418" t="inlineStr">
        <is>
          <t>L001-100063098</t>
        </is>
      </c>
      <c r="E3105" s="418" t="inlineStr">
        <is>
          <t>2109009471</t>
        </is>
      </c>
      <c r="F3105" s="419" t="n">
        <v>44356</v>
      </c>
      <c r="G3105" s="420" t="n">
        <v>89374</v>
      </c>
      <c r="H3105" s="418" t="n"/>
      <c r="I3105" s="455" t="n">
        <v>89374</v>
      </c>
      <c r="J3105" s="418">
        <f>IF(L3105&lt;&gt;"",L3105,K3105)</f>
        <v/>
      </c>
      <c r="K3105" s="418">
        <f>IF(AND(T3105=TRUE, U3105=TRUE, V3105=TRUE), IF(W3105&lt;-0.05, "អនុញ្ញាត (អ្នកផ្គត់ផ្គង់ប្រកាសខ្វះ)", "បានប្រកាស (អនុញ្ញាត)"), IF(AND(T3105=FALSE, U3105=FALSE, V3105=FALSE), "ព្យួរទុក (មិនមានទិន្នន័យ)", "ប្រកាសខុស (ព្យួរទុក)"))</f>
        <v/>
      </c>
      <c r="L3105" s="418" t="inlineStr"/>
      <c r="M3105" s="418" t="inlineStr"/>
      <c r="N3105" s="455" t="n"/>
      <c r="O3105" s="455">
        <f>IF(W3105&lt;0,AI3105,I3105)</f>
        <v/>
      </c>
      <c r="P3105" s="455">
        <f>I3105-O3105</f>
        <v/>
      </c>
      <c r="Q3105" s="418" t="n"/>
      <c r="R3105" s="418" t="inlineStr">
        <is>
          <t>2109009471</t>
        </is>
      </c>
      <c r="S3105" s="418" t="inlineStr"/>
      <c r="T3105" s="418">
        <f>R3105=S3105</f>
        <v/>
      </c>
      <c r="U3105" s="418">
        <f>AND(MONTH(F3105)=MONTH(Y3105), YEAR(F3105)=YEAR(Y3105))</f>
        <v/>
      </c>
      <c r="V3105" s="418">
        <f>AND(AC3105&lt;&gt;"", 'Company information'!D$4&lt;&gt;"", RIGHT(SUBSTITUTE(AC3105,"-",""),9)=RIGHT(SUBSTITUTE('Company information'!D$4,"-",""),9))</f>
        <v/>
      </c>
      <c r="W3105" s="418">
        <f>AI3105-I3105</f>
        <v/>
      </c>
      <c r="X3105" s="455" t="n"/>
      <c r="Y3105" s="417" t="n"/>
      <c r="Z3105" s="418" t="n"/>
      <c r="AA3105" s="418" t="n"/>
      <c r="AB3105" s="418" t="n"/>
      <c r="AC3105" s="418" t="n"/>
      <c r="AD3105" s="418" t="n"/>
      <c r="AE3105" s="455" t="n"/>
      <c r="AF3105" s="455" t="n"/>
      <c r="AG3105" s="455" t="n"/>
      <c r="AH3105" s="455" t="n"/>
      <c r="AI3105" s="455" t="n"/>
      <c r="AJ3105" s="455" t="n"/>
      <c r="AK3105" s="455" t="n"/>
      <c r="AL3105" s="455" t="n"/>
      <c r="AM3105" s="455" t="n"/>
      <c r="AN3105" s="455" t="n"/>
      <c r="AO3105" s="455" t="n"/>
      <c r="AP3105" s="455" t="n"/>
      <c r="AQ3105" s="455" t="n"/>
      <c r="AR3105" s="418" t="n"/>
      <c r="AS3105" s="418" t="n"/>
      <c r="AT3105" s="418" t="n"/>
    </row>
    <row r="3106">
      <c r="A3106" s="417" t="n">
        <v>3097</v>
      </c>
      <c r="B3106" s="418" t="inlineStr">
        <is>
          <t>THC CHARGES</t>
        </is>
      </c>
      <c r="C3106" s="418" t="inlineStr">
        <is>
          <t>អ៊ិចស្ពែឌីធ័រ ខេមបូឌា អិលធីឌី</t>
        </is>
      </c>
      <c r="D3106" s="418" t="inlineStr">
        <is>
          <t>L001-100045898</t>
        </is>
      </c>
      <c r="E3106" s="418" t="inlineStr">
        <is>
          <t>TI-0210746</t>
        </is>
      </c>
      <c r="F3106" s="419" t="n">
        <v>44466</v>
      </c>
      <c r="G3106" s="420" t="n">
        <v>197734</v>
      </c>
      <c r="H3106" s="418" t="n"/>
      <c r="I3106" s="455" t="n">
        <v>197734</v>
      </c>
      <c r="J3106" s="418">
        <f>IF(L3106&lt;&gt;"",L3106,K3106)</f>
        <v/>
      </c>
      <c r="K3106" s="418">
        <f>IF(AND(T3106=TRUE, U3106=TRUE, V3106=TRUE), IF(W3106&lt;-0.05, "អនុញ្ញាត (អ្នកផ្គត់ផ្គង់ប្រកាសខ្វះ)", "បានប្រកាស (អនុញ្ញាត)"), IF(AND(T3106=FALSE, U3106=FALSE, V3106=FALSE), "ព្យួរទុក (មិនមានទិន្នន័យ)", "ប្រកាសខុស (ព្យួរទុក)"))</f>
        <v/>
      </c>
      <c r="L3106" s="418" t="inlineStr"/>
      <c r="M3106" s="418" t="inlineStr"/>
      <c r="N3106" s="455" t="n"/>
      <c r="O3106" s="455">
        <f>IF(W3106&lt;0,AI3106,I3106)</f>
        <v/>
      </c>
      <c r="P3106" s="455">
        <f>I3106-O3106</f>
        <v/>
      </c>
      <c r="Q3106" s="418" t="n"/>
      <c r="R3106" s="418" t="inlineStr">
        <is>
          <t>TI-0210746</t>
        </is>
      </c>
      <c r="S3106" s="418" t="inlineStr"/>
      <c r="T3106" s="418">
        <f>R3106=S3106</f>
        <v/>
      </c>
      <c r="U3106" s="418">
        <f>AND(MONTH(F3106)=MONTH(Y3106), YEAR(F3106)=YEAR(Y3106))</f>
        <v/>
      </c>
      <c r="V3106" s="418">
        <f>AND(AC3106&lt;&gt;"", 'Company information'!D$4&lt;&gt;"", RIGHT(SUBSTITUTE(AC3106,"-",""),9)=RIGHT(SUBSTITUTE('Company information'!D$4,"-",""),9))</f>
        <v/>
      </c>
      <c r="W3106" s="418">
        <f>AI3106-I3106</f>
        <v/>
      </c>
      <c r="X3106" s="455" t="n"/>
      <c r="Y3106" s="417" t="n"/>
      <c r="Z3106" s="418" t="n"/>
      <c r="AA3106" s="418" t="n"/>
      <c r="AB3106" s="418" t="n"/>
      <c r="AC3106" s="418" t="n"/>
      <c r="AD3106" s="418" t="n"/>
      <c r="AE3106" s="455" t="n"/>
      <c r="AF3106" s="455" t="n"/>
      <c r="AG3106" s="455" t="n"/>
      <c r="AH3106" s="455" t="n"/>
      <c r="AI3106" s="455" t="n"/>
      <c r="AJ3106" s="455" t="n"/>
      <c r="AK3106" s="455" t="n"/>
      <c r="AL3106" s="455" t="n"/>
      <c r="AM3106" s="455" t="n"/>
      <c r="AN3106" s="455" t="n"/>
      <c r="AO3106" s="455" t="n"/>
      <c r="AP3106" s="455" t="n"/>
      <c r="AQ3106" s="455" t="n"/>
      <c r="AR3106" s="418" t="n"/>
      <c r="AS3106" s="418" t="n"/>
      <c r="AT3106" s="418" t="n"/>
    </row>
    <row r="3107">
      <c r="A3107" s="417" t="n">
        <v>3098</v>
      </c>
      <c r="B3107" s="418" t="inlineStr">
        <is>
          <t>THC CHARGES</t>
        </is>
      </c>
      <c r="C3107" s="418" t="inlineStr">
        <is>
          <t>អ៊ិចស្ពែឌីធ័រ ខេមបូឌា អិលធីឌី</t>
        </is>
      </c>
      <c r="D3107" s="418" t="inlineStr">
        <is>
          <t>L001-100045898</t>
        </is>
      </c>
      <c r="E3107" s="418" t="inlineStr">
        <is>
          <t>TI-0209831</t>
        </is>
      </c>
      <c r="F3107" s="419" t="n">
        <v>44454</v>
      </c>
      <c r="G3107" s="420" t="n">
        <v>286754</v>
      </c>
      <c r="H3107" s="418" t="n"/>
      <c r="I3107" s="455" t="n">
        <v>286754</v>
      </c>
      <c r="J3107" s="418">
        <f>IF(L3107&lt;&gt;"",L3107,K3107)</f>
        <v/>
      </c>
      <c r="K3107" s="418">
        <f>IF(AND(T3107=TRUE, U3107=TRUE, V3107=TRUE), IF(W3107&lt;-0.05, "អនុញ្ញាត (អ្នកផ្គត់ផ្គង់ប្រកាសខ្វះ)", "បានប្រកាស (អនុញ្ញាត)"), IF(AND(T3107=FALSE, U3107=FALSE, V3107=FALSE), "ព្យួរទុក (មិនមានទិន្នន័យ)", "ប្រកាសខុស (ព្យួរទុក)"))</f>
        <v/>
      </c>
      <c r="L3107" s="418" t="inlineStr"/>
      <c r="M3107" s="418" t="inlineStr"/>
      <c r="N3107" s="455" t="n"/>
      <c r="O3107" s="455">
        <f>IF(W3107&lt;0,AI3107,I3107)</f>
        <v/>
      </c>
      <c r="P3107" s="455">
        <f>I3107-O3107</f>
        <v/>
      </c>
      <c r="Q3107" s="418" t="n"/>
      <c r="R3107" s="418" t="inlineStr">
        <is>
          <t>TI-0209831</t>
        </is>
      </c>
      <c r="S3107" s="418" t="inlineStr"/>
      <c r="T3107" s="418">
        <f>R3107=S3107</f>
        <v/>
      </c>
      <c r="U3107" s="418">
        <f>AND(MONTH(F3107)=MONTH(Y3107), YEAR(F3107)=YEAR(Y3107))</f>
        <v/>
      </c>
      <c r="V3107" s="418">
        <f>AND(AC3107&lt;&gt;"", 'Company information'!D$4&lt;&gt;"", RIGHT(SUBSTITUTE(AC3107,"-",""),9)=RIGHT(SUBSTITUTE('Company information'!D$4,"-",""),9))</f>
        <v/>
      </c>
      <c r="W3107" s="418">
        <f>AI3107-I3107</f>
        <v/>
      </c>
      <c r="X3107" s="455" t="n"/>
      <c r="Y3107" s="417" t="n"/>
      <c r="Z3107" s="418" t="n"/>
      <c r="AA3107" s="418" t="n"/>
      <c r="AB3107" s="418" t="n"/>
      <c r="AC3107" s="418" t="n"/>
      <c r="AD3107" s="418" t="n"/>
      <c r="AE3107" s="455" t="n"/>
      <c r="AF3107" s="455" t="n"/>
      <c r="AG3107" s="455" t="n"/>
      <c r="AH3107" s="455" t="n"/>
      <c r="AI3107" s="455" t="n"/>
      <c r="AJ3107" s="455" t="n"/>
      <c r="AK3107" s="455" t="n"/>
      <c r="AL3107" s="455" t="n"/>
      <c r="AM3107" s="455" t="n"/>
      <c r="AN3107" s="455" t="n"/>
      <c r="AO3107" s="455" t="n"/>
      <c r="AP3107" s="455" t="n"/>
      <c r="AQ3107" s="455" t="n"/>
      <c r="AR3107" s="418" t="n"/>
      <c r="AS3107" s="418" t="n"/>
      <c r="AT3107" s="418" t="n"/>
    </row>
    <row r="3108">
      <c r="A3108" s="417" t="n">
        <v>3099</v>
      </c>
      <c r="B3108" s="418" t="inlineStr">
        <is>
          <t>THC CHARGES</t>
        </is>
      </c>
      <c r="C3108" s="418" t="inlineStr">
        <is>
          <t>អ៊ិចស្ពែឌីធ័រ ខេមបូឌា អិលធីឌី</t>
        </is>
      </c>
      <c r="D3108" s="418" t="inlineStr">
        <is>
          <t>L001-100045898</t>
        </is>
      </c>
      <c r="E3108" s="418" t="inlineStr">
        <is>
          <t>TI-0209819</t>
        </is>
      </c>
      <c r="F3108" s="419" t="n">
        <v>44454</v>
      </c>
      <c r="G3108" s="420" t="n">
        <v>341412</v>
      </c>
      <c r="H3108" s="418" t="n"/>
      <c r="I3108" s="455" t="n">
        <v>341412</v>
      </c>
      <c r="J3108" s="418">
        <f>IF(L3108&lt;&gt;"",L3108,K3108)</f>
        <v/>
      </c>
      <c r="K3108" s="418">
        <f>IF(AND(T3108=TRUE, U3108=TRUE, V3108=TRUE), IF(W3108&lt;-0.05, "អនុញ្ញាត (អ្នកផ្គត់ផ្គង់ប្រកាសខ្វះ)", "បានប្រកាស (អនុញ្ញាត)"), IF(AND(T3108=FALSE, U3108=FALSE, V3108=FALSE), "ព្យួរទុក (មិនមានទិន្នន័យ)", "ប្រកាសខុស (ព្យួរទុក)"))</f>
        <v/>
      </c>
      <c r="L3108" s="418" t="inlineStr"/>
      <c r="M3108" s="418" t="inlineStr"/>
      <c r="N3108" s="455" t="n"/>
      <c r="O3108" s="455">
        <f>IF(W3108&lt;0,AI3108,I3108)</f>
        <v/>
      </c>
      <c r="P3108" s="455">
        <f>I3108-O3108</f>
        <v/>
      </c>
      <c r="Q3108" s="418" t="n"/>
      <c r="R3108" s="418" t="inlineStr">
        <is>
          <t>TI-0209819</t>
        </is>
      </c>
      <c r="S3108" s="418" t="inlineStr"/>
      <c r="T3108" s="418">
        <f>R3108=S3108</f>
        <v/>
      </c>
      <c r="U3108" s="418">
        <f>AND(MONTH(F3108)=MONTH(Y3108), YEAR(F3108)=YEAR(Y3108))</f>
        <v/>
      </c>
      <c r="V3108" s="418">
        <f>AND(AC3108&lt;&gt;"", 'Company information'!D$4&lt;&gt;"", RIGHT(SUBSTITUTE(AC3108,"-",""),9)=RIGHT(SUBSTITUTE('Company information'!D$4,"-",""),9))</f>
        <v/>
      </c>
      <c r="W3108" s="418">
        <f>AI3108-I3108</f>
        <v/>
      </c>
      <c r="X3108" s="455" t="n"/>
      <c r="Y3108" s="417" t="n"/>
      <c r="Z3108" s="418" t="n"/>
      <c r="AA3108" s="418" t="n"/>
      <c r="AB3108" s="418" t="n"/>
      <c r="AC3108" s="418" t="n"/>
      <c r="AD3108" s="418" t="n"/>
      <c r="AE3108" s="455" t="n"/>
      <c r="AF3108" s="455" t="n"/>
      <c r="AG3108" s="455" t="n"/>
      <c r="AH3108" s="455" t="n"/>
      <c r="AI3108" s="455" t="n"/>
      <c r="AJ3108" s="455" t="n"/>
      <c r="AK3108" s="455" t="n"/>
      <c r="AL3108" s="455" t="n"/>
      <c r="AM3108" s="455" t="n"/>
      <c r="AN3108" s="455" t="n"/>
      <c r="AO3108" s="455" t="n"/>
      <c r="AP3108" s="455" t="n"/>
      <c r="AQ3108" s="455" t="n"/>
      <c r="AR3108" s="418" t="n"/>
      <c r="AS3108" s="418" t="n"/>
      <c r="AT3108" s="418" t="n"/>
    </row>
    <row r="3109">
      <c r="A3109" s="417" t="n">
        <v>3100</v>
      </c>
      <c r="B3109" s="418" t="inlineStr">
        <is>
          <t>THC CHARGES</t>
        </is>
      </c>
      <c r="C3109" s="418" t="inlineStr">
        <is>
          <t>អ៊ិចស្ពែឌីធ័រ ខេមបូឌា អិលធីឌី</t>
        </is>
      </c>
      <c r="D3109" s="418" t="inlineStr">
        <is>
          <t>L001-100045898</t>
        </is>
      </c>
      <c r="E3109" s="418" t="inlineStr">
        <is>
          <t>TI-0209811</t>
        </is>
      </c>
      <c r="F3109" s="419" t="n">
        <v>44454</v>
      </c>
      <c r="G3109" s="420" t="n">
        <v>77267</v>
      </c>
      <c r="H3109" s="418" t="n"/>
      <c r="I3109" s="455" t="n">
        <v>77267</v>
      </c>
      <c r="J3109" s="418">
        <f>IF(L3109&lt;&gt;"",L3109,K3109)</f>
        <v/>
      </c>
      <c r="K3109" s="418">
        <f>IF(AND(T3109=TRUE, U3109=TRUE, V3109=TRUE), IF(W3109&lt;-0.05, "អនុញ្ញាត (អ្នកផ្គត់ផ្គង់ប្រកាសខ្វះ)", "បានប្រកាស (អនុញ្ញាត)"), IF(AND(T3109=FALSE, U3109=FALSE, V3109=FALSE), "ព្យួរទុក (មិនមានទិន្នន័យ)", "ប្រកាសខុស (ព្យួរទុក)"))</f>
        <v/>
      </c>
      <c r="L3109" s="418" t="inlineStr"/>
      <c r="M3109" s="418" t="inlineStr"/>
      <c r="N3109" s="455" t="n"/>
      <c r="O3109" s="455">
        <f>IF(W3109&lt;0,AI3109,I3109)</f>
        <v/>
      </c>
      <c r="P3109" s="455">
        <f>I3109-O3109</f>
        <v/>
      </c>
      <c r="Q3109" s="418" t="n"/>
      <c r="R3109" s="418" t="inlineStr">
        <is>
          <t>TI-0209811</t>
        </is>
      </c>
      <c r="S3109" s="418" t="inlineStr"/>
      <c r="T3109" s="418">
        <f>R3109=S3109</f>
        <v/>
      </c>
      <c r="U3109" s="418">
        <f>AND(MONTH(F3109)=MONTH(Y3109), YEAR(F3109)=YEAR(Y3109))</f>
        <v/>
      </c>
      <c r="V3109" s="418">
        <f>AND(AC3109&lt;&gt;"", 'Company information'!D$4&lt;&gt;"", RIGHT(SUBSTITUTE(AC3109,"-",""),9)=RIGHT(SUBSTITUTE('Company information'!D$4,"-",""),9))</f>
        <v/>
      </c>
      <c r="W3109" s="418">
        <f>AI3109-I3109</f>
        <v/>
      </c>
      <c r="X3109" s="455" t="n"/>
      <c r="Y3109" s="417" t="n"/>
      <c r="Z3109" s="418" t="n"/>
      <c r="AA3109" s="418" t="n"/>
      <c r="AB3109" s="418" t="n"/>
      <c r="AC3109" s="418" t="n"/>
      <c r="AD3109" s="418" t="n"/>
      <c r="AE3109" s="455" t="n"/>
      <c r="AF3109" s="455" t="n"/>
      <c r="AG3109" s="455" t="n"/>
      <c r="AH3109" s="455" t="n"/>
      <c r="AI3109" s="455" t="n"/>
      <c r="AJ3109" s="455" t="n"/>
      <c r="AK3109" s="455" t="n"/>
      <c r="AL3109" s="455" t="n"/>
      <c r="AM3109" s="455" t="n"/>
      <c r="AN3109" s="455" t="n"/>
      <c r="AO3109" s="455" t="n"/>
      <c r="AP3109" s="455" t="n"/>
      <c r="AQ3109" s="455" t="n"/>
      <c r="AR3109" s="418" t="n"/>
      <c r="AS3109" s="418" t="n"/>
      <c r="AT3109" s="418" t="n"/>
    </row>
    <row r="3110">
      <c r="A3110" s="417" t="n">
        <v>3101</v>
      </c>
      <c r="B3110" s="418" t="inlineStr">
        <is>
          <t>THC CHARGES</t>
        </is>
      </c>
      <c r="C3110" s="418" t="inlineStr">
        <is>
          <t>អ៊ិចស្ពែឌីធ័រ ខេមបូឌា អិលធីឌី</t>
        </is>
      </c>
      <c r="D3110" s="418" t="inlineStr">
        <is>
          <t>L001-100045898</t>
        </is>
      </c>
      <c r="E3110" s="418" t="inlineStr">
        <is>
          <t>TI-0209421</t>
        </is>
      </c>
      <c r="F3110" s="419" t="n">
        <v>44478</v>
      </c>
      <c r="G3110" s="420" t="n">
        <v>126241</v>
      </c>
      <c r="H3110" s="418" t="n"/>
      <c r="I3110" s="455" t="n">
        <v>126241</v>
      </c>
      <c r="J3110" s="418">
        <f>IF(L3110&lt;&gt;"",L3110,K3110)</f>
        <v/>
      </c>
      <c r="K3110" s="418">
        <f>IF(AND(T3110=TRUE, U3110=TRUE, V3110=TRUE), IF(W3110&lt;-0.05, "អនុញ្ញាត (អ្នកផ្គត់ផ្គង់ប្រកាសខ្វះ)", "បានប្រកាស (អនុញ្ញាត)"), IF(AND(T3110=FALSE, U3110=FALSE, V3110=FALSE), "ព្យួរទុក (មិនមានទិន្នន័យ)", "ប្រកាសខុស (ព្យួរទុក)"))</f>
        <v/>
      </c>
      <c r="L3110" s="418" t="inlineStr"/>
      <c r="M3110" s="418" t="inlineStr"/>
      <c r="N3110" s="455" t="n"/>
      <c r="O3110" s="455">
        <f>IF(W3110&lt;0,AI3110,I3110)</f>
        <v/>
      </c>
      <c r="P3110" s="455">
        <f>I3110-O3110</f>
        <v/>
      </c>
      <c r="Q3110" s="418" t="n"/>
      <c r="R3110" s="418" t="inlineStr">
        <is>
          <t>TI-0209421</t>
        </is>
      </c>
      <c r="S3110" s="418" t="inlineStr"/>
      <c r="T3110" s="418">
        <f>R3110=S3110</f>
        <v/>
      </c>
      <c r="U3110" s="418">
        <f>AND(MONTH(F3110)=MONTH(Y3110), YEAR(F3110)=YEAR(Y3110))</f>
        <v/>
      </c>
      <c r="V3110" s="418">
        <f>AND(AC3110&lt;&gt;"", 'Company information'!D$4&lt;&gt;"", RIGHT(SUBSTITUTE(AC3110,"-",""),9)=RIGHT(SUBSTITUTE('Company information'!D$4,"-",""),9))</f>
        <v/>
      </c>
      <c r="W3110" s="418">
        <f>AI3110-I3110</f>
        <v/>
      </c>
      <c r="X3110" s="455" t="n"/>
      <c r="Y3110" s="417" t="n"/>
      <c r="Z3110" s="418" t="n"/>
      <c r="AA3110" s="418" t="n"/>
      <c r="AB3110" s="418" t="n"/>
      <c r="AC3110" s="418" t="n"/>
      <c r="AD3110" s="418" t="n"/>
      <c r="AE3110" s="455" t="n"/>
      <c r="AF3110" s="455" t="n"/>
      <c r="AG3110" s="455" t="n"/>
      <c r="AH3110" s="455" t="n"/>
      <c r="AI3110" s="455" t="n"/>
      <c r="AJ3110" s="455" t="n"/>
      <c r="AK3110" s="455" t="n"/>
      <c r="AL3110" s="455" t="n"/>
      <c r="AM3110" s="455" t="n"/>
      <c r="AN3110" s="455" t="n"/>
      <c r="AO3110" s="455" t="n"/>
      <c r="AP3110" s="455" t="n"/>
      <c r="AQ3110" s="455" t="n"/>
      <c r="AR3110" s="418" t="n"/>
      <c r="AS3110" s="418" t="n"/>
      <c r="AT3110" s="418" t="n"/>
    </row>
    <row r="3111">
      <c r="A3111" s="417" t="n">
        <v>3102</v>
      </c>
      <c r="B3111" s="418" t="inlineStr">
        <is>
          <t>THC CHARGES</t>
        </is>
      </c>
      <c r="C3111" s="418" t="inlineStr">
        <is>
          <t>អ៊ិចស្ពែឌីធ័រ ខេមបូឌា អិលធីឌី</t>
        </is>
      </c>
      <c r="D3111" s="418" t="inlineStr">
        <is>
          <t>L001-100045898</t>
        </is>
      </c>
      <c r="E3111" s="418" t="inlineStr">
        <is>
          <t>TI-0209391</t>
        </is>
      </c>
      <c r="F3111" s="419" t="n">
        <v>44448</v>
      </c>
      <c r="G3111" s="420" t="n">
        <v>89245</v>
      </c>
      <c r="H3111" s="418" t="n"/>
      <c r="I3111" s="455" t="n">
        <v>89245</v>
      </c>
      <c r="J3111" s="418">
        <f>IF(L3111&lt;&gt;"",L3111,K3111)</f>
        <v/>
      </c>
      <c r="K3111" s="418">
        <f>IF(AND(T3111=TRUE, U3111=TRUE, V3111=TRUE), IF(W3111&lt;-0.05, "អនុញ្ញាត (អ្នកផ្គត់ផ្គង់ប្រកាសខ្វះ)", "បានប្រកាស (អនុញ្ញាត)"), IF(AND(T3111=FALSE, U3111=FALSE, V3111=FALSE), "ព្យួរទុក (មិនមានទិន្នន័យ)", "ប្រកាសខុស (ព្យួរទុក)"))</f>
        <v/>
      </c>
      <c r="L3111" s="418" t="inlineStr"/>
      <c r="M3111" s="418" t="inlineStr"/>
      <c r="N3111" s="455" t="n"/>
      <c r="O3111" s="455">
        <f>IF(W3111&lt;0,AI3111,I3111)</f>
        <v/>
      </c>
      <c r="P3111" s="455">
        <f>I3111-O3111</f>
        <v/>
      </c>
      <c r="Q3111" s="418" t="n"/>
      <c r="R3111" s="418" t="inlineStr">
        <is>
          <t>TI-0209391</t>
        </is>
      </c>
      <c r="S3111" s="418" t="inlineStr"/>
      <c r="T3111" s="418">
        <f>R3111=S3111</f>
        <v/>
      </c>
      <c r="U3111" s="418">
        <f>AND(MONTH(F3111)=MONTH(Y3111), YEAR(F3111)=YEAR(Y3111))</f>
        <v/>
      </c>
      <c r="V3111" s="418">
        <f>AND(AC3111&lt;&gt;"", 'Company information'!D$4&lt;&gt;"", RIGHT(SUBSTITUTE(AC3111,"-",""),9)=RIGHT(SUBSTITUTE('Company information'!D$4,"-",""),9))</f>
        <v/>
      </c>
      <c r="W3111" s="418">
        <f>AI3111-I3111</f>
        <v/>
      </c>
      <c r="X3111" s="455" t="n"/>
      <c r="Y3111" s="417" t="n"/>
      <c r="Z3111" s="418" t="n"/>
      <c r="AA3111" s="418" t="n"/>
      <c r="AB3111" s="418" t="n"/>
      <c r="AC3111" s="418" t="n"/>
      <c r="AD3111" s="418" t="n"/>
      <c r="AE3111" s="455" t="n"/>
      <c r="AF3111" s="455" t="n"/>
      <c r="AG3111" s="455" t="n"/>
      <c r="AH3111" s="455" t="n"/>
      <c r="AI3111" s="455" t="n"/>
      <c r="AJ3111" s="455" t="n"/>
      <c r="AK3111" s="455" t="n"/>
      <c r="AL3111" s="455" t="n"/>
      <c r="AM3111" s="455" t="n"/>
      <c r="AN3111" s="455" t="n"/>
      <c r="AO3111" s="455" t="n"/>
      <c r="AP3111" s="455" t="n"/>
      <c r="AQ3111" s="455" t="n"/>
      <c r="AR3111" s="418" t="n"/>
      <c r="AS3111" s="418" t="n"/>
      <c r="AT3111" s="418" t="n"/>
    </row>
    <row r="3112">
      <c r="A3112" s="417" t="n">
        <v>3103</v>
      </c>
      <c r="B3112" s="418" t="inlineStr">
        <is>
          <t>THC CHARGES</t>
        </is>
      </c>
      <c r="C3112" s="418" t="inlineStr">
        <is>
          <t>អ៊ិចស្ពែឌីធ័រ ខេមបូឌា អិលធីឌី</t>
        </is>
      </c>
      <c r="D3112" s="418" t="inlineStr">
        <is>
          <t>L001-100045898</t>
        </is>
      </c>
      <c r="E3112" s="418" t="inlineStr">
        <is>
          <t>TI-0209183</t>
        </is>
      </c>
      <c r="F3112" s="419" t="n">
        <v>44417</v>
      </c>
      <c r="G3112" s="420" t="n">
        <v>397897</v>
      </c>
      <c r="H3112" s="418" t="n"/>
      <c r="I3112" s="455" t="n">
        <v>397897</v>
      </c>
      <c r="J3112" s="418">
        <f>IF(L3112&lt;&gt;"",L3112,K3112)</f>
        <v/>
      </c>
      <c r="K3112" s="418">
        <f>IF(AND(T3112=TRUE, U3112=TRUE, V3112=TRUE), IF(W3112&lt;-0.05, "អនុញ្ញាត (អ្នកផ្គត់ផ្គង់ប្រកាសខ្វះ)", "បានប្រកាស (អនុញ្ញាត)"), IF(AND(T3112=FALSE, U3112=FALSE, V3112=FALSE), "ព្យួរទុក (មិនមានទិន្នន័យ)", "ប្រកាសខុស (ព្យួរទុក)"))</f>
        <v/>
      </c>
      <c r="L3112" s="418" t="inlineStr"/>
      <c r="M3112" s="418" t="inlineStr"/>
      <c r="N3112" s="455" t="n"/>
      <c r="O3112" s="455">
        <f>IF(W3112&lt;0,AI3112,I3112)</f>
        <v/>
      </c>
      <c r="P3112" s="455">
        <f>I3112-O3112</f>
        <v/>
      </c>
      <c r="Q3112" s="418" t="n"/>
      <c r="R3112" s="418" t="inlineStr">
        <is>
          <t>TI-0209183</t>
        </is>
      </c>
      <c r="S3112" s="418" t="inlineStr"/>
      <c r="T3112" s="418">
        <f>R3112=S3112</f>
        <v/>
      </c>
      <c r="U3112" s="418">
        <f>AND(MONTH(F3112)=MONTH(Y3112), YEAR(F3112)=YEAR(Y3112))</f>
        <v/>
      </c>
      <c r="V3112" s="418">
        <f>AND(AC3112&lt;&gt;"", 'Company information'!D$4&lt;&gt;"", RIGHT(SUBSTITUTE(AC3112,"-",""),9)=RIGHT(SUBSTITUTE('Company information'!D$4,"-",""),9))</f>
        <v/>
      </c>
      <c r="W3112" s="418">
        <f>AI3112-I3112</f>
        <v/>
      </c>
      <c r="X3112" s="455" t="n"/>
      <c r="Y3112" s="417" t="n"/>
      <c r="Z3112" s="418" t="n"/>
      <c r="AA3112" s="418" t="n"/>
      <c r="AB3112" s="418" t="n"/>
      <c r="AC3112" s="418" t="n"/>
      <c r="AD3112" s="418" t="n"/>
      <c r="AE3112" s="455" t="n"/>
      <c r="AF3112" s="455" t="n"/>
      <c r="AG3112" s="455" t="n"/>
      <c r="AH3112" s="455" t="n"/>
      <c r="AI3112" s="455" t="n"/>
      <c r="AJ3112" s="455" t="n"/>
      <c r="AK3112" s="455" t="n"/>
      <c r="AL3112" s="455" t="n"/>
      <c r="AM3112" s="455" t="n"/>
      <c r="AN3112" s="455" t="n"/>
      <c r="AO3112" s="455" t="n"/>
      <c r="AP3112" s="455" t="n"/>
      <c r="AQ3112" s="455" t="n"/>
      <c r="AR3112" s="418" t="n"/>
      <c r="AS3112" s="418" t="n"/>
      <c r="AT3112" s="418" t="n"/>
    </row>
    <row r="3113">
      <c r="A3113" s="417" t="n">
        <v>3104</v>
      </c>
      <c r="B3113" s="418" t="inlineStr">
        <is>
          <t>THC CHARGES</t>
        </is>
      </c>
      <c r="C3113" s="418" t="inlineStr">
        <is>
          <t>អ៊ិចស្ពែឌីធ័រ ខេមបូឌា អិលធីឌី</t>
        </is>
      </c>
      <c r="D3113" s="418" t="inlineStr">
        <is>
          <t>L001-100045898</t>
        </is>
      </c>
      <c r="E3113" s="418" t="inlineStr">
        <is>
          <t>TI-0209179</t>
        </is>
      </c>
      <c r="F3113" s="419" t="n">
        <v>44417</v>
      </c>
      <c r="G3113" s="420" t="n">
        <v>89422</v>
      </c>
      <c r="H3113" s="418" t="n"/>
      <c r="I3113" s="455" t="n">
        <v>89422</v>
      </c>
      <c r="J3113" s="418">
        <f>IF(L3113&lt;&gt;"",L3113,K3113)</f>
        <v/>
      </c>
      <c r="K3113" s="418">
        <f>IF(AND(T3113=TRUE, U3113=TRUE, V3113=TRUE), IF(W3113&lt;-0.05, "អនុញ្ញាត (អ្នកផ្គត់ផ្គង់ប្រកាសខ្វះ)", "បានប្រកាស (អនុញ្ញាត)"), IF(AND(T3113=FALSE, U3113=FALSE, V3113=FALSE), "ព្យួរទុក (មិនមានទិន្នន័យ)", "ប្រកាសខុស (ព្យួរទុក)"))</f>
        <v/>
      </c>
      <c r="L3113" s="418" t="inlineStr"/>
      <c r="M3113" s="418" t="inlineStr"/>
      <c r="N3113" s="455" t="n"/>
      <c r="O3113" s="455">
        <f>IF(W3113&lt;0,AI3113,I3113)</f>
        <v/>
      </c>
      <c r="P3113" s="455">
        <f>I3113-O3113</f>
        <v/>
      </c>
      <c r="Q3113" s="418" t="n"/>
      <c r="R3113" s="418" t="inlineStr">
        <is>
          <t>TI-0209179</t>
        </is>
      </c>
      <c r="S3113" s="418" t="inlineStr"/>
      <c r="T3113" s="418">
        <f>R3113=S3113</f>
        <v/>
      </c>
      <c r="U3113" s="418">
        <f>AND(MONTH(F3113)=MONTH(Y3113), YEAR(F3113)=YEAR(Y3113))</f>
        <v/>
      </c>
      <c r="V3113" s="418">
        <f>AND(AC3113&lt;&gt;"", 'Company information'!D$4&lt;&gt;"", RIGHT(SUBSTITUTE(AC3113,"-",""),9)=RIGHT(SUBSTITUTE('Company information'!D$4,"-",""),9))</f>
        <v/>
      </c>
      <c r="W3113" s="418">
        <f>AI3113-I3113</f>
        <v/>
      </c>
      <c r="X3113" s="455" t="n"/>
      <c r="Y3113" s="417" t="n"/>
      <c r="Z3113" s="418" t="n"/>
      <c r="AA3113" s="418" t="n"/>
      <c r="AB3113" s="418" t="n"/>
      <c r="AC3113" s="418" t="n"/>
      <c r="AD3113" s="418" t="n"/>
      <c r="AE3113" s="455" t="n"/>
      <c r="AF3113" s="455" t="n"/>
      <c r="AG3113" s="455" t="n"/>
      <c r="AH3113" s="455" t="n"/>
      <c r="AI3113" s="455" t="n"/>
      <c r="AJ3113" s="455" t="n"/>
      <c r="AK3113" s="455" t="n"/>
      <c r="AL3113" s="455" t="n"/>
      <c r="AM3113" s="455" t="n"/>
      <c r="AN3113" s="455" t="n"/>
      <c r="AO3113" s="455" t="n"/>
      <c r="AP3113" s="455" t="n"/>
      <c r="AQ3113" s="455" t="n"/>
      <c r="AR3113" s="418" t="n"/>
      <c r="AS3113" s="418" t="n"/>
      <c r="AT3113" s="418" t="n"/>
    </row>
    <row r="3114">
      <c r="A3114" s="417" t="n">
        <v>3105</v>
      </c>
      <c r="B3114" s="418" t="inlineStr">
        <is>
          <t>Import Documentation Fee</t>
        </is>
      </c>
      <c r="C3114" s="418" t="inlineStr">
        <is>
          <t>ស៊ីអិមអេ ស៊ីជីអិម (ខេមបូឌា) ខូ អិលធីឌី</t>
        </is>
      </c>
      <c r="D3114" s="418" t="inlineStr">
        <is>
          <t>L001-105016225</t>
        </is>
      </c>
      <c r="E3114" s="418" t="inlineStr">
        <is>
          <t>KHA00017725</t>
        </is>
      </c>
      <c r="F3114" s="419" t="n">
        <v>44205</v>
      </c>
      <c r="G3114" s="420" t="n">
        <v>81600</v>
      </c>
      <c r="H3114" s="418" t="n"/>
      <c r="I3114" s="455" t="n">
        <v>81600</v>
      </c>
      <c r="J3114" s="418">
        <f>IF(L3114&lt;&gt;"",L3114,K3114)</f>
        <v/>
      </c>
      <c r="K3114" s="418">
        <f>IF(AND(T3114=TRUE, U3114=TRUE, V3114=TRUE), IF(W3114&lt;-0.05, "អនុញ្ញាត (អ្នកផ្គត់ផ្គង់ប្រកាសខ្វះ)", "បានប្រកាស (អនុញ្ញាត)"), IF(AND(T3114=FALSE, U3114=FALSE, V3114=FALSE), "ព្យួរទុក (មិនមានទិន្នន័យ)", "ប្រកាសខុស (ព្យួរទុក)"))</f>
        <v/>
      </c>
      <c r="L3114" s="418" t="inlineStr"/>
      <c r="M3114" s="418" t="inlineStr"/>
      <c r="N3114" s="455" t="n"/>
      <c r="O3114" s="455">
        <f>IF(W3114&lt;0,AI3114,I3114)</f>
        <v/>
      </c>
      <c r="P3114" s="455">
        <f>I3114-O3114</f>
        <v/>
      </c>
      <c r="Q3114" s="418" t="n"/>
      <c r="R3114" s="418" t="inlineStr">
        <is>
          <t>KHA00017725</t>
        </is>
      </c>
      <c r="S3114" s="418" t="inlineStr"/>
      <c r="T3114" s="418">
        <f>R3114=S3114</f>
        <v/>
      </c>
      <c r="U3114" s="418">
        <f>AND(MONTH(F3114)=MONTH(Y3114), YEAR(F3114)=YEAR(Y3114))</f>
        <v/>
      </c>
      <c r="V3114" s="418">
        <f>AND(AC3114&lt;&gt;"", 'Company information'!D$4&lt;&gt;"", RIGHT(SUBSTITUTE(AC3114,"-",""),9)=RIGHT(SUBSTITUTE('Company information'!D$4,"-",""),9))</f>
        <v/>
      </c>
      <c r="W3114" s="418">
        <f>AI3114-I3114</f>
        <v/>
      </c>
      <c r="X3114" s="455" t="n"/>
      <c r="Y3114" s="417" t="n"/>
      <c r="Z3114" s="418" t="n"/>
      <c r="AA3114" s="418" t="n"/>
      <c r="AB3114" s="418" t="n"/>
      <c r="AC3114" s="418" t="n"/>
      <c r="AD3114" s="418" t="n"/>
      <c r="AE3114" s="455" t="n"/>
      <c r="AF3114" s="455" t="n"/>
      <c r="AG3114" s="455" t="n"/>
      <c r="AH3114" s="455" t="n"/>
      <c r="AI3114" s="455" t="n"/>
      <c r="AJ3114" s="455" t="n"/>
      <c r="AK3114" s="455" t="n"/>
      <c r="AL3114" s="455" t="n"/>
      <c r="AM3114" s="455" t="n"/>
      <c r="AN3114" s="455" t="n"/>
      <c r="AO3114" s="455" t="n"/>
      <c r="AP3114" s="455" t="n"/>
      <c r="AQ3114" s="455" t="n"/>
      <c r="AR3114" s="418" t="n"/>
      <c r="AS3114" s="418" t="n"/>
      <c r="AT3114" s="418" t="n"/>
    </row>
    <row r="3115">
      <c r="A3115" s="417" t="n">
        <v>3106</v>
      </c>
      <c r="B3115" s="418" t="inlineStr">
        <is>
          <t>Lift on/ Lift off</t>
        </is>
      </c>
      <c r="C3115" s="418" t="inlineStr">
        <is>
          <t>កំពង់ផែស្វយ័តក្រុងព្រះសីហនុ</t>
        </is>
      </c>
      <c r="D3115" s="418" t="inlineStr">
        <is>
          <t>L001-100044638</t>
        </is>
      </c>
      <c r="E3115" s="418" t="inlineStr">
        <is>
          <t>152467</t>
        </is>
      </c>
      <c r="F3115" s="419" t="n">
        <v>44453</v>
      </c>
      <c r="G3115" s="420" t="n">
        <v>141914</v>
      </c>
      <c r="H3115" s="418" t="n"/>
      <c r="I3115" s="455" t="n">
        <v>141914</v>
      </c>
      <c r="J3115" s="418">
        <f>IF(L3115&lt;&gt;"",L3115,K3115)</f>
        <v/>
      </c>
      <c r="K3115" s="418">
        <f>IF(AND(T3115=TRUE, U3115=TRUE, V3115=TRUE), IF(W3115&lt;-0.05, "អនុញ្ញាត (អ្នកផ្គត់ផ្គង់ប្រកាសខ្វះ)", "បានប្រកាស (អនុញ្ញាត)"), IF(AND(T3115=FALSE, U3115=FALSE, V3115=FALSE), "ព្យួរទុក (មិនមានទិន្នន័យ)", "ប្រកាសខុស (ព្យួរទុក)"))</f>
        <v/>
      </c>
      <c r="L3115" s="418" t="inlineStr"/>
      <c r="M3115" s="418" t="inlineStr"/>
      <c r="N3115" s="455" t="n"/>
      <c r="O3115" s="455">
        <f>IF(W3115&lt;0,AI3115,I3115)</f>
        <v/>
      </c>
      <c r="P3115" s="455">
        <f>I3115-O3115</f>
        <v/>
      </c>
      <c r="Q3115" s="418" t="n"/>
      <c r="R3115" s="418" t="inlineStr">
        <is>
          <t>152467</t>
        </is>
      </c>
      <c r="S3115" s="418" t="inlineStr"/>
      <c r="T3115" s="418">
        <f>R3115=S3115</f>
        <v/>
      </c>
      <c r="U3115" s="418">
        <f>AND(MONTH(F3115)=MONTH(Y3115), YEAR(F3115)=YEAR(Y3115))</f>
        <v/>
      </c>
      <c r="V3115" s="418">
        <f>AND(AC3115&lt;&gt;"", 'Company information'!D$4&lt;&gt;"", RIGHT(SUBSTITUTE(AC3115,"-",""),9)=RIGHT(SUBSTITUTE('Company information'!D$4,"-",""),9))</f>
        <v/>
      </c>
      <c r="W3115" s="418">
        <f>AI3115-I3115</f>
        <v/>
      </c>
      <c r="X3115" s="455" t="n"/>
      <c r="Y3115" s="417" t="n"/>
      <c r="Z3115" s="418" t="n"/>
      <c r="AA3115" s="418" t="n"/>
      <c r="AB3115" s="418" t="n"/>
      <c r="AC3115" s="418" t="n"/>
      <c r="AD3115" s="418" t="n"/>
      <c r="AE3115" s="455" t="n"/>
      <c r="AF3115" s="455" t="n"/>
      <c r="AG3115" s="455" t="n"/>
      <c r="AH3115" s="455" t="n"/>
      <c r="AI3115" s="455" t="n"/>
      <c r="AJ3115" s="455" t="n"/>
      <c r="AK3115" s="455" t="n"/>
      <c r="AL3115" s="455" t="n"/>
      <c r="AM3115" s="455" t="n"/>
      <c r="AN3115" s="455" t="n"/>
      <c r="AO3115" s="455" t="n"/>
      <c r="AP3115" s="455" t="n"/>
      <c r="AQ3115" s="455" t="n"/>
      <c r="AR3115" s="418" t="n"/>
      <c r="AS3115" s="418" t="n"/>
      <c r="AT3115" s="418" t="n"/>
    </row>
    <row r="3116">
      <c r="A3116" s="417" t="n">
        <v>3107</v>
      </c>
      <c r="B3116" s="418" t="inlineStr">
        <is>
          <t>Trucking fee</t>
        </is>
      </c>
      <c r="C3116" s="418" t="inlineStr">
        <is>
          <t>អ៊ែរ៉ូ ស៊ីបភីង អេជេនស៊ី</t>
        </is>
      </c>
      <c r="D3116" s="418" t="inlineStr">
        <is>
          <t>K004-901635903</t>
        </is>
      </c>
      <c r="E3116" s="418" t="inlineStr">
        <is>
          <t>IKPSA2021528293</t>
        </is>
      </c>
      <c r="F3116" s="419" t="n">
        <v>44386</v>
      </c>
      <c r="G3116" s="420" t="n">
        <v>383520</v>
      </c>
      <c r="H3116" s="418" t="n"/>
      <c r="I3116" s="455" t="n">
        <v>383520</v>
      </c>
      <c r="J3116" s="418">
        <f>IF(L3116&lt;&gt;"",L3116,K3116)</f>
        <v/>
      </c>
      <c r="K3116" s="418">
        <f>IF(AND(T3116=TRUE, U3116=TRUE, V3116=TRUE), IF(W3116&lt;-0.05, "អនុញ្ញាត (អ្នកផ្គត់ផ្គង់ប្រកាសខ្វះ)", "បានប្រកាស (អនុញ្ញាត)"), IF(AND(T3116=FALSE, U3116=FALSE, V3116=FALSE), "ព្យួរទុក (មិនមានទិន្នន័យ)", "ប្រកាសខុស (ព្យួរទុក)"))</f>
        <v/>
      </c>
      <c r="L3116" s="418" t="inlineStr"/>
      <c r="M3116" s="418" t="inlineStr"/>
      <c r="N3116" s="455" t="n"/>
      <c r="O3116" s="455">
        <f>IF(W3116&lt;0,AI3116,I3116)</f>
        <v/>
      </c>
      <c r="P3116" s="455">
        <f>I3116-O3116</f>
        <v/>
      </c>
      <c r="Q3116" s="418" t="n"/>
      <c r="R3116" s="418" t="inlineStr">
        <is>
          <t>IKPSA2021528293</t>
        </is>
      </c>
      <c r="S3116" s="418" t="inlineStr"/>
      <c r="T3116" s="418">
        <f>R3116=S3116</f>
        <v/>
      </c>
      <c r="U3116" s="418">
        <f>AND(MONTH(F3116)=MONTH(Y3116), YEAR(F3116)=YEAR(Y3116))</f>
        <v/>
      </c>
      <c r="V3116" s="418">
        <f>AND(AC3116&lt;&gt;"", 'Company information'!D$4&lt;&gt;"", RIGHT(SUBSTITUTE(AC3116,"-",""),9)=RIGHT(SUBSTITUTE('Company information'!D$4,"-",""),9))</f>
        <v/>
      </c>
      <c r="W3116" s="418">
        <f>AI3116-I3116</f>
        <v/>
      </c>
      <c r="X3116" s="455" t="n"/>
      <c r="Y3116" s="417" t="n"/>
      <c r="Z3116" s="418" t="n"/>
      <c r="AA3116" s="418" t="n"/>
      <c r="AB3116" s="418" t="n"/>
      <c r="AC3116" s="418" t="n"/>
      <c r="AD3116" s="418" t="n"/>
      <c r="AE3116" s="455" t="n"/>
      <c r="AF3116" s="455" t="n"/>
      <c r="AG3116" s="455" t="n"/>
      <c r="AH3116" s="455" t="n"/>
      <c r="AI3116" s="455" t="n"/>
      <c r="AJ3116" s="455" t="n"/>
      <c r="AK3116" s="455" t="n"/>
      <c r="AL3116" s="455" t="n"/>
      <c r="AM3116" s="455" t="n"/>
      <c r="AN3116" s="455" t="n"/>
      <c r="AO3116" s="455" t="n"/>
      <c r="AP3116" s="455" t="n"/>
      <c r="AQ3116" s="455" t="n"/>
      <c r="AR3116" s="418" t="n"/>
      <c r="AS3116" s="418" t="n"/>
      <c r="AT3116" s="418" t="n"/>
    </row>
    <row r="3117">
      <c r="A3117" s="417" t="n">
        <v>3108</v>
      </c>
      <c r="B3117" s="418" t="inlineStr">
        <is>
          <t>Trucking fee</t>
        </is>
      </c>
      <c r="C3117" s="418" t="inlineStr">
        <is>
          <t>អ៊ែរ៉ូ ស៊ីបភីង អេជេនស៊ី</t>
        </is>
      </c>
      <c r="D3117" s="418" t="inlineStr">
        <is>
          <t>K004-901635903</t>
        </is>
      </c>
      <c r="E3117" s="418" t="inlineStr">
        <is>
          <t>IKPSA2021528292</t>
        </is>
      </c>
      <c r="F3117" s="419" t="n">
        <v>44386</v>
      </c>
      <c r="G3117" s="420" t="n">
        <v>391680</v>
      </c>
      <c r="H3117" s="418" t="n"/>
      <c r="I3117" s="455" t="n">
        <v>391680</v>
      </c>
      <c r="J3117" s="418">
        <f>IF(L3117&lt;&gt;"",L3117,K3117)</f>
        <v/>
      </c>
      <c r="K3117" s="418">
        <f>IF(AND(T3117=TRUE, U3117=TRUE, V3117=TRUE), IF(W3117&lt;-0.05, "អនុញ្ញាត (អ្នកផ្គត់ផ្គង់ប្រកាសខ្វះ)", "បានប្រកាស (អនុញ្ញាត)"), IF(AND(T3117=FALSE, U3117=FALSE, V3117=FALSE), "ព្យួរទុក (មិនមានទិន្នន័យ)", "ប្រកាសខុស (ព្យួរទុក)"))</f>
        <v/>
      </c>
      <c r="L3117" s="418" t="inlineStr"/>
      <c r="M3117" s="418" t="inlineStr"/>
      <c r="N3117" s="455" t="n"/>
      <c r="O3117" s="455">
        <f>IF(W3117&lt;0,AI3117,I3117)</f>
        <v/>
      </c>
      <c r="P3117" s="455">
        <f>I3117-O3117</f>
        <v/>
      </c>
      <c r="Q3117" s="418" t="n"/>
      <c r="R3117" s="418" t="inlineStr">
        <is>
          <t>IKPSA2021528292</t>
        </is>
      </c>
      <c r="S3117" s="418" t="inlineStr"/>
      <c r="T3117" s="418">
        <f>R3117=S3117</f>
        <v/>
      </c>
      <c r="U3117" s="418">
        <f>AND(MONTH(F3117)=MONTH(Y3117), YEAR(F3117)=YEAR(Y3117))</f>
        <v/>
      </c>
      <c r="V3117" s="418">
        <f>AND(AC3117&lt;&gt;"", 'Company information'!D$4&lt;&gt;"", RIGHT(SUBSTITUTE(AC3117,"-",""),9)=RIGHT(SUBSTITUTE('Company information'!D$4,"-",""),9))</f>
        <v/>
      </c>
      <c r="W3117" s="418">
        <f>AI3117-I3117</f>
        <v/>
      </c>
      <c r="X3117" s="455" t="n"/>
      <c r="Y3117" s="417" t="n"/>
      <c r="Z3117" s="418" t="n"/>
      <c r="AA3117" s="418" t="n"/>
      <c r="AB3117" s="418" t="n"/>
      <c r="AC3117" s="418" t="n"/>
      <c r="AD3117" s="418" t="n"/>
      <c r="AE3117" s="455" t="n"/>
      <c r="AF3117" s="455" t="n"/>
      <c r="AG3117" s="455" t="n"/>
      <c r="AH3117" s="455" t="n"/>
      <c r="AI3117" s="455" t="n"/>
      <c r="AJ3117" s="455" t="n"/>
      <c r="AK3117" s="455" t="n"/>
      <c r="AL3117" s="455" t="n"/>
      <c r="AM3117" s="455" t="n"/>
      <c r="AN3117" s="455" t="n"/>
      <c r="AO3117" s="455" t="n"/>
      <c r="AP3117" s="455" t="n"/>
      <c r="AQ3117" s="455" t="n"/>
      <c r="AR3117" s="418" t="n"/>
      <c r="AS3117" s="418" t="n"/>
      <c r="AT3117" s="418" t="n"/>
    </row>
    <row r="3118">
      <c r="A3118" s="417" t="n">
        <v>3109</v>
      </c>
      <c r="B3118" s="418" t="inlineStr">
        <is>
          <t>Trucking fee</t>
        </is>
      </c>
      <c r="C3118" s="418" t="inlineStr">
        <is>
          <t>អ៊ែរ៉ូ ស៊ីបភីង អេជេនស៊ី</t>
        </is>
      </c>
      <c r="D3118" s="418" t="inlineStr">
        <is>
          <t>K004-901635903</t>
        </is>
      </c>
      <c r="E3118" s="418" t="inlineStr">
        <is>
          <t>IKPSA2021528291</t>
        </is>
      </c>
      <c r="F3118" s="419" t="n">
        <v>44386</v>
      </c>
      <c r="G3118" s="420" t="n">
        <v>7418</v>
      </c>
      <c r="H3118" s="418" t="n"/>
      <c r="I3118" s="455" t="n">
        <v>7418</v>
      </c>
      <c r="J3118" s="418">
        <f>IF(L3118&lt;&gt;"",L3118,K3118)</f>
        <v/>
      </c>
      <c r="K3118" s="418">
        <f>IF(AND(T3118=TRUE, U3118=TRUE, V3118=TRUE), IF(W3118&lt;-0.05, "អនុញ្ញាត (អ្នកផ្គត់ផ្គង់ប្រកាសខ្វះ)", "បានប្រកាស (អនុញ្ញាត)"), IF(AND(T3118=FALSE, U3118=FALSE, V3118=FALSE), "ព្យួរទុក (មិនមានទិន្នន័យ)", "ប្រកាសខុស (ព្យួរទុក)"))</f>
        <v/>
      </c>
      <c r="L3118" s="418" t="inlineStr"/>
      <c r="M3118" s="418" t="inlineStr"/>
      <c r="N3118" s="455" t="n"/>
      <c r="O3118" s="455">
        <f>IF(W3118&lt;0,AI3118,I3118)</f>
        <v/>
      </c>
      <c r="P3118" s="455">
        <f>I3118-O3118</f>
        <v/>
      </c>
      <c r="Q3118" s="418" t="n"/>
      <c r="R3118" s="418" t="inlineStr">
        <is>
          <t>IKPSA2021528291</t>
        </is>
      </c>
      <c r="S3118" s="418" t="inlineStr"/>
      <c r="T3118" s="418">
        <f>R3118=S3118</f>
        <v/>
      </c>
      <c r="U3118" s="418">
        <f>AND(MONTH(F3118)=MONTH(Y3118), YEAR(F3118)=YEAR(Y3118))</f>
        <v/>
      </c>
      <c r="V3118" s="418">
        <f>AND(AC3118&lt;&gt;"", 'Company information'!D$4&lt;&gt;"", RIGHT(SUBSTITUTE(AC3118,"-",""),9)=RIGHT(SUBSTITUTE('Company information'!D$4,"-",""),9))</f>
        <v/>
      </c>
      <c r="W3118" s="418">
        <f>AI3118-I3118</f>
        <v/>
      </c>
      <c r="X3118" s="455" t="n"/>
      <c r="Y3118" s="417" t="n"/>
      <c r="Z3118" s="418" t="n"/>
      <c r="AA3118" s="418" t="n"/>
      <c r="AB3118" s="418" t="n"/>
      <c r="AC3118" s="418" t="n"/>
      <c r="AD3118" s="418" t="n"/>
      <c r="AE3118" s="455" t="n"/>
      <c r="AF3118" s="455" t="n"/>
      <c r="AG3118" s="455" t="n"/>
      <c r="AH3118" s="455" t="n"/>
      <c r="AI3118" s="455" t="n"/>
      <c r="AJ3118" s="455" t="n"/>
      <c r="AK3118" s="455" t="n"/>
      <c r="AL3118" s="455" t="n"/>
      <c r="AM3118" s="455" t="n"/>
      <c r="AN3118" s="455" t="n"/>
      <c r="AO3118" s="455" t="n"/>
      <c r="AP3118" s="455" t="n"/>
      <c r="AQ3118" s="455" t="n"/>
      <c r="AR3118" s="418" t="n"/>
      <c r="AS3118" s="418" t="n"/>
      <c r="AT3118" s="418" t="n"/>
    </row>
    <row r="3119">
      <c r="A3119" s="417" t="n">
        <v>3110</v>
      </c>
      <c r="B3119" s="418" t="inlineStr">
        <is>
          <t>KHCIC</t>
        </is>
      </c>
      <c r="C3119" s="418" t="inlineStr">
        <is>
          <t>អេសអាយធីស៊ី ខិនថេនើរ ឡាញ (ខេមបូឌា)</t>
        </is>
      </c>
      <c r="D3119" s="418" t="inlineStr">
        <is>
          <t>L001-107035863</t>
        </is>
      </c>
      <c r="E3119" s="418" t="inlineStr">
        <is>
          <t>SITC2021-016253</t>
        </is>
      </c>
      <c r="F3119" s="419" t="n">
        <v>44264</v>
      </c>
      <c r="G3119" s="420" t="n">
        <v>430651</v>
      </c>
      <c r="H3119" s="418" t="n"/>
      <c r="I3119" s="455" t="n">
        <v>430651</v>
      </c>
      <c r="J3119" s="418">
        <f>IF(L3119&lt;&gt;"",L3119,K3119)</f>
        <v/>
      </c>
      <c r="K3119" s="418">
        <f>IF(AND(T3119=TRUE, U3119=TRUE, V3119=TRUE), IF(W3119&lt;-0.05, "អនុញ្ញាត (អ្នកផ្គត់ផ្គង់ប្រកាសខ្វះ)", "បានប្រកាស (អនុញ្ញាត)"), IF(AND(T3119=FALSE, U3119=FALSE, V3119=FALSE), "ព្យួរទុក (មិនមានទិន្នន័យ)", "ប្រកាសខុស (ព្យួរទុក)"))</f>
        <v/>
      </c>
      <c r="L3119" s="418" t="inlineStr"/>
      <c r="M3119" s="418" t="inlineStr"/>
      <c r="N3119" s="455" t="n"/>
      <c r="O3119" s="455">
        <f>IF(W3119&lt;0,AI3119,I3119)</f>
        <v/>
      </c>
      <c r="P3119" s="455">
        <f>I3119-O3119</f>
        <v/>
      </c>
      <c r="Q3119" s="418" t="n"/>
      <c r="R3119" s="418" t="inlineStr">
        <is>
          <t>SITC2021-016253</t>
        </is>
      </c>
      <c r="S3119" s="418" t="inlineStr"/>
      <c r="T3119" s="418">
        <f>R3119=S3119</f>
        <v/>
      </c>
      <c r="U3119" s="418">
        <f>AND(MONTH(F3119)=MONTH(Y3119), YEAR(F3119)=YEAR(Y3119))</f>
        <v/>
      </c>
      <c r="V3119" s="418">
        <f>AND(AC3119&lt;&gt;"", 'Company information'!D$4&lt;&gt;"", RIGHT(SUBSTITUTE(AC3119,"-",""),9)=RIGHT(SUBSTITUTE('Company information'!D$4,"-",""),9))</f>
        <v/>
      </c>
      <c r="W3119" s="418">
        <f>AI3119-I3119</f>
        <v/>
      </c>
      <c r="X3119" s="455" t="n"/>
      <c r="Y3119" s="417" t="n"/>
      <c r="Z3119" s="418" t="n"/>
      <c r="AA3119" s="418" t="n"/>
      <c r="AB3119" s="418" t="n"/>
      <c r="AC3119" s="418" t="n"/>
      <c r="AD3119" s="418" t="n"/>
      <c r="AE3119" s="455" t="n"/>
      <c r="AF3119" s="455" t="n"/>
      <c r="AG3119" s="455" t="n"/>
      <c r="AH3119" s="455" t="n"/>
      <c r="AI3119" s="455" t="n"/>
      <c r="AJ3119" s="455" t="n"/>
      <c r="AK3119" s="455" t="n"/>
      <c r="AL3119" s="455" t="n"/>
      <c r="AM3119" s="455" t="n"/>
      <c r="AN3119" s="455" t="n"/>
      <c r="AO3119" s="455" t="n"/>
      <c r="AP3119" s="455" t="n"/>
      <c r="AQ3119" s="455" t="n"/>
      <c r="AR3119" s="418" t="n"/>
      <c r="AS3119" s="418" t="n"/>
      <c r="AT3119" s="418" t="n"/>
    </row>
    <row r="3120">
      <c r="A3120" s="417" t="n">
        <v>3111</v>
      </c>
      <c r="B3120" s="418" t="inlineStr">
        <is>
          <t>Lift on/ Lift off</t>
        </is>
      </c>
      <c r="C3120" s="418" t="inlineStr">
        <is>
          <t>កំពង់ផែស្វយ័តក្រុងព្រះសីហនុ</t>
        </is>
      </c>
      <c r="D3120" s="418" t="inlineStr">
        <is>
          <t>L001-100044638</t>
        </is>
      </c>
      <c r="E3120" s="418" t="inlineStr">
        <is>
          <t>151941</t>
        </is>
      </c>
      <c r="F3120" s="419" t="n">
        <v>44452</v>
      </c>
      <c r="G3120" s="420" t="n">
        <v>100319</v>
      </c>
      <c r="H3120" s="418" t="n"/>
      <c r="I3120" s="455" t="n">
        <v>100319</v>
      </c>
      <c r="J3120" s="418">
        <f>IF(L3120&lt;&gt;"",L3120,K3120)</f>
        <v/>
      </c>
      <c r="K3120" s="418">
        <f>IF(AND(T3120=TRUE, U3120=TRUE, V3120=TRUE), IF(W3120&lt;-0.05, "អនុញ្ញាត (អ្នកផ្គត់ផ្គង់ប្រកាសខ្វះ)", "បានប្រកាស (អនុញ្ញាត)"), IF(AND(T3120=FALSE, U3120=FALSE, V3120=FALSE), "ព្យួរទុក (មិនមានទិន្នន័យ)", "ប្រកាសខុស (ព្យួរទុក)"))</f>
        <v/>
      </c>
      <c r="L3120" s="418" t="inlineStr"/>
      <c r="M3120" s="418" t="inlineStr"/>
      <c r="N3120" s="455" t="n"/>
      <c r="O3120" s="455">
        <f>IF(W3120&lt;0,AI3120,I3120)</f>
        <v/>
      </c>
      <c r="P3120" s="455">
        <f>I3120-O3120</f>
        <v/>
      </c>
      <c r="Q3120" s="418" t="n"/>
      <c r="R3120" s="418" t="inlineStr">
        <is>
          <t>151941</t>
        </is>
      </c>
      <c r="S3120" s="418" t="inlineStr"/>
      <c r="T3120" s="418">
        <f>R3120=S3120</f>
        <v/>
      </c>
      <c r="U3120" s="418">
        <f>AND(MONTH(F3120)=MONTH(Y3120), YEAR(F3120)=YEAR(Y3120))</f>
        <v/>
      </c>
      <c r="V3120" s="418">
        <f>AND(AC3120&lt;&gt;"", 'Company information'!D$4&lt;&gt;"", RIGHT(SUBSTITUTE(AC3120,"-",""),9)=RIGHT(SUBSTITUTE('Company information'!D$4,"-",""),9))</f>
        <v/>
      </c>
      <c r="W3120" s="418">
        <f>AI3120-I3120</f>
        <v/>
      </c>
      <c r="X3120" s="455" t="n"/>
      <c r="Y3120" s="417" t="n"/>
      <c r="Z3120" s="418" t="n"/>
      <c r="AA3120" s="418" t="n"/>
      <c r="AB3120" s="418" t="n"/>
      <c r="AC3120" s="418" t="n"/>
      <c r="AD3120" s="418" t="n"/>
      <c r="AE3120" s="455" t="n"/>
      <c r="AF3120" s="455" t="n"/>
      <c r="AG3120" s="455" t="n"/>
      <c r="AH3120" s="455" t="n"/>
      <c r="AI3120" s="455" t="n"/>
      <c r="AJ3120" s="455" t="n"/>
      <c r="AK3120" s="455" t="n"/>
      <c r="AL3120" s="455" t="n"/>
      <c r="AM3120" s="455" t="n"/>
      <c r="AN3120" s="455" t="n"/>
      <c r="AO3120" s="455" t="n"/>
      <c r="AP3120" s="455" t="n"/>
      <c r="AQ3120" s="455" t="n"/>
      <c r="AR3120" s="418" t="n"/>
      <c r="AS3120" s="418" t="n"/>
      <c r="AT3120" s="418" t="n"/>
    </row>
    <row r="3121">
      <c r="A3121" s="417" t="n">
        <v>3112</v>
      </c>
      <c r="B3121" s="418" t="inlineStr">
        <is>
          <t>Lift on/ Lift off</t>
        </is>
      </c>
      <c r="C3121" s="418" t="inlineStr">
        <is>
          <t>កំពង់ផែស្វយ័តក្រុងព្រះសីហនុ</t>
        </is>
      </c>
      <c r="D3121" s="418" t="inlineStr">
        <is>
          <t>L001-100044638</t>
        </is>
      </c>
      <c r="E3121" s="418" t="inlineStr">
        <is>
          <t>149845</t>
        </is>
      </c>
      <c r="F3121" s="419" t="n">
        <v>44448</v>
      </c>
      <c r="G3121" s="420" t="n">
        <v>165199</v>
      </c>
      <c r="H3121" s="418" t="n"/>
      <c r="I3121" s="455" t="n">
        <v>165199</v>
      </c>
      <c r="J3121" s="418">
        <f>IF(L3121&lt;&gt;"",L3121,K3121)</f>
        <v/>
      </c>
      <c r="K3121" s="418">
        <f>IF(AND(T3121=TRUE, U3121=TRUE, V3121=TRUE), IF(W3121&lt;-0.05, "អនុញ្ញាត (អ្នកផ្គត់ផ្គង់ប្រកាសខ្វះ)", "បានប្រកាស (អនុញ្ញាត)"), IF(AND(T3121=FALSE, U3121=FALSE, V3121=FALSE), "ព្យួរទុក (មិនមានទិន្នន័យ)", "ប្រកាសខុស (ព្យួរទុក)"))</f>
        <v/>
      </c>
      <c r="L3121" s="418" t="inlineStr"/>
      <c r="M3121" s="418" t="inlineStr"/>
      <c r="N3121" s="455" t="n"/>
      <c r="O3121" s="455">
        <f>IF(W3121&lt;0,AI3121,I3121)</f>
        <v/>
      </c>
      <c r="P3121" s="455">
        <f>I3121-O3121</f>
        <v/>
      </c>
      <c r="Q3121" s="418" t="n"/>
      <c r="R3121" s="418" t="inlineStr">
        <is>
          <t>149845</t>
        </is>
      </c>
      <c r="S3121" s="418" t="inlineStr"/>
      <c r="T3121" s="418">
        <f>R3121=S3121</f>
        <v/>
      </c>
      <c r="U3121" s="418">
        <f>AND(MONTH(F3121)=MONTH(Y3121), YEAR(F3121)=YEAR(Y3121))</f>
        <v/>
      </c>
      <c r="V3121" s="418">
        <f>AND(AC3121&lt;&gt;"", 'Company information'!D$4&lt;&gt;"", RIGHT(SUBSTITUTE(AC3121,"-",""),9)=RIGHT(SUBSTITUTE('Company information'!D$4,"-",""),9))</f>
        <v/>
      </c>
      <c r="W3121" s="418">
        <f>AI3121-I3121</f>
        <v/>
      </c>
      <c r="X3121" s="455" t="n"/>
      <c r="Y3121" s="417" t="n"/>
      <c r="Z3121" s="418" t="n"/>
      <c r="AA3121" s="418" t="n"/>
      <c r="AB3121" s="418" t="n"/>
      <c r="AC3121" s="418" t="n"/>
      <c r="AD3121" s="418" t="n"/>
      <c r="AE3121" s="455" t="n"/>
      <c r="AF3121" s="455" t="n"/>
      <c r="AG3121" s="455" t="n"/>
      <c r="AH3121" s="455" t="n"/>
      <c r="AI3121" s="455" t="n"/>
      <c r="AJ3121" s="455" t="n"/>
      <c r="AK3121" s="455" t="n"/>
      <c r="AL3121" s="455" t="n"/>
      <c r="AM3121" s="455" t="n"/>
      <c r="AN3121" s="455" t="n"/>
      <c r="AO3121" s="455" t="n"/>
      <c r="AP3121" s="455" t="n"/>
      <c r="AQ3121" s="455" t="n"/>
      <c r="AR3121" s="418" t="n"/>
      <c r="AS3121" s="418" t="n"/>
      <c r="AT3121" s="418" t="n"/>
    </row>
    <row r="3122">
      <c r="A3122" s="417" t="n">
        <v>3113</v>
      </c>
      <c r="B3122" s="418" t="inlineStr">
        <is>
          <t>Storage Charge</t>
        </is>
      </c>
      <c r="C3122" s="418" t="inlineStr">
        <is>
          <t>កំពង់ផែស្វយ័តក្រុងព្រះសីហនុ</t>
        </is>
      </c>
      <c r="D3122" s="418" t="inlineStr">
        <is>
          <t>L001-100044638</t>
        </is>
      </c>
      <c r="E3122" s="418" t="inlineStr">
        <is>
          <t>149060</t>
        </is>
      </c>
      <c r="F3122" s="419" t="n">
        <v>44417</v>
      </c>
      <c r="G3122" s="420" t="n">
        <v>7342</v>
      </c>
      <c r="H3122" s="418" t="n"/>
      <c r="I3122" s="455" t="n">
        <v>7342</v>
      </c>
      <c r="J3122" s="418">
        <f>IF(L3122&lt;&gt;"",L3122,K3122)</f>
        <v/>
      </c>
      <c r="K3122" s="418">
        <f>IF(AND(T3122=TRUE, U3122=TRUE, V3122=TRUE), IF(W3122&lt;-0.05, "អនុញ្ញាត (អ្នកផ្គត់ផ្គង់ប្រកាសខ្វះ)", "បានប្រកាស (អនុញ្ញាត)"), IF(AND(T3122=FALSE, U3122=FALSE, V3122=FALSE), "ព្យួរទុក (មិនមានទិន្នន័យ)", "ប្រកាសខុស (ព្យួរទុក)"))</f>
        <v/>
      </c>
      <c r="L3122" s="418" t="inlineStr"/>
      <c r="M3122" s="418" t="inlineStr"/>
      <c r="N3122" s="455" t="n"/>
      <c r="O3122" s="455">
        <f>IF(W3122&lt;0,AI3122,I3122)</f>
        <v/>
      </c>
      <c r="P3122" s="455">
        <f>I3122-O3122</f>
        <v/>
      </c>
      <c r="Q3122" s="418" t="n"/>
      <c r="R3122" s="418" t="inlineStr">
        <is>
          <t>149060</t>
        </is>
      </c>
      <c r="S3122" s="418" t="inlineStr"/>
      <c r="T3122" s="418">
        <f>R3122=S3122</f>
        <v/>
      </c>
      <c r="U3122" s="418">
        <f>AND(MONTH(F3122)=MONTH(Y3122), YEAR(F3122)=YEAR(Y3122))</f>
        <v/>
      </c>
      <c r="V3122" s="418">
        <f>AND(AC3122&lt;&gt;"", 'Company information'!D$4&lt;&gt;"", RIGHT(SUBSTITUTE(AC3122,"-",""),9)=RIGHT(SUBSTITUTE('Company information'!D$4,"-",""),9))</f>
        <v/>
      </c>
      <c r="W3122" s="418">
        <f>AI3122-I3122</f>
        <v/>
      </c>
      <c r="X3122" s="455" t="n"/>
      <c r="Y3122" s="417" t="n"/>
      <c r="Z3122" s="418" t="n"/>
      <c r="AA3122" s="418" t="n"/>
      <c r="AB3122" s="418" t="n"/>
      <c r="AC3122" s="418" t="n"/>
      <c r="AD3122" s="418" t="n"/>
      <c r="AE3122" s="455" t="n"/>
      <c r="AF3122" s="455" t="n"/>
      <c r="AG3122" s="455" t="n"/>
      <c r="AH3122" s="455" t="n"/>
      <c r="AI3122" s="455" t="n"/>
      <c r="AJ3122" s="455" t="n"/>
      <c r="AK3122" s="455" t="n"/>
      <c r="AL3122" s="455" t="n"/>
      <c r="AM3122" s="455" t="n"/>
      <c r="AN3122" s="455" t="n"/>
      <c r="AO3122" s="455" t="n"/>
      <c r="AP3122" s="455" t="n"/>
      <c r="AQ3122" s="455" t="n"/>
      <c r="AR3122" s="418" t="n"/>
      <c r="AS3122" s="418" t="n"/>
      <c r="AT3122" s="418" t="n"/>
    </row>
    <row r="3123">
      <c r="A3123" s="417" t="n">
        <v>3114</v>
      </c>
      <c r="B3123" s="418" t="inlineStr">
        <is>
          <t>Lift on/ Lift off</t>
        </is>
      </c>
      <c r="C3123" s="418" t="inlineStr">
        <is>
          <t>កំពង់ផែស្វយ័តក្រុងព្រះសីហនុ</t>
        </is>
      </c>
      <c r="D3123" s="418" t="inlineStr">
        <is>
          <t>L001-100044638</t>
        </is>
      </c>
      <c r="E3123" s="418" t="inlineStr">
        <is>
          <t>148166</t>
        </is>
      </c>
      <c r="F3123" s="419" t="n">
        <v>44386</v>
      </c>
      <c r="G3123" s="420" t="n">
        <v>172584</v>
      </c>
      <c r="H3123" s="418" t="n"/>
      <c r="I3123" s="455" t="n">
        <v>172584</v>
      </c>
      <c r="J3123" s="418">
        <f>IF(L3123&lt;&gt;"",L3123,K3123)</f>
        <v/>
      </c>
      <c r="K3123" s="418">
        <f>IF(AND(T3123=TRUE, U3123=TRUE, V3123=TRUE), IF(W3123&lt;-0.05, "អនុញ្ញាត (អ្នកផ្គត់ផ្គង់ប្រកាសខ្វះ)", "បានប្រកាស (អនុញ្ញាត)"), IF(AND(T3123=FALSE, U3123=FALSE, V3123=FALSE), "ព្យួរទុក (មិនមានទិន្នន័យ)", "ប្រកាសខុស (ព្យួរទុក)"))</f>
        <v/>
      </c>
      <c r="L3123" s="418" t="inlineStr"/>
      <c r="M3123" s="418" t="inlineStr"/>
      <c r="N3123" s="455" t="n"/>
      <c r="O3123" s="455">
        <f>IF(W3123&lt;0,AI3123,I3123)</f>
        <v/>
      </c>
      <c r="P3123" s="455">
        <f>I3123-O3123</f>
        <v/>
      </c>
      <c r="Q3123" s="418" t="n"/>
      <c r="R3123" s="418" t="inlineStr">
        <is>
          <t>148166</t>
        </is>
      </c>
      <c r="S3123" s="418" t="inlineStr"/>
      <c r="T3123" s="418">
        <f>R3123=S3123</f>
        <v/>
      </c>
      <c r="U3123" s="418">
        <f>AND(MONTH(F3123)=MONTH(Y3123), YEAR(F3123)=YEAR(Y3123))</f>
        <v/>
      </c>
      <c r="V3123" s="418">
        <f>AND(AC3123&lt;&gt;"", 'Company information'!D$4&lt;&gt;"", RIGHT(SUBSTITUTE(AC3123,"-",""),9)=RIGHT(SUBSTITUTE('Company information'!D$4,"-",""),9))</f>
        <v/>
      </c>
      <c r="W3123" s="418">
        <f>AI3123-I3123</f>
        <v/>
      </c>
      <c r="X3123" s="455" t="n"/>
      <c r="Y3123" s="417" t="n"/>
      <c r="Z3123" s="418" t="n"/>
      <c r="AA3123" s="418" t="n"/>
      <c r="AB3123" s="418" t="n"/>
      <c r="AC3123" s="418" t="n"/>
      <c r="AD3123" s="418" t="n"/>
      <c r="AE3123" s="455" t="n"/>
      <c r="AF3123" s="455" t="n"/>
      <c r="AG3123" s="455" t="n"/>
      <c r="AH3123" s="455" t="n"/>
      <c r="AI3123" s="455" t="n"/>
      <c r="AJ3123" s="455" t="n"/>
      <c r="AK3123" s="455" t="n"/>
      <c r="AL3123" s="455" t="n"/>
      <c r="AM3123" s="455" t="n"/>
      <c r="AN3123" s="455" t="n"/>
      <c r="AO3123" s="455" t="n"/>
      <c r="AP3123" s="455" t="n"/>
      <c r="AQ3123" s="455" t="n"/>
      <c r="AR3123" s="418" t="n"/>
      <c r="AS3123" s="418" t="n"/>
      <c r="AT3123" s="418" t="n"/>
    </row>
    <row r="3124">
      <c r="A3124" s="417" t="n">
        <v>3115</v>
      </c>
      <c r="B3124" s="418" t="inlineStr">
        <is>
          <t>Lift on/ Lift off</t>
        </is>
      </c>
      <c r="C3124" s="418" t="inlineStr">
        <is>
          <t>កំពង់ផែស្វយ័តក្រុងព្រះសីហនុ</t>
        </is>
      </c>
      <c r="D3124" s="418" t="inlineStr">
        <is>
          <t>L001-100044638</t>
        </is>
      </c>
      <c r="E3124" s="418" t="inlineStr">
        <is>
          <t>144451</t>
        </is>
      </c>
      <c r="F3124" s="419" t="n">
        <v>44205</v>
      </c>
      <c r="G3124" s="420" t="n">
        <v>106514</v>
      </c>
      <c r="H3124" s="418" t="n"/>
      <c r="I3124" s="455" t="n">
        <v>106514</v>
      </c>
      <c r="J3124" s="418">
        <f>IF(L3124&lt;&gt;"",L3124,K3124)</f>
        <v/>
      </c>
      <c r="K3124" s="418">
        <f>IF(AND(T3124=TRUE, U3124=TRUE, V3124=TRUE), IF(W3124&lt;-0.05, "អនុញ្ញាត (អ្នកផ្គត់ផ្គង់ប្រកាសខ្វះ)", "បានប្រកាស (អនុញ្ញាត)"), IF(AND(T3124=FALSE, U3124=FALSE, V3124=FALSE), "ព្យួរទុក (មិនមានទិន្នន័យ)", "ប្រកាសខុស (ព្យួរទុក)"))</f>
        <v/>
      </c>
      <c r="L3124" s="418" t="inlineStr"/>
      <c r="M3124" s="418" t="inlineStr"/>
      <c r="N3124" s="455" t="n"/>
      <c r="O3124" s="455">
        <f>IF(W3124&lt;0,AI3124,I3124)</f>
        <v/>
      </c>
      <c r="P3124" s="455">
        <f>I3124-O3124</f>
        <v/>
      </c>
      <c r="Q3124" s="418" t="n"/>
      <c r="R3124" s="418" t="inlineStr">
        <is>
          <t>144451</t>
        </is>
      </c>
      <c r="S3124" s="418" t="inlineStr"/>
      <c r="T3124" s="418">
        <f>R3124=S3124</f>
        <v/>
      </c>
      <c r="U3124" s="418">
        <f>AND(MONTH(F3124)=MONTH(Y3124), YEAR(F3124)=YEAR(Y3124))</f>
        <v/>
      </c>
      <c r="V3124" s="418">
        <f>AND(AC3124&lt;&gt;"", 'Company information'!D$4&lt;&gt;"", RIGHT(SUBSTITUTE(AC3124,"-",""),9)=RIGHT(SUBSTITUTE('Company information'!D$4,"-",""),9))</f>
        <v/>
      </c>
      <c r="W3124" s="418">
        <f>AI3124-I3124</f>
        <v/>
      </c>
      <c r="X3124" s="455" t="n"/>
      <c r="Y3124" s="417" t="n"/>
      <c r="Z3124" s="418" t="n"/>
      <c r="AA3124" s="418" t="n"/>
      <c r="AB3124" s="418" t="n"/>
      <c r="AC3124" s="418" t="n"/>
      <c r="AD3124" s="418" t="n"/>
      <c r="AE3124" s="455" t="n"/>
      <c r="AF3124" s="455" t="n"/>
      <c r="AG3124" s="455" t="n"/>
      <c r="AH3124" s="455" t="n"/>
      <c r="AI3124" s="455" t="n"/>
      <c r="AJ3124" s="455" t="n"/>
      <c r="AK3124" s="455" t="n"/>
      <c r="AL3124" s="455" t="n"/>
      <c r="AM3124" s="455" t="n"/>
      <c r="AN3124" s="455" t="n"/>
      <c r="AO3124" s="455" t="n"/>
      <c r="AP3124" s="455" t="n"/>
      <c r="AQ3124" s="455" t="n"/>
      <c r="AR3124" s="418" t="n"/>
      <c r="AS3124" s="418" t="n"/>
      <c r="AT3124" s="418" t="n"/>
    </row>
    <row r="3125">
      <c r="A3125" s="417" t="n">
        <v>3116</v>
      </c>
      <c r="B3125" s="418" t="inlineStr">
        <is>
          <t>Cartons</t>
        </is>
      </c>
      <c r="C3125" s="418" t="inlineStr">
        <is>
          <t>យី មីង ភែកឃីជីង ឯ.ក</t>
        </is>
      </c>
      <c r="D3125" s="418" t="inlineStr">
        <is>
          <t>B108-902101335</t>
        </is>
      </c>
      <c r="E3125" s="418" t="inlineStr">
        <is>
          <t>YM-0034</t>
        </is>
      </c>
      <c r="F3125" s="419" t="n">
        <v>44834</v>
      </c>
      <c r="G3125" s="420" t="n">
        <v>6226465</v>
      </c>
      <c r="H3125" s="418" t="n"/>
      <c r="I3125" s="455" t="n">
        <v>6226465</v>
      </c>
      <c r="J3125" s="418">
        <f>IF(L3125&lt;&gt;"",L3125,K3125)</f>
        <v/>
      </c>
      <c r="K3125" s="418">
        <f>IF(AND(T3125=TRUE, U3125=TRUE, V3125=TRUE), IF(W3125&lt;-0.05, "អនុញ្ញាត (អ្នកផ្គត់ផ្គង់ប្រកាសខ្វះ)", "បានប្រកាស (អនុញ្ញាត)"), IF(AND(T3125=FALSE, U3125=FALSE, V3125=FALSE), "ព្យួរទុក (មិនមានទិន្នន័យ)", "ប្រកាសខុស (ព្យួរទុក)"))</f>
        <v/>
      </c>
      <c r="L3125" s="418" t="inlineStr"/>
      <c r="M3125" s="418" t="inlineStr"/>
      <c r="N3125" s="455" t="n"/>
      <c r="O3125" s="455">
        <f>IF(W3125&lt;0,AI3125,I3125)</f>
        <v/>
      </c>
      <c r="P3125" s="455">
        <f>I3125-O3125</f>
        <v/>
      </c>
      <c r="Q3125" s="418" t="n"/>
      <c r="R3125" s="418" t="inlineStr">
        <is>
          <t>YM-0034</t>
        </is>
      </c>
      <c r="S3125" s="418" t="inlineStr"/>
      <c r="T3125" s="418">
        <f>R3125=S3125</f>
        <v/>
      </c>
      <c r="U3125" s="418">
        <f>AND(MONTH(F3125)=MONTH(Y3125), YEAR(F3125)=YEAR(Y3125))</f>
        <v/>
      </c>
      <c r="V3125" s="418">
        <f>AND(AC3125&lt;&gt;"", 'Company information'!D$4&lt;&gt;"", RIGHT(SUBSTITUTE(AC3125,"-",""),9)=RIGHT(SUBSTITUTE('Company information'!D$4,"-",""),9))</f>
        <v/>
      </c>
      <c r="W3125" s="418">
        <f>AI3125-I3125</f>
        <v/>
      </c>
      <c r="X3125" s="455" t="n"/>
      <c r="Y3125" s="417" t="n"/>
      <c r="Z3125" s="418" t="n"/>
      <c r="AA3125" s="418" t="n"/>
      <c r="AB3125" s="418" t="n"/>
      <c r="AC3125" s="418" t="n"/>
      <c r="AD3125" s="418" t="n"/>
      <c r="AE3125" s="455" t="n"/>
      <c r="AF3125" s="455" t="n"/>
      <c r="AG3125" s="455" t="n"/>
      <c r="AH3125" s="455" t="n"/>
      <c r="AI3125" s="455" t="n"/>
      <c r="AJ3125" s="455" t="n"/>
      <c r="AK3125" s="455" t="n"/>
      <c r="AL3125" s="455" t="n"/>
      <c r="AM3125" s="455" t="n"/>
      <c r="AN3125" s="455" t="n"/>
      <c r="AO3125" s="455" t="n"/>
      <c r="AP3125" s="455" t="n"/>
      <c r="AQ3125" s="455" t="n"/>
      <c r="AR3125" s="418" t="n"/>
      <c r="AS3125" s="418" t="n"/>
      <c r="AT3125" s="418" t="n"/>
    </row>
    <row r="3126">
      <c r="A3126" s="417" t="n">
        <v>3117</v>
      </c>
      <c r="B3126" s="418" t="inlineStr">
        <is>
          <t>Paper Label</t>
        </is>
      </c>
      <c r="C3126" s="418" t="inlineStr">
        <is>
          <t>ស៊ីន ហ្វី យ៉ាង ព្រីនធីង &amp; អិកសេសសឺរី ឯ.ក</t>
        </is>
      </c>
      <c r="D3126" s="418" t="inlineStr">
        <is>
          <t>K010-901906822</t>
        </is>
      </c>
      <c r="E3126" s="418" t="inlineStr">
        <is>
          <t>XFY-YD20220147</t>
        </is>
      </c>
      <c r="F3126" s="419" t="n">
        <v>44834</v>
      </c>
      <c r="G3126" s="420" t="n">
        <v>2606891</v>
      </c>
      <c r="H3126" s="418" t="n"/>
      <c r="I3126" s="455" t="n">
        <v>2606891</v>
      </c>
      <c r="J3126" s="418">
        <f>IF(L3126&lt;&gt;"",L3126,K3126)</f>
        <v/>
      </c>
      <c r="K3126" s="418">
        <f>IF(AND(T3126=TRUE, U3126=TRUE, V3126=TRUE), IF(W3126&lt;-0.05, "អនុញ្ញាត (អ្នកផ្គត់ផ្គង់ប្រកាសខ្វះ)", "បានប្រកាស (អនុញ្ញាត)"), IF(AND(T3126=FALSE, U3126=FALSE, V3126=FALSE), "ព្យួរទុក (មិនមានទិន្នន័យ)", "ប្រកាសខុស (ព្យួរទុក)"))</f>
        <v/>
      </c>
      <c r="L3126" s="418" t="inlineStr"/>
      <c r="M3126" s="418" t="inlineStr"/>
      <c r="N3126" s="455" t="n"/>
      <c r="O3126" s="455">
        <f>IF(W3126&lt;0,AI3126,I3126)</f>
        <v/>
      </c>
      <c r="P3126" s="455">
        <f>I3126-O3126</f>
        <v/>
      </c>
      <c r="Q3126" s="418" t="n"/>
      <c r="R3126" s="418" t="inlineStr">
        <is>
          <t>XFY-YD20220147</t>
        </is>
      </c>
      <c r="S3126" s="418" t="inlineStr"/>
      <c r="T3126" s="418">
        <f>R3126=S3126</f>
        <v/>
      </c>
      <c r="U3126" s="418">
        <f>AND(MONTH(F3126)=MONTH(Y3126), YEAR(F3126)=YEAR(Y3126))</f>
        <v/>
      </c>
      <c r="V3126" s="418">
        <f>AND(AC3126&lt;&gt;"", 'Company information'!D$4&lt;&gt;"", RIGHT(SUBSTITUTE(AC3126,"-",""),9)=RIGHT(SUBSTITUTE('Company information'!D$4,"-",""),9))</f>
        <v/>
      </c>
      <c r="W3126" s="418">
        <f>AI3126-I3126</f>
        <v/>
      </c>
      <c r="X3126" s="455" t="n"/>
      <c r="Y3126" s="417" t="n"/>
      <c r="Z3126" s="418" t="n"/>
      <c r="AA3126" s="418" t="n"/>
      <c r="AB3126" s="418" t="n"/>
      <c r="AC3126" s="418" t="n"/>
      <c r="AD3126" s="418" t="n"/>
      <c r="AE3126" s="455" t="n"/>
      <c r="AF3126" s="455" t="n"/>
      <c r="AG3126" s="455" t="n"/>
      <c r="AH3126" s="455" t="n"/>
      <c r="AI3126" s="455" t="n"/>
      <c r="AJ3126" s="455" t="n"/>
      <c r="AK3126" s="455" t="n"/>
      <c r="AL3126" s="455" t="n"/>
      <c r="AM3126" s="455" t="n"/>
      <c r="AN3126" s="455" t="n"/>
      <c r="AO3126" s="455" t="n"/>
      <c r="AP3126" s="455" t="n"/>
      <c r="AQ3126" s="455" t="n"/>
      <c r="AR3126" s="418" t="n"/>
      <c r="AS3126" s="418" t="n"/>
      <c r="AT3126" s="418" t="n"/>
    </row>
    <row r="3127">
      <c r="A3127" s="417" t="n">
        <v>3118</v>
      </c>
      <c r="B3127" s="418" t="inlineStr">
        <is>
          <t>Color Box,Paper Card ,PDQ</t>
        </is>
      </c>
      <c r="C3127" s="418" t="inlineStr">
        <is>
          <t>វីង ចេង ភែកឃីជីង ឯ.ក</t>
        </is>
      </c>
      <c r="D3127" s="418" t="inlineStr">
        <is>
          <t>L001-902102915</t>
        </is>
      </c>
      <c r="E3127" s="418" t="inlineStr">
        <is>
          <t>TI0466</t>
        </is>
      </c>
      <c r="F3127" s="419" t="n">
        <v>44834</v>
      </c>
      <c r="G3127" s="420" t="n">
        <v>20992313</v>
      </c>
      <c r="H3127" s="418" t="n"/>
      <c r="I3127" s="455" t="n">
        <v>20992313</v>
      </c>
      <c r="J3127" s="418">
        <f>IF(L3127&lt;&gt;"",L3127,K3127)</f>
        <v/>
      </c>
      <c r="K3127" s="418">
        <f>IF(AND(T3127=TRUE, U3127=TRUE, V3127=TRUE), IF(W3127&lt;-0.05, "អនុញ្ញាត (អ្នកផ្គត់ផ្គង់ប្រកាសខ្វះ)", "បានប្រកាស (អនុញ្ញាត)"), IF(AND(T3127=FALSE, U3127=FALSE, V3127=FALSE), "ព្យួរទុក (មិនមានទិន្នន័យ)", "ប្រកាសខុស (ព្យួរទុក)"))</f>
        <v/>
      </c>
      <c r="L3127" s="418" t="inlineStr"/>
      <c r="M3127" s="418" t="inlineStr"/>
      <c r="N3127" s="455" t="n"/>
      <c r="O3127" s="455">
        <f>IF(W3127&lt;0,AI3127,I3127)</f>
        <v/>
      </c>
      <c r="P3127" s="455">
        <f>I3127-O3127</f>
        <v/>
      </c>
      <c r="Q3127" s="418" t="n"/>
      <c r="R3127" s="418" t="inlineStr">
        <is>
          <t>TI0466</t>
        </is>
      </c>
      <c r="S3127" s="418" t="inlineStr"/>
      <c r="T3127" s="418">
        <f>R3127=S3127</f>
        <v/>
      </c>
      <c r="U3127" s="418">
        <f>AND(MONTH(F3127)=MONTH(Y3127), YEAR(F3127)=YEAR(Y3127))</f>
        <v/>
      </c>
      <c r="V3127" s="418">
        <f>AND(AC3127&lt;&gt;"", 'Company information'!D$4&lt;&gt;"", RIGHT(SUBSTITUTE(AC3127,"-",""),9)=RIGHT(SUBSTITUTE('Company information'!D$4,"-",""),9))</f>
        <v/>
      </c>
      <c r="W3127" s="418">
        <f>AI3127-I3127</f>
        <v/>
      </c>
      <c r="X3127" s="455" t="n"/>
      <c r="Y3127" s="417" t="n"/>
      <c r="Z3127" s="418" t="n"/>
      <c r="AA3127" s="418" t="n"/>
      <c r="AB3127" s="418" t="n"/>
      <c r="AC3127" s="418" t="n"/>
      <c r="AD3127" s="418" t="n"/>
      <c r="AE3127" s="455" t="n"/>
      <c r="AF3127" s="455" t="n"/>
      <c r="AG3127" s="455" t="n"/>
      <c r="AH3127" s="455" t="n"/>
      <c r="AI3127" s="455" t="n"/>
      <c r="AJ3127" s="455" t="n"/>
      <c r="AK3127" s="455" t="n"/>
      <c r="AL3127" s="455" t="n"/>
      <c r="AM3127" s="455" t="n"/>
      <c r="AN3127" s="455" t="n"/>
      <c r="AO3127" s="455" t="n"/>
      <c r="AP3127" s="455" t="n"/>
      <c r="AQ3127" s="455" t="n"/>
      <c r="AR3127" s="418" t="n"/>
      <c r="AS3127" s="418" t="n"/>
      <c r="AT3127" s="418" t="n"/>
    </row>
    <row r="3128">
      <c r="A3128" s="417" t="n">
        <v>3119</v>
      </c>
      <c r="B3128" s="418" t="inlineStr">
        <is>
          <t>Cartons</t>
        </is>
      </c>
      <c r="C3128" s="418" t="inlineStr">
        <is>
          <t>ស៊ីងហ្គាពួរ កាតុង (ខេមបូឌា)</t>
        </is>
      </c>
      <c r="D3128" s="418" t="inlineStr">
        <is>
          <t>L001-100121322</t>
        </is>
      </c>
      <c r="E3128" s="418" t="inlineStr">
        <is>
          <t>V0019969</t>
        </is>
      </c>
      <c r="F3128" s="419" t="n">
        <v>44834</v>
      </c>
      <c r="G3128" s="420" t="n">
        <v>511748</v>
      </c>
      <c r="H3128" s="418" t="n"/>
      <c r="I3128" s="455" t="n">
        <v>511748</v>
      </c>
      <c r="J3128" s="418">
        <f>IF(L3128&lt;&gt;"",L3128,K3128)</f>
        <v/>
      </c>
      <c r="K3128" s="418">
        <f>IF(AND(T3128=TRUE, U3128=TRUE, V3128=TRUE), IF(W3128&lt;-0.05, "អនុញ្ញាត (អ្នកផ្គត់ផ្គង់ប្រកាសខ្វះ)", "បានប្រកាស (អនុញ្ញាត)"), IF(AND(T3128=FALSE, U3128=FALSE, V3128=FALSE), "ព្យួរទុក (មិនមានទិន្នន័យ)", "ប្រកាសខុស (ព្យួរទុក)"))</f>
        <v/>
      </c>
      <c r="L3128" s="418" t="inlineStr"/>
      <c r="M3128" s="418" t="inlineStr"/>
      <c r="N3128" s="455" t="n"/>
      <c r="O3128" s="455">
        <f>IF(W3128&lt;0,AI3128,I3128)</f>
        <v/>
      </c>
      <c r="P3128" s="455">
        <f>I3128-O3128</f>
        <v/>
      </c>
      <c r="Q3128" s="418" t="n"/>
      <c r="R3128" s="418" t="inlineStr">
        <is>
          <t>V0019969</t>
        </is>
      </c>
      <c r="S3128" s="418" t="inlineStr"/>
      <c r="T3128" s="418">
        <f>R3128=S3128</f>
        <v/>
      </c>
      <c r="U3128" s="418">
        <f>AND(MONTH(F3128)=MONTH(Y3128), YEAR(F3128)=YEAR(Y3128))</f>
        <v/>
      </c>
      <c r="V3128" s="418">
        <f>AND(AC3128&lt;&gt;"", 'Company information'!D$4&lt;&gt;"", RIGHT(SUBSTITUTE(AC3128,"-",""),9)=RIGHT(SUBSTITUTE('Company information'!D$4,"-",""),9))</f>
        <v/>
      </c>
      <c r="W3128" s="418">
        <f>AI3128-I3128</f>
        <v/>
      </c>
      <c r="X3128" s="455" t="n"/>
      <c r="Y3128" s="417" t="n"/>
      <c r="Z3128" s="418" t="n"/>
      <c r="AA3128" s="418" t="n"/>
      <c r="AB3128" s="418" t="n"/>
      <c r="AC3128" s="418" t="n"/>
      <c r="AD3128" s="418" t="n"/>
      <c r="AE3128" s="455" t="n"/>
      <c r="AF3128" s="455" t="n"/>
      <c r="AG3128" s="455" t="n"/>
      <c r="AH3128" s="455" t="n"/>
      <c r="AI3128" s="455" t="n"/>
      <c r="AJ3128" s="455" t="n"/>
      <c r="AK3128" s="455" t="n"/>
      <c r="AL3128" s="455" t="n"/>
      <c r="AM3128" s="455" t="n"/>
      <c r="AN3128" s="455" t="n"/>
      <c r="AO3128" s="455" t="n"/>
      <c r="AP3128" s="455" t="n"/>
      <c r="AQ3128" s="455" t="n"/>
      <c r="AR3128" s="418" t="n"/>
      <c r="AS3128" s="418" t="n"/>
      <c r="AT3128" s="418" t="n"/>
    </row>
    <row r="3129">
      <c r="A3129" s="417" t="n">
        <v>3120</v>
      </c>
      <c r="B3129" s="418" t="inlineStr">
        <is>
          <t>Cartons</t>
        </is>
      </c>
      <c r="C3129" s="418" t="inlineStr">
        <is>
          <t>ស៊ីងហ្គាពួរ កាតុង (ខេមបូឌា)</t>
        </is>
      </c>
      <c r="D3129" s="418" t="inlineStr">
        <is>
          <t>L001-100121322</t>
        </is>
      </c>
      <c r="E3129" s="418" t="inlineStr">
        <is>
          <t>V0019967</t>
        </is>
      </c>
      <c r="F3129" s="419" t="n">
        <v>44834</v>
      </c>
      <c r="G3129" s="420" t="n">
        <v>610796</v>
      </c>
      <c r="H3129" s="418" t="n"/>
      <c r="I3129" s="455" t="n">
        <v>610796</v>
      </c>
      <c r="J3129" s="418">
        <f>IF(L3129&lt;&gt;"",L3129,K3129)</f>
        <v/>
      </c>
      <c r="K3129" s="418">
        <f>IF(AND(T3129=TRUE, U3129=TRUE, V3129=TRUE), IF(W3129&lt;-0.05, "អនុញ្ញាត (អ្នកផ្គត់ផ្គង់ប្រកាសខ្វះ)", "បានប្រកាស (អនុញ្ញាត)"), IF(AND(T3129=FALSE, U3129=FALSE, V3129=FALSE), "ព្យួរទុក (មិនមានទិន្នន័យ)", "ប្រកាសខុស (ព្យួរទុក)"))</f>
        <v/>
      </c>
      <c r="L3129" s="418" t="inlineStr"/>
      <c r="M3129" s="418" t="inlineStr"/>
      <c r="N3129" s="455" t="n"/>
      <c r="O3129" s="455">
        <f>IF(W3129&lt;0,AI3129,I3129)</f>
        <v/>
      </c>
      <c r="P3129" s="455">
        <f>I3129-O3129</f>
        <v/>
      </c>
      <c r="Q3129" s="418" t="n"/>
      <c r="R3129" s="418" t="inlineStr">
        <is>
          <t>V0019967</t>
        </is>
      </c>
      <c r="S3129" s="418" t="inlineStr"/>
      <c r="T3129" s="418">
        <f>R3129=S3129</f>
        <v/>
      </c>
      <c r="U3129" s="418">
        <f>AND(MONTH(F3129)=MONTH(Y3129), YEAR(F3129)=YEAR(Y3129))</f>
        <v/>
      </c>
      <c r="V3129" s="418">
        <f>AND(AC3129&lt;&gt;"", 'Company information'!D$4&lt;&gt;"", RIGHT(SUBSTITUTE(AC3129,"-",""),9)=RIGHT(SUBSTITUTE('Company information'!D$4,"-",""),9))</f>
        <v/>
      </c>
      <c r="W3129" s="418">
        <f>AI3129-I3129</f>
        <v/>
      </c>
      <c r="X3129" s="455" t="n"/>
      <c r="Y3129" s="417" t="n"/>
      <c r="Z3129" s="418" t="n"/>
      <c r="AA3129" s="418" t="n"/>
      <c r="AB3129" s="418" t="n"/>
      <c r="AC3129" s="418" t="n"/>
      <c r="AD3129" s="418" t="n"/>
      <c r="AE3129" s="455" t="n"/>
      <c r="AF3129" s="455" t="n"/>
      <c r="AG3129" s="455" t="n"/>
      <c r="AH3129" s="455" t="n"/>
      <c r="AI3129" s="455" t="n"/>
      <c r="AJ3129" s="455" t="n"/>
      <c r="AK3129" s="455" t="n"/>
      <c r="AL3129" s="455" t="n"/>
      <c r="AM3129" s="455" t="n"/>
      <c r="AN3129" s="455" t="n"/>
      <c r="AO3129" s="455" t="n"/>
      <c r="AP3129" s="455" t="n"/>
      <c r="AQ3129" s="455" t="n"/>
      <c r="AR3129" s="418" t="n"/>
      <c r="AS3129" s="418" t="n"/>
      <c r="AT3129" s="418" t="n"/>
    </row>
    <row r="3130">
      <c r="A3130" s="417" t="n">
        <v>3121</v>
      </c>
      <c r="B3130" s="418" t="inlineStr">
        <is>
          <t>Cartons</t>
        </is>
      </c>
      <c r="C3130" s="418" t="inlineStr">
        <is>
          <t>ស៊ីងហ្គាពួរ កាតុង (ខេមបូឌា)</t>
        </is>
      </c>
      <c r="D3130" s="418" t="inlineStr">
        <is>
          <t>L001-100121322</t>
        </is>
      </c>
      <c r="E3130" s="418" t="inlineStr">
        <is>
          <t>V0019966</t>
        </is>
      </c>
      <c r="F3130" s="419" t="n">
        <v>44834</v>
      </c>
      <c r="G3130" s="420" t="n">
        <v>772574</v>
      </c>
      <c r="H3130" s="418" t="n"/>
      <c r="I3130" s="455" t="n">
        <v>772574</v>
      </c>
      <c r="J3130" s="418">
        <f>IF(L3130&lt;&gt;"",L3130,K3130)</f>
        <v/>
      </c>
      <c r="K3130" s="418">
        <f>IF(AND(T3130=TRUE, U3130=TRUE, V3130=TRUE), IF(W3130&lt;-0.05, "អនុញ្ញាត (អ្នកផ្គត់ផ្គង់ប្រកាសខ្វះ)", "បានប្រកាស (អនុញ្ញាត)"), IF(AND(T3130=FALSE, U3130=FALSE, V3130=FALSE), "ព្យួរទុក (មិនមានទិន្នន័យ)", "ប្រកាសខុស (ព្យួរទុក)"))</f>
        <v/>
      </c>
      <c r="L3130" s="418" t="inlineStr"/>
      <c r="M3130" s="418" t="inlineStr"/>
      <c r="N3130" s="455" t="n"/>
      <c r="O3130" s="455">
        <f>IF(W3130&lt;0,AI3130,I3130)</f>
        <v/>
      </c>
      <c r="P3130" s="455">
        <f>I3130-O3130</f>
        <v/>
      </c>
      <c r="Q3130" s="418" t="n"/>
      <c r="R3130" s="418" t="inlineStr">
        <is>
          <t>V0019966</t>
        </is>
      </c>
      <c r="S3130" s="418" t="inlineStr"/>
      <c r="T3130" s="418">
        <f>R3130=S3130</f>
        <v/>
      </c>
      <c r="U3130" s="418">
        <f>AND(MONTH(F3130)=MONTH(Y3130), YEAR(F3130)=YEAR(Y3130))</f>
        <v/>
      </c>
      <c r="V3130" s="418">
        <f>AND(AC3130&lt;&gt;"", 'Company information'!D$4&lt;&gt;"", RIGHT(SUBSTITUTE(AC3130,"-",""),9)=RIGHT(SUBSTITUTE('Company information'!D$4,"-",""),9))</f>
        <v/>
      </c>
      <c r="W3130" s="418">
        <f>AI3130-I3130</f>
        <v/>
      </c>
      <c r="X3130" s="455" t="n"/>
      <c r="Y3130" s="417" t="n"/>
      <c r="Z3130" s="418" t="n"/>
      <c r="AA3130" s="418" t="n"/>
      <c r="AB3130" s="418" t="n"/>
      <c r="AC3130" s="418" t="n"/>
      <c r="AD3130" s="418" t="n"/>
      <c r="AE3130" s="455" t="n"/>
      <c r="AF3130" s="455" t="n"/>
      <c r="AG3130" s="455" t="n"/>
      <c r="AH3130" s="455" t="n"/>
      <c r="AI3130" s="455" t="n"/>
      <c r="AJ3130" s="455" t="n"/>
      <c r="AK3130" s="455" t="n"/>
      <c r="AL3130" s="455" t="n"/>
      <c r="AM3130" s="455" t="n"/>
      <c r="AN3130" s="455" t="n"/>
      <c r="AO3130" s="455" t="n"/>
      <c r="AP3130" s="455" t="n"/>
      <c r="AQ3130" s="455" t="n"/>
      <c r="AR3130" s="418" t="n"/>
      <c r="AS3130" s="418" t="n"/>
      <c r="AT3130" s="418" t="n"/>
    </row>
    <row r="3131">
      <c r="A3131" s="417" t="n">
        <v>3122</v>
      </c>
      <c r="B3131" s="418" t="inlineStr">
        <is>
          <t>Cartons</t>
        </is>
      </c>
      <c r="C3131" s="418" t="inlineStr">
        <is>
          <t>ស៊ីងហ្គាពួរ កាតុង (ខេមបូឌា)</t>
        </is>
      </c>
      <c r="D3131" s="418" t="inlineStr">
        <is>
          <t>L001-100121322</t>
        </is>
      </c>
      <c r="E3131" s="418" t="inlineStr">
        <is>
          <t>V0019965</t>
        </is>
      </c>
      <c r="F3131" s="419" t="n">
        <v>44833</v>
      </c>
      <c r="G3131" s="420" t="n">
        <v>814993</v>
      </c>
      <c r="H3131" s="418" t="n"/>
      <c r="I3131" s="455" t="n">
        <v>814993</v>
      </c>
      <c r="J3131" s="418">
        <f>IF(L3131&lt;&gt;"",L3131,K3131)</f>
        <v/>
      </c>
      <c r="K3131" s="418">
        <f>IF(AND(T3131=TRUE, U3131=TRUE, V3131=TRUE), IF(W3131&lt;-0.05, "អនុញ្ញាត (អ្នកផ្គត់ផ្គង់ប្រកាសខ្វះ)", "បានប្រកាស (អនុញ្ញាត)"), IF(AND(T3131=FALSE, U3131=FALSE, V3131=FALSE), "ព្យួរទុក (មិនមានទិន្នន័យ)", "ប្រកាសខុស (ព្យួរទុក)"))</f>
        <v/>
      </c>
      <c r="L3131" s="418" t="inlineStr"/>
      <c r="M3131" s="418" t="inlineStr"/>
      <c r="N3131" s="455" t="n"/>
      <c r="O3131" s="455">
        <f>IF(W3131&lt;0,AI3131,I3131)</f>
        <v/>
      </c>
      <c r="P3131" s="455">
        <f>I3131-O3131</f>
        <v/>
      </c>
      <c r="Q3131" s="418" t="n"/>
      <c r="R3131" s="418" t="inlineStr">
        <is>
          <t>V0019965</t>
        </is>
      </c>
      <c r="S3131" s="418" t="inlineStr"/>
      <c r="T3131" s="418">
        <f>R3131=S3131</f>
        <v/>
      </c>
      <c r="U3131" s="418">
        <f>AND(MONTH(F3131)=MONTH(Y3131), YEAR(F3131)=YEAR(Y3131))</f>
        <v/>
      </c>
      <c r="V3131" s="418">
        <f>AND(AC3131&lt;&gt;"", 'Company information'!D$4&lt;&gt;"", RIGHT(SUBSTITUTE(AC3131,"-",""),9)=RIGHT(SUBSTITUTE('Company information'!D$4,"-",""),9))</f>
        <v/>
      </c>
      <c r="W3131" s="418">
        <f>AI3131-I3131</f>
        <v/>
      </c>
      <c r="X3131" s="455" t="n"/>
      <c r="Y3131" s="417" t="n"/>
      <c r="Z3131" s="418" t="n"/>
      <c r="AA3131" s="418" t="n"/>
      <c r="AB3131" s="418" t="n"/>
      <c r="AC3131" s="418" t="n"/>
      <c r="AD3131" s="418" t="n"/>
      <c r="AE3131" s="455" t="n"/>
      <c r="AF3131" s="455" t="n"/>
      <c r="AG3131" s="455" t="n"/>
      <c r="AH3131" s="455" t="n"/>
      <c r="AI3131" s="455" t="n"/>
      <c r="AJ3131" s="455" t="n"/>
      <c r="AK3131" s="455" t="n"/>
      <c r="AL3131" s="455" t="n"/>
      <c r="AM3131" s="455" t="n"/>
      <c r="AN3131" s="455" t="n"/>
      <c r="AO3131" s="455" t="n"/>
      <c r="AP3131" s="455" t="n"/>
      <c r="AQ3131" s="455" t="n"/>
      <c r="AR3131" s="418" t="n"/>
      <c r="AS3131" s="418" t="n"/>
      <c r="AT3131" s="418" t="n"/>
    </row>
    <row r="3132">
      <c r="A3132" s="417" t="n">
        <v>3123</v>
      </c>
      <c r="B3132" s="418" t="inlineStr">
        <is>
          <t>Cartons</t>
        </is>
      </c>
      <c r="C3132" s="418" t="inlineStr">
        <is>
          <t>ស៊ីងហ្គាពួរ កាតុង (ខេមបូឌា)</t>
        </is>
      </c>
      <c r="D3132" s="418" t="inlineStr">
        <is>
          <t>L001-100121322</t>
        </is>
      </c>
      <c r="E3132" s="418" t="inlineStr">
        <is>
          <t>V0019962</t>
        </is>
      </c>
      <c r="F3132" s="419" t="n">
        <v>44833</v>
      </c>
      <c r="G3132" s="420" t="n">
        <v>643500</v>
      </c>
      <c r="H3132" s="418" t="n"/>
      <c r="I3132" s="455" t="n">
        <v>643500</v>
      </c>
      <c r="J3132" s="418">
        <f>IF(L3132&lt;&gt;"",L3132,K3132)</f>
        <v/>
      </c>
      <c r="K3132" s="418">
        <f>IF(AND(T3132=TRUE, U3132=TRUE, V3132=TRUE), IF(W3132&lt;-0.05, "អនុញ្ញាត (អ្នកផ្គត់ផ្គង់ប្រកាសខ្វះ)", "បានប្រកាស (អនុញ្ញាត)"), IF(AND(T3132=FALSE, U3132=FALSE, V3132=FALSE), "ព្យួរទុក (មិនមានទិន្នន័យ)", "ប្រកាសខុស (ព្យួរទុក)"))</f>
        <v/>
      </c>
      <c r="L3132" s="418" t="inlineStr"/>
      <c r="M3132" s="418" t="inlineStr"/>
      <c r="N3132" s="455" t="n"/>
      <c r="O3132" s="455">
        <f>IF(W3132&lt;0,AI3132,I3132)</f>
        <v/>
      </c>
      <c r="P3132" s="455">
        <f>I3132-O3132</f>
        <v/>
      </c>
      <c r="Q3132" s="418" t="n"/>
      <c r="R3132" s="418" t="inlineStr">
        <is>
          <t>V0019962</t>
        </is>
      </c>
      <c r="S3132" s="418" t="inlineStr"/>
      <c r="T3132" s="418">
        <f>R3132=S3132</f>
        <v/>
      </c>
      <c r="U3132" s="418">
        <f>AND(MONTH(F3132)=MONTH(Y3132), YEAR(F3132)=YEAR(Y3132))</f>
        <v/>
      </c>
      <c r="V3132" s="418">
        <f>AND(AC3132&lt;&gt;"", 'Company information'!D$4&lt;&gt;"", RIGHT(SUBSTITUTE(AC3132,"-",""),9)=RIGHT(SUBSTITUTE('Company information'!D$4,"-",""),9))</f>
        <v/>
      </c>
      <c r="W3132" s="418">
        <f>AI3132-I3132</f>
        <v/>
      </c>
      <c r="X3132" s="455" t="n"/>
      <c r="Y3132" s="417" t="n"/>
      <c r="Z3132" s="418" t="n"/>
      <c r="AA3132" s="418" t="n"/>
      <c r="AB3132" s="418" t="n"/>
      <c r="AC3132" s="418" t="n"/>
      <c r="AD3132" s="418" t="n"/>
      <c r="AE3132" s="455" t="n"/>
      <c r="AF3132" s="455" t="n"/>
      <c r="AG3132" s="455" t="n"/>
      <c r="AH3132" s="455" t="n"/>
      <c r="AI3132" s="455" t="n"/>
      <c r="AJ3132" s="455" t="n"/>
      <c r="AK3132" s="455" t="n"/>
      <c r="AL3132" s="455" t="n"/>
      <c r="AM3132" s="455" t="n"/>
      <c r="AN3132" s="455" t="n"/>
      <c r="AO3132" s="455" t="n"/>
      <c r="AP3132" s="455" t="n"/>
      <c r="AQ3132" s="455" t="n"/>
      <c r="AR3132" s="418" t="n"/>
      <c r="AS3132" s="418" t="n"/>
      <c r="AT3132" s="418" t="n"/>
    </row>
    <row r="3133">
      <c r="A3133" s="417" t="n">
        <v>3124</v>
      </c>
      <c r="B3133" s="418" t="inlineStr">
        <is>
          <t>Cartons</t>
        </is>
      </c>
      <c r="C3133" s="418" t="inlineStr">
        <is>
          <t>ស៊ីងហ្គាពួរ កាតុង (ខេមបូឌា)</t>
        </is>
      </c>
      <c r="D3133" s="418" t="inlineStr">
        <is>
          <t>L001-100121322</t>
        </is>
      </c>
      <c r="E3133" s="418" t="inlineStr">
        <is>
          <t>V0019963</t>
        </is>
      </c>
      <c r="F3133" s="419" t="n">
        <v>44833</v>
      </c>
      <c r="G3133" s="420" t="n">
        <v>62370</v>
      </c>
      <c r="H3133" s="418" t="n"/>
      <c r="I3133" s="455" t="n">
        <v>62370</v>
      </c>
      <c r="J3133" s="418">
        <f>IF(L3133&lt;&gt;"",L3133,K3133)</f>
        <v/>
      </c>
      <c r="K3133" s="418">
        <f>IF(AND(T3133=TRUE, U3133=TRUE, V3133=TRUE), IF(W3133&lt;-0.05, "អនុញ្ញាត (អ្នកផ្គត់ផ្គង់ប្រកាសខ្វះ)", "បានប្រកាស (អនុញ្ញាត)"), IF(AND(T3133=FALSE, U3133=FALSE, V3133=FALSE), "ព្យួរទុក (មិនមានទិន្នន័យ)", "ប្រកាសខុស (ព្យួរទុក)"))</f>
        <v/>
      </c>
      <c r="L3133" s="418" t="inlineStr"/>
      <c r="M3133" s="418" t="inlineStr"/>
      <c r="N3133" s="455" t="n"/>
      <c r="O3133" s="455">
        <f>IF(W3133&lt;0,AI3133,I3133)</f>
        <v/>
      </c>
      <c r="P3133" s="455">
        <f>I3133-O3133</f>
        <v/>
      </c>
      <c r="Q3133" s="418" t="n"/>
      <c r="R3133" s="418" t="inlineStr">
        <is>
          <t>V0019963</t>
        </is>
      </c>
      <c r="S3133" s="418" t="inlineStr"/>
      <c r="T3133" s="418">
        <f>R3133=S3133</f>
        <v/>
      </c>
      <c r="U3133" s="418">
        <f>AND(MONTH(F3133)=MONTH(Y3133), YEAR(F3133)=YEAR(Y3133))</f>
        <v/>
      </c>
      <c r="V3133" s="418">
        <f>AND(AC3133&lt;&gt;"", 'Company information'!D$4&lt;&gt;"", RIGHT(SUBSTITUTE(AC3133,"-",""),9)=RIGHT(SUBSTITUTE('Company information'!D$4,"-",""),9))</f>
        <v/>
      </c>
      <c r="W3133" s="418">
        <f>AI3133-I3133</f>
        <v/>
      </c>
      <c r="X3133" s="455" t="n"/>
      <c r="Y3133" s="417" t="n"/>
      <c r="Z3133" s="418" t="n"/>
      <c r="AA3133" s="418" t="n"/>
      <c r="AB3133" s="418" t="n"/>
      <c r="AC3133" s="418" t="n"/>
      <c r="AD3133" s="418" t="n"/>
      <c r="AE3133" s="455" t="n"/>
      <c r="AF3133" s="455" t="n"/>
      <c r="AG3133" s="455" t="n"/>
      <c r="AH3133" s="455" t="n"/>
      <c r="AI3133" s="455" t="n"/>
      <c r="AJ3133" s="455" t="n"/>
      <c r="AK3133" s="455" t="n"/>
      <c r="AL3133" s="455" t="n"/>
      <c r="AM3133" s="455" t="n"/>
      <c r="AN3133" s="455" t="n"/>
      <c r="AO3133" s="455" t="n"/>
      <c r="AP3133" s="455" t="n"/>
      <c r="AQ3133" s="455" t="n"/>
      <c r="AR3133" s="418" t="n"/>
      <c r="AS3133" s="418" t="n"/>
      <c r="AT3133" s="418" t="n"/>
    </row>
    <row r="3134">
      <c r="A3134" s="417" t="n">
        <v>3125</v>
      </c>
      <c r="B3134" s="418" t="inlineStr">
        <is>
          <t>Cartons</t>
        </is>
      </c>
      <c r="C3134" s="418" t="inlineStr">
        <is>
          <t>ស៊ីងហ្គាពួរ កាតុង (ខេមបូឌា)</t>
        </is>
      </c>
      <c r="D3134" s="418" t="inlineStr">
        <is>
          <t>L001-100121322</t>
        </is>
      </c>
      <c r="E3134" s="418" t="inlineStr">
        <is>
          <t>V0019950</t>
        </is>
      </c>
      <c r="F3134" s="419" t="n">
        <v>44832</v>
      </c>
      <c r="G3134" s="420" t="n">
        <v>5567</v>
      </c>
      <c r="H3134" s="418" t="n"/>
      <c r="I3134" s="455" t="n">
        <v>5567</v>
      </c>
      <c r="J3134" s="418">
        <f>IF(L3134&lt;&gt;"",L3134,K3134)</f>
        <v/>
      </c>
      <c r="K3134" s="418">
        <f>IF(AND(T3134=TRUE, U3134=TRUE, V3134=TRUE), IF(W3134&lt;-0.05, "អនុញ្ញាត (អ្នកផ្គត់ផ្គង់ប្រកាសខ្វះ)", "បានប្រកាស (អនុញ្ញាត)"), IF(AND(T3134=FALSE, U3134=FALSE, V3134=FALSE), "ព្យួរទុក (មិនមានទិន្នន័យ)", "ប្រកាសខុស (ព្យួរទុក)"))</f>
        <v/>
      </c>
      <c r="L3134" s="418" t="inlineStr"/>
      <c r="M3134" s="418" t="inlineStr"/>
      <c r="N3134" s="455" t="n"/>
      <c r="O3134" s="455">
        <f>IF(W3134&lt;0,AI3134,I3134)</f>
        <v/>
      </c>
      <c r="P3134" s="455">
        <f>I3134-O3134</f>
        <v/>
      </c>
      <c r="Q3134" s="418" t="n"/>
      <c r="R3134" s="418" t="inlineStr">
        <is>
          <t>V0019950</t>
        </is>
      </c>
      <c r="S3134" s="418" t="inlineStr"/>
      <c r="T3134" s="418">
        <f>R3134=S3134</f>
        <v/>
      </c>
      <c r="U3134" s="418">
        <f>AND(MONTH(F3134)=MONTH(Y3134), YEAR(F3134)=YEAR(Y3134))</f>
        <v/>
      </c>
      <c r="V3134" s="418">
        <f>AND(AC3134&lt;&gt;"", 'Company information'!D$4&lt;&gt;"", RIGHT(SUBSTITUTE(AC3134,"-",""),9)=RIGHT(SUBSTITUTE('Company information'!D$4,"-",""),9))</f>
        <v/>
      </c>
      <c r="W3134" s="418">
        <f>AI3134-I3134</f>
        <v/>
      </c>
      <c r="X3134" s="455" t="n"/>
      <c r="Y3134" s="417" t="n"/>
      <c r="Z3134" s="418" t="n"/>
      <c r="AA3134" s="418" t="n"/>
      <c r="AB3134" s="418" t="n"/>
      <c r="AC3134" s="418" t="n"/>
      <c r="AD3134" s="418" t="n"/>
      <c r="AE3134" s="455" t="n"/>
      <c r="AF3134" s="455" t="n"/>
      <c r="AG3134" s="455" t="n"/>
      <c r="AH3134" s="455" t="n"/>
      <c r="AI3134" s="455" t="n"/>
      <c r="AJ3134" s="455" t="n"/>
      <c r="AK3134" s="455" t="n"/>
      <c r="AL3134" s="455" t="n"/>
      <c r="AM3134" s="455" t="n"/>
      <c r="AN3134" s="455" t="n"/>
      <c r="AO3134" s="455" t="n"/>
      <c r="AP3134" s="455" t="n"/>
      <c r="AQ3134" s="455" t="n"/>
      <c r="AR3134" s="418" t="n"/>
      <c r="AS3134" s="418" t="n"/>
      <c r="AT3134" s="418" t="n"/>
    </row>
    <row r="3135">
      <c r="A3135" s="417" t="n">
        <v>3126</v>
      </c>
      <c r="B3135" s="418" t="inlineStr">
        <is>
          <t>Cartons</t>
        </is>
      </c>
      <c r="C3135" s="418" t="inlineStr">
        <is>
          <t>ស៊ីងហ្គាពួរ កាតុង (ខេមបូឌា)</t>
        </is>
      </c>
      <c r="D3135" s="418" t="inlineStr">
        <is>
          <t>L001-100121322</t>
        </is>
      </c>
      <c r="E3135" s="418" t="inlineStr">
        <is>
          <t>V0019949</t>
        </is>
      </c>
      <c r="F3135" s="419" t="n">
        <v>44831</v>
      </c>
      <c r="G3135" s="420" t="n">
        <v>6681</v>
      </c>
      <c r="H3135" s="418" t="n"/>
      <c r="I3135" s="455" t="n">
        <v>6681</v>
      </c>
      <c r="J3135" s="418">
        <f>IF(L3135&lt;&gt;"",L3135,K3135)</f>
        <v/>
      </c>
      <c r="K3135" s="418">
        <f>IF(AND(T3135=TRUE, U3135=TRUE, V3135=TRUE), IF(W3135&lt;-0.05, "អនុញ្ញាត (អ្នកផ្គត់ផ្គង់ប្រកាសខ្វះ)", "បានប្រកាស (អនុញ្ញាត)"), IF(AND(T3135=FALSE, U3135=FALSE, V3135=FALSE), "ព្យួរទុក (មិនមានទិន្នន័យ)", "ប្រកាសខុស (ព្យួរទុក)"))</f>
        <v/>
      </c>
      <c r="L3135" s="418" t="inlineStr"/>
      <c r="M3135" s="418" t="inlineStr"/>
      <c r="N3135" s="455" t="n"/>
      <c r="O3135" s="455">
        <f>IF(W3135&lt;0,AI3135,I3135)</f>
        <v/>
      </c>
      <c r="P3135" s="455">
        <f>I3135-O3135</f>
        <v/>
      </c>
      <c r="Q3135" s="418" t="n"/>
      <c r="R3135" s="418" t="inlineStr">
        <is>
          <t>V0019949</t>
        </is>
      </c>
      <c r="S3135" s="418" t="inlineStr"/>
      <c r="T3135" s="418">
        <f>R3135=S3135</f>
        <v/>
      </c>
      <c r="U3135" s="418">
        <f>AND(MONTH(F3135)=MONTH(Y3135), YEAR(F3135)=YEAR(Y3135))</f>
        <v/>
      </c>
      <c r="V3135" s="418">
        <f>AND(AC3135&lt;&gt;"", 'Company information'!D$4&lt;&gt;"", RIGHT(SUBSTITUTE(AC3135,"-",""),9)=RIGHT(SUBSTITUTE('Company information'!D$4,"-",""),9))</f>
        <v/>
      </c>
      <c r="W3135" s="418">
        <f>AI3135-I3135</f>
        <v/>
      </c>
      <c r="X3135" s="455" t="n"/>
      <c r="Y3135" s="417" t="n"/>
      <c r="Z3135" s="418" t="n"/>
      <c r="AA3135" s="418" t="n"/>
      <c r="AB3135" s="418" t="n"/>
      <c r="AC3135" s="418" t="n"/>
      <c r="AD3135" s="418" t="n"/>
      <c r="AE3135" s="455" t="n"/>
      <c r="AF3135" s="455" t="n"/>
      <c r="AG3135" s="455" t="n"/>
      <c r="AH3135" s="455" t="n"/>
      <c r="AI3135" s="455" t="n"/>
      <c r="AJ3135" s="455" t="n"/>
      <c r="AK3135" s="455" t="n"/>
      <c r="AL3135" s="455" t="n"/>
      <c r="AM3135" s="455" t="n"/>
      <c r="AN3135" s="455" t="n"/>
      <c r="AO3135" s="455" t="n"/>
      <c r="AP3135" s="455" t="n"/>
      <c r="AQ3135" s="455" t="n"/>
      <c r="AR3135" s="418" t="n"/>
      <c r="AS3135" s="418" t="n"/>
      <c r="AT3135" s="418" t="n"/>
    </row>
    <row r="3136">
      <c r="A3136" s="417" t="n">
        <v>3127</v>
      </c>
      <c r="B3136" s="418" t="inlineStr">
        <is>
          <t>Cartons</t>
        </is>
      </c>
      <c r="C3136" s="418" t="inlineStr">
        <is>
          <t>ស៊ីងហ្គាពួរ កាតុង (ខេមបូឌា)</t>
        </is>
      </c>
      <c r="D3136" s="418" t="inlineStr">
        <is>
          <t>L001-100121322</t>
        </is>
      </c>
      <c r="E3136" s="418" t="inlineStr">
        <is>
          <t>V0019945</t>
        </is>
      </c>
      <c r="F3136" s="419" t="n">
        <v>44826</v>
      </c>
      <c r="G3136" s="420" t="n">
        <v>61076</v>
      </c>
      <c r="H3136" s="418" t="n"/>
      <c r="I3136" s="455" t="n">
        <v>61076</v>
      </c>
      <c r="J3136" s="418">
        <f>IF(L3136&lt;&gt;"",L3136,K3136)</f>
        <v/>
      </c>
      <c r="K3136" s="418">
        <f>IF(AND(T3136=TRUE, U3136=TRUE, V3136=TRUE), IF(W3136&lt;-0.05, "អនុញ្ញាត (អ្នកផ្គត់ផ្គង់ប្រកាសខ្វះ)", "បានប្រកាស (អនុញ្ញាត)"), IF(AND(T3136=FALSE, U3136=FALSE, V3136=FALSE), "ព្យួរទុក (មិនមានទិន្នន័យ)", "ប្រកាសខុស (ព្យួរទុក)"))</f>
        <v/>
      </c>
      <c r="L3136" s="418" t="inlineStr"/>
      <c r="M3136" s="418" t="inlineStr"/>
      <c r="N3136" s="455" t="n"/>
      <c r="O3136" s="455">
        <f>IF(W3136&lt;0,AI3136,I3136)</f>
        <v/>
      </c>
      <c r="P3136" s="455">
        <f>I3136-O3136</f>
        <v/>
      </c>
      <c r="Q3136" s="418" t="n"/>
      <c r="R3136" s="418" t="inlineStr">
        <is>
          <t>V0019945</t>
        </is>
      </c>
      <c r="S3136" s="418" t="inlineStr"/>
      <c r="T3136" s="418">
        <f>R3136=S3136</f>
        <v/>
      </c>
      <c r="U3136" s="418">
        <f>AND(MONTH(F3136)=MONTH(Y3136), YEAR(F3136)=YEAR(Y3136))</f>
        <v/>
      </c>
      <c r="V3136" s="418">
        <f>AND(AC3136&lt;&gt;"", 'Company information'!D$4&lt;&gt;"", RIGHT(SUBSTITUTE(AC3136,"-",""),9)=RIGHT(SUBSTITUTE('Company information'!D$4,"-",""),9))</f>
        <v/>
      </c>
      <c r="W3136" s="418">
        <f>AI3136-I3136</f>
        <v/>
      </c>
      <c r="X3136" s="455" t="n"/>
      <c r="Y3136" s="417" t="n"/>
      <c r="Z3136" s="418" t="n"/>
      <c r="AA3136" s="418" t="n"/>
      <c r="AB3136" s="418" t="n"/>
      <c r="AC3136" s="418" t="n"/>
      <c r="AD3136" s="418" t="n"/>
      <c r="AE3136" s="455" t="n"/>
      <c r="AF3136" s="455" t="n"/>
      <c r="AG3136" s="455" t="n"/>
      <c r="AH3136" s="455" t="n"/>
      <c r="AI3136" s="455" t="n"/>
      <c r="AJ3136" s="455" t="n"/>
      <c r="AK3136" s="455" t="n"/>
      <c r="AL3136" s="455" t="n"/>
      <c r="AM3136" s="455" t="n"/>
      <c r="AN3136" s="455" t="n"/>
      <c r="AO3136" s="455" t="n"/>
      <c r="AP3136" s="455" t="n"/>
      <c r="AQ3136" s="455" t="n"/>
      <c r="AR3136" s="418" t="n"/>
      <c r="AS3136" s="418" t="n"/>
      <c r="AT3136" s="418" t="n"/>
    </row>
    <row r="3137">
      <c r="A3137" s="417" t="n">
        <v>3128</v>
      </c>
      <c r="B3137" s="418" t="inlineStr">
        <is>
          <t>Cartons</t>
        </is>
      </c>
      <c r="C3137" s="418" t="inlineStr">
        <is>
          <t>ស៊ីងហ្គាពួរ កាតុង (ខេមបូឌា)</t>
        </is>
      </c>
      <c r="D3137" s="418" t="inlineStr">
        <is>
          <t>L001-100121322</t>
        </is>
      </c>
      <c r="E3137" s="418" t="inlineStr">
        <is>
          <t>V0019934</t>
        </is>
      </c>
      <c r="F3137" s="419" t="n">
        <v>44824</v>
      </c>
      <c r="G3137" s="420" t="n">
        <v>313148</v>
      </c>
      <c r="H3137" s="418" t="n"/>
      <c r="I3137" s="455" t="n">
        <v>313148</v>
      </c>
      <c r="J3137" s="418">
        <f>IF(L3137&lt;&gt;"",L3137,K3137)</f>
        <v/>
      </c>
      <c r="K3137" s="418">
        <f>IF(AND(T3137=TRUE, U3137=TRUE, V3137=TRUE), IF(W3137&lt;-0.05, "អនុញ្ញាត (អ្នកផ្គត់ផ្គង់ប្រកាសខ្វះ)", "បានប្រកាស (អនុញ្ញាត)"), IF(AND(T3137=FALSE, U3137=FALSE, V3137=FALSE), "ព្យួរទុក (មិនមានទិន្នន័យ)", "ប្រកាសខុស (ព្យួរទុក)"))</f>
        <v/>
      </c>
      <c r="L3137" s="418" t="inlineStr"/>
      <c r="M3137" s="418" t="inlineStr"/>
      <c r="N3137" s="455" t="n"/>
      <c r="O3137" s="455">
        <f>IF(W3137&lt;0,AI3137,I3137)</f>
        <v/>
      </c>
      <c r="P3137" s="455">
        <f>I3137-O3137</f>
        <v/>
      </c>
      <c r="Q3137" s="418" t="n"/>
      <c r="R3137" s="418" t="inlineStr">
        <is>
          <t>V0019934</t>
        </is>
      </c>
      <c r="S3137" s="418" t="inlineStr"/>
      <c r="T3137" s="418">
        <f>R3137=S3137</f>
        <v/>
      </c>
      <c r="U3137" s="418">
        <f>AND(MONTH(F3137)=MONTH(Y3137), YEAR(F3137)=YEAR(Y3137))</f>
        <v/>
      </c>
      <c r="V3137" s="418">
        <f>AND(AC3137&lt;&gt;"", 'Company information'!D$4&lt;&gt;"", RIGHT(SUBSTITUTE(AC3137,"-",""),9)=RIGHT(SUBSTITUTE('Company information'!D$4,"-",""),9))</f>
        <v/>
      </c>
      <c r="W3137" s="418">
        <f>AI3137-I3137</f>
        <v/>
      </c>
      <c r="X3137" s="455" t="n"/>
      <c r="Y3137" s="417" t="n"/>
      <c r="Z3137" s="418" t="n"/>
      <c r="AA3137" s="418" t="n"/>
      <c r="AB3137" s="418" t="n"/>
      <c r="AC3137" s="418" t="n"/>
      <c r="AD3137" s="418" t="n"/>
      <c r="AE3137" s="455" t="n"/>
      <c r="AF3137" s="455" t="n"/>
      <c r="AG3137" s="455" t="n"/>
      <c r="AH3137" s="455" t="n"/>
      <c r="AI3137" s="455" t="n"/>
      <c r="AJ3137" s="455" t="n"/>
      <c r="AK3137" s="455" t="n"/>
      <c r="AL3137" s="455" t="n"/>
      <c r="AM3137" s="455" t="n"/>
      <c r="AN3137" s="455" t="n"/>
      <c r="AO3137" s="455" t="n"/>
      <c r="AP3137" s="455" t="n"/>
      <c r="AQ3137" s="455" t="n"/>
      <c r="AR3137" s="418" t="n"/>
      <c r="AS3137" s="418" t="n"/>
      <c r="AT3137" s="418" t="n"/>
    </row>
    <row r="3138">
      <c r="A3138" s="417" t="n">
        <v>3129</v>
      </c>
      <c r="B3138" s="418" t="inlineStr">
        <is>
          <t>Cartons</t>
        </is>
      </c>
      <c r="C3138" s="418" t="inlineStr">
        <is>
          <t>ស៊ីងហ្គាពួរ កាតុង (ខេមបូឌា)</t>
        </is>
      </c>
      <c r="D3138" s="418" t="inlineStr">
        <is>
          <t>L001-100121322</t>
        </is>
      </c>
      <c r="E3138" s="418" t="inlineStr">
        <is>
          <t>V0019931</t>
        </is>
      </c>
      <c r="F3138" s="419" t="n">
        <v>44824</v>
      </c>
      <c r="G3138" s="420" t="n">
        <v>639220</v>
      </c>
      <c r="H3138" s="418" t="n"/>
      <c r="I3138" s="455" t="n">
        <v>639220</v>
      </c>
      <c r="J3138" s="418">
        <f>IF(L3138&lt;&gt;"",L3138,K3138)</f>
        <v/>
      </c>
      <c r="K3138" s="418">
        <f>IF(AND(T3138=TRUE, U3138=TRUE, V3138=TRUE), IF(W3138&lt;-0.05, "អនុញ្ញាត (អ្នកផ្គត់ផ្គង់ប្រកាសខ្វះ)", "បានប្រកាស (អនុញ្ញាត)"), IF(AND(T3138=FALSE, U3138=FALSE, V3138=FALSE), "ព្យួរទុក (មិនមានទិន្នន័យ)", "ប្រកាសខុស (ព្យួរទុក)"))</f>
        <v/>
      </c>
      <c r="L3138" s="418" t="inlineStr"/>
      <c r="M3138" s="418" t="inlineStr"/>
      <c r="N3138" s="455" t="n"/>
      <c r="O3138" s="455">
        <f>IF(W3138&lt;0,AI3138,I3138)</f>
        <v/>
      </c>
      <c r="P3138" s="455">
        <f>I3138-O3138</f>
        <v/>
      </c>
      <c r="Q3138" s="418" t="n"/>
      <c r="R3138" s="418" t="inlineStr">
        <is>
          <t>V0019931</t>
        </is>
      </c>
      <c r="S3138" s="418" t="inlineStr"/>
      <c r="T3138" s="418">
        <f>R3138=S3138</f>
        <v/>
      </c>
      <c r="U3138" s="418">
        <f>AND(MONTH(F3138)=MONTH(Y3138), YEAR(F3138)=YEAR(Y3138))</f>
        <v/>
      </c>
      <c r="V3138" s="418">
        <f>AND(AC3138&lt;&gt;"", 'Company information'!D$4&lt;&gt;"", RIGHT(SUBSTITUTE(AC3138,"-",""),9)=RIGHT(SUBSTITUTE('Company information'!D$4,"-",""),9))</f>
        <v/>
      </c>
      <c r="W3138" s="418">
        <f>AI3138-I3138</f>
        <v/>
      </c>
      <c r="X3138" s="455" t="n"/>
      <c r="Y3138" s="417" t="n"/>
      <c r="Z3138" s="418" t="n"/>
      <c r="AA3138" s="418" t="n"/>
      <c r="AB3138" s="418" t="n"/>
      <c r="AC3138" s="418" t="n"/>
      <c r="AD3138" s="418" t="n"/>
      <c r="AE3138" s="455" t="n"/>
      <c r="AF3138" s="455" t="n"/>
      <c r="AG3138" s="455" t="n"/>
      <c r="AH3138" s="455" t="n"/>
      <c r="AI3138" s="455" t="n"/>
      <c r="AJ3138" s="455" t="n"/>
      <c r="AK3138" s="455" t="n"/>
      <c r="AL3138" s="455" t="n"/>
      <c r="AM3138" s="455" t="n"/>
      <c r="AN3138" s="455" t="n"/>
      <c r="AO3138" s="455" t="n"/>
      <c r="AP3138" s="455" t="n"/>
      <c r="AQ3138" s="455" t="n"/>
      <c r="AR3138" s="418" t="n"/>
      <c r="AS3138" s="418" t="n"/>
      <c r="AT3138" s="418" t="n"/>
    </row>
    <row r="3139">
      <c r="A3139" s="417" t="n">
        <v>3130</v>
      </c>
      <c r="B3139" s="418" t="inlineStr">
        <is>
          <t>Cartons</t>
        </is>
      </c>
      <c r="C3139" s="418" t="inlineStr">
        <is>
          <t>ស៊ីងហ្គាពួរ កាតុង (ខេមបូឌា)</t>
        </is>
      </c>
      <c r="D3139" s="418" t="inlineStr">
        <is>
          <t>L001-100121322</t>
        </is>
      </c>
      <c r="E3139" s="418" t="inlineStr">
        <is>
          <t>V0019919</t>
        </is>
      </c>
      <c r="F3139" s="419" t="n">
        <v>44823</v>
      </c>
      <c r="G3139" s="420" t="n">
        <v>643344</v>
      </c>
      <c r="H3139" s="418" t="n"/>
      <c r="I3139" s="455" t="n">
        <v>643344</v>
      </c>
      <c r="J3139" s="418">
        <f>IF(L3139&lt;&gt;"",L3139,K3139)</f>
        <v/>
      </c>
      <c r="K3139" s="418">
        <f>IF(AND(T3139=TRUE, U3139=TRUE, V3139=TRUE), IF(W3139&lt;-0.05, "អនុញ្ញាត (អ្នកផ្គត់ផ្គង់ប្រកាសខ្វះ)", "បានប្រកាស (អនុញ្ញាត)"), IF(AND(T3139=FALSE, U3139=FALSE, V3139=FALSE), "ព្យួរទុក (មិនមានទិន្នន័យ)", "ប្រកាសខុស (ព្យួរទុក)"))</f>
        <v/>
      </c>
      <c r="L3139" s="418" t="inlineStr"/>
      <c r="M3139" s="418" t="inlineStr"/>
      <c r="N3139" s="455" t="n"/>
      <c r="O3139" s="455">
        <f>IF(W3139&lt;0,AI3139,I3139)</f>
        <v/>
      </c>
      <c r="P3139" s="455">
        <f>I3139-O3139</f>
        <v/>
      </c>
      <c r="Q3139" s="418" t="n"/>
      <c r="R3139" s="418" t="inlineStr">
        <is>
          <t>V0019919</t>
        </is>
      </c>
      <c r="S3139" s="418" t="inlineStr"/>
      <c r="T3139" s="418">
        <f>R3139=S3139</f>
        <v/>
      </c>
      <c r="U3139" s="418">
        <f>AND(MONTH(F3139)=MONTH(Y3139), YEAR(F3139)=YEAR(Y3139))</f>
        <v/>
      </c>
      <c r="V3139" s="418">
        <f>AND(AC3139&lt;&gt;"", 'Company information'!D$4&lt;&gt;"", RIGHT(SUBSTITUTE(AC3139,"-",""),9)=RIGHT(SUBSTITUTE('Company information'!D$4,"-",""),9))</f>
        <v/>
      </c>
      <c r="W3139" s="418">
        <f>AI3139-I3139</f>
        <v/>
      </c>
      <c r="X3139" s="455" t="n"/>
      <c r="Y3139" s="417" t="n"/>
      <c r="Z3139" s="418" t="n"/>
      <c r="AA3139" s="418" t="n"/>
      <c r="AB3139" s="418" t="n"/>
      <c r="AC3139" s="418" t="n"/>
      <c r="AD3139" s="418" t="n"/>
      <c r="AE3139" s="455" t="n"/>
      <c r="AF3139" s="455" t="n"/>
      <c r="AG3139" s="455" t="n"/>
      <c r="AH3139" s="455" t="n"/>
      <c r="AI3139" s="455" t="n"/>
      <c r="AJ3139" s="455" t="n"/>
      <c r="AK3139" s="455" t="n"/>
      <c r="AL3139" s="455" t="n"/>
      <c r="AM3139" s="455" t="n"/>
      <c r="AN3139" s="455" t="n"/>
      <c r="AO3139" s="455" t="n"/>
      <c r="AP3139" s="455" t="n"/>
      <c r="AQ3139" s="455" t="n"/>
      <c r="AR3139" s="418" t="n"/>
      <c r="AS3139" s="418" t="n"/>
      <c r="AT3139" s="418" t="n"/>
    </row>
    <row r="3140">
      <c r="A3140" s="417" t="n">
        <v>3131</v>
      </c>
      <c r="B3140" s="418" t="inlineStr">
        <is>
          <t>Cartons</t>
        </is>
      </c>
      <c r="C3140" s="418" t="inlineStr">
        <is>
          <t>ស៊ីងហ្គាពួរ កាតុង (ខេមបូឌា)</t>
        </is>
      </c>
      <c r="D3140" s="418" t="inlineStr">
        <is>
          <t>L001-100121322</t>
        </is>
      </c>
      <c r="E3140" s="418" t="inlineStr">
        <is>
          <t>V0019903</t>
        </is>
      </c>
      <c r="F3140" s="419" t="n">
        <v>44818</v>
      </c>
      <c r="G3140" s="420" t="n">
        <v>642252</v>
      </c>
      <c r="H3140" s="418" t="n"/>
      <c r="I3140" s="455" t="n">
        <v>642252</v>
      </c>
      <c r="J3140" s="418">
        <f>IF(L3140&lt;&gt;"",L3140,K3140)</f>
        <v/>
      </c>
      <c r="K3140" s="418">
        <f>IF(AND(T3140=TRUE, U3140=TRUE, V3140=TRUE), IF(W3140&lt;-0.05, "អនុញ្ញាត (អ្នកផ្គត់ផ្គង់ប្រកាសខ្វះ)", "បានប្រកាស (អនុញ្ញាត)"), IF(AND(T3140=FALSE, U3140=FALSE, V3140=FALSE), "ព្យួរទុក (មិនមានទិន្នន័យ)", "ប្រកាសខុស (ព្យួរទុក)"))</f>
        <v/>
      </c>
      <c r="L3140" s="418" t="inlineStr"/>
      <c r="M3140" s="418" t="inlineStr"/>
      <c r="N3140" s="455" t="n"/>
      <c r="O3140" s="455">
        <f>IF(W3140&lt;0,AI3140,I3140)</f>
        <v/>
      </c>
      <c r="P3140" s="455">
        <f>I3140-O3140</f>
        <v/>
      </c>
      <c r="Q3140" s="418" t="n"/>
      <c r="R3140" s="418" t="inlineStr">
        <is>
          <t>V0019903</t>
        </is>
      </c>
      <c r="S3140" s="418" t="inlineStr"/>
      <c r="T3140" s="418">
        <f>R3140=S3140</f>
        <v/>
      </c>
      <c r="U3140" s="418">
        <f>AND(MONTH(F3140)=MONTH(Y3140), YEAR(F3140)=YEAR(Y3140))</f>
        <v/>
      </c>
      <c r="V3140" s="418">
        <f>AND(AC3140&lt;&gt;"", 'Company information'!D$4&lt;&gt;"", RIGHT(SUBSTITUTE(AC3140,"-",""),9)=RIGHT(SUBSTITUTE('Company information'!D$4,"-",""),9))</f>
        <v/>
      </c>
      <c r="W3140" s="418">
        <f>AI3140-I3140</f>
        <v/>
      </c>
      <c r="X3140" s="455" t="n"/>
      <c r="Y3140" s="417" t="n"/>
      <c r="Z3140" s="418" t="n"/>
      <c r="AA3140" s="418" t="n"/>
      <c r="AB3140" s="418" t="n"/>
      <c r="AC3140" s="418" t="n"/>
      <c r="AD3140" s="418" t="n"/>
      <c r="AE3140" s="455" t="n"/>
      <c r="AF3140" s="455" t="n"/>
      <c r="AG3140" s="455" t="n"/>
      <c r="AH3140" s="455" t="n"/>
      <c r="AI3140" s="455" t="n"/>
      <c r="AJ3140" s="455" t="n"/>
      <c r="AK3140" s="455" t="n"/>
      <c r="AL3140" s="455" t="n"/>
      <c r="AM3140" s="455" t="n"/>
      <c r="AN3140" s="455" t="n"/>
      <c r="AO3140" s="455" t="n"/>
      <c r="AP3140" s="455" t="n"/>
      <c r="AQ3140" s="455" t="n"/>
      <c r="AR3140" s="418" t="n"/>
      <c r="AS3140" s="418" t="n"/>
      <c r="AT3140" s="418" t="n"/>
    </row>
    <row r="3141">
      <c r="A3141" s="417" t="n">
        <v>3132</v>
      </c>
      <c r="B3141" s="418" t="inlineStr">
        <is>
          <t>Cartons</t>
        </is>
      </c>
      <c r="C3141" s="418" t="inlineStr">
        <is>
          <t>ស៊ីងហ្គាពួរ កាតុង (ខេមបូឌា)</t>
        </is>
      </c>
      <c r="D3141" s="418" t="inlineStr">
        <is>
          <t>L001-100121322</t>
        </is>
      </c>
      <c r="E3141" s="418" t="inlineStr">
        <is>
          <t>V0019898</t>
        </is>
      </c>
      <c r="F3141" s="419" t="n">
        <v>44817</v>
      </c>
      <c r="G3141" s="420" t="n">
        <v>637825</v>
      </c>
      <c r="H3141" s="418" t="n"/>
      <c r="I3141" s="455" t="n">
        <v>637825</v>
      </c>
      <c r="J3141" s="418">
        <f>IF(L3141&lt;&gt;"",L3141,K3141)</f>
        <v/>
      </c>
      <c r="K3141" s="418">
        <f>IF(AND(T3141=TRUE, U3141=TRUE, V3141=TRUE), IF(W3141&lt;-0.05, "អនុញ្ញាត (អ្នកផ្គត់ផ្គង់ប្រកាសខ្វះ)", "បានប្រកាស (អនុញ្ញាត)"), IF(AND(T3141=FALSE, U3141=FALSE, V3141=FALSE), "ព្យួរទុក (មិនមានទិន្នន័យ)", "ប្រកាសខុស (ព្យួរទុក)"))</f>
        <v/>
      </c>
      <c r="L3141" s="418" t="inlineStr"/>
      <c r="M3141" s="418" t="inlineStr"/>
      <c r="N3141" s="455" t="n"/>
      <c r="O3141" s="455">
        <f>IF(W3141&lt;0,AI3141,I3141)</f>
        <v/>
      </c>
      <c r="P3141" s="455">
        <f>I3141-O3141</f>
        <v/>
      </c>
      <c r="Q3141" s="418" t="n"/>
      <c r="R3141" s="418" t="inlineStr">
        <is>
          <t>V0019898</t>
        </is>
      </c>
      <c r="S3141" s="418" t="inlineStr"/>
      <c r="T3141" s="418">
        <f>R3141=S3141</f>
        <v/>
      </c>
      <c r="U3141" s="418">
        <f>AND(MONTH(F3141)=MONTH(Y3141), YEAR(F3141)=YEAR(Y3141))</f>
        <v/>
      </c>
      <c r="V3141" s="418">
        <f>AND(AC3141&lt;&gt;"", 'Company information'!D$4&lt;&gt;"", RIGHT(SUBSTITUTE(AC3141,"-",""),9)=RIGHT(SUBSTITUTE('Company information'!D$4,"-",""),9))</f>
        <v/>
      </c>
      <c r="W3141" s="418">
        <f>AI3141-I3141</f>
        <v/>
      </c>
      <c r="X3141" s="455" t="n"/>
      <c r="Y3141" s="417" t="n"/>
      <c r="Z3141" s="418" t="n"/>
      <c r="AA3141" s="418" t="n"/>
      <c r="AB3141" s="418" t="n"/>
      <c r="AC3141" s="418" t="n"/>
      <c r="AD3141" s="418" t="n"/>
      <c r="AE3141" s="455" t="n"/>
      <c r="AF3141" s="455" t="n"/>
      <c r="AG3141" s="455" t="n"/>
      <c r="AH3141" s="455" t="n"/>
      <c r="AI3141" s="455" t="n"/>
      <c r="AJ3141" s="455" t="n"/>
      <c r="AK3141" s="455" t="n"/>
      <c r="AL3141" s="455" t="n"/>
      <c r="AM3141" s="455" t="n"/>
      <c r="AN3141" s="455" t="n"/>
      <c r="AO3141" s="455" t="n"/>
      <c r="AP3141" s="455" t="n"/>
      <c r="AQ3141" s="455" t="n"/>
      <c r="AR3141" s="418" t="n"/>
      <c r="AS3141" s="418" t="n"/>
      <c r="AT3141" s="418" t="n"/>
    </row>
    <row r="3142">
      <c r="A3142" s="417" t="n">
        <v>3133</v>
      </c>
      <c r="B3142" s="418" t="inlineStr">
        <is>
          <t>Cartons</t>
        </is>
      </c>
      <c r="C3142" s="418" t="inlineStr">
        <is>
          <t>ស៊ីងហ្គាពួរ កាតុង (ខេមបូឌា)</t>
        </is>
      </c>
      <c r="D3142" s="418" t="inlineStr">
        <is>
          <t>L001-100121322</t>
        </is>
      </c>
      <c r="E3142" s="418" t="inlineStr">
        <is>
          <t>V0019895</t>
        </is>
      </c>
      <c r="F3142" s="419" t="n">
        <v>44904</v>
      </c>
      <c r="G3142" s="420" t="n">
        <v>29628</v>
      </c>
      <c r="H3142" s="418" t="n"/>
      <c r="I3142" s="455" t="n">
        <v>29628</v>
      </c>
      <c r="J3142" s="418">
        <f>IF(L3142&lt;&gt;"",L3142,K3142)</f>
        <v/>
      </c>
      <c r="K3142" s="418">
        <f>IF(AND(T3142=TRUE, U3142=TRUE, V3142=TRUE), IF(W3142&lt;-0.05, "អនុញ្ញាត (អ្នកផ្គត់ផ្គង់ប្រកាសខ្វះ)", "បានប្រកាស (អនុញ្ញាត)"), IF(AND(T3142=FALSE, U3142=FALSE, V3142=FALSE), "ព្យួរទុក (មិនមានទិន្នន័យ)", "ប្រកាសខុស (ព្យួរទុក)"))</f>
        <v/>
      </c>
      <c r="L3142" s="418" t="inlineStr"/>
      <c r="M3142" s="418" t="inlineStr"/>
      <c r="N3142" s="455" t="n"/>
      <c r="O3142" s="455">
        <f>IF(W3142&lt;0,AI3142,I3142)</f>
        <v/>
      </c>
      <c r="P3142" s="455">
        <f>I3142-O3142</f>
        <v/>
      </c>
      <c r="Q3142" s="418" t="n"/>
      <c r="R3142" s="418" t="inlineStr">
        <is>
          <t>V0019895</t>
        </is>
      </c>
      <c r="S3142" s="418" t="inlineStr"/>
      <c r="T3142" s="418">
        <f>R3142=S3142</f>
        <v/>
      </c>
      <c r="U3142" s="418">
        <f>AND(MONTH(F3142)=MONTH(Y3142), YEAR(F3142)=YEAR(Y3142))</f>
        <v/>
      </c>
      <c r="V3142" s="418">
        <f>AND(AC3142&lt;&gt;"", 'Company information'!D$4&lt;&gt;"", RIGHT(SUBSTITUTE(AC3142,"-",""),9)=RIGHT(SUBSTITUTE('Company information'!D$4,"-",""),9))</f>
        <v/>
      </c>
      <c r="W3142" s="418">
        <f>AI3142-I3142</f>
        <v/>
      </c>
      <c r="X3142" s="455" t="n"/>
      <c r="Y3142" s="417" t="n"/>
      <c r="Z3142" s="418" t="n"/>
      <c r="AA3142" s="418" t="n"/>
      <c r="AB3142" s="418" t="n"/>
      <c r="AC3142" s="418" t="n"/>
      <c r="AD3142" s="418" t="n"/>
      <c r="AE3142" s="455" t="n"/>
      <c r="AF3142" s="455" t="n"/>
      <c r="AG3142" s="455" t="n"/>
      <c r="AH3142" s="455" t="n"/>
      <c r="AI3142" s="455" t="n"/>
      <c r="AJ3142" s="455" t="n"/>
      <c r="AK3142" s="455" t="n"/>
      <c r="AL3142" s="455" t="n"/>
      <c r="AM3142" s="455" t="n"/>
      <c r="AN3142" s="455" t="n"/>
      <c r="AO3142" s="455" t="n"/>
      <c r="AP3142" s="455" t="n"/>
      <c r="AQ3142" s="455" t="n"/>
      <c r="AR3142" s="418" t="n"/>
      <c r="AS3142" s="418" t="n"/>
      <c r="AT3142" s="418" t="n"/>
    </row>
    <row r="3143">
      <c r="A3143" s="417" t="n">
        <v>3134</v>
      </c>
      <c r="B3143" s="418" t="inlineStr">
        <is>
          <t>Cartons</t>
        </is>
      </c>
      <c r="C3143" s="418" t="inlineStr">
        <is>
          <t>ស៊ីងហ្គាពួរ កាតុង (ខេមបូឌា)</t>
        </is>
      </c>
      <c r="D3143" s="418" t="inlineStr">
        <is>
          <t>L001-100121322</t>
        </is>
      </c>
      <c r="E3143" s="418" t="inlineStr">
        <is>
          <t>V0019877</t>
        </is>
      </c>
      <c r="F3143" s="419" t="n">
        <v>44813</v>
      </c>
      <c r="G3143" s="420" t="n">
        <v>151731</v>
      </c>
      <c r="H3143" s="418" t="n"/>
      <c r="I3143" s="455" t="n">
        <v>151731</v>
      </c>
      <c r="J3143" s="418">
        <f>IF(L3143&lt;&gt;"",L3143,K3143)</f>
        <v/>
      </c>
      <c r="K3143" s="418">
        <f>IF(AND(T3143=TRUE, U3143=TRUE, V3143=TRUE), IF(W3143&lt;-0.05, "អនុញ្ញាត (អ្នកផ្គត់ផ្គង់ប្រកាសខ្វះ)", "បានប្រកាស (អនុញ្ញាត)"), IF(AND(T3143=FALSE, U3143=FALSE, V3143=FALSE), "ព្យួរទុក (មិនមានទិន្នន័យ)", "ប្រកាសខុស (ព្យួរទុក)"))</f>
        <v/>
      </c>
      <c r="L3143" s="418" t="inlineStr"/>
      <c r="M3143" s="418" t="inlineStr"/>
      <c r="N3143" s="455" t="n"/>
      <c r="O3143" s="455">
        <f>IF(W3143&lt;0,AI3143,I3143)</f>
        <v/>
      </c>
      <c r="P3143" s="455">
        <f>I3143-O3143</f>
        <v/>
      </c>
      <c r="Q3143" s="418" t="n"/>
      <c r="R3143" s="418" t="inlineStr">
        <is>
          <t>V0019877</t>
        </is>
      </c>
      <c r="S3143" s="418" t="inlineStr"/>
      <c r="T3143" s="418">
        <f>R3143=S3143</f>
        <v/>
      </c>
      <c r="U3143" s="418">
        <f>AND(MONTH(F3143)=MONTH(Y3143), YEAR(F3143)=YEAR(Y3143))</f>
        <v/>
      </c>
      <c r="V3143" s="418">
        <f>AND(AC3143&lt;&gt;"", 'Company information'!D$4&lt;&gt;"", RIGHT(SUBSTITUTE(AC3143,"-",""),9)=RIGHT(SUBSTITUTE('Company information'!D$4,"-",""),9))</f>
        <v/>
      </c>
      <c r="W3143" s="418">
        <f>AI3143-I3143</f>
        <v/>
      </c>
      <c r="X3143" s="455" t="n"/>
      <c r="Y3143" s="417" t="n"/>
      <c r="Z3143" s="418" t="n"/>
      <c r="AA3143" s="418" t="n"/>
      <c r="AB3143" s="418" t="n"/>
      <c r="AC3143" s="418" t="n"/>
      <c r="AD3143" s="418" t="n"/>
      <c r="AE3143" s="455" t="n"/>
      <c r="AF3143" s="455" t="n"/>
      <c r="AG3143" s="455" t="n"/>
      <c r="AH3143" s="455" t="n"/>
      <c r="AI3143" s="455" t="n"/>
      <c r="AJ3143" s="455" t="n"/>
      <c r="AK3143" s="455" t="n"/>
      <c r="AL3143" s="455" t="n"/>
      <c r="AM3143" s="455" t="n"/>
      <c r="AN3143" s="455" t="n"/>
      <c r="AO3143" s="455" t="n"/>
      <c r="AP3143" s="455" t="n"/>
      <c r="AQ3143" s="455" t="n"/>
      <c r="AR3143" s="418" t="n"/>
      <c r="AS3143" s="418" t="n"/>
      <c r="AT3143" s="418" t="n"/>
    </row>
    <row r="3144">
      <c r="A3144" s="417" t="n">
        <v>3135</v>
      </c>
      <c r="B3144" s="418" t="inlineStr">
        <is>
          <t>Cartons</t>
        </is>
      </c>
      <c r="C3144" s="418" t="inlineStr">
        <is>
          <t>ស៊ីងហ្គាពួរ កាតុង (ខេមបូឌា)</t>
        </is>
      </c>
      <c r="D3144" s="418" t="inlineStr">
        <is>
          <t>L001-100121322</t>
        </is>
      </c>
      <c r="E3144" s="418" t="inlineStr">
        <is>
          <t>V0019873</t>
        </is>
      </c>
      <c r="F3144" s="419" t="n">
        <v>44782</v>
      </c>
      <c r="G3144" s="420" t="n">
        <v>357616</v>
      </c>
      <c r="H3144" s="418" t="n"/>
      <c r="I3144" s="455" t="n">
        <v>357616</v>
      </c>
      <c r="J3144" s="418">
        <f>IF(L3144&lt;&gt;"",L3144,K3144)</f>
        <v/>
      </c>
      <c r="K3144" s="418">
        <f>IF(AND(T3144=TRUE, U3144=TRUE, V3144=TRUE), IF(W3144&lt;-0.05, "អនុញ្ញាត (អ្នកផ្គត់ផ្គង់ប្រកាសខ្វះ)", "បានប្រកាស (អនុញ្ញាត)"), IF(AND(T3144=FALSE, U3144=FALSE, V3144=FALSE), "ព្យួរទុក (មិនមានទិន្នន័យ)", "ប្រកាសខុស (ព្យួរទុក)"))</f>
        <v/>
      </c>
      <c r="L3144" s="418" t="inlineStr"/>
      <c r="M3144" s="418" t="inlineStr"/>
      <c r="N3144" s="455" t="n"/>
      <c r="O3144" s="455">
        <f>IF(W3144&lt;0,AI3144,I3144)</f>
        <v/>
      </c>
      <c r="P3144" s="455">
        <f>I3144-O3144</f>
        <v/>
      </c>
      <c r="Q3144" s="418" t="n"/>
      <c r="R3144" s="418" t="inlineStr">
        <is>
          <t>V0019873</t>
        </is>
      </c>
      <c r="S3144" s="418" t="inlineStr"/>
      <c r="T3144" s="418">
        <f>R3144=S3144</f>
        <v/>
      </c>
      <c r="U3144" s="418">
        <f>AND(MONTH(F3144)=MONTH(Y3144), YEAR(F3144)=YEAR(Y3144))</f>
        <v/>
      </c>
      <c r="V3144" s="418">
        <f>AND(AC3144&lt;&gt;"", 'Company information'!D$4&lt;&gt;"", RIGHT(SUBSTITUTE(AC3144,"-",""),9)=RIGHT(SUBSTITUTE('Company information'!D$4,"-",""),9))</f>
        <v/>
      </c>
      <c r="W3144" s="418">
        <f>AI3144-I3144</f>
        <v/>
      </c>
      <c r="X3144" s="455" t="n"/>
      <c r="Y3144" s="417" t="n"/>
      <c r="Z3144" s="418" t="n"/>
      <c r="AA3144" s="418" t="n"/>
      <c r="AB3144" s="418" t="n"/>
      <c r="AC3144" s="418" t="n"/>
      <c r="AD3144" s="418" t="n"/>
      <c r="AE3144" s="455" t="n"/>
      <c r="AF3144" s="455" t="n"/>
      <c r="AG3144" s="455" t="n"/>
      <c r="AH3144" s="455" t="n"/>
      <c r="AI3144" s="455" t="n"/>
      <c r="AJ3144" s="455" t="n"/>
      <c r="AK3144" s="455" t="n"/>
      <c r="AL3144" s="455" t="n"/>
      <c r="AM3144" s="455" t="n"/>
      <c r="AN3144" s="455" t="n"/>
      <c r="AO3144" s="455" t="n"/>
      <c r="AP3144" s="455" t="n"/>
      <c r="AQ3144" s="455" t="n"/>
      <c r="AR3144" s="418" t="n"/>
      <c r="AS3144" s="418" t="n"/>
      <c r="AT3144" s="418" t="n"/>
    </row>
    <row r="3145">
      <c r="A3145" s="417" t="n">
        <v>3136</v>
      </c>
      <c r="B3145" s="418" t="inlineStr">
        <is>
          <t>Cartons</t>
        </is>
      </c>
      <c r="C3145" s="418" t="inlineStr">
        <is>
          <t>ស៊ីងហ្គាពួរ កាតុង (ខេមបូឌា)</t>
        </is>
      </c>
      <c r="D3145" s="418" t="inlineStr">
        <is>
          <t>L001-100121322</t>
        </is>
      </c>
      <c r="E3145" s="418" t="inlineStr">
        <is>
          <t>V0019857</t>
        </is>
      </c>
      <c r="F3145" s="419" t="n">
        <v>44751</v>
      </c>
      <c r="G3145" s="420" t="n">
        <v>643032</v>
      </c>
      <c r="H3145" s="418" t="n"/>
      <c r="I3145" s="455" t="n">
        <v>643032</v>
      </c>
      <c r="J3145" s="418">
        <f>IF(L3145&lt;&gt;"",L3145,K3145)</f>
        <v/>
      </c>
      <c r="K3145" s="418">
        <f>IF(AND(T3145=TRUE, U3145=TRUE, V3145=TRUE), IF(W3145&lt;-0.05, "អនុញ្ញាត (អ្នកផ្គត់ផ្គង់ប្រកាសខ្វះ)", "បានប្រកាស (អនុញ្ញាត)"), IF(AND(T3145=FALSE, U3145=FALSE, V3145=FALSE), "ព្យួរទុក (មិនមានទិន្នន័យ)", "ប្រកាសខុស (ព្យួរទុក)"))</f>
        <v/>
      </c>
      <c r="L3145" s="418" t="inlineStr"/>
      <c r="M3145" s="418" t="inlineStr"/>
      <c r="N3145" s="455" t="n"/>
      <c r="O3145" s="455">
        <f>IF(W3145&lt;0,AI3145,I3145)</f>
        <v/>
      </c>
      <c r="P3145" s="455">
        <f>I3145-O3145</f>
        <v/>
      </c>
      <c r="Q3145" s="418" t="n"/>
      <c r="R3145" s="418" t="inlineStr">
        <is>
          <t>V0019857</t>
        </is>
      </c>
      <c r="S3145" s="418" t="inlineStr"/>
      <c r="T3145" s="418">
        <f>R3145=S3145</f>
        <v/>
      </c>
      <c r="U3145" s="418">
        <f>AND(MONTH(F3145)=MONTH(Y3145), YEAR(F3145)=YEAR(Y3145))</f>
        <v/>
      </c>
      <c r="V3145" s="418">
        <f>AND(AC3145&lt;&gt;"", 'Company information'!D$4&lt;&gt;"", RIGHT(SUBSTITUTE(AC3145,"-",""),9)=RIGHT(SUBSTITUTE('Company information'!D$4,"-",""),9))</f>
        <v/>
      </c>
      <c r="W3145" s="418">
        <f>AI3145-I3145</f>
        <v/>
      </c>
      <c r="X3145" s="455" t="n"/>
      <c r="Y3145" s="417" t="n"/>
      <c r="Z3145" s="418" t="n"/>
      <c r="AA3145" s="418" t="n"/>
      <c r="AB3145" s="418" t="n"/>
      <c r="AC3145" s="418" t="n"/>
      <c r="AD3145" s="418" t="n"/>
      <c r="AE3145" s="455" t="n"/>
      <c r="AF3145" s="455" t="n"/>
      <c r="AG3145" s="455" t="n"/>
      <c r="AH3145" s="455" t="n"/>
      <c r="AI3145" s="455" t="n"/>
      <c r="AJ3145" s="455" t="n"/>
      <c r="AK3145" s="455" t="n"/>
      <c r="AL3145" s="455" t="n"/>
      <c r="AM3145" s="455" t="n"/>
      <c r="AN3145" s="455" t="n"/>
      <c r="AO3145" s="455" t="n"/>
      <c r="AP3145" s="455" t="n"/>
      <c r="AQ3145" s="455" t="n"/>
      <c r="AR3145" s="418" t="n"/>
      <c r="AS3145" s="418" t="n"/>
      <c r="AT3145" s="418" t="n"/>
    </row>
    <row r="3146">
      <c r="A3146" s="417" t="n">
        <v>3137</v>
      </c>
      <c r="B3146" s="418" t="inlineStr">
        <is>
          <t>ផ្លាកក្រដាស​ និង ក្រដាស</t>
        </is>
      </c>
      <c r="C3146" s="418" t="inlineStr">
        <is>
          <t>ដុងគ័ន ស៊ីធី ហ្វាញស្តារ ព្រីនធីង (ខេមបូឌា)</t>
        </is>
      </c>
      <c r="D3146" s="418" t="inlineStr">
        <is>
          <t>L001-100193021</t>
        </is>
      </c>
      <c r="E3146" s="418" t="inlineStr">
        <is>
          <t>00265</t>
        </is>
      </c>
      <c r="F3146" s="419" t="n">
        <v>44823</v>
      </c>
      <c r="G3146" s="420" t="n">
        <v>4018361</v>
      </c>
      <c r="H3146" s="418" t="n"/>
      <c r="I3146" s="455" t="n">
        <v>4018361</v>
      </c>
      <c r="J3146" s="418">
        <f>IF(L3146&lt;&gt;"",L3146,K3146)</f>
        <v/>
      </c>
      <c r="K3146" s="418">
        <f>IF(AND(T3146=TRUE, U3146=TRUE, V3146=TRUE), IF(W3146&lt;-0.05, "អនុញ្ញាត (អ្នកផ្គត់ផ្គង់ប្រកាសខ្វះ)", "បានប្រកាស (អនុញ្ញាត)"), IF(AND(T3146=FALSE, U3146=FALSE, V3146=FALSE), "ព្យួរទុក (មិនមានទិន្នន័យ)", "ប្រកាសខុស (ព្យួរទុក)"))</f>
        <v/>
      </c>
      <c r="L3146" s="418" t="inlineStr"/>
      <c r="M3146" s="418" t="inlineStr"/>
      <c r="N3146" s="455" t="n"/>
      <c r="O3146" s="455">
        <f>IF(W3146&lt;0,AI3146,I3146)</f>
        <v/>
      </c>
      <c r="P3146" s="455">
        <f>I3146-O3146</f>
        <v/>
      </c>
      <c r="Q3146" s="418" t="n"/>
      <c r="R3146" s="418" t="inlineStr">
        <is>
          <t>00265</t>
        </is>
      </c>
      <c r="S3146" s="418" t="inlineStr"/>
      <c r="T3146" s="418">
        <f>R3146=S3146</f>
        <v/>
      </c>
      <c r="U3146" s="418">
        <f>AND(MONTH(F3146)=MONTH(Y3146), YEAR(F3146)=YEAR(Y3146))</f>
        <v/>
      </c>
      <c r="V3146" s="418">
        <f>AND(AC3146&lt;&gt;"", 'Company information'!D$4&lt;&gt;"", RIGHT(SUBSTITUTE(AC3146,"-",""),9)=RIGHT(SUBSTITUTE('Company information'!D$4,"-",""),9))</f>
        <v/>
      </c>
      <c r="W3146" s="418">
        <f>AI3146-I3146</f>
        <v/>
      </c>
      <c r="X3146" s="455" t="n"/>
      <c r="Y3146" s="417" t="n"/>
      <c r="Z3146" s="418" t="n"/>
      <c r="AA3146" s="418" t="n"/>
      <c r="AB3146" s="418" t="n"/>
      <c r="AC3146" s="418" t="n"/>
      <c r="AD3146" s="418" t="n"/>
      <c r="AE3146" s="455" t="n"/>
      <c r="AF3146" s="455" t="n"/>
      <c r="AG3146" s="455" t="n"/>
      <c r="AH3146" s="455" t="n"/>
      <c r="AI3146" s="455" t="n"/>
      <c r="AJ3146" s="455" t="n"/>
      <c r="AK3146" s="455" t="n"/>
      <c r="AL3146" s="455" t="n"/>
      <c r="AM3146" s="455" t="n"/>
      <c r="AN3146" s="455" t="n"/>
      <c r="AO3146" s="455" t="n"/>
      <c r="AP3146" s="455" t="n"/>
      <c r="AQ3146" s="455" t="n"/>
      <c r="AR3146" s="418" t="n"/>
      <c r="AS3146" s="418" t="n"/>
      <c r="AT3146" s="418" t="n"/>
    </row>
    <row r="3147">
      <c r="A3147" s="417" t="n">
        <v>3138</v>
      </c>
      <c r="B3147" s="418" t="inlineStr">
        <is>
          <t>Monthly Tax declaration for Sep 2022 service</t>
        </is>
      </c>
      <c r="C3147" s="418" t="inlineStr">
        <is>
          <t>យីងកឺ ខេម ថេក អ៊ែតវ៉ាយហ្សឺរី ឯ.ក</t>
        </is>
      </c>
      <c r="D3147" s="418" t="inlineStr">
        <is>
          <t>K003-902005313</t>
        </is>
      </c>
      <c r="E3147" s="418" t="inlineStr">
        <is>
          <t>YKT22-204</t>
        </is>
      </c>
      <c r="F3147" s="419" t="n">
        <v>44570</v>
      </c>
      <c r="G3147" s="420" t="n">
        <v>576240</v>
      </c>
      <c r="H3147" s="418" t="n"/>
      <c r="I3147" s="455" t="n">
        <v>576240</v>
      </c>
      <c r="J3147" s="418">
        <f>IF(L3147&lt;&gt;"",L3147,K3147)</f>
        <v/>
      </c>
      <c r="K3147" s="418">
        <f>IF(AND(T3147=TRUE, U3147=TRUE, V3147=TRUE), IF(W3147&lt;-0.05, "អនុញ្ញាត (អ្នកផ្គត់ផ្គង់ប្រកាសខ្វះ)", "បានប្រកាស (អនុញ្ញាត)"), IF(AND(T3147=FALSE, U3147=FALSE, V3147=FALSE), "ព្យួរទុក (មិនមានទិន្នន័យ)", "ប្រកាសខុស (ព្យួរទុក)"))</f>
        <v/>
      </c>
      <c r="L3147" s="418" t="inlineStr"/>
      <c r="M3147" s="418" t="inlineStr"/>
      <c r="N3147" s="455" t="n"/>
      <c r="O3147" s="455">
        <f>IF(W3147&lt;0,AI3147,I3147)</f>
        <v/>
      </c>
      <c r="P3147" s="455">
        <f>I3147-O3147</f>
        <v/>
      </c>
      <c r="Q3147" s="418" t="n"/>
      <c r="R3147" s="418" t="inlineStr">
        <is>
          <t>YKT22-204</t>
        </is>
      </c>
      <c r="S3147" s="418" t="inlineStr"/>
      <c r="T3147" s="418">
        <f>R3147=S3147</f>
        <v/>
      </c>
      <c r="U3147" s="418">
        <f>AND(MONTH(F3147)=MONTH(Y3147), YEAR(F3147)=YEAR(Y3147))</f>
        <v/>
      </c>
      <c r="V3147" s="418">
        <f>AND(AC3147&lt;&gt;"", 'Company information'!D$4&lt;&gt;"", RIGHT(SUBSTITUTE(AC3147,"-",""),9)=RIGHT(SUBSTITUTE('Company information'!D$4,"-",""),9))</f>
        <v/>
      </c>
      <c r="W3147" s="418">
        <f>AI3147-I3147</f>
        <v/>
      </c>
      <c r="X3147" s="455" t="n"/>
      <c r="Y3147" s="417" t="n"/>
      <c r="Z3147" s="418" t="n"/>
      <c r="AA3147" s="418" t="n"/>
      <c r="AB3147" s="418" t="n"/>
      <c r="AC3147" s="418" t="n"/>
      <c r="AD3147" s="418" t="n"/>
      <c r="AE3147" s="455" t="n"/>
      <c r="AF3147" s="455" t="n"/>
      <c r="AG3147" s="455" t="n"/>
      <c r="AH3147" s="455" t="n"/>
      <c r="AI3147" s="455" t="n"/>
      <c r="AJ3147" s="455" t="n"/>
      <c r="AK3147" s="455" t="n"/>
      <c r="AL3147" s="455" t="n"/>
      <c r="AM3147" s="455" t="n"/>
      <c r="AN3147" s="455" t="n"/>
      <c r="AO3147" s="455" t="n"/>
      <c r="AP3147" s="455" t="n"/>
      <c r="AQ3147" s="455" t="n"/>
      <c r="AR3147" s="418" t="n"/>
      <c r="AS3147" s="418" t="n"/>
      <c r="AT3147" s="418" t="n"/>
    </row>
    <row r="3148">
      <c r="A3148" s="417" t="n">
        <v>3139</v>
      </c>
      <c r="B3148" s="418" t="inlineStr">
        <is>
          <t>Sealing sample fee and Travelling Fee</t>
        </is>
      </c>
      <c r="C3148" s="418" t="inlineStr">
        <is>
          <t>អ៊ិនធើថេក ថេសធីង សឺវីស (ខេមបូឌា) ខមភេនី លីមីធីត</t>
        </is>
      </c>
      <c r="D3148" s="418" t="inlineStr">
        <is>
          <t>L001-100045707</t>
        </is>
      </c>
      <c r="E3148" s="418" t="inlineStr">
        <is>
          <t>KHM20220012521</t>
        </is>
      </c>
      <c r="F3148" s="419" t="n">
        <v>44820</v>
      </c>
      <c r="G3148" s="420" t="n">
        <v>65920</v>
      </c>
      <c r="H3148" s="418" t="n"/>
      <c r="I3148" s="455" t="n">
        <v>65920</v>
      </c>
      <c r="J3148" s="418">
        <f>IF(L3148&lt;&gt;"",L3148,K3148)</f>
        <v/>
      </c>
      <c r="K3148" s="418">
        <f>IF(AND(T3148=TRUE, U3148=TRUE, V3148=TRUE), IF(W3148&lt;-0.05, "អនុញ្ញាត (អ្នកផ្គត់ផ្គង់ប្រកាសខ្វះ)", "បានប្រកាស (អនុញ្ញាត)"), IF(AND(T3148=FALSE, U3148=FALSE, V3148=FALSE), "ព្យួរទុក (មិនមានទិន្នន័យ)", "ប្រកាសខុស (ព្យួរទុក)"))</f>
        <v/>
      </c>
      <c r="L3148" s="418" t="inlineStr"/>
      <c r="M3148" s="418" t="inlineStr"/>
      <c r="N3148" s="455" t="n"/>
      <c r="O3148" s="455">
        <f>IF(W3148&lt;0,AI3148,I3148)</f>
        <v/>
      </c>
      <c r="P3148" s="455">
        <f>I3148-O3148</f>
        <v/>
      </c>
      <c r="Q3148" s="418" t="n"/>
      <c r="R3148" s="418" t="inlineStr">
        <is>
          <t>KHM20220012521</t>
        </is>
      </c>
      <c r="S3148" s="418" t="inlineStr"/>
      <c r="T3148" s="418">
        <f>R3148=S3148</f>
        <v/>
      </c>
      <c r="U3148" s="418">
        <f>AND(MONTH(F3148)=MONTH(Y3148), YEAR(F3148)=YEAR(Y3148))</f>
        <v/>
      </c>
      <c r="V3148" s="418">
        <f>AND(AC3148&lt;&gt;"", 'Company information'!D$4&lt;&gt;"", RIGHT(SUBSTITUTE(AC3148,"-",""),9)=RIGHT(SUBSTITUTE('Company information'!D$4,"-",""),9))</f>
        <v/>
      </c>
      <c r="W3148" s="418">
        <f>AI3148-I3148</f>
        <v/>
      </c>
      <c r="X3148" s="455" t="n"/>
      <c r="Y3148" s="417" t="n"/>
      <c r="Z3148" s="418" t="n"/>
      <c r="AA3148" s="418" t="n"/>
      <c r="AB3148" s="418" t="n"/>
      <c r="AC3148" s="418" t="n"/>
      <c r="AD3148" s="418" t="n"/>
      <c r="AE3148" s="455" t="n"/>
      <c r="AF3148" s="455" t="n"/>
      <c r="AG3148" s="455" t="n"/>
      <c r="AH3148" s="455" t="n"/>
      <c r="AI3148" s="455" t="n"/>
      <c r="AJ3148" s="455" t="n"/>
      <c r="AK3148" s="455" t="n"/>
      <c r="AL3148" s="455" t="n"/>
      <c r="AM3148" s="455" t="n"/>
      <c r="AN3148" s="455" t="n"/>
      <c r="AO3148" s="455" t="n"/>
      <c r="AP3148" s="455" t="n"/>
      <c r="AQ3148" s="455" t="n"/>
      <c r="AR3148" s="418" t="n"/>
      <c r="AS3148" s="418" t="n"/>
      <c r="AT3148" s="418" t="n"/>
    </row>
    <row r="3149">
      <c r="A3149" s="417" t="n">
        <v>3140</v>
      </c>
      <c r="B3149" s="418" t="inlineStr">
        <is>
          <t>Terminal Handing charge</t>
        </is>
      </c>
      <c r="C3149" s="418" t="inlineStr">
        <is>
          <t>យូសេន ឡូជីស្ទីក (ខេមបូឌា) ខូ អិលធីឌី</t>
        </is>
      </c>
      <c r="D3149" s="418" t="inlineStr">
        <is>
          <t>L001-104015799</t>
        </is>
      </c>
      <c r="E3149" s="418" t="inlineStr">
        <is>
          <t>PNHTI0040707</t>
        </is>
      </c>
      <c r="F3149" s="419" t="n">
        <v>44832</v>
      </c>
      <c r="G3149" s="420" t="n">
        <v>243316</v>
      </c>
      <c r="H3149" s="418" t="n"/>
      <c r="I3149" s="455" t="n">
        <v>243316</v>
      </c>
      <c r="J3149" s="418">
        <f>IF(L3149&lt;&gt;"",L3149,K3149)</f>
        <v/>
      </c>
      <c r="K3149" s="418">
        <f>IF(AND(T3149=TRUE, U3149=TRUE, V3149=TRUE), IF(W3149&lt;-0.05, "អនុញ្ញាត (អ្នកផ្គត់ផ្គង់ប្រកាសខ្វះ)", "បានប្រកាស (អនុញ្ញាត)"), IF(AND(T3149=FALSE, U3149=FALSE, V3149=FALSE), "ព្យួរទុក (មិនមានទិន្នន័យ)", "ប្រកាសខុស (ព្យួរទុក)"))</f>
        <v/>
      </c>
      <c r="L3149" s="418" t="inlineStr"/>
      <c r="M3149" s="418" t="inlineStr"/>
      <c r="N3149" s="455" t="n"/>
      <c r="O3149" s="455">
        <f>IF(W3149&lt;0,AI3149,I3149)</f>
        <v/>
      </c>
      <c r="P3149" s="455">
        <f>I3149-O3149</f>
        <v/>
      </c>
      <c r="Q3149" s="418" t="n"/>
      <c r="R3149" s="418" t="inlineStr">
        <is>
          <t>PNHTI0040707</t>
        </is>
      </c>
      <c r="S3149" s="418" t="inlineStr"/>
      <c r="T3149" s="418">
        <f>R3149=S3149</f>
        <v/>
      </c>
      <c r="U3149" s="418">
        <f>AND(MONTH(F3149)=MONTH(Y3149), YEAR(F3149)=YEAR(Y3149))</f>
        <v/>
      </c>
      <c r="V3149" s="418">
        <f>AND(AC3149&lt;&gt;"", 'Company information'!D$4&lt;&gt;"", RIGHT(SUBSTITUTE(AC3149,"-",""),9)=RIGHT(SUBSTITUTE('Company information'!D$4,"-",""),9))</f>
        <v/>
      </c>
      <c r="W3149" s="418">
        <f>AI3149-I3149</f>
        <v/>
      </c>
      <c r="X3149" s="455" t="n"/>
      <c r="Y3149" s="417" t="n"/>
      <c r="Z3149" s="418" t="n"/>
      <c r="AA3149" s="418" t="n"/>
      <c r="AB3149" s="418" t="n"/>
      <c r="AC3149" s="418" t="n"/>
      <c r="AD3149" s="418" t="n"/>
      <c r="AE3149" s="455" t="n"/>
      <c r="AF3149" s="455" t="n"/>
      <c r="AG3149" s="455" t="n"/>
      <c r="AH3149" s="455" t="n"/>
      <c r="AI3149" s="455" t="n"/>
      <c r="AJ3149" s="455" t="n"/>
      <c r="AK3149" s="455" t="n"/>
      <c r="AL3149" s="455" t="n"/>
      <c r="AM3149" s="455" t="n"/>
      <c r="AN3149" s="455" t="n"/>
      <c r="AO3149" s="455" t="n"/>
      <c r="AP3149" s="455" t="n"/>
      <c r="AQ3149" s="455" t="n"/>
      <c r="AR3149" s="418" t="n"/>
      <c r="AS3149" s="418" t="n"/>
      <c r="AT3149" s="418" t="n"/>
    </row>
    <row r="3150">
      <c r="A3150" s="417" t="n">
        <v>3141</v>
      </c>
      <c r="B3150" s="418" t="inlineStr">
        <is>
          <t>Terminal Handing charge</t>
        </is>
      </c>
      <c r="C3150" s="418" t="inlineStr">
        <is>
          <t>យូសេន ឡូជីស្ទីក (ខេមបូឌា) ខូ អិលធីឌី</t>
        </is>
      </c>
      <c r="D3150" s="418" t="inlineStr">
        <is>
          <t>L001-104015799</t>
        </is>
      </c>
      <c r="E3150" s="418" t="inlineStr">
        <is>
          <t>PNHTI0040188</t>
        </is>
      </c>
      <c r="F3150" s="419" t="n">
        <v>44817</v>
      </c>
      <c r="G3150" s="420" t="n">
        <v>372408</v>
      </c>
      <c r="H3150" s="418" t="n"/>
      <c r="I3150" s="455" t="n">
        <v>372408</v>
      </c>
      <c r="J3150" s="418">
        <f>IF(L3150&lt;&gt;"",L3150,K3150)</f>
        <v/>
      </c>
      <c r="K3150" s="418">
        <f>IF(AND(T3150=TRUE, U3150=TRUE, V3150=TRUE), IF(W3150&lt;-0.05, "អនុញ្ញាត (អ្នកផ្គត់ផ្គង់ប្រកាសខ្វះ)", "បានប្រកាស (អនុញ្ញាត)"), IF(AND(T3150=FALSE, U3150=FALSE, V3150=FALSE), "ព្យួរទុក (មិនមានទិន្នន័យ)", "ប្រកាសខុស (ព្យួរទុក)"))</f>
        <v/>
      </c>
      <c r="L3150" s="418" t="inlineStr"/>
      <c r="M3150" s="418" t="inlineStr"/>
      <c r="N3150" s="455" t="n"/>
      <c r="O3150" s="455">
        <f>IF(W3150&lt;0,AI3150,I3150)</f>
        <v/>
      </c>
      <c r="P3150" s="455">
        <f>I3150-O3150</f>
        <v/>
      </c>
      <c r="Q3150" s="418" t="n"/>
      <c r="R3150" s="418" t="inlineStr">
        <is>
          <t>PNHTI0040188</t>
        </is>
      </c>
      <c r="S3150" s="418" t="inlineStr"/>
      <c r="T3150" s="418">
        <f>R3150=S3150</f>
        <v/>
      </c>
      <c r="U3150" s="418">
        <f>AND(MONTH(F3150)=MONTH(Y3150), YEAR(F3150)=YEAR(Y3150))</f>
        <v/>
      </c>
      <c r="V3150" s="418">
        <f>AND(AC3150&lt;&gt;"", 'Company information'!D$4&lt;&gt;"", RIGHT(SUBSTITUTE(AC3150,"-",""),9)=RIGHT(SUBSTITUTE('Company information'!D$4,"-",""),9))</f>
        <v/>
      </c>
      <c r="W3150" s="418">
        <f>AI3150-I3150</f>
        <v/>
      </c>
      <c r="X3150" s="455" t="n"/>
      <c r="Y3150" s="417" t="n"/>
      <c r="Z3150" s="418" t="n"/>
      <c r="AA3150" s="418" t="n"/>
      <c r="AB3150" s="418" t="n"/>
      <c r="AC3150" s="418" t="n"/>
      <c r="AD3150" s="418" t="n"/>
      <c r="AE3150" s="455" t="n"/>
      <c r="AF3150" s="455" t="n"/>
      <c r="AG3150" s="455" t="n"/>
      <c r="AH3150" s="455" t="n"/>
      <c r="AI3150" s="455" t="n"/>
      <c r="AJ3150" s="455" t="n"/>
      <c r="AK3150" s="455" t="n"/>
      <c r="AL3150" s="455" t="n"/>
      <c r="AM3150" s="455" t="n"/>
      <c r="AN3150" s="455" t="n"/>
      <c r="AO3150" s="455" t="n"/>
      <c r="AP3150" s="455" t="n"/>
      <c r="AQ3150" s="455" t="n"/>
      <c r="AR3150" s="418" t="n"/>
      <c r="AS3150" s="418" t="n"/>
      <c r="AT3150" s="418" t="n"/>
    </row>
    <row r="3151">
      <c r="A3151" s="417" t="n">
        <v>3142</v>
      </c>
      <c r="B3151" s="418" t="inlineStr">
        <is>
          <t>Lift-On &amp; Lift-Off and Storage charges</t>
        </is>
      </c>
      <c r="C3151" s="418" t="inlineStr">
        <is>
          <t>កំពង់ផែស្វយ័តក្រុងព្រះសីហនុ</t>
        </is>
      </c>
      <c r="D3151" s="418" t="inlineStr">
        <is>
          <t>L001-100044638</t>
        </is>
      </c>
      <c r="E3151" s="418" t="inlineStr">
        <is>
          <t>160355</t>
        </is>
      </c>
      <c r="F3151" s="419" t="n">
        <v>44629</v>
      </c>
      <c r="G3151" s="420" t="n">
        <v>81556</v>
      </c>
      <c r="H3151" s="418" t="n"/>
      <c r="I3151" s="455" t="n">
        <v>81556</v>
      </c>
      <c r="J3151" s="418">
        <f>IF(L3151&lt;&gt;"",L3151,K3151)</f>
        <v/>
      </c>
      <c r="K3151" s="418">
        <f>IF(AND(T3151=TRUE, U3151=TRUE, V3151=TRUE), IF(W3151&lt;-0.05, "អនុញ្ញាត (អ្នកផ្គត់ផ្គង់ប្រកាសខ្វះ)", "បានប្រកាស (អនុញ្ញាត)"), IF(AND(T3151=FALSE, U3151=FALSE, V3151=FALSE), "ព្យួរទុក (មិនមានទិន្នន័យ)", "ប្រកាសខុស (ព្យួរទុក)"))</f>
        <v/>
      </c>
      <c r="L3151" s="418" t="inlineStr"/>
      <c r="M3151" s="418" t="inlineStr"/>
      <c r="N3151" s="455" t="n"/>
      <c r="O3151" s="455">
        <f>IF(W3151&lt;0,AI3151,I3151)</f>
        <v/>
      </c>
      <c r="P3151" s="455">
        <f>I3151-O3151</f>
        <v/>
      </c>
      <c r="Q3151" s="418" t="n"/>
      <c r="R3151" s="418" t="inlineStr">
        <is>
          <t>160355</t>
        </is>
      </c>
      <c r="S3151" s="418" t="inlineStr"/>
      <c r="T3151" s="418">
        <f>R3151=S3151</f>
        <v/>
      </c>
      <c r="U3151" s="418">
        <f>AND(MONTH(F3151)=MONTH(Y3151), YEAR(F3151)=YEAR(Y3151))</f>
        <v/>
      </c>
      <c r="V3151" s="418">
        <f>AND(AC3151&lt;&gt;"", 'Company information'!D$4&lt;&gt;"", RIGHT(SUBSTITUTE(AC3151,"-",""),9)=RIGHT(SUBSTITUTE('Company information'!D$4,"-",""),9))</f>
        <v/>
      </c>
      <c r="W3151" s="418">
        <f>AI3151-I3151</f>
        <v/>
      </c>
      <c r="X3151" s="455" t="n"/>
      <c r="Y3151" s="417" t="n"/>
      <c r="Z3151" s="418" t="n"/>
      <c r="AA3151" s="418" t="n"/>
      <c r="AB3151" s="418" t="n"/>
      <c r="AC3151" s="418" t="n"/>
      <c r="AD3151" s="418" t="n"/>
      <c r="AE3151" s="455" t="n"/>
      <c r="AF3151" s="455" t="n"/>
      <c r="AG3151" s="455" t="n"/>
      <c r="AH3151" s="455" t="n"/>
      <c r="AI3151" s="455" t="n"/>
      <c r="AJ3151" s="455" t="n"/>
      <c r="AK3151" s="455" t="n"/>
      <c r="AL3151" s="455" t="n"/>
      <c r="AM3151" s="455" t="n"/>
      <c r="AN3151" s="455" t="n"/>
      <c r="AO3151" s="455" t="n"/>
      <c r="AP3151" s="455" t="n"/>
      <c r="AQ3151" s="455" t="n"/>
      <c r="AR3151" s="418" t="n"/>
      <c r="AS3151" s="418" t="n"/>
      <c r="AT3151" s="418" t="n"/>
    </row>
    <row r="3152">
      <c r="A3152" s="417" t="n">
        <v>3143</v>
      </c>
      <c r="B3152" s="418" t="inlineStr">
        <is>
          <t>KHCIC</t>
        </is>
      </c>
      <c r="C3152" s="418" t="inlineStr">
        <is>
          <t>អេសអាយធីស៊ី ខិនថេនើរ ឡាញ (ខេមបូឌា)</t>
        </is>
      </c>
      <c r="D3152" s="418" t="inlineStr">
        <is>
          <t>L001-107035863</t>
        </is>
      </c>
      <c r="E3152" s="418" t="inlineStr">
        <is>
          <t>SITC2022-018732</t>
        </is>
      </c>
      <c r="F3152" s="419" t="n">
        <v>44570</v>
      </c>
      <c r="G3152" s="420" t="n">
        <v>347379</v>
      </c>
      <c r="H3152" s="418" t="n"/>
      <c r="I3152" s="455" t="n">
        <v>347379</v>
      </c>
      <c r="J3152" s="418">
        <f>IF(L3152&lt;&gt;"",L3152,K3152)</f>
        <v/>
      </c>
      <c r="K3152" s="418">
        <f>IF(AND(T3152=TRUE, U3152=TRUE, V3152=TRUE), IF(W3152&lt;-0.05, "អនុញ្ញាត (អ្នកផ្គត់ផ្គង់ប្រកាសខ្វះ)", "បានប្រកាស (អនុញ្ញាត)"), IF(AND(T3152=FALSE, U3152=FALSE, V3152=FALSE), "ព្យួរទុក (មិនមានទិន្នន័យ)", "ប្រកាសខុស (ព្យួរទុក)"))</f>
        <v/>
      </c>
      <c r="L3152" s="418" t="inlineStr"/>
      <c r="M3152" s="418" t="inlineStr"/>
      <c r="N3152" s="455" t="n"/>
      <c r="O3152" s="455">
        <f>IF(W3152&lt;0,AI3152,I3152)</f>
        <v/>
      </c>
      <c r="P3152" s="455">
        <f>I3152-O3152</f>
        <v/>
      </c>
      <c r="Q3152" s="418" t="n"/>
      <c r="R3152" s="418" t="inlineStr">
        <is>
          <t>SITC2022-018732</t>
        </is>
      </c>
      <c r="S3152" s="418" t="inlineStr"/>
      <c r="T3152" s="418">
        <f>R3152=S3152</f>
        <v/>
      </c>
      <c r="U3152" s="418">
        <f>AND(MONTH(F3152)=MONTH(Y3152), YEAR(F3152)=YEAR(Y3152))</f>
        <v/>
      </c>
      <c r="V3152" s="418">
        <f>AND(AC3152&lt;&gt;"", 'Company information'!D$4&lt;&gt;"", RIGHT(SUBSTITUTE(AC3152,"-",""),9)=RIGHT(SUBSTITUTE('Company information'!D$4,"-",""),9))</f>
        <v/>
      </c>
      <c r="W3152" s="418">
        <f>AI3152-I3152</f>
        <v/>
      </c>
      <c r="X3152" s="455" t="n"/>
      <c r="Y3152" s="417" t="n"/>
      <c r="Z3152" s="418" t="n"/>
      <c r="AA3152" s="418" t="n"/>
      <c r="AB3152" s="418" t="n"/>
      <c r="AC3152" s="418" t="n"/>
      <c r="AD3152" s="418" t="n"/>
      <c r="AE3152" s="455" t="n"/>
      <c r="AF3152" s="455" t="n"/>
      <c r="AG3152" s="455" t="n"/>
      <c r="AH3152" s="455" t="n"/>
      <c r="AI3152" s="455" t="n"/>
      <c r="AJ3152" s="455" t="n"/>
      <c r="AK3152" s="455" t="n"/>
      <c r="AL3152" s="455" t="n"/>
      <c r="AM3152" s="455" t="n"/>
      <c r="AN3152" s="455" t="n"/>
      <c r="AO3152" s="455" t="n"/>
      <c r="AP3152" s="455" t="n"/>
      <c r="AQ3152" s="455" t="n"/>
      <c r="AR3152" s="418" t="n"/>
      <c r="AS3152" s="418" t="n"/>
      <c r="AT3152" s="418" t="n"/>
    </row>
    <row r="3153">
      <c r="A3153" s="417" t="n">
        <v>3144</v>
      </c>
      <c r="B3153" s="418" t="inlineStr">
        <is>
          <t>Clearance &amp; Trucking Fee</t>
        </is>
      </c>
      <c r="C3153" s="418" t="inlineStr">
        <is>
          <t>ហាវតាយ អ៊ិនធើណេសិនណល ឡូជីស្ទីក ឯ.ក</t>
        </is>
      </c>
      <c r="D3153" s="418" t="inlineStr">
        <is>
          <t>K007-902202863</t>
        </is>
      </c>
      <c r="E3153" s="418" t="inlineStr">
        <is>
          <t>HT220034</t>
        </is>
      </c>
      <c r="F3153" s="419" t="n">
        <v>44834</v>
      </c>
      <c r="G3153" s="420" t="n">
        <v>495240</v>
      </c>
      <c r="H3153" s="418" t="n"/>
      <c r="I3153" s="455" t="n">
        <v>495240</v>
      </c>
      <c r="J3153" s="418">
        <f>IF(L3153&lt;&gt;"",L3153,K3153)</f>
        <v/>
      </c>
      <c r="K3153" s="418">
        <f>IF(AND(T3153=TRUE, U3153=TRUE, V3153=TRUE), IF(W3153&lt;-0.05, "អនុញ្ញាត (អ្នកផ្គត់ផ្គង់ប្រកាសខ្វះ)", "បានប្រកាស (អនុញ្ញាត)"), IF(AND(T3153=FALSE, U3153=FALSE, V3153=FALSE), "ព្យួរទុក (មិនមានទិន្នន័យ)", "ប្រកាសខុស (ព្យួរទុក)"))</f>
        <v/>
      </c>
      <c r="L3153" s="418" t="inlineStr"/>
      <c r="M3153" s="418" t="inlineStr"/>
      <c r="N3153" s="455" t="n"/>
      <c r="O3153" s="455">
        <f>IF(W3153&lt;0,AI3153,I3153)</f>
        <v/>
      </c>
      <c r="P3153" s="455">
        <f>I3153-O3153</f>
        <v/>
      </c>
      <c r="Q3153" s="418" t="n"/>
      <c r="R3153" s="418" t="inlineStr">
        <is>
          <t>HT220034</t>
        </is>
      </c>
      <c r="S3153" s="418" t="inlineStr"/>
      <c r="T3153" s="418">
        <f>R3153=S3153</f>
        <v/>
      </c>
      <c r="U3153" s="418">
        <f>AND(MONTH(F3153)=MONTH(Y3153), YEAR(F3153)=YEAR(Y3153))</f>
        <v/>
      </c>
      <c r="V3153" s="418">
        <f>AND(AC3153&lt;&gt;"", 'Company information'!D$4&lt;&gt;"", RIGHT(SUBSTITUTE(AC3153,"-",""),9)=RIGHT(SUBSTITUTE('Company information'!D$4,"-",""),9))</f>
        <v/>
      </c>
      <c r="W3153" s="418">
        <f>AI3153-I3153</f>
        <v/>
      </c>
      <c r="X3153" s="455" t="n"/>
      <c r="Y3153" s="417" t="n"/>
      <c r="Z3153" s="418" t="n"/>
      <c r="AA3153" s="418" t="n"/>
      <c r="AB3153" s="418" t="n"/>
      <c r="AC3153" s="418" t="n"/>
      <c r="AD3153" s="418" t="n"/>
      <c r="AE3153" s="455" t="n"/>
      <c r="AF3153" s="455" t="n"/>
      <c r="AG3153" s="455" t="n"/>
      <c r="AH3153" s="455" t="n"/>
      <c r="AI3153" s="455" t="n"/>
      <c r="AJ3153" s="455" t="n"/>
      <c r="AK3153" s="455" t="n"/>
      <c r="AL3153" s="455" t="n"/>
      <c r="AM3153" s="455" t="n"/>
      <c r="AN3153" s="455" t="n"/>
      <c r="AO3153" s="455" t="n"/>
      <c r="AP3153" s="455" t="n"/>
      <c r="AQ3153" s="455" t="n"/>
      <c r="AR3153" s="418" t="n"/>
      <c r="AS3153" s="418" t="n"/>
      <c r="AT3153" s="418" t="n"/>
    </row>
    <row r="3154">
      <c r="A3154" s="417" t="n">
        <v>3145</v>
      </c>
      <c r="B3154" s="418" t="inlineStr">
        <is>
          <t>Lift-On &amp; Lift-Off</t>
        </is>
      </c>
      <c r="C3154" s="418" t="inlineStr">
        <is>
          <t>កំពង់ផែស្វយ័តក្រុងព្រះសីហនុ</t>
        </is>
      </c>
      <c r="D3154" s="418" t="inlineStr">
        <is>
          <t>L001-100044638</t>
        </is>
      </c>
      <c r="E3154" s="418" t="inlineStr">
        <is>
          <t>161862</t>
        </is>
      </c>
      <c r="F3154" s="419" t="n">
        <v>44751</v>
      </c>
      <c r="G3154" s="420" t="n">
        <v>71723</v>
      </c>
      <c r="H3154" s="418" t="n"/>
      <c r="I3154" s="455" t="n">
        <v>71723</v>
      </c>
      <c r="J3154" s="418">
        <f>IF(L3154&lt;&gt;"",L3154,K3154)</f>
        <v/>
      </c>
      <c r="K3154" s="418">
        <f>IF(AND(T3154=TRUE, U3154=TRUE, V3154=TRUE), IF(W3154&lt;-0.05, "អនុញ្ញាត (អ្នកផ្គត់ផ្គង់ប្រកាសខ្វះ)", "បានប្រកាស (អនុញ្ញាត)"), IF(AND(T3154=FALSE, U3154=FALSE, V3154=FALSE), "ព្យួរទុក (មិនមានទិន្នន័យ)", "ប្រកាសខុស (ព្យួរទុក)"))</f>
        <v/>
      </c>
      <c r="L3154" s="418" t="inlineStr"/>
      <c r="M3154" s="418" t="inlineStr"/>
      <c r="N3154" s="455" t="n"/>
      <c r="O3154" s="455">
        <f>IF(W3154&lt;0,AI3154,I3154)</f>
        <v/>
      </c>
      <c r="P3154" s="455">
        <f>I3154-O3154</f>
        <v/>
      </c>
      <c r="Q3154" s="418" t="n"/>
      <c r="R3154" s="418" t="inlineStr">
        <is>
          <t>161862</t>
        </is>
      </c>
      <c r="S3154" s="418" t="inlineStr"/>
      <c r="T3154" s="418">
        <f>R3154=S3154</f>
        <v/>
      </c>
      <c r="U3154" s="418">
        <f>AND(MONTH(F3154)=MONTH(Y3154), YEAR(F3154)=YEAR(Y3154))</f>
        <v/>
      </c>
      <c r="V3154" s="418">
        <f>AND(AC3154&lt;&gt;"", 'Company information'!D$4&lt;&gt;"", RIGHT(SUBSTITUTE(AC3154,"-",""),9)=RIGHT(SUBSTITUTE('Company information'!D$4,"-",""),9))</f>
        <v/>
      </c>
      <c r="W3154" s="418">
        <f>AI3154-I3154</f>
        <v/>
      </c>
      <c r="X3154" s="455" t="n"/>
      <c r="Y3154" s="417" t="n"/>
      <c r="Z3154" s="418" t="n"/>
      <c r="AA3154" s="418" t="n"/>
      <c r="AB3154" s="418" t="n"/>
      <c r="AC3154" s="418" t="n"/>
      <c r="AD3154" s="418" t="n"/>
      <c r="AE3154" s="455" t="n"/>
      <c r="AF3154" s="455" t="n"/>
      <c r="AG3154" s="455" t="n"/>
      <c r="AH3154" s="455" t="n"/>
      <c r="AI3154" s="455" t="n"/>
      <c r="AJ3154" s="455" t="n"/>
      <c r="AK3154" s="455" t="n"/>
      <c r="AL3154" s="455" t="n"/>
      <c r="AM3154" s="455" t="n"/>
      <c r="AN3154" s="455" t="n"/>
      <c r="AO3154" s="455" t="n"/>
      <c r="AP3154" s="455" t="n"/>
      <c r="AQ3154" s="455" t="n"/>
      <c r="AR3154" s="418" t="n"/>
      <c r="AS3154" s="418" t="n"/>
      <c r="AT3154" s="418" t="n"/>
    </row>
    <row r="3155">
      <c r="A3155" s="417" t="n">
        <v>3146</v>
      </c>
      <c r="B3155" s="418" t="inlineStr">
        <is>
          <t>KHCIC</t>
        </is>
      </c>
      <c r="C3155" s="418" t="inlineStr">
        <is>
          <t>អេសអាយធីស៊ី ខិនថេនើរ ឡាញ (ខេមបូឌា)</t>
        </is>
      </c>
      <c r="D3155" s="418" t="inlineStr">
        <is>
          <t>L001-107035863</t>
        </is>
      </c>
      <c r="E3155" s="418" t="inlineStr">
        <is>
          <t>SITC2022-019004</t>
        </is>
      </c>
      <c r="F3155" s="419" t="n">
        <v>44570</v>
      </c>
      <c r="G3155" s="420" t="n">
        <v>434238</v>
      </c>
      <c r="H3155" s="418" t="n"/>
      <c r="I3155" s="455" t="n">
        <v>434238</v>
      </c>
      <c r="J3155" s="418">
        <f>IF(L3155&lt;&gt;"",L3155,K3155)</f>
        <v/>
      </c>
      <c r="K3155" s="418">
        <f>IF(AND(T3155=TRUE, U3155=TRUE, V3155=TRUE), IF(W3155&lt;-0.05, "អនុញ្ញាត (អ្នកផ្គត់ផ្គង់ប្រកាសខ្វះ)", "បានប្រកាស (អនុញ្ញាត)"), IF(AND(T3155=FALSE, U3155=FALSE, V3155=FALSE), "ព្យួរទុក (មិនមានទិន្នន័យ)", "ប្រកាសខុស (ព្យួរទុក)"))</f>
        <v/>
      </c>
      <c r="L3155" s="418" t="inlineStr"/>
      <c r="M3155" s="418" t="inlineStr"/>
      <c r="N3155" s="455" t="n"/>
      <c r="O3155" s="455">
        <f>IF(W3155&lt;0,AI3155,I3155)</f>
        <v/>
      </c>
      <c r="P3155" s="455">
        <f>I3155-O3155</f>
        <v/>
      </c>
      <c r="Q3155" s="418" t="n"/>
      <c r="R3155" s="418" t="inlineStr">
        <is>
          <t>SITC2022-019004</t>
        </is>
      </c>
      <c r="S3155" s="418" t="inlineStr"/>
      <c r="T3155" s="418">
        <f>R3155=S3155</f>
        <v/>
      </c>
      <c r="U3155" s="418">
        <f>AND(MONTH(F3155)=MONTH(Y3155), YEAR(F3155)=YEAR(Y3155))</f>
        <v/>
      </c>
      <c r="V3155" s="418">
        <f>AND(AC3155&lt;&gt;"", 'Company information'!D$4&lt;&gt;"", RIGHT(SUBSTITUTE(AC3155,"-",""),9)=RIGHT(SUBSTITUTE('Company information'!D$4,"-",""),9))</f>
        <v/>
      </c>
      <c r="W3155" s="418">
        <f>AI3155-I3155</f>
        <v/>
      </c>
      <c r="X3155" s="455" t="n"/>
      <c r="Y3155" s="417" t="n"/>
      <c r="Z3155" s="418" t="n"/>
      <c r="AA3155" s="418" t="n"/>
      <c r="AB3155" s="418" t="n"/>
      <c r="AC3155" s="418" t="n"/>
      <c r="AD3155" s="418" t="n"/>
      <c r="AE3155" s="455" t="n"/>
      <c r="AF3155" s="455" t="n"/>
      <c r="AG3155" s="455" t="n"/>
      <c r="AH3155" s="455" t="n"/>
      <c r="AI3155" s="455" t="n"/>
      <c r="AJ3155" s="455" t="n"/>
      <c r="AK3155" s="455" t="n"/>
      <c r="AL3155" s="455" t="n"/>
      <c r="AM3155" s="455" t="n"/>
      <c r="AN3155" s="455" t="n"/>
      <c r="AO3155" s="455" t="n"/>
      <c r="AP3155" s="455" t="n"/>
      <c r="AQ3155" s="455" t="n"/>
      <c r="AR3155" s="418" t="n"/>
      <c r="AS3155" s="418" t="n"/>
      <c r="AT3155" s="418" t="n"/>
    </row>
    <row r="3156">
      <c r="A3156" s="417" t="n">
        <v>3147</v>
      </c>
      <c r="B3156" s="418" t="inlineStr">
        <is>
          <t>Clearance &amp; Trucking Fee</t>
        </is>
      </c>
      <c r="C3156" s="418" t="inlineStr">
        <is>
          <t>ហាវតាយ អ៊ិនធើណេសិនណល ឡូជីស្ទីក ឯ.ក</t>
        </is>
      </c>
      <c r="D3156" s="418" t="inlineStr">
        <is>
          <t>K007-902202863</t>
        </is>
      </c>
      <c r="E3156" s="418" t="inlineStr">
        <is>
          <t>HT220033</t>
        </is>
      </c>
      <c r="F3156" s="419" t="n">
        <v>44834</v>
      </c>
      <c r="G3156" s="420" t="n">
        <v>503494</v>
      </c>
      <c r="H3156" s="418" t="n"/>
      <c r="I3156" s="455" t="n">
        <v>503494</v>
      </c>
      <c r="J3156" s="418">
        <f>IF(L3156&lt;&gt;"",L3156,K3156)</f>
        <v/>
      </c>
      <c r="K3156" s="418">
        <f>IF(AND(T3156=TRUE, U3156=TRUE, V3156=TRUE), IF(W3156&lt;-0.05, "អនុញ្ញាត (អ្នកផ្គត់ផ្គង់ប្រកាសខ្វះ)", "បានប្រកាស (អនុញ្ញាត)"), IF(AND(T3156=FALSE, U3156=FALSE, V3156=FALSE), "ព្យួរទុក (មិនមានទិន្នន័យ)", "ប្រកាសខុស (ព្យួរទុក)"))</f>
        <v/>
      </c>
      <c r="L3156" s="418" t="inlineStr"/>
      <c r="M3156" s="418" t="inlineStr"/>
      <c r="N3156" s="455" t="n"/>
      <c r="O3156" s="455">
        <f>IF(W3156&lt;0,AI3156,I3156)</f>
        <v/>
      </c>
      <c r="P3156" s="455">
        <f>I3156-O3156</f>
        <v/>
      </c>
      <c r="Q3156" s="418" t="n"/>
      <c r="R3156" s="418" t="inlineStr">
        <is>
          <t>HT220033</t>
        </is>
      </c>
      <c r="S3156" s="418" t="inlineStr"/>
      <c r="T3156" s="418">
        <f>R3156=S3156</f>
        <v/>
      </c>
      <c r="U3156" s="418">
        <f>AND(MONTH(F3156)=MONTH(Y3156), YEAR(F3156)=YEAR(Y3156))</f>
        <v/>
      </c>
      <c r="V3156" s="418">
        <f>AND(AC3156&lt;&gt;"", 'Company information'!D$4&lt;&gt;"", RIGHT(SUBSTITUTE(AC3156,"-",""),9)=RIGHT(SUBSTITUTE('Company information'!D$4,"-",""),9))</f>
        <v/>
      </c>
      <c r="W3156" s="418">
        <f>AI3156-I3156</f>
        <v/>
      </c>
      <c r="X3156" s="455" t="n"/>
      <c r="Y3156" s="417" t="n"/>
      <c r="Z3156" s="418" t="n"/>
      <c r="AA3156" s="418" t="n"/>
      <c r="AB3156" s="418" t="n"/>
      <c r="AC3156" s="418" t="n"/>
      <c r="AD3156" s="418" t="n"/>
      <c r="AE3156" s="455" t="n"/>
      <c r="AF3156" s="455" t="n"/>
      <c r="AG3156" s="455" t="n"/>
      <c r="AH3156" s="455" t="n"/>
      <c r="AI3156" s="455" t="n"/>
      <c r="AJ3156" s="455" t="n"/>
      <c r="AK3156" s="455" t="n"/>
      <c r="AL3156" s="455" t="n"/>
      <c r="AM3156" s="455" t="n"/>
      <c r="AN3156" s="455" t="n"/>
      <c r="AO3156" s="455" t="n"/>
      <c r="AP3156" s="455" t="n"/>
      <c r="AQ3156" s="455" t="n"/>
      <c r="AR3156" s="418" t="n"/>
      <c r="AS3156" s="418" t="n"/>
      <c r="AT3156" s="418" t="n"/>
    </row>
    <row r="3157">
      <c r="A3157" s="417" t="n">
        <v>3148</v>
      </c>
      <c r="B3157" s="418" t="inlineStr">
        <is>
          <t>Lift-On &amp; Lift-Off and Storage charges</t>
        </is>
      </c>
      <c r="C3157" s="418" t="inlineStr">
        <is>
          <t>កំពង់ផែស្វយ័តក្រុងព្រះសីហនុ</t>
        </is>
      </c>
      <c r="D3157" s="418" t="inlineStr">
        <is>
          <t>L001-100044638</t>
        </is>
      </c>
      <c r="E3157" s="418" t="inlineStr">
        <is>
          <t>160356</t>
        </is>
      </c>
      <c r="F3157" s="419" t="n">
        <v>44629</v>
      </c>
      <c r="G3157" s="420" t="n">
        <v>50664</v>
      </c>
      <c r="H3157" s="418" t="n"/>
      <c r="I3157" s="455" t="n">
        <v>50664</v>
      </c>
      <c r="J3157" s="418">
        <f>IF(L3157&lt;&gt;"",L3157,K3157)</f>
        <v/>
      </c>
      <c r="K3157" s="418">
        <f>IF(AND(T3157=TRUE, U3157=TRUE, V3157=TRUE), IF(W3157&lt;-0.05, "អនុញ្ញាត (អ្នកផ្គត់ផ្គង់ប្រកាសខ្វះ)", "បានប្រកាស (អនុញ្ញាត)"), IF(AND(T3157=FALSE, U3157=FALSE, V3157=FALSE), "ព្យួរទុក (មិនមានទិន្នន័យ)", "ប្រកាសខុស (ព្យួរទុក)"))</f>
        <v/>
      </c>
      <c r="L3157" s="418" t="inlineStr"/>
      <c r="M3157" s="418" t="inlineStr"/>
      <c r="N3157" s="455" t="n"/>
      <c r="O3157" s="455">
        <f>IF(W3157&lt;0,AI3157,I3157)</f>
        <v/>
      </c>
      <c r="P3157" s="455">
        <f>I3157-O3157</f>
        <v/>
      </c>
      <c r="Q3157" s="418" t="n"/>
      <c r="R3157" s="418" t="inlineStr">
        <is>
          <t>160356</t>
        </is>
      </c>
      <c r="S3157" s="418" t="inlineStr"/>
      <c r="T3157" s="418">
        <f>R3157=S3157</f>
        <v/>
      </c>
      <c r="U3157" s="418">
        <f>AND(MONTH(F3157)=MONTH(Y3157), YEAR(F3157)=YEAR(Y3157))</f>
        <v/>
      </c>
      <c r="V3157" s="418">
        <f>AND(AC3157&lt;&gt;"", 'Company information'!D$4&lt;&gt;"", RIGHT(SUBSTITUTE(AC3157,"-",""),9)=RIGHT(SUBSTITUTE('Company information'!D$4,"-",""),9))</f>
        <v/>
      </c>
      <c r="W3157" s="418">
        <f>AI3157-I3157</f>
        <v/>
      </c>
      <c r="X3157" s="455" t="n"/>
      <c r="Y3157" s="417" t="n"/>
      <c r="Z3157" s="418" t="n"/>
      <c r="AA3157" s="418" t="n"/>
      <c r="AB3157" s="418" t="n"/>
      <c r="AC3157" s="418" t="n"/>
      <c r="AD3157" s="418" t="n"/>
      <c r="AE3157" s="455" t="n"/>
      <c r="AF3157" s="455" t="n"/>
      <c r="AG3157" s="455" t="n"/>
      <c r="AH3157" s="455" t="n"/>
      <c r="AI3157" s="455" t="n"/>
      <c r="AJ3157" s="455" t="n"/>
      <c r="AK3157" s="455" t="n"/>
      <c r="AL3157" s="455" t="n"/>
      <c r="AM3157" s="455" t="n"/>
      <c r="AN3157" s="455" t="n"/>
      <c r="AO3157" s="455" t="n"/>
      <c r="AP3157" s="455" t="n"/>
      <c r="AQ3157" s="455" t="n"/>
      <c r="AR3157" s="418" t="n"/>
      <c r="AS3157" s="418" t="n"/>
      <c r="AT3157" s="418" t="n"/>
    </row>
    <row r="3158">
      <c r="A3158" s="417" t="n">
        <v>3149</v>
      </c>
      <c r="B3158" s="418" t="inlineStr">
        <is>
          <t>KHCIC</t>
        </is>
      </c>
      <c r="C3158" s="418" t="inlineStr">
        <is>
          <t>អេសអាយធីស៊ី ខិនថេនើរ ឡាញ (ខេមបូឌា)</t>
        </is>
      </c>
      <c r="D3158" s="418" t="inlineStr">
        <is>
          <t>L001-107035863</t>
        </is>
      </c>
      <c r="E3158" s="418" t="inlineStr">
        <is>
          <t>SITC2022-018748</t>
        </is>
      </c>
      <c r="F3158" s="419" t="n">
        <v>44830</v>
      </c>
      <c r="G3158" s="420" t="n">
        <v>228161</v>
      </c>
      <c r="H3158" s="418" t="n"/>
      <c r="I3158" s="455" t="n">
        <v>228161</v>
      </c>
      <c r="J3158" s="418">
        <f>IF(L3158&lt;&gt;"",L3158,K3158)</f>
        <v/>
      </c>
      <c r="K3158" s="418">
        <f>IF(AND(T3158=TRUE, U3158=TRUE, V3158=TRUE), IF(W3158&lt;-0.05, "អនុញ្ញាត (អ្នកផ្គត់ផ្គង់ប្រកាសខ្វះ)", "បានប្រកាស (អនុញ្ញាត)"), IF(AND(T3158=FALSE, U3158=FALSE, V3158=FALSE), "ព្យួរទុក (មិនមានទិន្នន័យ)", "ប្រកាសខុស (ព្យួរទុក)"))</f>
        <v/>
      </c>
      <c r="L3158" s="418" t="inlineStr"/>
      <c r="M3158" s="418" t="inlineStr"/>
      <c r="N3158" s="455" t="n"/>
      <c r="O3158" s="455">
        <f>IF(W3158&lt;0,AI3158,I3158)</f>
        <v/>
      </c>
      <c r="P3158" s="455">
        <f>I3158-O3158</f>
        <v/>
      </c>
      <c r="Q3158" s="418" t="n"/>
      <c r="R3158" s="418" t="inlineStr">
        <is>
          <t>SITC2022-018748</t>
        </is>
      </c>
      <c r="S3158" s="418" t="inlineStr"/>
      <c r="T3158" s="418">
        <f>R3158=S3158</f>
        <v/>
      </c>
      <c r="U3158" s="418">
        <f>AND(MONTH(F3158)=MONTH(Y3158), YEAR(F3158)=YEAR(Y3158))</f>
        <v/>
      </c>
      <c r="V3158" s="418">
        <f>AND(AC3158&lt;&gt;"", 'Company information'!D$4&lt;&gt;"", RIGHT(SUBSTITUTE(AC3158,"-",""),9)=RIGHT(SUBSTITUTE('Company information'!D$4,"-",""),9))</f>
        <v/>
      </c>
      <c r="W3158" s="418">
        <f>AI3158-I3158</f>
        <v/>
      </c>
      <c r="X3158" s="455" t="n"/>
      <c r="Y3158" s="417" t="n"/>
      <c r="Z3158" s="418" t="n"/>
      <c r="AA3158" s="418" t="n"/>
      <c r="AB3158" s="418" t="n"/>
      <c r="AC3158" s="418" t="n"/>
      <c r="AD3158" s="418" t="n"/>
      <c r="AE3158" s="455" t="n"/>
      <c r="AF3158" s="455" t="n"/>
      <c r="AG3158" s="455" t="n"/>
      <c r="AH3158" s="455" t="n"/>
      <c r="AI3158" s="455" t="n"/>
      <c r="AJ3158" s="455" t="n"/>
      <c r="AK3158" s="455" t="n"/>
      <c r="AL3158" s="455" t="n"/>
      <c r="AM3158" s="455" t="n"/>
      <c r="AN3158" s="455" t="n"/>
      <c r="AO3158" s="455" t="n"/>
      <c r="AP3158" s="455" t="n"/>
      <c r="AQ3158" s="455" t="n"/>
      <c r="AR3158" s="418" t="n"/>
      <c r="AS3158" s="418" t="n"/>
      <c r="AT3158" s="418" t="n"/>
    </row>
    <row r="3159">
      <c r="A3159" s="417" t="n">
        <v>3150</v>
      </c>
      <c r="B3159" s="418" t="inlineStr">
        <is>
          <t>Clearance &amp; Trucking Fee</t>
        </is>
      </c>
      <c r="C3159" s="418" t="inlineStr">
        <is>
          <t>ហាវតាយ អ៊ិនធើណេសិនណល ឡូជីស្ទីក ឯ.ក</t>
        </is>
      </c>
      <c r="D3159" s="418" t="inlineStr">
        <is>
          <t>K007-902202863</t>
        </is>
      </c>
      <c r="E3159" s="418" t="inlineStr">
        <is>
          <t>HT220032</t>
        </is>
      </c>
      <c r="F3159" s="419" t="n">
        <v>44834</v>
      </c>
      <c r="G3159" s="420" t="n">
        <v>251747</v>
      </c>
      <c r="H3159" s="418" t="n"/>
      <c r="I3159" s="455" t="n">
        <v>251747</v>
      </c>
      <c r="J3159" s="418">
        <f>IF(L3159&lt;&gt;"",L3159,K3159)</f>
        <v/>
      </c>
      <c r="K3159" s="418">
        <f>IF(AND(T3159=TRUE, U3159=TRUE, V3159=TRUE), IF(W3159&lt;-0.05, "អនុញ្ញាត (អ្នកផ្គត់ផ្គង់ប្រកាសខ្វះ)", "បានប្រកាស (អនុញ្ញាត)"), IF(AND(T3159=FALSE, U3159=FALSE, V3159=FALSE), "ព្យួរទុក (មិនមានទិន្នន័យ)", "ប្រកាសខុស (ព្យួរទុក)"))</f>
        <v/>
      </c>
      <c r="L3159" s="418" t="inlineStr"/>
      <c r="M3159" s="418" t="inlineStr"/>
      <c r="N3159" s="455" t="n"/>
      <c r="O3159" s="455">
        <f>IF(W3159&lt;0,AI3159,I3159)</f>
        <v/>
      </c>
      <c r="P3159" s="455">
        <f>I3159-O3159</f>
        <v/>
      </c>
      <c r="Q3159" s="418" t="n"/>
      <c r="R3159" s="418" t="inlineStr">
        <is>
          <t>HT220032</t>
        </is>
      </c>
      <c r="S3159" s="418" t="inlineStr"/>
      <c r="T3159" s="418">
        <f>R3159=S3159</f>
        <v/>
      </c>
      <c r="U3159" s="418">
        <f>AND(MONTH(F3159)=MONTH(Y3159), YEAR(F3159)=YEAR(Y3159))</f>
        <v/>
      </c>
      <c r="V3159" s="418">
        <f>AND(AC3159&lt;&gt;"", 'Company information'!D$4&lt;&gt;"", RIGHT(SUBSTITUTE(AC3159,"-",""),9)=RIGHT(SUBSTITUTE('Company information'!D$4,"-",""),9))</f>
        <v/>
      </c>
      <c r="W3159" s="418">
        <f>AI3159-I3159</f>
        <v/>
      </c>
      <c r="X3159" s="455" t="n"/>
      <c r="Y3159" s="417" t="n"/>
      <c r="Z3159" s="418" t="n"/>
      <c r="AA3159" s="418" t="n"/>
      <c r="AB3159" s="418" t="n"/>
      <c r="AC3159" s="418" t="n"/>
      <c r="AD3159" s="418" t="n"/>
      <c r="AE3159" s="455" t="n"/>
      <c r="AF3159" s="455" t="n"/>
      <c r="AG3159" s="455" t="n"/>
      <c r="AH3159" s="455" t="n"/>
      <c r="AI3159" s="455" t="n"/>
      <c r="AJ3159" s="455" t="n"/>
      <c r="AK3159" s="455" t="n"/>
      <c r="AL3159" s="455" t="n"/>
      <c r="AM3159" s="455" t="n"/>
      <c r="AN3159" s="455" t="n"/>
      <c r="AO3159" s="455" t="n"/>
      <c r="AP3159" s="455" t="n"/>
      <c r="AQ3159" s="455" t="n"/>
      <c r="AR3159" s="418" t="n"/>
      <c r="AS3159" s="418" t="n"/>
      <c r="AT3159" s="418" t="n"/>
    </row>
    <row r="3160">
      <c r="A3160" s="417" t="n">
        <v>3151</v>
      </c>
      <c r="B3160" s="418" t="inlineStr">
        <is>
          <t>Lift-On &amp; Lift-Off and Storage charges</t>
        </is>
      </c>
      <c r="C3160" s="418" t="inlineStr">
        <is>
          <t>កំពង់ផែស្វយ័តក្រុងព្រះសីហនុ</t>
        </is>
      </c>
      <c r="D3160" s="418" t="inlineStr">
        <is>
          <t>L001-100044638</t>
        </is>
      </c>
      <c r="E3160" s="418" t="inlineStr">
        <is>
          <t>164422</t>
        </is>
      </c>
      <c r="F3160" s="419" t="n">
        <v>44817</v>
      </c>
      <c r="G3160" s="420" t="n">
        <v>101229</v>
      </c>
      <c r="H3160" s="418" t="n"/>
      <c r="I3160" s="455" t="n">
        <v>101229</v>
      </c>
      <c r="J3160" s="418">
        <f>IF(L3160&lt;&gt;"",L3160,K3160)</f>
        <v/>
      </c>
      <c r="K3160" s="418">
        <f>IF(AND(T3160=TRUE, U3160=TRUE, V3160=TRUE), IF(W3160&lt;-0.05, "អនុញ្ញាត (អ្នកផ្គត់ផ្គង់ប្រកាសខ្វះ)", "បានប្រកាស (អនុញ្ញាត)"), IF(AND(T3160=FALSE, U3160=FALSE, V3160=FALSE), "ព្យួរទុក (មិនមានទិន្នន័យ)", "ប្រកាសខុស (ព្យួរទុក)"))</f>
        <v/>
      </c>
      <c r="L3160" s="418" t="inlineStr"/>
      <c r="M3160" s="418" t="inlineStr"/>
      <c r="N3160" s="455" t="n"/>
      <c r="O3160" s="455">
        <f>IF(W3160&lt;0,AI3160,I3160)</f>
        <v/>
      </c>
      <c r="P3160" s="455">
        <f>I3160-O3160</f>
        <v/>
      </c>
      <c r="Q3160" s="418" t="n"/>
      <c r="R3160" s="418" t="inlineStr">
        <is>
          <t>164422</t>
        </is>
      </c>
      <c r="S3160" s="418" t="inlineStr"/>
      <c r="T3160" s="418">
        <f>R3160=S3160</f>
        <v/>
      </c>
      <c r="U3160" s="418">
        <f>AND(MONTH(F3160)=MONTH(Y3160), YEAR(F3160)=YEAR(Y3160))</f>
        <v/>
      </c>
      <c r="V3160" s="418">
        <f>AND(AC3160&lt;&gt;"", 'Company information'!D$4&lt;&gt;"", RIGHT(SUBSTITUTE(AC3160,"-",""),9)=RIGHT(SUBSTITUTE('Company information'!D$4,"-",""),9))</f>
        <v/>
      </c>
      <c r="W3160" s="418">
        <f>AI3160-I3160</f>
        <v/>
      </c>
      <c r="X3160" s="455" t="n"/>
      <c r="Y3160" s="417" t="n"/>
      <c r="Z3160" s="418" t="n"/>
      <c r="AA3160" s="418" t="n"/>
      <c r="AB3160" s="418" t="n"/>
      <c r="AC3160" s="418" t="n"/>
      <c r="AD3160" s="418" t="n"/>
      <c r="AE3160" s="455" t="n"/>
      <c r="AF3160" s="455" t="n"/>
      <c r="AG3160" s="455" t="n"/>
      <c r="AH3160" s="455" t="n"/>
      <c r="AI3160" s="455" t="n"/>
      <c r="AJ3160" s="455" t="n"/>
      <c r="AK3160" s="455" t="n"/>
      <c r="AL3160" s="455" t="n"/>
      <c r="AM3160" s="455" t="n"/>
      <c r="AN3160" s="455" t="n"/>
      <c r="AO3160" s="455" t="n"/>
      <c r="AP3160" s="455" t="n"/>
      <c r="AQ3160" s="455" t="n"/>
      <c r="AR3160" s="418" t="n"/>
      <c r="AS3160" s="418" t="n"/>
      <c r="AT3160" s="418" t="n"/>
    </row>
    <row r="3161">
      <c r="A3161" s="417" t="n">
        <v>3152</v>
      </c>
      <c r="B3161" s="418" t="inlineStr">
        <is>
          <t>KHCIC</t>
        </is>
      </c>
      <c r="C3161" s="418" t="inlineStr">
        <is>
          <t>អេសអាយធីស៊ី ខិនថេនើរ ឡាញ (ខេមបូឌា)</t>
        </is>
      </c>
      <c r="D3161" s="418" t="inlineStr">
        <is>
          <t>L001-107035863</t>
        </is>
      </c>
      <c r="E3161" s="418" t="inlineStr">
        <is>
          <t>SITC2022-019282</t>
        </is>
      </c>
      <c r="F3161" s="419" t="n">
        <v>44690</v>
      </c>
      <c r="G3161" s="420" t="n">
        <v>434977</v>
      </c>
      <c r="H3161" s="418" t="n"/>
      <c r="I3161" s="455" t="n">
        <v>434977</v>
      </c>
      <c r="J3161" s="418">
        <f>IF(L3161&lt;&gt;"",L3161,K3161)</f>
        <v/>
      </c>
      <c r="K3161" s="418">
        <f>IF(AND(T3161=TRUE, U3161=TRUE, V3161=TRUE), IF(W3161&lt;-0.05, "អនុញ្ញាត (អ្នកផ្គត់ផ្គង់ប្រកាសខ្វះ)", "បានប្រកាស (អនុញ្ញាត)"), IF(AND(T3161=FALSE, U3161=FALSE, V3161=FALSE), "ព្យួរទុក (មិនមានទិន្នន័យ)", "ប្រកាសខុស (ព្យួរទុក)"))</f>
        <v/>
      </c>
      <c r="L3161" s="418" t="inlineStr"/>
      <c r="M3161" s="418" t="inlineStr"/>
      <c r="N3161" s="455" t="n"/>
      <c r="O3161" s="455">
        <f>IF(W3161&lt;0,AI3161,I3161)</f>
        <v/>
      </c>
      <c r="P3161" s="455">
        <f>I3161-O3161</f>
        <v/>
      </c>
      <c r="Q3161" s="418" t="n"/>
      <c r="R3161" s="418" t="inlineStr">
        <is>
          <t>SITC2022-019282</t>
        </is>
      </c>
      <c r="S3161" s="418" t="inlineStr"/>
      <c r="T3161" s="418">
        <f>R3161=S3161</f>
        <v/>
      </c>
      <c r="U3161" s="418">
        <f>AND(MONTH(F3161)=MONTH(Y3161), YEAR(F3161)=YEAR(Y3161))</f>
        <v/>
      </c>
      <c r="V3161" s="418">
        <f>AND(AC3161&lt;&gt;"", 'Company information'!D$4&lt;&gt;"", RIGHT(SUBSTITUTE(AC3161,"-",""),9)=RIGHT(SUBSTITUTE('Company information'!D$4,"-",""),9))</f>
        <v/>
      </c>
      <c r="W3161" s="418">
        <f>AI3161-I3161</f>
        <v/>
      </c>
      <c r="X3161" s="455" t="n"/>
      <c r="Y3161" s="417" t="n"/>
      <c r="Z3161" s="418" t="n"/>
      <c r="AA3161" s="418" t="n"/>
      <c r="AB3161" s="418" t="n"/>
      <c r="AC3161" s="418" t="n"/>
      <c r="AD3161" s="418" t="n"/>
      <c r="AE3161" s="455" t="n"/>
      <c r="AF3161" s="455" t="n"/>
      <c r="AG3161" s="455" t="n"/>
      <c r="AH3161" s="455" t="n"/>
      <c r="AI3161" s="455" t="n"/>
      <c r="AJ3161" s="455" t="n"/>
      <c r="AK3161" s="455" t="n"/>
      <c r="AL3161" s="455" t="n"/>
      <c r="AM3161" s="455" t="n"/>
      <c r="AN3161" s="455" t="n"/>
      <c r="AO3161" s="455" t="n"/>
      <c r="AP3161" s="455" t="n"/>
      <c r="AQ3161" s="455" t="n"/>
      <c r="AR3161" s="418" t="n"/>
      <c r="AS3161" s="418" t="n"/>
      <c r="AT3161" s="418" t="n"/>
    </row>
    <row r="3162">
      <c r="A3162" s="417" t="n">
        <v>3153</v>
      </c>
      <c r="B3162" s="418" t="inlineStr">
        <is>
          <t>Clearance &amp; Trucking Fee</t>
        </is>
      </c>
      <c r="C3162" s="418" t="inlineStr">
        <is>
          <t>ហាវតាយ អ៊ិនធើណេសិនណល ឡូជីស្ទីក ឯ.ក</t>
        </is>
      </c>
      <c r="D3162" s="418" t="inlineStr">
        <is>
          <t>K007-902202863</t>
        </is>
      </c>
      <c r="E3162" s="418" t="inlineStr">
        <is>
          <t>HT220031</t>
        </is>
      </c>
      <c r="F3162" s="419" t="n">
        <v>44834</v>
      </c>
      <c r="G3162" s="420" t="n">
        <v>503494</v>
      </c>
      <c r="H3162" s="418" t="n"/>
      <c r="I3162" s="455" t="n">
        <v>503494</v>
      </c>
      <c r="J3162" s="418">
        <f>IF(L3162&lt;&gt;"",L3162,K3162)</f>
        <v/>
      </c>
      <c r="K3162" s="418">
        <f>IF(AND(T3162=TRUE, U3162=TRUE, V3162=TRUE), IF(W3162&lt;-0.05, "អនុញ្ញាត (អ្នកផ្គត់ផ្គង់ប្រកាសខ្វះ)", "បានប្រកាស (អនុញ្ញាត)"), IF(AND(T3162=FALSE, U3162=FALSE, V3162=FALSE), "ព្យួរទុក (មិនមានទិន្នន័យ)", "ប្រកាសខុស (ព្យួរទុក)"))</f>
        <v/>
      </c>
      <c r="L3162" s="418" t="inlineStr"/>
      <c r="M3162" s="418" t="inlineStr"/>
      <c r="N3162" s="455" t="n"/>
      <c r="O3162" s="455">
        <f>IF(W3162&lt;0,AI3162,I3162)</f>
        <v/>
      </c>
      <c r="P3162" s="455">
        <f>I3162-O3162</f>
        <v/>
      </c>
      <c r="Q3162" s="418" t="n"/>
      <c r="R3162" s="418" t="inlineStr">
        <is>
          <t>HT220031</t>
        </is>
      </c>
      <c r="S3162" s="418" t="inlineStr"/>
      <c r="T3162" s="418">
        <f>R3162=S3162</f>
        <v/>
      </c>
      <c r="U3162" s="418">
        <f>AND(MONTH(F3162)=MONTH(Y3162), YEAR(F3162)=YEAR(Y3162))</f>
        <v/>
      </c>
      <c r="V3162" s="418">
        <f>AND(AC3162&lt;&gt;"", 'Company information'!D$4&lt;&gt;"", RIGHT(SUBSTITUTE(AC3162,"-",""),9)=RIGHT(SUBSTITUTE('Company information'!D$4,"-",""),9))</f>
        <v/>
      </c>
      <c r="W3162" s="418">
        <f>AI3162-I3162</f>
        <v/>
      </c>
      <c r="X3162" s="455" t="n"/>
      <c r="Y3162" s="417" t="n"/>
      <c r="Z3162" s="418" t="n"/>
      <c r="AA3162" s="418" t="n"/>
      <c r="AB3162" s="418" t="n"/>
      <c r="AC3162" s="418" t="n"/>
      <c r="AD3162" s="418" t="n"/>
      <c r="AE3162" s="455" t="n"/>
      <c r="AF3162" s="455" t="n"/>
      <c r="AG3162" s="455" t="n"/>
      <c r="AH3162" s="455" t="n"/>
      <c r="AI3162" s="455" t="n"/>
      <c r="AJ3162" s="455" t="n"/>
      <c r="AK3162" s="455" t="n"/>
      <c r="AL3162" s="455" t="n"/>
      <c r="AM3162" s="455" t="n"/>
      <c r="AN3162" s="455" t="n"/>
      <c r="AO3162" s="455" t="n"/>
      <c r="AP3162" s="455" t="n"/>
      <c r="AQ3162" s="455" t="n"/>
      <c r="AR3162" s="418" t="n"/>
      <c r="AS3162" s="418" t="n"/>
      <c r="AT3162" s="418" t="n"/>
    </row>
    <row r="3163">
      <c r="A3163" s="417" t="n">
        <v>3154</v>
      </c>
      <c r="B3163" s="418" t="inlineStr">
        <is>
          <t>TRUCKING CHARGE</t>
        </is>
      </c>
      <c r="C3163" s="418" t="inlineStr">
        <is>
          <t>អ៊ិចស្ពែឌីធ័រ ខេមបូឌា អិលធីឌី</t>
        </is>
      </c>
      <c r="D3163" s="418" t="inlineStr">
        <is>
          <t>L001-100045898</t>
        </is>
      </c>
      <c r="E3163" s="418" t="inlineStr">
        <is>
          <t>TI-0237206</t>
        </is>
      </c>
      <c r="F3163" s="419" t="n">
        <v>44832</v>
      </c>
      <c r="G3163" s="420" t="n">
        <v>57016</v>
      </c>
      <c r="H3163" s="418" t="n"/>
      <c r="I3163" s="455" t="n">
        <v>57016</v>
      </c>
      <c r="J3163" s="418">
        <f>IF(L3163&lt;&gt;"",L3163,K3163)</f>
        <v/>
      </c>
      <c r="K3163" s="418">
        <f>IF(AND(T3163=TRUE, U3163=TRUE, V3163=TRUE), IF(W3163&lt;-0.05, "អនុញ្ញាត (អ្នកផ្គត់ផ្គង់ប្រកាសខ្វះ)", "បានប្រកាស (អនុញ្ញាត)"), IF(AND(T3163=FALSE, U3163=FALSE, V3163=FALSE), "ព្យួរទុក (មិនមានទិន្នន័យ)", "ប្រកាសខុស (ព្យួរទុក)"))</f>
        <v/>
      </c>
      <c r="L3163" s="418" t="inlineStr"/>
      <c r="M3163" s="418" t="inlineStr"/>
      <c r="N3163" s="455" t="n"/>
      <c r="O3163" s="455">
        <f>IF(W3163&lt;0,AI3163,I3163)</f>
        <v/>
      </c>
      <c r="P3163" s="455">
        <f>I3163-O3163</f>
        <v/>
      </c>
      <c r="Q3163" s="418" t="n"/>
      <c r="R3163" s="418" t="inlineStr">
        <is>
          <t>TI-0237206</t>
        </is>
      </c>
      <c r="S3163" s="418" t="inlineStr"/>
      <c r="T3163" s="418">
        <f>R3163=S3163</f>
        <v/>
      </c>
      <c r="U3163" s="418">
        <f>AND(MONTH(F3163)=MONTH(Y3163), YEAR(F3163)=YEAR(Y3163))</f>
        <v/>
      </c>
      <c r="V3163" s="418">
        <f>AND(AC3163&lt;&gt;"", 'Company information'!D$4&lt;&gt;"", RIGHT(SUBSTITUTE(AC3163,"-",""),9)=RIGHT(SUBSTITUTE('Company information'!D$4,"-",""),9))</f>
        <v/>
      </c>
      <c r="W3163" s="418">
        <f>AI3163-I3163</f>
        <v/>
      </c>
      <c r="X3163" s="455" t="n"/>
      <c r="Y3163" s="417" t="n"/>
      <c r="Z3163" s="418" t="n"/>
      <c r="AA3163" s="418" t="n"/>
      <c r="AB3163" s="418" t="n"/>
      <c r="AC3163" s="418" t="n"/>
      <c r="AD3163" s="418" t="n"/>
      <c r="AE3163" s="455" t="n"/>
      <c r="AF3163" s="455" t="n"/>
      <c r="AG3163" s="455" t="n"/>
      <c r="AH3163" s="455" t="n"/>
      <c r="AI3163" s="455" t="n"/>
      <c r="AJ3163" s="455" t="n"/>
      <c r="AK3163" s="455" t="n"/>
      <c r="AL3163" s="455" t="n"/>
      <c r="AM3163" s="455" t="n"/>
      <c r="AN3163" s="455" t="n"/>
      <c r="AO3163" s="455" t="n"/>
      <c r="AP3163" s="455" t="n"/>
      <c r="AQ3163" s="455" t="n"/>
      <c r="AR3163" s="418" t="n"/>
      <c r="AS3163" s="418" t="n"/>
      <c r="AT3163" s="418" t="n"/>
    </row>
    <row r="3164">
      <c r="A3164" s="417" t="n">
        <v>3155</v>
      </c>
      <c r="B3164" s="418" t="inlineStr">
        <is>
          <t>TRUCKING CHARGE</t>
        </is>
      </c>
      <c r="C3164" s="418" t="inlineStr">
        <is>
          <t>អ៊ិចស្ពែឌីធ័រ ខេមបូឌា អិលធីឌី</t>
        </is>
      </c>
      <c r="D3164" s="418" t="inlineStr">
        <is>
          <t>L001-100045898</t>
        </is>
      </c>
      <c r="E3164" s="418" t="inlineStr">
        <is>
          <t>TI-0237199</t>
        </is>
      </c>
      <c r="F3164" s="419" t="n">
        <v>44832</v>
      </c>
      <c r="G3164" s="420" t="n">
        <v>59243</v>
      </c>
      <c r="H3164" s="418" t="n"/>
      <c r="I3164" s="455" t="n">
        <v>59243</v>
      </c>
      <c r="J3164" s="418">
        <f>IF(L3164&lt;&gt;"",L3164,K3164)</f>
        <v/>
      </c>
      <c r="K3164" s="418">
        <f>IF(AND(T3164=TRUE, U3164=TRUE, V3164=TRUE), IF(W3164&lt;-0.05, "អនុញ្ញាត (អ្នកផ្គត់ផ្គង់ប្រកាសខ្វះ)", "បានប្រកាស (អនុញ្ញាត)"), IF(AND(T3164=FALSE, U3164=FALSE, V3164=FALSE), "ព្យួរទុក (មិនមានទិន្នន័យ)", "ប្រកាសខុស (ព្យួរទុក)"))</f>
        <v/>
      </c>
      <c r="L3164" s="418" t="inlineStr"/>
      <c r="M3164" s="418" t="inlineStr"/>
      <c r="N3164" s="455" t="n"/>
      <c r="O3164" s="455">
        <f>IF(W3164&lt;0,AI3164,I3164)</f>
        <v/>
      </c>
      <c r="P3164" s="455">
        <f>I3164-O3164</f>
        <v/>
      </c>
      <c r="Q3164" s="418" t="n"/>
      <c r="R3164" s="418" t="inlineStr">
        <is>
          <t>TI-0237199</t>
        </is>
      </c>
      <c r="S3164" s="418" t="inlineStr"/>
      <c r="T3164" s="418">
        <f>R3164=S3164</f>
        <v/>
      </c>
      <c r="U3164" s="418">
        <f>AND(MONTH(F3164)=MONTH(Y3164), YEAR(F3164)=YEAR(Y3164))</f>
        <v/>
      </c>
      <c r="V3164" s="418">
        <f>AND(AC3164&lt;&gt;"", 'Company information'!D$4&lt;&gt;"", RIGHT(SUBSTITUTE(AC3164,"-",""),9)=RIGHT(SUBSTITUTE('Company information'!D$4,"-",""),9))</f>
        <v/>
      </c>
      <c r="W3164" s="418">
        <f>AI3164-I3164</f>
        <v/>
      </c>
      <c r="X3164" s="455" t="n"/>
      <c r="Y3164" s="417" t="n"/>
      <c r="Z3164" s="418" t="n"/>
      <c r="AA3164" s="418" t="n"/>
      <c r="AB3164" s="418" t="n"/>
      <c r="AC3164" s="418" t="n"/>
      <c r="AD3164" s="418" t="n"/>
      <c r="AE3164" s="455" t="n"/>
      <c r="AF3164" s="455" t="n"/>
      <c r="AG3164" s="455" t="n"/>
      <c r="AH3164" s="455" t="n"/>
      <c r="AI3164" s="455" t="n"/>
      <c r="AJ3164" s="455" t="n"/>
      <c r="AK3164" s="455" t="n"/>
      <c r="AL3164" s="455" t="n"/>
      <c r="AM3164" s="455" t="n"/>
      <c r="AN3164" s="455" t="n"/>
      <c r="AO3164" s="455" t="n"/>
      <c r="AP3164" s="455" t="n"/>
      <c r="AQ3164" s="455" t="n"/>
      <c r="AR3164" s="418" t="n"/>
      <c r="AS3164" s="418" t="n"/>
      <c r="AT3164" s="418" t="n"/>
    </row>
    <row r="3165">
      <c r="A3165" s="417" t="n">
        <v>3156</v>
      </c>
      <c r="B3165" s="418" t="inlineStr">
        <is>
          <t>TRUCKING CHARGE</t>
        </is>
      </c>
      <c r="C3165" s="418" t="inlineStr">
        <is>
          <t>អ៊ិចស្ពែឌីធ័រ ខេមបូឌា អិលធីឌី</t>
        </is>
      </c>
      <c r="D3165" s="418" t="inlineStr">
        <is>
          <t>L001-100045898</t>
        </is>
      </c>
      <c r="E3165" s="418" t="inlineStr">
        <is>
          <t>TI-0237196</t>
        </is>
      </c>
      <c r="F3165" s="419" t="n">
        <v>44832</v>
      </c>
      <c r="G3165" s="420" t="n">
        <v>59183</v>
      </c>
      <c r="H3165" s="418" t="n"/>
      <c r="I3165" s="455" t="n">
        <v>59183</v>
      </c>
      <c r="J3165" s="418">
        <f>IF(L3165&lt;&gt;"",L3165,K3165)</f>
        <v/>
      </c>
      <c r="K3165" s="418">
        <f>IF(AND(T3165=TRUE, U3165=TRUE, V3165=TRUE), IF(W3165&lt;-0.05, "អនុញ្ញាត (អ្នកផ្គត់ផ្គង់ប្រកាសខ្វះ)", "បានប្រកាស (អនុញ្ញាត)"), IF(AND(T3165=FALSE, U3165=FALSE, V3165=FALSE), "ព្យួរទុក (មិនមានទិន្នន័យ)", "ប្រកាសខុស (ព្យួរទុក)"))</f>
        <v/>
      </c>
      <c r="L3165" s="418" t="inlineStr"/>
      <c r="M3165" s="418" t="inlineStr"/>
      <c r="N3165" s="455" t="n"/>
      <c r="O3165" s="455">
        <f>IF(W3165&lt;0,AI3165,I3165)</f>
        <v/>
      </c>
      <c r="P3165" s="455">
        <f>I3165-O3165</f>
        <v/>
      </c>
      <c r="Q3165" s="418" t="n"/>
      <c r="R3165" s="418" t="inlineStr">
        <is>
          <t>TI-0237196</t>
        </is>
      </c>
      <c r="S3165" s="418" t="inlineStr"/>
      <c r="T3165" s="418">
        <f>R3165=S3165</f>
        <v/>
      </c>
      <c r="U3165" s="418">
        <f>AND(MONTH(F3165)=MONTH(Y3165), YEAR(F3165)=YEAR(Y3165))</f>
        <v/>
      </c>
      <c r="V3165" s="418">
        <f>AND(AC3165&lt;&gt;"", 'Company information'!D$4&lt;&gt;"", RIGHT(SUBSTITUTE(AC3165,"-",""),9)=RIGHT(SUBSTITUTE('Company information'!D$4,"-",""),9))</f>
        <v/>
      </c>
      <c r="W3165" s="418">
        <f>AI3165-I3165</f>
        <v/>
      </c>
      <c r="X3165" s="455" t="n"/>
      <c r="Y3165" s="417" t="n"/>
      <c r="Z3165" s="418" t="n"/>
      <c r="AA3165" s="418" t="n"/>
      <c r="AB3165" s="418" t="n"/>
      <c r="AC3165" s="418" t="n"/>
      <c r="AD3165" s="418" t="n"/>
      <c r="AE3165" s="455" t="n"/>
      <c r="AF3165" s="455" t="n"/>
      <c r="AG3165" s="455" t="n"/>
      <c r="AH3165" s="455" t="n"/>
      <c r="AI3165" s="455" t="n"/>
      <c r="AJ3165" s="455" t="n"/>
      <c r="AK3165" s="455" t="n"/>
      <c r="AL3165" s="455" t="n"/>
      <c r="AM3165" s="455" t="n"/>
      <c r="AN3165" s="455" t="n"/>
      <c r="AO3165" s="455" t="n"/>
      <c r="AP3165" s="455" t="n"/>
      <c r="AQ3165" s="455" t="n"/>
      <c r="AR3165" s="418" t="n"/>
      <c r="AS3165" s="418" t="n"/>
      <c r="AT3165" s="418" t="n"/>
    </row>
    <row r="3166">
      <c r="A3166" s="417" t="n">
        <v>3157</v>
      </c>
      <c r="B3166" s="418" t="inlineStr">
        <is>
          <t>TRUCKING CHARGE</t>
        </is>
      </c>
      <c r="C3166" s="418" t="inlineStr">
        <is>
          <t>អ៊ិចស្ពែឌីធ័រ ខេមបូឌា អិលធីឌី</t>
        </is>
      </c>
      <c r="D3166" s="418" t="inlineStr">
        <is>
          <t>L001-100045898</t>
        </is>
      </c>
      <c r="E3166" s="418" t="inlineStr">
        <is>
          <t>TI-0237189</t>
        </is>
      </c>
      <c r="F3166" s="419" t="n">
        <v>44832</v>
      </c>
      <c r="G3166" s="420" t="n">
        <v>119529</v>
      </c>
      <c r="H3166" s="418" t="n"/>
      <c r="I3166" s="455" t="n">
        <v>119529</v>
      </c>
      <c r="J3166" s="418">
        <f>IF(L3166&lt;&gt;"",L3166,K3166)</f>
        <v/>
      </c>
      <c r="K3166" s="418">
        <f>IF(AND(T3166=TRUE, U3166=TRUE, V3166=TRUE), IF(W3166&lt;-0.05, "អនុញ្ញាត (អ្នកផ្គត់ផ្គង់ប្រកាសខ្វះ)", "បានប្រកាស (អនុញ្ញាត)"), IF(AND(T3166=FALSE, U3166=FALSE, V3166=FALSE), "ព្យួរទុក (មិនមានទិន្នន័យ)", "ប្រកាសខុស (ព្យួរទុក)"))</f>
        <v/>
      </c>
      <c r="L3166" s="418" t="inlineStr"/>
      <c r="M3166" s="418" t="inlineStr"/>
      <c r="N3166" s="455" t="n"/>
      <c r="O3166" s="455">
        <f>IF(W3166&lt;0,AI3166,I3166)</f>
        <v/>
      </c>
      <c r="P3166" s="455">
        <f>I3166-O3166</f>
        <v/>
      </c>
      <c r="Q3166" s="418" t="n"/>
      <c r="R3166" s="418" t="inlineStr">
        <is>
          <t>TI-0237189</t>
        </is>
      </c>
      <c r="S3166" s="418" t="inlineStr"/>
      <c r="T3166" s="418">
        <f>R3166=S3166</f>
        <v/>
      </c>
      <c r="U3166" s="418">
        <f>AND(MONTH(F3166)=MONTH(Y3166), YEAR(F3166)=YEAR(Y3166))</f>
        <v/>
      </c>
      <c r="V3166" s="418">
        <f>AND(AC3166&lt;&gt;"", 'Company information'!D$4&lt;&gt;"", RIGHT(SUBSTITUTE(AC3166,"-",""),9)=RIGHT(SUBSTITUTE('Company information'!D$4,"-",""),9))</f>
        <v/>
      </c>
      <c r="W3166" s="418">
        <f>AI3166-I3166</f>
        <v/>
      </c>
      <c r="X3166" s="455" t="n"/>
      <c r="Y3166" s="417" t="n"/>
      <c r="Z3166" s="418" t="n"/>
      <c r="AA3166" s="418" t="n"/>
      <c r="AB3166" s="418" t="n"/>
      <c r="AC3166" s="418" t="n"/>
      <c r="AD3166" s="418" t="n"/>
      <c r="AE3166" s="455" t="n"/>
      <c r="AF3166" s="455" t="n"/>
      <c r="AG3166" s="455" t="n"/>
      <c r="AH3166" s="455" t="n"/>
      <c r="AI3166" s="455" t="n"/>
      <c r="AJ3166" s="455" t="n"/>
      <c r="AK3166" s="455" t="n"/>
      <c r="AL3166" s="455" t="n"/>
      <c r="AM3166" s="455" t="n"/>
      <c r="AN3166" s="455" t="n"/>
      <c r="AO3166" s="455" t="n"/>
      <c r="AP3166" s="455" t="n"/>
      <c r="AQ3166" s="455" t="n"/>
      <c r="AR3166" s="418" t="n"/>
      <c r="AS3166" s="418" t="n"/>
      <c r="AT3166" s="418" t="n"/>
    </row>
    <row r="3167">
      <c r="A3167" s="417" t="n">
        <v>3158</v>
      </c>
      <c r="B3167" s="418" t="inlineStr">
        <is>
          <t>TRUCKING CHARGE</t>
        </is>
      </c>
      <c r="C3167" s="418" t="inlineStr">
        <is>
          <t>អ៊ិចស្ពែឌីធ័រ ខេមបូឌា អិលធីឌី</t>
        </is>
      </c>
      <c r="D3167" s="418" t="inlineStr">
        <is>
          <t>L001-100045898</t>
        </is>
      </c>
      <c r="E3167" s="418" t="inlineStr">
        <is>
          <t>TI-0237181</t>
        </is>
      </c>
      <c r="F3167" s="419" t="n">
        <v>44832</v>
      </c>
      <c r="G3167" s="420" t="n">
        <v>97997</v>
      </c>
      <c r="H3167" s="418" t="n"/>
      <c r="I3167" s="455" t="n">
        <v>97997</v>
      </c>
      <c r="J3167" s="418">
        <f>IF(L3167&lt;&gt;"",L3167,K3167)</f>
        <v/>
      </c>
      <c r="K3167" s="418">
        <f>IF(AND(T3167=TRUE, U3167=TRUE, V3167=TRUE), IF(W3167&lt;-0.05, "អនុញ្ញាត (អ្នកផ្គត់ផ្គង់ប្រកាសខ្វះ)", "បានប្រកាស (អនុញ្ញាត)"), IF(AND(T3167=FALSE, U3167=FALSE, V3167=FALSE), "ព្យួរទុក (មិនមានទិន្នន័យ)", "ប្រកាសខុស (ព្យួរទុក)"))</f>
        <v/>
      </c>
      <c r="L3167" s="418" t="inlineStr"/>
      <c r="M3167" s="418" t="inlineStr"/>
      <c r="N3167" s="455" t="n"/>
      <c r="O3167" s="455">
        <f>IF(W3167&lt;0,AI3167,I3167)</f>
        <v/>
      </c>
      <c r="P3167" s="455">
        <f>I3167-O3167</f>
        <v/>
      </c>
      <c r="Q3167" s="418" t="n"/>
      <c r="R3167" s="418" t="inlineStr">
        <is>
          <t>TI-0237181</t>
        </is>
      </c>
      <c r="S3167" s="418" t="inlineStr"/>
      <c r="T3167" s="418">
        <f>R3167=S3167</f>
        <v/>
      </c>
      <c r="U3167" s="418">
        <f>AND(MONTH(F3167)=MONTH(Y3167), YEAR(F3167)=YEAR(Y3167))</f>
        <v/>
      </c>
      <c r="V3167" s="418">
        <f>AND(AC3167&lt;&gt;"", 'Company information'!D$4&lt;&gt;"", RIGHT(SUBSTITUTE(AC3167,"-",""),9)=RIGHT(SUBSTITUTE('Company information'!D$4,"-",""),9))</f>
        <v/>
      </c>
      <c r="W3167" s="418">
        <f>AI3167-I3167</f>
        <v/>
      </c>
      <c r="X3167" s="455" t="n"/>
      <c r="Y3167" s="417" t="n"/>
      <c r="Z3167" s="418" t="n"/>
      <c r="AA3167" s="418" t="n"/>
      <c r="AB3167" s="418" t="n"/>
      <c r="AC3167" s="418" t="n"/>
      <c r="AD3167" s="418" t="n"/>
      <c r="AE3167" s="455" t="n"/>
      <c r="AF3167" s="455" t="n"/>
      <c r="AG3167" s="455" t="n"/>
      <c r="AH3167" s="455" t="n"/>
      <c r="AI3167" s="455" t="n"/>
      <c r="AJ3167" s="455" t="n"/>
      <c r="AK3167" s="455" t="n"/>
      <c r="AL3167" s="455" t="n"/>
      <c r="AM3167" s="455" t="n"/>
      <c r="AN3167" s="455" t="n"/>
      <c r="AO3167" s="455" t="n"/>
      <c r="AP3167" s="455" t="n"/>
      <c r="AQ3167" s="455" t="n"/>
      <c r="AR3167" s="418" t="n"/>
      <c r="AS3167" s="418" t="n"/>
      <c r="AT3167" s="418" t="n"/>
    </row>
    <row r="3168">
      <c r="A3168" s="417" t="n">
        <v>3159</v>
      </c>
      <c r="B3168" s="418" t="inlineStr">
        <is>
          <t>TRUCKING CHARGE</t>
        </is>
      </c>
      <c r="C3168" s="418" t="inlineStr">
        <is>
          <t>អ៊ិចស្ពែឌីធ័រ ខេមបូឌា អិលធីឌី</t>
        </is>
      </c>
      <c r="D3168" s="418" t="inlineStr">
        <is>
          <t>L001-100045898</t>
        </is>
      </c>
      <c r="E3168" s="418" t="inlineStr">
        <is>
          <t>TI-0236779</t>
        </is>
      </c>
      <c r="F3168" s="419" t="n">
        <v>44823</v>
      </c>
      <c r="G3168" s="420" t="n">
        <v>91084</v>
      </c>
      <c r="H3168" s="418" t="n"/>
      <c r="I3168" s="455" t="n">
        <v>91084</v>
      </c>
      <c r="J3168" s="418">
        <f>IF(L3168&lt;&gt;"",L3168,K3168)</f>
        <v/>
      </c>
      <c r="K3168" s="418">
        <f>IF(AND(T3168=TRUE, U3168=TRUE, V3168=TRUE), IF(W3168&lt;-0.05, "អនុញ្ញាត (អ្នកផ្គត់ផ្គង់ប្រកាសខ្វះ)", "បានប្រកាស (អនុញ្ញាត)"), IF(AND(T3168=FALSE, U3168=FALSE, V3168=FALSE), "ព្យួរទុក (មិនមានទិន្នន័យ)", "ប្រកាសខុស (ព្យួរទុក)"))</f>
        <v/>
      </c>
      <c r="L3168" s="418" t="inlineStr"/>
      <c r="M3168" s="418" t="inlineStr"/>
      <c r="N3168" s="455" t="n"/>
      <c r="O3168" s="455">
        <f>IF(W3168&lt;0,AI3168,I3168)</f>
        <v/>
      </c>
      <c r="P3168" s="455">
        <f>I3168-O3168</f>
        <v/>
      </c>
      <c r="Q3168" s="418" t="n"/>
      <c r="R3168" s="418" t="inlineStr">
        <is>
          <t>TI-0236779</t>
        </is>
      </c>
      <c r="S3168" s="418" t="inlineStr"/>
      <c r="T3168" s="418">
        <f>R3168=S3168</f>
        <v/>
      </c>
      <c r="U3168" s="418">
        <f>AND(MONTH(F3168)=MONTH(Y3168), YEAR(F3168)=YEAR(Y3168))</f>
        <v/>
      </c>
      <c r="V3168" s="418">
        <f>AND(AC3168&lt;&gt;"", 'Company information'!D$4&lt;&gt;"", RIGHT(SUBSTITUTE(AC3168,"-",""),9)=RIGHT(SUBSTITUTE('Company information'!D$4,"-",""),9))</f>
        <v/>
      </c>
      <c r="W3168" s="418">
        <f>AI3168-I3168</f>
        <v/>
      </c>
      <c r="X3168" s="455" t="n"/>
      <c r="Y3168" s="417" t="n"/>
      <c r="Z3168" s="418" t="n"/>
      <c r="AA3168" s="418" t="n"/>
      <c r="AB3168" s="418" t="n"/>
      <c r="AC3168" s="418" t="n"/>
      <c r="AD3168" s="418" t="n"/>
      <c r="AE3168" s="455" t="n"/>
      <c r="AF3168" s="455" t="n"/>
      <c r="AG3168" s="455" t="n"/>
      <c r="AH3168" s="455" t="n"/>
      <c r="AI3168" s="455" t="n"/>
      <c r="AJ3168" s="455" t="n"/>
      <c r="AK3168" s="455" t="n"/>
      <c r="AL3168" s="455" t="n"/>
      <c r="AM3168" s="455" t="n"/>
      <c r="AN3168" s="455" t="n"/>
      <c r="AO3168" s="455" t="n"/>
      <c r="AP3168" s="455" t="n"/>
      <c r="AQ3168" s="455" t="n"/>
      <c r="AR3168" s="418" t="n"/>
      <c r="AS3168" s="418" t="n"/>
      <c r="AT3168" s="418" t="n"/>
    </row>
    <row r="3169">
      <c r="A3169" s="417" t="n">
        <v>3160</v>
      </c>
      <c r="B3169" s="418" t="inlineStr">
        <is>
          <t>TRUCKING CHARGE</t>
        </is>
      </c>
      <c r="C3169" s="418" t="inlineStr">
        <is>
          <t>អ៊ិចស្ពែឌីធ័រ ខេមបូឌា អិលធីឌី</t>
        </is>
      </c>
      <c r="D3169" s="418" t="inlineStr">
        <is>
          <t>L001-100045898</t>
        </is>
      </c>
      <c r="E3169" s="418" t="inlineStr">
        <is>
          <t>TI-0236466</t>
        </is>
      </c>
      <c r="F3169" s="419" t="n">
        <v>44904</v>
      </c>
      <c r="G3169" s="420" t="n">
        <v>97511</v>
      </c>
      <c r="H3169" s="418" t="n"/>
      <c r="I3169" s="455" t="n">
        <v>97511</v>
      </c>
      <c r="J3169" s="418">
        <f>IF(L3169&lt;&gt;"",L3169,K3169)</f>
        <v/>
      </c>
      <c r="K3169" s="418">
        <f>IF(AND(T3169=TRUE, U3169=TRUE, V3169=TRUE), IF(W3169&lt;-0.05, "អនុញ្ញាត (អ្នកផ្គត់ផ្គង់ប្រកាសខ្វះ)", "បានប្រកាស (អនុញ្ញាត)"), IF(AND(T3169=FALSE, U3169=FALSE, V3169=FALSE), "ព្យួរទុក (មិនមានទិន្នន័យ)", "ប្រកាសខុស (ព្យួរទុក)"))</f>
        <v/>
      </c>
      <c r="L3169" s="418" t="inlineStr"/>
      <c r="M3169" s="418" t="inlineStr"/>
      <c r="N3169" s="455" t="n"/>
      <c r="O3169" s="455">
        <f>IF(W3169&lt;0,AI3169,I3169)</f>
        <v/>
      </c>
      <c r="P3169" s="455">
        <f>I3169-O3169</f>
        <v/>
      </c>
      <c r="Q3169" s="418" t="n"/>
      <c r="R3169" s="418" t="inlineStr">
        <is>
          <t>TI-0236466</t>
        </is>
      </c>
      <c r="S3169" s="418" t="inlineStr"/>
      <c r="T3169" s="418">
        <f>R3169=S3169</f>
        <v/>
      </c>
      <c r="U3169" s="418">
        <f>AND(MONTH(F3169)=MONTH(Y3169), YEAR(F3169)=YEAR(Y3169))</f>
        <v/>
      </c>
      <c r="V3169" s="418">
        <f>AND(AC3169&lt;&gt;"", 'Company information'!D$4&lt;&gt;"", RIGHT(SUBSTITUTE(AC3169,"-",""),9)=RIGHT(SUBSTITUTE('Company information'!D$4,"-",""),9))</f>
        <v/>
      </c>
      <c r="W3169" s="418">
        <f>AI3169-I3169</f>
        <v/>
      </c>
      <c r="X3169" s="455" t="n"/>
      <c r="Y3169" s="417" t="n"/>
      <c r="Z3169" s="418" t="n"/>
      <c r="AA3169" s="418" t="n"/>
      <c r="AB3169" s="418" t="n"/>
      <c r="AC3169" s="418" t="n"/>
      <c r="AD3169" s="418" t="n"/>
      <c r="AE3169" s="455" t="n"/>
      <c r="AF3169" s="455" t="n"/>
      <c r="AG3169" s="455" t="n"/>
      <c r="AH3169" s="455" t="n"/>
      <c r="AI3169" s="455" t="n"/>
      <c r="AJ3169" s="455" t="n"/>
      <c r="AK3169" s="455" t="n"/>
      <c r="AL3169" s="455" t="n"/>
      <c r="AM3169" s="455" t="n"/>
      <c r="AN3169" s="455" t="n"/>
      <c r="AO3169" s="455" t="n"/>
      <c r="AP3169" s="455" t="n"/>
      <c r="AQ3169" s="455" t="n"/>
      <c r="AR3169" s="418" t="n"/>
      <c r="AS3169" s="418" t="n"/>
      <c r="AT3169" s="418" t="n"/>
    </row>
    <row r="3170">
      <c r="A3170" s="417" t="n">
        <v>3161</v>
      </c>
      <c r="B3170" s="418" t="inlineStr">
        <is>
          <t>TRUCKING CHARGE</t>
        </is>
      </c>
      <c r="C3170" s="418" t="inlineStr">
        <is>
          <t>អ៊ិចស្ពែឌីធ័រ ខេមបូឌា អិលធីឌី</t>
        </is>
      </c>
      <c r="D3170" s="418" t="inlineStr">
        <is>
          <t>L001-100045898</t>
        </is>
      </c>
      <c r="E3170" s="418" t="inlineStr">
        <is>
          <t>TI-0236462</t>
        </is>
      </c>
      <c r="F3170" s="419" t="n">
        <v>44904</v>
      </c>
      <c r="G3170" s="420" t="n">
        <v>109336</v>
      </c>
      <c r="H3170" s="418" t="n"/>
      <c r="I3170" s="455" t="n">
        <v>109336</v>
      </c>
      <c r="J3170" s="418">
        <f>IF(L3170&lt;&gt;"",L3170,K3170)</f>
        <v/>
      </c>
      <c r="K3170" s="418">
        <f>IF(AND(T3170=TRUE, U3170=TRUE, V3170=TRUE), IF(W3170&lt;-0.05, "អនុញ្ញាត (អ្នកផ្គត់ផ្គង់ប្រកាសខ្វះ)", "បានប្រកាស (អនុញ្ញាត)"), IF(AND(T3170=FALSE, U3170=FALSE, V3170=FALSE), "ព្យួរទុក (មិនមានទិន្នន័យ)", "ប្រកាសខុស (ព្យួរទុក)"))</f>
        <v/>
      </c>
      <c r="L3170" s="418" t="inlineStr"/>
      <c r="M3170" s="418" t="inlineStr"/>
      <c r="N3170" s="455" t="n"/>
      <c r="O3170" s="455">
        <f>IF(W3170&lt;0,AI3170,I3170)</f>
        <v/>
      </c>
      <c r="P3170" s="455">
        <f>I3170-O3170</f>
        <v/>
      </c>
      <c r="Q3170" s="418" t="n"/>
      <c r="R3170" s="418" t="inlineStr">
        <is>
          <t>TI-0236462</t>
        </is>
      </c>
      <c r="S3170" s="418" t="inlineStr"/>
      <c r="T3170" s="418">
        <f>R3170=S3170</f>
        <v/>
      </c>
      <c r="U3170" s="418">
        <f>AND(MONTH(F3170)=MONTH(Y3170), YEAR(F3170)=YEAR(Y3170))</f>
        <v/>
      </c>
      <c r="V3170" s="418">
        <f>AND(AC3170&lt;&gt;"", 'Company information'!D$4&lt;&gt;"", RIGHT(SUBSTITUTE(AC3170,"-",""),9)=RIGHT(SUBSTITUTE('Company information'!D$4,"-",""),9))</f>
        <v/>
      </c>
      <c r="W3170" s="418">
        <f>AI3170-I3170</f>
        <v/>
      </c>
      <c r="X3170" s="455" t="n"/>
      <c r="Y3170" s="417" t="n"/>
      <c r="Z3170" s="418" t="n"/>
      <c r="AA3170" s="418" t="n"/>
      <c r="AB3170" s="418" t="n"/>
      <c r="AC3170" s="418" t="n"/>
      <c r="AD3170" s="418" t="n"/>
      <c r="AE3170" s="455" t="n"/>
      <c r="AF3170" s="455" t="n"/>
      <c r="AG3170" s="455" t="n"/>
      <c r="AH3170" s="455" t="n"/>
      <c r="AI3170" s="455" t="n"/>
      <c r="AJ3170" s="455" t="n"/>
      <c r="AK3170" s="455" t="n"/>
      <c r="AL3170" s="455" t="n"/>
      <c r="AM3170" s="455" t="n"/>
      <c r="AN3170" s="455" t="n"/>
      <c r="AO3170" s="455" t="n"/>
      <c r="AP3170" s="455" t="n"/>
      <c r="AQ3170" s="455" t="n"/>
      <c r="AR3170" s="418" t="n"/>
      <c r="AS3170" s="418" t="n"/>
      <c r="AT3170" s="418" t="n"/>
    </row>
    <row r="3171">
      <c r="A3171" s="417" t="n">
        <v>3162</v>
      </c>
      <c r="B3171" s="418" t="inlineStr">
        <is>
          <t>TRUCKING CHARGE</t>
        </is>
      </c>
      <c r="C3171" s="418" t="inlineStr">
        <is>
          <t>អ៊ិចស្ពែឌីធ័រ ខេមបូឌា អិលធីឌី</t>
        </is>
      </c>
      <c r="D3171" s="418" t="inlineStr">
        <is>
          <t>L001-100045898</t>
        </is>
      </c>
      <c r="E3171" s="418" t="inlineStr">
        <is>
          <t>TI-0236201</t>
        </is>
      </c>
      <c r="F3171" s="419" t="n">
        <v>44721</v>
      </c>
      <c r="G3171" s="420" t="n">
        <v>86092</v>
      </c>
      <c r="H3171" s="418" t="n"/>
      <c r="I3171" s="455" t="n">
        <v>86092</v>
      </c>
      <c r="J3171" s="418">
        <f>IF(L3171&lt;&gt;"",L3171,K3171)</f>
        <v/>
      </c>
      <c r="K3171" s="418">
        <f>IF(AND(T3171=TRUE, U3171=TRUE, V3171=TRUE), IF(W3171&lt;-0.05, "អនុញ្ញាត (អ្នកផ្គត់ផ្គង់ប្រកាសខ្វះ)", "បានប្រកាស (អនុញ្ញាត)"), IF(AND(T3171=FALSE, U3171=FALSE, V3171=FALSE), "ព្យួរទុក (មិនមានទិន្នន័យ)", "ប្រកាសខុស (ព្យួរទុក)"))</f>
        <v/>
      </c>
      <c r="L3171" s="418" t="inlineStr"/>
      <c r="M3171" s="418" t="inlineStr"/>
      <c r="N3171" s="455" t="n"/>
      <c r="O3171" s="455">
        <f>IF(W3171&lt;0,AI3171,I3171)</f>
        <v/>
      </c>
      <c r="P3171" s="455">
        <f>I3171-O3171</f>
        <v/>
      </c>
      <c r="Q3171" s="418" t="n"/>
      <c r="R3171" s="418" t="inlineStr">
        <is>
          <t>TI-0236201</t>
        </is>
      </c>
      <c r="S3171" s="418" t="inlineStr"/>
      <c r="T3171" s="418">
        <f>R3171=S3171</f>
        <v/>
      </c>
      <c r="U3171" s="418">
        <f>AND(MONTH(F3171)=MONTH(Y3171), YEAR(F3171)=YEAR(Y3171))</f>
        <v/>
      </c>
      <c r="V3171" s="418">
        <f>AND(AC3171&lt;&gt;"", 'Company information'!D$4&lt;&gt;"", RIGHT(SUBSTITUTE(AC3171,"-",""),9)=RIGHT(SUBSTITUTE('Company information'!D$4,"-",""),9))</f>
        <v/>
      </c>
      <c r="W3171" s="418">
        <f>AI3171-I3171</f>
        <v/>
      </c>
      <c r="X3171" s="455" t="n"/>
      <c r="Y3171" s="417" t="n"/>
      <c r="Z3171" s="418" t="n"/>
      <c r="AA3171" s="418" t="n"/>
      <c r="AB3171" s="418" t="n"/>
      <c r="AC3171" s="418" t="n"/>
      <c r="AD3171" s="418" t="n"/>
      <c r="AE3171" s="455" t="n"/>
      <c r="AF3171" s="455" t="n"/>
      <c r="AG3171" s="455" t="n"/>
      <c r="AH3171" s="455" t="n"/>
      <c r="AI3171" s="455" t="n"/>
      <c r="AJ3171" s="455" t="n"/>
      <c r="AK3171" s="455" t="n"/>
      <c r="AL3171" s="455" t="n"/>
      <c r="AM3171" s="455" t="n"/>
      <c r="AN3171" s="455" t="n"/>
      <c r="AO3171" s="455" t="n"/>
      <c r="AP3171" s="455" t="n"/>
      <c r="AQ3171" s="455" t="n"/>
      <c r="AR3171" s="418" t="n"/>
      <c r="AS3171" s="418" t="n"/>
      <c r="AT3171" s="418" t="n"/>
    </row>
    <row r="3172">
      <c r="A3172" s="417" t="n">
        <v>3163</v>
      </c>
      <c r="B3172" s="418" t="inlineStr">
        <is>
          <t>TRUCKING CHARGE</t>
        </is>
      </c>
      <c r="C3172" s="418" t="inlineStr">
        <is>
          <t>អ៊ិចស្ពែឌីធ័រ ខេមបូឌា អិលធីឌី</t>
        </is>
      </c>
      <c r="D3172" s="418" t="inlineStr">
        <is>
          <t>L001-100045898</t>
        </is>
      </c>
      <c r="E3172" s="418" t="inlineStr">
        <is>
          <t>TI-0236195</t>
        </is>
      </c>
      <c r="F3172" s="419" t="n">
        <v>44721</v>
      </c>
      <c r="G3172" s="420" t="n">
        <v>55619</v>
      </c>
      <c r="H3172" s="418" t="n"/>
      <c r="I3172" s="455" t="n">
        <v>55619</v>
      </c>
      <c r="J3172" s="418">
        <f>IF(L3172&lt;&gt;"",L3172,K3172)</f>
        <v/>
      </c>
      <c r="K3172" s="418">
        <f>IF(AND(T3172=TRUE, U3172=TRUE, V3172=TRUE), IF(W3172&lt;-0.05, "អនុញ្ញាត (អ្នកផ្គត់ផ្គង់ប្រកាសខ្វះ)", "បានប្រកាស (អនុញ្ញាត)"), IF(AND(T3172=FALSE, U3172=FALSE, V3172=FALSE), "ព្យួរទុក (មិនមានទិន្នន័យ)", "ប្រកាសខុស (ព្យួរទុក)"))</f>
        <v/>
      </c>
      <c r="L3172" s="418" t="inlineStr"/>
      <c r="M3172" s="418" t="inlineStr"/>
      <c r="N3172" s="455" t="n"/>
      <c r="O3172" s="455">
        <f>IF(W3172&lt;0,AI3172,I3172)</f>
        <v/>
      </c>
      <c r="P3172" s="455">
        <f>I3172-O3172</f>
        <v/>
      </c>
      <c r="Q3172" s="418" t="n"/>
      <c r="R3172" s="418" t="inlineStr">
        <is>
          <t>TI-0236195</t>
        </is>
      </c>
      <c r="S3172" s="418" t="inlineStr"/>
      <c r="T3172" s="418">
        <f>R3172=S3172</f>
        <v/>
      </c>
      <c r="U3172" s="418">
        <f>AND(MONTH(F3172)=MONTH(Y3172), YEAR(F3172)=YEAR(Y3172))</f>
        <v/>
      </c>
      <c r="V3172" s="418">
        <f>AND(AC3172&lt;&gt;"", 'Company information'!D$4&lt;&gt;"", RIGHT(SUBSTITUTE(AC3172,"-",""),9)=RIGHT(SUBSTITUTE('Company information'!D$4,"-",""),9))</f>
        <v/>
      </c>
      <c r="W3172" s="418">
        <f>AI3172-I3172</f>
        <v/>
      </c>
      <c r="X3172" s="455" t="n"/>
      <c r="Y3172" s="417" t="n"/>
      <c r="Z3172" s="418" t="n"/>
      <c r="AA3172" s="418" t="n"/>
      <c r="AB3172" s="418" t="n"/>
      <c r="AC3172" s="418" t="n"/>
      <c r="AD3172" s="418" t="n"/>
      <c r="AE3172" s="455" t="n"/>
      <c r="AF3172" s="455" t="n"/>
      <c r="AG3172" s="455" t="n"/>
      <c r="AH3172" s="455" t="n"/>
      <c r="AI3172" s="455" t="n"/>
      <c r="AJ3172" s="455" t="n"/>
      <c r="AK3172" s="455" t="n"/>
      <c r="AL3172" s="455" t="n"/>
      <c r="AM3172" s="455" t="n"/>
      <c r="AN3172" s="455" t="n"/>
      <c r="AO3172" s="455" t="n"/>
      <c r="AP3172" s="455" t="n"/>
      <c r="AQ3172" s="455" t="n"/>
      <c r="AR3172" s="418" t="n"/>
      <c r="AS3172" s="418" t="n"/>
      <c r="AT3172" s="418" t="n"/>
    </row>
    <row r="3173">
      <c r="A3173" s="417" t="n">
        <v>3164</v>
      </c>
      <c r="B3173" s="418" t="inlineStr">
        <is>
          <t>Export Administration fee</t>
        </is>
      </c>
      <c r="C3173" s="418" t="inlineStr">
        <is>
          <t>ឆាយ ដា ឡូយីស្ទីក</t>
        </is>
      </c>
      <c r="D3173" s="418" t="inlineStr">
        <is>
          <t>L001-100063098</t>
        </is>
      </c>
      <c r="E3173" s="418" t="inlineStr">
        <is>
          <t>2209011442</t>
        </is>
      </c>
      <c r="F3173" s="419" t="n">
        <v>44832</v>
      </c>
      <c r="G3173" s="420" t="n">
        <v>11547</v>
      </c>
      <c r="H3173" s="418" t="n"/>
      <c r="I3173" s="455" t="n">
        <v>11547</v>
      </c>
      <c r="J3173" s="418">
        <f>IF(L3173&lt;&gt;"",L3173,K3173)</f>
        <v/>
      </c>
      <c r="K3173" s="418">
        <f>IF(AND(T3173=TRUE, U3173=TRUE, V3173=TRUE), IF(W3173&lt;-0.05, "អនុញ្ញាត (អ្នកផ្គត់ផ្គង់ប្រកាសខ្វះ)", "បានប្រកាស (អនុញ្ញាត)"), IF(AND(T3173=FALSE, U3173=FALSE, V3173=FALSE), "ព្យួរទុក (មិនមានទិន្នន័យ)", "ប្រកាសខុស (ព្យួរទុក)"))</f>
        <v/>
      </c>
      <c r="L3173" s="418" t="inlineStr"/>
      <c r="M3173" s="418" t="inlineStr"/>
      <c r="N3173" s="455" t="n"/>
      <c r="O3173" s="455">
        <f>IF(W3173&lt;0,AI3173,I3173)</f>
        <v/>
      </c>
      <c r="P3173" s="455">
        <f>I3173-O3173</f>
        <v/>
      </c>
      <c r="Q3173" s="418" t="n"/>
      <c r="R3173" s="418" t="inlineStr">
        <is>
          <t>2209011442</t>
        </is>
      </c>
      <c r="S3173" s="418" t="inlineStr"/>
      <c r="T3173" s="418">
        <f>R3173=S3173</f>
        <v/>
      </c>
      <c r="U3173" s="418">
        <f>AND(MONTH(F3173)=MONTH(Y3173), YEAR(F3173)=YEAR(Y3173))</f>
        <v/>
      </c>
      <c r="V3173" s="418">
        <f>AND(AC3173&lt;&gt;"", 'Company information'!D$4&lt;&gt;"", RIGHT(SUBSTITUTE(AC3173,"-",""),9)=RIGHT(SUBSTITUTE('Company information'!D$4,"-",""),9))</f>
        <v/>
      </c>
      <c r="W3173" s="418">
        <f>AI3173-I3173</f>
        <v/>
      </c>
      <c r="X3173" s="455" t="n"/>
      <c r="Y3173" s="417" t="n"/>
      <c r="Z3173" s="418" t="n"/>
      <c r="AA3173" s="418" t="n"/>
      <c r="AB3173" s="418" t="n"/>
      <c r="AC3173" s="418" t="n"/>
      <c r="AD3173" s="418" t="n"/>
      <c r="AE3173" s="455" t="n"/>
      <c r="AF3173" s="455" t="n"/>
      <c r="AG3173" s="455" t="n"/>
      <c r="AH3173" s="455" t="n"/>
      <c r="AI3173" s="455" t="n"/>
      <c r="AJ3173" s="455" t="n"/>
      <c r="AK3173" s="455" t="n"/>
      <c r="AL3173" s="455" t="n"/>
      <c r="AM3173" s="455" t="n"/>
      <c r="AN3173" s="455" t="n"/>
      <c r="AO3173" s="455" t="n"/>
      <c r="AP3173" s="455" t="n"/>
      <c r="AQ3173" s="455" t="n"/>
      <c r="AR3173" s="418" t="n"/>
      <c r="AS3173" s="418" t="n"/>
      <c r="AT3173" s="418" t="n"/>
    </row>
    <row r="3174">
      <c r="A3174" s="417" t="n">
        <v>3165</v>
      </c>
      <c r="B3174" s="418" t="inlineStr">
        <is>
          <t>Export Administration fee</t>
        </is>
      </c>
      <c r="C3174" s="418" t="inlineStr">
        <is>
          <t>ឆាយ ដា ឡូយីស្ទីក</t>
        </is>
      </c>
      <c r="D3174" s="418" t="inlineStr">
        <is>
          <t>L001-100063098</t>
        </is>
      </c>
      <c r="E3174" s="418" t="inlineStr">
        <is>
          <t>2209011400</t>
        </is>
      </c>
      <c r="F3174" s="419" t="n">
        <v>44831</v>
      </c>
      <c r="G3174" s="420" t="n">
        <v>90316</v>
      </c>
      <c r="H3174" s="418" t="n"/>
      <c r="I3174" s="455" t="n">
        <v>90316</v>
      </c>
      <c r="J3174" s="418">
        <f>IF(L3174&lt;&gt;"",L3174,K3174)</f>
        <v/>
      </c>
      <c r="K3174" s="418">
        <f>IF(AND(T3174=TRUE, U3174=TRUE, V3174=TRUE), IF(W3174&lt;-0.05, "អនុញ្ញាត (អ្នកផ្គត់ផ្គង់ប្រកាសខ្វះ)", "បានប្រកាស (អនុញ្ញាត)"), IF(AND(T3174=FALSE, U3174=FALSE, V3174=FALSE), "ព្យួរទុក (មិនមានទិន្នន័យ)", "ប្រកាសខុស (ព្យួរទុក)"))</f>
        <v/>
      </c>
      <c r="L3174" s="418" t="inlineStr"/>
      <c r="M3174" s="418" t="inlineStr"/>
      <c r="N3174" s="455" t="n"/>
      <c r="O3174" s="455">
        <f>IF(W3174&lt;0,AI3174,I3174)</f>
        <v/>
      </c>
      <c r="P3174" s="455">
        <f>I3174-O3174</f>
        <v/>
      </c>
      <c r="Q3174" s="418" t="n"/>
      <c r="R3174" s="418" t="inlineStr">
        <is>
          <t>2209011400</t>
        </is>
      </c>
      <c r="S3174" s="418" t="inlineStr"/>
      <c r="T3174" s="418">
        <f>R3174=S3174</f>
        <v/>
      </c>
      <c r="U3174" s="418">
        <f>AND(MONTH(F3174)=MONTH(Y3174), YEAR(F3174)=YEAR(Y3174))</f>
        <v/>
      </c>
      <c r="V3174" s="418">
        <f>AND(AC3174&lt;&gt;"", 'Company information'!D$4&lt;&gt;"", RIGHT(SUBSTITUTE(AC3174,"-",""),9)=RIGHT(SUBSTITUTE('Company information'!D$4,"-",""),9))</f>
        <v/>
      </c>
      <c r="W3174" s="418">
        <f>AI3174-I3174</f>
        <v/>
      </c>
      <c r="X3174" s="455" t="n"/>
      <c r="Y3174" s="417" t="n"/>
      <c r="Z3174" s="418" t="n"/>
      <c r="AA3174" s="418" t="n"/>
      <c r="AB3174" s="418" t="n"/>
      <c r="AC3174" s="418" t="n"/>
      <c r="AD3174" s="418" t="n"/>
      <c r="AE3174" s="455" t="n"/>
      <c r="AF3174" s="455" t="n"/>
      <c r="AG3174" s="455" t="n"/>
      <c r="AH3174" s="455" t="n"/>
      <c r="AI3174" s="455" t="n"/>
      <c r="AJ3174" s="455" t="n"/>
      <c r="AK3174" s="455" t="n"/>
      <c r="AL3174" s="455" t="n"/>
      <c r="AM3174" s="455" t="n"/>
      <c r="AN3174" s="455" t="n"/>
      <c r="AO3174" s="455" t="n"/>
      <c r="AP3174" s="455" t="n"/>
      <c r="AQ3174" s="455" t="n"/>
      <c r="AR3174" s="418" t="n"/>
      <c r="AS3174" s="418" t="n"/>
      <c r="AT3174" s="418" t="n"/>
    </row>
    <row r="3175">
      <c r="A3175" s="417" t="n">
        <v>3166</v>
      </c>
      <c r="B3175" s="418" t="inlineStr">
        <is>
          <t>Export Administration fee</t>
        </is>
      </c>
      <c r="C3175" s="418" t="inlineStr">
        <is>
          <t>ឆាយ ដា ឡូយីស្ទីក</t>
        </is>
      </c>
      <c r="D3175" s="418" t="inlineStr">
        <is>
          <t>L001-100063098</t>
        </is>
      </c>
      <c r="E3175" s="418" t="inlineStr">
        <is>
          <t>2209011397</t>
        </is>
      </c>
      <c r="F3175" s="419" t="n">
        <v>44831</v>
      </c>
      <c r="G3175" s="420" t="n">
        <v>90316</v>
      </c>
      <c r="H3175" s="418" t="n"/>
      <c r="I3175" s="455" t="n">
        <v>90316</v>
      </c>
      <c r="J3175" s="418">
        <f>IF(L3175&lt;&gt;"",L3175,K3175)</f>
        <v/>
      </c>
      <c r="K3175" s="418">
        <f>IF(AND(T3175=TRUE, U3175=TRUE, V3175=TRUE), IF(W3175&lt;-0.05, "អនុញ្ញាត (អ្នកផ្គត់ផ្គង់ប្រកាសខ្វះ)", "បានប្រកាស (អនុញ្ញាត)"), IF(AND(T3175=FALSE, U3175=FALSE, V3175=FALSE), "ព្យួរទុក (មិនមានទិន្នន័យ)", "ប្រកាសខុស (ព្យួរទុក)"))</f>
        <v/>
      </c>
      <c r="L3175" s="418" t="inlineStr"/>
      <c r="M3175" s="418" t="inlineStr"/>
      <c r="N3175" s="455" t="n"/>
      <c r="O3175" s="455">
        <f>IF(W3175&lt;0,AI3175,I3175)</f>
        <v/>
      </c>
      <c r="P3175" s="455">
        <f>I3175-O3175</f>
        <v/>
      </c>
      <c r="Q3175" s="418" t="n"/>
      <c r="R3175" s="418" t="inlineStr">
        <is>
          <t>2209011397</t>
        </is>
      </c>
      <c r="S3175" s="418" t="inlineStr"/>
      <c r="T3175" s="418">
        <f>R3175=S3175</f>
        <v/>
      </c>
      <c r="U3175" s="418">
        <f>AND(MONTH(F3175)=MONTH(Y3175), YEAR(F3175)=YEAR(Y3175))</f>
        <v/>
      </c>
      <c r="V3175" s="418">
        <f>AND(AC3175&lt;&gt;"", 'Company information'!D$4&lt;&gt;"", RIGHT(SUBSTITUTE(AC3175,"-",""),9)=RIGHT(SUBSTITUTE('Company information'!D$4,"-",""),9))</f>
        <v/>
      </c>
      <c r="W3175" s="418">
        <f>AI3175-I3175</f>
        <v/>
      </c>
      <c r="X3175" s="455" t="n"/>
      <c r="Y3175" s="417" t="n"/>
      <c r="Z3175" s="418" t="n"/>
      <c r="AA3175" s="418" t="n"/>
      <c r="AB3175" s="418" t="n"/>
      <c r="AC3175" s="418" t="n"/>
      <c r="AD3175" s="418" t="n"/>
      <c r="AE3175" s="455" t="n"/>
      <c r="AF3175" s="455" t="n"/>
      <c r="AG3175" s="455" t="n"/>
      <c r="AH3175" s="455" t="n"/>
      <c r="AI3175" s="455" t="n"/>
      <c r="AJ3175" s="455" t="n"/>
      <c r="AK3175" s="455" t="n"/>
      <c r="AL3175" s="455" t="n"/>
      <c r="AM3175" s="455" t="n"/>
      <c r="AN3175" s="455" t="n"/>
      <c r="AO3175" s="455" t="n"/>
      <c r="AP3175" s="455" t="n"/>
      <c r="AQ3175" s="455" t="n"/>
      <c r="AR3175" s="418" t="n"/>
      <c r="AS3175" s="418" t="n"/>
      <c r="AT3175" s="418" t="n"/>
    </row>
    <row r="3176">
      <c r="A3176" s="417" t="n">
        <v>3167</v>
      </c>
      <c r="B3176" s="418" t="inlineStr">
        <is>
          <t>Export Administration fee</t>
        </is>
      </c>
      <c r="C3176" s="418" t="inlineStr">
        <is>
          <t>ឆាយ ដា ឡូយីស្ទីក</t>
        </is>
      </c>
      <c r="D3176" s="418" t="inlineStr">
        <is>
          <t>L001-100063098</t>
        </is>
      </c>
      <c r="E3176" s="418" t="inlineStr">
        <is>
          <t>2209011396</t>
        </is>
      </c>
      <c r="F3176" s="419" t="n">
        <v>44831</v>
      </c>
      <c r="G3176" s="420" t="n">
        <v>90316</v>
      </c>
      <c r="H3176" s="418" t="n"/>
      <c r="I3176" s="455" t="n">
        <v>90316</v>
      </c>
      <c r="J3176" s="418">
        <f>IF(L3176&lt;&gt;"",L3176,K3176)</f>
        <v/>
      </c>
      <c r="K3176" s="418">
        <f>IF(AND(T3176=TRUE, U3176=TRUE, V3176=TRUE), IF(W3176&lt;-0.05, "អនុញ្ញាត (អ្នកផ្គត់ផ្គង់ប្រកាសខ្វះ)", "បានប្រកាស (អនុញ្ញាត)"), IF(AND(T3176=FALSE, U3176=FALSE, V3176=FALSE), "ព្យួរទុក (មិនមានទិន្នន័យ)", "ប្រកាសខុស (ព្យួរទុក)"))</f>
        <v/>
      </c>
      <c r="L3176" s="418" t="inlineStr"/>
      <c r="M3176" s="418" t="inlineStr"/>
      <c r="N3176" s="455" t="n"/>
      <c r="O3176" s="455">
        <f>IF(W3176&lt;0,AI3176,I3176)</f>
        <v/>
      </c>
      <c r="P3176" s="455">
        <f>I3176-O3176</f>
        <v/>
      </c>
      <c r="Q3176" s="418" t="n"/>
      <c r="R3176" s="418" t="inlineStr">
        <is>
          <t>2209011396</t>
        </is>
      </c>
      <c r="S3176" s="418" t="inlineStr"/>
      <c r="T3176" s="418">
        <f>R3176=S3176</f>
        <v/>
      </c>
      <c r="U3176" s="418">
        <f>AND(MONTH(F3176)=MONTH(Y3176), YEAR(F3176)=YEAR(Y3176))</f>
        <v/>
      </c>
      <c r="V3176" s="418">
        <f>AND(AC3176&lt;&gt;"", 'Company information'!D$4&lt;&gt;"", RIGHT(SUBSTITUTE(AC3176,"-",""),9)=RIGHT(SUBSTITUTE('Company information'!D$4,"-",""),9))</f>
        <v/>
      </c>
      <c r="W3176" s="418">
        <f>AI3176-I3176</f>
        <v/>
      </c>
      <c r="X3176" s="455" t="n"/>
      <c r="Y3176" s="417" t="n"/>
      <c r="Z3176" s="418" t="n"/>
      <c r="AA3176" s="418" t="n"/>
      <c r="AB3176" s="418" t="n"/>
      <c r="AC3176" s="418" t="n"/>
      <c r="AD3176" s="418" t="n"/>
      <c r="AE3176" s="455" t="n"/>
      <c r="AF3176" s="455" t="n"/>
      <c r="AG3176" s="455" t="n"/>
      <c r="AH3176" s="455" t="n"/>
      <c r="AI3176" s="455" t="n"/>
      <c r="AJ3176" s="455" t="n"/>
      <c r="AK3176" s="455" t="n"/>
      <c r="AL3176" s="455" t="n"/>
      <c r="AM3176" s="455" t="n"/>
      <c r="AN3176" s="455" t="n"/>
      <c r="AO3176" s="455" t="n"/>
      <c r="AP3176" s="455" t="n"/>
      <c r="AQ3176" s="455" t="n"/>
      <c r="AR3176" s="418" t="n"/>
      <c r="AS3176" s="418" t="n"/>
      <c r="AT3176" s="418" t="n"/>
    </row>
    <row r="3177">
      <c r="A3177" s="417" t="n">
        <v>3168</v>
      </c>
      <c r="B3177" s="418" t="inlineStr">
        <is>
          <t>Export Administration fee</t>
        </is>
      </c>
      <c r="C3177" s="418" t="inlineStr">
        <is>
          <t>ឆាយ ដា ឡូយីស្ទីក</t>
        </is>
      </c>
      <c r="D3177" s="418" t="inlineStr">
        <is>
          <t>L001-100063098</t>
        </is>
      </c>
      <c r="E3177" s="418" t="inlineStr">
        <is>
          <t>2209011389</t>
        </is>
      </c>
      <c r="F3177" s="419" t="n">
        <v>44831</v>
      </c>
      <c r="G3177" s="420" t="n">
        <v>90316</v>
      </c>
      <c r="H3177" s="418" t="n"/>
      <c r="I3177" s="455" t="n">
        <v>90316</v>
      </c>
      <c r="J3177" s="418">
        <f>IF(L3177&lt;&gt;"",L3177,K3177)</f>
        <v/>
      </c>
      <c r="K3177" s="418">
        <f>IF(AND(T3177=TRUE, U3177=TRUE, V3177=TRUE), IF(W3177&lt;-0.05, "អនុញ្ញាត (អ្នកផ្គត់ផ្គង់ប្រកាសខ្វះ)", "បានប្រកាស (អនុញ្ញាត)"), IF(AND(T3177=FALSE, U3177=FALSE, V3177=FALSE), "ព្យួរទុក (មិនមានទិន្នន័យ)", "ប្រកាសខុស (ព្យួរទុក)"))</f>
        <v/>
      </c>
      <c r="L3177" s="418" t="inlineStr"/>
      <c r="M3177" s="418" t="inlineStr"/>
      <c r="N3177" s="455" t="n"/>
      <c r="O3177" s="455">
        <f>IF(W3177&lt;0,AI3177,I3177)</f>
        <v/>
      </c>
      <c r="P3177" s="455">
        <f>I3177-O3177</f>
        <v/>
      </c>
      <c r="Q3177" s="418" t="n"/>
      <c r="R3177" s="418" t="inlineStr">
        <is>
          <t>2209011389</t>
        </is>
      </c>
      <c r="S3177" s="418" t="inlineStr"/>
      <c r="T3177" s="418">
        <f>R3177=S3177</f>
        <v/>
      </c>
      <c r="U3177" s="418">
        <f>AND(MONTH(F3177)=MONTH(Y3177), YEAR(F3177)=YEAR(Y3177))</f>
        <v/>
      </c>
      <c r="V3177" s="418">
        <f>AND(AC3177&lt;&gt;"", 'Company information'!D$4&lt;&gt;"", RIGHT(SUBSTITUTE(AC3177,"-",""),9)=RIGHT(SUBSTITUTE('Company information'!D$4,"-",""),9))</f>
        <v/>
      </c>
      <c r="W3177" s="418">
        <f>AI3177-I3177</f>
        <v/>
      </c>
      <c r="X3177" s="455" t="n"/>
      <c r="Y3177" s="417" t="n"/>
      <c r="Z3177" s="418" t="n"/>
      <c r="AA3177" s="418" t="n"/>
      <c r="AB3177" s="418" t="n"/>
      <c r="AC3177" s="418" t="n"/>
      <c r="AD3177" s="418" t="n"/>
      <c r="AE3177" s="455" t="n"/>
      <c r="AF3177" s="455" t="n"/>
      <c r="AG3177" s="455" t="n"/>
      <c r="AH3177" s="455" t="n"/>
      <c r="AI3177" s="455" t="n"/>
      <c r="AJ3177" s="455" t="n"/>
      <c r="AK3177" s="455" t="n"/>
      <c r="AL3177" s="455" t="n"/>
      <c r="AM3177" s="455" t="n"/>
      <c r="AN3177" s="455" t="n"/>
      <c r="AO3177" s="455" t="n"/>
      <c r="AP3177" s="455" t="n"/>
      <c r="AQ3177" s="455" t="n"/>
      <c r="AR3177" s="418" t="n"/>
      <c r="AS3177" s="418" t="n"/>
      <c r="AT3177" s="418" t="n"/>
    </row>
    <row r="3178">
      <c r="A3178" s="417" t="n">
        <v>3169</v>
      </c>
      <c r="B3178" s="418" t="inlineStr">
        <is>
          <t>Export Administration fee</t>
        </is>
      </c>
      <c r="C3178" s="418" t="inlineStr">
        <is>
          <t>ឆាយ ដា ឡូយីស្ទីក</t>
        </is>
      </c>
      <c r="D3178" s="418" t="inlineStr">
        <is>
          <t>L001-100063098</t>
        </is>
      </c>
      <c r="E3178" s="418" t="inlineStr">
        <is>
          <t>2209011387</t>
        </is>
      </c>
      <c r="F3178" s="419" t="n">
        <v>44831</v>
      </c>
      <c r="G3178" s="420" t="n">
        <v>90316</v>
      </c>
      <c r="H3178" s="418" t="n"/>
      <c r="I3178" s="455" t="n">
        <v>90316</v>
      </c>
      <c r="J3178" s="418">
        <f>IF(L3178&lt;&gt;"",L3178,K3178)</f>
        <v/>
      </c>
      <c r="K3178" s="418">
        <f>IF(AND(T3178=TRUE, U3178=TRUE, V3178=TRUE), IF(W3178&lt;-0.05, "អនុញ្ញាត (អ្នកផ្គត់ផ្គង់ប្រកាសខ្វះ)", "បានប្រកាស (អនុញ្ញាត)"), IF(AND(T3178=FALSE, U3178=FALSE, V3178=FALSE), "ព្យួរទុក (មិនមានទិន្នន័យ)", "ប្រកាសខុស (ព្យួរទុក)"))</f>
        <v/>
      </c>
      <c r="L3178" s="418" t="inlineStr"/>
      <c r="M3178" s="418" t="inlineStr"/>
      <c r="N3178" s="455" t="n"/>
      <c r="O3178" s="455">
        <f>IF(W3178&lt;0,AI3178,I3178)</f>
        <v/>
      </c>
      <c r="P3178" s="455">
        <f>I3178-O3178</f>
        <v/>
      </c>
      <c r="Q3178" s="418" t="n"/>
      <c r="R3178" s="418" t="inlineStr">
        <is>
          <t>2209011387</t>
        </is>
      </c>
      <c r="S3178" s="418" t="inlineStr"/>
      <c r="T3178" s="418">
        <f>R3178=S3178</f>
        <v/>
      </c>
      <c r="U3178" s="418">
        <f>AND(MONTH(F3178)=MONTH(Y3178), YEAR(F3178)=YEAR(Y3178))</f>
        <v/>
      </c>
      <c r="V3178" s="418">
        <f>AND(AC3178&lt;&gt;"", 'Company information'!D$4&lt;&gt;"", RIGHT(SUBSTITUTE(AC3178,"-",""),9)=RIGHT(SUBSTITUTE('Company information'!D$4,"-",""),9))</f>
        <v/>
      </c>
      <c r="W3178" s="418">
        <f>AI3178-I3178</f>
        <v/>
      </c>
      <c r="X3178" s="455" t="n"/>
      <c r="Y3178" s="417" t="n"/>
      <c r="Z3178" s="418" t="n"/>
      <c r="AA3178" s="418" t="n"/>
      <c r="AB3178" s="418" t="n"/>
      <c r="AC3178" s="418" t="n"/>
      <c r="AD3178" s="418" t="n"/>
      <c r="AE3178" s="455" t="n"/>
      <c r="AF3178" s="455" t="n"/>
      <c r="AG3178" s="455" t="n"/>
      <c r="AH3178" s="455" t="n"/>
      <c r="AI3178" s="455" t="n"/>
      <c r="AJ3178" s="455" t="n"/>
      <c r="AK3178" s="455" t="n"/>
      <c r="AL3178" s="455" t="n"/>
      <c r="AM3178" s="455" t="n"/>
      <c r="AN3178" s="455" t="n"/>
      <c r="AO3178" s="455" t="n"/>
      <c r="AP3178" s="455" t="n"/>
      <c r="AQ3178" s="455" t="n"/>
      <c r="AR3178" s="418" t="n"/>
      <c r="AS3178" s="418" t="n"/>
      <c r="AT3178" s="418" t="n"/>
    </row>
    <row r="3179">
      <c r="A3179" s="417" t="n">
        <v>3170</v>
      </c>
      <c r="B3179" s="418" t="inlineStr">
        <is>
          <t>Export Administration fee</t>
        </is>
      </c>
      <c r="C3179" s="418" t="inlineStr">
        <is>
          <t>ឆាយ ដា ឡូយីស្ទីក</t>
        </is>
      </c>
      <c r="D3179" s="418" t="inlineStr">
        <is>
          <t>L001-100063098</t>
        </is>
      </c>
      <c r="E3179" s="418" t="inlineStr">
        <is>
          <t>2209011093</t>
        </is>
      </c>
      <c r="F3179" s="419" t="n">
        <v>44823</v>
      </c>
      <c r="G3179" s="420" t="n">
        <v>90316</v>
      </c>
      <c r="H3179" s="418" t="n"/>
      <c r="I3179" s="455" t="n">
        <v>90316</v>
      </c>
      <c r="J3179" s="418">
        <f>IF(L3179&lt;&gt;"",L3179,K3179)</f>
        <v/>
      </c>
      <c r="K3179" s="418">
        <f>IF(AND(T3179=TRUE, U3179=TRUE, V3179=TRUE), IF(W3179&lt;-0.05, "អនុញ្ញាត (អ្នកផ្គត់ផ្គង់ប្រកាសខ្វះ)", "បានប្រកាស (អនុញ្ញាត)"), IF(AND(T3179=FALSE, U3179=FALSE, V3179=FALSE), "ព្យួរទុក (មិនមានទិន្នន័យ)", "ប្រកាសខុស (ព្យួរទុក)"))</f>
        <v/>
      </c>
      <c r="L3179" s="418" t="inlineStr"/>
      <c r="M3179" s="418" t="inlineStr"/>
      <c r="N3179" s="455" t="n"/>
      <c r="O3179" s="455">
        <f>IF(W3179&lt;0,AI3179,I3179)</f>
        <v/>
      </c>
      <c r="P3179" s="455">
        <f>I3179-O3179</f>
        <v/>
      </c>
      <c r="Q3179" s="418" t="n"/>
      <c r="R3179" s="418" t="inlineStr">
        <is>
          <t>2209011093</t>
        </is>
      </c>
      <c r="S3179" s="418" t="inlineStr"/>
      <c r="T3179" s="418">
        <f>R3179=S3179</f>
        <v/>
      </c>
      <c r="U3179" s="418">
        <f>AND(MONTH(F3179)=MONTH(Y3179), YEAR(F3179)=YEAR(Y3179))</f>
        <v/>
      </c>
      <c r="V3179" s="418">
        <f>AND(AC3179&lt;&gt;"", 'Company information'!D$4&lt;&gt;"", RIGHT(SUBSTITUTE(AC3179,"-",""),9)=RIGHT(SUBSTITUTE('Company information'!D$4,"-",""),9))</f>
        <v/>
      </c>
      <c r="W3179" s="418">
        <f>AI3179-I3179</f>
        <v/>
      </c>
      <c r="X3179" s="455" t="n"/>
      <c r="Y3179" s="417" t="n"/>
      <c r="Z3179" s="418" t="n"/>
      <c r="AA3179" s="418" t="n"/>
      <c r="AB3179" s="418" t="n"/>
      <c r="AC3179" s="418" t="n"/>
      <c r="AD3179" s="418" t="n"/>
      <c r="AE3179" s="455" t="n"/>
      <c r="AF3179" s="455" t="n"/>
      <c r="AG3179" s="455" t="n"/>
      <c r="AH3179" s="455" t="n"/>
      <c r="AI3179" s="455" t="n"/>
      <c r="AJ3179" s="455" t="n"/>
      <c r="AK3179" s="455" t="n"/>
      <c r="AL3179" s="455" t="n"/>
      <c r="AM3179" s="455" t="n"/>
      <c r="AN3179" s="455" t="n"/>
      <c r="AO3179" s="455" t="n"/>
      <c r="AP3179" s="455" t="n"/>
      <c r="AQ3179" s="455" t="n"/>
      <c r="AR3179" s="418" t="n"/>
      <c r="AS3179" s="418" t="n"/>
      <c r="AT3179" s="418" t="n"/>
    </row>
    <row r="3180">
      <c r="A3180" s="417" t="n">
        <v>3171</v>
      </c>
      <c r="B3180" s="418" t="inlineStr">
        <is>
          <t>Export Administration fee</t>
        </is>
      </c>
      <c r="C3180" s="418" t="inlineStr">
        <is>
          <t>ឆាយ ដា ឡូយីស្ទីក</t>
        </is>
      </c>
      <c r="D3180" s="418" t="inlineStr">
        <is>
          <t>L001-100063098</t>
        </is>
      </c>
      <c r="E3180" s="418" t="inlineStr">
        <is>
          <t>2209010860</t>
        </is>
      </c>
      <c r="F3180" s="419" t="n">
        <v>44904</v>
      </c>
      <c r="G3180" s="420" t="n">
        <v>90119</v>
      </c>
      <c r="H3180" s="418" t="n"/>
      <c r="I3180" s="455" t="n">
        <v>90119</v>
      </c>
      <c r="J3180" s="418">
        <f>IF(L3180&lt;&gt;"",L3180,K3180)</f>
        <v/>
      </c>
      <c r="K3180" s="418">
        <f>IF(AND(T3180=TRUE, U3180=TRUE, V3180=TRUE), IF(W3180&lt;-0.05, "អនុញ្ញាត (អ្នកផ្គត់ផ្គង់ប្រកាសខ្វះ)", "បានប្រកាស (អនុញ្ញាត)"), IF(AND(T3180=FALSE, U3180=FALSE, V3180=FALSE), "ព្យួរទុក (មិនមានទិន្នន័យ)", "ប្រកាសខុស (ព្យួរទុក)"))</f>
        <v/>
      </c>
      <c r="L3180" s="418" t="inlineStr"/>
      <c r="M3180" s="418" t="inlineStr"/>
      <c r="N3180" s="455" t="n"/>
      <c r="O3180" s="455">
        <f>IF(W3180&lt;0,AI3180,I3180)</f>
        <v/>
      </c>
      <c r="P3180" s="455">
        <f>I3180-O3180</f>
        <v/>
      </c>
      <c r="Q3180" s="418" t="n"/>
      <c r="R3180" s="418" t="inlineStr">
        <is>
          <t>2209010860</t>
        </is>
      </c>
      <c r="S3180" s="418" t="inlineStr"/>
      <c r="T3180" s="418">
        <f>R3180=S3180</f>
        <v/>
      </c>
      <c r="U3180" s="418">
        <f>AND(MONTH(F3180)=MONTH(Y3180), YEAR(F3180)=YEAR(Y3180))</f>
        <v/>
      </c>
      <c r="V3180" s="418">
        <f>AND(AC3180&lt;&gt;"", 'Company information'!D$4&lt;&gt;"", RIGHT(SUBSTITUTE(AC3180,"-",""),9)=RIGHT(SUBSTITUTE('Company information'!D$4,"-",""),9))</f>
        <v/>
      </c>
      <c r="W3180" s="418">
        <f>AI3180-I3180</f>
        <v/>
      </c>
      <c r="X3180" s="455" t="n"/>
      <c r="Y3180" s="417" t="n"/>
      <c r="Z3180" s="418" t="n"/>
      <c r="AA3180" s="418" t="n"/>
      <c r="AB3180" s="418" t="n"/>
      <c r="AC3180" s="418" t="n"/>
      <c r="AD3180" s="418" t="n"/>
      <c r="AE3180" s="455" t="n"/>
      <c r="AF3180" s="455" t="n"/>
      <c r="AG3180" s="455" t="n"/>
      <c r="AH3180" s="455" t="n"/>
      <c r="AI3180" s="455" t="n"/>
      <c r="AJ3180" s="455" t="n"/>
      <c r="AK3180" s="455" t="n"/>
      <c r="AL3180" s="455" t="n"/>
      <c r="AM3180" s="455" t="n"/>
      <c r="AN3180" s="455" t="n"/>
      <c r="AO3180" s="455" t="n"/>
      <c r="AP3180" s="455" t="n"/>
      <c r="AQ3180" s="455" t="n"/>
      <c r="AR3180" s="418" t="n"/>
      <c r="AS3180" s="418" t="n"/>
      <c r="AT3180" s="418" t="n"/>
    </row>
    <row r="3181">
      <c r="A3181" s="417" t="n">
        <v>3172</v>
      </c>
      <c r="B3181" s="418" t="inlineStr">
        <is>
          <t>Export Administration fee</t>
        </is>
      </c>
      <c r="C3181" s="418" t="inlineStr">
        <is>
          <t>ឆាយ ដា ឡូយីស្ទីក</t>
        </is>
      </c>
      <c r="D3181" s="418" t="inlineStr">
        <is>
          <t>L001-100063098</t>
        </is>
      </c>
      <c r="E3181" s="418" t="inlineStr">
        <is>
          <t>2209010855</t>
        </is>
      </c>
      <c r="F3181" s="419" t="n">
        <v>44904</v>
      </c>
      <c r="G3181" s="420" t="n">
        <v>90119</v>
      </c>
      <c r="H3181" s="418" t="n"/>
      <c r="I3181" s="455" t="n">
        <v>90119</v>
      </c>
      <c r="J3181" s="418">
        <f>IF(L3181&lt;&gt;"",L3181,K3181)</f>
        <v/>
      </c>
      <c r="K3181" s="418">
        <f>IF(AND(T3181=TRUE, U3181=TRUE, V3181=TRUE), IF(W3181&lt;-0.05, "អនុញ្ញាត (អ្នកផ្គត់ផ្គង់ប្រកាសខ្វះ)", "បានប្រកាស (អនុញ្ញាត)"), IF(AND(T3181=FALSE, U3181=FALSE, V3181=FALSE), "ព្យួរទុក (មិនមានទិន្នន័យ)", "ប្រកាសខុស (ព្យួរទុក)"))</f>
        <v/>
      </c>
      <c r="L3181" s="418" t="inlineStr"/>
      <c r="M3181" s="418" t="inlineStr"/>
      <c r="N3181" s="455" t="n"/>
      <c r="O3181" s="455">
        <f>IF(W3181&lt;0,AI3181,I3181)</f>
        <v/>
      </c>
      <c r="P3181" s="455">
        <f>I3181-O3181</f>
        <v/>
      </c>
      <c r="Q3181" s="418" t="n"/>
      <c r="R3181" s="418" t="inlineStr">
        <is>
          <t>2209010855</t>
        </is>
      </c>
      <c r="S3181" s="418" t="inlineStr"/>
      <c r="T3181" s="418">
        <f>R3181=S3181</f>
        <v/>
      </c>
      <c r="U3181" s="418">
        <f>AND(MONTH(F3181)=MONTH(Y3181), YEAR(F3181)=YEAR(Y3181))</f>
        <v/>
      </c>
      <c r="V3181" s="418">
        <f>AND(AC3181&lt;&gt;"", 'Company information'!D$4&lt;&gt;"", RIGHT(SUBSTITUTE(AC3181,"-",""),9)=RIGHT(SUBSTITUTE('Company information'!D$4,"-",""),9))</f>
        <v/>
      </c>
      <c r="W3181" s="418">
        <f>AI3181-I3181</f>
        <v/>
      </c>
      <c r="X3181" s="455" t="n"/>
      <c r="Y3181" s="417" t="n"/>
      <c r="Z3181" s="418" t="n"/>
      <c r="AA3181" s="418" t="n"/>
      <c r="AB3181" s="418" t="n"/>
      <c r="AC3181" s="418" t="n"/>
      <c r="AD3181" s="418" t="n"/>
      <c r="AE3181" s="455" t="n"/>
      <c r="AF3181" s="455" t="n"/>
      <c r="AG3181" s="455" t="n"/>
      <c r="AH3181" s="455" t="n"/>
      <c r="AI3181" s="455" t="n"/>
      <c r="AJ3181" s="455" t="n"/>
      <c r="AK3181" s="455" t="n"/>
      <c r="AL3181" s="455" t="n"/>
      <c r="AM3181" s="455" t="n"/>
      <c r="AN3181" s="455" t="n"/>
      <c r="AO3181" s="455" t="n"/>
      <c r="AP3181" s="455" t="n"/>
      <c r="AQ3181" s="455" t="n"/>
      <c r="AR3181" s="418" t="n"/>
      <c r="AS3181" s="418" t="n"/>
      <c r="AT3181" s="418" t="n"/>
    </row>
    <row r="3182">
      <c r="A3182" s="417" t="n">
        <v>3173</v>
      </c>
      <c r="B3182" s="418" t="inlineStr">
        <is>
          <t>Export Administration fee</t>
        </is>
      </c>
      <c r="C3182" s="418" t="inlineStr">
        <is>
          <t>ឆាយ ដា ឡូយីស្ទីក</t>
        </is>
      </c>
      <c r="D3182" s="418" t="inlineStr">
        <is>
          <t>L001-100063098</t>
        </is>
      </c>
      <c r="E3182" s="418" t="inlineStr">
        <is>
          <t>2209010594</t>
        </is>
      </c>
      <c r="F3182" s="419" t="n">
        <v>44690</v>
      </c>
      <c r="G3182" s="420" t="n">
        <v>90294</v>
      </c>
      <c r="H3182" s="418" t="n"/>
      <c r="I3182" s="455" t="n">
        <v>90294</v>
      </c>
      <c r="J3182" s="418">
        <f>IF(L3182&lt;&gt;"",L3182,K3182)</f>
        <v/>
      </c>
      <c r="K3182" s="418">
        <f>IF(AND(T3182=TRUE, U3182=TRUE, V3182=TRUE), IF(W3182&lt;-0.05, "អនុញ្ញាត (អ្នកផ្គត់ផ្គង់ប្រកាសខ្វះ)", "បានប្រកាស (អនុញ្ញាត)"), IF(AND(T3182=FALSE, U3182=FALSE, V3182=FALSE), "ព្យួរទុក (មិនមានទិន្នន័យ)", "ប្រកាសខុស (ព្យួរទុក)"))</f>
        <v/>
      </c>
      <c r="L3182" s="418" t="inlineStr"/>
      <c r="M3182" s="418" t="inlineStr"/>
      <c r="N3182" s="455" t="n"/>
      <c r="O3182" s="455">
        <f>IF(W3182&lt;0,AI3182,I3182)</f>
        <v/>
      </c>
      <c r="P3182" s="455">
        <f>I3182-O3182</f>
        <v/>
      </c>
      <c r="Q3182" s="418" t="n"/>
      <c r="R3182" s="418" t="inlineStr">
        <is>
          <t>2209010594</t>
        </is>
      </c>
      <c r="S3182" s="418" t="inlineStr"/>
      <c r="T3182" s="418">
        <f>R3182=S3182</f>
        <v/>
      </c>
      <c r="U3182" s="418">
        <f>AND(MONTH(F3182)=MONTH(Y3182), YEAR(F3182)=YEAR(Y3182))</f>
        <v/>
      </c>
      <c r="V3182" s="418">
        <f>AND(AC3182&lt;&gt;"", 'Company information'!D$4&lt;&gt;"", RIGHT(SUBSTITUTE(AC3182,"-",""),9)=RIGHT(SUBSTITUTE('Company information'!D$4,"-",""),9))</f>
        <v/>
      </c>
      <c r="W3182" s="418">
        <f>AI3182-I3182</f>
        <v/>
      </c>
      <c r="X3182" s="455" t="n"/>
      <c r="Y3182" s="417" t="n"/>
      <c r="Z3182" s="418" t="n"/>
      <c r="AA3182" s="418" t="n"/>
      <c r="AB3182" s="418" t="n"/>
      <c r="AC3182" s="418" t="n"/>
      <c r="AD3182" s="418" t="n"/>
      <c r="AE3182" s="455" t="n"/>
      <c r="AF3182" s="455" t="n"/>
      <c r="AG3182" s="455" t="n"/>
      <c r="AH3182" s="455" t="n"/>
      <c r="AI3182" s="455" t="n"/>
      <c r="AJ3182" s="455" t="n"/>
      <c r="AK3182" s="455" t="n"/>
      <c r="AL3182" s="455" t="n"/>
      <c r="AM3182" s="455" t="n"/>
      <c r="AN3182" s="455" t="n"/>
      <c r="AO3182" s="455" t="n"/>
      <c r="AP3182" s="455" t="n"/>
      <c r="AQ3182" s="455" t="n"/>
      <c r="AR3182" s="418" t="n"/>
      <c r="AS3182" s="418" t="n"/>
      <c r="AT3182" s="418" t="n"/>
    </row>
    <row r="3183">
      <c r="A3183" s="417" t="n">
        <v>3174</v>
      </c>
      <c r="B3183" s="418" t="inlineStr">
        <is>
          <t>Export Administration fee</t>
        </is>
      </c>
      <c r="C3183" s="418" t="inlineStr">
        <is>
          <t>ឆាយ ដា ឡូយីស្ទីក</t>
        </is>
      </c>
      <c r="D3183" s="418" t="inlineStr">
        <is>
          <t>L001-100063098</t>
        </is>
      </c>
      <c r="E3183" s="418" t="inlineStr">
        <is>
          <t>2209010581</t>
        </is>
      </c>
      <c r="F3183" s="419" t="n">
        <v>44690</v>
      </c>
      <c r="G3183" s="420" t="n">
        <v>90294</v>
      </c>
      <c r="H3183" s="418" t="n"/>
      <c r="I3183" s="455" t="n">
        <v>90294</v>
      </c>
      <c r="J3183" s="418">
        <f>IF(L3183&lt;&gt;"",L3183,K3183)</f>
        <v/>
      </c>
      <c r="K3183" s="418">
        <f>IF(AND(T3183=TRUE, U3183=TRUE, V3183=TRUE), IF(W3183&lt;-0.05, "អនុញ្ញាត (អ្នកផ្គត់ផ្គង់ប្រកាសខ្វះ)", "បានប្រកាស (អនុញ្ញាត)"), IF(AND(T3183=FALSE, U3183=FALSE, V3183=FALSE), "ព្យួរទុក (មិនមានទិន្នន័យ)", "ប្រកាសខុស (ព្យួរទុក)"))</f>
        <v/>
      </c>
      <c r="L3183" s="418" t="inlineStr"/>
      <c r="M3183" s="418" t="inlineStr"/>
      <c r="N3183" s="455" t="n"/>
      <c r="O3183" s="455">
        <f>IF(W3183&lt;0,AI3183,I3183)</f>
        <v/>
      </c>
      <c r="P3183" s="455">
        <f>I3183-O3183</f>
        <v/>
      </c>
      <c r="Q3183" s="418" t="n"/>
      <c r="R3183" s="418" t="inlineStr">
        <is>
          <t>2209010581</t>
        </is>
      </c>
      <c r="S3183" s="418" t="inlineStr"/>
      <c r="T3183" s="418">
        <f>R3183=S3183</f>
        <v/>
      </c>
      <c r="U3183" s="418">
        <f>AND(MONTH(F3183)=MONTH(Y3183), YEAR(F3183)=YEAR(Y3183))</f>
        <v/>
      </c>
      <c r="V3183" s="418">
        <f>AND(AC3183&lt;&gt;"", 'Company information'!D$4&lt;&gt;"", RIGHT(SUBSTITUTE(AC3183,"-",""),9)=RIGHT(SUBSTITUTE('Company information'!D$4,"-",""),9))</f>
        <v/>
      </c>
      <c r="W3183" s="418">
        <f>AI3183-I3183</f>
        <v/>
      </c>
      <c r="X3183" s="455" t="n"/>
      <c r="Y3183" s="417" t="n"/>
      <c r="Z3183" s="418" t="n"/>
      <c r="AA3183" s="418" t="n"/>
      <c r="AB3183" s="418" t="n"/>
      <c r="AC3183" s="418" t="n"/>
      <c r="AD3183" s="418" t="n"/>
      <c r="AE3183" s="455" t="n"/>
      <c r="AF3183" s="455" t="n"/>
      <c r="AG3183" s="455" t="n"/>
      <c r="AH3183" s="455" t="n"/>
      <c r="AI3183" s="455" t="n"/>
      <c r="AJ3183" s="455" t="n"/>
      <c r="AK3183" s="455" t="n"/>
      <c r="AL3183" s="455" t="n"/>
      <c r="AM3183" s="455" t="n"/>
      <c r="AN3183" s="455" t="n"/>
      <c r="AO3183" s="455" t="n"/>
      <c r="AP3183" s="455" t="n"/>
      <c r="AQ3183" s="455" t="n"/>
      <c r="AR3183" s="418" t="n"/>
      <c r="AS3183" s="418" t="n"/>
      <c r="AT3183" s="418" t="n"/>
    </row>
    <row r="3184">
      <c r="A3184" s="417" t="n">
        <v>3175</v>
      </c>
      <c r="B3184" s="418" t="inlineStr">
        <is>
          <t>Clearance &amp; Trucking Fee</t>
        </is>
      </c>
      <c r="C3184" s="418" t="inlineStr">
        <is>
          <t>56ប៊ី-លីង សឹបផ្លាយ ឆេន មេនេចម៉ិន ឯ.ក</t>
        </is>
      </c>
      <c r="D3184" s="418" t="inlineStr">
        <is>
          <t>K004-902004795</t>
        </is>
      </c>
      <c r="E3184" s="418" t="inlineStr">
        <is>
          <t>TI2022-0731</t>
        </is>
      </c>
      <c r="F3184" s="419" t="n">
        <v>44826</v>
      </c>
      <c r="G3184" s="420" t="n">
        <v>187642</v>
      </c>
      <c r="H3184" s="418" t="n"/>
      <c r="I3184" s="455" t="n">
        <v>187642</v>
      </c>
      <c r="J3184" s="418">
        <f>IF(L3184&lt;&gt;"",L3184,K3184)</f>
        <v/>
      </c>
      <c r="K3184" s="418">
        <f>IF(AND(T3184=TRUE, U3184=TRUE, V3184=TRUE), IF(W3184&lt;-0.05, "អនុញ្ញាត (អ្នកផ្គត់ផ្គង់ប្រកាសខ្វះ)", "បានប្រកាស (អនុញ្ញាត)"), IF(AND(T3184=FALSE, U3184=FALSE, V3184=FALSE), "ព្យួរទុក (មិនមានទិន្នន័យ)", "ប្រកាសខុស (ព្យួរទុក)"))</f>
        <v/>
      </c>
      <c r="L3184" s="418" t="inlineStr"/>
      <c r="M3184" s="418" t="inlineStr"/>
      <c r="N3184" s="455" t="n"/>
      <c r="O3184" s="455">
        <f>IF(W3184&lt;0,AI3184,I3184)</f>
        <v/>
      </c>
      <c r="P3184" s="455">
        <f>I3184-O3184</f>
        <v/>
      </c>
      <c r="Q3184" s="418" t="n"/>
      <c r="R3184" s="418" t="inlineStr">
        <is>
          <t>TI2022-0731</t>
        </is>
      </c>
      <c r="S3184" s="418" t="inlineStr"/>
      <c r="T3184" s="418">
        <f>R3184=S3184</f>
        <v/>
      </c>
      <c r="U3184" s="418">
        <f>AND(MONTH(F3184)=MONTH(Y3184), YEAR(F3184)=YEAR(Y3184))</f>
        <v/>
      </c>
      <c r="V3184" s="418">
        <f>AND(AC3184&lt;&gt;"", 'Company information'!D$4&lt;&gt;"", RIGHT(SUBSTITUTE(AC3184,"-",""),9)=RIGHT(SUBSTITUTE('Company information'!D$4,"-",""),9))</f>
        <v/>
      </c>
      <c r="W3184" s="418">
        <f>AI3184-I3184</f>
        <v/>
      </c>
      <c r="X3184" s="455" t="n"/>
      <c r="Y3184" s="417" t="n"/>
      <c r="Z3184" s="418" t="n"/>
      <c r="AA3184" s="418" t="n"/>
      <c r="AB3184" s="418" t="n"/>
      <c r="AC3184" s="418" t="n"/>
      <c r="AD3184" s="418" t="n"/>
      <c r="AE3184" s="455" t="n"/>
      <c r="AF3184" s="455" t="n"/>
      <c r="AG3184" s="455" t="n"/>
      <c r="AH3184" s="455" t="n"/>
      <c r="AI3184" s="455" t="n"/>
      <c r="AJ3184" s="455" t="n"/>
      <c r="AK3184" s="455" t="n"/>
      <c r="AL3184" s="455" t="n"/>
      <c r="AM3184" s="455" t="n"/>
      <c r="AN3184" s="455" t="n"/>
      <c r="AO3184" s="455" t="n"/>
      <c r="AP3184" s="455" t="n"/>
      <c r="AQ3184" s="455" t="n"/>
      <c r="AR3184" s="418" t="n"/>
      <c r="AS3184" s="418" t="n"/>
      <c r="AT3184" s="418" t="n"/>
    </row>
    <row r="3185">
      <c r="A3185" s="417" t="n">
        <v>3176</v>
      </c>
      <c r="B3185" s="418" t="inlineStr">
        <is>
          <t>Clearance &amp; Trucking Fee</t>
        </is>
      </c>
      <c r="C3185" s="418" t="inlineStr">
        <is>
          <t>56ប៊ី-លីង សឹបផ្លាយ ឆេន មេនេចម៉ិន ឯ.ក</t>
        </is>
      </c>
      <c r="D3185" s="418" t="inlineStr">
        <is>
          <t>K004-902004795</t>
        </is>
      </c>
      <c r="E3185" s="418" t="inlineStr">
        <is>
          <t>TI2022-0730</t>
        </is>
      </c>
      <c r="F3185" s="419" t="n">
        <v>44826</v>
      </c>
      <c r="G3185" s="420" t="n">
        <v>187642</v>
      </c>
      <c r="H3185" s="418" t="n"/>
      <c r="I3185" s="455" t="n">
        <v>187642</v>
      </c>
      <c r="J3185" s="418">
        <f>IF(L3185&lt;&gt;"",L3185,K3185)</f>
        <v/>
      </c>
      <c r="K3185" s="418">
        <f>IF(AND(T3185=TRUE, U3185=TRUE, V3185=TRUE), IF(W3185&lt;-0.05, "អនុញ្ញាត (អ្នកផ្គត់ផ្គង់ប្រកាសខ្វះ)", "បានប្រកាស (អនុញ្ញាត)"), IF(AND(T3185=FALSE, U3185=FALSE, V3185=FALSE), "ព្យួរទុក (មិនមានទិន្នន័យ)", "ប្រកាសខុស (ព្យួរទុក)"))</f>
        <v/>
      </c>
      <c r="L3185" s="418" t="inlineStr"/>
      <c r="M3185" s="418" t="inlineStr"/>
      <c r="N3185" s="455" t="n"/>
      <c r="O3185" s="455">
        <f>IF(W3185&lt;0,AI3185,I3185)</f>
        <v/>
      </c>
      <c r="P3185" s="455">
        <f>I3185-O3185</f>
        <v/>
      </c>
      <c r="Q3185" s="418" t="n"/>
      <c r="R3185" s="418" t="inlineStr">
        <is>
          <t>TI2022-0730</t>
        </is>
      </c>
      <c r="S3185" s="418" t="inlineStr"/>
      <c r="T3185" s="418">
        <f>R3185=S3185</f>
        <v/>
      </c>
      <c r="U3185" s="418">
        <f>AND(MONTH(F3185)=MONTH(Y3185), YEAR(F3185)=YEAR(Y3185))</f>
        <v/>
      </c>
      <c r="V3185" s="418">
        <f>AND(AC3185&lt;&gt;"", 'Company information'!D$4&lt;&gt;"", RIGHT(SUBSTITUTE(AC3185,"-",""),9)=RIGHT(SUBSTITUTE('Company information'!D$4,"-",""),9))</f>
        <v/>
      </c>
      <c r="W3185" s="418">
        <f>AI3185-I3185</f>
        <v/>
      </c>
      <c r="X3185" s="455" t="n"/>
      <c r="Y3185" s="417" t="n"/>
      <c r="Z3185" s="418" t="n"/>
      <c r="AA3185" s="418" t="n"/>
      <c r="AB3185" s="418" t="n"/>
      <c r="AC3185" s="418" t="n"/>
      <c r="AD3185" s="418" t="n"/>
      <c r="AE3185" s="455" t="n"/>
      <c r="AF3185" s="455" t="n"/>
      <c r="AG3185" s="455" t="n"/>
      <c r="AH3185" s="455" t="n"/>
      <c r="AI3185" s="455" t="n"/>
      <c r="AJ3185" s="455" t="n"/>
      <c r="AK3185" s="455" t="n"/>
      <c r="AL3185" s="455" t="n"/>
      <c r="AM3185" s="455" t="n"/>
      <c r="AN3185" s="455" t="n"/>
      <c r="AO3185" s="455" t="n"/>
      <c r="AP3185" s="455" t="n"/>
      <c r="AQ3185" s="455" t="n"/>
      <c r="AR3185" s="418" t="n"/>
      <c r="AS3185" s="418" t="n"/>
      <c r="AT3185" s="418" t="n"/>
    </row>
    <row r="3186">
      <c r="A3186" s="417" t="n">
        <v>3177</v>
      </c>
      <c r="B3186" s="418" t="inlineStr">
        <is>
          <t>Clearance &amp; Trucking Fee</t>
        </is>
      </c>
      <c r="C3186" s="418" t="inlineStr">
        <is>
          <t>56ប៊ី-លីង សឹបផ្លាយ ឆេន មេនេចម៉ិន ឯ.ក</t>
        </is>
      </c>
      <c r="D3186" s="418" t="inlineStr">
        <is>
          <t>K004-902004795</t>
        </is>
      </c>
      <c r="E3186" s="418" t="inlineStr">
        <is>
          <t>TI2022-0729</t>
        </is>
      </c>
      <c r="F3186" s="419" t="n">
        <v>44826</v>
      </c>
      <c r="G3186" s="420" t="n">
        <v>187642</v>
      </c>
      <c r="H3186" s="418" t="n"/>
      <c r="I3186" s="455" t="n">
        <v>187642</v>
      </c>
      <c r="J3186" s="418">
        <f>IF(L3186&lt;&gt;"",L3186,K3186)</f>
        <v/>
      </c>
      <c r="K3186" s="418">
        <f>IF(AND(T3186=TRUE, U3186=TRUE, V3186=TRUE), IF(W3186&lt;-0.05, "អនុញ្ញាត (អ្នកផ្គត់ផ្គង់ប្រកាសខ្វះ)", "បានប្រកាស (អនុញ្ញាត)"), IF(AND(T3186=FALSE, U3186=FALSE, V3186=FALSE), "ព្យួរទុក (មិនមានទិន្នន័យ)", "ប្រកាសខុស (ព្យួរទុក)"))</f>
        <v/>
      </c>
      <c r="L3186" s="418" t="inlineStr"/>
      <c r="M3186" s="418" t="inlineStr"/>
      <c r="N3186" s="455" t="n"/>
      <c r="O3186" s="455">
        <f>IF(W3186&lt;0,AI3186,I3186)</f>
        <v/>
      </c>
      <c r="P3186" s="455">
        <f>I3186-O3186</f>
        <v/>
      </c>
      <c r="Q3186" s="418" t="n"/>
      <c r="R3186" s="418" t="inlineStr">
        <is>
          <t>TI2022-0729</t>
        </is>
      </c>
      <c r="S3186" s="418" t="inlineStr"/>
      <c r="T3186" s="418">
        <f>R3186=S3186</f>
        <v/>
      </c>
      <c r="U3186" s="418">
        <f>AND(MONTH(F3186)=MONTH(Y3186), YEAR(F3186)=YEAR(Y3186))</f>
        <v/>
      </c>
      <c r="V3186" s="418">
        <f>AND(AC3186&lt;&gt;"", 'Company information'!D$4&lt;&gt;"", RIGHT(SUBSTITUTE(AC3186,"-",""),9)=RIGHT(SUBSTITUTE('Company information'!D$4,"-",""),9))</f>
        <v/>
      </c>
      <c r="W3186" s="418">
        <f>AI3186-I3186</f>
        <v/>
      </c>
      <c r="X3186" s="455" t="n"/>
      <c r="Y3186" s="417" t="n"/>
      <c r="Z3186" s="418" t="n"/>
      <c r="AA3186" s="418" t="n"/>
      <c r="AB3186" s="418" t="n"/>
      <c r="AC3186" s="418" t="n"/>
      <c r="AD3186" s="418" t="n"/>
      <c r="AE3186" s="455" t="n"/>
      <c r="AF3186" s="455" t="n"/>
      <c r="AG3186" s="455" t="n"/>
      <c r="AH3186" s="455" t="n"/>
      <c r="AI3186" s="455" t="n"/>
      <c r="AJ3186" s="455" t="n"/>
      <c r="AK3186" s="455" t="n"/>
      <c r="AL3186" s="455" t="n"/>
      <c r="AM3186" s="455" t="n"/>
      <c r="AN3186" s="455" t="n"/>
      <c r="AO3186" s="455" t="n"/>
      <c r="AP3186" s="455" t="n"/>
      <c r="AQ3186" s="455" t="n"/>
      <c r="AR3186" s="418" t="n"/>
      <c r="AS3186" s="418" t="n"/>
      <c r="AT3186" s="418" t="n"/>
    </row>
    <row r="3187">
      <c r="A3187" s="417" t="n">
        <v>3178</v>
      </c>
      <c r="B3187" s="418" t="inlineStr">
        <is>
          <t>Lift on &amp; Lift off and Gate Fee charge</t>
        </is>
      </c>
      <c r="C3187" s="418" t="inlineStr">
        <is>
          <t>កំពង់ផែស្វយ័តភ្នំពេញ "ក.ស.ភ"</t>
        </is>
      </c>
      <c r="D3187" s="418" t="inlineStr">
        <is>
          <t>L001-100044999</t>
        </is>
      </c>
      <c r="E3187" s="418" t="inlineStr">
        <is>
          <t>INV20220973790</t>
        </is>
      </c>
      <c r="F3187" s="419" t="n">
        <v>44832</v>
      </c>
      <c r="G3187" s="420" t="n">
        <v>29693</v>
      </c>
      <c r="H3187" s="418" t="n"/>
      <c r="I3187" s="455" t="n">
        <v>29693</v>
      </c>
      <c r="J3187" s="418">
        <f>IF(L3187&lt;&gt;"",L3187,K3187)</f>
        <v/>
      </c>
      <c r="K3187" s="418">
        <f>IF(AND(T3187=TRUE, U3187=TRUE, V3187=TRUE), IF(W3187&lt;-0.05, "អនុញ្ញាត (អ្នកផ្គត់ផ្គង់ប្រកាសខ្វះ)", "បានប្រកាស (អនុញ្ញាត)"), IF(AND(T3187=FALSE, U3187=FALSE, V3187=FALSE), "ព្យួរទុក (មិនមានទិន្នន័យ)", "ប្រកាសខុស (ព្យួរទុក)"))</f>
        <v/>
      </c>
      <c r="L3187" s="418" t="inlineStr"/>
      <c r="M3187" s="418" t="inlineStr"/>
      <c r="N3187" s="455" t="n"/>
      <c r="O3187" s="455">
        <f>IF(W3187&lt;0,AI3187,I3187)</f>
        <v/>
      </c>
      <c r="P3187" s="455">
        <f>I3187-O3187</f>
        <v/>
      </c>
      <c r="Q3187" s="418" t="n"/>
      <c r="R3187" s="418" t="inlineStr">
        <is>
          <t>INV20220973790</t>
        </is>
      </c>
      <c r="S3187" s="418" t="inlineStr"/>
      <c r="T3187" s="418">
        <f>R3187=S3187</f>
        <v/>
      </c>
      <c r="U3187" s="418">
        <f>AND(MONTH(F3187)=MONTH(Y3187), YEAR(F3187)=YEAR(Y3187))</f>
        <v/>
      </c>
      <c r="V3187" s="418">
        <f>AND(AC3187&lt;&gt;"", 'Company information'!D$4&lt;&gt;"", RIGHT(SUBSTITUTE(AC3187,"-",""),9)=RIGHT(SUBSTITUTE('Company information'!D$4,"-",""),9))</f>
        <v/>
      </c>
      <c r="W3187" s="418">
        <f>AI3187-I3187</f>
        <v/>
      </c>
      <c r="X3187" s="455" t="n"/>
      <c r="Y3187" s="417" t="n"/>
      <c r="Z3187" s="418" t="n"/>
      <c r="AA3187" s="418" t="n"/>
      <c r="AB3187" s="418" t="n"/>
      <c r="AC3187" s="418" t="n"/>
      <c r="AD3187" s="418" t="n"/>
      <c r="AE3187" s="455" t="n"/>
      <c r="AF3187" s="455" t="n"/>
      <c r="AG3187" s="455" t="n"/>
      <c r="AH3187" s="455" t="n"/>
      <c r="AI3187" s="455" t="n"/>
      <c r="AJ3187" s="455" t="n"/>
      <c r="AK3187" s="455" t="n"/>
      <c r="AL3187" s="455" t="n"/>
      <c r="AM3187" s="455" t="n"/>
      <c r="AN3187" s="455" t="n"/>
      <c r="AO3187" s="455" t="n"/>
      <c r="AP3187" s="455" t="n"/>
      <c r="AQ3187" s="455" t="n"/>
      <c r="AR3187" s="418" t="n"/>
      <c r="AS3187" s="418" t="n"/>
      <c r="AT3187" s="418" t="n"/>
    </row>
    <row r="3188">
      <c r="A3188" s="417" t="n">
        <v>3179</v>
      </c>
      <c r="B3188" s="418" t="inlineStr">
        <is>
          <t>Clearance &amp; Trucking Fee</t>
        </is>
      </c>
      <c r="C3188" s="418" t="inlineStr">
        <is>
          <t>56ប៊ី-លីង សឹបផ្លាយ ឆេន មេនេចម៉ិន ឯ.ក</t>
        </is>
      </c>
      <c r="D3188" s="418" t="inlineStr">
        <is>
          <t>K004-902004795</t>
        </is>
      </c>
      <c r="E3188" s="418" t="inlineStr">
        <is>
          <t>TI2022-0728</t>
        </is>
      </c>
      <c r="F3188" s="419" t="n">
        <v>44826</v>
      </c>
      <c r="G3188" s="420" t="n">
        <v>274246</v>
      </c>
      <c r="H3188" s="418" t="n"/>
      <c r="I3188" s="455" t="n">
        <v>274246</v>
      </c>
      <c r="J3188" s="418">
        <f>IF(L3188&lt;&gt;"",L3188,K3188)</f>
        <v/>
      </c>
      <c r="K3188" s="418">
        <f>IF(AND(T3188=TRUE, U3188=TRUE, V3188=TRUE), IF(W3188&lt;-0.05, "អនុញ្ញាត (អ្នកផ្គត់ផ្គង់ប្រកាសខ្វះ)", "បានប្រកាស (អនុញ្ញាត)"), IF(AND(T3188=FALSE, U3188=FALSE, V3188=FALSE), "ព្យួរទុក (មិនមានទិន្នន័យ)", "ប្រកាសខុស (ព្យួរទុក)"))</f>
        <v/>
      </c>
      <c r="L3188" s="418" t="inlineStr"/>
      <c r="M3188" s="418" t="inlineStr"/>
      <c r="N3188" s="455" t="n"/>
      <c r="O3188" s="455">
        <f>IF(W3188&lt;0,AI3188,I3188)</f>
        <v/>
      </c>
      <c r="P3188" s="455">
        <f>I3188-O3188</f>
        <v/>
      </c>
      <c r="Q3188" s="418" t="n"/>
      <c r="R3188" s="418" t="inlineStr">
        <is>
          <t>TI2022-0728</t>
        </is>
      </c>
      <c r="S3188" s="418" t="inlineStr"/>
      <c r="T3188" s="418">
        <f>R3188=S3188</f>
        <v/>
      </c>
      <c r="U3188" s="418">
        <f>AND(MONTH(F3188)=MONTH(Y3188), YEAR(F3188)=YEAR(Y3188))</f>
        <v/>
      </c>
      <c r="V3188" s="418">
        <f>AND(AC3188&lt;&gt;"", 'Company information'!D$4&lt;&gt;"", RIGHT(SUBSTITUTE(AC3188,"-",""),9)=RIGHT(SUBSTITUTE('Company information'!D$4,"-",""),9))</f>
        <v/>
      </c>
      <c r="W3188" s="418">
        <f>AI3188-I3188</f>
        <v/>
      </c>
      <c r="X3188" s="455" t="n"/>
      <c r="Y3188" s="417" t="n"/>
      <c r="Z3188" s="418" t="n"/>
      <c r="AA3188" s="418" t="n"/>
      <c r="AB3188" s="418" t="n"/>
      <c r="AC3188" s="418" t="n"/>
      <c r="AD3188" s="418" t="n"/>
      <c r="AE3188" s="455" t="n"/>
      <c r="AF3188" s="455" t="n"/>
      <c r="AG3188" s="455" t="n"/>
      <c r="AH3188" s="455" t="n"/>
      <c r="AI3188" s="455" t="n"/>
      <c r="AJ3188" s="455" t="n"/>
      <c r="AK3188" s="455" t="n"/>
      <c r="AL3188" s="455" t="n"/>
      <c r="AM3188" s="455" t="n"/>
      <c r="AN3188" s="455" t="n"/>
      <c r="AO3188" s="455" t="n"/>
      <c r="AP3188" s="455" t="n"/>
      <c r="AQ3188" s="455" t="n"/>
      <c r="AR3188" s="418" t="n"/>
      <c r="AS3188" s="418" t="n"/>
      <c r="AT3188" s="418" t="n"/>
    </row>
    <row r="3189">
      <c r="A3189" s="417" t="n">
        <v>3180</v>
      </c>
      <c r="B3189" s="418" t="inlineStr">
        <is>
          <t>Clearance &amp; Trucking Fee</t>
        </is>
      </c>
      <c r="C3189" s="418" t="inlineStr">
        <is>
          <t>56ប៊ី-លីង សឹបផ្លាយ ឆេន មេនេចម៉ិន ឯ.ក</t>
        </is>
      </c>
      <c r="D3189" s="418" t="inlineStr">
        <is>
          <t>K004-902004795</t>
        </is>
      </c>
      <c r="E3189" s="418" t="inlineStr">
        <is>
          <t>TI2022-0727</t>
        </is>
      </c>
      <c r="F3189" s="419" t="n">
        <v>44826</v>
      </c>
      <c r="G3189" s="420" t="n">
        <v>187642</v>
      </c>
      <c r="H3189" s="418" t="n"/>
      <c r="I3189" s="455" t="n">
        <v>187642</v>
      </c>
      <c r="J3189" s="418">
        <f>IF(L3189&lt;&gt;"",L3189,K3189)</f>
        <v/>
      </c>
      <c r="K3189" s="418">
        <f>IF(AND(T3189=TRUE, U3189=TRUE, V3189=TRUE), IF(W3189&lt;-0.05, "អនុញ្ញាត (អ្នកផ្គត់ផ្គង់ប្រកាសខ្វះ)", "បានប្រកាស (អនុញ្ញាត)"), IF(AND(T3189=FALSE, U3189=FALSE, V3189=FALSE), "ព្យួរទុក (មិនមានទិន្នន័យ)", "ប្រកាសខុស (ព្យួរទុក)"))</f>
        <v/>
      </c>
      <c r="L3189" s="418" t="inlineStr"/>
      <c r="M3189" s="418" t="inlineStr"/>
      <c r="N3189" s="455" t="n"/>
      <c r="O3189" s="455">
        <f>IF(W3189&lt;0,AI3189,I3189)</f>
        <v/>
      </c>
      <c r="P3189" s="455">
        <f>I3189-O3189</f>
        <v/>
      </c>
      <c r="Q3189" s="418" t="n"/>
      <c r="R3189" s="418" t="inlineStr">
        <is>
          <t>TI2022-0727</t>
        </is>
      </c>
      <c r="S3189" s="418" t="inlineStr"/>
      <c r="T3189" s="418">
        <f>R3189=S3189</f>
        <v/>
      </c>
      <c r="U3189" s="418">
        <f>AND(MONTH(F3189)=MONTH(Y3189), YEAR(F3189)=YEAR(Y3189))</f>
        <v/>
      </c>
      <c r="V3189" s="418">
        <f>AND(AC3189&lt;&gt;"", 'Company information'!D$4&lt;&gt;"", RIGHT(SUBSTITUTE(AC3189,"-",""),9)=RIGHT(SUBSTITUTE('Company information'!D$4,"-",""),9))</f>
        <v/>
      </c>
      <c r="W3189" s="418">
        <f>AI3189-I3189</f>
        <v/>
      </c>
      <c r="X3189" s="455" t="n"/>
      <c r="Y3189" s="417" t="n"/>
      <c r="Z3189" s="418" t="n"/>
      <c r="AA3189" s="418" t="n"/>
      <c r="AB3189" s="418" t="n"/>
      <c r="AC3189" s="418" t="n"/>
      <c r="AD3189" s="418" t="n"/>
      <c r="AE3189" s="455" t="n"/>
      <c r="AF3189" s="455" t="n"/>
      <c r="AG3189" s="455" t="n"/>
      <c r="AH3189" s="455" t="n"/>
      <c r="AI3189" s="455" t="n"/>
      <c r="AJ3189" s="455" t="n"/>
      <c r="AK3189" s="455" t="n"/>
      <c r="AL3189" s="455" t="n"/>
      <c r="AM3189" s="455" t="n"/>
      <c r="AN3189" s="455" t="n"/>
      <c r="AO3189" s="455" t="n"/>
      <c r="AP3189" s="455" t="n"/>
      <c r="AQ3189" s="455" t="n"/>
      <c r="AR3189" s="418" t="n"/>
      <c r="AS3189" s="418" t="n"/>
      <c r="AT3189" s="418" t="n"/>
    </row>
    <row r="3190">
      <c r="A3190" s="417" t="n">
        <v>3181</v>
      </c>
      <c r="B3190" s="418" t="inlineStr">
        <is>
          <t>Clearance &amp; Trucking Fee</t>
        </is>
      </c>
      <c r="C3190" s="418" t="inlineStr">
        <is>
          <t>56ប៊ី-លីង សឹបផ្លាយ ឆេន មេនេចម៉ិន ឯ.ក</t>
        </is>
      </c>
      <c r="D3190" s="418" t="inlineStr">
        <is>
          <t>K004-902004795</t>
        </is>
      </c>
      <c r="E3190" s="418" t="inlineStr">
        <is>
          <t>TI2022-0726</t>
        </is>
      </c>
      <c r="F3190" s="419" t="n">
        <v>44826</v>
      </c>
      <c r="G3190" s="420" t="n">
        <v>195890</v>
      </c>
      <c r="H3190" s="418" t="n"/>
      <c r="I3190" s="455" t="n">
        <v>195890</v>
      </c>
      <c r="J3190" s="418">
        <f>IF(L3190&lt;&gt;"",L3190,K3190)</f>
        <v/>
      </c>
      <c r="K3190" s="418">
        <f>IF(AND(T3190=TRUE, U3190=TRUE, V3190=TRUE), IF(W3190&lt;-0.05, "អនុញ្ញាត (អ្នកផ្គត់ផ្គង់ប្រកាសខ្វះ)", "បានប្រកាស (អនុញ្ញាត)"), IF(AND(T3190=FALSE, U3190=FALSE, V3190=FALSE), "ព្យួរទុក (មិនមានទិន្នន័យ)", "ប្រកាសខុស (ព្យួរទុក)"))</f>
        <v/>
      </c>
      <c r="L3190" s="418" t="inlineStr"/>
      <c r="M3190" s="418" t="inlineStr"/>
      <c r="N3190" s="455" t="n"/>
      <c r="O3190" s="455">
        <f>IF(W3190&lt;0,AI3190,I3190)</f>
        <v/>
      </c>
      <c r="P3190" s="455">
        <f>I3190-O3190</f>
        <v/>
      </c>
      <c r="Q3190" s="418" t="n"/>
      <c r="R3190" s="418" t="inlineStr">
        <is>
          <t>TI2022-0726</t>
        </is>
      </c>
      <c r="S3190" s="418" t="inlineStr"/>
      <c r="T3190" s="418">
        <f>R3190=S3190</f>
        <v/>
      </c>
      <c r="U3190" s="418">
        <f>AND(MONTH(F3190)=MONTH(Y3190), YEAR(F3190)=YEAR(Y3190))</f>
        <v/>
      </c>
      <c r="V3190" s="418">
        <f>AND(AC3190&lt;&gt;"", 'Company information'!D$4&lt;&gt;"", RIGHT(SUBSTITUTE(AC3190,"-",""),9)=RIGHT(SUBSTITUTE('Company information'!D$4,"-",""),9))</f>
        <v/>
      </c>
      <c r="W3190" s="418">
        <f>AI3190-I3190</f>
        <v/>
      </c>
      <c r="X3190" s="455" t="n"/>
      <c r="Y3190" s="417" t="n"/>
      <c r="Z3190" s="418" t="n"/>
      <c r="AA3190" s="418" t="n"/>
      <c r="AB3190" s="418" t="n"/>
      <c r="AC3190" s="418" t="n"/>
      <c r="AD3190" s="418" t="n"/>
      <c r="AE3190" s="455" t="n"/>
      <c r="AF3190" s="455" t="n"/>
      <c r="AG3190" s="455" t="n"/>
      <c r="AH3190" s="455" t="n"/>
      <c r="AI3190" s="455" t="n"/>
      <c r="AJ3190" s="455" t="n"/>
      <c r="AK3190" s="455" t="n"/>
      <c r="AL3190" s="455" t="n"/>
      <c r="AM3190" s="455" t="n"/>
      <c r="AN3190" s="455" t="n"/>
      <c r="AO3190" s="455" t="n"/>
      <c r="AP3190" s="455" t="n"/>
      <c r="AQ3190" s="455" t="n"/>
      <c r="AR3190" s="418" t="n"/>
      <c r="AS3190" s="418" t="n"/>
      <c r="AT3190" s="418" t="n"/>
    </row>
    <row r="3191">
      <c r="A3191" s="417" t="n">
        <v>3182</v>
      </c>
      <c r="B3191" s="418" t="inlineStr">
        <is>
          <t>Clearance &amp; Trucking Fee</t>
        </is>
      </c>
      <c r="C3191" s="418" t="inlineStr">
        <is>
          <t>56ប៊ី-លីង សឹបផ្លាយ ឆេន មេនេចម៉ិន ឯ.ក</t>
        </is>
      </c>
      <c r="D3191" s="418" t="inlineStr">
        <is>
          <t>K004-902004795</t>
        </is>
      </c>
      <c r="E3191" s="418" t="inlineStr">
        <is>
          <t>TI2022-0719</t>
        </is>
      </c>
      <c r="F3191" s="419" t="n">
        <v>44820</v>
      </c>
      <c r="G3191" s="420" t="n">
        <v>187460</v>
      </c>
      <c r="H3191" s="418" t="n"/>
      <c r="I3191" s="455" t="n">
        <v>187460</v>
      </c>
      <c r="J3191" s="418">
        <f>IF(L3191&lt;&gt;"",L3191,K3191)</f>
        <v/>
      </c>
      <c r="K3191" s="418">
        <f>IF(AND(T3191=TRUE, U3191=TRUE, V3191=TRUE), IF(W3191&lt;-0.05, "អនុញ្ញាត (អ្នកផ្គត់ផ្គង់ប្រកាសខ្វះ)", "បានប្រកាស (អនុញ្ញាត)"), IF(AND(T3191=FALSE, U3191=FALSE, V3191=FALSE), "ព្យួរទុក (មិនមានទិន្នន័យ)", "ប្រកាសខុស (ព្យួរទុក)"))</f>
        <v/>
      </c>
      <c r="L3191" s="418" t="inlineStr"/>
      <c r="M3191" s="418" t="inlineStr"/>
      <c r="N3191" s="455" t="n"/>
      <c r="O3191" s="455">
        <f>IF(W3191&lt;0,AI3191,I3191)</f>
        <v/>
      </c>
      <c r="P3191" s="455">
        <f>I3191-O3191</f>
        <v/>
      </c>
      <c r="Q3191" s="418" t="n"/>
      <c r="R3191" s="418" t="inlineStr">
        <is>
          <t>TI2022-0719</t>
        </is>
      </c>
      <c r="S3191" s="418" t="inlineStr"/>
      <c r="T3191" s="418">
        <f>R3191=S3191</f>
        <v/>
      </c>
      <c r="U3191" s="418">
        <f>AND(MONTH(F3191)=MONTH(Y3191), YEAR(F3191)=YEAR(Y3191))</f>
        <v/>
      </c>
      <c r="V3191" s="418">
        <f>AND(AC3191&lt;&gt;"", 'Company information'!D$4&lt;&gt;"", RIGHT(SUBSTITUTE(AC3191,"-",""),9)=RIGHT(SUBSTITUTE('Company information'!D$4,"-",""),9))</f>
        <v/>
      </c>
      <c r="W3191" s="418">
        <f>AI3191-I3191</f>
        <v/>
      </c>
      <c r="X3191" s="455" t="n"/>
      <c r="Y3191" s="417" t="n"/>
      <c r="Z3191" s="418" t="n"/>
      <c r="AA3191" s="418" t="n"/>
      <c r="AB3191" s="418" t="n"/>
      <c r="AC3191" s="418" t="n"/>
      <c r="AD3191" s="418" t="n"/>
      <c r="AE3191" s="455" t="n"/>
      <c r="AF3191" s="455" t="n"/>
      <c r="AG3191" s="455" t="n"/>
      <c r="AH3191" s="455" t="n"/>
      <c r="AI3191" s="455" t="n"/>
      <c r="AJ3191" s="455" t="n"/>
      <c r="AK3191" s="455" t="n"/>
      <c r="AL3191" s="455" t="n"/>
      <c r="AM3191" s="455" t="n"/>
      <c r="AN3191" s="455" t="n"/>
      <c r="AO3191" s="455" t="n"/>
      <c r="AP3191" s="455" t="n"/>
      <c r="AQ3191" s="455" t="n"/>
      <c r="AR3191" s="418" t="n"/>
      <c r="AS3191" s="418" t="n"/>
      <c r="AT3191" s="418" t="n"/>
    </row>
    <row r="3192">
      <c r="A3192" s="417" t="n">
        <v>3183</v>
      </c>
      <c r="B3192" s="418" t="inlineStr">
        <is>
          <t>Lift on &amp; Lift off and Gate Fee charge</t>
        </is>
      </c>
      <c r="C3192" s="418" t="inlineStr">
        <is>
          <t>កំពង់ផែស្វយ័តភ្នំពេញ "ក.ស.ភ"</t>
        </is>
      </c>
      <c r="D3192" s="418" t="inlineStr">
        <is>
          <t>L001-100044999</t>
        </is>
      </c>
      <c r="E3192" s="418" t="inlineStr">
        <is>
          <t>INV202209070849</t>
        </is>
      </c>
      <c r="F3192" s="419" t="n">
        <v>44817</v>
      </c>
      <c r="G3192" s="420" t="n">
        <v>59256</v>
      </c>
      <c r="H3192" s="418" t="n"/>
      <c r="I3192" s="455" t="n">
        <v>59256</v>
      </c>
      <c r="J3192" s="418">
        <f>IF(L3192&lt;&gt;"",L3192,K3192)</f>
        <v/>
      </c>
      <c r="K3192" s="418">
        <f>IF(AND(T3192=TRUE, U3192=TRUE, V3192=TRUE), IF(W3192&lt;-0.05, "អនុញ្ញាត (អ្នកផ្គត់ផ្គង់ប្រកាសខ្វះ)", "បានប្រកាស (អនុញ្ញាត)"), IF(AND(T3192=FALSE, U3192=FALSE, V3192=FALSE), "ព្យួរទុក (មិនមានទិន្នន័យ)", "ប្រកាសខុស (ព្យួរទុក)"))</f>
        <v/>
      </c>
      <c r="L3192" s="418" t="inlineStr"/>
      <c r="M3192" s="418" t="inlineStr"/>
      <c r="N3192" s="455" t="n"/>
      <c r="O3192" s="455">
        <f>IF(W3192&lt;0,AI3192,I3192)</f>
        <v/>
      </c>
      <c r="P3192" s="455">
        <f>I3192-O3192</f>
        <v/>
      </c>
      <c r="Q3192" s="418" t="n"/>
      <c r="R3192" s="418" t="inlineStr">
        <is>
          <t>INV202209070849</t>
        </is>
      </c>
      <c r="S3192" s="418" t="inlineStr"/>
      <c r="T3192" s="418">
        <f>R3192=S3192</f>
        <v/>
      </c>
      <c r="U3192" s="418">
        <f>AND(MONTH(F3192)=MONTH(Y3192), YEAR(F3192)=YEAR(Y3192))</f>
        <v/>
      </c>
      <c r="V3192" s="418">
        <f>AND(AC3192&lt;&gt;"", 'Company information'!D$4&lt;&gt;"", RIGHT(SUBSTITUTE(AC3192,"-",""),9)=RIGHT(SUBSTITUTE('Company information'!D$4,"-",""),9))</f>
        <v/>
      </c>
      <c r="W3192" s="418">
        <f>AI3192-I3192</f>
        <v/>
      </c>
      <c r="X3192" s="455" t="n"/>
      <c r="Y3192" s="417" t="n"/>
      <c r="Z3192" s="418" t="n"/>
      <c r="AA3192" s="418" t="n"/>
      <c r="AB3192" s="418" t="n"/>
      <c r="AC3192" s="418" t="n"/>
      <c r="AD3192" s="418" t="n"/>
      <c r="AE3192" s="455" t="n"/>
      <c r="AF3192" s="455" t="n"/>
      <c r="AG3192" s="455" t="n"/>
      <c r="AH3192" s="455" t="n"/>
      <c r="AI3192" s="455" t="n"/>
      <c r="AJ3192" s="455" t="n"/>
      <c r="AK3192" s="455" t="n"/>
      <c r="AL3192" s="455" t="n"/>
      <c r="AM3192" s="455" t="n"/>
      <c r="AN3192" s="455" t="n"/>
      <c r="AO3192" s="455" t="n"/>
      <c r="AP3192" s="455" t="n"/>
      <c r="AQ3192" s="455" t="n"/>
      <c r="AR3192" s="418" t="n"/>
      <c r="AS3192" s="418" t="n"/>
      <c r="AT3192" s="418" t="n"/>
    </row>
    <row r="3193">
      <c r="A3193" s="417" t="n">
        <v>3184</v>
      </c>
      <c r="B3193" s="418" t="inlineStr">
        <is>
          <t>Clearance &amp; Trucking Fee</t>
        </is>
      </c>
      <c r="C3193" s="418" t="inlineStr">
        <is>
          <t>56ប៊ី-លីង សឹបផ្លាយ ឆេន មេនេចម៉ិន ឯ.ក</t>
        </is>
      </c>
      <c r="D3193" s="418" t="inlineStr">
        <is>
          <t>K004-902004795</t>
        </is>
      </c>
      <c r="E3193" s="418" t="inlineStr">
        <is>
          <t>TI022-0698</t>
        </is>
      </c>
      <c r="F3193" s="419" t="n">
        <v>44813</v>
      </c>
      <c r="G3193" s="420" t="n">
        <v>490280</v>
      </c>
      <c r="H3193" s="418" t="n"/>
      <c r="I3193" s="455" t="n">
        <v>490280</v>
      </c>
      <c r="J3193" s="418">
        <f>IF(L3193&lt;&gt;"",L3193,K3193)</f>
        <v/>
      </c>
      <c r="K3193" s="418">
        <f>IF(AND(T3193=TRUE, U3193=TRUE, V3193=TRUE), IF(W3193&lt;-0.05, "អនុញ្ញាត (អ្នកផ្គត់ផ្គង់ប្រកាសខ្វះ)", "បានប្រកាស (អនុញ្ញាត)"), IF(AND(T3193=FALSE, U3193=FALSE, V3193=FALSE), "ព្យួរទុក (មិនមានទិន្នន័យ)", "ប្រកាសខុស (ព្យួរទុក)"))</f>
        <v/>
      </c>
      <c r="L3193" s="418" t="inlineStr"/>
      <c r="M3193" s="418" t="inlineStr"/>
      <c r="N3193" s="455" t="n"/>
      <c r="O3193" s="455">
        <f>IF(W3193&lt;0,AI3193,I3193)</f>
        <v/>
      </c>
      <c r="P3193" s="455">
        <f>I3193-O3193</f>
        <v/>
      </c>
      <c r="Q3193" s="418" t="n"/>
      <c r="R3193" s="418" t="inlineStr">
        <is>
          <t>TI022-0698</t>
        </is>
      </c>
      <c r="S3193" s="418" t="inlineStr"/>
      <c r="T3193" s="418">
        <f>R3193=S3193</f>
        <v/>
      </c>
      <c r="U3193" s="418">
        <f>AND(MONTH(F3193)=MONTH(Y3193), YEAR(F3193)=YEAR(Y3193))</f>
        <v/>
      </c>
      <c r="V3193" s="418">
        <f>AND(AC3193&lt;&gt;"", 'Company information'!D$4&lt;&gt;"", RIGHT(SUBSTITUTE(AC3193,"-",""),9)=RIGHT(SUBSTITUTE('Company information'!D$4,"-",""),9))</f>
        <v/>
      </c>
      <c r="W3193" s="418">
        <f>AI3193-I3193</f>
        <v/>
      </c>
      <c r="X3193" s="455" t="n"/>
      <c r="Y3193" s="417" t="n"/>
      <c r="Z3193" s="418" t="n"/>
      <c r="AA3193" s="418" t="n"/>
      <c r="AB3193" s="418" t="n"/>
      <c r="AC3193" s="418" t="n"/>
      <c r="AD3193" s="418" t="n"/>
      <c r="AE3193" s="455" t="n"/>
      <c r="AF3193" s="455" t="n"/>
      <c r="AG3193" s="455" t="n"/>
      <c r="AH3193" s="455" t="n"/>
      <c r="AI3193" s="455" t="n"/>
      <c r="AJ3193" s="455" t="n"/>
      <c r="AK3193" s="455" t="n"/>
      <c r="AL3193" s="455" t="n"/>
      <c r="AM3193" s="455" t="n"/>
      <c r="AN3193" s="455" t="n"/>
      <c r="AO3193" s="455" t="n"/>
      <c r="AP3193" s="455" t="n"/>
      <c r="AQ3193" s="455" t="n"/>
      <c r="AR3193" s="418" t="n"/>
      <c r="AS3193" s="418" t="n"/>
      <c r="AT3193" s="418" t="n"/>
    </row>
    <row r="3194">
      <c r="A3194" s="417" t="n">
        <v>3185</v>
      </c>
      <c r="B3194" s="418" t="inlineStr">
        <is>
          <t>Clearance &amp; Trucking Fee</t>
        </is>
      </c>
      <c r="C3194" s="418" t="inlineStr">
        <is>
          <t>56ប៊ី-លីង សឹបផ្លាយ ឆេន មេនេចម៉ិន ឯ.ក</t>
        </is>
      </c>
      <c r="D3194" s="418" t="inlineStr">
        <is>
          <t>K004-902004795</t>
        </is>
      </c>
      <c r="E3194" s="418" t="inlineStr">
        <is>
          <t>TI2022-0697</t>
        </is>
      </c>
      <c r="F3194" s="419" t="n">
        <v>44813</v>
      </c>
      <c r="G3194" s="420" t="n">
        <v>187460</v>
      </c>
      <c r="H3194" s="418" t="n"/>
      <c r="I3194" s="455" t="n">
        <v>187460</v>
      </c>
      <c r="J3194" s="418">
        <f>IF(L3194&lt;&gt;"",L3194,K3194)</f>
        <v/>
      </c>
      <c r="K3194" s="418">
        <f>IF(AND(T3194=TRUE, U3194=TRUE, V3194=TRUE), IF(W3194&lt;-0.05, "អនុញ្ញាត (អ្នកផ្គត់ផ្គង់ប្រកាសខ្វះ)", "បានប្រកាស (អនុញ្ញាត)"), IF(AND(T3194=FALSE, U3194=FALSE, V3194=FALSE), "ព្យួរទុក (មិនមានទិន្នន័យ)", "ប្រកាសខុស (ព្យួរទុក)"))</f>
        <v/>
      </c>
      <c r="L3194" s="418" t="inlineStr"/>
      <c r="M3194" s="418" t="inlineStr"/>
      <c r="N3194" s="455" t="n"/>
      <c r="O3194" s="455">
        <f>IF(W3194&lt;0,AI3194,I3194)</f>
        <v/>
      </c>
      <c r="P3194" s="455">
        <f>I3194-O3194</f>
        <v/>
      </c>
      <c r="Q3194" s="418" t="n"/>
      <c r="R3194" s="418" t="inlineStr">
        <is>
          <t>TI2022-0697</t>
        </is>
      </c>
      <c r="S3194" s="418" t="inlineStr"/>
      <c r="T3194" s="418">
        <f>R3194=S3194</f>
        <v/>
      </c>
      <c r="U3194" s="418">
        <f>AND(MONTH(F3194)=MONTH(Y3194), YEAR(F3194)=YEAR(Y3194))</f>
        <v/>
      </c>
      <c r="V3194" s="418">
        <f>AND(AC3194&lt;&gt;"", 'Company information'!D$4&lt;&gt;"", RIGHT(SUBSTITUTE(AC3194,"-",""),9)=RIGHT(SUBSTITUTE('Company information'!D$4,"-",""),9))</f>
        <v/>
      </c>
      <c r="W3194" s="418">
        <f>AI3194-I3194</f>
        <v/>
      </c>
      <c r="X3194" s="455" t="n"/>
      <c r="Y3194" s="417" t="n"/>
      <c r="Z3194" s="418" t="n"/>
      <c r="AA3194" s="418" t="n"/>
      <c r="AB3194" s="418" t="n"/>
      <c r="AC3194" s="418" t="n"/>
      <c r="AD3194" s="418" t="n"/>
      <c r="AE3194" s="455" t="n"/>
      <c r="AF3194" s="455" t="n"/>
      <c r="AG3194" s="455" t="n"/>
      <c r="AH3194" s="455" t="n"/>
      <c r="AI3194" s="455" t="n"/>
      <c r="AJ3194" s="455" t="n"/>
      <c r="AK3194" s="455" t="n"/>
      <c r="AL3194" s="455" t="n"/>
      <c r="AM3194" s="455" t="n"/>
      <c r="AN3194" s="455" t="n"/>
      <c r="AO3194" s="455" t="n"/>
      <c r="AP3194" s="455" t="n"/>
      <c r="AQ3194" s="455" t="n"/>
      <c r="AR3194" s="418" t="n"/>
      <c r="AS3194" s="418" t="n"/>
      <c r="AT3194" s="418" t="n"/>
    </row>
    <row r="3195">
      <c r="A3195" s="417" t="n">
        <v>3186</v>
      </c>
      <c r="B3195" s="418" t="inlineStr">
        <is>
          <t>Clearance &amp; Trucking Fee</t>
        </is>
      </c>
      <c r="C3195" s="418" t="inlineStr">
        <is>
          <t>56ប៊ី-លីង សឹបផ្លាយ ឆេន មេនេចម៉ិន ឯ.ក</t>
        </is>
      </c>
      <c r="D3195" s="418" t="inlineStr">
        <is>
          <t>K004-902004795</t>
        </is>
      </c>
      <c r="E3195" s="418" t="inlineStr">
        <is>
          <t>TI2022-0696</t>
        </is>
      </c>
      <c r="F3195" s="419" t="n">
        <v>44813</v>
      </c>
      <c r="G3195" s="420" t="n">
        <v>187460</v>
      </c>
      <c r="H3195" s="418" t="n"/>
      <c r="I3195" s="455" t="n">
        <v>187460</v>
      </c>
      <c r="J3195" s="418">
        <f>IF(L3195&lt;&gt;"",L3195,K3195)</f>
        <v/>
      </c>
      <c r="K3195" s="418">
        <f>IF(AND(T3195=TRUE, U3195=TRUE, V3195=TRUE), IF(W3195&lt;-0.05, "អនុញ្ញាត (អ្នកផ្គត់ផ្គង់ប្រកាសខ្វះ)", "បានប្រកាស (អនុញ្ញាត)"), IF(AND(T3195=FALSE, U3195=FALSE, V3195=FALSE), "ព្យួរទុក (មិនមានទិន្នន័យ)", "ប្រកាសខុស (ព្យួរទុក)"))</f>
        <v/>
      </c>
      <c r="L3195" s="418" t="inlineStr"/>
      <c r="M3195" s="418" t="inlineStr"/>
      <c r="N3195" s="455" t="n"/>
      <c r="O3195" s="455">
        <f>IF(W3195&lt;0,AI3195,I3195)</f>
        <v/>
      </c>
      <c r="P3195" s="455">
        <f>I3195-O3195</f>
        <v/>
      </c>
      <c r="Q3195" s="418" t="n"/>
      <c r="R3195" s="418" t="inlineStr">
        <is>
          <t>TI2022-0696</t>
        </is>
      </c>
      <c r="S3195" s="418" t="inlineStr"/>
      <c r="T3195" s="418">
        <f>R3195=S3195</f>
        <v/>
      </c>
      <c r="U3195" s="418">
        <f>AND(MONTH(F3195)=MONTH(Y3195), YEAR(F3195)=YEAR(Y3195))</f>
        <v/>
      </c>
      <c r="V3195" s="418">
        <f>AND(AC3195&lt;&gt;"", 'Company information'!D$4&lt;&gt;"", RIGHT(SUBSTITUTE(AC3195,"-",""),9)=RIGHT(SUBSTITUTE('Company information'!D$4,"-",""),9))</f>
        <v/>
      </c>
      <c r="W3195" s="418">
        <f>AI3195-I3195</f>
        <v/>
      </c>
      <c r="X3195" s="455" t="n"/>
      <c r="Y3195" s="417" t="n"/>
      <c r="Z3195" s="418" t="n"/>
      <c r="AA3195" s="418" t="n"/>
      <c r="AB3195" s="418" t="n"/>
      <c r="AC3195" s="418" t="n"/>
      <c r="AD3195" s="418" t="n"/>
      <c r="AE3195" s="455" t="n"/>
      <c r="AF3195" s="455" t="n"/>
      <c r="AG3195" s="455" t="n"/>
      <c r="AH3195" s="455" t="n"/>
      <c r="AI3195" s="455" t="n"/>
      <c r="AJ3195" s="455" t="n"/>
      <c r="AK3195" s="455" t="n"/>
      <c r="AL3195" s="455" t="n"/>
      <c r="AM3195" s="455" t="n"/>
      <c r="AN3195" s="455" t="n"/>
      <c r="AO3195" s="455" t="n"/>
      <c r="AP3195" s="455" t="n"/>
      <c r="AQ3195" s="455" t="n"/>
      <c r="AR3195" s="418" t="n"/>
      <c r="AS3195" s="418" t="n"/>
      <c r="AT3195" s="418" t="n"/>
    </row>
    <row r="3196">
      <c r="A3196" s="417" t="n">
        <v>3187</v>
      </c>
      <c r="B3196" s="418" t="inlineStr">
        <is>
          <t>Clearance &amp; Trucking Fee</t>
        </is>
      </c>
      <c r="C3196" s="418" t="inlineStr">
        <is>
          <t>56ប៊ី-លីង សឹបផ្លាយ ឆេន មេនេចម៉ិន ឯ.ក</t>
        </is>
      </c>
      <c r="D3196" s="418" t="inlineStr">
        <is>
          <t>K004-902004795</t>
        </is>
      </c>
      <c r="E3196" s="418" t="inlineStr">
        <is>
          <t>TI2022-0688</t>
        </is>
      </c>
      <c r="F3196" s="419" t="n">
        <v>44601</v>
      </c>
      <c r="G3196" s="420" t="n">
        <v>195653</v>
      </c>
      <c r="H3196" s="418" t="n"/>
      <c r="I3196" s="455" t="n">
        <v>195653</v>
      </c>
      <c r="J3196" s="418">
        <f>IF(L3196&lt;&gt;"",L3196,K3196)</f>
        <v/>
      </c>
      <c r="K3196" s="418">
        <f>IF(AND(T3196=TRUE, U3196=TRUE, V3196=TRUE), IF(W3196&lt;-0.05, "អនុញ្ញាត (អ្នកផ្គត់ផ្គង់ប្រកាសខ្វះ)", "បានប្រកាស (អនុញ្ញាត)"), IF(AND(T3196=FALSE, U3196=FALSE, V3196=FALSE), "ព្យួរទុក (មិនមានទិន្នន័យ)", "ប្រកាសខុស (ព្យួរទុក)"))</f>
        <v/>
      </c>
      <c r="L3196" s="418" t="inlineStr"/>
      <c r="M3196" s="418" t="inlineStr"/>
      <c r="N3196" s="455" t="n"/>
      <c r="O3196" s="455">
        <f>IF(W3196&lt;0,AI3196,I3196)</f>
        <v/>
      </c>
      <c r="P3196" s="455">
        <f>I3196-O3196</f>
        <v/>
      </c>
      <c r="Q3196" s="418" t="n"/>
      <c r="R3196" s="418" t="inlineStr">
        <is>
          <t>TI2022-0688</t>
        </is>
      </c>
      <c r="S3196" s="418" t="inlineStr"/>
      <c r="T3196" s="418">
        <f>R3196=S3196</f>
        <v/>
      </c>
      <c r="U3196" s="418">
        <f>AND(MONTH(F3196)=MONTH(Y3196), YEAR(F3196)=YEAR(Y3196))</f>
        <v/>
      </c>
      <c r="V3196" s="418">
        <f>AND(AC3196&lt;&gt;"", 'Company information'!D$4&lt;&gt;"", RIGHT(SUBSTITUTE(AC3196,"-",""),9)=RIGHT(SUBSTITUTE('Company information'!D$4,"-",""),9))</f>
        <v/>
      </c>
      <c r="W3196" s="418">
        <f>AI3196-I3196</f>
        <v/>
      </c>
      <c r="X3196" s="455" t="n"/>
      <c r="Y3196" s="417" t="n"/>
      <c r="Z3196" s="418" t="n"/>
      <c r="AA3196" s="418" t="n"/>
      <c r="AB3196" s="418" t="n"/>
      <c r="AC3196" s="418" t="n"/>
      <c r="AD3196" s="418" t="n"/>
      <c r="AE3196" s="455" t="n"/>
      <c r="AF3196" s="455" t="n"/>
      <c r="AG3196" s="455" t="n"/>
      <c r="AH3196" s="455" t="n"/>
      <c r="AI3196" s="455" t="n"/>
      <c r="AJ3196" s="455" t="n"/>
      <c r="AK3196" s="455" t="n"/>
      <c r="AL3196" s="455" t="n"/>
      <c r="AM3196" s="455" t="n"/>
      <c r="AN3196" s="455" t="n"/>
      <c r="AO3196" s="455" t="n"/>
      <c r="AP3196" s="455" t="n"/>
      <c r="AQ3196" s="455" t="n"/>
      <c r="AR3196" s="418" t="n"/>
      <c r="AS3196" s="418" t="n"/>
      <c r="AT3196" s="418" t="n"/>
    </row>
    <row r="3197">
      <c r="A3197" s="417" t="n">
        <v>3188</v>
      </c>
      <c r="B3197" s="418" t="inlineStr">
        <is>
          <t>Clearance &amp; Trucking Fee</t>
        </is>
      </c>
      <c r="C3197" s="418" t="inlineStr">
        <is>
          <t>56ប៊ី-លីង សឹបផ្លាយ ឆេន មេនេចម៉ិន ឯ.ក</t>
        </is>
      </c>
      <c r="D3197" s="418" t="inlineStr">
        <is>
          <t>K004-902004795</t>
        </is>
      </c>
      <c r="E3197" s="418" t="inlineStr">
        <is>
          <t>TI2022-0687</t>
        </is>
      </c>
      <c r="F3197" s="419" t="n">
        <v>44601</v>
      </c>
      <c r="G3197" s="420" t="n">
        <v>187415</v>
      </c>
      <c r="H3197" s="418" t="n"/>
      <c r="I3197" s="455" t="n">
        <v>187415</v>
      </c>
      <c r="J3197" s="418">
        <f>IF(L3197&lt;&gt;"",L3197,K3197)</f>
        <v/>
      </c>
      <c r="K3197" s="418">
        <f>IF(AND(T3197=TRUE, U3197=TRUE, V3197=TRUE), IF(W3197&lt;-0.05, "អនុញ្ញាត (អ្នកផ្គត់ផ្គង់ប្រកាសខ្វះ)", "បានប្រកាស (អនុញ្ញាត)"), IF(AND(T3197=FALSE, U3197=FALSE, V3197=FALSE), "ព្យួរទុក (មិនមានទិន្នន័យ)", "ប្រកាសខុស (ព្យួរទុក)"))</f>
        <v/>
      </c>
      <c r="L3197" s="418" t="inlineStr"/>
      <c r="M3197" s="418" t="inlineStr"/>
      <c r="N3197" s="455" t="n"/>
      <c r="O3197" s="455">
        <f>IF(W3197&lt;0,AI3197,I3197)</f>
        <v/>
      </c>
      <c r="P3197" s="455">
        <f>I3197-O3197</f>
        <v/>
      </c>
      <c r="Q3197" s="418" t="n"/>
      <c r="R3197" s="418" t="inlineStr">
        <is>
          <t>TI2022-0687</t>
        </is>
      </c>
      <c r="S3197" s="418" t="inlineStr"/>
      <c r="T3197" s="418">
        <f>R3197=S3197</f>
        <v/>
      </c>
      <c r="U3197" s="418">
        <f>AND(MONTH(F3197)=MONTH(Y3197), YEAR(F3197)=YEAR(Y3197))</f>
        <v/>
      </c>
      <c r="V3197" s="418">
        <f>AND(AC3197&lt;&gt;"", 'Company information'!D$4&lt;&gt;"", RIGHT(SUBSTITUTE(AC3197,"-",""),9)=RIGHT(SUBSTITUTE('Company information'!D$4,"-",""),9))</f>
        <v/>
      </c>
      <c r="W3197" s="418">
        <f>AI3197-I3197</f>
        <v/>
      </c>
      <c r="X3197" s="455" t="n"/>
      <c r="Y3197" s="417" t="n"/>
      <c r="Z3197" s="418" t="n"/>
      <c r="AA3197" s="418" t="n"/>
      <c r="AB3197" s="418" t="n"/>
      <c r="AC3197" s="418" t="n"/>
      <c r="AD3197" s="418" t="n"/>
      <c r="AE3197" s="455" t="n"/>
      <c r="AF3197" s="455" t="n"/>
      <c r="AG3197" s="455" t="n"/>
      <c r="AH3197" s="455" t="n"/>
      <c r="AI3197" s="455" t="n"/>
      <c r="AJ3197" s="455" t="n"/>
      <c r="AK3197" s="455" t="n"/>
      <c r="AL3197" s="455" t="n"/>
      <c r="AM3197" s="455" t="n"/>
      <c r="AN3197" s="455" t="n"/>
      <c r="AO3197" s="455" t="n"/>
      <c r="AP3197" s="455" t="n"/>
      <c r="AQ3197" s="455" t="n"/>
      <c r="AR3197" s="418" t="n"/>
      <c r="AS3197" s="418" t="n"/>
      <c r="AT3197" s="418" t="n"/>
    </row>
    <row r="3198">
      <c r="A3198" s="417" t="n">
        <v>3189</v>
      </c>
      <c r="B3198" s="418" t="inlineStr">
        <is>
          <t>Clearance &amp; Trucking Fee</t>
        </is>
      </c>
      <c r="C3198" s="418" t="inlineStr">
        <is>
          <t>56ប៊ី-លីង សឹបផ្លាយ ឆេន មេនេចម៉ិន ឯ.ក</t>
        </is>
      </c>
      <c r="D3198" s="418" t="inlineStr">
        <is>
          <t>K004-902004795</t>
        </is>
      </c>
      <c r="E3198" s="418" t="inlineStr">
        <is>
          <t>TI2022-0686</t>
        </is>
      </c>
      <c r="F3198" s="419" t="n">
        <v>44601</v>
      </c>
      <c r="G3198" s="420" t="n">
        <v>187415</v>
      </c>
      <c r="H3198" s="418" t="n"/>
      <c r="I3198" s="455" t="n">
        <v>187415</v>
      </c>
      <c r="J3198" s="418">
        <f>IF(L3198&lt;&gt;"",L3198,K3198)</f>
        <v/>
      </c>
      <c r="K3198" s="418">
        <f>IF(AND(T3198=TRUE, U3198=TRUE, V3198=TRUE), IF(W3198&lt;-0.05, "អនុញ្ញាត (អ្នកផ្គត់ផ្គង់ប្រកាសខ្វះ)", "បានប្រកាស (អនុញ្ញាត)"), IF(AND(T3198=FALSE, U3198=FALSE, V3198=FALSE), "ព្យួរទុក (មិនមានទិន្នន័យ)", "ប្រកាសខុស (ព្យួរទុក)"))</f>
        <v/>
      </c>
      <c r="L3198" s="418" t="inlineStr"/>
      <c r="M3198" s="418" t="inlineStr"/>
      <c r="N3198" s="455" t="n"/>
      <c r="O3198" s="455">
        <f>IF(W3198&lt;0,AI3198,I3198)</f>
        <v/>
      </c>
      <c r="P3198" s="455">
        <f>I3198-O3198</f>
        <v/>
      </c>
      <c r="Q3198" s="418" t="n"/>
      <c r="R3198" s="418" t="inlineStr">
        <is>
          <t>TI2022-0686</t>
        </is>
      </c>
      <c r="S3198" s="418" t="inlineStr"/>
      <c r="T3198" s="418">
        <f>R3198=S3198</f>
        <v/>
      </c>
      <c r="U3198" s="418">
        <f>AND(MONTH(F3198)=MONTH(Y3198), YEAR(F3198)=YEAR(Y3198))</f>
        <v/>
      </c>
      <c r="V3198" s="418">
        <f>AND(AC3198&lt;&gt;"", 'Company information'!D$4&lt;&gt;"", RIGHT(SUBSTITUTE(AC3198,"-",""),9)=RIGHT(SUBSTITUTE('Company information'!D$4,"-",""),9))</f>
        <v/>
      </c>
      <c r="W3198" s="418">
        <f>AI3198-I3198</f>
        <v/>
      </c>
      <c r="X3198" s="455" t="n"/>
      <c r="Y3198" s="417" t="n"/>
      <c r="Z3198" s="418" t="n"/>
      <c r="AA3198" s="418" t="n"/>
      <c r="AB3198" s="418" t="n"/>
      <c r="AC3198" s="418" t="n"/>
      <c r="AD3198" s="418" t="n"/>
      <c r="AE3198" s="455" t="n"/>
      <c r="AF3198" s="455" t="n"/>
      <c r="AG3198" s="455" t="n"/>
      <c r="AH3198" s="455" t="n"/>
      <c r="AI3198" s="455" t="n"/>
      <c r="AJ3198" s="455" t="n"/>
      <c r="AK3198" s="455" t="n"/>
      <c r="AL3198" s="455" t="n"/>
      <c r="AM3198" s="455" t="n"/>
      <c r="AN3198" s="455" t="n"/>
      <c r="AO3198" s="455" t="n"/>
      <c r="AP3198" s="455" t="n"/>
      <c r="AQ3198" s="455" t="n"/>
      <c r="AR3198" s="418" t="n"/>
      <c r="AS3198" s="418" t="n"/>
      <c r="AT3198" s="418" t="n"/>
    </row>
    <row r="3199">
      <c r="A3199" s="417" t="n">
        <v>3190</v>
      </c>
      <c r="B3199" s="418" t="inlineStr">
        <is>
          <t>Food Fee</t>
        </is>
      </c>
      <c r="C3199" s="418" t="inlineStr">
        <is>
          <t>ខ្មែរ អ៊ិននើវេធីវ សឺវីស ឯ.ក</t>
        </is>
      </c>
      <c r="D3199" s="418" t="inlineStr">
        <is>
          <t>L001-100185800</t>
        </is>
      </c>
      <c r="E3199" s="418" t="inlineStr">
        <is>
          <t>2022-13911</t>
        </is>
      </c>
      <c r="F3199" s="419" t="n">
        <v>44904</v>
      </c>
      <c r="G3199" s="420" t="n">
        <v>27800</v>
      </c>
      <c r="H3199" s="418" t="n"/>
      <c r="I3199" s="455" t="n">
        <v>27800</v>
      </c>
      <c r="J3199" s="418">
        <f>IF(L3199&lt;&gt;"",L3199,K3199)</f>
        <v/>
      </c>
      <c r="K3199" s="418">
        <f>IF(AND(T3199=TRUE, U3199=TRUE, V3199=TRUE), IF(W3199&lt;-0.05, "អនុញ្ញាត (អ្នកផ្គត់ផ្គង់ប្រកាសខ្វះ)", "បានប្រកាស (អនុញ្ញាត)"), IF(AND(T3199=FALSE, U3199=FALSE, V3199=FALSE), "ព្យួរទុក (មិនមានទិន្នន័យ)", "ប្រកាសខុស (ព្យួរទុក)"))</f>
        <v/>
      </c>
      <c r="L3199" s="418" t="inlineStr"/>
      <c r="M3199" s="418" t="inlineStr"/>
      <c r="N3199" s="455" t="n"/>
      <c r="O3199" s="455">
        <f>IF(W3199&lt;0,AI3199,I3199)</f>
        <v/>
      </c>
      <c r="P3199" s="455">
        <f>I3199-O3199</f>
        <v/>
      </c>
      <c r="Q3199" s="418" t="n"/>
      <c r="R3199" s="418" t="inlineStr">
        <is>
          <t>2022-13911</t>
        </is>
      </c>
      <c r="S3199" s="418" t="inlineStr"/>
      <c r="T3199" s="418">
        <f>R3199=S3199</f>
        <v/>
      </c>
      <c r="U3199" s="418">
        <f>AND(MONTH(F3199)=MONTH(Y3199), YEAR(F3199)=YEAR(Y3199))</f>
        <v/>
      </c>
      <c r="V3199" s="418">
        <f>AND(AC3199&lt;&gt;"", 'Company information'!D$4&lt;&gt;"", RIGHT(SUBSTITUTE(AC3199,"-",""),9)=RIGHT(SUBSTITUTE('Company information'!D$4,"-",""),9))</f>
        <v/>
      </c>
      <c r="W3199" s="418">
        <f>AI3199-I3199</f>
        <v/>
      </c>
      <c r="X3199" s="455" t="n"/>
      <c r="Y3199" s="417" t="n"/>
      <c r="Z3199" s="418" t="n"/>
      <c r="AA3199" s="418" t="n"/>
      <c r="AB3199" s="418" t="n"/>
      <c r="AC3199" s="418" t="n"/>
      <c r="AD3199" s="418" t="n"/>
      <c r="AE3199" s="455" t="n"/>
      <c r="AF3199" s="455" t="n"/>
      <c r="AG3199" s="455" t="n"/>
      <c r="AH3199" s="455" t="n"/>
      <c r="AI3199" s="455" t="n"/>
      <c r="AJ3199" s="455" t="n"/>
      <c r="AK3199" s="455" t="n"/>
      <c r="AL3199" s="455" t="n"/>
      <c r="AM3199" s="455" t="n"/>
      <c r="AN3199" s="455" t="n"/>
      <c r="AO3199" s="455" t="n"/>
      <c r="AP3199" s="455" t="n"/>
      <c r="AQ3199" s="455" t="n"/>
      <c r="AR3199" s="418" t="n"/>
      <c r="AS3199" s="418" t="n"/>
      <c r="AT3199" s="418" t="n"/>
    </row>
    <row r="3200">
      <c r="A3200" s="417" t="n">
        <v>3191</v>
      </c>
      <c r="B3200" s="418" t="inlineStr">
        <is>
          <t>Food Fee</t>
        </is>
      </c>
      <c r="C3200" s="418" t="inlineStr">
        <is>
          <t>ខ្មែរ អ៊ិននើវេធីវ សឺវីស ឯ.ក</t>
        </is>
      </c>
      <c r="D3200" s="418" t="inlineStr">
        <is>
          <t>L001-100185800</t>
        </is>
      </c>
      <c r="E3200" s="418" t="inlineStr">
        <is>
          <t>2022-13857</t>
        </is>
      </c>
      <c r="F3200" s="419" t="n">
        <v>44843</v>
      </c>
      <c r="G3200" s="420" t="n">
        <v>6200</v>
      </c>
      <c r="H3200" s="418" t="n"/>
      <c r="I3200" s="455" t="n">
        <v>6200</v>
      </c>
      <c r="J3200" s="418">
        <f>IF(L3200&lt;&gt;"",L3200,K3200)</f>
        <v/>
      </c>
      <c r="K3200" s="418">
        <f>IF(AND(T3200=TRUE, U3200=TRUE, V3200=TRUE), IF(W3200&lt;-0.05, "អនុញ្ញាត (អ្នកផ្គត់ផ្គង់ប្រកាសខ្វះ)", "បានប្រកាស (អនុញ្ញាត)"), IF(AND(T3200=FALSE, U3200=FALSE, V3200=FALSE), "ព្យួរទុក (មិនមានទិន្នន័យ)", "ប្រកាសខុស (ព្យួរទុក)"))</f>
        <v/>
      </c>
      <c r="L3200" s="418" t="inlineStr"/>
      <c r="M3200" s="418" t="inlineStr"/>
      <c r="N3200" s="455" t="n"/>
      <c r="O3200" s="455">
        <f>IF(W3200&lt;0,AI3200,I3200)</f>
        <v/>
      </c>
      <c r="P3200" s="455">
        <f>I3200-O3200</f>
        <v/>
      </c>
      <c r="Q3200" s="418" t="n"/>
      <c r="R3200" s="418" t="inlineStr">
        <is>
          <t>2022-13857</t>
        </is>
      </c>
      <c r="S3200" s="418" t="inlineStr"/>
      <c r="T3200" s="418">
        <f>R3200=S3200</f>
        <v/>
      </c>
      <c r="U3200" s="418">
        <f>AND(MONTH(F3200)=MONTH(Y3200), YEAR(F3200)=YEAR(Y3200))</f>
        <v/>
      </c>
      <c r="V3200" s="418">
        <f>AND(AC3200&lt;&gt;"", 'Company information'!D$4&lt;&gt;"", RIGHT(SUBSTITUTE(AC3200,"-",""),9)=RIGHT(SUBSTITUTE('Company information'!D$4,"-",""),9))</f>
        <v/>
      </c>
      <c r="W3200" s="418">
        <f>AI3200-I3200</f>
        <v/>
      </c>
      <c r="X3200" s="455" t="n"/>
      <c r="Y3200" s="417" t="n"/>
      <c r="Z3200" s="418" t="n"/>
      <c r="AA3200" s="418" t="n"/>
      <c r="AB3200" s="418" t="n"/>
      <c r="AC3200" s="418" t="n"/>
      <c r="AD3200" s="418" t="n"/>
      <c r="AE3200" s="455" t="n"/>
      <c r="AF3200" s="455" t="n"/>
      <c r="AG3200" s="455" t="n"/>
      <c r="AH3200" s="455" t="n"/>
      <c r="AI3200" s="455" t="n"/>
      <c r="AJ3200" s="455" t="n"/>
      <c r="AK3200" s="455" t="n"/>
      <c r="AL3200" s="455" t="n"/>
      <c r="AM3200" s="455" t="n"/>
      <c r="AN3200" s="455" t="n"/>
      <c r="AO3200" s="455" t="n"/>
      <c r="AP3200" s="455" t="n"/>
      <c r="AQ3200" s="455" t="n"/>
      <c r="AR3200" s="418" t="n"/>
      <c r="AS3200" s="418" t="n"/>
      <c r="AT3200" s="418" t="n"/>
    </row>
    <row r="3201">
      <c r="A3201" s="417" t="n">
        <v>3192</v>
      </c>
      <c r="B3201" s="418" t="inlineStr">
        <is>
          <t>Food Fee</t>
        </is>
      </c>
      <c r="C3201" s="418" t="inlineStr">
        <is>
          <t>ខ្មែរ អ៊ិននើវេធីវ សឺវីស ឯ.ក</t>
        </is>
      </c>
      <c r="D3201" s="418" t="inlineStr">
        <is>
          <t>L001-100185800</t>
        </is>
      </c>
      <c r="E3201" s="418" t="inlineStr">
        <is>
          <t>2022-13619</t>
        </is>
      </c>
      <c r="F3201" s="419" t="n">
        <v>44751</v>
      </c>
      <c r="G3201" s="420" t="n">
        <v>25902</v>
      </c>
      <c r="H3201" s="418" t="n"/>
      <c r="I3201" s="455" t="n">
        <v>25902</v>
      </c>
      <c r="J3201" s="418">
        <f>IF(L3201&lt;&gt;"",L3201,K3201)</f>
        <v/>
      </c>
      <c r="K3201" s="418">
        <f>IF(AND(T3201=TRUE, U3201=TRUE, V3201=TRUE), IF(W3201&lt;-0.05, "អនុញ្ញាត (អ្នកផ្គត់ផ្គង់ប្រកាសខ្វះ)", "បានប្រកាស (អនុញ្ញាត)"), IF(AND(T3201=FALSE, U3201=FALSE, V3201=FALSE), "ព្យួរទុក (មិនមានទិន្នន័យ)", "ប្រកាសខុស (ព្យួរទុក)"))</f>
        <v/>
      </c>
      <c r="L3201" s="418" t="inlineStr"/>
      <c r="M3201" s="418" t="inlineStr"/>
      <c r="N3201" s="455" t="n"/>
      <c r="O3201" s="455">
        <f>IF(W3201&lt;0,AI3201,I3201)</f>
        <v/>
      </c>
      <c r="P3201" s="455">
        <f>I3201-O3201</f>
        <v/>
      </c>
      <c r="Q3201" s="418" t="n"/>
      <c r="R3201" s="418" t="inlineStr">
        <is>
          <t>2022-13619</t>
        </is>
      </c>
      <c r="S3201" s="418" t="inlineStr"/>
      <c r="T3201" s="418">
        <f>R3201=S3201</f>
        <v/>
      </c>
      <c r="U3201" s="418">
        <f>AND(MONTH(F3201)=MONTH(Y3201), YEAR(F3201)=YEAR(Y3201))</f>
        <v/>
      </c>
      <c r="V3201" s="418">
        <f>AND(AC3201&lt;&gt;"", 'Company information'!D$4&lt;&gt;"", RIGHT(SUBSTITUTE(AC3201,"-",""),9)=RIGHT(SUBSTITUTE('Company information'!D$4,"-",""),9))</f>
        <v/>
      </c>
      <c r="W3201" s="418">
        <f>AI3201-I3201</f>
        <v/>
      </c>
      <c r="X3201" s="455" t="n"/>
      <c r="Y3201" s="417" t="n"/>
      <c r="Z3201" s="418" t="n"/>
      <c r="AA3201" s="418" t="n"/>
      <c r="AB3201" s="418" t="n"/>
      <c r="AC3201" s="418" t="n"/>
      <c r="AD3201" s="418" t="n"/>
      <c r="AE3201" s="455" t="n"/>
      <c r="AF3201" s="455" t="n"/>
      <c r="AG3201" s="455" t="n"/>
      <c r="AH3201" s="455" t="n"/>
      <c r="AI3201" s="455" t="n"/>
      <c r="AJ3201" s="455" t="n"/>
      <c r="AK3201" s="455" t="n"/>
      <c r="AL3201" s="455" t="n"/>
      <c r="AM3201" s="455" t="n"/>
      <c r="AN3201" s="455" t="n"/>
      <c r="AO3201" s="455" t="n"/>
      <c r="AP3201" s="455" t="n"/>
      <c r="AQ3201" s="455" t="n"/>
      <c r="AR3201" s="418" t="n"/>
      <c r="AS3201" s="418" t="n"/>
      <c r="AT3201" s="418" t="n"/>
    </row>
    <row r="3202">
      <c r="A3202" s="417" t="n">
        <v>3193</v>
      </c>
      <c r="B3202" s="418" t="inlineStr">
        <is>
          <t>Food Fee</t>
        </is>
      </c>
      <c r="C3202" s="418" t="inlineStr">
        <is>
          <t>ខ្មែរ អ៊ិននើវេធីវ សឺវីស ឯ.ក</t>
        </is>
      </c>
      <c r="D3202" s="418" t="inlineStr">
        <is>
          <t>L001-100185800</t>
        </is>
      </c>
      <c r="E3202" s="418" t="inlineStr">
        <is>
          <t>2022-14241</t>
        </is>
      </c>
      <c r="F3202" s="419" t="n">
        <v>44820</v>
      </c>
      <c r="G3202" s="420" t="n">
        <v>12200</v>
      </c>
      <c r="H3202" s="418" t="n"/>
      <c r="I3202" s="455" t="n">
        <v>12200</v>
      </c>
      <c r="J3202" s="418">
        <f>IF(L3202&lt;&gt;"",L3202,K3202)</f>
        <v/>
      </c>
      <c r="K3202" s="418">
        <f>IF(AND(T3202=TRUE, U3202=TRUE, V3202=TRUE), IF(W3202&lt;-0.05, "អនុញ្ញាត (អ្នកផ្គត់ផ្គង់ប្រកាសខ្វះ)", "បានប្រកាស (អនុញ្ញាត)"), IF(AND(T3202=FALSE, U3202=FALSE, V3202=FALSE), "ព្យួរទុក (មិនមានទិន្នន័យ)", "ប្រកាសខុស (ព្យួរទុក)"))</f>
        <v/>
      </c>
      <c r="L3202" s="418" t="inlineStr"/>
      <c r="M3202" s="418" t="inlineStr"/>
      <c r="N3202" s="455" t="n"/>
      <c r="O3202" s="455">
        <f>IF(W3202&lt;0,AI3202,I3202)</f>
        <v/>
      </c>
      <c r="P3202" s="455">
        <f>I3202-O3202</f>
        <v/>
      </c>
      <c r="Q3202" s="418" t="n"/>
      <c r="R3202" s="418" t="inlineStr">
        <is>
          <t>2022-14241</t>
        </is>
      </c>
      <c r="S3202" s="418" t="inlineStr"/>
      <c r="T3202" s="418">
        <f>R3202=S3202</f>
        <v/>
      </c>
      <c r="U3202" s="418">
        <f>AND(MONTH(F3202)=MONTH(Y3202), YEAR(F3202)=YEAR(Y3202))</f>
        <v/>
      </c>
      <c r="V3202" s="418">
        <f>AND(AC3202&lt;&gt;"", 'Company information'!D$4&lt;&gt;"", RIGHT(SUBSTITUTE(AC3202,"-",""),9)=RIGHT(SUBSTITUTE('Company information'!D$4,"-",""),9))</f>
        <v/>
      </c>
      <c r="W3202" s="418">
        <f>AI3202-I3202</f>
        <v/>
      </c>
      <c r="X3202" s="455" t="n"/>
      <c r="Y3202" s="417" t="n"/>
      <c r="Z3202" s="418" t="n"/>
      <c r="AA3202" s="418" t="n"/>
      <c r="AB3202" s="418" t="n"/>
      <c r="AC3202" s="418" t="n"/>
      <c r="AD3202" s="418" t="n"/>
      <c r="AE3202" s="455" t="n"/>
      <c r="AF3202" s="455" t="n"/>
      <c r="AG3202" s="455" t="n"/>
      <c r="AH3202" s="455" t="n"/>
      <c r="AI3202" s="455" t="n"/>
      <c r="AJ3202" s="455" t="n"/>
      <c r="AK3202" s="455" t="n"/>
      <c r="AL3202" s="455" t="n"/>
      <c r="AM3202" s="455" t="n"/>
      <c r="AN3202" s="455" t="n"/>
      <c r="AO3202" s="455" t="n"/>
      <c r="AP3202" s="455" t="n"/>
      <c r="AQ3202" s="455" t="n"/>
      <c r="AR3202" s="418" t="n"/>
      <c r="AS3202" s="418" t="n"/>
      <c r="AT3202" s="418" t="n"/>
    </row>
    <row r="3203">
      <c r="A3203" s="417" t="n">
        <v>3194</v>
      </c>
      <c r="B3203" s="418" t="inlineStr">
        <is>
          <t>Food Fee</t>
        </is>
      </c>
      <c r="C3203" s="418" t="inlineStr">
        <is>
          <t>ខ្មែរ អ៊ិននើវេធីវ សឺវីស ឯ.ក</t>
        </is>
      </c>
      <c r="D3203" s="418" t="inlineStr">
        <is>
          <t>L001-100185800</t>
        </is>
      </c>
      <c r="E3203" s="418" t="inlineStr">
        <is>
          <t>2022-14730</t>
        </is>
      </c>
      <c r="F3203" s="419" t="n">
        <v>44832</v>
      </c>
      <c r="G3203" s="420" t="n">
        <v>5000</v>
      </c>
      <c r="H3203" s="418" t="n"/>
      <c r="I3203" s="455" t="n">
        <v>5000</v>
      </c>
      <c r="J3203" s="418">
        <f>IF(L3203&lt;&gt;"",L3203,K3203)</f>
        <v/>
      </c>
      <c r="K3203" s="418">
        <f>IF(AND(T3203=TRUE, U3203=TRUE, V3203=TRUE), IF(W3203&lt;-0.05, "អនុញ្ញាត (អ្នកផ្គត់ផ្គង់ប្រកាសខ្វះ)", "បានប្រកាស (អនុញ្ញាត)"), IF(AND(T3203=FALSE, U3203=FALSE, V3203=FALSE), "ព្យួរទុក (មិនមានទិន្នន័យ)", "ប្រកាសខុស (ព្យួរទុក)"))</f>
        <v/>
      </c>
      <c r="L3203" s="418" t="inlineStr"/>
      <c r="M3203" s="418" t="inlineStr"/>
      <c r="N3203" s="455" t="n"/>
      <c r="O3203" s="455">
        <f>IF(W3203&lt;0,AI3203,I3203)</f>
        <v/>
      </c>
      <c r="P3203" s="455">
        <f>I3203-O3203</f>
        <v/>
      </c>
      <c r="Q3203" s="418" t="n"/>
      <c r="R3203" s="418" t="inlineStr">
        <is>
          <t>2022-14730</t>
        </is>
      </c>
      <c r="S3203" s="418" t="inlineStr"/>
      <c r="T3203" s="418">
        <f>R3203=S3203</f>
        <v/>
      </c>
      <c r="U3203" s="418">
        <f>AND(MONTH(F3203)=MONTH(Y3203), YEAR(F3203)=YEAR(Y3203))</f>
        <v/>
      </c>
      <c r="V3203" s="418">
        <f>AND(AC3203&lt;&gt;"", 'Company information'!D$4&lt;&gt;"", RIGHT(SUBSTITUTE(AC3203,"-",""),9)=RIGHT(SUBSTITUTE('Company information'!D$4,"-",""),9))</f>
        <v/>
      </c>
      <c r="W3203" s="418">
        <f>AI3203-I3203</f>
        <v/>
      </c>
      <c r="X3203" s="455" t="n"/>
      <c r="Y3203" s="417" t="n"/>
      <c r="Z3203" s="418" t="n"/>
      <c r="AA3203" s="418" t="n"/>
      <c r="AB3203" s="418" t="n"/>
      <c r="AC3203" s="418" t="n"/>
      <c r="AD3203" s="418" t="n"/>
      <c r="AE3203" s="455" t="n"/>
      <c r="AF3203" s="455" t="n"/>
      <c r="AG3203" s="455" t="n"/>
      <c r="AH3203" s="455" t="n"/>
      <c r="AI3203" s="455" t="n"/>
      <c r="AJ3203" s="455" t="n"/>
      <c r="AK3203" s="455" t="n"/>
      <c r="AL3203" s="455" t="n"/>
      <c r="AM3203" s="455" t="n"/>
      <c r="AN3203" s="455" t="n"/>
      <c r="AO3203" s="455" t="n"/>
      <c r="AP3203" s="455" t="n"/>
      <c r="AQ3203" s="455" t="n"/>
      <c r="AR3203" s="418" t="n"/>
      <c r="AS3203" s="418" t="n"/>
      <c r="AT3203" s="418" t="n"/>
    </row>
    <row r="3204">
      <c r="A3204" s="417" t="n">
        <v>3195</v>
      </c>
      <c r="B3204" s="418" t="inlineStr">
        <is>
          <t>Rental Machine Canon IR-2525</t>
        </is>
      </c>
      <c r="C3204" s="418" t="inlineStr">
        <is>
          <t>អិនធីអិល តិចណូឡូជី</t>
        </is>
      </c>
      <c r="D3204" s="418" t="inlineStr">
        <is>
          <t>K005-901900283</t>
        </is>
      </c>
      <c r="E3204" s="418" t="inlineStr">
        <is>
          <t>22-003311</t>
        </is>
      </c>
      <c r="F3204" s="419" t="n">
        <v>44823</v>
      </c>
      <c r="G3204" s="420" t="n">
        <v>27410</v>
      </c>
      <c r="H3204" s="418" t="n"/>
      <c r="I3204" s="455" t="n">
        <v>27410</v>
      </c>
      <c r="J3204" s="418">
        <f>IF(L3204&lt;&gt;"",L3204,K3204)</f>
        <v/>
      </c>
      <c r="K3204" s="418">
        <f>IF(AND(T3204=TRUE, U3204=TRUE, V3204=TRUE), IF(W3204&lt;-0.05, "អនុញ្ញាត (អ្នកផ្គត់ផ្គង់ប្រកាសខ្វះ)", "បានប្រកាស (អនុញ្ញាត)"), IF(AND(T3204=FALSE, U3204=FALSE, V3204=FALSE), "ព្យួរទុក (មិនមានទិន្នន័យ)", "ប្រកាសខុស (ព្យួរទុក)"))</f>
        <v/>
      </c>
      <c r="L3204" s="418" t="inlineStr"/>
      <c r="M3204" s="418" t="inlineStr"/>
      <c r="N3204" s="455" t="n"/>
      <c r="O3204" s="455">
        <f>IF(W3204&lt;0,AI3204,I3204)</f>
        <v/>
      </c>
      <c r="P3204" s="455">
        <f>I3204-O3204</f>
        <v/>
      </c>
      <c r="Q3204" s="418" t="n"/>
      <c r="R3204" s="418" t="inlineStr">
        <is>
          <t>22-003311</t>
        </is>
      </c>
      <c r="S3204" s="418" t="inlineStr"/>
      <c r="T3204" s="418">
        <f>R3204=S3204</f>
        <v/>
      </c>
      <c r="U3204" s="418">
        <f>AND(MONTH(F3204)=MONTH(Y3204), YEAR(F3204)=YEAR(Y3204))</f>
        <v/>
      </c>
      <c r="V3204" s="418">
        <f>AND(AC3204&lt;&gt;"", 'Company information'!D$4&lt;&gt;"", RIGHT(SUBSTITUTE(AC3204,"-",""),9)=RIGHT(SUBSTITUTE('Company information'!D$4,"-",""),9))</f>
        <v/>
      </c>
      <c r="W3204" s="418">
        <f>AI3204-I3204</f>
        <v/>
      </c>
      <c r="X3204" s="455" t="n"/>
      <c r="Y3204" s="417" t="n"/>
      <c r="Z3204" s="418" t="n"/>
      <c r="AA3204" s="418" t="n"/>
      <c r="AB3204" s="418" t="n"/>
      <c r="AC3204" s="418" t="n"/>
      <c r="AD3204" s="418" t="n"/>
      <c r="AE3204" s="455" t="n"/>
      <c r="AF3204" s="455" t="n"/>
      <c r="AG3204" s="455" t="n"/>
      <c r="AH3204" s="455" t="n"/>
      <c r="AI3204" s="455" t="n"/>
      <c r="AJ3204" s="455" t="n"/>
      <c r="AK3204" s="455" t="n"/>
      <c r="AL3204" s="455" t="n"/>
      <c r="AM3204" s="455" t="n"/>
      <c r="AN3204" s="455" t="n"/>
      <c r="AO3204" s="455" t="n"/>
      <c r="AP3204" s="455" t="n"/>
      <c r="AQ3204" s="455" t="n"/>
      <c r="AR3204" s="418" t="n"/>
      <c r="AS3204" s="418" t="n"/>
      <c r="AT3204" s="418" t="n"/>
    </row>
    <row r="3205">
      <c r="A3205" s="417" t="n">
        <v>3196</v>
      </c>
      <c r="B3205" s="418" t="inlineStr">
        <is>
          <t>Express Fee</t>
        </is>
      </c>
      <c r="C3205" s="418" t="inlineStr">
        <is>
          <t>ឌី អេច អិល អិចប្រេស (ខេមបូឌា)</t>
        </is>
      </c>
      <c r="D3205" s="418" t="inlineStr">
        <is>
          <t>L001-100045197</t>
        </is>
      </c>
      <c r="E3205" s="418" t="inlineStr">
        <is>
          <t>PHNR000437153</t>
        </is>
      </c>
      <c r="F3205" s="419" t="n">
        <v>44834</v>
      </c>
      <c r="G3205" s="420" t="n">
        <v>106918</v>
      </c>
      <c r="H3205" s="418" t="n"/>
      <c r="I3205" s="455" t="n">
        <v>106918</v>
      </c>
      <c r="J3205" s="418">
        <f>IF(L3205&lt;&gt;"",L3205,K3205)</f>
        <v/>
      </c>
      <c r="K3205" s="418">
        <f>IF(AND(T3205=TRUE, U3205=TRUE, V3205=TRUE), IF(W3205&lt;-0.05, "អនុញ្ញាត (អ្នកផ្គត់ផ្គង់ប្រកាសខ្វះ)", "បានប្រកាស (អនុញ្ញាត)"), IF(AND(T3205=FALSE, U3205=FALSE, V3205=FALSE), "ព្យួរទុក (មិនមានទិន្នន័យ)", "ប្រកាសខុស (ព្យួរទុក)"))</f>
        <v/>
      </c>
      <c r="L3205" s="418" t="inlineStr"/>
      <c r="M3205" s="418" t="inlineStr"/>
      <c r="N3205" s="455" t="n"/>
      <c r="O3205" s="455">
        <f>IF(W3205&lt;0,AI3205,I3205)</f>
        <v/>
      </c>
      <c r="P3205" s="455">
        <f>I3205-O3205</f>
        <v/>
      </c>
      <c r="Q3205" s="418" t="n"/>
      <c r="R3205" s="418" t="inlineStr">
        <is>
          <t>PHNR000437153</t>
        </is>
      </c>
      <c r="S3205" s="418" t="inlineStr"/>
      <c r="T3205" s="418">
        <f>R3205=S3205</f>
        <v/>
      </c>
      <c r="U3205" s="418">
        <f>AND(MONTH(F3205)=MONTH(Y3205), YEAR(F3205)=YEAR(Y3205))</f>
        <v/>
      </c>
      <c r="V3205" s="418">
        <f>AND(AC3205&lt;&gt;"", 'Company information'!D$4&lt;&gt;"", RIGHT(SUBSTITUTE(AC3205,"-",""),9)=RIGHT(SUBSTITUTE('Company information'!D$4,"-",""),9))</f>
        <v/>
      </c>
      <c r="W3205" s="418">
        <f>AI3205-I3205</f>
        <v/>
      </c>
      <c r="X3205" s="455" t="n"/>
      <c r="Y3205" s="417" t="n"/>
      <c r="Z3205" s="418" t="n"/>
      <c r="AA3205" s="418" t="n"/>
      <c r="AB3205" s="418" t="n"/>
      <c r="AC3205" s="418" t="n"/>
      <c r="AD3205" s="418" t="n"/>
      <c r="AE3205" s="455" t="n"/>
      <c r="AF3205" s="455" t="n"/>
      <c r="AG3205" s="455" t="n"/>
      <c r="AH3205" s="455" t="n"/>
      <c r="AI3205" s="455" t="n"/>
      <c r="AJ3205" s="455" t="n"/>
      <c r="AK3205" s="455" t="n"/>
      <c r="AL3205" s="455" t="n"/>
      <c r="AM3205" s="455" t="n"/>
      <c r="AN3205" s="455" t="n"/>
      <c r="AO3205" s="455" t="n"/>
      <c r="AP3205" s="455" t="n"/>
      <c r="AQ3205" s="455" t="n"/>
      <c r="AR3205" s="418" t="n"/>
      <c r="AS3205" s="418" t="n"/>
      <c r="AT3205" s="418" t="n"/>
    </row>
    <row r="3206">
      <c r="A3206" s="417" t="n">
        <v>3197</v>
      </c>
      <c r="B3206" s="418" t="inlineStr">
        <is>
          <t>Express Fee</t>
        </is>
      </c>
      <c r="C3206" s="418" t="inlineStr">
        <is>
          <t>ឌី អេច អិល អិចប្រេស (ខេមបូឌា)</t>
        </is>
      </c>
      <c r="D3206" s="418" t="inlineStr">
        <is>
          <t>L001-100045197</t>
        </is>
      </c>
      <c r="E3206" s="418" t="inlineStr">
        <is>
          <t>PHNR000436419</t>
        </is>
      </c>
      <c r="F3206" s="419" t="n">
        <v>44826</v>
      </c>
      <c r="G3206" s="420" t="n">
        <v>205062</v>
      </c>
      <c r="H3206" s="418" t="n"/>
      <c r="I3206" s="455" t="n">
        <v>205062</v>
      </c>
      <c r="J3206" s="418">
        <f>IF(L3206&lt;&gt;"",L3206,K3206)</f>
        <v/>
      </c>
      <c r="K3206" s="418">
        <f>IF(AND(T3206=TRUE, U3206=TRUE, V3206=TRUE), IF(W3206&lt;-0.05, "អនុញ្ញាត (អ្នកផ្គត់ផ្គង់ប្រកាសខ្វះ)", "បានប្រកាស (អនុញ្ញាត)"), IF(AND(T3206=FALSE, U3206=FALSE, V3206=FALSE), "ព្យួរទុក (មិនមានទិន្នន័យ)", "ប្រកាសខុស (ព្យួរទុក)"))</f>
        <v/>
      </c>
      <c r="L3206" s="418" t="inlineStr"/>
      <c r="M3206" s="418" t="inlineStr"/>
      <c r="N3206" s="455" t="n"/>
      <c r="O3206" s="455">
        <f>IF(W3206&lt;0,AI3206,I3206)</f>
        <v/>
      </c>
      <c r="P3206" s="455">
        <f>I3206-O3206</f>
        <v/>
      </c>
      <c r="Q3206" s="418" t="n"/>
      <c r="R3206" s="418" t="inlineStr">
        <is>
          <t>PHNR000436419</t>
        </is>
      </c>
      <c r="S3206" s="418" t="inlineStr"/>
      <c r="T3206" s="418">
        <f>R3206=S3206</f>
        <v/>
      </c>
      <c r="U3206" s="418">
        <f>AND(MONTH(F3206)=MONTH(Y3206), YEAR(F3206)=YEAR(Y3206))</f>
        <v/>
      </c>
      <c r="V3206" s="418">
        <f>AND(AC3206&lt;&gt;"", 'Company information'!D$4&lt;&gt;"", RIGHT(SUBSTITUTE(AC3206,"-",""),9)=RIGHT(SUBSTITUTE('Company information'!D$4,"-",""),9))</f>
        <v/>
      </c>
      <c r="W3206" s="418">
        <f>AI3206-I3206</f>
        <v/>
      </c>
      <c r="X3206" s="455" t="n"/>
      <c r="Y3206" s="417" t="n"/>
      <c r="Z3206" s="418" t="n"/>
      <c r="AA3206" s="418" t="n"/>
      <c r="AB3206" s="418" t="n"/>
      <c r="AC3206" s="418" t="n"/>
      <c r="AD3206" s="418" t="n"/>
      <c r="AE3206" s="455" t="n"/>
      <c r="AF3206" s="455" t="n"/>
      <c r="AG3206" s="455" t="n"/>
      <c r="AH3206" s="455" t="n"/>
      <c r="AI3206" s="455" t="n"/>
      <c r="AJ3206" s="455" t="n"/>
      <c r="AK3206" s="455" t="n"/>
      <c r="AL3206" s="455" t="n"/>
      <c r="AM3206" s="455" t="n"/>
      <c r="AN3206" s="455" t="n"/>
      <c r="AO3206" s="455" t="n"/>
      <c r="AP3206" s="455" t="n"/>
      <c r="AQ3206" s="455" t="n"/>
      <c r="AR3206" s="418" t="n"/>
      <c r="AS3206" s="418" t="n"/>
      <c r="AT3206" s="418" t="n"/>
    </row>
    <row r="3207">
      <c r="A3207" s="417" t="n">
        <v>3198</v>
      </c>
      <c r="B3207" s="418" t="inlineStr">
        <is>
          <t>Express Fee</t>
        </is>
      </c>
      <c r="C3207" s="418" t="inlineStr">
        <is>
          <t>ឌី អេច អិល អិចប្រេស (ខេមបូឌា)</t>
        </is>
      </c>
      <c r="D3207" s="418" t="inlineStr">
        <is>
          <t>L001-100045197</t>
        </is>
      </c>
      <c r="E3207" s="418" t="inlineStr">
        <is>
          <t>PHNR000435682</t>
        </is>
      </c>
      <c r="F3207" s="419" t="n">
        <v>44819</v>
      </c>
      <c r="G3207" s="420" t="n">
        <v>40370</v>
      </c>
      <c r="H3207" s="418" t="n"/>
      <c r="I3207" s="455" t="n">
        <v>40370</v>
      </c>
      <c r="J3207" s="418">
        <f>IF(L3207&lt;&gt;"",L3207,K3207)</f>
        <v/>
      </c>
      <c r="K3207" s="418">
        <f>IF(AND(T3207=TRUE, U3207=TRUE, V3207=TRUE), IF(W3207&lt;-0.05, "អនុញ្ញាត (អ្នកផ្គត់ផ្គង់ប្រកាសខ្វះ)", "បានប្រកាស (អនុញ្ញាត)"), IF(AND(T3207=FALSE, U3207=FALSE, V3207=FALSE), "ព្យួរទុក (មិនមានទិន្នន័យ)", "ប្រកាសខុស (ព្យួរទុក)"))</f>
        <v/>
      </c>
      <c r="L3207" s="418" t="inlineStr"/>
      <c r="M3207" s="418" t="inlineStr"/>
      <c r="N3207" s="455" t="n"/>
      <c r="O3207" s="455">
        <f>IF(W3207&lt;0,AI3207,I3207)</f>
        <v/>
      </c>
      <c r="P3207" s="455">
        <f>I3207-O3207</f>
        <v/>
      </c>
      <c r="Q3207" s="418" t="n"/>
      <c r="R3207" s="418" t="inlineStr">
        <is>
          <t>PHNR000435682</t>
        </is>
      </c>
      <c r="S3207" s="418" t="inlineStr"/>
      <c r="T3207" s="418">
        <f>R3207=S3207</f>
        <v/>
      </c>
      <c r="U3207" s="418">
        <f>AND(MONTH(F3207)=MONTH(Y3207), YEAR(F3207)=YEAR(Y3207))</f>
        <v/>
      </c>
      <c r="V3207" s="418">
        <f>AND(AC3207&lt;&gt;"", 'Company information'!D$4&lt;&gt;"", RIGHT(SUBSTITUTE(AC3207,"-",""),9)=RIGHT(SUBSTITUTE('Company information'!D$4,"-",""),9))</f>
        <v/>
      </c>
      <c r="W3207" s="418">
        <f>AI3207-I3207</f>
        <v/>
      </c>
      <c r="X3207" s="455" t="n"/>
      <c r="Y3207" s="417" t="n"/>
      <c r="Z3207" s="418" t="n"/>
      <c r="AA3207" s="418" t="n"/>
      <c r="AB3207" s="418" t="n"/>
      <c r="AC3207" s="418" t="n"/>
      <c r="AD3207" s="418" t="n"/>
      <c r="AE3207" s="455" t="n"/>
      <c r="AF3207" s="455" t="n"/>
      <c r="AG3207" s="455" t="n"/>
      <c r="AH3207" s="455" t="n"/>
      <c r="AI3207" s="455" t="n"/>
      <c r="AJ3207" s="455" t="n"/>
      <c r="AK3207" s="455" t="n"/>
      <c r="AL3207" s="455" t="n"/>
      <c r="AM3207" s="455" t="n"/>
      <c r="AN3207" s="455" t="n"/>
      <c r="AO3207" s="455" t="n"/>
      <c r="AP3207" s="455" t="n"/>
      <c r="AQ3207" s="455" t="n"/>
      <c r="AR3207" s="418" t="n"/>
      <c r="AS3207" s="418" t="n"/>
      <c r="AT3207" s="418" t="n"/>
    </row>
    <row r="3208">
      <c r="A3208" s="417" t="n">
        <v>3199</v>
      </c>
      <c r="B3208" s="418" t="inlineStr">
        <is>
          <t>Express Fee</t>
        </is>
      </c>
      <c r="C3208" s="418" t="inlineStr">
        <is>
          <t>ឌី អេច អិល អិចប្រេស (ខេមបូឌា)</t>
        </is>
      </c>
      <c r="D3208" s="418" t="inlineStr">
        <is>
          <t>L001-100045197</t>
        </is>
      </c>
      <c r="E3208" s="418" t="inlineStr">
        <is>
          <t>PNHR000434868</t>
        </is>
      </c>
      <c r="F3208" s="419" t="n">
        <v>44782</v>
      </c>
      <c r="G3208" s="420" t="n">
        <v>10329</v>
      </c>
      <c r="H3208" s="418" t="n"/>
      <c r="I3208" s="455" t="n">
        <v>10329</v>
      </c>
      <c r="J3208" s="418">
        <f>IF(L3208&lt;&gt;"",L3208,K3208)</f>
        <v/>
      </c>
      <c r="K3208" s="418">
        <f>IF(AND(T3208=TRUE, U3208=TRUE, V3208=TRUE), IF(W3208&lt;-0.05, "អនុញ្ញាត (អ្នកផ្គត់ផ្គង់ប្រកាសខ្វះ)", "បានប្រកាស (អនុញ្ញាត)"), IF(AND(T3208=FALSE, U3208=FALSE, V3208=FALSE), "ព្យួរទុក (មិនមានទិន្នន័យ)", "ប្រកាសខុស (ព្យួរទុក)"))</f>
        <v/>
      </c>
      <c r="L3208" s="418" t="inlineStr"/>
      <c r="M3208" s="418" t="inlineStr"/>
      <c r="N3208" s="455" t="n"/>
      <c r="O3208" s="455">
        <f>IF(W3208&lt;0,AI3208,I3208)</f>
        <v/>
      </c>
      <c r="P3208" s="455">
        <f>I3208-O3208</f>
        <v/>
      </c>
      <c r="Q3208" s="418" t="n"/>
      <c r="R3208" s="418" t="inlineStr">
        <is>
          <t>PNHR000434868</t>
        </is>
      </c>
      <c r="S3208" s="418" t="inlineStr"/>
      <c r="T3208" s="418">
        <f>R3208=S3208</f>
        <v/>
      </c>
      <c r="U3208" s="418">
        <f>AND(MONTH(F3208)=MONTH(Y3208), YEAR(F3208)=YEAR(Y3208))</f>
        <v/>
      </c>
      <c r="V3208" s="418">
        <f>AND(AC3208&lt;&gt;"", 'Company information'!D$4&lt;&gt;"", RIGHT(SUBSTITUTE(AC3208,"-",""),9)=RIGHT(SUBSTITUTE('Company information'!D$4,"-",""),9))</f>
        <v/>
      </c>
      <c r="W3208" s="418">
        <f>AI3208-I3208</f>
        <v/>
      </c>
      <c r="X3208" s="455" t="n"/>
      <c r="Y3208" s="417" t="n"/>
      <c r="Z3208" s="418" t="n"/>
      <c r="AA3208" s="418" t="n"/>
      <c r="AB3208" s="418" t="n"/>
      <c r="AC3208" s="418" t="n"/>
      <c r="AD3208" s="418" t="n"/>
      <c r="AE3208" s="455" t="n"/>
      <c r="AF3208" s="455" t="n"/>
      <c r="AG3208" s="455" t="n"/>
      <c r="AH3208" s="455" t="n"/>
      <c r="AI3208" s="455" t="n"/>
      <c r="AJ3208" s="455" t="n"/>
      <c r="AK3208" s="455" t="n"/>
      <c r="AL3208" s="455" t="n"/>
      <c r="AM3208" s="455" t="n"/>
      <c r="AN3208" s="455" t="n"/>
      <c r="AO3208" s="455" t="n"/>
      <c r="AP3208" s="455" t="n"/>
      <c r="AQ3208" s="455" t="n"/>
      <c r="AR3208" s="418" t="n"/>
      <c r="AS3208" s="418" t="n"/>
      <c r="AT3208" s="418" t="n"/>
    </row>
    <row r="3209">
      <c r="A3209" s="417" t="n">
        <v>3200</v>
      </c>
      <c r="B3209" s="418" t="inlineStr">
        <is>
          <t>Express Fee</t>
        </is>
      </c>
      <c r="C3209" s="418" t="inlineStr">
        <is>
          <t>ឌី អេច អិល អិចប្រេស (ខេមបូឌា)</t>
        </is>
      </c>
      <c r="D3209" s="418" t="inlineStr">
        <is>
          <t>L001-100045197</t>
        </is>
      </c>
      <c r="E3209" s="418" t="inlineStr">
        <is>
          <t>PNHIR00145355</t>
        </is>
      </c>
      <c r="F3209" s="419" t="n">
        <v>44834</v>
      </c>
      <c r="G3209" s="420" t="n">
        <v>3302</v>
      </c>
      <c r="H3209" s="418" t="n"/>
      <c r="I3209" s="455" t="n">
        <v>3302</v>
      </c>
      <c r="J3209" s="418">
        <f>IF(L3209&lt;&gt;"",L3209,K3209)</f>
        <v/>
      </c>
      <c r="K3209" s="418">
        <f>IF(AND(T3209=TRUE, U3209=TRUE, V3209=TRUE), IF(W3209&lt;-0.05, "អនុញ្ញាត (អ្នកផ្គត់ផ្គង់ប្រកាសខ្វះ)", "បានប្រកាស (អនុញ្ញាត)"), IF(AND(T3209=FALSE, U3209=FALSE, V3209=FALSE), "ព្យួរទុក (មិនមានទិន្នន័យ)", "ប្រកាសខុស (ព្យួរទុក)"))</f>
        <v/>
      </c>
      <c r="L3209" s="418" t="inlineStr"/>
      <c r="M3209" s="418" t="inlineStr"/>
      <c r="N3209" s="455" t="n"/>
      <c r="O3209" s="455">
        <f>IF(W3209&lt;0,AI3209,I3209)</f>
        <v/>
      </c>
      <c r="P3209" s="455">
        <f>I3209-O3209</f>
        <v/>
      </c>
      <c r="Q3209" s="418" t="n"/>
      <c r="R3209" s="418" t="inlineStr">
        <is>
          <t>PNHIR00145355</t>
        </is>
      </c>
      <c r="S3209" s="418" t="inlineStr"/>
      <c r="T3209" s="418">
        <f>R3209=S3209</f>
        <v/>
      </c>
      <c r="U3209" s="418">
        <f>AND(MONTH(F3209)=MONTH(Y3209), YEAR(F3209)=YEAR(Y3209))</f>
        <v/>
      </c>
      <c r="V3209" s="418">
        <f>AND(AC3209&lt;&gt;"", 'Company information'!D$4&lt;&gt;"", RIGHT(SUBSTITUTE(AC3209,"-",""),9)=RIGHT(SUBSTITUTE('Company information'!D$4,"-",""),9))</f>
        <v/>
      </c>
      <c r="W3209" s="418">
        <f>AI3209-I3209</f>
        <v/>
      </c>
      <c r="X3209" s="455" t="n"/>
      <c r="Y3209" s="417" t="n"/>
      <c r="Z3209" s="418" t="n"/>
      <c r="AA3209" s="418" t="n"/>
      <c r="AB3209" s="418" t="n"/>
      <c r="AC3209" s="418" t="n"/>
      <c r="AD3209" s="418" t="n"/>
      <c r="AE3209" s="455" t="n"/>
      <c r="AF3209" s="455" t="n"/>
      <c r="AG3209" s="455" t="n"/>
      <c r="AH3209" s="455" t="n"/>
      <c r="AI3209" s="455" t="n"/>
      <c r="AJ3209" s="455" t="n"/>
      <c r="AK3209" s="455" t="n"/>
      <c r="AL3209" s="455" t="n"/>
      <c r="AM3209" s="455" t="n"/>
      <c r="AN3209" s="455" t="n"/>
      <c r="AO3209" s="455" t="n"/>
      <c r="AP3209" s="455" t="n"/>
      <c r="AQ3209" s="455" t="n"/>
      <c r="AR3209" s="418" t="n"/>
      <c r="AS3209" s="418" t="n"/>
      <c r="AT3209" s="418" t="n"/>
    </row>
    <row r="3210">
      <c r="A3210" s="417" t="n">
        <v>3201</v>
      </c>
      <c r="B3210" s="418" t="inlineStr">
        <is>
          <t>Express Fee</t>
        </is>
      </c>
      <c r="C3210" s="418" t="inlineStr">
        <is>
          <t>ឌី អេច អិល អិចប្រេស (ខេមបូឌា)</t>
        </is>
      </c>
      <c r="D3210" s="418" t="inlineStr">
        <is>
          <t>L001-100045197</t>
        </is>
      </c>
      <c r="E3210" s="418" t="inlineStr">
        <is>
          <t>PNHIR00145005</t>
        </is>
      </c>
      <c r="F3210" s="419" t="n">
        <v>44830</v>
      </c>
      <c r="G3210" s="420" t="n">
        <v>4949</v>
      </c>
      <c r="H3210" s="418" t="n"/>
      <c r="I3210" s="455" t="n">
        <v>4949</v>
      </c>
      <c r="J3210" s="418">
        <f>IF(L3210&lt;&gt;"",L3210,K3210)</f>
        <v/>
      </c>
      <c r="K3210" s="418">
        <f>IF(AND(T3210=TRUE, U3210=TRUE, V3210=TRUE), IF(W3210&lt;-0.05, "អនុញ្ញាត (អ្នកផ្គត់ផ្គង់ប្រកាសខ្វះ)", "បានប្រកាស (អនុញ្ញាត)"), IF(AND(T3210=FALSE, U3210=FALSE, V3210=FALSE), "ព្យួរទុក (មិនមានទិន្នន័យ)", "ប្រកាសខុស (ព្យួរទុក)"))</f>
        <v/>
      </c>
      <c r="L3210" s="418" t="inlineStr"/>
      <c r="M3210" s="418" t="inlineStr"/>
      <c r="N3210" s="455" t="n"/>
      <c r="O3210" s="455">
        <f>IF(W3210&lt;0,AI3210,I3210)</f>
        <v/>
      </c>
      <c r="P3210" s="455">
        <f>I3210-O3210</f>
        <v/>
      </c>
      <c r="Q3210" s="418" t="n"/>
      <c r="R3210" s="418" t="inlineStr">
        <is>
          <t>PNHIR00145005</t>
        </is>
      </c>
      <c r="S3210" s="418" t="inlineStr"/>
      <c r="T3210" s="418">
        <f>R3210=S3210</f>
        <v/>
      </c>
      <c r="U3210" s="418">
        <f>AND(MONTH(F3210)=MONTH(Y3210), YEAR(F3210)=YEAR(Y3210))</f>
        <v/>
      </c>
      <c r="V3210" s="418">
        <f>AND(AC3210&lt;&gt;"", 'Company information'!D$4&lt;&gt;"", RIGHT(SUBSTITUTE(AC3210,"-",""),9)=RIGHT(SUBSTITUTE('Company information'!D$4,"-",""),9))</f>
        <v/>
      </c>
      <c r="W3210" s="418">
        <f>AI3210-I3210</f>
        <v/>
      </c>
      <c r="X3210" s="455" t="n"/>
      <c r="Y3210" s="417" t="n"/>
      <c r="Z3210" s="418" t="n"/>
      <c r="AA3210" s="418" t="n"/>
      <c r="AB3210" s="418" t="n"/>
      <c r="AC3210" s="418" t="n"/>
      <c r="AD3210" s="418" t="n"/>
      <c r="AE3210" s="455" t="n"/>
      <c r="AF3210" s="455" t="n"/>
      <c r="AG3210" s="455" t="n"/>
      <c r="AH3210" s="455" t="n"/>
      <c r="AI3210" s="455" t="n"/>
      <c r="AJ3210" s="455" t="n"/>
      <c r="AK3210" s="455" t="n"/>
      <c r="AL3210" s="455" t="n"/>
      <c r="AM3210" s="455" t="n"/>
      <c r="AN3210" s="455" t="n"/>
      <c r="AO3210" s="455" t="n"/>
      <c r="AP3210" s="455" t="n"/>
      <c r="AQ3210" s="455" t="n"/>
      <c r="AR3210" s="418" t="n"/>
      <c r="AS3210" s="418" t="n"/>
      <c r="AT3210" s="418" t="n"/>
    </row>
    <row r="3211">
      <c r="A3211" s="417" t="n">
        <v>3202</v>
      </c>
      <c r="B3211" s="418" t="inlineStr">
        <is>
          <t>Express Fee</t>
        </is>
      </c>
      <c r="C3211" s="418" t="inlineStr">
        <is>
          <t>ឌី អេច អិល អិចប្រេស (ខេមបូឌា)</t>
        </is>
      </c>
      <c r="D3211" s="418" t="inlineStr">
        <is>
          <t>L001-100045197</t>
        </is>
      </c>
      <c r="E3211" s="418" t="inlineStr">
        <is>
          <t>PNHIR00144709</t>
        </is>
      </c>
      <c r="F3211" s="419" t="n">
        <v>44826</v>
      </c>
      <c r="G3211" s="420" t="n">
        <v>1650</v>
      </c>
      <c r="H3211" s="418" t="n"/>
      <c r="I3211" s="455" t="n">
        <v>1650</v>
      </c>
      <c r="J3211" s="418">
        <f>IF(L3211&lt;&gt;"",L3211,K3211)</f>
        <v/>
      </c>
      <c r="K3211" s="418">
        <f>IF(AND(T3211=TRUE, U3211=TRUE, V3211=TRUE), IF(W3211&lt;-0.05, "អនុញ្ញាត (អ្នកផ្គត់ផ្គង់ប្រកាសខ្វះ)", "បានប្រកាស (អនុញ្ញាត)"), IF(AND(T3211=FALSE, U3211=FALSE, V3211=FALSE), "ព្យួរទុក (មិនមានទិន្នន័យ)", "ប្រកាសខុស (ព្យួរទុក)"))</f>
        <v/>
      </c>
      <c r="L3211" s="418" t="inlineStr"/>
      <c r="M3211" s="418" t="inlineStr"/>
      <c r="N3211" s="455" t="n"/>
      <c r="O3211" s="455">
        <f>IF(W3211&lt;0,AI3211,I3211)</f>
        <v/>
      </c>
      <c r="P3211" s="455">
        <f>I3211-O3211</f>
        <v/>
      </c>
      <c r="Q3211" s="418" t="n"/>
      <c r="R3211" s="418" t="inlineStr">
        <is>
          <t>PNHIR00144709</t>
        </is>
      </c>
      <c r="S3211" s="418" t="inlineStr"/>
      <c r="T3211" s="418">
        <f>R3211=S3211</f>
        <v/>
      </c>
      <c r="U3211" s="418">
        <f>AND(MONTH(F3211)=MONTH(Y3211), YEAR(F3211)=YEAR(Y3211))</f>
        <v/>
      </c>
      <c r="V3211" s="418">
        <f>AND(AC3211&lt;&gt;"", 'Company information'!D$4&lt;&gt;"", RIGHT(SUBSTITUTE(AC3211,"-",""),9)=RIGHT(SUBSTITUTE('Company information'!D$4,"-",""),9))</f>
        <v/>
      </c>
      <c r="W3211" s="418">
        <f>AI3211-I3211</f>
        <v/>
      </c>
      <c r="X3211" s="455" t="n"/>
      <c r="Y3211" s="417" t="n"/>
      <c r="Z3211" s="418" t="n"/>
      <c r="AA3211" s="418" t="n"/>
      <c r="AB3211" s="418" t="n"/>
      <c r="AC3211" s="418" t="n"/>
      <c r="AD3211" s="418" t="n"/>
      <c r="AE3211" s="455" t="n"/>
      <c r="AF3211" s="455" t="n"/>
      <c r="AG3211" s="455" t="n"/>
      <c r="AH3211" s="455" t="n"/>
      <c r="AI3211" s="455" t="n"/>
      <c r="AJ3211" s="455" t="n"/>
      <c r="AK3211" s="455" t="n"/>
      <c r="AL3211" s="455" t="n"/>
      <c r="AM3211" s="455" t="n"/>
      <c r="AN3211" s="455" t="n"/>
      <c r="AO3211" s="455" t="n"/>
      <c r="AP3211" s="455" t="n"/>
      <c r="AQ3211" s="455" t="n"/>
      <c r="AR3211" s="418" t="n"/>
      <c r="AS3211" s="418" t="n"/>
      <c r="AT3211" s="418" t="n"/>
    </row>
    <row r="3212">
      <c r="A3212" s="417" t="n">
        <v>3203</v>
      </c>
      <c r="B3212" s="418" t="inlineStr">
        <is>
          <t>Express Fee</t>
        </is>
      </c>
      <c r="C3212" s="418" t="inlineStr">
        <is>
          <t>ឌី អេច អិល អិចប្រេស (ខេមបូឌា)</t>
        </is>
      </c>
      <c r="D3212" s="418" t="inlineStr">
        <is>
          <t>L001-100045197</t>
        </is>
      </c>
      <c r="E3212" s="418" t="inlineStr">
        <is>
          <t>PNHIR00144568</t>
        </is>
      </c>
      <c r="F3212" s="419" t="n">
        <v>44823</v>
      </c>
      <c r="G3212" s="420" t="n">
        <v>1559</v>
      </c>
      <c r="H3212" s="418" t="n"/>
      <c r="I3212" s="455" t="n">
        <v>1559</v>
      </c>
      <c r="J3212" s="418">
        <f>IF(L3212&lt;&gt;"",L3212,K3212)</f>
        <v/>
      </c>
      <c r="K3212" s="418">
        <f>IF(AND(T3212=TRUE, U3212=TRUE, V3212=TRUE), IF(W3212&lt;-0.05, "អនុញ្ញាត (អ្នកផ្គត់ផ្គង់ប្រកាសខ្វះ)", "បានប្រកាស (អនុញ្ញាត)"), IF(AND(T3212=FALSE, U3212=FALSE, V3212=FALSE), "ព្យួរទុក (មិនមានទិន្នន័យ)", "ប្រកាសខុស (ព្យួរទុក)"))</f>
        <v/>
      </c>
      <c r="L3212" s="418" t="inlineStr"/>
      <c r="M3212" s="418" t="inlineStr"/>
      <c r="N3212" s="455" t="n"/>
      <c r="O3212" s="455">
        <f>IF(W3212&lt;0,AI3212,I3212)</f>
        <v/>
      </c>
      <c r="P3212" s="455">
        <f>I3212-O3212</f>
        <v/>
      </c>
      <c r="Q3212" s="418" t="n"/>
      <c r="R3212" s="418" t="inlineStr">
        <is>
          <t>PNHIR00144568</t>
        </is>
      </c>
      <c r="S3212" s="418" t="inlineStr"/>
      <c r="T3212" s="418">
        <f>R3212=S3212</f>
        <v/>
      </c>
      <c r="U3212" s="418">
        <f>AND(MONTH(F3212)=MONTH(Y3212), YEAR(F3212)=YEAR(Y3212))</f>
        <v/>
      </c>
      <c r="V3212" s="418">
        <f>AND(AC3212&lt;&gt;"", 'Company information'!D$4&lt;&gt;"", RIGHT(SUBSTITUTE(AC3212,"-",""),9)=RIGHT(SUBSTITUTE('Company information'!D$4,"-",""),9))</f>
        <v/>
      </c>
      <c r="W3212" s="418">
        <f>AI3212-I3212</f>
        <v/>
      </c>
      <c r="X3212" s="455" t="n"/>
      <c r="Y3212" s="417" t="n"/>
      <c r="Z3212" s="418" t="n"/>
      <c r="AA3212" s="418" t="n"/>
      <c r="AB3212" s="418" t="n"/>
      <c r="AC3212" s="418" t="n"/>
      <c r="AD3212" s="418" t="n"/>
      <c r="AE3212" s="455" t="n"/>
      <c r="AF3212" s="455" t="n"/>
      <c r="AG3212" s="455" t="n"/>
      <c r="AH3212" s="455" t="n"/>
      <c r="AI3212" s="455" t="n"/>
      <c r="AJ3212" s="455" t="n"/>
      <c r="AK3212" s="455" t="n"/>
      <c r="AL3212" s="455" t="n"/>
      <c r="AM3212" s="455" t="n"/>
      <c r="AN3212" s="455" t="n"/>
      <c r="AO3212" s="455" t="n"/>
      <c r="AP3212" s="455" t="n"/>
      <c r="AQ3212" s="455" t="n"/>
      <c r="AR3212" s="418" t="n"/>
      <c r="AS3212" s="418" t="n"/>
      <c r="AT3212" s="418" t="n"/>
    </row>
    <row r="3213">
      <c r="A3213" s="417" t="n">
        <v>3204</v>
      </c>
      <c r="B3213" s="418" t="inlineStr">
        <is>
          <t>Express Fee</t>
        </is>
      </c>
      <c r="C3213" s="418" t="inlineStr">
        <is>
          <t>ឌី អេច អិល អិចប្រេស (ខេមបូឌា)</t>
        </is>
      </c>
      <c r="D3213" s="418" t="inlineStr">
        <is>
          <t>L001-100045197</t>
        </is>
      </c>
      <c r="E3213" s="418" t="inlineStr">
        <is>
          <t>PNHIR00144543</t>
        </is>
      </c>
      <c r="F3213" s="419" t="n">
        <v>44820</v>
      </c>
      <c r="G3213" s="420" t="n">
        <v>1648</v>
      </c>
      <c r="H3213" s="418" t="n"/>
      <c r="I3213" s="455" t="n">
        <v>1648</v>
      </c>
      <c r="J3213" s="418">
        <f>IF(L3213&lt;&gt;"",L3213,K3213)</f>
        <v/>
      </c>
      <c r="K3213" s="418">
        <f>IF(AND(T3213=TRUE, U3213=TRUE, V3213=TRUE), IF(W3213&lt;-0.05, "អនុញ្ញាត (អ្នកផ្គត់ផ្គង់ប្រកាសខ្វះ)", "បានប្រកាស (អនុញ្ញាត)"), IF(AND(T3213=FALSE, U3213=FALSE, V3213=FALSE), "ព្យួរទុក (មិនមានទិន្នន័យ)", "ប្រកាសខុស (ព្យួរទុក)"))</f>
        <v/>
      </c>
      <c r="L3213" s="418" t="inlineStr"/>
      <c r="M3213" s="418" t="inlineStr"/>
      <c r="N3213" s="455" t="n"/>
      <c r="O3213" s="455">
        <f>IF(W3213&lt;0,AI3213,I3213)</f>
        <v/>
      </c>
      <c r="P3213" s="455">
        <f>I3213-O3213</f>
        <v/>
      </c>
      <c r="Q3213" s="418" t="n"/>
      <c r="R3213" s="418" t="inlineStr">
        <is>
          <t>PNHIR00144543</t>
        </is>
      </c>
      <c r="S3213" s="418" t="inlineStr"/>
      <c r="T3213" s="418">
        <f>R3213=S3213</f>
        <v/>
      </c>
      <c r="U3213" s="418">
        <f>AND(MONTH(F3213)=MONTH(Y3213), YEAR(F3213)=YEAR(Y3213))</f>
        <v/>
      </c>
      <c r="V3213" s="418">
        <f>AND(AC3213&lt;&gt;"", 'Company information'!D$4&lt;&gt;"", RIGHT(SUBSTITUTE(AC3213,"-",""),9)=RIGHT(SUBSTITUTE('Company information'!D$4,"-",""),9))</f>
        <v/>
      </c>
      <c r="W3213" s="418">
        <f>AI3213-I3213</f>
        <v/>
      </c>
      <c r="X3213" s="455" t="n"/>
      <c r="Y3213" s="417" t="n"/>
      <c r="Z3213" s="418" t="n"/>
      <c r="AA3213" s="418" t="n"/>
      <c r="AB3213" s="418" t="n"/>
      <c r="AC3213" s="418" t="n"/>
      <c r="AD3213" s="418" t="n"/>
      <c r="AE3213" s="455" t="n"/>
      <c r="AF3213" s="455" t="n"/>
      <c r="AG3213" s="455" t="n"/>
      <c r="AH3213" s="455" t="n"/>
      <c r="AI3213" s="455" t="n"/>
      <c r="AJ3213" s="455" t="n"/>
      <c r="AK3213" s="455" t="n"/>
      <c r="AL3213" s="455" t="n"/>
      <c r="AM3213" s="455" t="n"/>
      <c r="AN3213" s="455" t="n"/>
      <c r="AO3213" s="455" t="n"/>
      <c r="AP3213" s="455" t="n"/>
      <c r="AQ3213" s="455" t="n"/>
      <c r="AR3213" s="418" t="n"/>
      <c r="AS3213" s="418" t="n"/>
      <c r="AT3213" s="418" t="n"/>
    </row>
    <row r="3214">
      <c r="A3214" s="417" t="n">
        <v>3205</v>
      </c>
      <c r="B3214" s="418" t="inlineStr">
        <is>
          <t>Building Rental charge for Sep 2022</t>
        </is>
      </c>
      <c r="C3214" s="418" t="inlineStr">
        <is>
          <t>មេហ្គា លេបឹល &amp; ស្ទីកឃើរ (ខេមបូឌា)</t>
        </is>
      </c>
      <c r="D3214" s="418" t="inlineStr">
        <is>
          <t>L001-100185983</t>
        </is>
      </c>
      <c r="E3214" s="418" t="inlineStr">
        <is>
          <t>INV20220901</t>
        </is>
      </c>
      <c r="F3214" s="419" t="n">
        <v>44570</v>
      </c>
      <c r="G3214" s="420" t="n">
        <v>1415534</v>
      </c>
      <c r="H3214" s="418" t="n"/>
      <c r="I3214" s="455" t="n">
        <v>1415534</v>
      </c>
      <c r="J3214" s="418">
        <f>IF(L3214&lt;&gt;"",L3214,K3214)</f>
        <v/>
      </c>
      <c r="K3214" s="418">
        <f>IF(AND(T3214=TRUE, U3214=TRUE, V3214=TRUE), IF(W3214&lt;-0.05, "អនុញ្ញាត (អ្នកផ្គត់ផ្គង់ប្រកាសខ្វះ)", "បានប្រកាស (អនុញ្ញាត)"), IF(AND(T3214=FALSE, U3214=FALSE, V3214=FALSE), "ព្យួរទុក (មិនមានទិន្នន័យ)", "ប្រកាសខុស (ព្យួរទុក)"))</f>
        <v/>
      </c>
      <c r="L3214" s="418" t="inlineStr"/>
      <c r="M3214" s="418" t="inlineStr"/>
      <c r="N3214" s="455" t="n"/>
      <c r="O3214" s="455">
        <f>IF(W3214&lt;0,AI3214,I3214)</f>
        <v/>
      </c>
      <c r="P3214" s="455">
        <f>I3214-O3214</f>
        <v/>
      </c>
      <c r="Q3214" s="418" t="n"/>
      <c r="R3214" s="418" t="inlineStr">
        <is>
          <t>INV20220901</t>
        </is>
      </c>
      <c r="S3214" s="418" t="inlineStr"/>
      <c r="T3214" s="418">
        <f>R3214=S3214</f>
        <v/>
      </c>
      <c r="U3214" s="418">
        <f>AND(MONTH(F3214)=MONTH(Y3214), YEAR(F3214)=YEAR(Y3214))</f>
        <v/>
      </c>
      <c r="V3214" s="418">
        <f>AND(AC3214&lt;&gt;"", 'Company information'!D$4&lt;&gt;"", RIGHT(SUBSTITUTE(AC3214,"-",""),9)=RIGHT(SUBSTITUTE('Company information'!D$4,"-",""),9))</f>
        <v/>
      </c>
      <c r="W3214" s="418">
        <f>AI3214-I3214</f>
        <v/>
      </c>
      <c r="X3214" s="455" t="n"/>
      <c r="Y3214" s="417" t="n"/>
      <c r="Z3214" s="418" t="n"/>
      <c r="AA3214" s="418" t="n"/>
      <c r="AB3214" s="418" t="n"/>
      <c r="AC3214" s="418" t="n"/>
      <c r="AD3214" s="418" t="n"/>
      <c r="AE3214" s="455" t="n"/>
      <c r="AF3214" s="455" t="n"/>
      <c r="AG3214" s="455" t="n"/>
      <c r="AH3214" s="455" t="n"/>
      <c r="AI3214" s="455" t="n"/>
      <c r="AJ3214" s="455" t="n"/>
      <c r="AK3214" s="455" t="n"/>
      <c r="AL3214" s="455" t="n"/>
      <c r="AM3214" s="455" t="n"/>
      <c r="AN3214" s="455" t="n"/>
      <c r="AO3214" s="455" t="n"/>
      <c r="AP3214" s="455" t="n"/>
      <c r="AQ3214" s="455" t="n"/>
      <c r="AR3214" s="418" t="n"/>
      <c r="AS3214" s="418" t="n"/>
      <c r="AT3214" s="418" t="n"/>
    </row>
    <row r="3215">
      <c r="A3215" s="417" t="n">
        <v>3206</v>
      </c>
      <c r="B3215" s="418" t="inlineStr">
        <is>
          <t>Security Guard</t>
        </is>
      </c>
      <c r="C3215" s="418" t="inlineStr">
        <is>
          <t>អេសអេហ្វអាយ​ ស៊ីឃ្យួរឹធី ហ្វសស៍ អ៊ិនធើណេសិនណល ឯ.ក</t>
        </is>
      </c>
      <c r="D3215" s="418" t="inlineStr">
        <is>
          <t>K010-901908100</t>
        </is>
      </c>
      <c r="E3215" s="418" t="inlineStr">
        <is>
          <t>SFI2022/329</t>
        </is>
      </c>
      <c r="F3215" s="419" t="n">
        <v>44832</v>
      </c>
      <c r="G3215" s="420" t="n">
        <v>230944</v>
      </c>
      <c r="H3215" s="418" t="n"/>
      <c r="I3215" s="455" t="n">
        <v>230944</v>
      </c>
      <c r="J3215" s="418">
        <f>IF(L3215&lt;&gt;"",L3215,K3215)</f>
        <v/>
      </c>
      <c r="K3215" s="418">
        <f>IF(AND(T3215=TRUE, U3215=TRUE, V3215=TRUE), IF(W3215&lt;-0.05, "អនុញ្ញាត (អ្នកផ្គត់ផ្គង់ប្រកាសខ្វះ)", "បានប្រកាស (អនុញ្ញាត)"), IF(AND(T3215=FALSE, U3215=FALSE, V3215=FALSE), "ព្យួរទុក (មិនមានទិន្នន័យ)", "ប្រកាសខុស (ព្យួរទុក)"))</f>
        <v/>
      </c>
      <c r="L3215" s="418" t="inlineStr"/>
      <c r="M3215" s="418" t="inlineStr"/>
      <c r="N3215" s="455" t="n"/>
      <c r="O3215" s="455">
        <f>IF(W3215&lt;0,AI3215,I3215)</f>
        <v/>
      </c>
      <c r="P3215" s="455">
        <f>I3215-O3215</f>
        <v/>
      </c>
      <c r="Q3215" s="418" t="n"/>
      <c r="R3215" s="418" t="inlineStr">
        <is>
          <t>SFI2022/329</t>
        </is>
      </c>
      <c r="S3215" s="418" t="inlineStr"/>
      <c r="T3215" s="418">
        <f>R3215=S3215</f>
        <v/>
      </c>
      <c r="U3215" s="418">
        <f>AND(MONTH(F3215)=MONTH(Y3215), YEAR(F3215)=YEAR(Y3215))</f>
        <v/>
      </c>
      <c r="V3215" s="418">
        <f>AND(AC3215&lt;&gt;"", 'Company information'!D$4&lt;&gt;"", RIGHT(SUBSTITUTE(AC3215,"-",""),9)=RIGHT(SUBSTITUTE('Company information'!D$4,"-",""),9))</f>
        <v/>
      </c>
      <c r="W3215" s="418">
        <f>AI3215-I3215</f>
        <v/>
      </c>
      <c r="X3215" s="455" t="n"/>
      <c r="Y3215" s="417" t="n"/>
      <c r="Z3215" s="418" t="n"/>
      <c r="AA3215" s="418" t="n"/>
      <c r="AB3215" s="418" t="n"/>
      <c r="AC3215" s="418" t="n"/>
      <c r="AD3215" s="418" t="n"/>
      <c r="AE3215" s="455" t="n"/>
      <c r="AF3215" s="455" t="n"/>
      <c r="AG3215" s="455" t="n"/>
      <c r="AH3215" s="455" t="n"/>
      <c r="AI3215" s="455" t="n"/>
      <c r="AJ3215" s="455" t="n"/>
      <c r="AK3215" s="455" t="n"/>
      <c r="AL3215" s="455" t="n"/>
      <c r="AM3215" s="455" t="n"/>
      <c r="AN3215" s="455" t="n"/>
      <c r="AO3215" s="455" t="n"/>
      <c r="AP3215" s="455" t="n"/>
      <c r="AQ3215" s="455" t="n"/>
      <c r="AR3215" s="418" t="n"/>
      <c r="AS3215" s="418" t="n"/>
      <c r="AT3215" s="418" t="n"/>
    </row>
    <row r="3216">
      <c r="A3216" s="417" t="n">
        <v>3207</v>
      </c>
      <c r="B3216" s="418" t="inlineStr">
        <is>
          <t>Infrastructure Maintenance fee for Sep 2022</t>
        </is>
      </c>
      <c r="C3216" s="418" t="inlineStr">
        <is>
          <t>ភ្នំពេញ អេសអ៊ីហ្សិត ភីអិលស៊ី</t>
        </is>
      </c>
      <c r="D3216" s="418" t="inlineStr">
        <is>
          <t>L001-100046592</t>
        </is>
      </c>
      <c r="E3216" s="418" t="inlineStr">
        <is>
          <t>2022-04589</t>
        </is>
      </c>
      <c r="F3216" s="419" t="n">
        <v>44821</v>
      </c>
      <c r="G3216" s="420" t="n">
        <v>166811</v>
      </c>
      <c r="H3216" s="418" t="n"/>
      <c r="I3216" s="455" t="n">
        <v>166811</v>
      </c>
      <c r="J3216" s="418">
        <f>IF(L3216&lt;&gt;"",L3216,K3216)</f>
        <v/>
      </c>
      <c r="K3216" s="418">
        <f>IF(AND(T3216=TRUE, U3216=TRUE, V3216=TRUE), IF(W3216&lt;-0.05, "អនុញ្ញាត (អ្នកផ្គត់ផ្គង់ប្រកាសខ្វះ)", "បានប្រកាស (អនុញ្ញាត)"), IF(AND(T3216=FALSE, U3216=FALSE, V3216=FALSE), "ព្យួរទុក (មិនមានទិន្នន័យ)", "ប្រកាសខុស (ព្យួរទុក)"))</f>
        <v/>
      </c>
      <c r="L3216" s="418" t="inlineStr"/>
      <c r="M3216" s="418" t="inlineStr"/>
      <c r="N3216" s="455" t="n"/>
      <c r="O3216" s="455">
        <f>IF(W3216&lt;0,AI3216,I3216)</f>
        <v/>
      </c>
      <c r="P3216" s="455">
        <f>I3216-O3216</f>
        <v/>
      </c>
      <c r="Q3216" s="418" t="n"/>
      <c r="R3216" s="418" t="inlineStr">
        <is>
          <t>2022-04589</t>
        </is>
      </c>
      <c r="S3216" s="418" t="inlineStr"/>
      <c r="T3216" s="418">
        <f>R3216=S3216</f>
        <v/>
      </c>
      <c r="U3216" s="418">
        <f>AND(MONTH(F3216)=MONTH(Y3216), YEAR(F3216)=YEAR(Y3216))</f>
        <v/>
      </c>
      <c r="V3216" s="418">
        <f>AND(AC3216&lt;&gt;"", 'Company information'!D$4&lt;&gt;"", RIGHT(SUBSTITUTE(AC3216,"-",""),9)=RIGHT(SUBSTITUTE('Company information'!D$4,"-",""),9))</f>
        <v/>
      </c>
      <c r="W3216" s="418">
        <f>AI3216-I3216</f>
        <v/>
      </c>
      <c r="X3216" s="455" t="n"/>
      <c r="Y3216" s="417" t="n"/>
      <c r="Z3216" s="418" t="n"/>
      <c r="AA3216" s="418" t="n"/>
      <c r="AB3216" s="418" t="n"/>
      <c r="AC3216" s="418" t="n"/>
      <c r="AD3216" s="418" t="n"/>
      <c r="AE3216" s="455" t="n"/>
      <c r="AF3216" s="455" t="n"/>
      <c r="AG3216" s="455" t="n"/>
      <c r="AH3216" s="455" t="n"/>
      <c r="AI3216" s="455" t="n"/>
      <c r="AJ3216" s="455" t="n"/>
      <c r="AK3216" s="455" t="n"/>
      <c r="AL3216" s="455" t="n"/>
      <c r="AM3216" s="455" t="n"/>
      <c r="AN3216" s="455" t="n"/>
      <c r="AO3216" s="455" t="n"/>
      <c r="AP3216" s="455" t="n"/>
      <c r="AQ3216" s="455" t="n"/>
      <c r="AR3216" s="418" t="n"/>
      <c r="AS3216" s="418" t="n"/>
      <c r="AT3216" s="418" t="n"/>
    </row>
    <row r="3217">
      <c r="A3217" s="417" t="n">
        <v>3208</v>
      </c>
      <c r="B3217" s="418" t="inlineStr">
        <is>
          <t>Infrastructure Maintenance fee for Sep 2022</t>
        </is>
      </c>
      <c r="C3217" s="418" t="inlineStr">
        <is>
          <t>ភ្នំពេញ អេសអ៊ីហ្សិត ភីអិលស៊ី</t>
        </is>
      </c>
      <c r="D3217" s="418" t="inlineStr">
        <is>
          <t>L001-100046592</t>
        </is>
      </c>
      <c r="E3217" s="418" t="inlineStr">
        <is>
          <t>2022-04580</t>
        </is>
      </c>
      <c r="F3217" s="419" t="n">
        <v>44821</v>
      </c>
      <c r="G3217" s="420" t="n">
        <v>203101</v>
      </c>
      <c r="H3217" s="418" t="n"/>
      <c r="I3217" s="455" t="n">
        <v>203101</v>
      </c>
      <c r="J3217" s="418">
        <f>IF(L3217&lt;&gt;"",L3217,K3217)</f>
        <v/>
      </c>
      <c r="K3217" s="418">
        <f>IF(AND(T3217=TRUE, U3217=TRUE, V3217=TRUE), IF(W3217&lt;-0.05, "អនុញ្ញាត (អ្នកផ្គត់ផ្គង់ប្រកាសខ្វះ)", "បានប្រកាស (អនុញ្ញាត)"), IF(AND(T3217=FALSE, U3217=FALSE, V3217=FALSE), "ព្យួរទុក (មិនមានទិន្នន័យ)", "ប្រកាសខុស (ព្យួរទុក)"))</f>
        <v/>
      </c>
      <c r="L3217" s="418" t="inlineStr"/>
      <c r="M3217" s="418" t="inlineStr"/>
      <c r="N3217" s="455" t="n"/>
      <c r="O3217" s="455">
        <f>IF(W3217&lt;0,AI3217,I3217)</f>
        <v/>
      </c>
      <c r="P3217" s="455">
        <f>I3217-O3217</f>
        <v/>
      </c>
      <c r="Q3217" s="418" t="n"/>
      <c r="R3217" s="418" t="inlineStr">
        <is>
          <t>2022-04580</t>
        </is>
      </c>
      <c r="S3217" s="418" t="inlineStr"/>
      <c r="T3217" s="418">
        <f>R3217=S3217</f>
        <v/>
      </c>
      <c r="U3217" s="418">
        <f>AND(MONTH(F3217)=MONTH(Y3217), YEAR(F3217)=YEAR(Y3217))</f>
        <v/>
      </c>
      <c r="V3217" s="418">
        <f>AND(AC3217&lt;&gt;"", 'Company information'!D$4&lt;&gt;"", RIGHT(SUBSTITUTE(AC3217,"-",""),9)=RIGHT(SUBSTITUTE('Company information'!D$4,"-",""),9))</f>
        <v/>
      </c>
      <c r="W3217" s="418">
        <f>AI3217-I3217</f>
        <v/>
      </c>
      <c r="X3217" s="455" t="n"/>
      <c r="Y3217" s="417" t="n"/>
      <c r="Z3217" s="418" t="n"/>
      <c r="AA3217" s="418" t="n"/>
      <c r="AB3217" s="418" t="n"/>
      <c r="AC3217" s="418" t="n"/>
      <c r="AD3217" s="418" t="n"/>
      <c r="AE3217" s="455" t="n"/>
      <c r="AF3217" s="455" t="n"/>
      <c r="AG3217" s="455" t="n"/>
      <c r="AH3217" s="455" t="n"/>
      <c r="AI3217" s="455" t="n"/>
      <c r="AJ3217" s="455" t="n"/>
      <c r="AK3217" s="455" t="n"/>
      <c r="AL3217" s="455" t="n"/>
      <c r="AM3217" s="455" t="n"/>
      <c r="AN3217" s="455" t="n"/>
      <c r="AO3217" s="455" t="n"/>
      <c r="AP3217" s="455" t="n"/>
      <c r="AQ3217" s="455" t="n"/>
      <c r="AR3217" s="418" t="n"/>
      <c r="AS3217" s="418" t="n"/>
      <c r="AT3217" s="418" t="n"/>
    </row>
    <row r="3218">
      <c r="A3218" s="417" t="n">
        <v>3209</v>
      </c>
      <c r="B3218" s="418" t="inlineStr">
        <is>
          <t>Sampling and Travel Fee</t>
        </is>
      </c>
      <c r="C3218" s="418" t="inlineStr">
        <is>
          <t>អេសជីអេស (ខេមបូឌា) លីមីធីត</t>
        </is>
      </c>
      <c r="D3218" s="418" t="inlineStr">
        <is>
          <t>L001-107030519</t>
        </is>
      </c>
      <c r="E3218" s="418" t="inlineStr">
        <is>
          <t>10021858</t>
        </is>
      </c>
      <c r="F3218" s="419" t="n">
        <v>44832</v>
      </c>
      <c r="G3218" s="420" t="n">
        <v>107636</v>
      </c>
      <c r="H3218" s="418" t="n"/>
      <c r="I3218" s="455" t="n">
        <v>107636</v>
      </c>
      <c r="J3218" s="418">
        <f>IF(L3218&lt;&gt;"",L3218,K3218)</f>
        <v/>
      </c>
      <c r="K3218" s="418">
        <f>IF(AND(T3218=TRUE, U3218=TRUE, V3218=TRUE), IF(W3218&lt;-0.05, "អនុញ្ញាត (អ្នកផ្គត់ផ្គង់ប្រកាសខ្វះ)", "បានប្រកាស (អនុញ្ញាត)"), IF(AND(T3218=FALSE, U3218=FALSE, V3218=FALSE), "ព្យួរទុក (មិនមានទិន្នន័យ)", "ប្រកាសខុស (ព្យួរទុក)"))</f>
        <v/>
      </c>
      <c r="L3218" s="418" t="inlineStr"/>
      <c r="M3218" s="418" t="inlineStr"/>
      <c r="N3218" s="455" t="n"/>
      <c r="O3218" s="455">
        <f>IF(W3218&lt;0,AI3218,I3218)</f>
        <v/>
      </c>
      <c r="P3218" s="455">
        <f>I3218-O3218</f>
        <v/>
      </c>
      <c r="Q3218" s="418" t="n"/>
      <c r="R3218" s="418" t="inlineStr">
        <is>
          <t>10021858</t>
        </is>
      </c>
      <c r="S3218" s="418" t="inlineStr">
        <is>
          <t>10021858</t>
        </is>
      </c>
      <c r="T3218" s="418">
        <f>R3218=S3218</f>
        <v/>
      </c>
      <c r="U3218" s="418">
        <f>AND(MONTH(F3218)=MONTH(Y3218), YEAR(F3218)=YEAR(Y3218))</f>
        <v/>
      </c>
      <c r="V3218" s="418">
        <f>AND(AC3218&lt;&gt;"", 'Company information'!D$4&lt;&gt;"", RIGHT(SUBSTITUTE(AC3218,"-",""),9)=RIGHT(SUBSTITUTE('Company information'!D$4,"-",""),9))</f>
        <v/>
      </c>
      <c r="W3218" s="418">
        <f>AI3218-I3218</f>
        <v/>
      </c>
      <c r="X3218" s="455" t="n"/>
      <c r="Y3218" s="419" t="n">
        <v>44832</v>
      </c>
      <c r="Z3218" s="418" t="inlineStr">
        <is>
          <t>10021858</t>
        </is>
      </c>
      <c r="AA3218" s="418" t="inlineStr"/>
      <c r="AB3218" s="418" t="inlineStr">
        <is>
          <t>បុគ្គលជាប់អាករ</t>
        </is>
      </c>
      <c r="AC3218" s="418" t="inlineStr">
        <is>
          <t>L001-901905215</t>
        </is>
      </c>
      <c r="AD3218" s="418" t="inlineStr">
        <is>
          <t>វីអ៊ីស៊ិន (ខេមបូឌា) អ៊ិនដាសស្ទ្រី ឯ.ក</t>
        </is>
      </c>
      <c r="AE3218" s="455" t="n">
        <v>1184000</v>
      </c>
      <c r="AF3218" s="455" t="n">
        <v>1076364</v>
      </c>
      <c r="AG3218" s="455" t="n">
        <v>0</v>
      </c>
      <c r="AH3218" s="455" t="n">
        <v>0</v>
      </c>
      <c r="AI3218" s="455" t="n">
        <v>107636</v>
      </c>
      <c r="AJ3218" s="455" t="n">
        <v>0</v>
      </c>
      <c r="AK3218" s="455" t="n">
        <v>0</v>
      </c>
      <c r="AL3218" s="455" t="n">
        <v>0</v>
      </c>
      <c r="AM3218" s="455" t="n">
        <v>0</v>
      </c>
      <c r="AN3218" s="455" t="n">
        <v>0</v>
      </c>
      <c r="AO3218" s="455" t="n">
        <v>0</v>
      </c>
      <c r="AP3218" s="455" t="n">
        <v>0</v>
      </c>
      <c r="AQ3218" s="455" t="n">
        <v>0</v>
      </c>
      <c r="AR3218" s="418" t="inlineStr"/>
      <c r="AS3218" s="418" t="inlineStr">
        <is>
          <t>Sampling - Mdy - Trade - C&amp;P</t>
        </is>
      </c>
      <c r="AT3218" s="418" t="inlineStr">
        <is>
          <t>បានប្រកាសពន្ធ</t>
        </is>
      </c>
    </row>
    <row r="3219">
      <c r="A3219" s="417" t="n">
        <v>3210</v>
      </c>
      <c r="B3219" s="418" t="inlineStr">
        <is>
          <t>Sampling and Travel Fee</t>
        </is>
      </c>
      <c r="C3219" s="418" t="inlineStr">
        <is>
          <t>អេសជីអេស (ខេមបូឌា) លីមីធីត</t>
        </is>
      </c>
      <c r="D3219" s="418" t="inlineStr">
        <is>
          <t>L001-107030519</t>
        </is>
      </c>
      <c r="E3219" s="418" t="inlineStr">
        <is>
          <t>10021803</t>
        </is>
      </c>
      <c r="F3219" s="419" t="n">
        <v>44826</v>
      </c>
      <c r="G3219" s="420" t="n">
        <v>107636</v>
      </c>
      <c r="H3219" s="418" t="n"/>
      <c r="I3219" s="455" t="n">
        <v>107636</v>
      </c>
      <c r="J3219" s="418">
        <f>IF(L3219&lt;&gt;"",L3219,K3219)</f>
        <v/>
      </c>
      <c r="K3219" s="418">
        <f>IF(AND(T3219=TRUE, U3219=TRUE, V3219=TRUE), IF(W3219&lt;-0.05, "អនុញ្ញាត (អ្នកផ្គត់ផ្គង់ប្រកាសខ្វះ)", "បានប្រកាស (អនុញ្ញាត)"), IF(AND(T3219=FALSE, U3219=FALSE, V3219=FALSE), "ព្យួរទុក (មិនមានទិន្នន័យ)", "ប្រកាសខុស (ព្យួរទុក)"))</f>
        <v/>
      </c>
      <c r="L3219" s="418" t="inlineStr"/>
      <c r="M3219" s="418" t="inlineStr"/>
      <c r="N3219" s="455" t="n"/>
      <c r="O3219" s="455">
        <f>IF(W3219&lt;0,AI3219,I3219)</f>
        <v/>
      </c>
      <c r="P3219" s="455">
        <f>I3219-O3219</f>
        <v/>
      </c>
      <c r="Q3219" s="418" t="n"/>
      <c r="R3219" s="418" t="inlineStr">
        <is>
          <t>10021803</t>
        </is>
      </c>
      <c r="S3219" s="418" t="inlineStr">
        <is>
          <t>10021803</t>
        </is>
      </c>
      <c r="T3219" s="418">
        <f>R3219=S3219</f>
        <v/>
      </c>
      <c r="U3219" s="418">
        <f>AND(MONTH(F3219)=MONTH(Y3219), YEAR(F3219)=YEAR(Y3219))</f>
        <v/>
      </c>
      <c r="V3219" s="418">
        <f>AND(AC3219&lt;&gt;"", 'Company information'!D$4&lt;&gt;"", RIGHT(SUBSTITUTE(AC3219,"-",""),9)=RIGHT(SUBSTITUTE('Company information'!D$4,"-",""),9))</f>
        <v/>
      </c>
      <c r="W3219" s="418">
        <f>AI3219-I3219</f>
        <v/>
      </c>
      <c r="X3219" s="455" t="n"/>
      <c r="Y3219" s="419" t="n">
        <v>44826</v>
      </c>
      <c r="Z3219" s="418" t="inlineStr">
        <is>
          <t>10021803</t>
        </is>
      </c>
      <c r="AA3219" s="418" t="inlineStr"/>
      <c r="AB3219" s="418" t="inlineStr">
        <is>
          <t>បុគ្គលជាប់អាករ</t>
        </is>
      </c>
      <c r="AC3219" s="418" t="inlineStr">
        <is>
          <t>L001-901905215</t>
        </is>
      </c>
      <c r="AD3219" s="418" t="inlineStr">
        <is>
          <t>វីអ៊ីស៊ិន (ខេមបូឌា) អ៊ិនដាសស្ទ្រី ឯ.ក</t>
        </is>
      </c>
      <c r="AE3219" s="455" t="n">
        <v>1184000</v>
      </c>
      <c r="AF3219" s="455" t="n">
        <v>1076364</v>
      </c>
      <c r="AG3219" s="455" t="n">
        <v>0</v>
      </c>
      <c r="AH3219" s="455" t="n">
        <v>0</v>
      </c>
      <c r="AI3219" s="455" t="n">
        <v>107636</v>
      </c>
      <c r="AJ3219" s="455" t="n">
        <v>0</v>
      </c>
      <c r="AK3219" s="455" t="n">
        <v>0</v>
      </c>
      <c r="AL3219" s="455" t="n">
        <v>0</v>
      </c>
      <c r="AM3219" s="455" t="n">
        <v>0</v>
      </c>
      <c r="AN3219" s="455" t="n">
        <v>0</v>
      </c>
      <c r="AO3219" s="455" t="n">
        <v>0</v>
      </c>
      <c r="AP3219" s="455" t="n">
        <v>0</v>
      </c>
      <c r="AQ3219" s="455" t="n">
        <v>0</v>
      </c>
      <c r="AR3219" s="418" t="inlineStr"/>
      <c r="AS3219" s="418" t="inlineStr">
        <is>
          <t>Sampling - Mdy - Trade - C&amp;P</t>
        </is>
      </c>
      <c r="AT3219" s="418" t="inlineStr">
        <is>
          <t>បានប្រកាសពន្ធ</t>
        </is>
      </c>
    </row>
    <row r="3220">
      <c r="A3220" s="417" t="n">
        <v>3211</v>
      </c>
      <c r="B3220" s="418" t="inlineStr">
        <is>
          <t>Sampling and Travel Fee</t>
        </is>
      </c>
      <c r="C3220" s="418" t="inlineStr">
        <is>
          <t>អេសជីអេស (ខេមបូឌា) លីមីធីត</t>
        </is>
      </c>
      <c r="D3220" s="418" t="inlineStr">
        <is>
          <t>L001-107030519</t>
        </is>
      </c>
      <c r="E3220" s="418" t="inlineStr">
        <is>
          <t>10021802</t>
        </is>
      </c>
      <c r="F3220" s="419" t="n">
        <v>44826</v>
      </c>
      <c r="G3220" s="420" t="n">
        <v>107636</v>
      </c>
      <c r="H3220" s="418" t="n"/>
      <c r="I3220" s="455" t="n">
        <v>107636</v>
      </c>
      <c r="J3220" s="418">
        <f>IF(L3220&lt;&gt;"",L3220,K3220)</f>
        <v/>
      </c>
      <c r="K3220" s="418">
        <f>IF(AND(T3220=TRUE, U3220=TRUE, V3220=TRUE), IF(W3220&lt;-0.05, "អនុញ្ញាត (អ្នកផ្គត់ផ្គង់ប្រកាសខ្វះ)", "បានប្រកាស (អនុញ្ញាត)"), IF(AND(T3220=FALSE, U3220=FALSE, V3220=FALSE), "ព្យួរទុក (មិនមានទិន្នន័យ)", "ប្រកាសខុស (ព្យួរទុក)"))</f>
        <v/>
      </c>
      <c r="L3220" s="418" t="inlineStr"/>
      <c r="M3220" s="418" t="inlineStr"/>
      <c r="N3220" s="455" t="n"/>
      <c r="O3220" s="455">
        <f>IF(W3220&lt;0,AI3220,I3220)</f>
        <v/>
      </c>
      <c r="P3220" s="455">
        <f>I3220-O3220</f>
        <v/>
      </c>
      <c r="Q3220" s="418" t="n"/>
      <c r="R3220" s="418" t="inlineStr">
        <is>
          <t>10021802</t>
        </is>
      </c>
      <c r="S3220" s="418" t="inlineStr">
        <is>
          <t>10021802</t>
        </is>
      </c>
      <c r="T3220" s="418">
        <f>R3220=S3220</f>
        <v/>
      </c>
      <c r="U3220" s="418">
        <f>AND(MONTH(F3220)=MONTH(Y3220), YEAR(F3220)=YEAR(Y3220))</f>
        <v/>
      </c>
      <c r="V3220" s="418">
        <f>AND(AC3220&lt;&gt;"", 'Company information'!D$4&lt;&gt;"", RIGHT(SUBSTITUTE(AC3220,"-",""),9)=RIGHT(SUBSTITUTE('Company information'!D$4,"-",""),9))</f>
        <v/>
      </c>
      <c r="W3220" s="418">
        <f>AI3220-I3220</f>
        <v/>
      </c>
      <c r="X3220" s="455" t="n"/>
      <c r="Y3220" s="419" t="n">
        <v>44826</v>
      </c>
      <c r="Z3220" s="418" t="inlineStr">
        <is>
          <t>10021802</t>
        </is>
      </c>
      <c r="AA3220" s="418" t="inlineStr"/>
      <c r="AB3220" s="418" t="inlineStr">
        <is>
          <t>បុគ្គលជាប់អាករ</t>
        </is>
      </c>
      <c r="AC3220" s="418" t="inlineStr">
        <is>
          <t>L001-901905215</t>
        </is>
      </c>
      <c r="AD3220" s="418" t="inlineStr">
        <is>
          <t>វីអ៊ីស៊ិន (ខេមបូឌា) អ៊ិនដាសស្ទ្រី ឯ.ក</t>
        </is>
      </c>
      <c r="AE3220" s="455" t="n">
        <v>1184000</v>
      </c>
      <c r="AF3220" s="455" t="n">
        <v>1076364</v>
      </c>
      <c r="AG3220" s="455" t="n">
        <v>0</v>
      </c>
      <c r="AH3220" s="455" t="n">
        <v>0</v>
      </c>
      <c r="AI3220" s="455" t="n">
        <v>107636</v>
      </c>
      <c r="AJ3220" s="455" t="n">
        <v>0</v>
      </c>
      <c r="AK3220" s="455" t="n">
        <v>0</v>
      </c>
      <c r="AL3220" s="455" t="n">
        <v>0</v>
      </c>
      <c r="AM3220" s="455" t="n">
        <v>0</v>
      </c>
      <c r="AN3220" s="455" t="n">
        <v>0</v>
      </c>
      <c r="AO3220" s="455" t="n">
        <v>0</v>
      </c>
      <c r="AP3220" s="455" t="n">
        <v>0</v>
      </c>
      <c r="AQ3220" s="455" t="n">
        <v>0</v>
      </c>
      <c r="AR3220" s="418" t="inlineStr"/>
      <c r="AS3220" s="418" t="inlineStr">
        <is>
          <t>Sampling - Mdy - Trade - C&amp;P</t>
        </is>
      </c>
      <c r="AT3220" s="418" t="inlineStr">
        <is>
          <t>បានប្រកាសពន្ធ</t>
        </is>
      </c>
    </row>
    <row r="3221">
      <c r="A3221" s="417" t="n">
        <v>3212</v>
      </c>
      <c r="B3221" s="418" t="inlineStr">
        <is>
          <t>Sampling and Travel Fee</t>
        </is>
      </c>
      <c r="C3221" s="418" t="inlineStr">
        <is>
          <t>អេសជីអេស (ខេមបូឌា) លីមីធីត</t>
        </is>
      </c>
      <c r="D3221" s="418" t="inlineStr">
        <is>
          <t>L001-107030519</t>
        </is>
      </c>
      <c r="E3221" s="418" t="inlineStr">
        <is>
          <t>10021733</t>
        </is>
      </c>
      <c r="F3221" s="419" t="n">
        <v>44825</v>
      </c>
      <c r="G3221" s="420" t="n">
        <v>107636</v>
      </c>
      <c r="H3221" s="418" t="n"/>
      <c r="I3221" s="455" t="n">
        <v>107636</v>
      </c>
      <c r="J3221" s="418">
        <f>IF(L3221&lt;&gt;"",L3221,K3221)</f>
        <v/>
      </c>
      <c r="K3221" s="418">
        <f>IF(AND(T3221=TRUE, U3221=TRUE, V3221=TRUE), IF(W3221&lt;-0.05, "អនុញ្ញាត (អ្នកផ្គត់ផ្គង់ប្រកាសខ្វះ)", "បានប្រកាស (អនុញ្ញាត)"), IF(AND(T3221=FALSE, U3221=FALSE, V3221=FALSE), "ព្យួរទុក (មិនមានទិន្នន័យ)", "ប្រកាសខុស (ព្យួរទុក)"))</f>
        <v/>
      </c>
      <c r="L3221" s="418" t="inlineStr"/>
      <c r="M3221" s="418" t="inlineStr"/>
      <c r="N3221" s="455" t="n"/>
      <c r="O3221" s="455">
        <f>IF(W3221&lt;0,AI3221,I3221)</f>
        <v/>
      </c>
      <c r="P3221" s="455">
        <f>I3221-O3221</f>
        <v/>
      </c>
      <c r="Q3221" s="418" t="n"/>
      <c r="R3221" s="418" t="inlineStr">
        <is>
          <t>10021733</t>
        </is>
      </c>
      <c r="S3221" s="418" t="inlineStr">
        <is>
          <t>10021733</t>
        </is>
      </c>
      <c r="T3221" s="418">
        <f>R3221=S3221</f>
        <v/>
      </c>
      <c r="U3221" s="418">
        <f>AND(MONTH(F3221)=MONTH(Y3221), YEAR(F3221)=YEAR(Y3221))</f>
        <v/>
      </c>
      <c r="V3221" s="418">
        <f>AND(AC3221&lt;&gt;"", 'Company information'!D$4&lt;&gt;"", RIGHT(SUBSTITUTE(AC3221,"-",""),9)=RIGHT(SUBSTITUTE('Company information'!D$4,"-",""),9))</f>
        <v/>
      </c>
      <c r="W3221" s="418">
        <f>AI3221-I3221</f>
        <v/>
      </c>
      <c r="X3221" s="455" t="n"/>
      <c r="Y3221" s="419" t="n">
        <v>44825</v>
      </c>
      <c r="Z3221" s="418" t="inlineStr">
        <is>
          <t>10021733</t>
        </is>
      </c>
      <c r="AA3221" s="418" t="inlineStr"/>
      <c r="AB3221" s="418" t="inlineStr">
        <is>
          <t>បុគ្គលជាប់អាករ</t>
        </is>
      </c>
      <c r="AC3221" s="418" t="inlineStr">
        <is>
          <t>L001-901905215</t>
        </is>
      </c>
      <c r="AD3221" s="418" t="inlineStr">
        <is>
          <t>វីអ៊ីស៊ិន (ខេមបូឌា) អ៊ិនដាសស្ទ្រី ឯ.ក</t>
        </is>
      </c>
      <c r="AE3221" s="455" t="n">
        <v>1184000</v>
      </c>
      <c r="AF3221" s="455" t="n">
        <v>1076364</v>
      </c>
      <c r="AG3221" s="455" t="n">
        <v>0</v>
      </c>
      <c r="AH3221" s="455" t="n">
        <v>0</v>
      </c>
      <c r="AI3221" s="455" t="n">
        <v>107636</v>
      </c>
      <c r="AJ3221" s="455" t="n">
        <v>0</v>
      </c>
      <c r="AK3221" s="455" t="n">
        <v>0</v>
      </c>
      <c r="AL3221" s="455" t="n">
        <v>0</v>
      </c>
      <c r="AM3221" s="455" t="n">
        <v>0</v>
      </c>
      <c r="AN3221" s="455" t="n">
        <v>0</v>
      </c>
      <c r="AO3221" s="455" t="n">
        <v>0</v>
      </c>
      <c r="AP3221" s="455" t="n">
        <v>0</v>
      </c>
      <c r="AQ3221" s="455" t="n">
        <v>0</v>
      </c>
      <c r="AR3221" s="418" t="inlineStr"/>
      <c r="AS3221" s="418" t="inlineStr">
        <is>
          <t>Sampling - Mdy - Trade - C&amp;P</t>
        </is>
      </c>
      <c r="AT3221" s="418" t="inlineStr">
        <is>
          <t>បានប្រកាសពន្ធ</t>
        </is>
      </c>
    </row>
    <row r="3222">
      <c r="A3222" s="417" t="n">
        <v>3213</v>
      </c>
      <c r="B3222" s="418" t="inlineStr">
        <is>
          <t>Service Fee</t>
        </is>
      </c>
      <c r="C3222" s="418" t="inlineStr">
        <is>
          <t>ប្យួរ៉ូ វេរីតាស (ខេមបូឌា) លីមីធីត</t>
        </is>
      </c>
      <c r="D3222" s="418" t="inlineStr">
        <is>
          <t>L001-107024462</t>
        </is>
      </c>
      <c r="E3222" s="418" t="inlineStr">
        <is>
          <t>59013389</t>
        </is>
      </c>
      <c r="F3222" s="419" t="n">
        <v>44823</v>
      </c>
      <c r="G3222" s="420" t="n">
        <v>216510</v>
      </c>
      <c r="H3222" s="418" t="n"/>
      <c r="I3222" s="455" t="n">
        <v>216510</v>
      </c>
      <c r="J3222" s="418">
        <f>IF(L3222&lt;&gt;"",L3222,K3222)</f>
        <v/>
      </c>
      <c r="K3222" s="418">
        <f>IF(AND(T3222=TRUE, U3222=TRUE, V3222=TRUE), IF(W3222&lt;-0.05, "អនុញ្ញាត (អ្នកផ្គត់ផ្គង់ប្រកាសខ្វះ)", "បានប្រកាស (អនុញ្ញាត)"), IF(AND(T3222=FALSE, U3222=FALSE, V3222=FALSE), "ព្យួរទុក (មិនមានទិន្នន័យ)", "ប្រកាសខុស (ព្យួរទុក)"))</f>
        <v/>
      </c>
      <c r="L3222" s="418" t="inlineStr"/>
      <c r="M3222" s="418" t="inlineStr"/>
      <c r="N3222" s="455" t="n"/>
      <c r="O3222" s="455">
        <f>IF(W3222&lt;0,AI3222,I3222)</f>
        <v/>
      </c>
      <c r="P3222" s="455">
        <f>I3222-O3222</f>
        <v/>
      </c>
      <c r="Q3222" s="418" t="n"/>
      <c r="R3222" s="418" t="inlineStr">
        <is>
          <t>59013389</t>
        </is>
      </c>
      <c r="S3222" s="418" t="inlineStr">
        <is>
          <t>59013389</t>
        </is>
      </c>
      <c r="T3222" s="418">
        <f>R3222=S3222</f>
        <v/>
      </c>
      <c r="U3222" s="418">
        <f>AND(MONTH(F3222)=MONTH(Y3222), YEAR(F3222)=YEAR(Y3222))</f>
        <v/>
      </c>
      <c r="V3222" s="418">
        <f>AND(AC3222&lt;&gt;"", 'Company information'!D$4&lt;&gt;"", RIGHT(SUBSTITUTE(AC3222,"-",""),9)=RIGHT(SUBSTITUTE('Company information'!D$4,"-",""),9))</f>
        <v/>
      </c>
      <c r="W3222" s="418">
        <f>AI3222-I3222</f>
        <v/>
      </c>
      <c r="X3222" s="455" t="n"/>
      <c r="Y3222" s="419" t="n">
        <v>44823</v>
      </c>
      <c r="Z3222" s="418" t="inlineStr">
        <is>
          <t>59013389</t>
        </is>
      </c>
      <c r="AA3222" s="418" t="inlineStr"/>
      <c r="AB3222" s="418" t="inlineStr">
        <is>
          <t>បុគ្គលជាប់អាករ</t>
        </is>
      </c>
      <c r="AC3222" s="418" t="inlineStr">
        <is>
          <t>L001-901905215</t>
        </is>
      </c>
      <c r="AD3222" s="418" t="inlineStr">
        <is>
          <t>វីអ៊ីស៊ិន (ខេមបូឌា) អ៊ិនដាសស្ទ្រី ឯ.ក</t>
        </is>
      </c>
      <c r="AE3222" s="455" t="n">
        <v>2381610</v>
      </c>
      <c r="AF3222" s="455" t="n">
        <v>2165100</v>
      </c>
      <c r="AG3222" s="455" t="n">
        <v>0</v>
      </c>
      <c r="AH3222" s="455" t="n">
        <v>0</v>
      </c>
      <c r="AI3222" s="455" t="n">
        <v>216510</v>
      </c>
      <c r="AJ3222" s="455" t="n">
        <v>0</v>
      </c>
      <c r="AK3222" s="455" t="n">
        <v>0</v>
      </c>
      <c r="AL3222" s="455" t="n">
        <v>0</v>
      </c>
      <c r="AM3222" s="455" t="n">
        <v>0</v>
      </c>
      <c r="AN3222" s="455" t="n">
        <v>0</v>
      </c>
      <c r="AO3222" s="455" t="n">
        <v>0</v>
      </c>
      <c r="AP3222" s="455" t="n">
        <v>0</v>
      </c>
      <c r="AQ3222" s="455" t="n">
        <v>0</v>
      </c>
      <c r="AR3222" s="418" t="inlineStr"/>
      <c r="AS3222" s="418" t="inlineStr">
        <is>
          <t>ចំនូលបានមកពីការលក់</t>
        </is>
      </c>
      <c r="AT3222" s="418" t="inlineStr">
        <is>
          <t>បានប្រកាសពន្ធ</t>
        </is>
      </c>
    </row>
    <row r="3223">
      <c r="A3223" s="417" t="n">
        <v>3214</v>
      </c>
      <c r="B3223" s="418" t="inlineStr">
        <is>
          <t>Service Fee</t>
        </is>
      </c>
      <c r="C3223" s="418" t="inlineStr">
        <is>
          <t>ប្យួរ៉ូ វេរីតាស (ខេមបូឌា) លីមីធីត</t>
        </is>
      </c>
      <c r="D3223" s="418" t="inlineStr">
        <is>
          <t>L001-107024462</t>
        </is>
      </c>
      <c r="E3223" s="418" t="inlineStr">
        <is>
          <t>59013466</t>
        </is>
      </c>
      <c r="F3223" s="419" t="n">
        <v>44834</v>
      </c>
      <c r="G3223" s="420" t="n">
        <v>55902</v>
      </c>
      <c r="H3223" s="418" t="n"/>
      <c r="I3223" s="455" t="n">
        <v>55902</v>
      </c>
      <c r="J3223" s="418">
        <f>IF(L3223&lt;&gt;"",L3223,K3223)</f>
        <v/>
      </c>
      <c r="K3223" s="418">
        <f>IF(AND(T3223=TRUE, U3223=TRUE, V3223=TRUE), IF(W3223&lt;-0.05, "អនុញ្ញាត (អ្នកផ្គត់ផ្គង់ប្រកាសខ្វះ)", "បានប្រកាស (អនុញ្ញាត)"), IF(AND(T3223=FALSE, U3223=FALSE, V3223=FALSE), "ព្យួរទុក (មិនមានទិន្នន័យ)", "ប្រកាសខុស (ព្យួរទុក)"))</f>
        <v/>
      </c>
      <c r="L3223" s="418" t="inlineStr"/>
      <c r="M3223" s="418" t="inlineStr"/>
      <c r="N3223" s="455" t="n"/>
      <c r="O3223" s="455">
        <f>IF(W3223&lt;0,AI3223,I3223)</f>
        <v/>
      </c>
      <c r="P3223" s="455">
        <f>I3223-O3223</f>
        <v/>
      </c>
      <c r="Q3223" s="418" t="n"/>
      <c r="R3223" s="418" t="inlineStr">
        <is>
          <t>59013466</t>
        </is>
      </c>
      <c r="S3223" s="418" t="inlineStr">
        <is>
          <t>59013466</t>
        </is>
      </c>
      <c r="T3223" s="418">
        <f>R3223=S3223</f>
        <v/>
      </c>
      <c r="U3223" s="418">
        <f>AND(MONTH(F3223)=MONTH(Y3223), YEAR(F3223)=YEAR(Y3223))</f>
        <v/>
      </c>
      <c r="V3223" s="418">
        <f>AND(AC3223&lt;&gt;"", 'Company information'!D$4&lt;&gt;"", RIGHT(SUBSTITUTE(AC3223,"-",""),9)=RIGHT(SUBSTITUTE('Company information'!D$4,"-",""),9))</f>
        <v/>
      </c>
      <c r="W3223" s="418">
        <f>AI3223-I3223</f>
        <v/>
      </c>
      <c r="X3223" s="455" t="n"/>
      <c r="Y3223" s="419" t="n">
        <v>44834</v>
      </c>
      <c r="Z3223" s="418" t="inlineStr">
        <is>
          <t>59013466</t>
        </is>
      </c>
      <c r="AA3223" s="418" t="inlineStr"/>
      <c r="AB3223" s="418" t="inlineStr">
        <is>
          <t>បុគ្គលជាប់អាករ</t>
        </is>
      </c>
      <c r="AC3223" s="418" t="inlineStr">
        <is>
          <t>L001-901905215</t>
        </is>
      </c>
      <c r="AD3223" s="418" t="inlineStr">
        <is>
          <t>វីអ៊ីស៊ិន (ខេមបូឌា) អ៊ិនដាសស្ទ្រី ឯ.ក</t>
        </is>
      </c>
      <c r="AE3223" s="455" t="n">
        <v>614923</v>
      </c>
      <c r="AF3223" s="455" t="n">
        <v>559021</v>
      </c>
      <c r="AG3223" s="455" t="n">
        <v>0</v>
      </c>
      <c r="AH3223" s="455" t="n">
        <v>0</v>
      </c>
      <c r="AI3223" s="455" t="n">
        <v>55902</v>
      </c>
      <c r="AJ3223" s="455" t="n">
        <v>0</v>
      </c>
      <c r="AK3223" s="455" t="n">
        <v>0</v>
      </c>
      <c r="AL3223" s="455" t="n">
        <v>0</v>
      </c>
      <c r="AM3223" s="455" t="n">
        <v>0</v>
      </c>
      <c r="AN3223" s="455" t="n">
        <v>0</v>
      </c>
      <c r="AO3223" s="455" t="n">
        <v>0</v>
      </c>
      <c r="AP3223" s="455" t="n">
        <v>0</v>
      </c>
      <c r="AQ3223" s="455" t="n">
        <v>0</v>
      </c>
      <c r="AR3223" s="418" t="inlineStr"/>
      <c r="AS3223" s="418" t="inlineStr">
        <is>
          <t>ចំនូលបានមកពីការលក់</t>
        </is>
      </c>
      <c r="AT3223" s="418" t="inlineStr">
        <is>
          <t>បានប្រកាសពន្ធ</t>
        </is>
      </c>
    </row>
    <row r="3224">
      <c r="A3224" s="417" t="n">
        <v>3215</v>
      </c>
      <c r="B3224" s="418" t="inlineStr">
        <is>
          <t>Service Fee</t>
        </is>
      </c>
      <c r="C3224" s="418" t="inlineStr">
        <is>
          <t>ប្យួរ៉ូ វេរីតាស (ខេមបូឌា) លីមីធីត</t>
        </is>
      </c>
      <c r="D3224" s="418" t="inlineStr">
        <is>
          <t>L001-107024462</t>
        </is>
      </c>
      <c r="E3224" s="418" t="inlineStr">
        <is>
          <t>59013452</t>
        </is>
      </c>
      <c r="F3224" s="419" t="n">
        <v>44833</v>
      </c>
      <c r="G3224" s="420" t="n">
        <v>55875</v>
      </c>
      <c r="H3224" s="418" t="n"/>
      <c r="I3224" s="455" t="n">
        <v>55875</v>
      </c>
      <c r="J3224" s="418">
        <f>IF(L3224&lt;&gt;"",L3224,K3224)</f>
        <v/>
      </c>
      <c r="K3224" s="418">
        <f>IF(AND(T3224=TRUE, U3224=TRUE, V3224=TRUE), IF(W3224&lt;-0.05, "អនុញ្ញាត (អ្នកផ្គត់ផ្គង់ប្រកាសខ្វះ)", "បានប្រកាស (អនុញ្ញាត)"), IF(AND(T3224=FALSE, U3224=FALSE, V3224=FALSE), "ព្យួរទុក (មិនមានទិន្នន័យ)", "ប្រកាសខុស (ព្យួរទុក)"))</f>
        <v/>
      </c>
      <c r="L3224" s="418" t="inlineStr"/>
      <c r="M3224" s="418" t="inlineStr"/>
      <c r="N3224" s="455" t="n"/>
      <c r="O3224" s="455">
        <f>IF(W3224&lt;0,AI3224,I3224)</f>
        <v/>
      </c>
      <c r="P3224" s="455">
        <f>I3224-O3224</f>
        <v/>
      </c>
      <c r="Q3224" s="418" t="n"/>
      <c r="R3224" s="418" t="inlineStr">
        <is>
          <t>59013452</t>
        </is>
      </c>
      <c r="S3224" s="418" t="inlineStr">
        <is>
          <t>59013452</t>
        </is>
      </c>
      <c r="T3224" s="418">
        <f>R3224=S3224</f>
        <v/>
      </c>
      <c r="U3224" s="418">
        <f>AND(MONTH(F3224)=MONTH(Y3224), YEAR(F3224)=YEAR(Y3224))</f>
        <v/>
      </c>
      <c r="V3224" s="418">
        <f>AND(AC3224&lt;&gt;"", 'Company information'!D$4&lt;&gt;"", RIGHT(SUBSTITUTE(AC3224,"-",""),9)=RIGHT(SUBSTITUTE('Company information'!D$4,"-",""),9))</f>
        <v/>
      </c>
      <c r="W3224" s="418">
        <f>AI3224-I3224</f>
        <v/>
      </c>
      <c r="X3224" s="455" t="n"/>
      <c r="Y3224" s="419" t="n">
        <v>44833</v>
      </c>
      <c r="Z3224" s="418" t="inlineStr">
        <is>
          <t>59013452</t>
        </is>
      </c>
      <c r="AA3224" s="418" t="inlineStr"/>
      <c r="AB3224" s="418" t="inlineStr">
        <is>
          <t>បុគ្គលជាប់អាករ</t>
        </is>
      </c>
      <c r="AC3224" s="418" t="inlineStr">
        <is>
          <t>L001-901905215</t>
        </is>
      </c>
      <c r="AD3224" s="418" t="inlineStr">
        <is>
          <t>វីអ៊ីស៊ិន (ខេមបូឌា) អ៊ិនដាសស្ទ្រី ឯ.ក</t>
        </is>
      </c>
      <c r="AE3224" s="455" t="n">
        <v>614625</v>
      </c>
      <c r="AF3224" s="455" t="n">
        <v>558750</v>
      </c>
      <c r="AG3224" s="455" t="n">
        <v>0</v>
      </c>
      <c r="AH3224" s="455" t="n">
        <v>0</v>
      </c>
      <c r="AI3224" s="455" t="n">
        <v>55875</v>
      </c>
      <c r="AJ3224" s="455" t="n">
        <v>0</v>
      </c>
      <c r="AK3224" s="455" t="n">
        <v>0</v>
      </c>
      <c r="AL3224" s="455" t="n">
        <v>0</v>
      </c>
      <c r="AM3224" s="455" t="n">
        <v>0</v>
      </c>
      <c r="AN3224" s="455" t="n">
        <v>0</v>
      </c>
      <c r="AO3224" s="455" t="n">
        <v>0</v>
      </c>
      <c r="AP3224" s="455" t="n">
        <v>0</v>
      </c>
      <c r="AQ3224" s="455" t="n">
        <v>0</v>
      </c>
      <c r="AR3224" s="418" t="inlineStr"/>
      <c r="AS3224" s="418" t="inlineStr">
        <is>
          <t>ចំនូលបានមកពីការលក់</t>
        </is>
      </c>
      <c r="AT3224" s="418" t="inlineStr">
        <is>
          <t>បានប្រកាសពន្ធ</t>
        </is>
      </c>
    </row>
    <row r="3225">
      <c r="A3225" s="417" t="n">
        <v>3216</v>
      </c>
      <c r="B3225" s="418" t="inlineStr">
        <is>
          <t>Service Fee</t>
        </is>
      </c>
      <c r="C3225" s="418" t="inlineStr">
        <is>
          <t>ប្យួរ៉ូ វេរីតាស (ខេមបូឌា) លីមីធីត</t>
        </is>
      </c>
      <c r="D3225" s="418" t="inlineStr">
        <is>
          <t>L001-107024462</t>
        </is>
      </c>
      <c r="E3225" s="418" t="inlineStr">
        <is>
          <t>59013374</t>
        </is>
      </c>
      <c r="F3225" s="419" t="n">
        <v>44821</v>
      </c>
      <c r="G3225" s="420" t="n">
        <v>55807</v>
      </c>
      <c r="H3225" s="418" t="n"/>
      <c r="I3225" s="455" t="n">
        <v>55807</v>
      </c>
      <c r="J3225" s="418">
        <f>IF(L3225&lt;&gt;"",L3225,K3225)</f>
        <v/>
      </c>
      <c r="K3225" s="418">
        <f>IF(AND(T3225=TRUE, U3225=TRUE, V3225=TRUE), IF(W3225&lt;-0.05, "អនុញ្ញាត (អ្នកផ្គត់ផ្គង់ប្រកាសខ្វះ)", "បានប្រកាស (អនុញ្ញាត)"), IF(AND(T3225=FALSE, U3225=FALSE, V3225=FALSE), "ព្យួរទុក (មិនមានទិន្នន័យ)", "ប្រកាសខុស (ព្យួរទុក)"))</f>
        <v/>
      </c>
      <c r="L3225" s="418" t="inlineStr"/>
      <c r="M3225" s="418" t="inlineStr"/>
      <c r="N3225" s="455" t="n"/>
      <c r="O3225" s="455">
        <f>IF(W3225&lt;0,AI3225,I3225)</f>
        <v/>
      </c>
      <c r="P3225" s="455">
        <f>I3225-O3225</f>
        <v/>
      </c>
      <c r="Q3225" s="418" t="n"/>
      <c r="R3225" s="418" t="inlineStr">
        <is>
          <t>59013374</t>
        </is>
      </c>
      <c r="S3225" s="418" t="inlineStr">
        <is>
          <t>59013374</t>
        </is>
      </c>
      <c r="T3225" s="418">
        <f>R3225=S3225</f>
        <v/>
      </c>
      <c r="U3225" s="418">
        <f>AND(MONTH(F3225)=MONTH(Y3225), YEAR(F3225)=YEAR(Y3225))</f>
        <v/>
      </c>
      <c r="V3225" s="418">
        <f>AND(AC3225&lt;&gt;"", 'Company information'!D$4&lt;&gt;"", RIGHT(SUBSTITUTE(AC3225,"-",""),9)=RIGHT(SUBSTITUTE('Company information'!D$4,"-",""),9))</f>
        <v/>
      </c>
      <c r="W3225" s="418">
        <f>AI3225-I3225</f>
        <v/>
      </c>
      <c r="X3225" s="455" t="n"/>
      <c r="Y3225" s="419" t="n">
        <v>44821</v>
      </c>
      <c r="Z3225" s="418" t="inlineStr">
        <is>
          <t>59013374</t>
        </is>
      </c>
      <c r="AA3225" s="418" t="inlineStr"/>
      <c r="AB3225" s="418" t="inlineStr">
        <is>
          <t>បុគ្គលជាប់អាករ</t>
        </is>
      </c>
      <c r="AC3225" s="418" t="inlineStr">
        <is>
          <t>L001-901905215</t>
        </is>
      </c>
      <c r="AD3225" s="418" t="inlineStr">
        <is>
          <t>វីអ៊ីស៊ិន (ខេមបូឌា) អ៊ិនដាសស្ទ្រី ឯ.ក</t>
        </is>
      </c>
      <c r="AE3225" s="455" t="n">
        <v>613880</v>
      </c>
      <c r="AF3225" s="455" t="n">
        <v>558073</v>
      </c>
      <c r="AG3225" s="455" t="n">
        <v>0</v>
      </c>
      <c r="AH3225" s="455" t="n">
        <v>0</v>
      </c>
      <c r="AI3225" s="455" t="n">
        <v>55807</v>
      </c>
      <c r="AJ3225" s="455" t="n">
        <v>0</v>
      </c>
      <c r="AK3225" s="455" t="n">
        <v>0</v>
      </c>
      <c r="AL3225" s="455" t="n">
        <v>0</v>
      </c>
      <c r="AM3225" s="455" t="n">
        <v>0</v>
      </c>
      <c r="AN3225" s="455" t="n">
        <v>0</v>
      </c>
      <c r="AO3225" s="455" t="n">
        <v>0</v>
      </c>
      <c r="AP3225" s="455" t="n">
        <v>0</v>
      </c>
      <c r="AQ3225" s="455" t="n">
        <v>0</v>
      </c>
      <c r="AR3225" s="418" t="inlineStr"/>
      <c r="AS3225" s="418" t="inlineStr">
        <is>
          <t>ចំនូលបានមកពីការលក់</t>
        </is>
      </c>
      <c r="AT3225" s="418" t="inlineStr">
        <is>
          <t>បានប្រកាសពន្ធ</t>
        </is>
      </c>
    </row>
    <row r="3226">
      <c r="A3226" s="417" t="n">
        <v>3217</v>
      </c>
      <c r="B3226" s="418" t="inlineStr">
        <is>
          <t>Service Fee</t>
        </is>
      </c>
      <c r="C3226" s="418" t="inlineStr">
        <is>
          <t>ប្យួរ៉ូ វេរីតាស (ខេមបូឌា) លីមីធីត</t>
        </is>
      </c>
      <c r="D3226" s="418" t="inlineStr">
        <is>
          <t>L001-107024462</t>
        </is>
      </c>
      <c r="E3226" s="418" t="inlineStr">
        <is>
          <t>59013267</t>
        </is>
      </c>
      <c r="F3226" s="419" t="n">
        <v>44690</v>
      </c>
      <c r="G3226" s="420" t="n">
        <v>55848</v>
      </c>
      <c r="H3226" s="418" t="n"/>
      <c r="I3226" s="455" t="n">
        <v>55848</v>
      </c>
      <c r="J3226" s="418">
        <f>IF(L3226&lt;&gt;"",L3226,K3226)</f>
        <v/>
      </c>
      <c r="K3226" s="418">
        <f>IF(AND(T3226=TRUE, U3226=TRUE, V3226=TRUE), IF(W3226&lt;-0.05, "អនុញ្ញាត (អ្នកផ្គត់ផ្គង់ប្រកាសខ្វះ)", "បានប្រកាស (អនុញ្ញាត)"), IF(AND(T3226=FALSE, U3226=FALSE, V3226=FALSE), "ព្យួរទុក (មិនមានទិន្នន័យ)", "ប្រកាសខុស (ព្យួរទុក)"))</f>
        <v/>
      </c>
      <c r="L3226" s="418" t="inlineStr"/>
      <c r="M3226" s="418" t="inlineStr"/>
      <c r="N3226" s="455" t="n"/>
      <c r="O3226" s="455">
        <f>IF(W3226&lt;0,AI3226,I3226)</f>
        <v/>
      </c>
      <c r="P3226" s="455">
        <f>I3226-O3226</f>
        <v/>
      </c>
      <c r="Q3226" s="418" t="n"/>
      <c r="R3226" s="418" t="inlineStr">
        <is>
          <t>59013267</t>
        </is>
      </c>
      <c r="S3226" s="418" t="inlineStr">
        <is>
          <t>59013267</t>
        </is>
      </c>
      <c r="T3226" s="418">
        <f>R3226=S3226</f>
        <v/>
      </c>
      <c r="U3226" s="418">
        <f>AND(MONTH(F3226)=MONTH(Y3226), YEAR(F3226)=YEAR(Y3226))</f>
        <v/>
      </c>
      <c r="V3226" s="418">
        <f>AND(AC3226&lt;&gt;"", 'Company information'!D$4&lt;&gt;"", RIGHT(SUBSTITUTE(AC3226,"-",""),9)=RIGHT(SUBSTITUTE('Company information'!D$4,"-",""),9))</f>
        <v/>
      </c>
      <c r="W3226" s="418">
        <f>AI3226-I3226</f>
        <v/>
      </c>
      <c r="X3226" s="455" t="n"/>
      <c r="Y3226" s="419" t="n">
        <v>44809</v>
      </c>
      <c r="Z3226" s="418" t="inlineStr">
        <is>
          <t>59013267</t>
        </is>
      </c>
      <c r="AA3226" s="418" t="inlineStr"/>
      <c r="AB3226" s="418" t="inlineStr">
        <is>
          <t>បុគ្គលជាប់អាករ</t>
        </is>
      </c>
      <c r="AC3226" s="418" t="inlineStr">
        <is>
          <t>L001-901905215</t>
        </is>
      </c>
      <c r="AD3226" s="418" t="inlineStr">
        <is>
          <t>វីអ៊ីស៊ិន (ខេមបូឌា) អ៊ិនដាសស្ទ្រី ឯ.ក</t>
        </is>
      </c>
      <c r="AE3226" s="455" t="n">
        <v>614327</v>
      </c>
      <c r="AF3226" s="455" t="n">
        <v>558479</v>
      </c>
      <c r="AG3226" s="455" t="n">
        <v>0</v>
      </c>
      <c r="AH3226" s="455" t="n">
        <v>0</v>
      </c>
      <c r="AI3226" s="455" t="n">
        <v>55848</v>
      </c>
      <c r="AJ3226" s="455" t="n">
        <v>0</v>
      </c>
      <c r="AK3226" s="455" t="n">
        <v>0</v>
      </c>
      <c r="AL3226" s="455" t="n">
        <v>0</v>
      </c>
      <c r="AM3226" s="455" t="n">
        <v>0</v>
      </c>
      <c r="AN3226" s="455" t="n">
        <v>0</v>
      </c>
      <c r="AO3226" s="455" t="n">
        <v>0</v>
      </c>
      <c r="AP3226" s="455" t="n">
        <v>0</v>
      </c>
      <c r="AQ3226" s="455" t="n">
        <v>0</v>
      </c>
      <c r="AR3226" s="418" t="inlineStr"/>
      <c r="AS3226" s="418" t="inlineStr">
        <is>
          <t>ចំនូលបានមកពីការលក់</t>
        </is>
      </c>
      <c r="AT3226" s="418" t="inlineStr">
        <is>
          <t>បានប្រកាសពន្ធ</t>
        </is>
      </c>
    </row>
    <row r="3227">
      <c r="A3227" s="417" t="n">
        <v>3218</v>
      </c>
      <c r="B3227" s="418" t="inlineStr"/>
      <c r="C3227" s="418" t="inlineStr">
        <is>
          <t>សហ័ស សិឃ្យូរិធី ឯ.ក</t>
        </is>
      </c>
      <c r="D3227" s="418" t="inlineStr">
        <is>
          <t>K010-107032600</t>
        </is>
      </c>
      <c r="E3227" s="418" t="inlineStr">
        <is>
          <t>20190984</t>
        </is>
      </c>
      <c r="F3227" s="419" t="n">
        <v>43760</v>
      </c>
      <c r="G3227" s="420" t="n">
        <v>294363</v>
      </c>
      <c r="H3227" s="418" t="n"/>
      <c r="I3227" s="455" t="n">
        <v>294363</v>
      </c>
      <c r="J3227" s="418">
        <f>IF(L3227&lt;&gt;"",L3227,K3227)</f>
        <v/>
      </c>
      <c r="K3227" s="418">
        <f>IF(AND(T3227=TRUE, U3227=TRUE, V3227=TRUE), IF(W3227&lt;-0.05, "អនុញ្ញាត (អ្នកផ្គត់ផ្គង់ប្រកាសខ្វះ)", "បានប្រកាស (អនុញ្ញាត)"), IF(AND(T3227=FALSE, U3227=FALSE, V3227=FALSE), "ព្យួរទុក (មិនមានទិន្នន័យ)", "ប្រកាសខុស (ព្យួរទុក)"))</f>
        <v/>
      </c>
      <c r="L3227" s="418" t="inlineStr"/>
      <c r="M3227" s="418" t="inlineStr"/>
      <c r="N3227" s="455" t="n"/>
      <c r="O3227" s="455">
        <f>IF(W3227&lt;0,AI3227,I3227)</f>
        <v/>
      </c>
      <c r="P3227" s="455">
        <f>I3227-O3227</f>
        <v/>
      </c>
      <c r="Q3227" s="418" t="n"/>
      <c r="R3227" s="418" t="inlineStr">
        <is>
          <t>20190984</t>
        </is>
      </c>
      <c r="S3227" s="418" t="inlineStr"/>
      <c r="T3227" s="418">
        <f>R3227=S3227</f>
        <v/>
      </c>
      <c r="U3227" s="418">
        <f>AND(MONTH(F3227)=MONTH(Y3227), YEAR(F3227)=YEAR(Y3227))</f>
        <v/>
      </c>
      <c r="V3227" s="418">
        <f>AND(AC3227&lt;&gt;"", 'Company information'!D$4&lt;&gt;"", RIGHT(SUBSTITUTE(AC3227,"-",""),9)=RIGHT(SUBSTITUTE('Company information'!D$4,"-",""),9))</f>
        <v/>
      </c>
      <c r="W3227" s="418">
        <f>AI3227-I3227</f>
        <v/>
      </c>
      <c r="X3227" s="455" t="n"/>
      <c r="Y3227" s="417" t="n"/>
      <c r="Z3227" s="418" t="n"/>
      <c r="AA3227" s="418" t="n"/>
      <c r="AB3227" s="418" t="n"/>
      <c r="AC3227" s="418" t="n"/>
      <c r="AD3227" s="418" t="n"/>
      <c r="AE3227" s="455" t="n"/>
      <c r="AF3227" s="455" t="n"/>
      <c r="AG3227" s="455" t="n"/>
      <c r="AH3227" s="455" t="n"/>
      <c r="AI3227" s="455" t="n"/>
      <c r="AJ3227" s="455" t="n"/>
      <c r="AK3227" s="455" t="n"/>
      <c r="AL3227" s="455" t="n"/>
      <c r="AM3227" s="455" t="n"/>
      <c r="AN3227" s="455" t="n"/>
      <c r="AO3227" s="455" t="n"/>
      <c r="AP3227" s="455" t="n"/>
      <c r="AQ3227" s="455" t="n"/>
      <c r="AR3227" s="418" t="n"/>
      <c r="AS3227" s="418" t="n"/>
      <c r="AT3227" s="418" t="n"/>
    </row>
    <row r="3228">
      <c r="A3228" s="417" t="n">
        <v>3219</v>
      </c>
      <c r="B3228" s="418" t="inlineStr"/>
      <c r="C3228" s="418" t="inlineStr">
        <is>
          <t>ថេកអេស៊ីស៊ី ផេភើរ សឺវីស ខនសាល់ធេន ឯ.ក</t>
        </is>
      </c>
      <c r="D3228" s="418" t="inlineStr">
        <is>
          <t>K004-901801112</t>
        </is>
      </c>
      <c r="E3228" s="418" t="inlineStr">
        <is>
          <t>000102</t>
        </is>
      </c>
      <c r="F3228" s="419" t="n">
        <v>43752</v>
      </c>
      <c r="G3228" s="420" t="n">
        <v>162680</v>
      </c>
      <c r="H3228" s="418" t="n"/>
      <c r="I3228" s="455" t="n">
        <v>162680</v>
      </c>
      <c r="J3228" s="418">
        <f>IF(L3228&lt;&gt;"",L3228,K3228)</f>
        <v/>
      </c>
      <c r="K3228" s="418">
        <f>IF(AND(T3228=TRUE, U3228=TRUE, V3228=TRUE), IF(W3228&lt;-0.05, "អនុញ្ញាត (អ្នកផ្គត់ផ្គង់ប្រកាសខ្វះ)", "បានប្រកាស (អនុញ្ញាត)"), IF(AND(T3228=FALSE, U3228=FALSE, V3228=FALSE), "ព្យួរទុក (មិនមានទិន្នន័យ)", "ប្រកាសខុស (ព្យួរទុក)"))</f>
        <v/>
      </c>
      <c r="L3228" s="418" t="inlineStr"/>
      <c r="M3228" s="418" t="inlineStr"/>
      <c r="N3228" s="455" t="n"/>
      <c r="O3228" s="455">
        <f>IF(W3228&lt;0,AI3228,I3228)</f>
        <v/>
      </c>
      <c r="P3228" s="455">
        <f>I3228-O3228</f>
        <v/>
      </c>
      <c r="Q3228" s="418" t="n"/>
      <c r="R3228" s="418" t="inlineStr">
        <is>
          <t>000102</t>
        </is>
      </c>
      <c r="S3228" s="418" t="inlineStr">
        <is>
          <t>000102</t>
        </is>
      </c>
      <c r="T3228" s="418">
        <f>R3228=S3228</f>
        <v/>
      </c>
      <c r="U3228" s="418">
        <f>AND(MONTH(F3228)=MONTH(Y3228), YEAR(F3228)=YEAR(Y3228))</f>
        <v/>
      </c>
      <c r="V3228" s="418">
        <f>AND(AC3228&lt;&gt;"", 'Company information'!D$4&lt;&gt;"", RIGHT(SUBSTITUTE(AC3228,"-",""),9)=RIGHT(SUBSTITUTE('Company information'!D$4,"-",""),9))</f>
        <v/>
      </c>
      <c r="W3228" s="418">
        <f>AI3228-I3228</f>
        <v/>
      </c>
      <c r="X3228" s="455" t="n"/>
      <c r="Y3228" s="419" t="n">
        <v>44725</v>
      </c>
      <c r="Z3228" s="418" t="inlineStr">
        <is>
          <t>000102</t>
        </is>
      </c>
      <c r="AA3228" s="418" t="inlineStr"/>
      <c r="AB3228" s="418" t="inlineStr">
        <is>
          <t>បុគ្គលជាប់អាករ</t>
        </is>
      </c>
      <c r="AC3228" s="418" t="inlineStr">
        <is>
          <t>L001-300002130</t>
        </is>
      </c>
      <c r="AD3228" s="418" t="inlineStr">
        <is>
          <t>ស៊ីកូ (ខេមបូឌា) ខូ អិលធីឌី</t>
        </is>
      </c>
      <c r="AE3228" s="455" t="n">
        <v>7796591</v>
      </c>
      <c r="AF3228" s="455" t="n">
        <v>7796591</v>
      </c>
      <c r="AG3228" s="455" t="n">
        <v>0</v>
      </c>
      <c r="AH3228" s="455" t="n">
        <v>0</v>
      </c>
      <c r="AI3228" s="455" t="n">
        <v>0</v>
      </c>
      <c r="AJ3228" s="455" t="n">
        <v>0</v>
      </c>
      <c r="AK3228" s="455" t="n">
        <v>779659.1</v>
      </c>
      <c r="AL3228" s="455" t="n">
        <v>0</v>
      </c>
      <c r="AM3228" s="455" t="n">
        <v>0</v>
      </c>
      <c r="AN3228" s="455" t="n">
        <v>0</v>
      </c>
      <c r="AO3228" s="455" t="n">
        <v>0</v>
      </c>
      <c r="AP3228" s="455" t="n">
        <v>0</v>
      </c>
      <c r="AQ3228" s="455" t="n">
        <v>0</v>
      </c>
      <c r="AR3228" s="418" t="inlineStr"/>
      <c r="AS3228" s="418" t="inlineStr">
        <is>
          <t>Ticket</t>
        </is>
      </c>
      <c r="AT3228" s="418" t="inlineStr">
        <is>
          <t>បានប្រកាសពន្ធ</t>
        </is>
      </c>
    </row>
    <row r="3229">
      <c r="A3229" s="417" t="n">
        <v>3220</v>
      </c>
      <c r="B3229" s="418" t="inlineStr"/>
      <c r="C3229" s="418" t="inlineStr">
        <is>
          <t>កំពង់ផែស្វយ័តក្រុងព្រះសីហនុ</t>
        </is>
      </c>
      <c r="D3229" s="418" t="inlineStr">
        <is>
          <t>L001-100044638</t>
        </is>
      </c>
      <c r="E3229" s="418" t="inlineStr">
        <is>
          <t>192192</t>
        </is>
      </c>
      <c r="F3229" s="419" t="n">
        <v>43757</v>
      </c>
      <c r="G3229" s="420" t="n">
        <v>57345</v>
      </c>
      <c r="H3229" s="418" t="n"/>
      <c r="I3229" s="455" t="n">
        <v>57345</v>
      </c>
      <c r="J3229" s="418">
        <f>IF(L3229&lt;&gt;"",L3229,K3229)</f>
        <v/>
      </c>
      <c r="K3229" s="418">
        <f>IF(AND(T3229=TRUE, U3229=TRUE, V3229=TRUE), IF(W3229&lt;-0.05, "អនុញ្ញាត (អ្នកផ្គត់ផ្គង់ប្រកាសខ្វះ)", "បានប្រកាស (អនុញ្ញាត)"), IF(AND(T3229=FALSE, U3229=FALSE, V3229=FALSE), "ព្យួរទុក (មិនមានទិន្នន័យ)", "ប្រកាសខុស (ព្យួរទុក)"))</f>
        <v/>
      </c>
      <c r="L3229" s="418" t="inlineStr"/>
      <c r="M3229" s="418" t="inlineStr"/>
      <c r="N3229" s="455" t="n"/>
      <c r="O3229" s="455">
        <f>IF(W3229&lt;0,AI3229,I3229)</f>
        <v/>
      </c>
      <c r="P3229" s="455">
        <f>I3229-O3229</f>
        <v/>
      </c>
      <c r="Q3229" s="418" t="n"/>
      <c r="R3229" s="418" t="inlineStr">
        <is>
          <t>192192</t>
        </is>
      </c>
      <c r="S3229" s="418" t="inlineStr"/>
      <c r="T3229" s="418">
        <f>R3229=S3229</f>
        <v/>
      </c>
      <c r="U3229" s="418">
        <f>AND(MONTH(F3229)=MONTH(Y3229), YEAR(F3229)=YEAR(Y3229))</f>
        <v/>
      </c>
      <c r="V3229" s="418">
        <f>AND(AC3229&lt;&gt;"", 'Company information'!D$4&lt;&gt;"", RIGHT(SUBSTITUTE(AC3229,"-",""),9)=RIGHT(SUBSTITUTE('Company information'!D$4,"-",""),9))</f>
        <v/>
      </c>
      <c r="W3229" s="418">
        <f>AI3229-I3229</f>
        <v/>
      </c>
      <c r="X3229" s="455" t="n"/>
      <c r="Y3229" s="417" t="n"/>
      <c r="Z3229" s="418" t="n"/>
      <c r="AA3229" s="418" t="n"/>
      <c r="AB3229" s="418" t="n"/>
      <c r="AC3229" s="418" t="n"/>
      <c r="AD3229" s="418" t="n"/>
      <c r="AE3229" s="455" t="n"/>
      <c r="AF3229" s="455" t="n"/>
      <c r="AG3229" s="455" t="n"/>
      <c r="AH3229" s="455" t="n"/>
      <c r="AI3229" s="455" t="n"/>
      <c r="AJ3229" s="455" t="n"/>
      <c r="AK3229" s="455" t="n"/>
      <c r="AL3229" s="455" t="n"/>
      <c r="AM3229" s="455" t="n"/>
      <c r="AN3229" s="455" t="n"/>
      <c r="AO3229" s="455" t="n"/>
      <c r="AP3229" s="455" t="n"/>
      <c r="AQ3229" s="455" t="n"/>
      <c r="AR3229" s="418" t="n"/>
      <c r="AS3229" s="418" t="n"/>
      <c r="AT3229" s="418" t="n"/>
    </row>
    <row r="3230">
      <c r="A3230" s="417" t="n">
        <v>3221</v>
      </c>
      <c r="B3230" s="418" t="inlineStr"/>
      <c r="C3230" s="418" t="inlineStr">
        <is>
          <t>កំពង់ផែស្វយ័តក្រុងព្រះសីហនុ</t>
        </is>
      </c>
      <c r="D3230" s="418" t="inlineStr">
        <is>
          <t>L001-100044638</t>
        </is>
      </c>
      <c r="E3230" s="418" t="inlineStr">
        <is>
          <t>192189</t>
        </is>
      </c>
      <c r="F3230" s="419" t="n">
        <v>43757</v>
      </c>
      <c r="G3230" s="420" t="n">
        <v>54905</v>
      </c>
      <c r="H3230" s="418" t="n"/>
      <c r="I3230" s="455" t="n">
        <v>54905</v>
      </c>
      <c r="J3230" s="418">
        <f>IF(L3230&lt;&gt;"",L3230,K3230)</f>
        <v/>
      </c>
      <c r="K3230" s="418">
        <f>IF(AND(T3230=TRUE, U3230=TRUE, V3230=TRUE), IF(W3230&lt;-0.05, "អនុញ្ញាត (អ្នកផ្គត់ផ្គង់ប្រកាសខ្វះ)", "បានប្រកាស (អនុញ្ញាត)"), IF(AND(T3230=FALSE, U3230=FALSE, V3230=FALSE), "ព្យួរទុក (មិនមានទិន្នន័យ)", "ប្រកាសខុស (ព្យួរទុក)"))</f>
        <v/>
      </c>
      <c r="L3230" s="418" t="inlineStr"/>
      <c r="M3230" s="418" t="inlineStr"/>
      <c r="N3230" s="455" t="n"/>
      <c r="O3230" s="455">
        <f>IF(W3230&lt;0,AI3230,I3230)</f>
        <v/>
      </c>
      <c r="P3230" s="455">
        <f>I3230-O3230</f>
        <v/>
      </c>
      <c r="Q3230" s="418" t="n"/>
      <c r="R3230" s="418" t="inlineStr">
        <is>
          <t>192189</t>
        </is>
      </c>
      <c r="S3230" s="418" t="inlineStr"/>
      <c r="T3230" s="418">
        <f>R3230=S3230</f>
        <v/>
      </c>
      <c r="U3230" s="418">
        <f>AND(MONTH(F3230)=MONTH(Y3230), YEAR(F3230)=YEAR(Y3230))</f>
        <v/>
      </c>
      <c r="V3230" s="418">
        <f>AND(AC3230&lt;&gt;"", 'Company information'!D$4&lt;&gt;"", RIGHT(SUBSTITUTE(AC3230,"-",""),9)=RIGHT(SUBSTITUTE('Company information'!D$4,"-",""),9))</f>
        <v/>
      </c>
      <c r="W3230" s="418">
        <f>AI3230-I3230</f>
        <v/>
      </c>
      <c r="X3230" s="455" t="n"/>
      <c r="Y3230" s="417" t="n"/>
      <c r="Z3230" s="418" t="n"/>
      <c r="AA3230" s="418" t="n"/>
      <c r="AB3230" s="418" t="n"/>
      <c r="AC3230" s="418" t="n"/>
      <c r="AD3230" s="418" t="n"/>
      <c r="AE3230" s="455" t="n"/>
      <c r="AF3230" s="455" t="n"/>
      <c r="AG3230" s="455" t="n"/>
      <c r="AH3230" s="455" t="n"/>
      <c r="AI3230" s="455" t="n"/>
      <c r="AJ3230" s="455" t="n"/>
      <c r="AK3230" s="455" t="n"/>
      <c r="AL3230" s="455" t="n"/>
      <c r="AM3230" s="455" t="n"/>
      <c r="AN3230" s="455" t="n"/>
      <c r="AO3230" s="455" t="n"/>
      <c r="AP3230" s="455" t="n"/>
      <c r="AQ3230" s="455" t="n"/>
      <c r="AR3230" s="418" t="n"/>
      <c r="AS3230" s="418" t="n"/>
      <c r="AT3230" s="418" t="n"/>
    </row>
    <row r="3231">
      <c r="A3231" s="417" t="n">
        <v>3222</v>
      </c>
      <c r="B3231" s="418" t="inlineStr"/>
      <c r="C3231" s="418" t="inlineStr">
        <is>
          <t>កំពង់ផែស្វយ័តក្រុងព្រះសីហនុ</t>
        </is>
      </c>
      <c r="D3231" s="418" t="inlineStr">
        <is>
          <t>L001-100044638</t>
        </is>
      </c>
      <c r="E3231" s="418" t="inlineStr">
        <is>
          <t>189159</t>
        </is>
      </c>
      <c r="F3231" s="419" t="n">
        <v>43754</v>
      </c>
      <c r="G3231" s="420" t="n">
        <v>4880</v>
      </c>
      <c r="H3231" s="418" t="n"/>
      <c r="I3231" s="455" t="n">
        <v>4880</v>
      </c>
      <c r="J3231" s="418">
        <f>IF(L3231&lt;&gt;"",L3231,K3231)</f>
        <v/>
      </c>
      <c r="K3231" s="418">
        <f>IF(AND(T3231=TRUE, U3231=TRUE, V3231=TRUE), IF(W3231&lt;-0.05, "អនុញ្ញាត (អ្នកផ្គត់ផ្គង់ប្រកាសខ្វះ)", "បានប្រកាស (អនុញ្ញាត)"), IF(AND(T3231=FALSE, U3231=FALSE, V3231=FALSE), "ព្យួរទុក (មិនមានទិន្នន័យ)", "ប្រកាសខុស (ព្យួរទុក)"))</f>
        <v/>
      </c>
      <c r="L3231" s="418" t="inlineStr"/>
      <c r="M3231" s="418" t="inlineStr"/>
      <c r="N3231" s="455" t="n"/>
      <c r="O3231" s="455">
        <f>IF(W3231&lt;0,AI3231,I3231)</f>
        <v/>
      </c>
      <c r="P3231" s="455">
        <f>I3231-O3231</f>
        <v/>
      </c>
      <c r="Q3231" s="418" t="n"/>
      <c r="R3231" s="418" t="inlineStr">
        <is>
          <t>189159</t>
        </is>
      </c>
      <c r="S3231" s="418" t="inlineStr"/>
      <c r="T3231" s="418">
        <f>R3231=S3231</f>
        <v/>
      </c>
      <c r="U3231" s="418">
        <f>AND(MONTH(F3231)=MONTH(Y3231), YEAR(F3231)=YEAR(Y3231))</f>
        <v/>
      </c>
      <c r="V3231" s="418">
        <f>AND(AC3231&lt;&gt;"", 'Company information'!D$4&lt;&gt;"", RIGHT(SUBSTITUTE(AC3231,"-",""),9)=RIGHT(SUBSTITUTE('Company information'!D$4,"-",""),9))</f>
        <v/>
      </c>
      <c r="W3231" s="418">
        <f>AI3231-I3231</f>
        <v/>
      </c>
      <c r="X3231" s="455" t="n"/>
      <c r="Y3231" s="417" t="n"/>
      <c r="Z3231" s="418" t="n"/>
      <c r="AA3231" s="418" t="n"/>
      <c r="AB3231" s="418" t="n"/>
      <c r="AC3231" s="418" t="n"/>
      <c r="AD3231" s="418" t="n"/>
      <c r="AE3231" s="455" t="n"/>
      <c r="AF3231" s="455" t="n"/>
      <c r="AG3231" s="455" t="n"/>
      <c r="AH3231" s="455" t="n"/>
      <c r="AI3231" s="455" t="n"/>
      <c r="AJ3231" s="455" t="n"/>
      <c r="AK3231" s="455" t="n"/>
      <c r="AL3231" s="455" t="n"/>
      <c r="AM3231" s="455" t="n"/>
      <c r="AN3231" s="455" t="n"/>
      <c r="AO3231" s="455" t="n"/>
      <c r="AP3231" s="455" t="n"/>
      <c r="AQ3231" s="455" t="n"/>
      <c r="AR3231" s="418" t="n"/>
      <c r="AS3231" s="418" t="n"/>
      <c r="AT3231" s="418" t="n"/>
    </row>
    <row r="3232">
      <c r="A3232" s="417" t="n">
        <v>3223</v>
      </c>
      <c r="B3232" s="418" t="inlineStr"/>
      <c r="C3232" s="418" t="inlineStr">
        <is>
          <t>កំពង់ផែស្វយ័តក្រុងព្រះសីហនុ</t>
        </is>
      </c>
      <c r="D3232" s="418" t="inlineStr">
        <is>
          <t>L001-100044638</t>
        </is>
      </c>
      <c r="E3232" s="418" t="inlineStr">
        <is>
          <t>189157</t>
        </is>
      </c>
      <c r="F3232" s="419" t="n">
        <v>43754</v>
      </c>
      <c r="G3232" s="420" t="n">
        <v>2440</v>
      </c>
      <c r="H3232" s="418" t="n"/>
      <c r="I3232" s="455" t="n">
        <v>2440</v>
      </c>
      <c r="J3232" s="418">
        <f>IF(L3232&lt;&gt;"",L3232,K3232)</f>
        <v/>
      </c>
      <c r="K3232" s="418">
        <f>IF(AND(T3232=TRUE, U3232=TRUE, V3232=TRUE), IF(W3232&lt;-0.05, "អនុញ្ញាត (អ្នកផ្គត់ផ្គង់ប្រកាសខ្វះ)", "បានប្រកាស (អនុញ្ញាត)"), IF(AND(T3232=FALSE, U3232=FALSE, V3232=FALSE), "ព្យួរទុក (មិនមានទិន្នន័យ)", "ប្រកាសខុស (ព្យួរទុក)"))</f>
        <v/>
      </c>
      <c r="L3232" s="418" t="inlineStr"/>
      <c r="M3232" s="418" t="inlineStr"/>
      <c r="N3232" s="455" t="n"/>
      <c r="O3232" s="455">
        <f>IF(W3232&lt;0,AI3232,I3232)</f>
        <v/>
      </c>
      <c r="P3232" s="455">
        <f>I3232-O3232</f>
        <v/>
      </c>
      <c r="Q3232" s="418" t="n"/>
      <c r="R3232" s="418" t="inlineStr">
        <is>
          <t>189157</t>
        </is>
      </c>
      <c r="S3232" s="418" t="inlineStr"/>
      <c r="T3232" s="418">
        <f>R3232=S3232</f>
        <v/>
      </c>
      <c r="U3232" s="418">
        <f>AND(MONTH(F3232)=MONTH(Y3232), YEAR(F3232)=YEAR(Y3232))</f>
        <v/>
      </c>
      <c r="V3232" s="418">
        <f>AND(AC3232&lt;&gt;"", 'Company information'!D$4&lt;&gt;"", RIGHT(SUBSTITUTE(AC3232,"-",""),9)=RIGHT(SUBSTITUTE('Company information'!D$4,"-",""),9))</f>
        <v/>
      </c>
      <c r="W3232" s="418">
        <f>AI3232-I3232</f>
        <v/>
      </c>
      <c r="X3232" s="455" t="n"/>
      <c r="Y3232" s="417" t="n"/>
      <c r="Z3232" s="418" t="n"/>
      <c r="AA3232" s="418" t="n"/>
      <c r="AB3232" s="418" t="n"/>
      <c r="AC3232" s="418" t="n"/>
      <c r="AD3232" s="418" t="n"/>
      <c r="AE3232" s="455" t="n"/>
      <c r="AF3232" s="455" t="n"/>
      <c r="AG3232" s="455" t="n"/>
      <c r="AH3232" s="455" t="n"/>
      <c r="AI3232" s="455" t="n"/>
      <c r="AJ3232" s="455" t="n"/>
      <c r="AK3232" s="455" t="n"/>
      <c r="AL3232" s="455" t="n"/>
      <c r="AM3232" s="455" t="n"/>
      <c r="AN3232" s="455" t="n"/>
      <c r="AO3232" s="455" t="n"/>
      <c r="AP3232" s="455" t="n"/>
      <c r="AQ3232" s="455" t="n"/>
      <c r="AR3232" s="418" t="n"/>
      <c r="AS3232" s="418" t="n"/>
      <c r="AT3232" s="418" t="n"/>
    </row>
    <row r="3233">
      <c r="A3233" s="417" t="n">
        <v>3224</v>
      </c>
      <c r="B3233" s="418" t="inlineStr"/>
      <c r="C3233" s="418" t="inlineStr">
        <is>
          <t>កំពង់ផែស្វយ័តក្រុងព្រះសីហនុ</t>
        </is>
      </c>
      <c r="D3233" s="418" t="inlineStr">
        <is>
          <t>L001-100044638</t>
        </is>
      </c>
      <c r="E3233" s="418" t="inlineStr">
        <is>
          <t>189156</t>
        </is>
      </c>
      <c r="F3233" s="419" t="n">
        <v>43754</v>
      </c>
      <c r="G3233" s="420" t="n">
        <v>2440</v>
      </c>
      <c r="H3233" s="418" t="n"/>
      <c r="I3233" s="455" t="n">
        <v>2440</v>
      </c>
      <c r="J3233" s="418">
        <f>IF(L3233&lt;&gt;"",L3233,K3233)</f>
        <v/>
      </c>
      <c r="K3233" s="418">
        <f>IF(AND(T3233=TRUE, U3233=TRUE, V3233=TRUE), IF(W3233&lt;-0.05, "អនុញ្ញាត (អ្នកផ្គត់ផ្គង់ប្រកាសខ្វះ)", "បានប្រកាស (អនុញ្ញាត)"), IF(AND(T3233=FALSE, U3233=FALSE, V3233=FALSE), "ព្យួរទុក (មិនមានទិន្នន័យ)", "ប្រកាសខុស (ព្យួរទុក)"))</f>
        <v/>
      </c>
      <c r="L3233" s="418" t="inlineStr"/>
      <c r="M3233" s="418" t="inlineStr"/>
      <c r="N3233" s="455" t="n"/>
      <c r="O3233" s="455">
        <f>IF(W3233&lt;0,AI3233,I3233)</f>
        <v/>
      </c>
      <c r="P3233" s="455">
        <f>I3233-O3233</f>
        <v/>
      </c>
      <c r="Q3233" s="418" t="n"/>
      <c r="R3233" s="418" t="inlineStr">
        <is>
          <t>189156</t>
        </is>
      </c>
      <c r="S3233" s="418" t="inlineStr"/>
      <c r="T3233" s="418">
        <f>R3233=S3233</f>
        <v/>
      </c>
      <c r="U3233" s="418">
        <f>AND(MONTH(F3233)=MONTH(Y3233), YEAR(F3233)=YEAR(Y3233))</f>
        <v/>
      </c>
      <c r="V3233" s="418">
        <f>AND(AC3233&lt;&gt;"", 'Company information'!D$4&lt;&gt;"", RIGHT(SUBSTITUTE(AC3233,"-",""),9)=RIGHT(SUBSTITUTE('Company information'!D$4,"-",""),9))</f>
        <v/>
      </c>
      <c r="W3233" s="418">
        <f>AI3233-I3233</f>
        <v/>
      </c>
      <c r="X3233" s="455" t="n"/>
      <c r="Y3233" s="417" t="n"/>
      <c r="Z3233" s="418" t="n"/>
      <c r="AA3233" s="418" t="n"/>
      <c r="AB3233" s="418" t="n"/>
      <c r="AC3233" s="418" t="n"/>
      <c r="AD3233" s="418" t="n"/>
      <c r="AE3233" s="455" t="n"/>
      <c r="AF3233" s="455" t="n"/>
      <c r="AG3233" s="455" t="n"/>
      <c r="AH3233" s="455" t="n"/>
      <c r="AI3233" s="455" t="n"/>
      <c r="AJ3233" s="455" t="n"/>
      <c r="AK3233" s="455" t="n"/>
      <c r="AL3233" s="455" t="n"/>
      <c r="AM3233" s="455" t="n"/>
      <c r="AN3233" s="455" t="n"/>
      <c r="AO3233" s="455" t="n"/>
      <c r="AP3233" s="455" t="n"/>
      <c r="AQ3233" s="455" t="n"/>
      <c r="AR3233" s="418" t="n"/>
      <c r="AS3233" s="418" t="n"/>
      <c r="AT3233" s="418" t="n"/>
    </row>
    <row r="3234">
      <c r="A3234" s="417" t="n">
        <v>3225</v>
      </c>
      <c r="B3234" s="418" t="inlineStr"/>
      <c r="C3234" s="418" t="inlineStr">
        <is>
          <t>កំពង់ផែស្វយ័តក្រុងព្រះសីហនុ</t>
        </is>
      </c>
      <c r="D3234" s="418" t="inlineStr">
        <is>
          <t>L001-100044638</t>
        </is>
      </c>
      <c r="E3234" s="418" t="inlineStr">
        <is>
          <t>188355</t>
        </is>
      </c>
      <c r="F3234" s="419" t="n">
        <v>43753</v>
      </c>
      <c r="G3234" s="420" t="n">
        <v>2440</v>
      </c>
      <c r="H3234" s="418" t="n"/>
      <c r="I3234" s="455" t="n">
        <v>2440</v>
      </c>
      <c r="J3234" s="418">
        <f>IF(L3234&lt;&gt;"",L3234,K3234)</f>
        <v/>
      </c>
      <c r="K3234" s="418">
        <f>IF(AND(T3234=TRUE, U3234=TRUE, V3234=TRUE), IF(W3234&lt;-0.05, "អនុញ្ញាត (អ្នកផ្គត់ផ្គង់ប្រកាសខ្វះ)", "បានប្រកាស (អនុញ្ញាត)"), IF(AND(T3234=FALSE, U3234=FALSE, V3234=FALSE), "ព្យួរទុក (មិនមានទិន្នន័យ)", "ប្រកាសខុស (ព្យួរទុក)"))</f>
        <v/>
      </c>
      <c r="L3234" s="418" t="inlineStr"/>
      <c r="M3234" s="418" t="inlineStr"/>
      <c r="N3234" s="455" t="n"/>
      <c r="O3234" s="455">
        <f>IF(W3234&lt;0,AI3234,I3234)</f>
        <v/>
      </c>
      <c r="P3234" s="455">
        <f>I3234-O3234</f>
        <v/>
      </c>
      <c r="Q3234" s="418" t="n"/>
      <c r="R3234" s="418" t="inlineStr">
        <is>
          <t>188355</t>
        </is>
      </c>
      <c r="S3234" s="418" t="inlineStr"/>
      <c r="T3234" s="418">
        <f>R3234=S3234</f>
        <v/>
      </c>
      <c r="U3234" s="418">
        <f>AND(MONTH(F3234)=MONTH(Y3234), YEAR(F3234)=YEAR(Y3234))</f>
        <v/>
      </c>
      <c r="V3234" s="418">
        <f>AND(AC3234&lt;&gt;"", 'Company information'!D$4&lt;&gt;"", RIGHT(SUBSTITUTE(AC3234,"-",""),9)=RIGHT(SUBSTITUTE('Company information'!D$4,"-",""),9))</f>
        <v/>
      </c>
      <c r="W3234" s="418">
        <f>AI3234-I3234</f>
        <v/>
      </c>
      <c r="X3234" s="455" t="n"/>
      <c r="Y3234" s="417" t="n"/>
      <c r="Z3234" s="418" t="n"/>
      <c r="AA3234" s="418" t="n"/>
      <c r="AB3234" s="418" t="n"/>
      <c r="AC3234" s="418" t="n"/>
      <c r="AD3234" s="418" t="n"/>
      <c r="AE3234" s="455" t="n"/>
      <c r="AF3234" s="455" t="n"/>
      <c r="AG3234" s="455" t="n"/>
      <c r="AH3234" s="455" t="n"/>
      <c r="AI3234" s="455" t="n"/>
      <c r="AJ3234" s="455" t="n"/>
      <c r="AK3234" s="455" t="n"/>
      <c r="AL3234" s="455" t="n"/>
      <c r="AM3234" s="455" t="n"/>
      <c r="AN3234" s="455" t="n"/>
      <c r="AO3234" s="455" t="n"/>
      <c r="AP3234" s="455" t="n"/>
      <c r="AQ3234" s="455" t="n"/>
      <c r="AR3234" s="418" t="n"/>
      <c r="AS3234" s="418" t="n"/>
      <c r="AT3234" s="418" t="n"/>
    </row>
    <row r="3235">
      <c r="A3235" s="417" t="n">
        <v>3226</v>
      </c>
      <c r="B3235" s="418" t="inlineStr"/>
      <c r="C3235" s="418" t="inlineStr">
        <is>
          <t>កំពង់ផែស្វយ័តក្រុងព្រះសីហនុ</t>
        </is>
      </c>
      <c r="D3235" s="418" t="inlineStr">
        <is>
          <t>L001-100044638</t>
        </is>
      </c>
      <c r="E3235" s="418" t="inlineStr">
        <is>
          <t>188354</t>
        </is>
      </c>
      <c r="F3235" s="419" t="n">
        <v>43753</v>
      </c>
      <c r="G3235" s="420" t="n">
        <v>2440</v>
      </c>
      <c r="H3235" s="418" t="n"/>
      <c r="I3235" s="455" t="n">
        <v>2440</v>
      </c>
      <c r="J3235" s="418">
        <f>IF(L3235&lt;&gt;"",L3235,K3235)</f>
        <v/>
      </c>
      <c r="K3235" s="418">
        <f>IF(AND(T3235=TRUE, U3235=TRUE, V3235=TRUE), IF(W3235&lt;-0.05, "អនុញ្ញាត (អ្នកផ្គត់ផ្គង់ប្រកាសខ្វះ)", "បានប្រកាស (អនុញ្ញាត)"), IF(AND(T3235=FALSE, U3235=FALSE, V3235=FALSE), "ព្យួរទុក (មិនមានទិន្នន័យ)", "ប្រកាសខុស (ព្យួរទុក)"))</f>
        <v/>
      </c>
      <c r="L3235" s="418" t="inlineStr"/>
      <c r="M3235" s="418" t="inlineStr"/>
      <c r="N3235" s="455" t="n"/>
      <c r="O3235" s="455">
        <f>IF(W3235&lt;0,AI3235,I3235)</f>
        <v/>
      </c>
      <c r="P3235" s="455">
        <f>I3235-O3235</f>
        <v/>
      </c>
      <c r="Q3235" s="418" t="n"/>
      <c r="R3235" s="418" t="inlineStr">
        <is>
          <t>188354</t>
        </is>
      </c>
      <c r="S3235" s="418" t="inlineStr"/>
      <c r="T3235" s="418">
        <f>R3235=S3235</f>
        <v/>
      </c>
      <c r="U3235" s="418">
        <f>AND(MONTH(F3235)=MONTH(Y3235), YEAR(F3235)=YEAR(Y3235))</f>
        <v/>
      </c>
      <c r="V3235" s="418">
        <f>AND(AC3235&lt;&gt;"", 'Company information'!D$4&lt;&gt;"", RIGHT(SUBSTITUTE(AC3235,"-",""),9)=RIGHT(SUBSTITUTE('Company information'!D$4,"-",""),9))</f>
        <v/>
      </c>
      <c r="W3235" s="418">
        <f>AI3235-I3235</f>
        <v/>
      </c>
      <c r="X3235" s="455" t="n"/>
      <c r="Y3235" s="417" t="n"/>
      <c r="Z3235" s="418" t="n"/>
      <c r="AA3235" s="418" t="n"/>
      <c r="AB3235" s="418" t="n"/>
      <c r="AC3235" s="418" t="n"/>
      <c r="AD3235" s="418" t="n"/>
      <c r="AE3235" s="455" t="n"/>
      <c r="AF3235" s="455" t="n"/>
      <c r="AG3235" s="455" t="n"/>
      <c r="AH3235" s="455" t="n"/>
      <c r="AI3235" s="455" t="n"/>
      <c r="AJ3235" s="455" t="n"/>
      <c r="AK3235" s="455" t="n"/>
      <c r="AL3235" s="455" t="n"/>
      <c r="AM3235" s="455" t="n"/>
      <c r="AN3235" s="455" t="n"/>
      <c r="AO3235" s="455" t="n"/>
      <c r="AP3235" s="455" t="n"/>
      <c r="AQ3235" s="455" t="n"/>
      <c r="AR3235" s="418" t="n"/>
      <c r="AS3235" s="418" t="n"/>
      <c r="AT3235" s="418" t="n"/>
    </row>
    <row r="3236">
      <c r="A3236" s="417" t="n">
        <v>3227</v>
      </c>
      <c r="B3236" s="418" t="inlineStr"/>
      <c r="C3236" s="418" t="inlineStr">
        <is>
          <t>កំពង់ផែស្វយ័តក្រុងព្រះសីហនុ</t>
        </is>
      </c>
      <c r="D3236" s="418" t="inlineStr">
        <is>
          <t>L001-100044638</t>
        </is>
      </c>
      <c r="E3236" s="418" t="inlineStr">
        <is>
          <t>188353</t>
        </is>
      </c>
      <c r="F3236" s="419" t="n">
        <v>43753</v>
      </c>
      <c r="G3236" s="420" t="n">
        <v>4880</v>
      </c>
      <c r="H3236" s="418" t="n"/>
      <c r="I3236" s="455" t="n">
        <v>4880</v>
      </c>
      <c r="J3236" s="418">
        <f>IF(L3236&lt;&gt;"",L3236,K3236)</f>
        <v/>
      </c>
      <c r="K3236" s="418">
        <f>IF(AND(T3236=TRUE, U3236=TRUE, V3236=TRUE), IF(W3236&lt;-0.05, "អនុញ្ញាត (អ្នកផ្គត់ផ្គង់ប្រកាសខ្វះ)", "បានប្រកាស (អនុញ្ញាត)"), IF(AND(T3236=FALSE, U3236=FALSE, V3236=FALSE), "ព្យួរទុក (មិនមានទិន្នន័យ)", "ប្រកាសខុស (ព្យួរទុក)"))</f>
        <v/>
      </c>
      <c r="L3236" s="418" t="inlineStr"/>
      <c r="M3236" s="418" t="inlineStr"/>
      <c r="N3236" s="455" t="n"/>
      <c r="O3236" s="455">
        <f>IF(W3236&lt;0,AI3236,I3236)</f>
        <v/>
      </c>
      <c r="P3236" s="455">
        <f>I3236-O3236</f>
        <v/>
      </c>
      <c r="Q3236" s="418" t="n"/>
      <c r="R3236" s="418" t="inlineStr">
        <is>
          <t>188353</t>
        </is>
      </c>
      <c r="S3236" s="418" t="inlineStr"/>
      <c r="T3236" s="418">
        <f>R3236=S3236</f>
        <v/>
      </c>
      <c r="U3236" s="418">
        <f>AND(MONTH(F3236)=MONTH(Y3236), YEAR(F3236)=YEAR(Y3236))</f>
        <v/>
      </c>
      <c r="V3236" s="418">
        <f>AND(AC3236&lt;&gt;"", 'Company information'!D$4&lt;&gt;"", RIGHT(SUBSTITUTE(AC3236,"-",""),9)=RIGHT(SUBSTITUTE('Company information'!D$4,"-",""),9))</f>
        <v/>
      </c>
      <c r="W3236" s="418">
        <f>AI3236-I3236</f>
        <v/>
      </c>
      <c r="X3236" s="455" t="n"/>
      <c r="Y3236" s="417" t="n"/>
      <c r="Z3236" s="418" t="n"/>
      <c r="AA3236" s="418" t="n"/>
      <c r="AB3236" s="418" t="n"/>
      <c r="AC3236" s="418" t="n"/>
      <c r="AD3236" s="418" t="n"/>
      <c r="AE3236" s="455" t="n"/>
      <c r="AF3236" s="455" t="n"/>
      <c r="AG3236" s="455" t="n"/>
      <c r="AH3236" s="455" t="n"/>
      <c r="AI3236" s="455" t="n"/>
      <c r="AJ3236" s="455" t="n"/>
      <c r="AK3236" s="455" t="n"/>
      <c r="AL3236" s="455" t="n"/>
      <c r="AM3236" s="455" t="n"/>
      <c r="AN3236" s="455" t="n"/>
      <c r="AO3236" s="455" t="n"/>
      <c r="AP3236" s="455" t="n"/>
      <c r="AQ3236" s="455" t="n"/>
      <c r="AR3236" s="418" t="n"/>
      <c r="AS3236" s="418" t="n"/>
      <c r="AT3236" s="418" t="n"/>
    </row>
    <row r="3237">
      <c r="A3237" s="417" t="n">
        <v>3228</v>
      </c>
      <c r="B3237" s="418" t="inlineStr"/>
      <c r="C3237" s="418" t="inlineStr">
        <is>
          <t>កំពង់ផែស្វយ័តក្រុងព្រះសីហនុ</t>
        </is>
      </c>
      <c r="D3237" s="418" t="inlineStr">
        <is>
          <t>L001-100044638</t>
        </is>
      </c>
      <c r="E3237" s="418" t="inlineStr">
        <is>
          <t>187651</t>
        </is>
      </c>
      <c r="F3237" s="419" t="n">
        <v>43752</v>
      </c>
      <c r="G3237" s="420" t="n">
        <v>4880</v>
      </c>
      <c r="H3237" s="418" t="n"/>
      <c r="I3237" s="455" t="n">
        <v>4880</v>
      </c>
      <c r="J3237" s="418">
        <f>IF(L3237&lt;&gt;"",L3237,K3237)</f>
        <v/>
      </c>
      <c r="K3237" s="418">
        <f>IF(AND(T3237=TRUE, U3237=TRUE, V3237=TRUE), IF(W3237&lt;-0.05, "អនុញ្ញាត (អ្នកផ្គត់ផ្គង់ប្រកាសខ្វះ)", "បានប្រកាស (អនុញ្ញាត)"), IF(AND(T3237=FALSE, U3237=FALSE, V3237=FALSE), "ព្យួរទុក (មិនមានទិន្នន័យ)", "ប្រកាសខុស (ព្យួរទុក)"))</f>
        <v/>
      </c>
      <c r="L3237" s="418" t="inlineStr"/>
      <c r="M3237" s="418" t="inlineStr"/>
      <c r="N3237" s="455" t="n"/>
      <c r="O3237" s="455">
        <f>IF(W3237&lt;0,AI3237,I3237)</f>
        <v/>
      </c>
      <c r="P3237" s="455">
        <f>I3237-O3237</f>
        <v/>
      </c>
      <c r="Q3237" s="418" t="n"/>
      <c r="R3237" s="418" t="inlineStr">
        <is>
          <t>187651</t>
        </is>
      </c>
      <c r="S3237" s="418" t="inlineStr"/>
      <c r="T3237" s="418">
        <f>R3237=S3237</f>
        <v/>
      </c>
      <c r="U3237" s="418">
        <f>AND(MONTH(F3237)=MONTH(Y3237), YEAR(F3237)=YEAR(Y3237))</f>
        <v/>
      </c>
      <c r="V3237" s="418">
        <f>AND(AC3237&lt;&gt;"", 'Company information'!D$4&lt;&gt;"", RIGHT(SUBSTITUTE(AC3237,"-",""),9)=RIGHT(SUBSTITUTE('Company information'!D$4,"-",""),9))</f>
        <v/>
      </c>
      <c r="W3237" s="418">
        <f>AI3237-I3237</f>
        <v/>
      </c>
      <c r="X3237" s="455" t="n"/>
      <c r="Y3237" s="417" t="n"/>
      <c r="Z3237" s="418" t="n"/>
      <c r="AA3237" s="418" t="n"/>
      <c r="AB3237" s="418" t="n"/>
      <c r="AC3237" s="418" t="n"/>
      <c r="AD3237" s="418" t="n"/>
      <c r="AE3237" s="455" t="n"/>
      <c r="AF3237" s="455" t="n"/>
      <c r="AG3237" s="455" t="n"/>
      <c r="AH3237" s="455" t="n"/>
      <c r="AI3237" s="455" t="n"/>
      <c r="AJ3237" s="455" t="n"/>
      <c r="AK3237" s="455" t="n"/>
      <c r="AL3237" s="455" t="n"/>
      <c r="AM3237" s="455" t="n"/>
      <c r="AN3237" s="455" t="n"/>
      <c r="AO3237" s="455" t="n"/>
      <c r="AP3237" s="455" t="n"/>
      <c r="AQ3237" s="455" t="n"/>
      <c r="AR3237" s="418" t="n"/>
      <c r="AS3237" s="418" t="n"/>
      <c r="AT3237" s="418" t="n"/>
    </row>
    <row r="3238">
      <c r="A3238" s="417" t="n">
        <v>3229</v>
      </c>
      <c r="B3238" s="418" t="inlineStr"/>
      <c r="C3238" s="418" t="inlineStr">
        <is>
          <t>កំពង់ផែស្វយ័តក្រុងព្រះសីហនុ</t>
        </is>
      </c>
      <c r="D3238" s="418" t="inlineStr">
        <is>
          <t>L001-100044638</t>
        </is>
      </c>
      <c r="E3238" s="418" t="inlineStr">
        <is>
          <t>187648</t>
        </is>
      </c>
      <c r="F3238" s="419" t="n">
        <v>43752</v>
      </c>
      <c r="G3238" s="420" t="n">
        <v>9761</v>
      </c>
      <c r="H3238" s="418" t="n"/>
      <c r="I3238" s="455" t="n">
        <v>9761</v>
      </c>
      <c r="J3238" s="418">
        <f>IF(L3238&lt;&gt;"",L3238,K3238)</f>
        <v/>
      </c>
      <c r="K3238" s="418">
        <f>IF(AND(T3238=TRUE, U3238=TRUE, V3238=TRUE), IF(W3238&lt;-0.05, "អនុញ្ញាត (អ្នកផ្គត់ផ្គង់ប្រកាសខ្វះ)", "បានប្រកាស (អនុញ្ញាត)"), IF(AND(T3238=FALSE, U3238=FALSE, V3238=FALSE), "ព្យួរទុក (មិនមានទិន្នន័យ)", "ប្រកាសខុស (ព្យួរទុក)"))</f>
        <v/>
      </c>
      <c r="L3238" s="418" t="inlineStr"/>
      <c r="M3238" s="418" t="inlineStr"/>
      <c r="N3238" s="455" t="n"/>
      <c r="O3238" s="455">
        <f>IF(W3238&lt;0,AI3238,I3238)</f>
        <v/>
      </c>
      <c r="P3238" s="455">
        <f>I3238-O3238</f>
        <v/>
      </c>
      <c r="Q3238" s="418" t="n"/>
      <c r="R3238" s="418" t="inlineStr">
        <is>
          <t>187648</t>
        </is>
      </c>
      <c r="S3238" s="418" t="inlineStr"/>
      <c r="T3238" s="418">
        <f>R3238=S3238</f>
        <v/>
      </c>
      <c r="U3238" s="418">
        <f>AND(MONTH(F3238)=MONTH(Y3238), YEAR(F3238)=YEAR(Y3238))</f>
        <v/>
      </c>
      <c r="V3238" s="418">
        <f>AND(AC3238&lt;&gt;"", 'Company information'!D$4&lt;&gt;"", RIGHT(SUBSTITUTE(AC3238,"-",""),9)=RIGHT(SUBSTITUTE('Company information'!D$4,"-",""),9))</f>
        <v/>
      </c>
      <c r="W3238" s="418">
        <f>AI3238-I3238</f>
        <v/>
      </c>
      <c r="X3238" s="455" t="n"/>
      <c r="Y3238" s="417" t="n"/>
      <c r="Z3238" s="418" t="n"/>
      <c r="AA3238" s="418" t="n"/>
      <c r="AB3238" s="418" t="n"/>
      <c r="AC3238" s="418" t="n"/>
      <c r="AD3238" s="418" t="n"/>
      <c r="AE3238" s="455" t="n"/>
      <c r="AF3238" s="455" t="n"/>
      <c r="AG3238" s="455" t="n"/>
      <c r="AH3238" s="455" t="n"/>
      <c r="AI3238" s="455" t="n"/>
      <c r="AJ3238" s="455" t="n"/>
      <c r="AK3238" s="455" t="n"/>
      <c r="AL3238" s="455" t="n"/>
      <c r="AM3238" s="455" t="n"/>
      <c r="AN3238" s="455" t="n"/>
      <c r="AO3238" s="455" t="n"/>
      <c r="AP3238" s="455" t="n"/>
      <c r="AQ3238" s="455" t="n"/>
      <c r="AR3238" s="418" t="n"/>
      <c r="AS3238" s="418" t="n"/>
      <c r="AT3238" s="418" t="n"/>
    </row>
    <row r="3239">
      <c r="A3239" s="417" t="n">
        <v>3230</v>
      </c>
      <c r="B3239" s="418" t="inlineStr"/>
      <c r="C3239" s="418" t="inlineStr">
        <is>
          <t>កំពង់ផែស្វយ័តក្រុងព្រះសីហនុ</t>
        </is>
      </c>
      <c r="D3239" s="418" t="inlineStr">
        <is>
          <t>L001-100044638</t>
        </is>
      </c>
      <c r="E3239" s="418" t="inlineStr">
        <is>
          <t>187646</t>
        </is>
      </c>
      <c r="F3239" s="419" t="n">
        <v>43752</v>
      </c>
      <c r="G3239" s="420" t="n">
        <v>4880</v>
      </c>
      <c r="H3239" s="418" t="n"/>
      <c r="I3239" s="455" t="n">
        <v>4880</v>
      </c>
      <c r="J3239" s="418">
        <f>IF(L3239&lt;&gt;"",L3239,K3239)</f>
        <v/>
      </c>
      <c r="K3239" s="418">
        <f>IF(AND(T3239=TRUE, U3239=TRUE, V3239=TRUE), IF(W3239&lt;-0.05, "អនុញ្ញាត (អ្នកផ្គត់ផ្គង់ប្រកាសខ្វះ)", "បានប្រកាស (អនុញ្ញាត)"), IF(AND(T3239=FALSE, U3239=FALSE, V3239=FALSE), "ព្យួរទុក (មិនមានទិន្នន័យ)", "ប្រកាសខុស (ព្យួរទុក)"))</f>
        <v/>
      </c>
      <c r="L3239" s="418" t="inlineStr"/>
      <c r="M3239" s="418" t="inlineStr"/>
      <c r="N3239" s="455" t="n"/>
      <c r="O3239" s="455">
        <f>IF(W3239&lt;0,AI3239,I3239)</f>
        <v/>
      </c>
      <c r="P3239" s="455">
        <f>I3239-O3239</f>
        <v/>
      </c>
      <c r="Q3239" s="418" t="n"/>
      <c r="R3239" s="418" t="inlineStr">
        <is>
          <t>187646</t>
        </is>
      </c>
      <c r="S3239" s="418" t="inlineStr"/>
      <c r="T3239" s="418">
        <f>R3239=S3239</f>
        <v/>
      </c>
      <c r="U3239" s="418">
        <f>AND(MONTH(F3239)=MONTH(Y3239), YEAR(F3239)=YEAR(Y3239))</f>
        <v/>
      </c>
      <c r="V3239" s="418">
        <f>AND(AC3239&lt;&gt;"", 'Company information'!D$4&lt;&gt;"", RIGHT(SUBSTITUTE(AC3239,"-",""),9)=RIGHT(SUBSTITUTE('Company information'!D$4,"-",""),9))</f>
        <v/>
      </c>
      <c r="W3239" s="418">
        <f>AI3239-I3239</f>
        <v/>
      </c>
      <c r="X3239" s="455" t="n"/>
      <c r="Y3239" s="417" t="n"/>
      <c r="Z3239" s="418" t="n"/>
      <c r="AA3239" s="418" t="n"/>
      <c r="AB3239" s="418" t="n"/>
      <c r="AC3239" s="418" t="n"/>
      <c r="AD3239" s="418" t="n"/>
      <c r="AE3239" s="455" t="n"/>
      <c r="AF3239" s="455" t="n"/>
      <c r="AG3239" s="455" t="n"/>
      <c r="AH3239" s="455" t="n"/>
      <c r="AI3239" s="455" t="n"/>
      <c r="AJ3239" s="455" t="n"/>
      <c r="AK3239" s="455" t="n"/>
      <c r="AL3239" s="455" t="n"/>
      <c r="AM3239" s="455" t="n"/>
      <c r="AN3239" s="455" t="n"/>
      <c r="AO3239" s="455" t="n"/>
      <c r="AP3239" s="455" t="n"/>
      <c r="AQ3239" s="455" t="n"/>
      <c r="AR3239" s="418" t="n"/>
      <c r="AS3239" s="418" t="n"/>
      <c r="AT3239" s="418" t="n"/>
    </row>
    <row r="3240">
      <c r="A3240" s="417" t="n">
        <v>3231</v>
      </c>
      <c r="B3240" s="418" t="inlineStr"/>
      <c r="C3240" s="418" t="inlineStr">
        <is>
          <t>កំពង់ផែស្វយ័តក្រុងព្រះសីហនុ</t>
        </is>
      </c>
      <c r="D3240" s="418" t="inlineStr">
        <is>
          <t>L001-100044638</t>
        </is>
      </c>
      <c r="E3240" s="418" t="inlineStr">
        <is>
          <t>186975</t>
        </is>
      </c>
      <c r="F3240" s="419" t="n">
        <v>43809</v>
      </c>
      <c r="G3240" s="420" t="n">
        <v>153733</v>
      </c>
      <c r="H3240" s="418" t="n"/>
      <c r="I3240" s="455" t="n">
        <v>153733</v>
      </c>
      <c r="J3240" s="418">
        <f>IF(L3240&lt;&gt;"",L3240,K3240)</f>
        <v/>
      </c>
      <c r="K3240" s="418">
        <f>IF(AND(T3240=TRUE, U3240=TRUE, V3240=TRUE), IF(W3240&lt;-0.05, "អនុញ្ញាត (អ្នកផ្គត់ផ្គង់ប្រកាសខ្វះ)", "បានប្រកាស (អនុញ្ញាត)"), IF(AND(T3240=FALSE, U3240=FALSE, V3240=FALSE), "ព្យួរទុក (មិនមានទិន្នន័យ)", "ប្រកាសខុស (ព្យួរទុក)"))</f>
        <v/>
      </c>
      <c r="L3240" s="418" t="inlineStr"/>
      <c r="M3240" s="418" t="inlineStr"/>
      <c r="N3240" s="455" t="n"/>
      <c r="O3240" s="455">
        <f>IF(W3240&lt;0,AI3240,I3240)</f>
        <v/>
      </c>
      <c r="P3240" s="455">
        <f>I3240-O3240</f>
        <v/>
      </c>
      <c r="Q3240" s="418" t="n"/>
      <c r="R3240" s="418" t="inlineStr">
        <is>
          <t>186975</t>
        </is>
      </c>
      <c r="S3240" s="418" t="inlineStr"/>
      <c r="T3240" s="418">
        <f>R3240=S3240</f>
        <v/>
      </c>
      <c r="U3240" s="418">
        <f>AND(MONTH(F3240)=MONTH(Y3240), YEAR(F3240)=YEAR(Y3240))</f>
        <v/>
      </c>
      <c r="V3240" s="418">
        <f>AND(AC3240&lt;&gt;"", 'Company information'!D$4&lt;&gt;"", RIGHT(SUBSTITUTE(AC3240,"-",""),9)=RIGHT(SUBSTITUTE('Company information'!D$4,"-",""),9))</f>
        <v/>
      </c>
      <c r="W3240" s="418">
        <f>AI3240-I3240</f>
        <v/>
      </c>
      <c r="X3240" s="455" t="n"/>
      <c r="Y3240" s="417" t="n"/>
      <c r="Z3240" s="418" t="n"/>
      <c r="AA3240" s="418" t="n"/>
      <c r="AB3240" s="418" t="n"/>
      <c r="AC3240" s="418" t="n"/>
      <c r="AD3240" s="418" t="n"/>
      <c r="AE3240" s="455" t="n"/>
      <c r="AF3240" s="455" t="n"/>
      <c r="AG3240" s="455" t="n"/>
      <c r="AH3240" s="455" t="n"/>
      <c r="AI3240" s="455" t="n"/>
      <c r="AJ3240" s="455" t="n"/>
      <c r="AK3240" s="455" t="n"/>
      <c r="AL3240" s="455" t="n"/>
      <c r="AM3240" s="455" t="n"/>
      <c r="AN3240" s="455" t="n"/>
      <c r="AO3240" s="455" t="n"/>
      <c r="AP3240" s="455" t="n"/>
      <c r="AQ3240" s="455" t="n"/>
      <c r="AR3240" s="418" t="n"/>
      <c r="AS3240" s="418" t="n"/>
      <c r="AT3240" s="418" t="n"/>
    </row>
    <row r="3241">
      <c r="A3241" s="417" t="n">
        <v>3232</v>
      </c>
      <c r="B3241" s="418" t="inlineStr"/>
      <c r="C3241" s="418" t="inlineStr">
        <is>
          <t>កំពង់ផែស្វយ័តក្រុងព្រះសីហនុ</t>
        </is>
      </c>
      <c r="D3241" s="418" t="inlineStr">
        <is>
          <t>L001-100044638</t>
        </is>
      </c>
      <c r="E3241" s="418" t="inlineStr">
        <is>
          <t>186974</t>
        </is>
      </c>
      <c r="F3241" s="419" t="n">
        <v>43809</v>
      </c>
      <c r="G3241" s="420" t="n">
        <v>62225</v>
      </c>
      <c r="H3241" s="418" t="n"/>
      <c r="I3241" s="455" t="n">
        <v>62225</v>
      </c>
      <c r="J3241" s="418">
        <f>IF(L3241&lt;&gt;"",L3241,K3241)</f>
        <v/>
      </c>
      <c r="K3241" s="418">
        <f>IF(AND(T3241=TRUE, U3241=TRUE, V3241=TRUE), IF(W3241&lt;-0.05, "អនុញ្ញាត (អ្នកផ្គត់ផ្គង់ប្រកាសខ្វះ)", "បានប្រកាស (អនុញ្ញាត)"), IF(AND(T3241=FALSE, U3241=FALSE, V3241=FALSE), "ព្យួរទុក (មិនមានទិន្នន័យ)", "ប្រកាសខុស (ព្យួរទុក)"))</f>
        <v/>
      </c>
      <c r="L3241" s="418" t="inlineStr"/>
      <c r="M3241" s="418" t="inlineStr"/>
      <c r="N3241" s="455" t="n"/>
      <c r="O3241" s="455">
        <f>IF(W3241&lt;0,AI3241,I3241)</f>
        <v/>
      </c>
      <c r="P3241" s="455">
        <f>I3241-O3241</f>
        <v/>
      </c>
      <c r="Q3241" s="418" t="n"/>
      <c r="R3241" s="418" t="inlineStr">
        <is>
          <t>186974</t>
        </is>
      </c>
      <c r="S3241" s="418" t="inlineStr"/>
      <c r="T3241" s="418">
        <f>R3241=S3241</f>
        <v/>
      </c>
      <c r="U3241" s="418">
        <f>AND(MONTH(F3241)=MONTH(Y3241), YEAR(F3241)=YEAR(Y3241))</f>
        <v/>
      </c>
      <c r="V3241" s="418">
        <f>AND(AC3241&lt;&gt;"", 'Company information'!D$4&lt;&gt;"", RIGHT(SUBSTITUTE(AC3241,"-",""),9)=RIGHT(SUBSTITUTE('Company information'!D$4,"-",""),9))</f>
        <v/>
      </c>
      <c r="W3241" s="418">
        <f>AI3241-I3241</f>
        <v/>
      </c>
      <c r="X3241" s="455" t="n"/>
      <c r="Y3241" s="417" t="n"/>
      <c r="Z3241" s="418" t="n"/>
      <c r="AA3241" s="418" t="n"/>
      <c r="AB3241" s="418" t="n"/>
      <c r="AC3241" s="418" t="n"/>
      <c r="AD3241" s="418" t="n"/>
      <c r="AE3241" s="455" t="n"/>
      <c r="AF3241" s="455" t="n"/>
      <c r="AG3241" s="455" t="n"/>
      <c r="AH3241" s="455" t="n"/>
      <c r="AI3241" s="455" t="n"/>
      <c r="AJ3241" s="455" t="n"/>
      <c r="AK3241" s="455" t="n"/>
      <c r="AL3241" s="455" t="n"/>
      <c r="AM3241" s="455" t="n"/>
      <c r="AN3241" s="455" t="n"/>
      <c r="AO3241" s="455" t="n"/>
      <c r="AP3241" s="455" t="n"/>
      <c r="AQ3241" s="455" t="n"/>
      <c r="AR3241" s="418" t="n"/>
      <c r="AS3241" s="418" t="n"/>
      <c r="AT3241" s="418" t="n"/>
    </row>
    <row r="3242">
      <c r="A3242" s="417" t="n">
        <v>3233</v>
      </c>
      <c r="B3242" s="418" t="inlineStr"/>
      <c r="C3242" s="418" t="inlineStr">
        <is>
          <t>កំពង់ផែស្វយ័តក្រុងព្រះសីហនុ</t>
        </is>
      </c>
      <c r="D3242" s="418" t="inlineStr">
        <is>
          <t>L001-100044638</t>
        </is>
      </c>
      <c r="E3242" s="418" t="inlineStr">
        <is>
          <t>186905</t>
        </is>
      </c>
      <c r="F3242" s="419" t="n">
        <v>43809</v>
      </c>
      <c r="G3242" s="420" t="n">
        <v>59785</v>
      </c>
      <c r="H3242" s="418" t="n"/>
      <c r="I3242" s="455" t="n">
        <v>59785</v>
      </c>
      <c r="J3242" s="418">
        <f>IF(L3242&lt;&gt;"",L3242,K3242)</f>
        <v/>
      </c>
      <c r="K3242" s="418">
        <f>IF(AND(T3242=TRUE, U3242=TRUE, V3242=TRUE), IF(W3242&lt;-0.05, "អនុញ្ញាត (អ្នកផ្គត់ផ្គង់ប្រកាសខ្វះ)", "បានប្រកាស (អនុញ្ញាត)"), IF(AND(T3242=FALSE, U3242=FALSE, V3242=FALSE), "ព្យួរទុក (មិនមានទិន្នន័យ)", "ប្រកាសខុស (ព្យួរទុក)"))</f>
        <v/>
      </c>
      <c r="L3242" s="418" t="inlineStr"/>
      <c r="M3242" s="418" t="inlineStr"/>
      <c r="N3242" s="455" t="n"/>
      <c r="O3242" s="455">
        <f>IF(W3242&lt;0,AI3242,I3242)</f>
        <v/>
      </c>
      <c r="P3242" s="455">
        <f>I3242-O3242</f>
        <v/>
      </c>
      <c r="Q3242" s="418" t="n"/>
      <c r="R3242" s="418" t="inlineStr">
        <is>
          <t>186905</t>
        </is>
      </c>
      <c r="S3242" s="418" t="inlineStr"/>
      <c r="T3242" s="418">
        <f>R3242=S3242</f>
        <v/>
      </c>
      <c r="U3242" s="418">
        <f>AND(MONTH(F3242)=MONTH(Y3242), YEAR(F3242)=YEAR(Y3242))</f>
        <v/>
      </c>
      <c r="V3242" s="418">
        <f>AND(AC3242&lt;&gt;"", 'Company information'!D$4&lt;&gt;"", RIGHT(SUBSTITUTE(AC3242,"-",""),9)=RIGHT(SUBSTITUTE('Company information'!D$4,"-",""),9))</f>
        <v/>
      </c>
      <c r="W3242" s="418">
        <f>AI3242-I3242</f>
        <v/>
      </c>
      <c r="X3242" s="455" t="n"/>
      <c r="Y3242" s="417" t="n"/>
      <c r="Z3242" s="418" t="n"/>
      <c r="AA3242" s="418" t="n"/>
      <c r="AB3242" s="418" t="n"/>
      <c r="AC3242" s="418" t="n"/>
      <c r="AD3242" s="418" t="n"/>
      <c r="AE3242" s="455" t="n"/>
      <c r="AF3242" s="455" t="n"/>
      <c r="AG3242" s="455" t="n"/>
      <c r="AH3242" s="455" t="n"/>
      <c r="AI3242" s="455" t="n"/>
      <c r="AJ3242" s="455" t="n"/>
      <c r="AK3242" s="455" t="n"/>
      <c r="AL3242" s="455" t="n"/>
      <c r="AM3242" s="455" t="n"/>
      <c r="AN3242" s="455" t="n"/>
      <c r="AO3242" s="455" t="n"/>
      <c r="AP3242" s="455" t="n"/>
      <c r="AQ3242" s="455" t="n"/>
      <c r="AR3242" s="418" t="n"/>
      <c r="AS3242" s="418" t="n"/>
      <c r="AT3242" s="418" t="n"/>
    </row>
    <row r="3243">
      <c r="A3243" s="417" t="n">
        <v>3234</v>
      </c>
      <c r="B3243" s="418" t="inlineStr"/>
      <c r="C3243" s="418" t="inlineStr">
        <is>
          <t>ខូស្កូ ស៊ីបភីង ឡាញ (ខេមបូឌា) ឯ.ក</t>
        </is>
      </c>
      <c r="D3243" s="418" t="inlineStr">
        <is>
          <t>L001-100103383</t>
        </is>
      </c>
      <c r="E3243" s="418" t="inlineStr">
        <is>
          <t>COS191009562</t>
        </is>
      </c>
      <c r="F3243" s="419" t="n">
        <v>43779</v>
      </c>
      <c r="G3243" s="420" t="n">
        <v>215040</v>
      </c>
      <c r="H3243" s="418" t="n"/>
      <c r="I3243" s="455" t="n">
        <v>215040</v>
      </c>
      <c r="J3243" s="418">
        <f>IF(L3243&lt;&gt;"",L3243,K3243)</f>
        <v/>
      </c>
      <c r="K3243" s="418">
        <f>IF(AND(T3243=TRUE, U3243=TRUE, V3243=TRUE), IF(W3243&lt;-0.05, "អនុញ្ញាត (អ្នកផ្គត់ផ្គង់ប្រកាសខ្វះ)", "បានប្រកាស (អនុញ្ញាត)"), IF(AND(T3243=FALSE, U3243=FALSE, V3243=FALSE), "ព្យួរទុក (មិនមានទិន្នន័យ)", "ប្រកាសខុស (ព្យួរទុក)"))</f>
        <v/>
      </c>
      <c r="L3243" s="418" t="inlineStr"/>
      <c r="M3243" s="418" t="inlineStr"/>
      <c r="N3243" s="455" t="n"/>
      <c r="O3243" s="455">
        <f>IF(W3243&lt;0,AI3243,I3243)</f>
        <v/>
      </c>
      <c r="P3243" s="455">
        <f>I3243-O3243</f>
        <v/>
      </c>
      <c r="Q3243" s="418" t="n"/>
      <c r="R3243" s="418" t="inlineStr">
        <is>
          <t>COS191009562</t>
        </is>
      </c>
      <c r="S3243" s="418" t="inlineStr"/>
      <c r="T3243" s="418">
        <f>R3243=S3243</f>
        <v/>
      </c>
      <c r="U3243" s="418">
        <f>AND(MONTH(F3243)=MONTH(Y3243), YEAR(F3243)=YEAR(Y3243))</f>
        <v/>
      </c>
      <c r="V3243" s="418">
        <f>AND(AC3243&lt;&gt;"", 'Company information'!D$4&lt;&gt;"", RIGHT(SUBSTITUTE(AC3243,"-",""),9)=RIGHT(SUBSTITUTE('Company information'!D$4,"-",""),9))</f>
        <v/>
      </c>
      <c r="W3243" s="418">
        <f>AI3243-I3243</f>
        <v/>
      </c>
      <c r="X3243" s="455" t="n"/>
      <c r="Y3243" s="417" t="n"/>
      <c r="Z3243" s="418" t="n"/>
      <c r="AA3243" s="418" t="n"/>
      <c r="AB3243" s="418" t="n"/>
      <c r="AC3243" s="418" t="n"/>
      <c r="AD3243" s="418" t="n"/>
      <c r="AE3243" s="455" t="n"/>
      <c r="AF3243" s="455" t="n"/>
      <c r="AG3243" s="455" t="n"/>
      <c r="AH3243" s="455" t="n"/>
      <c r="AI3243" s="455" t="n"/>
      <c r="AJ3243" s="455" t="n"/>
      <c r="AK3243" s="455" t="n"/>
      <c r="AL3243" s="455" t="n"/>
      <c r="AM3243" s="455" t="n"/>
      <c r="AN3243" s="455" t="n"/>
      <c r="AO3243" s="455" t="n"/>
      <c r="AP3243" s="455" t="n"/>
      <c r="AQ3243" s="455" t="n"/>
      <c r="AR3243" s="418" t="n"/>
      <c r="AS3243" s="418" t="n"/>
      <c r="AT3243" s="418" t="n"/>
    </row>
    <row r="3244">
      <c r="A3244" s="417" t="n">
        <v>3235</v>
      </c>
      <c r="B3244" s="418" t="inlineStr"/>
      <c r="C3244" s="418" t="inlineStr">
        <is>
          <t>អេសអាយធីស៊ី ខិនថេនើរ ឡាញ (ខេមបូឌា)</t>
        </is>
      </c>
      <c r="D3244" s="418" t="inlineStr">
        <is>
          <t>L001-107035863</t>
        </is>
      </c>
      <c r="E3244" s="418" t="inlineStr">
        <is>
          <t>015657</t>
        </is>
      </c>
      <c r="F3244" s="419" t="n">
        <v>43687</v>
      </c>
      <c r="G3244" s="420" t="n">
        <v>227328</v>
      </c>
      <c r="H3244" s="418" t="n"/>
      <c r="I3244" s="455" t="n">
        <v>227328</v>
      </c>
      <c r="J3244" s="418">
        <f>IF(L3244&lt;&gt;"",L3244,K3244)</f>
        <v/>
      </c>
      <c r="K3244" s="418">
        <f>IF(AND(T3244=TRUE, U3244=TRUE, V3244=TRUE), IF(W3244&lt;-0.05, "អនុញ្ញាត (អ្នកផ្គត់ផ្គង់ប្រកាសខ្វះ)", "បានប្រកាស (អនុញ្ញាត)"), IF(AND(T3244=FALSE, U3244=FALSE, V3244=FALSE), "ព្យួរទុក (មិនមានទិន្នន័យ)", "ប្រកាសខុស (ព្យួរទុក)"))</f>
        <v/>
      </c>
      <c r="L3244" s="418" t="inlineStr"/>
      <c r="M3244" s="418" t="inlineStr"/>
      <c r="N3244" s="455" t="n"/>
      <c r="O3244" s="455">
        <f>IF(W3244&lt;0,AI3244,I3244)</f>
        <v/>
      </c>
      <c r="P3244" s="455">
        <f>I3244-O3244</f>
        <v/>
      </c>
      <c r="Q3244" s="418" t="n"/>
      <c r="R3244" s="418" t="inlineStr">
        <is>
          <t>015657</t>
        </is>
      </c>
      <c r="S3244" s="418" t="inlineStr"/>
      <c r="T3244" s="418">
        <f>R3244=S3244</f>
        <v/>
      </c>
      <c r="U3244" s="418">
        <f>AND(MONTH(F3244)=MONTH(Y3244), YEAR(F3244)=YEAR(Y3244))</f>
        <v/>
      </c>
      <c r="V3244" s="418">
        <f>AND(AC3244&lt;&gt;"", 'Company information'!D$4&lt;&gt;"", RIGHT(SUBSTITUTE(AC3244,"-",""),9)=RIGHT(SUBSTITUTE('Company information'!D$4,"-",""),9))</f>
        <v/>
      </c>
      <c r="W3244" s="418">
        <f>AI3244-I3244</f>
        <v/>
      </c>
      <c r="X3244" s="455" t="n"/>
      <c r="Y3244" s="417" t="n"/>
      <c r="Z3244" s="418" t="n"/>
      <c r="AA3244" s="418" t="n"/>
      <c r="AB3244" s="418" t="n"/>
      <c r="AC3244" s="418" t="n"/>
      <c r="AD3244" s="418" t="n"/>
      <c r="AE3244" s="455" t="n"/>
      <c r="AF3244" s="455" t="n"/>
      <c r="AG3244" s="455" t="n"/>
      <c r="AH3244" s="455" t="n"/>
      <c r="AI3244" s="455" t="n"/>
      <c r="AJ3244" s="455" t="n"/>
      <c r="AK3244" s="455" t="n"/>
      <c r="AL3244" s="455" t="n"/>
      <c r="AM3244" s="455" t="n"/>
      <c r="AN3244" s="455" t="n"/>
      <c r="AO3244" s="455" t="n"/>
      <c r="AP3244" s="455" t="n"/>
      <c r="AQ3244" s="455" t="n"/>
      <c r="AR3244" s="418" t="n"/>
      <c r="AS3244" s="418" t="n"/>
      <c r="AT3244" s="418" t="n"/>
    </row>
    <row r="3245">
      <c r="A3245" s="417" t="n">
        <v>3236</v>
      </c>
      <c r="B3245" s="418" t="inlineStr"/>
      <c r="C3245" s="418" t="inlineStr">
        <is>
          <t>អិនធីអិល តិចណូឡូជី</t>
        </is>
      </c>
      <c r="D3245" s="418" t="inlineStr">
        <is>
          <t>K005-901900283</t>
        </is>
      </c>
      <c r="E3245" s="418" t="inlineStr">
        <is>
          <t>19001227</t>
        </is>
      </c>
      <c r="F3245" s="419" t="n">
        <v>43687</v>
      </c>
      <c r="G3245" s="420" t="n">
        <v>524288</v>
      </c>
      <c r="H3245" s="418" t="n"/>
      <c r="I3245" s="455" t="n">
        <v>524288</v>
      </c>
      <c r="J3245" s="418">
        <f>IF(L3245&lt;&gt;"",L3245,K3245)</f>
        <v/>
      </c>
      <c r="K3245" s="418">
        <f>IF(AND(T3245=TRUE, U3245=TRUE, V3245=TRUE), IF(W3245&lt;-0.05, "អនុញ្ញាត (អ្នកផ្គត់ផ្គង់ប្រកាសខ្វះ)", "បានប្រកាស (អនុញ្ញាត)"), IF(AND(T3245=FALSE, U3245=FALSE, V3245=FALSE), "ព្យួរទុក (មិនមានទិន្នន័យ)", "ប្រកាសខុស (ព្យួរទុក)"))</f>
        <v/>
      </c>
      <c r="L3245" s="418" t="inlineStr"/>
      <c r="M3245" s="418" t="inlineStr"/>
      <c r="N3245" s="455" t="n"/>
      <c r="O3245" s="455">
        <f>IF(W3245&lt;0,AI3245,I3245)</f>
        <v/>
      </c>
      <c r="P3245" s="455">
        <f>I3245-O3245</f>
        <v/>
      </c>
      <c r="Q3245" s="418" t="n"/>
      <c r="R3245" s="418" t="inlineStr">
        <is>
          <t>19001227</t>
        </is>
      </c>
      <c r="S3245" s="418" t="inlineStr"/>
      <c r="T3245" s="418">
        <f>R3245=S3245</f>
        <v/>
      </c>
      <c r="U3245" s="418">
        <f>AND(MONTH(F3245)=MONTH(Y3245), YEAR(F3245)=YEAR(Y3245))</f>
        <v/>
      </c>
      <c r="V3245" s="418">
        <f>AND(AC3245&lt;&gt;"", 'Company information'!D$4&lt;&gt;"", RIGHT(SUBSTITUTE(AC3245,"-",""),9)=RIGHT(SUBSTITUTE('Company information'!D$4,"-",""),9))</f>
        <v/>
      </c>
      <c r="W3245" s="418">
        <f>AI3245-I3245</f>
        <v/>
      </c>
      <c r="X3245" s="455" t="n"/>
      <c r="Y3245" s="417" t="n"/>
      <c r="Z3245" s="418" t="n"/>
      <c r="AA3245" s="418" t="n"/>
      <c r="AB3245" s="418" t="n"/>
      <c r="AC3245" s="418" t="n"/>
      <c r="AD3245" s="418" t="n"/>
      <c r="AE3245" s="455" t="n"/>
      <c r="AF3245" s="455" t="n"/>
      <c r="AG3245" s="455" t="n"/>
      <c r="AH3245" s="455" t="n"/>
      <c r="AI3245" s="455" t="n"/>
      <c r="AJ3245" s="455" t="n"/>
      <c r="AK3245" s="455" t="n"/>
      <c r="AL3245" s="455" t="n"/>
      <c r="AM3245" s="455" t="n"/>
      <c r="AN3245" s="455" t="n"/>
      <c r="AO3245" s="455" t="n"/>
      <c r="AP3245" s="455" t="n"/>
      <c r="AQ3245" s="455" t="n"/>
      <c r="AR3245" s="418" t="n"/>
      <c r="AS3245" s="418" t="n"/>
      <c r="AT3245" s="418" t="n"/>
    </row>
    <row r="3246">
      <c r="A3246" s="417" t="n">
        <v>3237</v>
      </c>
      <c r="B3246" s="418" t="inlineStr"/>
      <c r="C3246" s="418" t="inlineStr">
        <is>
          <t>ធី-ខម ថេកណឡជី</t>
        </is>
      </c>
      <c r="D3246" s="418" t="inlineStr">
        <is>
          <t>K008-901604814</t>
        </is>
      </c>
      <c r="E3246" s="418" t="inlineStr">
        <is>
          <t>000067</t>
        </is>
      </c>
      <c r="F3246" s="419" t="n">
        <v>43656</v>
      </c>
      <c r="G3246" s="420" t="n">
        <v>473545</v>
      </c>
      <c r="H3246" s="418" t="n"/>
      <c r="I3246" s="455" t="n">
        <v>473545</v>
      </c>
      <c r="J3246" s="418">
        <f>IF(L3246&lt;&gt;"",L3246,K3246)</f>
        <v/>
      </c>
      <c r="K3246" s="418">
        <f>IF(AND(T3246=TRUE, U3246=TRUE, V3246=TRUE), IF(W3246&lt;-0.05, "អនុញ្ញាត (អ្នកផ្គត់ផ្គង់ប្រកាសខ្វះ)", "បានប្រកាស (អនុញ្ញាត)"), IF(AND(T3246=FALSE, U3246=FALSE, V3246=FALSE), "ព្យួរទុក (មិនមានទិន្នន័យ)", "ប្រកាសខុស (ព្យួរទុក)"))</f>
        <v/>
      </c>
      <c r="L3246" s="418" t="inlineStr"/>
      <c r="M3246" s="418" t="inlineStr"/>
      <c r="N3246" s="455" t="n"/>
      <c r="O3246" s="455">
        <f>IF(W3246&lt;0,AI3246,I3246)</f>
        <v/>
      </c>
      <c r="P3246" s="455">
        <f>I3246-O3246</f>
        <v/>
      </c>
      <c r="Q3246" s="418" t="n"/>
      <c r="R3246" s="418" t="inlineStr">
        <is>
          <t>000067</t>
        </is>
      </c>
      <c r="S3246" s="418" t="inlineStr">
        <is>
          <t>000067</t>
        </is>
      </c>
      <c r="T3246" s="418">
        <f>R3246=S3246</f>
        <v/>
      </c>
      <c r="U3246" s="418">
        <f>AND(MONTH(F3246)=MONTH(Y3246), YEAR(F3246)=YEAR(Y3246))</f>
        <v/>
      </c>
      <c r="V3246" s="418">
        <f>AND(AC3246&lt;&gt;"", 'Company information'!D$4&lt;&gt;"", RIGHT(SUBSTITUTE(AC3246,"-",""),9)=RIGHT(SUBSTITUTE('Company information'!D$4,"-",""),9))</f>
        <v/>
      </c>
      <c r="W3246" s="418">
        <f>AI3246-I3246</f>
        <v/>
      </c>
      <c r="X3246" s="455" t="n"/>
      <c r="Y3246" s="419" t="n">
        <v>44859</v>
      </c>
      <c r="Z3246" s="418" t="inlineStr">
        <is>
          <t>000067</t>
        </is>
      </c>
      <c r="AA3246" s="418" t="inlineStr"/>
      <c r="AB3246" s="418" t="inlineStr">
        <is>
          <t>បុគ្គលជាប់អាករ</t>
        </is>
      </c>
      <c r="AC3246" s="418" t="inlineStr">
        <is>
          <t>L001-901901877</t>
        </is>
      </c>
      <c r="AD3246" s="418" t="inlineStr">
        <is>
          <t>ម៉ាវ៉ល ហ្កាមិន ឯ.ក</t>
        </is>
      </c>
      <c r="AE3246" s="455" t="n">
        <v>8065756</v>
      </c>
      <c r="AF3246" s="455" t="n">
        <v>7332505</v>
      </c>
      <c r="AG3246" s="455" t="n">
        <v>0</v>
      </c>
      <c r="AH3246" s="455" t="n">
        <v>0</v>
      </c>
      <c r="AI3246" s="455" t="n">
        <v>733251</v>
      </c>
      <c r="AJ3246" s="455" t="n">
        <v>0</v>
      </c>
      <c r="AK3246" s="455" t="n">
        <v>0</v>
      </c>
      <c r="AL3246" s="455" t="n">
        <v>0</v>
      </c>
      <c r="AM3246" s="455" t="n">
        <v>0</v>
      </c>
      <c r="AN3246" s="455" t="n">
        <v>0</v>
      </c>
      <c r="AO3246" s="455" t="n">
        <v>0</v>
      </c>
      <c r="AP3246" s="455" t="n">
        <v>0</v>
      </c>
      <c r="AQ3246" s="455" t="n">
        <v>0</v>
      </c>
      <c r="AR3246" s="418" t="inlineStr"/>
      <c r="AS3246" s="418" t="inlineStr">
        <is>
          <t>ស្ទីកខឺក្រហម</t>
        </is>
      </c>
      <c r="AT3246" s="418" t="inlineStr">
        <is>
          <t>បានប្រកាសពន្ធ</t>
        </is>
      </c>
    </row>
    <row r="3247">
      <c r="A3247" s="417" t="n">
        <v>3238</v>
      </c>
      <c r="B3247" s="418" t="inlineStr"/>
      <c r="C3247" s="418" t="inlineStr">
        <is>
          <t>អេសអាយធីស៊ី ខិនថេនើរ ឡាញ (ខេមបូឌា)</t>
        </is>
      </c>
      <c r="D3247" s="418" t="inlineStr">
        <is>
          <t>L001-107035863</t>
        </is>
      </c>
      <c r="E3247" s="418" t="inlineStr">
        <is>
          <t>015363</t>
        </is>
      </c>
      <c r="F3247" s="419" t="n">
        <v>43475</v>
      </c>
      <c r="G3247" s="420" t="n">
        <v>239616</v>
      </c>
      <c r="H3247" s="418" t="n"/>
      <c r="I3247" s="455" t="n">
        <v>239616</v>
      </c>
      <c r="J3247" s="418">
        <f>IF(L3247&lt;&gt;"",L3247,K3247)</f>
        <v/>
      </c>
      <c r="K3247" s="418">
        <f>IF(AND(T3247=TRUE, U3247=TRUE, V3247=TRUE), IF(W3247&lt;-0.05, "អនុញ្ញាត (អ្នកផ្គត់ផ្គង់ប្រកាសខ្វះ)", "បានប្រកាស (អនុញ្ញាត)"), IF(AND(T3247=FALSE, U3247=FALSE, V3247=FALSE), "ព្យួរទុក (មិនមានទិន្នន័យ)", "ប្រកាសខុស (ព្យួរទុក)"))</f>
        <v/>
      </c>
      <c r="L3247" s="418" t="inlineStr"/>
      <c r="M3247" s="418" t="inlineStr"/>
      <c r="N3247" s="455" t="n"/>
      <c r="O3247" s="455">
        <f>IF(W3247&lt;0,AI3247,I3247)</f>
        <v/>
      </c>
      <c r="P3247" s="455">
        <f>I3247-O3247</f>
        <v/>
      </c>
      <c r="Q3247" s="418" t="n"/>
      <c r="R3247" s="418" t="inlineStr">
        <is>
          <t>015363</t>
        </is>
      </c>
      <c r="S3247" s="418" t="inlineStr"/>
      <c r="T3247" s="418">
        <f>R3247=S3247</f>
        <v/>
      </c>
      <c r="U3247" s="418">
        <f>AND(MONTH(F3247)=MONTH(Y3247), YEAR(F3247)=YEAR(Y3247))</f>
        <v/>
      </c>
      <c r="V3247" s="418">
        <f>AND(AC3247&lt;&gt;"", 'Company information'!D$4&lt;&gt;"", RIGHT(SUBSTITUTE(AC3247,"-",""),9)=RIGHT(SUBSTITUTE('Company information'!D$4,"-",""),9))</f>
        <v/>
      </c>
      <c r="W3247" s="418">
        <f>AI3247-I3247</f>
        <v/>
      </c>
      <c r="X3247" s="455" t="n"/>
      <c r="Y3247" s="417" t="n"/>
      <c r="Z3247" s="418" t="n"/>
      <c r="AA3247" s="418" t="n"/>
      <c r="AB3247" s="418" t="n"/>
      <c r="AC3247" s="418" t="n"/>
      <c r="AD3247" s="418" t="n"/>
      <c r="AE3247" s="455" t="n"/>
      <c r="AF3247" s="455" t="n"/>
      <c r="AG3247" s="455" t="n"/>
      <c r="AH3247" s="455" t="n"/>
      <c r="AI3247" s="455" t="n"/>
      <c r="AJ3247" s="455" t="n"/>
      <c r="AK3247" s="455" t="n"/>
      <c r="AL3247" s="455" t="n"/>
      <c r="AM3247" s="455" t="n"/>
      <c r="AN3247" s="455" t="n"/>
      <c r="AO3247" s="455" t="n"/>
      <c r="AP3247" s="455" t="n"/>
      <c r="AQ3247" s="455" t="n"/>
      <c r="AR3247" s="418" t="n"/>
      <c r="AS3247" s="418" t="n"/>
      <c r="AT3247" s="418" t="n"/>
    </row>
    <row r="3248">
      <c r="A3248" s="417" t="n">
        <v>3239</v>
      </c>
      <c r="B3248" s="418" t="inlineStr"/>
      <c r="C3248" s="418" t="inlineStr">
        <is>
          <t>អេសអាយធីស៊ី ខិនថេនើរ ឡាញ (ខេមបូឌា)</t>
        </is>
      </c>
      <c r="D3248" s="418" t="inlineStr">
        <is>
          <t>L001-107035863</t>
        </is>
      </c>
      <c r="E3248" s="418" t="inlineStr">
        <is>
          <t>015245</t>
        </is>
      </c>
      <c r="F3248" s="419" t="n">
        <v>43475</v>
      </c>
      <c r="G3248" s="420" t="n">
        <v>227328</v>
      </c>
      <c r="H3248" s="418" t="n"/>
      <c r="I3248" s="455" t="n">
        <v>227328</v>
      </c>
      <c r="J3248" s="418">
        <f>IF(L3248&lt;&gt;"",L3248,K3248)</f>
        <v/>
      </c>
      <c r="K3248" s="418">
        <f>IF(AND(T3248=TRUE, U3248=TRUE, V3248=TRUE), IF(W3248&lt;-0.05, "អនុញ្ញាត (អ្នកផ្គត់ផ្គង់ប្រកាសខ្វះ)", "បានប្រកាស (អនុញ្ញាត)"), IF(AND(T3248=FALSE, U3248=FALSE, V3248=FALSE), "ព្យួរទុក (មិនមានទិន្នន័យ)", "ប្រកាសខុស (ព្យួរទុក)"))</f>
        <v/>
      </c>
      <c r="L3248" s="418" t="inlineStr"/>
      <c r="M3248" s="418" t="inlineStr"/>
      <c r="N3248" s="455" t="n"/>
      <c r="O3248" s="455">
        <f>IF(W3248&lt;0,AI3248,I3248)</f>
        <v/>
      </c>
      <c r="P3248" s="455">
        <f>I3248-O3248</f>
        <v/>
      </c>
      <c r="Q3248" s="418" t="n"/>
      <c r="R3248" s="418" t="inlineStr">
        <is>
          <t>015245</t>
        </is>
      </c>
      <c r="S3248" s="418" t="inlineStr"/>
      <c r="T3248" s="418">
        <f>R3248=S3248</f>
        <v/>
      </c>
      <c r="U3248" s="418">
        <f>AND(MONTH(F3248)=MONTH(Y3248), YEAR(F3248)=YEAR(Y3248))</f>
        <v/>
      </c>
      <c r="V3248" s="418">
        <f>AND(AC3248&lt;&gt;"", 'Company information'!D$4&lt;&gt;"", RIGHT(SUBSTITUTE(AC3248,"-",""),9)=RIGHT(SUBSTITUTE('Company information'!D$4,"-",""),9))</f>
        <v/>
      </c>
      <c r="W3248" s="418">
        <f>AI3248-I3248</f>
        <v/>
      </c>
      <c r="X3248" s="455" t="n"/>
      <c r="Y3248" s="417" t="n"/>
      <c r="Z3248" s="418" t="n"/>
      <c r="AA3248" s="418" t="n"/>
      <c r="AB3248" s="418" t="n"/>
      <c r="AC3248" s="418" t="n"/>
      <c r="AD3248" s="418" t="n"/>
      <c r="AE3248" s="455" t="n"/>
      <c r="AF3248" s="455" t="n"/>
      <c r="AG3248" s="455" t="n"/>
      <c r="AH3248" s="455" t="n"/>
      <c r="AI3248" s="455" t="n"/>
      <c r="AJ3248" s="455" t="n"/>
      <c r="AK3248" s="455" t="n"/>
      <c r="AL3248" s="455" t="n"/>
      <c r="AM3248" s="455" t="n"/>
      <c r="AN3248" s="455" t="n"/>
      <c r="AO3248" s="455" t="n"/>
      <c r="AP3248" s="455" t="n"/>
      <c r="AQ3248" s="455" t="n"/>
      <c r="AR3248" s="418" t="n"/>
      <c r="AS3248" s="418" t="n"/>
      <c r="AT3248" s="418" t="n"/>
    </row>
    <row r="3249">
      <c r="A3249" s="417" t="n">
        <v>3240</v>
      </c>
      <c r="B3249" s="418" t="inlineStr"/>
      <c r="C3249" s="418" t="inlineStr">
        <is>
          <t>អេវើរហ្គ្រីន ស៊ីបភីង សឺវីស (ខេមបូឌា) ឯ.ក</t>
        </is>
      </c>
      <c r="D3249" s="418" t="inlineStr">
        <is>
          <t>L001-901705421</t>
        </is>
      </c>
      <c r="E3249" s="418" t="inlineStr">
        <is>
          <t>IY20006722</t>
        </is>
      </c>
      <c r="F3249" s="419" t="n">
        <v>43840</v>
      </c>
      <c r="G3249" s="420" t="n">
        <v>120596</v>
      </c>
      <c r="H3249" s="418" t="n"/>
      <c r="I3249" s="455" t="n">
        <v>120596</v>
      </c>
      <c r="J3249" s="418">
        <f>IF(L3249&lt;&gt;"",L3249,K3249)</f>
        <v/>
      </c>
      <c r="K3249" s="418">
        <f>IF(AND(T3249=TRUE, U3249=TRUE, V3249=TRUE), IF(W3249&lt;-0.05, "អនុញ្ញាត (អ្នកផ្គត់ផ្គង់ប្រកាសខ្វះ)", "បានប្រកាស (អនុញ្ញាត)"), IF(AND(T3249=FALSE, U3249=FALSE, V3249=FALSE), "ព្យួរទុក (មិនមានទិន្នន័យ)", "ប្រកាសខុស (ព្យួរទុក)"))</f>
        <v/>
      </c>
      <c r="L3249" s="418" t="inlineStr"/>
      <c r="M3249" s="418" t="inlineStr"/>
      <c r="N3249" s="455" t="n"/>
      <c r="O3249" s="455">
        <f>IF(W3249&lt;0,AI3249,I3249)</f>
        <v/>
      </c>
      <c r="P3249" s="455">
        <f>I3249-O3249</f>
        <v/>
      </c>
      <c r="Q3249" s="418" t="n"/>
      <c r="R3249" s="418" t="inlineStr">
        <is>
          <t>IY20006722</t>
        </is>
      </c>
      <c r="S3249" s="418" t="inlineStr"/>
      <c r="T3249" s="418">
        <f>R3249=S3249</f>
        <v/>
      </c>
      <c r="U3249" s="418">
        <f>AND(MONTH(F3249)=MONTH(Y3249), YEAR(F3249)=YEAR(Y3249))</f>
        <v/>
      </c>
      <c r="V3249" s="418">
        <f>AND(AC3249&lt;&gt;"", 'Company information'!D$4&lt;&gt;"", RIGHT(SUBSTITUTE(AC3249,"-",""),9)=RIGHT(SUBSTITUTE('Company information'!D$4,"-",""),9))</f>
        <v/>
      </c>
      <c r="W3249" s="418">
        <f>AI3249-I3249</f>
        <v/>
      </c>
      <c r="X3249" s="455" t="n"/>
      <c r="Y3249" s="417" t="n"/>
      <c r="Z3249" s="418" t="n"/>
      <c r="AA3249" s="418" t="n"/>
      <c r="AB3249" s="418" t="n"/>
      <c r="AC3249" s="418" t="n"/>
      <c r="AD3249" s="418" t="n"/>
      <c r="AE3249" s="455" t="n"/>
      <c r="AF3249" s="455" t="n"/>
      <c r="AG3249" s="455" t="n"/>
      <c r="AH3249" s="455" t="n"/>
      <c r="AI3249" s="455" t="n"/>
      <c r="AJ3249" s="455" t="n"/>
      <c r="AK3249" s="455" t="n"/>
      <c r="AL3249" s="455" t="n"/>
      <c r="AM3249" s="455" t="n"/>
      <c r="AN3249" s="455" t="n"/>
      <c r="AO3249" s="455" t="n"/>
      <c r="AP3249" s="455" t="n"/>
      <c r="AQ3249" s="455" t="n"/>
      <c r="AR3249" s="418" t="n"/>
      <c r="AS3249" s="418" t="n"/>
      <c r="AT3249" s="418" t="n"/>
    </row>
    <row r="3250">
      <c r="A3250" s="417" t="n">
        <v>3241</v>
      </c>
      <c r="B3250" s="418" t="inlineStr"/>
      <c r="C3250" s="418" t="inlineStr">
        <is>
          <t>ស្ត្រេតស៍ អ៊ិនធើណេសិនណល ភីធីអ៊ី អិលធីឌី</t>
        </is>
      </c>
      <c r="D3250" s="418" t="inlineStr">
        <is>
          <t>L001-100045162</t>
        </is>
      </c>
      <c r="E3250" s="418" t="inlineStr">
        <is>
          <t>2017625</t>
        </is>
      </c>
      <c r="F3250" s="419" t="n">
        <v>43840</v>
      </c>
      <c r="G3250" s="420" t="n">
        <v>202455</v>
      </c>
      <c r="H3250" s="418" t="n"/>
      <c r="I3250" s="455" t="n">
        <v>202455</v>
      </c>
      <c r="J3250" s="418">
        <f>IF(L3250&lt;&gt;"",L3250,K3250)</f>
        <v/>
      </c>
      <c r="K3250" s="418">
        <f>IF(AND(T3250=TRUE, U3250=TRUE, V3250=TRUE), IF(W3250&lt;-0.05, "អនុញ្ញាត (អ្នកផ្គត់ផ្គង់ប្រកាសខ្វះ)", "បានប្រកាស (អនុញ្ញាត)"), IF(AND(T3250=FALSE, U3250=FALSE, V3250=FALSE), "ព្យួរទុក (មិនមានទិន្នន័យ)", "ប្រកាសខុស (ព្យួរទុក)"))</f>
        <v/>
      </c>
      <c r="L3250" s="418" t="inlineStr"/>
      <c r="M3250" s="418" t="inlineStr"/>
      <c r="N3250" s="455" t="n"/>
      <c r="O3250" s="455">
        <f>IF(W3250&lt;0,AI3250,I3250)</f>
        <v/>
      </c>
      <c r="P3250" s="455">
        <f>I3250-O3250</f>
        <v/>
      </c>
      <c r="Q3250" s="418" t="n"/>
      <c r="R3250" s="418" t="inlineStr">
        <is>
          <t>2017625</t>
        </is>
      </c>
      <c r="S3250" s="418" t="inlineStr"/>
      <c r="T3250" s="418">
        <f>R3250=S3250</f>
        <v/>
      </c>
      <c r="U3250" s="418">
        <f>AND(MONTH(F3250)=MONTH(Y3250), YEAR(F3250)=YEAR(Y3250))</f>
        <v/>
      </c>
      <c r="V3250" s="418">
        <f>AND(AC3250&lt;&gt;"", 'Company information'!D$4&lt;&gt;"", RIGHT(SUBSTITUTE(AC3250,"-",""),9)=RIGHT(SUBSTITUTE('Company information'!D$4,"-",""),9))</f>
        <v/>
      </c>
      <c r="W3250" s="418">
        <f>AI3250-I3250</f>
        <v/>
      </c>
      <c r="X3250" s="455" t="n"/>
      <c r="Y3250" s="417" t="n"/>
      <c r="Z3250" s="418" t="n"/>
      <c r="AA3250" s="418" t="n"/>
      <c r="AB3250" s="418" t="n"/>
      <c r="AC3250" s="418" t="n"/>
      <c r="AD3250" s="418" t="n"/>
      <c r="AE3250" s="455" t="n"/>
      <c r="AF3250" s="455" t="n"/>
      <c r="AG3250" s="455" t="n"/>
      <c r="AH3250" s="455" t="n"/>
      <c r="AI3250" s="455" t="n"/>
      <c r="AJ3250" s="455" t="n"/>
      <c r="AK3250" s="455" t="n"/>
      <c r="AL3250" s="455" t="n"/>
      <c r="AM3250" s="455" t="n"/>
      <c r="AN3250" s="455" t="n"/>
      <c r="AO3250" s="455" t="n"/>
      <c r="AP3250" s="455" t="n"/>
      <c r="AQ3250" s="455" t="n"/>
      <c r="AR3250" s="418" t="n"/>
      <c r="AS3250" s="418" t="n"/>
      <c r="AT3250" s="418" t="n"/>
    </row>
    <row r="3251">
      <c r="A3251" s="417" t="n">
        <v>3242</v>
      </c>
      <c r="B3251" s="418" t="inlineStr"/>
      <c r="C3251" s="418" t="inlineStr">
        <is>
          <t>កំពង់ផែស្វយ័តក្រុងព្រះសីហនុ</t>
        </is>
      </c>
      <c r="D3251" s="418" t="inlineStr">
        <is>
          <t>L001-100044638</t>
        </is>
      </c>
      <c r="E3251" s="418" t="inlineStr">
        <is>
          <t>145943</t>
        </is>
      </c>
      <c r="F3251" s="419" t="n">
        <v>43871</v>
      </c>
      <c r="G3251" s="420" t="n">
        <v>57924</v>
      </c>
      <c r="H3251" s="418" t="n"/>
      <c r="I3251" s="455" t="n">
        <v>57924</v>
      </c>
      <c r="J3251" s="418">
        <f>IF(L3251&lt;&gt;"",L3251,K3251)</f>
        <v/>
      </c>
      <c r="K3251" s="418">
        <f>IF(AND(T3251=TRUE, U3251=TRUE, V3251=TRUE), IF(W3251&lt;-0.05, "អនុញ្ញាត (អ្នកផ្គត់ផ្គង់ប្រកាសខ្វះ)", "បានប្រកាស (អនុញ្ញាត)"), IF(AND(T3251=FALSE, U3251=FALSE, V3251=FALSE), "ព្យួរទុក (មិនមានទិន្នន័យ)", "ប្រកាសខុស (ព្យួរទុក)"))</f>
        <v/>
      </c>
      <c r="L3251" s="418" t="inlineStr"/>
      <c r="M3251" s="418" t="inlineStr"/>
      <c r="N3251" s="455" t="n"/>
      <c r="O3251" s="455">
        <f>IF(W3251&lt;0,AI3251,I3251)</f>
        <v/>
      </c>
      <c r="P3251" s="455">
        <f>I3251-O3251</f>
        <v/>
      </c>
      <c r="Q3251" s="418" t="n"/>
      <c r="R3251" s="418" t="inlineStr">
        <is>
          <t>145943</t>
        </is>
      </c>
      <c r="S3251" s="418" t="inlineStr"/>
      <c r="T3251" s="418">
        <f>R3251=S3251</f>
        <v/>
      </c>
      <c r="U3251" s="418">
        <f>AND(MONTH(F3251)=MONTH(Y3251), YEAR(F3251)=YEAR(Y3251))</f>
        <v/>
      </c>
      <c r="V3251" s="418">
        <f>AND(AC3251&lt;&gt;"", 'Company information'!D$4&lt;&gt;"", RIGHT(SUBSTITUTE(AC3251,"-",""),9)=RIGHT(SUBSTITUTE('Company information'!D$4,"-",""),9))</f>
        <v/>
      </c>
      <c r="W3251" s="418">
        <f>AI3251-I3251</f>
        <v/>
      </c>
      <c r="X3251" s="455" t="n"/>
      <c r="Y3251" s="417" t="n"/>
      <c r="Z3251" s="418" t="n"/>
      <c r="AA3251" s="418" t="n"/>
      <c r="AB3251" s="418" t="n"/>
      <c r="AC3251" s="418" t="n"/>
      <c r="AD3251" s="418" t="n"/>
      <c r="AE3251" s="455" t="n"/>
      <c r="AF3251" s="455" t="n"/>
      <c r="AG3251" s="455" t="n"/>
      <c r="AH3251" s="455" t="n"/>
      <c r="AI3251" s="455" t="n"/>
      <c r="AJ3251" s="455" t="n"/>
      <c r="AK3251" s="455" t="n"/>
      <c r="AL3251" s="455" t="n"/>
      <c r="AM3251" s="455" t="n"/>
      <c r="AN3251" s="455" t="n"/>
      <c r="AO3251" s="455" t="n"/>
      <c r="AP3251" s="455" t="n"/>
      <c r="AQ3251" s="455" t="n"/>
      <c r="AR3251" s="418" t="n"/>
      <c r="AS3251" s="418" t="n"/>
      <c r="AT3251" s="418" t="n"/>
    </row>
    <row r="3252">
      <c r="A3252" s="417" t="n">
        <v>3243</v>
      </c>
      <c r="B3252" s="418" t="inlineStr"/>
      <c r="C3252" s="418" t="inlineStr">
        <is>
          <t>កំពង់ផែស្វយ័តក្រុងព្រះសីហនុ</t>
        </is>
      </c>
      <c r="D3252" s="418" t="inlineStr">
        <is>
          <t>L001-100044638</t>
        </is>
      </c>
      <c r="E3252" s="418" t="inlineStr">
        <is>
          <t>145940</t>
        </is>
      </c>
      <c r="F3252" s="419" t="n">
        <v>43871</v>
      </c>
      <c r="G3252" s="420" t="n">
        <v>135564</v>
      </c>
      <c r="H3252" s="418" t="n"/>
      <c r="I3252" s="455" t="n">
        <v>135564</v>
      </c>
      <c r="J3252" s="418">
        <f>IF(L3252&lt;&gt;"",L3252,K3252)</f>
        <v/>
      </c>
      <c r="K3252" s="418">
        <f>IF(AND(T3252=TRUE, U3252=TRUE, V3252=TRUE), IF(W3252&lt;-0.05, "អនុញ្ញាត (អ្នកផ្គត់ផ្គង់ប្រកាសខ្វះ)", "បានប្រកាស (អនុញ្ញាត)"), IF(AND(T3252=FALSE, U3252=FALSE, V3252=FALSE), "ព្យួរទុក (មិនមានទិន្នន័យ)", "ប្រកាសខុស (ព្យួរទុក)"))</f>
        <v/>
      </c>
      <c r="L3252" s="418" t="inlineStr"/>
      <c r="M3252" s="418" t="inlineStr"/>
      <c r="N3252" s="455" t="n"/>
      <c r="O3252" s="455">
        <f>IF(W3252&lt;0,AI3252,I3252)</f>
        <v/>
      </c>
      <c r="P3252" s="455">
        <f>I3252-O3252</f>
        <v/>
      </c>
      <c r="Q3252" s="418" t="n"/>
      <c r="R3252" s="418" t="inlineStr">
        <is>
          <t>145940</t>
        </is>
      </c>
      <c r="S3252" s="418" t="inlineStr"/>
      <c r="T3252" s="418">
        <f>R3252=S3252</f>
        <v/>
      </c>
      <c r="U3252" s="418">
        <f>AND(MONTH(F3252)=MONTH(Y3252), YEAR(F3252)=YEAR(Y3252))</f>
        <v/>
      </c>
      <c r="V3252" s="418">
        <f>AND(AC3252&lt;&gt;"", 'Company information'!D$4&lt;&gt;"", RIGHT(SUBSTITUTE(AC3252,"-",""),9)=RIGHT(SUBSTITUTE('Company information'!D$4,"-",""),9))</f>
        <v/>
      </c>
      <c r="W3252" s="418">
        <f>AI3252-I3252</f>
        <v/>
      </c>
      <c r="X3252" s="455" t="n"/>
      <c r="Y3252" s="417" t="n"/>
      <c r="Z3252" s="418" t="n"/>
      <c r="AA3252" s="418" t="n"/>
      <c r="AB3252" s="418" t="n"/>
      <c r="AC3252" s="418" t="n"/>
      <c r="AD3252" s="418" t="n"/>
      <c r="AE3252" s="455" t="n"/>
      <c r="AF3252" s="455" t="n"/>
      <c r="AG3252" s="455" t="n"/>
      <c r="AH3252" s="455" t="n"/>
      <c r="AI3252" s="455" t="n"/>
      <c r="AJ3252" s="455" t="n"/>
      <c r="AK3252" s="455" t="n"/>
      <c r="AL3252" s="455" t="n"/>
      <c r="AM3252" s="455" t="n"/>
      <c r="AN3252" s="455" t="n"/>
      <c r="AO3252" s="455" t="n"/>
      <c r="AP3252" s="455" t="n"/>
      <c r="AQ3252" s="455" t="n"/>
      <c r="AR3252" s="418" t="n"/>
      <c r="AS3252" s="418" t="n"/>
      <c r="AT3252" s="418" t="n"/>
    </row>
    <row r="3253">
      <c r="A3253" s="417" t="n">
        <v>3244</v>
      </c>
      <c r="B3253" s="418" t="inlineStr"/>
      <c r="C3253" s="418" t="inlineStr">
        <is>
          <t>វ៉ាយ.ស៊ី ផេកខេជីង ឯ.ក</t>
        </is>
      </c>
      <c r="D3253" s="418" t="inlineStr">
        <is>
          <t>L001-901700417</t>
        </is>
      </c>
      <c r="E3253" s="418" t="inlineStr">
        <is>
          <t>TI0175</t>
        </is>
      </c>
      <c r="F3253" s="419" t="n">
        <v>44135</v>
      </c>
      <c r="G3253" s="420" t="n">
        <v>27048362</v>
      </c>
      <c r="H3253" s="418" t="n"/>
      <c r="I3253" s="455" t="n">
        <v>27048362</v>
      </c>
      <c r="J3253" s="418">
        <f>IF(L3253&lt;&gt;"",L3253,K3253)</f>
        <v/>
      </c>
      <c r="K3253" s="418">
        <f>IF(AND(T3253=TRUE, U3253=TRUE, V3253=TRUE), IF(W3253&lt;-0.05, "អនុញ្ញាត (អ្នកផ្គត់ផ្គង់ប្រកាសខ្វះ)", "បានប្រកាស (អនុញ្ញាត)"), IF(AND(T3253=FALSE, U3253=FALSE, V3253=FALSE), "ព្យួរទុក (មិនមានទិន្នន័យ)", "ប្រកាសខុស (ព្យួរទុក)"))</f>
        <v/>
      </c>
      <c r="L3253" s="418" t="inlineStr"/>
      <c r="M3253" s="418" t="inlineStr"/>
      <c r="N3253" s="455" t="n"/>
      <c r="O3253" s="455">
        <f>IF(W3253&lt;0,AI3253,I3253)</f>
        <v/>
      </c>
      <c r="P3253" s="455">
        <f>I3253-O3253</f>
        <v/>
      </c>
      <c r="Q3253" s="418" t="n"/>
      <c r="R3253" s="418" t="inlineStr">
        <is>
          <t>TI0175</t>
        </is>
      </c>
      <c r="S3253" s="418" t="inlineStr"/>
      <c r="T3253" s="418">
        <f>R3253=S3253</f>
        <v/>
      </c>
      <c r="U3253" s="418">
        <f>AND(MONTH(F3253)=MONTH(Y3253), YEAR(F3253)=YEAR(Y3253))</f>
        <v/>
      </c>
      <c r="V3253" s="418">
        <f>AND(AC3253&lt;&gt;"", 'Company information'!D$4&lt;&gt;"", RIGHT(SUBSTITUTE(AC3253,"-",""),9)=RIGHT(SUBSTITUTE('Company information'!D$4,"-",""),9))</f>
        <v/>
      </c>
      <c r="W3253" s="418">
        <f>AI3253-I3253</f>
        <v/>
      </c>
      <c r="X3253" s="455" t="n"/>
      <c r="Y3253" s="417" t="n"/>
      <c r="Z3253" s="418" t="n"/>
      <c r="AA3253" s="418" t="n"/>
      <c r="AB3253" s="418" t="n"/>
      <c r="AC3253" s="418" t="n"/>
      <c r="AD3253" s="418" t="n"/>
      <c r="AE3253" s="455" t="n"/>
      <c r="AF3253" s="455" t="n"/>
      <c r="AG3253" s="455" t="n"/>
      <c r="AH3253" s="455" t="n"/>
      <c r="AI3253" s="455" t="n"/>
      <c r="AJ3253" s="455" t="n"/>
      <c r="AK3253" s="455" t="n"/>
      <c r="AL3253" s="455" t="n"/>
      <c r="AM3253" s="455" t="n"/>
      <c r="AN3253" s="455" t="n"/>
      <c r="AO3253" s="455" t="n"/>
      <c r="AP3253" s="455" t="n"/>
      <c r="AQ3253" s="455" t="n"/>
      <c r="AR3253" s="418" t="n"/>
      <c r="AS3253" s="418" t="n"/>
      <c r="AT3253" s="418" t="n"/>
    </row>
    <row r="3254">
      <c r="A3254" s="417" t="n">
        <v>3245</v>
      </c>
      <c r="B3254" s="418" t="inlineStr"/>
      <c r="C3254" s="418" t="inlineStr">
        <is>
          <t>សេង វ៉ាង​ ខល័រ ព្រីនធីង ឯ.ក</t>
        </is>
      </c>
      <c r="D3254" s="418" t="inlineStr">
        <is>
          <t>L001-901638765</t>
        </is>
      </c>
      <c r="E3254" s="418" t="inlineStr">
        <is>
          <t>000002</t>
        </is>
      </c>
      <c r="F3254" s="419" t="n">
        <v>44135</v>
      </c>
      <c r="G3254" s="420" t="n">
        <v>1128078</v>
      </c>
      <c r="H3254" s="418" t="n"/>
      <c r="I3254" s="455" t="n">
        <v>1128078</v>
      </c>
      <c r="J3254" s="418">
        <f>IF(L3254&lt;&gt;"",L3254,K3254)</f>
        <v/>
      </c>
      <c r="K3254" s="418">
        <f>IF(AND(T3254=TRUE, U3254=TRUE, V3254=TRUE), IF(W3254&lt;-0.05, "អនុញ្ញាត (អ្នកផ្គត់ផ្គង់ប្រកាសខ្វះ)", "បានប្រកាស (អនុញ្ញាត)"), IF(AND(T3254=FALSE, U3254=FALSE, V3254=FALSE), "ព្យួរទុក (មិនមានទិន្នន័យ)", "ប្រកាសខុស (ព្យួរទុក)"))</f>
        <v/>
      </c>
      <c r="L3254" s="418" t="inlineStr"/>
      <c r="M3254" s="418" t="inlineStr"/>
      <c r="N3254" s="455" t="n"/>
      <c r="O3254" s="455">
        <f>IF(W3254&lt;0,AI3254,I3254)</f>
        <v/>
      </c>
      <c r="P3254" s="455">
        <f>I3254-O3254</f>
        <v/>
      </c>
      <c r="Q3254" s="418" t="n"/>
      <c r="R3254" s="418" t="inlineStr">
        <is>
          <t>000002</t>
        </is>
      </c>
      <c r="S3254" s="418" t="inlineStr"/>
      <c r="T3254" s="418">
        <f>R3254=S3254</f>
        <v/>
      </c>
      <c r="U3254" s="418">
        <f>AND(MONTH(F3254)=MONTH(Y3254), YEAR(F3254)=YEAR(Y3254))</f>
        <v/>
      </c>
      <c r="V3254" s="418">
        <f>AND(AC3254&lt;&gt;"", 'Company information'!D$4&lt;&gt;"", RIGHT(SUBSTITUTE(AC3254,"-",""),9)=RIGHT(SUBSTITUTE('Company information'!D$4,"-",""),9))</f>
        <v/>
      </c>
      <c r="W3254" s="418">
        <f>AI3254-I3254</f>
        <v/>
      </c>
      <c r="X3254" s="455" t="n"/>
      <c r="Y3254" s="417" t="n"/>
      <c r="Z3254" s="418" t="n"/>
      <c r="AA3254" s="418" t="n"/>
      <c r="AB3254" s="418" t="n"/>
      <c r="AC3254" s="418" t="n"/>
      <c r="AD3254" s="418" t="n"/>
      <c r="AE3254" s="455" t="n"/>
      <c r="AF3254" s="455" t="n"/>
      <c r="AG3254" s="455" t="n"/>
      <c r="AH3254" s="455" t="n"/>
      <c r="AI3254" s="455" t="n"/>
      <c r="AJ3254" s="455" t="n"/>
      <c r="AK3254" s="455" t="n"/>
      <c r="AL3254" s="455" t="n"/>
      <c r="AM3254" s="455" t="n"/>
      <c r="AN3254" s="455" t="n"/>
      <c r="AO3254" s="455" t="n"/>
      <c r="AP3254" s="455" t="n"/>
      <c r="AQ3254" s="455" t="n"/>
      <c r="AR3254" s="418" t="n"/>
      <c r="AS3254" s="418" t="n"/>
      <c r="AT3254" s="418" t="n"/>
    </row>
    <row r="3255">
      <c r="A3255" s="417" t="n">
        <v>3246</v>
      </c>
      <c r="B3255" s="418" t="inlineStr"/>
      <c r="C3255" s="418" t="inlineStr">
        <is>
          <t>ភីស៊ីអាយ សឺវីស</t>
        </is>
      </c>
      <c r="D3255" s="418" t="inlineStr">
        <is>
          <t>K010-901639639</t>
        </is>
      </c>
      <c r="E3255" s="418" t="inlineStr">
        <is>
          <t>2020/01199</t>
        </is>
      </c>
      <c r="F3255" s="419" t="n">
        <v>44131</v>
      </c>
      <c r="G3255" s="420" t="n">
        <v>81200</v>
      </c>
      <c r="H3255" s="418" t="n"/>
      <c r="I3255" s="455" t="n">
        <v>81200</v>
      </c>
      <c r="J3255" s="418">
        <f>IF(L3255&lt;&gt;"",L3255,K3255)</f>
        <v/>
      </c>
      <c r="K3255" s="418">
        <f>IF(AND(T3255=TRUE, U3255=TRUE, V3255=TRUE), IF(W3255&lt;-0.05, "អនុញ្ញាត (អ្នកផ្គត់ផ្គង់ប្រកាសខ្វះ)", "បានប្រកាស (អនុញ្ញាត)"), IF(AND(T3255=FALSE, U3255=FALSE, V3255=FALSE), "ព្យួរទុក (មិនមានទិន្នន័យ)", "ប្រកាសខុស (ព្យួរទុក)"))</f>
        <v/>
      </c>
      <c r="L3255" s="418" t="inlineStr"/>
      <c r="M3255" s="418" t="inlineStr"/>
      <c r="N3255" s="455" t="n"/>
      <c r="O3255" s="455">
        <f>IF(W3255&lt;0,AI3255,I3255)</f>
        <v/>
      </c>
      <c r="P3255" s="455">
        <f>I3255-O3255</f>
        <v/>
      </c>
      <c r="Q3255" s="418" t="n"/>
      <c r="R3255" s="418" t="inlineStr">
        <is>
          <t>2020/01199</t>
        </is>
      </c>
      <c r="S3255" s="418" t="inlineStr"/>
      <c r="T3255" s="418">
        <f>R3255=S3255</f>
        <v/>
      </c>
      <c r="U3255" s="418">
        <f>AND(MONTH(F3255)=MONTH(Y3255), YEAR(F3255)=YEAR(Y3255))</f>
        <v/>
      </c>
      <c r="V3255" s="418">
        <f>AND(AC3255&lt;&gt;"", 'Company information'!D$4&lt;&gt;"", RIGHT(SUBSTITUTE(AC3255,"-",""),9)=RIGHT(SUBSTITUTE('Company information'!D$4,"-",""),9))</f>
        <v/>
      </c>
      <c r="W3255" s="418">
        <f>AI3255-I3255</f>
        <v/>
      </c>
      <c r="X3255" s="455" t="n"/>
      <c r="Y3255" s="417" t="n"/>
      <c r="Z3255" s="418" t="n"/>
      <c r="AA3255" s="418" t="n"/>
      <c r="AB3255" s="418" t="n"/>
      <c r="AC3255" s="418" t="n"/>
      <c r="AD3255" s="418" t="n"/>
      <c r="AE3255" s="455" t="n"/>
      <c r="AF3255" s="455" t="n"/>
      <c r="AG3255" s="455" t="n"/>
      <c r="AH3255" s="455" t="n"/>
      <c r="AI3255" s="455" t="n"/>
      <c r="AJ3255" s="455" t="n"/>
      <c r="AK3255" s="455" t="n"/>
      <c r="AL3255" s="455" t="n"/>
      <c r="AM3255" s="455" t="n"/>
      <c r="AN3255" s="455" t="n"/>
      <c r="AO3255" s="455" t="n"/>
      <c r="AP3255" s="455" t="n"/>
      <c r="AQ3255" s="455" t="n"/>
      <c r="AR3255" s="418" t="n"/>
      <c r="AS3255" s="418" t="n"/>
      <c r="AT3255" s="418" t="n"/>
    </row>
    <row r="3256">
      <c r="A3256" s="417" t="n">
        <v>3247</v>
      </c>
      <c r="B3256" s="418" t="inlineStr"/>
      <c r="C3256" s="418" t="inlineStr">
        <is>
          <t>ហ្គោមី រីសាយឃល110</t>
        </is>
      </c>
      <c r="D3256" s="418" t="inlineStr">
        <is>
          <t>K010-901503890</t>
        </is>
      </c>
      <c r="E3256" s="418" t="inlineStr">
        <is>
          <t>GR-IN2020394</t>
        </is>
      </c>
      <c r="F3256" s="419" t="n">
        <v>44131</v>
      </c>
      <c r="G3256" s="420" t="n">
        <v>16240</v>
      </c>
      <c r="H3256" s="418" t="n"/>
      <c r="I3256" s="455" t="n">
        <v>16240</v>
      </c>
      <c r="J3256" s="418">
        <f>IF(L3256&lt;&gt;"",L3256,K3256)</f>
        <v/>
      </c>
      <c r="K3256" s="418">
        <f>IF(AND(T3256=TRUE, U3256=TRUE, V3256=TRUE), IF(W3256&lt;-0.05, "អនុញ្ញាត (អ្នកផ្គត់ផ្គង់ប្រកាសខ្វះ)", "បានប្រកាស (អនុញ្ញាត)"), IF(AND(T3256=FALSE, U3256=FALSE, V3256=FALSE), "ព្យួរទុក (មិនមានទិន្នន័យ)", "ប្រកាសខុស (ព្យួរទុក)"))</f>
        <v/>
      </c>
      <c r="L3256" s="418" t="inlineStr"/>
      <c r="M3256" s="418" t="inlineStr"/>
      <c r="N3256" s="455" t="n"/>
      <c r="O3256" s="455">
        <f>IF(W3256&lt;0,AI3256,I3256)</f>
        <v/>
      </c>
      <c r="P3256" s="455">
        <f>I3256-O3256</f>
        <v/>
      </c>
      <c r="Q3256" s="418" t="n"/>
      <c r="R3256" s="418" t="inlineStr">
        <is>
          <t>GR-IN2020394</t>
        </is>
      </c>
      <c r="S3256" s="418" t="inlineStr"/>
      <c r="T3256" s="418">
        <f>R3256=S3256</f>
        <v/>
      </c>
      <c r="U3256" s="418">
        <f>AND(MONTH(F3256)=MONTH(Y3256), YEAR(F3256)=YEAR(Y3256))</f>
        <v/>
      </c>
      <c r="V3256" s="418">
        <f>AND(AC3256&lt;&gt;"", 'Company information'!D$4&lt;&gt;"", RIGHT(SUBSTITUTE(AC3256,"-",""),9)=RIGHT(SUBSTITUTE('Company information'!D$4,"-",""),9))</f>
        <v/>
      </c>
      <c r="W3256" s="418">
        <f>AI3256-I3256</f>
        <v/>
      </c>
      <c r="X3256" s="455" t="n"/>
      <c r="Y3256" s="417" t="n"/>
      <c r="Z3256" s="418" t="n"/>
      <c r="AA3256" s="418" t="n"/>
      <c r="AB3256" s="418" t="n"/>
      <c r="AC3256" s="418" t="n"/>
      <c r="AD3256" s="418" t="n"/>
      <c r="AE3256" s="455" t="n"/>
      <c r="AF3256" s="455" t="n"/>
      <c r="AG3256" s="455" t="n"/>
      <c r="AH3256" s="455" t="n"/>
      <c r="AI3256" s="455" t="n"/>
      <c r="AJ3256" s="455" t="n"/>
      <c r="AK3256" s="455" t="n"/>
      <c r="AL3256" s="455" t="n"/>
      <c r="AM3256" s="455" t="n"/>
      <c r="AN3256" s="455" t="n"/>
      <c r="AO3256" s="455" t="n"/>
      <c r="AP3256" s="455" t="n"/>
      <c r="AQ3256" s="455" t="n"/>
      <c r="AR3256" s="418" t="n"/>
      <c r="AS3256" s="418" t="n"/>
      <c r="AT3256" s="418" t="n"/>
    </row>
    <row r="3257">
      <c r="A3257" s="417" t="n">
        <v>3248</v>
      </c>
      <c r="B3257" s="418" t="inlineStr"/>
      <c r="C3257" s="418" t="inlineStr">
        <is>
          <t>ប្យួរ៉ូ វេរីតាស (ខេមបូឌា) លីមីធីត</t>
        </is>
      </c>
      <c r="D3257" s="418" t="inlineStr">
        <is>
          <t>L001-107024462</t>
        </is>
      </c>
      <c r="E3257" s="418" t="inlineStr">
        <is>
          <t>59008911</t>
        </is>
      </c>
      <c r="F3257" s="419" t="n">
        <v>44131</v>
      </c>
      <c r="G3257" s="420" t="n">
        <v>60900</v>
      </c>
      <c r="H3257" s="418" t="n"/>
      <c r="I3257" s="455" t="n">
        <v>60900</v>
      </c>
      <c r="J3257" s="418">
        <f>IF(L3257&lt;&gt;"",L3257,K3257)</f>
        <v/>
      </c>
      <c r="K3257" s="418">
        <f>IF(AND(T3257=TRUE, U3257=TRUE, V3257=TRUE), IF(W3257&lt;-0.05, "អនុញ្ញាត (អ្នកផ្គត់ផ្គង់ប្រកាសខ្វះ)", "បានប្រកាស (អនុញ្ញាត)"), IF(AND(T3257=FALSE, U3257=FALSE, V3257=FALSE), "ព្យួរទុក (មិនមានទិន្នន័យ)", "ប្រកាសខុស (ព្យួរទុក)"))</f>
        <v/>
      </c>
      <c r="L3257" s="418" t="inlineStr"/>
      <c r="M3257" s="418" t="inlineStr"/>
      <c r="N3257" s="455" t="n"/>
      <c r="O3257" s="455">
        <f>IF(W3257&lt;0,AI3257,I3257)</f>
        <v/>
      </c>
      <c r="P3257" s="455">
        <f>I3257-O3257</f>
        <v/>
      </c>
      <c r="Q3257" s="418" t="n"/>
      <c r="R3257" s="418" t="inlineStr">
        <is>
          <t>59008911</t>
        </is>
      </c>
      <c r="S3257" s="418" t="inlineStr"/>
      <c r="T3257" s="418">
        <f>R3257=S3257</f>
        <v/>
      </c>
      <c r="U3257" s="418">
        <f>AND(MONTH(F3257)=MONTH(Y3257), YEAR(F3257)=YEAR(Y3257))</f>
        <v/>
      </c>
      <c r="V3257" s="418">
        <f>AND(AC3257&lt;&gt;"", 'Company information'!D$4&lt;&gt;"", RIGHT(SUBSTITUTE(AC3257,"-",""),9)=RIGHT(SUBSTITUTE('Company information'!D$4,"-",""),9))</f>
        <v/>
      </c>
      <c r="W3257" s="418">
        <f>AI3257-I3257</f>
        <v/>
      </c>
      <c r="X3257" s="455" t="n"/>
      <c r="Y3257" s="417" t="n"/>
      <c r="Z3257" s="418" t="n"/>
      <c r="AA3257" s="418" t="n"/>
      <c r="AB3257" s="418" t="n"/>
      <c r="AC3257" s="418" t="n"/>
      <c r="AD3257" s="418" t="n"/>
      <c r="AE3257" s="455" t="n"/>
      <c r="AF3257" s="455" t="n"/>
      <c r="AG3257" s="455" t="n"/>
      <c r="AH3257" s="455" t="n"/>
      <c r="AI3257" s="455" t="n"/>
      <c r="AJ3257" s="455" t="n"/>
      <c r="AK3257" s="455" t="n"/>
      <c r="AL3257" s="455" t="n"/>
      <c r="AM3257" s="455" t="n"/>
      <c r="AN3257" s="455" t="n"/>
      <c r="AO3257" s="455" t="n"/>
      <c r="AP3257" s="455" t="n"/>
      <c r="AQ3257" s="455" t="n"/>
      <c r="AR3257" s="418" t="n"/>
      <c r="AS3257" s="418" t="n"/>
      <c r="AT3257" s="418" t="n"/>
    </row>
    <row r="3258">
      <c r="A3258" s="417" t="n">
        <v>3249</v>
      </c>
      <c r="B3258" s="418" t="inlineStr"/>
      <c r="C3258" s="418" t="inlineStr">
        <is>
          <t>ប្យួរ៉ូ វេរីតាស (ខេមបូឌា) លីមីធីត</t>
        </is>
      </c>
      <c r="D3258" s="418" t="inlineStr">
        <is>
          <t>L001-107024462</t>
        </is>
      </c>
      <c r="E3258" s="418" t="inlineStr">
        <is>
          <t>59008910</t>
        </is>
      </c>
      <c r="F3258" s="419" t="n">
        <v>44131</v>
      </c>
      <c r="G3258" s="420" t="n">
        <v>60900</v>
      </c>
      <c r="H3258" s="418" t="n"/>
      <c r="I3258" s="455" t="n">
        <v>60900</v>
      </c>
      <c r="J3258" s="418">
        <f>IF(L3258&lt;&gt;"",L3258,K3258)</f>
        <v/>
      </c>
      <c r="K3258" s="418">
        <f>IF(AND(T3258=TRUE, U3258=TRUE, V3258=TRUE), IF(W3258&lt;-0.05, "អនុញ្ញាត (អ្នកផ្គត់ផ្គង់ប្រកាសខ្វះ)", "បានប្រកាស (អនុញ្ញាត)"), IF(AND(T3258=FALSE, U3258=FALSE, V3258=FALSE), "ព្យួរទុក (មិនមានទិន្នន័យ)", "ប្រកាសខុស (ព្យួរទុក)"))</f>
        <v/>
      </c>
      <c r="L3258" s="418" t="inlineStr"/>
      <c r="M3258" s="418" t="inlineStr"/>
      <c r="N3258" s="455" t="n"/>
      <c r="O3258" s="455">
        <f>IF(W3258&lt;0,AI3258,I3258)</f>
        <v/>
      </c>
      <c r="P3258" s="455">
        <f>I3258-O3258</f>
        <v/>
      </c>
      <c r="Q3258" s="418" t="n"/>
      <c r="R3258" s="418" t="inlineStr">
        <is>
          <t>59008910</t>
        </is>
      </c>
      <c r="S3258" s="418" t="inlineStr"/>
      <c r="T3258" s="418">
        <f>R3258=S3258</f>
        <v/>
      </c>
      <c r="U3258" s="418">
        <f>AND(MONTH(F3258)=MONTH(Y3258), YEAR(F3258)=YEAR(Y3258))</f>
        <v/>
      </c>
      <c r="V3258" s="418">
        <f>AND(AC3258&lt;&gt;"", 'Company information'!D$4&lt;&gt;"", RIGHT(SUBSTITUTE(AC3258,"-",""),9)=RIGHT(SUBSTITUTE('Company information'!D$4,"-",""),9))</f>
        <v/>
      </c>
      <c r="W3258" s="418">
        <f>AI3258-I3258</f>
        <v/>
      </c>
      <c r="X3258" s="455" t="n"/>
      <c r="Y3258" s="417" t="n"/>
      <c r="Z3258" s="418" t="n"/>
      <c r="AA3258" s="418" t="n"/>
      <c r="AB3258" s="418" t="n"/>
      <c r="AC3258" s="418" t="n"/>
      <c r="AD3258" s="418" t="n"/>
      <c r="AE3258" s="455" t="n"/>
      <c r="AF3258" s="455" t="n"/>
      <c r="AG3258" s="455" t="n"/>
      <c r="AH3258" s="455" t="n"/>
      <c r="AI3258" s="455" t="n"/>
      <c r="AJ3258" s="455" t="n"/>
      <c r="AK3258" s="455" t="n"/>
      <c r="AL3258" s="455" t="n"/>
      <c r="AM3258" s="455" t="n"/>
      <c r="AN3258" s="455" t="n"/>
      <c r="AO3258" s="455" t="n"/>
      <c r="AP3258" s="455" t="n"/>
      <c r="AQ3258" s="455" t="n"/>
      <c r="AR3258" s="418" t="n"/>
      <c r="AS3258" s="418" t="n"/>
      <c r="AT3258" s="418" t="n"/>
    </row>
    <row r="3259">
      <c r="A3259" s="417" t="n">
        <v>3250</v>
      </c>
      <c r="B3259" s="418" t="inlineStr"/>
      <c r="C3259" s="418" t="inlineStr">
        <is>
          <t>ស៊ីងហ្គាពួរ កាតុង (ខេមបូឌា)</t>
        </is>
      </c>
      <c r="D3259" s="418" t="inlineStr">
        <is>
          <t>L001-100121322</t>
        </is>
      </c>
      <c r="E3259" s="418" t="inlineStr">
        <is>
          <t>V0014698</t>
        </is>
      </c>
      <c r="F3259" s="419" t="n">
        <v>43840</v>
      </c>
      <c r="G3259" s="420" t="n">
        <v>668305</v>
      </c>
      <c r="H3259" s="418" t="n"/>
      <c r="I3259" s="455" t="n">
        <v>668305</v>
      </c>
      <c r="J3259" s="418">
        <f>IF(L3259&lt;&gt;"",L3259,K3259)</f>
        <v/>
      </c>
      <c r="K3259" s="418">
        <f>IF(AND(T3259=TRUE, U3259=TRUE, V3259=TRUE), IF(W3259&lt;-0.05, "អនុញ្ញាត (អ្នកផ្គត់ផ្គង់ប្រកាសខ្វះ)", "បានប្រកាស (អនុញ្ញាត)"), IF(AND(T3259=FALSE, U3259=FALSE, V3259=FALSE), "ព្យួរទុក (មិនមានទិន្នន័យ)", "ប្រកាសខុស (ព្យួរទុក)"))</f>
        <v/>
      </c>
      <c r="L3259" s="418" t="inlineStr"/>
      <c r="M3259" s="418" t="inlineStr"/>
      <c r="N3259" s="455" t="n"/>
      <c r="O3259" s="455">
        <f>IF(W3259&lt;0,AI3259,I3259)</f>
        <v/>
      </c>
      <c r="P3259" s="455">
        <f>I3259-O3259</f>
        <v/>
      </c>
      <c r="Q3259" s="418" t="n"/>
      <c r="R3259" s="418" t="inlineStr">
        <is>
          <t>V0014698</t>
        </is>
      </c>
      <c r="S3259" s="418" t="inlineStr"/>
      <c r="T3259" s="418">
        <f>R3259=S3259</f>
        <v/>
      </c>
      <c r="U3259" s="418">
        <f>AND(MONTH(F3259)=MONTH(Y3259), YEAR(F3259)=YEAR(Y3259))</f>
        <v/>
      </c>
      <c r="V3259" s="418">
        <f>AND(AC3259&lt;&gt;"", 'Company information'!D$4&lt;&gt;"", RIGHT(SUBSTITUTE(AC3259,"-",""),9)=RIGHT(SUBSTITUTE('Company information'!D$4,"-",""),9))</f>
        <v/>
      </c>
      <c r="W3259" s="418">
        <f>AI3259-I3259</f>
        <v/>
      </c>
      <c r="X3259" s="455" t="n"/>
      <c r="Y3259" s="417" t="n"/>
      <c r="Z3259" s="418" t="n"/>
      <c r="AA3259" s="418" t="n"/>
      <c r="AB3259" s="418" t="n"/>
      <c r="AC3259" s="418" t="n"/>
      <c r="AD3259" s="418" t="n"/>
      <c r="AE3259" s="455" t="n"/>
      <c r="AF3259" s="455" t="n"/>
      <c r="AG3259" s="455" t="n"/>
      <c r="AH3259" s="455" t="n"/>
      <c r="AI3259" s="455" t="n"/>
      <c r="AJ3259" s="455" t="n"/>
      <c r="AK3259" s="455" t="n"/>
      <c r="AL3259" s="455" t="n"/>
      <c r="AM3259" s="455" t="n"/>
      <c r="AN3259" s="455" t="n"/>
      <c r="AO3259" s="455" t="n"/>
      <c r="AP3259" s="455" t="n"/>
      <c r="AQ3259" s="455" t="n"/>
      <c r="AR3259" s="418" t="n"/>
      <c r="AS3259" s="418" t="n"/>
      <c r="AT3259" s="418" t="n"/>
    </row>
    <row r="3260">
      <c r="A3260" s="417" t="n">
        <v>3251</v>
      </c>
      <c r="B3260" s="418" t="inlineStr"/>
      <c r="C3260" s="418" t="inlineStr">
        <is>
          <t>កំពង់ផែស្វយ័តភ្នំពេញ "ក.ស.ភ"</t>
        </is>
      </c>
      <c r="D3260" s="418" t="inlineStr">
        <is>
          <t>L001-100044999</t>
        </is>
      </c>
      <c r="E3260" s="418" t="inlineStr">
        <is>
          <t>INV20201050617</t>
        </is>
      </c>
      <c r="F3260" s="419" t="n">
        <v>44130</v>
      </c>
      <c r="G3260" s="420" t="n">
        <v>87464</v>
      </c>
      <c r="H3260" s="418" t="n"/>
      <c r="I3260" s="455" t="n">
        <v>87464</v>
      </c>
      <c r="J3260" s="418">
        <f>IF(L3260&lt;&gt;"",L3260,K3260)</f>
        <v/>
      </c>
      <c r="K3260" s="418">
        <f>IF(AND(T3260=TRUE, U3260=TRUE, V3260=TRUE), IF(W3260&lt;-0.05, "អនុញ្ញាត (អ្នកផ្គត់ផ្គង់ប្រកាសខ្វះ)", "បានប្រកាស (អនុញ្ញាត)"), IF(AND(T3260=FALSE, U3260=FALSE, V3260=FALSE), "ព្យួរទុក (មិនមានទិន្នន័យ)", "ប្រកាសខុស (ព្យួរទុក)"))</f>
        <v/>
      </c>
      <c r="L3260" s="418" t="inlineStr"/>
      <c r="M3260" s="418" t="inlineStr"/>
      <c r="N3260" s="455" t="n"/>
      <c r="O3260" s="455">
        <f>IF(W3260&lt;0,AI3260,I3260)</f>
        <v/>
      </c>
      <c r="P3260" s="455">
        <f>I3260-O3260</f>
        <v/>
      </c>
      <c r="Q3260" s="418" t="n"/>
      <c r="R3260" s="418" t="inlineStr">
        <is>
          <t>INV20201050617</t>
        </is>
      </c>
      <c r="S3260" s="418" t="inlineStr"/>
      <c r="T3260" s="418">
        <f>R3260=S3260</f>
        <v/>
      </c>
      <c r="U3260" s="418">
        <f>AND(MONTH(F3260)=MONTH(Y3260), YEAR(F3260)=YEAR(Y3260))</f>
        <v/>
      </c>
      <c r="V3260" s="418">
        <f>AND(AC3260&lt;&gt;"", 'Company information'!D$4&lt;&gt;"", RIGHT(SUBSTITUTE(AC3260,"-",""),9)=RIGHT(SUBSTITUTE('Company information'!D$4,"-",""),9))</f>
        <v/>
      </c>
      <c r="W3260" s="418">
        <f>AI3260-I3260</f>
        <v/>
      </c>
      <c r="X3260" s="455" t="n"/>
      <c r="Y3260" s="417" t="n"/>
      <c r="Z3260" s="418" t="n"/>
      <c r="AA3260" s="418" t="n"/>
      <c r="AB3260" s="418" t="n"/>
      <c r="AC3260" s="418" t="n"/>
      <c r="AD3260" s="418" t="n"/>
      <c r="AE3260" s="455" t="n"/>
      <c r="AF3260" s="455" t="n"/>
      <c r="AG3260" s="455" t="n"/>
      <c r="AH3260" s="455" t="n"/>
      <c r="AI3260" s="455" t="n"/>
      <c r="AJ3260" s="455" t="n"/>
      <c r="AK3260" s="455" t="n"/>
      <c r="AL3260" s="455" t="n"/>
      <c r="AM3260" s="455" t="n"/>
      <c r="AN3260" s="455" t="n"/>
      <c r="AO3260" s="455" t="n"/>
      <c r="AP3260" s="455" t="n"/>
      <c r="AQ3260" s="455" t="n"/>
      <c r="AR3260" s="418" t="n"/>
      <c r="AS3260" s="418" t="n"/>
      <c r="AT3260" s="418" t="n"/>
    </row>
    <row r="3261">
      <c r="A3261" s="417" t="n">
        <v>3252</v>
      </c>
      <c r="B3261" s="418" t="inlineStr"/>
      <c r="C3261" s="418" t="inlineStr">
        <is>
          <t>កំពង់ផែស្វយ័តភ្នំពេញ "ក.ស.ភ"</t>
        </is>
      </c>
      <c r="D3261" s="418" t="inlineStr">
        <is>
          <t>L001-100044999</t>
        </is>
      </c>
      <c r="E3261" s="418" t="inlineStr">
        <is>
          <t>INV20201050615</t>
        </is>
      </c>
      <c r="F3261" s="419" t="n">
        <v>44130</v>
      </c>
      <c r="G3261" s="420" t="n">
        <v>87464</v>
      </c>
      <c r="H3261" s="418" t="n"/>
      <c r="I3261" s="455" t="n">
        <v>87464</v>
      </c>
      <c r="J3261" s="418">
        <f>IF(L3261&lt;&gt;"",L3261,K3261)</f>
        <v/>
      </c>
      <c r="K3261" s="418">
        <f>IF(AND(T3261=TRUE, U3261=TRUE, V3261=TRUE), IF(W3261&lt;-0.05, "អនុញ្ញាត (អ្នកផ្គត់ផ្គង់ប្រកាសខ្វះ)", "បានប្រកាស (អនុញ្ញាត)"), IF(AND(T3261=FALSE, U3261=FALSE, V3261=FALSE), "ព្យួរទុក (មិនមានទិន្នន័យ)", "ប្រកាសខុស (ព្យួរទុក)"))</f>
        <v/>
      </c>
      <c r="L3261" s="418" t="inlineStr"/>
      <c r="M3261" s="418" t="inlineStr"/>
      <c r="N3261" s="455" t="n"/>
      <c r="O3261" s="455">
        <f>IF(W3261&lt;0,AI3261,I3261)</f>
        <v/>
      </c>
      <c r="P3261" s="455">
        <f>I3261-O3261</f>
        <v/>
      </c>
      <c r="Q3261" s="418" t="n"/>
      <c r="R3261" s="418" t="inlineStr">
        <is>
          <t>INV20201050615</t>
        </is>
      </c>
      <c r="S3261" s="418" t="inlineStr"/>
      <c r="T3261" s="418">
        <f>R3261=S3261</f>
        <v/>
      </c>
      <c r="U3261" s="418">
        <f>AND(MONTH(F3261)=MONTH(Y3261), YEAR(F3261)=YEAR(Y3261))</f>
        <v/>
      </c>
      <c r="V3261" s="418">
        <f>AND(AC3261&lt;&gt;"", 'Company information'!D$4&lt;&gt;"", RIGHT(SUBSTITUTE(AC3261,"-",""),9)=RIGHT(SUBSTITUTE('Company information'!D$4,"-",""),9))</f>
        <v/>
      </c>
      <c r="W3261" s="418">
        <f>AI3261-I3261</f>
        <v/>
      </c>
      <c r="X3261" s="455" t="n"/>
      <c r="Y3261" s="417" t="n"/>
      <c r="Z3261" s="418" t="n"/>
      <c r="AA3261" s="418" t="n"/>
      <c r="AB3261" s="418" t="n"/>
      <c r="AC3261" s="418" t="n"/>
      <c r="AD3261" s="418" t="n"/>
      <c r="AE3261" s="455" t="n"/>
      <c r="AF3261" s="455" t="n"/>
      <c r="AG3261" s="455" t="n"/>
      <c r="AH3261" s="455" t="n"/>
      <c r="AI3261" s="455" t="n"/>
      <c r="AJ3261" s="455" t="n"/>
      <c r="AK3261" s="455" t="n"/>
      <c r="AL3261" s="455" t="n"/>
      <c r="AM3261" s="455" t="n"/>
      <c r="AN3261" s="455" t="n"/>
      <c r="AO3261" s="455" t="n"/>
      <c r="AP3261" s="455" t="n"/>
      <c r="AQ3261" s="455" t="n"/>
      <c r="AR3261" s="418" t="n"/>
      <c r="AS3261" s="418" t="n"/>
      <c r="AT3261" s="418" t="n"/>
    </row>
    <row r="3262">
      <c r="A3262" s="417" t="n">
        <v>3253</v>
      </c>
      <c r="B3262" s="418" t="inlineStr"/>
      <c r="C3262" s="418" t="inlineStr">
        <is>
          <t>ជា យូ អាង ផេកខេកជីង មេធៀរៀល (ខេមបូឌា) ឯ.ក</t>
        </is>
      </c>
      <c r="D3262" s="418" t="inlineStr">
        <is>
          <t>L001-901903560</t>
        </is>
      </c>
      <c r="E3262" s="418" t="inlineStr">
        <is>
          <t>JYA202000134</t>
        </is>
      </c>
      <c r="F3262" s="419" t="n">
        <v>44130</v>
      </c>
      <c r="G3262" s="420" t="n">
        <v>8021090</v>
      </c>
      <c r="H3262" s="418" t="n"/>
      <c r="I3262" s="455" t="n">
        <v>8021090</v>
      </c>
      <c r="J3262" s="418">
        <f>IF(L3262&lt;&gt;"",L3262,K3262)</f>
        <v/>
      </c>
      <c r="K3262" s="418">
        <f>IF(AND(T3262=TRUE, U3262=TRUE, V3262=TRUE), IF(W3262&lt;-0.05, "អនុញ្ញាត (អ្នកផ្គត់ផ្គង់ប្រកាសខ្វះ)", "បានប្រកាស (អនុញ្ញាត)"), IF(AND(T3262=FALSE, U3262=FALSE, V3262=FALSE), "ព្យួរទុក (មិនមានទិន្នន័យ)", "ប្រកាសខុស (ព្យួរទុក)"))</f>
        <v/>
      </c>
      <c r="L3262" s="418" t="inlineStr"/>
      <c r="M3262" s="418" t="inlineStr"/>
      <c r="N3262" s="455" t="n"/>
      <c r="O3262" s="455">
        <f>IF(W3262&lt;0,AI3262,I3262)</f>
        <v/>
      </c>
      <c r="P3262" s="455">
        <f>I3262-O3262</f>
        <v/>
      </c>
      <c r="Q3262" s="418" t="n"/>
      <c r="R3262" s="418" t="inlineStr">
        <is>
          <t>JYA202000134</t>
        </is>
      </c>
      <c r="S3262" s="418" t="inlineStr"/>
      <c r="T3262" s="418">
        <f>R3262=S3262</f>
        <v/>
      </c>
      <c r="U3262" s="418">
        <f>AND(MONTH(F3262)=MONTH(Y3262), YEAR(F3262)=YEAR(Y3262))</f>
        <v/>
      </c>
      <c r="V3262" s="418">
        <f>AND(AC3262&lt;&gt;"", 'Company information'!D$4&lt;&gt;"", RIGHT(SUBSTITUTE(AC3262,"-",""),9)=RIGHT(SUBSTITUTE('Company information'!D$4,"-",""),9))</f>
        <v/>
      </c>
      <c r="W3262" s="418">
        <f>AI3262-I3262</f>
        <v/>
      </c>
      <c r="X3262" s="455" t="n"/>
      <c r="Y3262" s="417" t="n"/>
      <c r="Z3262" s="418" t="n"/>
      <c r="AA3262" s="418" t="n"/>
      <c r="AB3262" s="418" t="n"/>
      <c r="AC3262" s="418" t="n"/>
      <c r="AD3262" s="418" t="n"/>
      <c r="AE3262" s="455" t="n"/>
      <c r="AF3262" s="455" t="n"/>
      <c r="AG3262" s="455" t="n"/>
      <c r="AH3262" s="455" t="n"/>
      <c r="AI3262" s="455" t="n"/>
      <c r="AJ3262" s="455" t="n"/>
      <c r="AK3262" s="455" t="n"/>
      <c r="AL3262" s="455" t="n"/>
      <c r="AM3262" s="455" t="n"/>
      <c r="AN3262" s="455" t="n"/>
      <c r="AO3262" s="455" t="n"/>
      <c r="AP3262" s="455" t="n"/>
      <c r="AQ3262" s="455" t="n"/>
      <c r="AR3262" s="418" t="n"/>
      <c r="AS3262" s="418" t="n"/>
      <c r="AT3262" s="418" t="n"/>
    </row>
    <row r="3263">
      <c r="A3263" s="417" t="n">
        <v>3254</v>
      </c>
      <c r="B3263" s="418" t="inlineStr"/>
      <c r="C3263" s="418" t="inlineStr">
        <is>
          <t>ស៊ីងហ្គាពួរ កាតុង (ខេមបូឌា)</t>
        </is>
      </c>
      <c r="D3263" s="418" t="inlineStr">
        <is>
          <t>L001-100121322</t>
        </is>
      </c>
      <c r="E3263" s="418" t="inlineStr">
        <is>
          <t>V0014684</t>
        </is>
      </c>
      <c r="F3263" s="419" t="n">
        <v>44130</v>
      </c>
      <c r="G3263" s="420" t="n">
        <v>262186</v>
      </c>
      <c r="H3263" s="418" t="n"/>
      <c r="I3263" s="455" t="n">
        <v>262186</v>
      </c>
      <c r="J3263" s="418">
        <f>IF(L3263&lt;&gt;"",L3263,K3263)</f>
        <v/>
      </c>
      <c r="K3263" s="418">
        <f>IF(AND(T3263=TRUE, U3263=TRUE, V3263=TRUE), IF(W3263&lt;-0.05, "អនុញ្ញាត (អ្នកផ្គត់ផ្គង់ប្រកាសខ្វះ)", "បានប្រកាស (អនុញ្ញាត)"), IF(AND(T3263=FALSE, U3263=FALSE, V3263=FALSE), "ព្យួរទុក (មិនមានទិន្នន័យ)", "ប្រកាសខុស (ព្យួរទុក)"))</f>
        <v/>
      </c>
      <c r="L3263" s="418" t="inlineStr"/>
      <c r="M3263" s="418" t="inlineStr"/>
      <c r="N3263" s="455" t="n"/>
      <c r="O3263" s="455">
        <f>IF(W3263&lt;0,AI3263,I3263)</f>
        <v/>
      </c>
      <c r="P3263" s="455">
        <f>I3263-O3263</f>
        <v/>
      </c>
      <c r="Q3263" s="418" t="n"/>
      <c r="R3263" s="418" t="inlineStr">
        <is>
          <t>V0014684</t>
        </is>
      </c>
      <c r="S3263" s="418" t="inlineStr"/>
      <c r="T3263" s="418">
        <f>R3263=S3263</f>
        <v/>
      </c>
      <c r="U3263" s="418">
        <f>AND(MONTH(F3263)=MONTH(Y3263), YEAR(F3263)=YEAR(Y3263))</f>
        <v/>
      </c>
      <c r="V3263" s="418">
        <f>AND(AC3263&lt;&gt;"", 'Company information'!D$4&lt;&gt;"", RIGHT(SUBSTITUTE(AC3263,"-",""),9)=RIGHT(SUBSTITUTE('Company information'!D$4,"-",""),9))</f>
        <v/>
      </c>
      <c r="W3263" s="418">
        <f>AI3263-I3263</f>
        <v/>
      </c>
      <c r="X3263" s="455" t="n"/>
      <c r="Y3263" s="417" t="n"/>
      <c r="Z3263" s="418" t="n"/>
      <c r="AA3263" s="418" t="n"/>
      <c r="AB3263" s="418" t="n"/>
      <c r="AC3263" s="418" t="n"/>
      <c r="AD3263" s="418" t="n"/>
      <c r="AE3263" s="455" t="n"/>
      <c r="AF3263" s="455" t="n"/>
      <c r="AG3263" s="455" t="n"/>
      <c r="AH3263" s="455" t="n"/>
      <c r="AI3263" s="455" t="n"/>
      <c r="AJ3263" s="455" t="n"/>
      <c r="AK3263" s="455" t="n"/>
      <c r="AL3263" s="455" t="n"/>
      <c r="AM3263" s="455" t="n"/>
      <c r="AN3263" s="455" t="n"/>
      <c r="AO3263" s="455" t="n"/>
      <c r="AP3263" s="455" t="n"/>
      <c r="AQ3263" s="455" t="n"/>
      <c r="AR3263" s="418" t="n"/>
      <c r="AS3263" s="418" t="n"/>
      <c r="AT3263" s="418" t="n"/>
    </row>
    <row r="3264">
      <c r="A3264" s="417" t="n">
        <v>3255</v>
      </c>
      <c r="B3264" s="418" t="inlineStr"/>
      <c r="C3264" s="418" t="inlineStr">
        <is>
          <t>ស៊ីងហ្គាពួរ កាតុង (ខេមបូឌា)</t>
        </is>
      </c>
      <c r="D3264" s="418" t="inlineStr">
        <is>
          <t>L001-100121322</t>
        </is>
      </c>
      <c r="E3264" s="418" t="inlineStr">
        <is>
          <t>V0014683</t>
        </is>
      </c>
      <c r="F3264" s="419" t="n">
        <v>44130</v>
      </c>
      <c r="G3264" s="420" t="n">
        <v>55027</v>
      </c>
      <c r="H3264" s="418" t="n"/>
      <c r="I3264" s="455" t="n">
        <v>55027</v>
      </c>
      <c r="J3264" s="418">
        <f>IF(L3264&lt;&gt;"",L3264,K3264)</f>
        <v/>
      </c>
      <c r="K3264" s="418">
        <f>IF(AND(T3264=TRUE, U3264=TRUE, V3264=TRUE), IF(W3264&lt;-0.05, "អនុញ្ញាត (អ្នកផ្គត់ផ្គង់ប្រកាសខ្វះ)", "បានប្រកាស (អនុញ្ញាត)"), IF(AND(T3264=FALSE, U3264=FALSE, V3264=FALSE), "ព្យួរទុក (មិនមានទិន្នន័យ)", "ប្រកាសខុស (ព្យួរទុក)"))</f>
        <v/>
      </c>
      <c r="L3264" s="418" t="inlineStr"/>
      <c r="M3264" s="418" t="inlineStr"/>
      <c r="N3264" s="455" t="n"/>
      <c r="O3264" s="455">
        <f>IF(W3264&lt;0,AI3264,I3264)</f>
        <v/>
      </c>
      <c r="P3264" s="455">
        <f>I3264-O3264</f>
        <v/>
      </c>
      <c r="Q3264" s="418" t="n"/>
      <c r="R3264" s="418" t="inlineStr">
        <is>
          <t>V0014683</t>
        </is>
      </c>
      <c r="S3264" s="418" t="inlineStr"/>
      <c r="T3264" s="418">
        <f>R3264=S3264</f>
        <v/>
      </c>
      <c r="U3264" s="418">
        <f>AND(MONTH(F3264)=MONTH(Y3264), YEAR(F3264)=YEAR(Y3264))</f>
        <v/>
      </c>
      <c r="V3264" s="418">
        <f>AND(AC3264&lt;&gt;"", 'Company information'!D$4&lt;&gt;"", RIGHT(SUBSTITUTE(AC3264,"-",""),9)=RIGHT(SUBSTITUTE('Company information'!D$4,"-",""),9))</f>
        <v/>
      </c>
      <c r="W3264" s="418">
        <f>AI3264-I3264</f>
        <v/>
      </c>
      <c r="X3264" s="455" t="n"/>
      <c r="Y3264" s="417" t="n"/>
      <c r="Z3264" s="418" t="n"/>
      <c r="AA3264" s="418" t="n"/>
      <c r="AB3264" s="418" t="n"/>
      <c r="AC3264" s="418" t="n"/>
      <c r="AD3264" s="418" t="n"/>
      <c r="AE3264" s="455" t="n"/>
      <c r="AF3264" s="455" t="n"/>
      <c r="AG3264" s="455" t="n"/>
      <c r="AH3264" s="455" t="n"/>
      <c r="AI3264" s="455" t="n"/>
      <c r="AJ3264" s="455" t="n"/>
      <c r="AK3264" s="455" t="n"/>
      <c r="AL3264" s="455" t="n"/>
      <c r="AM3264" s="455" t="n"/>
      <c r="AN3264" s="455" t="n"/>
      <c r="AO3264" s="455" t="n"/>
      <c r="AP3264" s="455" t="n"/>
      <c r="AQ3264" s="455" t="n"/>
      <c r="AR3264" s="418" t="n"/>
      <c r="AS3264" s="418" t="n"/>
      <c r="AT3264" s="418" t="n"/>
    </row>
    <row r="3265">
      <c r="A3265" s="417" t="n">
        <v>3256</v>
      </c>
      <c r="B3265" s="418" t="inlineStr"/>
      <c r="C3265" s="418" t="inlineStr">
        <is>
          <t>ស៊ីងហ្គាពួរ កាតុង (ខេមបូឌា)</t>
        </is>
      </c>
      <c r="D3265" s="418" t="inlineStr">
        <is>
          <t>L001-100121322</t>
        </is>
      </c>
      <c r="E3265" s="418" t="inlineStr">
        <is>
          <t>V0014682</t>
        </is>
      </c>
      <c r="F3265" s="419" t="n">
        <v>44130</v>
      </c>
      <c r="G3265" s="420" t="n">
        <v>334386</v>
      </c>
      <c r="H3265" s="418" t="n"/>
      <c r="I3265" s="455" t="n">
        <v>334386</v>
      </c>
      <c r="J3265" s="418">
        <f>IF(L3265&lt;&gt;"",L3265,K3265)</f>
        <v/>
      </c>
      <c r="K3265" s="418">
        <f>IF(AND(T3265=TRUE, U3265=TRUE, V3265=TRUE), IF(W3265&lt;-0.05, "អនុញ្ញាត (អ្នកផ្គត់ផ្គង់ប្រកាសខ្វះ)", "បានប្រកាស (អនុញ្ញាត)"), IF(AND(T3265=FALSE, U3265=FALSE, V3265=FALSE), "ព្យួរទុក (មិនមានទិន្នន័យ)", "ប្រកាសខុស (ព្យួរទុក)"))</f>
        <v/>
      </c>
      <c r="L3265" s="418" t="inlineStr"/>
      <c r="M3265" s="418" t="inlineStr"/>
      <c r="N3265" s="455" t="n"/>
      <c r="O3265" s="455">
        <f>IF(W3265&lt;0,AI3265,I3265)</f>
        <v/>
      </c>
      <c r="P3265" s="455">
        <f>I3265-O3265</f>
        <v/>
      </c>
      <c r="Q3265" s="418" t="n"/>
      <c r="R3265" s="418" t="inlineStr">
        <is>
          <t>V0014682</t>
        </is>
      </c>
      <c r="S3265" s="418" t="inlineStr"/>
      <c r="T3265" s="418">
        <f>R3265=S3265</f>
        <v/>
      </c>
      <c r="U3265" s="418">
        <f>AND(MONTH(F3265)=MONTH(Y3265), YEAR(F3265)=YEAR(Y3265))</f>
        <v/>
      </c>
      <c r="V3265" s="418">
        <f>AND(AC3265&lt;&gt;"", 'Company information'!D$4&lt;&gt;"", RIGHT(SUBSTITUTE(AC3265,"-",""),9)=RIGHT(SUBSTITUTE('Company information'!D$4,"-",""),9))</f>
        <v/>
      </c>
      <c r="W3265" s="418">
        <f>AI3265-I3265</f>
        <v/>
      </c>
      <c r="X3265" s="455" t="n"/>
      <c r="Y3265" s="417" t="n"/>
      <c r="Z3265" s="418" t="n"/>
      <c r="AA3265" s="418" t="n"/>
      <c r="AB3265" s="418" t="n"/>
      <c r="AC3265" s="418" t="n"/>
      <c r="AD3265" s="418" t="n"/>
      <c r="AE3265" s="455" t="n"/>
      <c r="AF3265" s="455" t="n"/>
      <c r="AG3265" s="455" t="n"/>
      <c r="AH3265" s="455" t="n"/>
      <c r="AI3265" s="455" t="n"/>
      <c r="AJ3265" s="455" t="n"/>
      <c r="AK3265" s="455" t="n"/>
      <c r="AL3265" s="455" t="n"/>
      <c r="AM3265" s="455" t="n"/>
      <c r="AN3265" s="455" t="n"/>
      <c r="AO3265" s="455" t="n"/>
      <c r="AP3265" s="455" t="n"/>
      <c r="AQ3265" s="455" t="n"/>
      <c r="AR3265" s="418" t="n"/>
      <c r="AS3265" s="418" t="n"/>
      <c r="AT3265" s="418" t="n"/>
    </row>
    <row r="3266">
      <c r="A3266" s="417" t="n">
        <v>3257</v>
      </c>
      <c r="B3266" s="418" t="inlineStr"/>
      <c r="C3266" s="418" t="inlineStr">
        <is>
          <t>ស៊ីងហ្គាពួរ កាតុង (ខេមបូឌា)</t>
        </is>
      </c>
      <c r="D3266" s="418" t="inlineStr">
        <is>
          <t>L001-100121322</t>
        </is>
      </c>
      <c r="E3266" s="418" t="inlineStr">
        <is>
          <t>V0014681</t>
        </is>
      </c>
      <c r="F3266" s="419" t="n">
        <v>44130</v>
      </c>
      <c r="G3266" s="420" t="n">
        <v>119887</v>
      </c>
      <c r="H3266" s="418" t="n"/>
      <c r="I3266" s="455" t="n">
        <v>119887</v>
      </c>
      <c r="J3266" s="418">
        <f>IF(L3266&lt;&gt;"",L3266,K3266)</f>
        <v/>
      </c>
      <c r="K3266" s="418">
        <f>IF(AND(T3266=TRUE, U3266=TRUE, V3266=TRUE), IF(W3266&lt;-0.05, "អនុញ្ញាត (អ្នកផ្គត់ផ្គង់ប្រកាសខ្វះ)", "បានប្រកាស (អនុញ្ញាត)"), IF(AND(T3266=FALSE, U3266=FALSE, V3266=FALSE), "ព្យួរទុក (មិនមានទិន្នន័យ)", "ប្រកាសខុស (ព្យួរទុក)"))</f>
        <v/>
      </c>
      <c r="L3266" s="418" t="inlineStr"/>
      <c r="M3266" s="418" t="inlineStr"/>
      <c r="N3266" s="455" t="n"/>
      <c r="O3266" s="455">
        <f>IF(W3266&lt;0,AI3266,I3266)</f>
        <v/>
      </c>
      <c r="P3266" s="455">
        <f>I3266-O3266</f>
        <v/>
      </c>
      <c r="Q3266" s="418" t="n"/>
      <c r="R3266" s="418" t="inlineStr">
        <is>
          <t>V0014681</t>
        </is>
      </c>
      <c r="S3266" s="418" t="inlineStr"/>
      <c r="T3266" s="418">
        <f>R3266=S3266</f>
        <v/>
      </c>
      <c r="U3266" s="418">
        <f>AND(MONTH(F3266)=MONTH(Y3266), YEAR(F3266)=YEAR(Y3266))</f>
        <v/>
      </c>
      <c r="V3266" s="418">
        <f>AND(AC3266&lt;&gt;"", 'Company information'!D$4&lt;&gt;"", RIGHT(SUBSTITUTE(AC3266,"-",""),9)=RIGHT(SUBSTITUTE('Company information'!D$4,"-",""),9))</f>
        <v/>
      </c>
      <c r="W3266" s="418">
        <f>AI3266-I3266</f>
        <v/>
      </c>
      <c r="X3266" s="455" t="n"/>
      <c r="Y3266" s="417" t="n"/>
      <c r="Z3266" s="418" t="n"/>
      <c r="AA3266" s="418" t="n"/>
      <c r="AB3266" s="418" t="n"/>
      <c r="AC3266" s="418" t="n"/>
      <c r="AD3266" s="418" t="n"/>
      <c r="AE3266" s="455" t="n"/>
      <c r="AF3266" s="455" t="n"/>
      <c r="AG3266" s="455" t="n"/>
      <c r="AH3266" s="455" t="n"/>
      <c r="AI3266" s="455" t="n"/>
      <c r="AJ3266" s="455" t="n"/>
      <c r="AK3266" s="455" t="n"/>
      <c r="AL3266" s="455" t="n"/>
      <c r="AM3266" s="455" t="n"/>
      <c r="AN3266" s="455" t="n"/>
      <c r="AO3266" s="455" t="n"/>
      <c r="AP3266" s="455" t="n"/>
      <c r="AQ3266" s="455" t="n"/>
      <c r="AR3266" s="418" t="n"/>
      <c r="AS3266" s="418" t="n"/>
      <c r="AT3266" s="418" t="n"/>
    </row>
    <row r="3267">
      <c r="A3267" s="417" t="n">
        <v>3258</v>
      </c>
      <c r="B3267" s="418" t="inlineStr"/>
      <c r="C3267" s="418" t="inlineStr">
        <is>
          <t>អ៊ីជីអេហ្វ ឡូជីស្ទីក ខូ អិលធីឌី</t>
        </is>
      </c>
      <c r="D3267" s="418" t="inlineStr">
        <is>
          <t>L001-901501877</t>
        </is>
      </c>
      <c r="E3267" s="418" t="inlineStr">
        <is>
          <t>2007137</t>
        </is>
      </c>
      <c r="F3267" s="419" t="n">
        <v>44129</v>
      </c>
      <c r="G3267" s="420" t="n">
        <v>281520</v>
      </c>
      <c r="H3267" s="418" t="n"/>
      <c r="I3267" s="455" t="n">
        <v>281520</v>
      </c>
      <c r="J3267" s="418">
        <f>IF(L3267&lt;&gt;"",L3267,K3267)</f>
        <v/>
      </c>
      <c r="K3267" s="418">
        <f>IF(AND(T3267=TRUE, U3267=TRUE, V3267=TRUE), IF(W3267&lt;-0.05, "អនុញ្ញាត (អ្នកផ្គត់ផ្គង់ប្រកាសខ្វះ)", "បានប្រកាស (អនុញ្ញាត)"), IF(AND(T3267=FALSE, U3267=FALSE, V3267=FALSE), "ព្យួរទុក (មិនមានទិន្នន័យ)", "ប្រកាសខុស (ព្យួរទុក)"))</f>
        <v/>
      </c>
      <c r="L3267" s="418" t="inlineStr"/>
      <c r="M3267" s="418" t="inlineStr"/>
      <c r="N3267" s="455" t="n"/>
      <c r="O3267" s="455">
        <f>IF(W3267&lt;0,AI3267,I3267)</f>
        <v/>
      </c>
      <c r="P3267" s="455">
        <f>I3267-O3267</f>
        <v/>
      </c>
      <c r="Q3267" s="418" t="n"/>
      <c r="R3267" s="418" t="inlineStr">
        <is>
          <t>2007137</t>
        </is>
      </c>
      <c r="S3267" s="418" t="inlineStr"/>
      <c r="T3267" s="418">
        <f>R3267=S3267</f>
        <v/>
      </c>
      <c r="U3267" s="418">
        <f>AND(MONTH(F3267)=MONTH(Y3267), YEAR(F3267)=YEAR(Y3267))</f>
        <v/>
      </c>
      <c r="V3267" s="418">
        <f>AND(AC3267&lt;&gt;"", 'Company information'!D$4&lt;&gt;"", RIGHT(SUBSTITUTE(AC3267,"-",""),9)=RIGHT(SUBSTITUTE('Company information'!D$4,"-",""),9))</f>
        <v/>
      </c>
      <c r="W3267" s="418">
        <f>AI3267-I3267</f>
        <v/>
      </c>
      <c r="X3267" s="455" t="n"/>
      <c r="Y3267" s="417" t="n"/>
      <c r="Z3267" s="418" t="n"/>
      <c r="AA3267" s="418" t="n"/>
      <c r="AB3267" s="418" t="n"/>
      <c r="AC3267" s="418" t="n"/>
      <c r="AD3267" s="418" t="n"/>
      <c r="AE3267" s="455" t="n"/>
      <c r="AF3267" s="455" t="n"/>
      <c r="AG3267" s="455" t="n"/>
      <c r="AH3267" s="455" t="n"/>
      <c r="AI3267" s="455" t="n"/>
      <c r="AJ3267" s="455" t="n"/>
      <c r="AK3267" s="455" t="n"/>
      <c r="AL3267" s="455" t="n"/>
      <c r="AM3267" s="455" t="n"/>
      <c r="AN3267" s="455" t="n"/>
      <c r="AO3267" s="455" t="n"/>
      <c r="AP3267" s="455" t="n"/>
      <c r="AQ3267" s="455" t="n"/>
      <c r="AR3267" s="418" t="n"/>
      <c r="AS3267" s="418" t="n"/>
      <c r="AT3267" s="418" t="n"/>
    </row>
    <row r="3268">
      <c r="A3268" s="417" t="n">
        <v>3259</v>
      </c>
      <c r="B3268" s="418" t="inlineStr"/>
      <c r="C3268" s="418" t="inlineStr">
        <is>
          <t>អ៊ីជីអេហ្វ ឡូជីស្ទីក ខូ អិលធីឌី</t>
        </is>
      </c>
      <c r="D3268" s="418" t="inlineStr">
        <is>
          <t>L001-901501877</t>
        </is>
      </c>
      <c r="E3268" s="418" t="inlineStr">
        <is>
          <t>2007136</t>
        </is>
      </c>
      <c r="F3268" s="419" t="n">
        <v>44129</v>
      </c>
      <c r="G3268" s="420" t="n">
        <v>89760</v>
      </c>
      <c r="H3268" s="418" t="n"/>
      <c r="I3268" s="455" t="n">
        <v>89760</v>
      </c>
      <c r="J3268" s="418">
        <f>IF(L3268&lt;&gt;"",L3268,K3268)</f>
        <v/>
      </c>
      <c r="K3268" s="418">
        <f>IF(AND(T3268=TRUE, U3268=TRUE, V3268=TRUE), IF(W3268&lt;-0.05, "អនុញ្ញាត (អ្នកផ្គត់ផ្គង់ប្រកាសខ្វះ)", "បានប្រកាស (អនុញ្ញាត)"), IF(AND(T3268=FALSE, U3268=FALSE, V3268=FALSE), "ព្យួរទុក (មិនមានទិន្នន័យ)", "ប្រកាសខុស (ព្យួរទុក)"))</f>
        <v/>
      </c>
      <c r="L3268" s="418" t="inlineStr"/>
      <c r="M3268" s="418" t="inlineStr"/>
      <c r="N3268" s="455" t="n"/>
      <c r="O3268" s="455">
        <f>IF(W3268&lt;0,AI3268,I3268)</f>
        <v/>
      </c>
      <c r="P3268" s="455">
        <f>I3268-O3268</f>
        <v/>
      </c>
      <c r="Q3268" s="418" t="n"/>
      <c r="R3268" s="418" t="inlineStr">
        <is>
          <t>2007136</t>
        </is>
      </c>
      <c r="S3268" s="418" t="inlineStr"/>
      <c r="T3268" s="418">
        <f>R3268=S3268</f>
        <v/>
      </c>
      <c r="U3268" s="418">
        <f>AND(MONTH(F3268)=MONTH(Y3268), YEAR(F3268)=YEAR(Y3268))</f>
        <v/>
      </c>
      <c r="V3268" s="418">
        <f>AND(AC3268&lt;&gt;"", 'Company information'!D$4&lt;&gt;"", RIGHT(SUBSTITUTE(AC3268,"-",""),9)=RIGHT(SUBSTITUTE('Company information'!D$4,"-",""),9))</f>
        <v/>
      </c>
      <c r="W3268" s="418">
        <f>AI3268-I3268</f>
        <v/>
      </c>
      <c r="X3268" s="455" t="n"/>
      <c r="Y3268" s="417" t="n"/>
      <c r="Z3268" s="418" t="n"/>
      <c r="AA3268" s="418" t="n"/>
      <c r="AB3268" s="418" t="n"/>
      <c r="AC3268" s="418" t="n"/>
      <c r="AD3268" s="418" t="n"/>
      <c r="AE3268" s="455" t="n"/>
      <c r="AF3268" s="455" t="n"/>
      <c r="AG3268" s="455" t="n"/>
      <c r="AH3268" s="455" t="n"/>
      <c r="AI3268" s="455" t="n"/>
      <c r="AJ3268" s="455" t="n"/>
      <c r="AK3268" s="455" t="n"/>
      <c r="AL3268" s="455" t="n"/>
      <c r="AM3268" s="455" t="n"/>
      <c r="AN3268" s="455" t="n"/>
      <c r="AO3268" s="455" t="n"/>
      <c r="AP3268" s="455" t="n"/>
      <c r="AQ3268" s="455" t="n"/>
      <c r="AR3268" s="418" t="n"/>
      <c r="AS3268" s="418" t="n"/>
      <c r="AT3268" s="418" t="n"/>
    </row>
    <row r="3269">
      <c r="A3269" s="417" t="n">
        <v>3260</v>
      </c>
      <c r="B3269" s="418" t="inlineStr"/>
      <c r="C3269" s="418" t="inlineStr">
        <is>
          <t>អ៊ីជីអេហ្វ ឡូជីស្ទីក ខូ អិលធីឌី</t>
        </is>
      </c>
      <c r="D3269" s="418" t="inlineStr">
        <is>
          <t>L001-901501877</t>
        </is>
      </c>
      <c r="E3269" s="418" t="inlineStr">
        <is>
          <t>2007135</t>
        </is>
      </c>
      <c r="F3269" s="419" t="n">
        <v>44129</v>
      </c>
      <c r="G3269" s="420" t="n">
        <v>281520</v>
      </c>
      <c r="H3269" s="418" t="n"/>
      <c r="I3269" s="455" t="n">
        <v>281520</v>
      </c>
      <c r="J3269" s="418">
        <f>IF(L3269&lt;&gt;"",L3269,K3269)</f>
        <v/>
      </c>
      <c r="K3269" s="418">
        <f>IF(AND(T3269=TRUE, U3269=TRUE, V3269=TRUE), IF(W3269&lt;-0.05, "អនុញ្ញាត (អ្នកផ្គត់ផ្គង់ប្រកាសខ្វះ)", "បានប្រកាស (អនុញ្ញាត)"), IF(AND(T3269=FALSE, U3269=FALSE, V3269=FALSE), "ព្យួរទុក (មិនមានទិន្នន័យ)", "ប្រកាសខុស (ព្យួរទុក)"))</f>
        <v/>
      </c>
      <c r="L3269" s="418" t="inlineStr"/>
      <c r="M3269" s="418" t="inlineStr"/>
      <c r="N3269" s="455" t="n"/>
      <c r="O3269" s="455">
        <f>IF(W3269&lt;0,AI3269,I3269)</f>
        <v/>
      </c>
      <c r="P3269" s="455">
        <f>I3269-O3269</f>
        <v/>
      </c>
      <c r="Q3269" s="418" t="n"/>
      <c r="R3269" s="418" t="inlineStr">
        <is>
          <t>2007135</t>
        </is>
      </c>
      <c r="S3269" s="418" t="inlineStr"/>
      <c r="T3269" s="418">
        <f>R3269=S3269</f>
        <v/>
      </c>
      <c r="U3269" s="418">
        <f>AND(MONTH(F3269)=MONTH(Y3269), YEAR(F3269)=YEAR(Y3269))</f>
        <v/>
      </c>
      <c r="V3269" s="418">
        <f>AND(AC3269&lt;&gt;"", 'Company information'!D$4&lt;&gt;"", RIGHT(SUBSTITUTE(AC3269,"-",""),9)=RIGHT(SUBSTITUTE('Company information'!D$4,"-",""),9))</f>
        <v/>
      </c>
      <c r="W3269" s="418">
        <f>AI3269-I3269</f>
        <v/>
      </c>
      <c r="X3269" s="455" t="n"/>
      <c r="Y3269" s="417" t="n"/>
      <c r="Z3269" s="418" t="n"/>
      <c r="AA3269" s="418" t="n"/>
      <c r="AB3269" s="418" t="n"/>
      <c r="AC3269" s="418" t="n"/>
      <c r="AD3269" s="418" t="n"/>
      <c r="AE3269" s="455" t="n"/>
      <c r="AF3269" s="455" t="n"/>
      <c r="AG3269" s="455" t="n"/>
      <c r="AH3269" s="455" t="n"/>
      <c r="AI3269" s="455" t="n"/>
      <c r="AJ3269" s="455" t="n"/>
      <c r="AK3269" s="455" t="n"/>
      <c r="AL3269" s="455" t="n"/>
      <c r="AM3269" s="455" t="n"/>
      <c r="AN3269" s="455" t="n"/>
      <c r="AO3269" s="455" t="n"/>
      <c r="AP3269" s="455" t="n"/>
      <c r="AQ3269" s="455" t="n"/>
      <c r="AR3269" s="418" t="n"/>
      <c r="AS3269" s="418" t="n"/>
      <c r="AT3269" s="418" t="n"/>
    </row>
    <row r="3270">
      <c r="A3270" s="417" t="n">
        <v>3261</v>
      </c>
      <c r="B3270" s="418" t="inlineStr"/>
      <c r="C3270" s="418" t="inlineStr">
        <is>
          <t>ប្យួរ៉ូ វេរីតាស (ខេមបូឌា) លីមីធីត</t>
        </is>
      </c>
      <c r="D3270" s="418" t="inlineStr">
        <is>
          <t>L001-107024462</t>
        </is>
      </c>
      <c r="E3270" s="418" t="inlineStr">
        <is>
          <t>59008884</t>
        </is>
      </c>
      <c r="F3270" s="419" t="n">
        <v>44128</v>
      </c>
      <c r="G3270" s="420" t="n">
        <v>95249</v>
      </c>
      <c r="H3270" s="418" t="n"/>
      <c r="I3270" s="455" t="n">
        <v>95249</v>
      </c>
      <c r="J3270" s="418">
        <f>IF(L3270&lt;&gt;"",L3270,K3270)</f>
        <v/>
      </c>
      <c r="K3270" s="418">
        <f>IF(AND(T3270=TRUE, U3270=TRUE, V3270=TRUE), IF(W3270&lt;-0.05, "អនុញ្ញាត (អ្នកផ្គត់ផ្គង់ប្រកាសខ្វះ)", "បានប្រកាស (អនុញ្ញាត)"), IF(AND(T3270=FALSE, U3270=FALSE, V3270=FALSE), "ព្យួរទុក (មិនមានទិន្នន័យ)", "ប្រកាសខុស (ព្យួរទុក)"))</f>
        <v/>
      </c>
      <c r="L3270" s="418" t="inlineStr"/>
      <c r="M3270" s="418" t="inlineStr"/>
      <c r="N3270" s="455" t="n"/>
      <c r="O3270" s="455">
        <f>IF(W3270&lt;0,AI3270,I3270)</f>
        <v/>
      </c>
      <c r="P3270" s="455">
        <f>I3270-O3270</f>
        <v/>
      </c>
      <c r="Q3270" s="418" t="n"/>
      <c r="R3270" s="418" t="inlineStr">
        <is>
          <t>59008884</t>
        </is>
      </c>
      <c r="S3270" s="418" t="inlineStr"/>
      <c r="T3270" s="418">
        <f>R3270=S3270</f>
        <v/>
      </c>
      <c r="U3270" s="418">
        <f>AND(MONTH(F3270)=MONTH(Y3270), YEAR(F3270)=YEAR(Y3270))</f>
        <v/>
      </c>
      <c r="V3270" s="418">
        <f>AND(AC3270&lt;&gt;"", 'Company information'!D$4&lt;&gt;"", RIGHT(SUBSTITUTE(AC3270,"-",""),9)=RIGHT(SUBSTITUTE('Company information'!D$4,"-",""),9))</f>
        <v/>
      </c>
      <c r="W3270" s="418">
        <f>AI3270-I3270</f>
        <v/>
      </c>
      <c r="X3270" s="455" t="n"/>
      <c r="Y3270" s="417" t="n"/>
      <c r="Z3270" s="418" t="n"/>
      <c r="AA3270" s="418" t="n"/>
      <c r="AB3270" s="418" t="n"/>
      <c r="AC3270" s="418" t="n"/>
      <c r="AD3270" s="418" t="n"/>
      <c r="AE3270" s="455" t="n"/>
      <c r="AF3270" s="455" t="n"/>
      <c r="AG3270" s="455" t="n"/>
      <c r="AH3270" s="455" t="n"/>
      <c r="AI3270" s="455" t="n"/>
      <c r="AJ3270" s="455" t="n"/>
      <c r="AK3270" s="455" t="n"/>
      <c r="AL3270" s="455" t="n"/>
      <c r="AM3270" s="455" t="n"/>
      <c r="AN3270" s="455" t="n"/>
      <c r="AO3270" s="455" t="n"/>
      <c r="AP3270" s="455" t="n"/>
      <c r="AQ3270" s="455" t="n"/>
      <c r="AR3270" s="418" t="n"/>
      <c r="AS3270" s="418" t="n"/>
      <c r="AT3270" s="418" t="n"/>
    </row>
    <row r="3271">
      <c r="A3271" s="417" t="n">
        <v>3262</v>
      </c>
      <c r="B3271" s="418" t="inlineStr"/>
      <c r="C3271" s="418" t="inlineStr">
        <is>
          <t>អ៊ិនធើថេក ថេសធីង សឺវីស (ខេមបូឌា) ខមភេនី លីមីធីត</t>
        </is>
      </c>
      <c r="D3271" s="418" t="inlineStr">
        <is>
          <t>L001-100045707</t>
        </is>
      </c>
      <c r="E3271" s="418" t="inlineStr">
        <is>
          <t>KHM20200011313</t>
        </is>
      </c>
      <c r="F3271" s="419" t="n">
        <v>44128</v>
      </c>
      <c r="G3271" s="420" t="n">
        <v>57676</v>
      </c>
      <c r="H3271" s="418" t="n"/>
      <c r="I3271" s="455" t="n">
        <v>57676</v>
      </c>
      <c r="J3271" s="418">
        <f>IF(L3271&lt;&gt;"",L3271,K3271)</f>
        <v/>
      </c>
      <c r="K3271" s="418">
        <f>IF(AND(T3271=TRUE, U3271=TRUE, V3271=TRUE), IF(W3271&lt;-0.05, "អនុញ្ញាត (អ្នកផ្គត់ផ្គង់ប្រកាសខ្វះ)", "បានប្រកាស (អនុញ្ញាត)"), IF(AND(T3271=FALSE, U3271=FALSE, V3271=FALSE), "ព្យួរទុក (មិនមានទិន្នន័យ)", "ប្រកាសខុស (ព្យួរទុក)"))</f>
        <v/>
      </c>
      <c r="L3271" s="418" t="inlineStr"/>
      <c r="M3271" s="418" t="inlineStr"/>
      <c r="N3271" s="455" t="n"/>
      <c r="O3271" s="455">
        <f>IF(W3271&lt;0,AI3271,I3271)</f>
        <v/>
      </c>
      <c r="P3271" s="455">
        <f>I3271-O3271</f>
        <v/>
      </c>
      <c r="Q3271" s="418" t="n"/>
      <c r="R3271" s="418" t="inlineStr">
        <is>
          <t>KHM20200011313</t>
        </is>
      </c>
      <c r="S3271" s="418" t="inlineStr"/>
      <c r="T3271" s="418">
        <f>R3271=S3271</f>
        <v/>
      </c>
      <c r="U3271" s="418">
        <f>AND(MONTH(F3271)=MONTH(Y3271), YEAR(F3271)=YEAR(Y3271))</f>
        <v/>
      </c>
      <c r="V3271" s="418">
        <f>AND(AC3271&lt;&gt;"", 'Company information'!D$4&lt;&gt;"", RIGHT(SUBSTITUTE(AC3271,"-",""),9)=RIGHT(SUBSTITUTE('Company information'!D$4,"-",""),9))</f>
        <v/>
      </c>
      <c r="W3271" s="418">
        <f>AI3271-I3271</f>
        <v/>
      </c>
      <c r="X3271" s="455" t="n"/>
      <c r="Y3271" s="417" t="n"/>
      <c r="Z3271" s="418" t="n"/>
      <c r="AA3271" s="418" t="n"/>
      <c r="AB3271" s="418" t="n"/>
      <c r="AC3271" s="418" t="n"/>
      <c r="AD3271" s="418" t="n"/>
      <c r="AE3271" s="455" t="n"/>
      <c r="AF3271" s="455" t="n"/>
      <c r="AG3271" s="455" t="n"/>
      <c r="AH3271" s="455" t="n"/>
      <c r="AI3271" s="455" t="n"/>
      <c r="AJ3271" s="455" t="n"/>
      <c r="AK3271" s="455" t="n"/>
      <c r="AL3271" s="455" t="n"/>
      <c r="AM3271" s="455" t="n"/>
      <c r="AN3271" s="455" t="n"/>
      <c r="AO3271" s="455" t="n"/>
      <c r="AP3271" s="455" t="n"/>
      <c r="AQ3271" s="455" t="n"/>
      <c r="AR3271" s="418" t="n"/>
      <c r="AS3271" s="418" t="n"/>
      <c r="AT3271" s="418" t="n"/>
    </row>
    <row r="3272">
      <c r="A3272" s="417" t="n">
        <v>3263</v>
      </c>
      <c r="B3272" s="418" t="inlineStr"/>
      <c r="C3272" s="418" t="inlineStr">
        <is>
          <t>ភ្នំពេញ អេសអ៊ីហ្សិត ភីអិលស៊ី</t>
        </is>
      </c>
      <c r="D3272" s="418" t="inlineStr">
        <is>
          <t>L001-100046592</t>
        </is>
      </c>
      <c r="E3272" s="418" t="inlineStr">
        <is>
          <t>2020-00468</t>
        </is>
      </c>
      <c r="F3272" s="419" t="n">
        <v>44126</v>
      </c>
      <c r="G3272" s="420" t="n">
        <v>228480</v>
      </c>
      <c r="H3272" s="418" t="n"/>
      <c r="I3272" s="455" t="n">
        <v>228480</v>
      </c>
      <c r="J3272" s="418">
        <f>IF(L3272&lt;&gt;"",L3272,K3272)</f>
        <v/>
      </c>
      <c r="K3272" s="418">
        <f>IF(AND(T3272=TRUE, U3272=TRUE, V3272=TRUE), IF(W3272&lt;-0.05, "អនុញ្ញាត (អ្នកផ្គត់ផ្គង់ប្រកាសខ្វះ)", "បានប្រកាស (អនុញ្ញាត)"), IF(AND(T3272=FALSE, U3272=FALSE, V3272=FALSE), "ព្យួរទុក (មិនមានទិន្នន័យ)", "ប្រកាសខុស (ព្យួរទុក)"))</f>
        <v/>
      </c>
      <c r="L3272" s="418" t="inlineStr"/>
      <c r="M3272" s="418" t="inlineStr"/>
      <c r="N3272" s="455" t="n"/>
      <c r="O3272" s="455">
        <f>IF(W3272&lt;0,AI3272,I3272)</f>
        <v/>
      </c>
      <c r="P3272" s="455">
        <f>I3272-O3272</f>
        <v/>
      </c>
      <c r="Q3272" s="418" t="n"/>
      <c r="R3272" s="418" t="inlineStr">
        <is>
          <t>2020-00468</t>
        </is>
      </c>
      <c r="S3272" s="418" t="inlineStr"/>
      <c r="T3272" s="418">
        <f>R3272=S3272</f>
        <v/>
      </c>
      <c r="U3272" s="418">
        <f>AND(MONTH(F3272)=MONTH(Y3272), YEAR(F3272)=YEAR(Y3272))</f>
        <v/>
      </c>
      <c r="V3272" s="418">
        <f>AND(AC3272&lt;&gt;"", 'Company information'!D$4&lt;&gt;"", RIGHT(SUBSTITUTE(AC3272,"-",""),9)=RIGHT(SUBSTITUTE('Company information'!D$4,"-",""),9))</f>
        <v/>
      </c>
      <c r="W3272" s="418">
        <f>AI3272-I3272</f>
        <v/>
      </c>
      <c r="X3272" s="455" t="n"/>
      <c r="Y3272" s="417" t="n"/>
      <c r="Z3272" s="418" t="n"/>
      <c r="AA3272" s="418" t="n"/>
      <c r="AB3272" s="418" t="n"/>
      <c r="AC3272" s="418" t="n"/>
      <c r="AD3272" s="418" t="n"/>
      <c r="AE3272" s="455" t="n"/>
      <c r="AF3272" s="455" t="n"/>
      <c r="AG3272" s="455" t="n"/>
      <c r="AH3272" s="455" t="n"/>
      <c r="AI3272" s="455" t="n"/>
      <c r="AJ3272" s="455" t="n"/>
      <c r="AK3272" s="455" t="n"/>
      <c r="AL3272" s="455" t="n"/>
      <c r="AM3272" s="455" t="n"/>
      <c r="AN3272" s="455" t="n"/>
      <c r="AO3272" s="455" t="n"/>
      <c r="AP3272" s="455" t="n"/>
      <c r="AQ3272" s="455" t="n"/>
      <c r="AR3272" s="418" t="n"/>
      <c r="AS3272" s="418" t="n"/>
      <c r="AT3272" s="418" t="n"/>
    </row>
    <row r="3273">
      <c r="A3273" s="417" t="n">
        <v>3264</v>
      </c>
      <c r="B3273" s="418" t="inlineStr"/>
      <c r="C3273" s="418" t="inlineStr">
        <is>
          <t>ខេមវីល គ្លូប៊ល ឯ.ក</t>
        </is>
      </c>
      <c r="D3273" s="418" t="inlineStr">
        <is>
          <t>L001-901637190</t>
        </is>
      </c>
      <c r="E3273" s="418" t="inlineStr">
        <is>
          <t>INV201085</t>
        </is>
      </c>
      <c r="F3273" s="419" t="n">
        <v>44126</v>
      </c>
      <c r="G3273" s="420" t="n">
        <v>224400</v>
      </c>
      <c r="H3273" s="418" t="n"/>
      <c r="I3273" s="455" t="n">
        <v>224400</v>
      </c>
      <c r="J3273" s="418">
        <f>IF(L3273&lt;&gt;"",L3273,K3273)</f>
        <v/>
      </c>
      <c r="K3273" s="418">
        <f>IF(AND(T3273=TRUE, U3273=TRUE, V3273=TRUE), IF(W3273&lt;-0.05, "អនុញ្ញាត (អ្នកផ្គត់ផ្គង់ប្រកាសខ្វះ)", "បានប្រកាស (អនុញ្ញាត)"), IF(AND(T3273=FALSE, U3273=FALSE, V3273=FALSE), "ព្យួរទុក (មិនមានទិន្នន័យ)", "ប្រកាសខុស (ព្យួរទុក)"))</f>
        <v/>
      </c>
      <c r="L3273" s="418" t="inlineStr"/>
      <c r="M3273" s="418" t="inlineStr"/>
      <c r="N3273" s="455" t="n"/>
      <c r="O3273" s="455">
        <f>IF(W3273&lt;0,AI3273,I3273)</f>
        <v/>
      </c>
      <c r="P3273" s="455">
        <f>I3273-O3273</f>
        <v/>
      </c>
      <c r="Q3273" s="418" t="n"/>
      <c r="R3273" s="418" t="inlineStr">
        <is>
          <t>INV201085</t>
        </is>
      </c>
      <c r="S3273" s="418" t="inlineStr"/>
      <c r="T3273" s="418">
        <f>R3273=S3273</f>
        <v/>
      </c>
      <c r="U3273" s="418">
        <f>AND(MONTH(F3273)=MONTH(Y3273), YEAR(F3273)=YEAR(Y3273))</f>
        <v/>
      </c>
      <c r="V3273" s="418">
        <f>AND(AC3273&lt;&gt;"", 'Company information'!D$4&lt;&gt;"", RIGHT(SUBSTITUTE(AC3273,"-",""),9)=RIGHT(SUBSTITUTE('Company information'!D$4,"-",""),9))</f>
        <v/>
      </c>
      <c r="W3273" s="418">
        <f>AI3273-I3273</f>
        <v/>
      </c>
      <c r="X3273" s="455" t="n"/>
      <c r="Y3273" s="417" t="n"/>
      <c r="Z3273" s="418" t="n"/>
      <c r="AA3273" s="418" t="n"/>
      <c r="AB3273" s="418" t="n"/>
      <c r="AC3273" s="418" t="n"/>
      <c r="AD3273" s="418" t="n"/>
      <c r="AE3273" s="455" t="n"/>
      <c r="AF3273" s="455" t="n"/>
      <c r="AG3273" s="455" t="n"/>
      <c r="AH3273" s="455" t="n"/>
      <c r="AI3273" s="455" t="n"/>
      <c r="AJ3273" s="455" t="n"/>
      <c r="AK3273" s="455" t="n"/>
      <c r="AL3273" s="455" t="n"/>
      <c r="AM3273" s="455" t="n"/>
      <c r="AN3273" s="455" t="n"/>
      <c r="AO3273" s="455" t="n"/>
      <c r="AP3273" s="455" t="n"/>
      <c r="AQ3273" s="455" t="n"/>
      <c r="AR3273" s="418" t="n"/>
      <c r="AS3273" s="418" t="n"/>
      <c r="AT3273" s="418" t="n"/>
    </row>
    <row r="3274">
      <c r="A3274" s="417" t="n">
        <v>3265</v>
      </c>
      <c r="B3274" s="418" t="inlineStr"/>
      <c r="C3274" s="418" t="inlineStr">
        <is>
          <t>ខេមវីល គ្លូប៊ល ឯ.ក</t>
        </is>
      </c>
      <c r="D3274" s="418" t="inlineStr">
        <is>
          <t>L001-901637190</t>
        </is>
      </c>
      <c r="E3274" s="418" t="inlineStr">
        <is>
          <t>INV201084</t>
        </is>
      </c>
      <c r="F3274" s="419" t="n">
        <v>44126</v>
      </c>
      <c r="G3274" s="420" t="n">
        <v>224400</v>
      </c>
      <c r="H3274" s="418" t="n"/>
      <c r="I3274" s="455" t="n">
        <v>224400</v>
      </c>
      <c r="J3274" s="418">
        <f>IF(L3274&lt;&gt;"",L3274,K3274)</f>
        <v/>
      </c>
      <c r="K3274" s="418">
        <f>IF(AND(T3274=TRUE, U3274=TRUE, V3274=TRUE), IF(W3274&lt;-0.05, "អនុញ្ញាត (អ្នកផ្គត់ផ្គង់ប្រកាសខ្វះ)", "បានប្រកាស (អនុញ្ញាត)"), IF(AND(T3274=FALSE, U3274=FALSE, V3274=FALSE), "ព្យួរទុក (មិនមានទិន្នន័យ)", "ប្រកាសខុស (ព្យួរទុក)"))</f>
        <v/>
      </c>
      <c r="L3274" s="418" t="inlineStr"/>
      <c r="M3274" s="418" t="inlineStr"/>
      <c r="N3274" s="455" t="n"/>
      <c r="O3274" s="455">
        <f>IF(W3274&lt;0,AI3274,I3274)</f>
        <v/>
      </c>
      <c r="P3274" s="455">
        <f>I3274-O3274</f>
        <v/>
      </c>
      <c r="Q3274" s="418" t="n"/>
      <c r="R3274" s="418" t="inlineStr">
        <is>
          <t>INV201084</t>
        </is>
      </c>
      <c r="S3274" s="418" t="inlineStr"/>
      <c r="T3274" s="418">
        <f>R3274=S3274</f>
        <v/>
      </c>
      <c r="U3274" s="418">
        <f>AND(MONTH(F3274)=MONTH(Y3274), YEAR(F3274)=YEAR(Y3274))</f>
        <v/>
      </c>
      <c r="V3274" s="418">
        <f>AND(AC3274&lt;&gt;"", 'Company information'!D$4&lt;&gt;"", RIGHT(SUBSTITUTE(AC3274,"-",""),9)=RIGHT(SUBSTITUTE('Company information'!D$4,"-",""),9))</f>
        <v/>
      </c>
      <c r="W3274" s="418">
        <f>AI3274-I3274</f>
        <v/>
      </c>
      <c r="X3274" s="455" t="n"/>
      <c r="Y3274" s="417" t="n"/>
      <c r="Z3274" s="418" t="n"/>
      <c r="AA3274" s="418" t="n"/>
      <c r="AB3274" s="418" t="n"/>
      <c r="AC3274" s="418" t="n"/>
      <c r="AD3274" s="418" t="n"/>
      <c r="AE3274" s="455" t="n"/>
      <c r="AF3274" s="455" t="n"/>
      <c r="AG3274" s="455" t="n"/>
      <c r="AH3274" s="455" t="n"/>
      <c r="AI3274" s="455" t="n"/>
      <c r="AJ3274" s="455" t="n"/>
      <c r="AK3274" s="455" t="n"/>
      <c r="AL3274" s="455" t="n"/>
      <c r="AM3274" s="455" t="n"/>
      <c r="AN3274" s="455" t="n"/>
      <c r="AO3274" s="455" t="n"/>
      <c r="AP3274" s="455" t="n"/>
      <c r="AQ3274" s="455" t="n"/>
      <c r="AR3274" s="418" t="n"/>
      <c r="AS3274" s="418" t="n"/>
      <c r="AT3274" s="418" t="n"/>
    </row>
    <row r="3275">
      <c r="A3275" s="417" t="n">
        <v>3266</v>
      </c>
      <c r="B3275" s="418" t="inlineStr"/>
      <c r="C3275" s="418" t="inlineStr">
        <is>
          <t>អ៊ិចស្ពែឌីធ័រ ខេមបូឌា អិលធីឌី</t>
        </is>
      </c>
      <c r="D3275" s="418" t="inlineStr">
        <is>
          <t>L001-100045898</t>
        </is>
      </c>
      <c r="E3275" s="418" t="inlineStr">
        <is>
          <t>TI0185622</t>
        </is>
      </c>
      <c r="F3275" s="419" t="n">
        <v>44125</v>
      </c>
      <c r="G3275" s="420" t="n">
        <v>118476</v>
      </c>
      <c r="H3275" s="418" t="n"/>
      <c r="I3275" s="455" t="n">
        <v>118476</v>
      </c>
      <c r="J3275" s="418">
        <f>IF(L3275&lt;&gt;"",L3275,K3275)</f>
        <v/>
      </c>
      <c r="K3275" s="418">
        <f>IF(AND(T3275=TRUE, U3275=TRUE, V3275=TRUE), IF(W3275&lt;-0.05, "អនុញ្ញាត (អ្នកផ្គត់ផ្គង់ប្រកាសខ្វះ)", "បានប្រកាស (អនុញ្ញាត)"), IF(AND(T3275=FALSE, U3275=FALSE, V3275=FALSE), "ព្យួរទុក (មិនមានទិន្នន័យ)", "ប្រកាសខុស (ព្យួរទុក)"))</f>
        <v/>
      </c>
      <c r="L3275" s="418" t="inlineStr"/>
      <c r="M3275" s="418" t="inlineStr"/>
      <c r="N3275" s="455" t="n"/>
      <c r="O3275" s="455">
        <f>IF(W3275&lt;0,AI3275,I3275)</f>
        <v/>
      </c>
      <c r="P3275" s="455">
        <f>I3275-O3275</f>
        <v/>
      </c>
      <c r="Q3275" s="418" t="n"/>
      <c r="R3275" s="418" t="inlineStr">
        <is>
          <t>TI0185622</t>
        </is>
      </c>
      <c r="S3275" s="418" t="inlineStr"/>
      <c r="T3275" s="418">
        <f>R3275=S3275</f>
        <v/>
      </c>
      <c r="U3275" s="418">
        <f>AND(MONTH(F3275)=MONTH(Y3275), YEAR(F3275)=YEAR(Y3275))</f>
        <v/>
      </c>
      <c r="V3275" s="418">
        <f>AND(AC3275&lt;&gt;"", 'Company information'!D$4&lt;&gt;"", RIGHT(SUBSTITUTE(AC3275,"-",""),9)=RIGHT(SUBSTITUTE('Company information'!D$4,"-",""),9))</f>
        <v/>
      </c>
      <c r="W3275" s="418">
        <f>AI3275-I3275</f>
        <v/>
      </c>
      <c r="X3275" s="455" t="n"/>
      <c r="Y3275" s="417" t="n"/>
      <c r="Z3275" s="418" t="n"/>
      <c r="AA3275" s="418" t="n"/>
      <c r="AB3275" s="418" t="n"/>
      <c r="AC3275" s="418" t="n"/>
      <c r="AD3275" s="418" t="n"/>
      <c r="AE3275" s="455" t="n"/>
      <c r="AF3275" s="455" t="n"/>
      <c r="AG3275" s="455" t="n"/>
      <c r="AH3275" s="455" t="n"/>
      <c r="AI3275" s="455" t="n"/>
      <c r="AJ3275" s="455" t="n"/>
      <c r="AK3275" s="455" t="n"/>
      <c r="AL3275" s="455" t="n"/>
      <c r="AM3275" s="455" t="n"/>
      <c r="AN3275" s="455" t="n"/>
      <c r="AO3275" s="455" t="n"/>
      <c r="AP3275" s="455" t="n"/>
      <c r="AQ3275" s="455" t="n"/>
      <c r="AR3275" s="418" t="n"/>
      <c r="AS3275" s="418" t="n"/>
      <c r="AT3275" s="418" t="n"/>
    </row>
    <row r="3276">
      <c r="A3276" s="417" t="n">
        <v>3267</v>
      </c>
      <c r="B3276" s="418" t="inlineStr"/>
      <c r="C3276" s="418" t="inlineStr">
        <is>
          <t>អ៊ីជីអេហ្វ ឡូជីស្ទីក ខូ អិលធីឌី</t>
        </is>
      </c>
      <c r="D3276" s="418" t="inlineStr">
        <is>
          <t>L001-901501877</t>
        </is>
      </c>
      <c r="E3276" s="418" t="inlineStr">
        <is>
          <t>2007043</t>
        </is>
      </c>
      <c r="F3276" s="419" t="n">
        <v>44125</v>
      </c>
      <c r="G3276" s="420" t="n">
        <v>94185</v>
      </c>
      <c r="H3276" s="418" t="n"/>
      <c r="I3276" s="455" t="n">
        <v>94185</v>
      </c>
      <c r="J3276" s="418">
        <f>IF(L3276&lt;&gt;"",L3276,K3276)</f>
        <v/>
      </c>
      <c r="K3276" s="418">
        <f>IF(AND(T3276=TRUE, U3276=TRUE, V3276=TRUE), IF(W3276&lt;-0.05, "អនុញ្ញាត (អ្នកផ្គត់ផ្គង់ប្រកាសខ្វះ)", "បានប្រកាស (អនុញ្ញាត)"), IF(AND(T3276=FALSE, U3276=FALSE, V3276=FALSE), "ព្យួរទុក (មិនមានទិន្នន័យ)", "ប្រកាសខុស (ព្យួរទុក)"))</f>
        <v/>
      </c>
      <c r="L3276" s="418" t="inlineStr"/>
      <c r="M3276" s="418" t="inlineStr"/>
      <c r="N3276" s="455" t="n"/>
      <c r="O3276" s="455">
        <f>IF(W3276&lt;0,AI3276,I3276)</f>
        <v/>
      </c>
      <c r="P3276" s="455">
        <f>I3276-O3276</f>
        <v/>
      </c>
      <c r="Q3276" s="418" t="n"/>
      <c r="R3276" s="418" t="inlineStr">
        <is>
          <t>2007043</t>
        </is>
      </c>
      <c r="S3276" s="418" t="inlineStr"/>
      <c r="T3276" s="418">
        <f>R3276=S3276</f>
        <v/>
      </c>
      <c r="U3276" s="418">
        <f>AND(MONTH(F3276)=MONTH(Y3276), YEAR(F3276)=YEAR(Y3276))</f>
        <v/>
      </c>
      <c r="V3276" s="418">
        <f>AND(AC3276&lt;&gt;"", 'Company information'!D$4&lt;&gt;"", RIGHT(SUBSTITUTE(AC3276,"-",""),9)=RIGHT(SUBSTITUTE('Company information'!D$4,"-",""),9))</f>
        <v/>
      </c>
      <c r="W3276" s="418">
        <f>AI3276-I3276</f>
        <v/>
      </c>
      <c r="X3276" s="455" t="n"/>
      <c r="Y3276" s="417" t="n"/>
      <c r="Z3276" s="418" t="n"/>
      <c r="AA3276" s="418" t="n"/>
      <c r="AB3276" s="418" t="n"/>
      <c r="AC3276" s="418" t="n"/>
      <c r="AD3276" s="418" t="n"/>
      <c r="AE3276" s="455" t="n"/>
      <c r="AF3276" s="455" t="n"/>
      <c r="AG3276" s="455" t="n"/>
      <c r="AH3276" s="455" t="n"/>
      <c r="AI3276" s="455" t="n"/>
      <c r="AJ3276" s="455" t="n"/>
      <c r="AK3276" s="455" t="n"/>
      <c r="AL3276" s="455" t="n"/>
      <c r="AM3276" s="455" t="n"/>
      <c r="AN3276" s="455" t="n"/>
      <c r="AO3276" s="455" t="n"/>
      <c r="AP3276" s="455" t="n"/>
      <c r="AQ3276" s="455" t="n"/>
      <c r="AR3276" s="418" t="n"/>
      <c r="AS3276" s="418" t="n"/>
      <c r="AT3276" s="418" t="n"/>
    </row>
    <row r="3277">
      <c r="A3277" s="417" t="n">
        <v>3268</v>
      </c>
      <c r="B3277" s="418" t="inlineStr"/>
      <c r="C3277" s="418" t="inlineStr">
        <is>
          <t>អ៊ីជីអេហ្វ ឡូជីស្ទីក ខូ អិលធីឌី</t>
        </is>
      </c>
      <c r="D3277" s="418" t="inlineStr">
        <is>
          <t>L001-901501877</t>
        </is>
      </c>
      <c r="E3277" s="418" t="inlineStr">
        <is>
          <t>2007046</t>
        </is>
      </c>
      <c r="F3277" s="419" t="n">
        <v>44125</v>
      </c>
      <c r="G3277" s="420" t="n">
        <v>94185</v>
      </c>
      <c r="H3277" s="418" t="n"/>
      <c r="I3277" s="455" t="n">
        <v>94185</v>
      </c>
      <c r="J3277" s="418">
        <f>IF(L3277&lt;&gt;"",L3277,K3277)</f>
        <v/>
      </c>
      <c r="K3277" s="418">
        <f>IF(AND(T3277=TRUE, U3277=TRUE, V3277=TRUE), IF(W3277&lt;-0.05, "អនុញ្ញាត (អ្នកផ្គត់ផ្គង់ប្រកាសខ្វះ)", "បានប្រកាស (អនុញ្ញាត)"), IF(AND(T3277=FALSE, U3277=FALSE, V3277=FALSE), "ព្យួរទុក (មិនមានទិន្នន័យ)", "ប្រកាសខុស (ព្យួរទុក)"))</f>
        <v/>
      </c>
      <c r="L3277" s="418" t="inlineStr"/>
      <c r="M3277" s="418" t="inlineStr"/>
      <c r="N3277" s="455" t="n"/>
      <c r="O3277" s="455">
        <f>IF(W3277&lt;0,AI3277,I3277)</f>
        <v/>
      </c>
      <c r="P3277" s="455">
        <f>I3277-O3277</f>
        <v/>
      </c>
      <c r="Q3277" s="418" t="n"/>
      <c r="R3277" s="418" t="inlineStr">
        <is>
          <t>2007046</t>
        </is>
      </c>
      <c r="S3277" s="418" t="inlineStr"/>
      <c r="T3277" s="418">
        <f>R3277=S3277</f>
        <v/>
      </c>
      <c r="U3277" s="418">
        <f>AND(MONTH(F3277)=MONTH(Y3277), YEAR(F3277)=YEAR(Y3277))</f>
        <v/>
      </c>
      <c r="V3277" s="418">
        <f>AND(AC3277&lt;&gt;"", 'Company information'!D$4&lt;&gt;"", RIGHT(SUBSTITUTE(AC3277,"-",""),9)=RIGHT(SUBSTITUTE('Company information'!D$4,"-",""),9))</f>
        <v/>
      </c>
      <c r="W3277" s="418">
        <f>AI3277-I3277</f>
        <v/>
      </c>
      <c r="X3277" s="455" t="n"/>
      <c r="Y3277" s="417" t="n"/>
      <c r="Z3277" s="418" t="n"/>
      <c r="AA3277" s="418" t="n"/>
      <c r="AB3277" s="418" t="n"/>
      <c r="AC3277" s="418" t="n"/>
      <c r="AD3277" s="418" t="n"/>
      <c r="AE3277" s="455" t="n"/>
      <c r="AF3277" s="455" t="n"/>
      <c r="AG3277" s="455" t="n"/>
      <c r="AH3277" s="455" t="n"/>
      <c r="AI3277" s="455" t="n"/>
      <c r="AJ3277" s="455" t="n"/>
      <c r="AK3277" s="455" t="n"/>
      <c r="AL3277" s="455" t="n"/>
      <c r="AM3277" s="455" t="n"/>
      <c r="AN3277" s="455" t="n"/>
      <c r="AO3277" s="455" t="n"/>
      <c r="AP3277" s="455" t="n"/>
      <c r="AQ3277" s="455" t="n"/>
      <c r="AR3277" s="418" t="n"/>
      <c r="AS3277" s="418" t="n"/>
      <c r="AT3277" s="418" t="n"/>
    </row>
    <row r="3278">
      <c r="A3278" s="417" t="n">
        <v>3269</v>
      </c>
      <c r="B3278" s="418" t="inlineStr"/>
      <c r="C3278" s="418" t="inlineStr">
        <is>
          <t>អ៊ីជីអេហ្វ ឡូជីស្ទីក ខូ អិលធីឌី</t>
        </is>
      </c>
      <c r="D3278" s="418" t="inlineStr">
        <is>
          <t>L001-901501877</t>
        </is>
      </c>
      <c r="E3278" s="418" t="inlineStr">
        <is>
          <t>2007044</t>
        </is>
      </c>
      <c r="F3278" s="419" t="n">
        <v>44125</v>
      </c>
      <c r="G3278" s="420" t="n">
        <v>94185</v>
      </c>
      <c r="H3278" s="418" t="n"/>
      <c r="I3278" s="455" t="n">
        <v>94185</v>
      </c>
      <c r="J3278" s="418">
        <f>IF(L3278&lt;&gt;"",L3278,K3278)</f>
        <v/>
      </c>
      <c r="K3278" s="418">
        <f>IF(AND(T3278=TRUE, U3278=TRUE, V3278=TRUE), IF(W3278&lt;-0.05, "អនុញ្ញាត (អ្នកផ្គត់ផ្គង់ប្រកាសខ្វះ)", "បានប្រកាស (អនុញ្ញាត)"), IF(AND(T3278=FALSE, U3278=FALSE, V3278=FALSE), "ព្យួរទុក (មិនមានទិន្នន័យ)", "ប្រកាសខុស (ព្យួរទុក)"))</f>
        <v/>
      </c>
      <c r="L3278" s="418" t="inlineStr"/>
      <c r="M3278" s="418" t="inlineStr"/>
      <c r="N3278" s="455" t="n"/>
      <c r="O3278" s="455">
        <f>IF(W3278&lt;0,AI3278,I3278)</f>
        <v/>
      </c>
      <c r="P3278" s="455">
        <f>I3278-O3278</f>
        <v/>
      </c>
      <c r="Q3278" s="418" t="n"/>
      <c r="R3278" s="418" t="inlineStr">
        <is>
          <t>2007044</t>
        </is>
      </c>
      <c r="S3278" s="418" t="inlineStr"/>
      <c r="T3278" s="418">
        <f>R3278=S3278</f>
        <v/>
      </c>
      <c r="U3278" s="418">
        <f>AND(MONTH(F3278)=MONTH(Y3278), YEAR(F3278)=YEAR(Y3278))</f>
        <v/>
      </c>
      <c r="V3278" s="418">
        <f>AND(AC3278&lt;&gt;"", 'Company information'!D$4&lt;&gt;"", RIGHT(SUBSTITUTE(AC3278,"-",""),9)=RIGHT(SUBSTITUTE('Company information'!D$4,"-",""),9))</f>
        <v/>
      </c>
      <c r="W3278" s="418">
        <f>AI3278-I3278</f>
        <v/>
      </c>
      <c r="X3278" s="455" t="n"/>
      <c r="Y3278" s="417" t="n"/>
      <c r="Z3278" s="418" t="n"/>
      <c r="AA3278" s="418" t="n"/>
      <c r="AB3278" s="418" t="n"/>
      <c r="AC3278" s="418" t="n"/>
      <c r="AD3278" s="418" t="n"/>
      <c r="AE3278" s="455" t="n"/>
      <c r="AF3278" s="455" t="n"/>
      <c r="AG3278" s="455" t="n"/>
      <c r="AH3278" s="455" t="n"/>
      <c r="AI3278" s="455" t="n"/>
      <c r="AJ3278" s="455" t="n"/>
      <c r="AK3278" s="455" t="n"/>
      <c r="AL3278" s="455" t="n"/>
      <c r="AM3278" s="455" t="n"/>
      <c r="AN3278" s="455" t="n"/>
      <c r="AO3278" s="455" t="n"/>
      <c r="AP3278" s="455" t="n"/>
      <c r="AQ3278" s="455" t="n"/>
      <c r="AR3278" s="418" t="n"/>
      <c r="AS3278" s="418" t="n"/>
      <c r="AT3278" s="418" t="n"/>
    </row>
    <row r="3279">
      <c r="A3279" s="417" t="n">
        <v>3270</v>
      </c>
      <c r="B3279" s="418" t="inlineStr"/>
      <c r="C3279" s="418" t="inlineStr">
        <is>
          <t>អ៊ីជីអេហ្វ ឡូជីស្ទីក ខូ អិលធីឌី</t>
        </is>
      </c>
      <c r="D3279" s="418" t="inlineStr">
        <is>
          <t>L001-901501877</t>
        </is>
      </c>
      <c r="E3279" s="418" t="inlineStr">
        <is>
          <t>2007045</t>
        </is>
      </c>
      <c r="F3279" s="419" t="n">
        <v>44125</v>
      </c>
      <c r="G3279" s="420" t="n">
        <v>94185</v>
      </c>
      <c r="H3279" s="418" t="n"/>
      <c r="I3279" s="455" t="n">
        <v>94185</v>
      </c>
      <c r="J3279" s="418">
        <f>IF(L3279&lt;&gt;"",L3279,K3279)</f>
        <v/>
      </c>
      <c r="K3279" s="418">
        <f>IF(AND(T3279=TRUE, U3279=TRUE, V3279=TRUE), IF(W3279&lt;-0.05, "អនុញ្ញាត (អ្នកផ្គត់ផ្គង់ប្រកាសខ្វះ)", "បានប្រកាស (អនុញ្ញាត)"), IF(AND(T3279=FALSE, U3279=FALSE, V3279=FALSE), "ព្យួរទុក (មិនមានទិន្នន័យ)", "ប្រកាសខុស (ព្យួរទុក)"))</f>
        <v/>
      </c>
      <c r="L3279" s="418" t="inlineStr"/>
      <c r="M3279" s="418" t="inlineStr"/>
      <c r="N3279" s="455" t="n"/>
      <c r="O3279" s="455">
        <f>IF(W3279&lt;0,AI3279,I3279)</f>
        <v/>
      </c>
      <c r="P3279" s="455">
        <f>I3279-O3279</f>
        <v/>
      </c>
      <c r="Q3279" s="418" t="n"/>
      <c r="R3279" s="418" t="inlineStr">
        <is>
          <t>2007045</t>
        </is>
      </c>
      <c r="S3279" s="418" t="inlineStr"/>
      <c r="T3279" s="418">
        <f>R3279=S3279</f>
        <v/>
      </c>
      <c r="U3279" s="418">
        <f>AND(MONTH(F3279)=MONTH(Y3279), YEAR(F3279)=YEAR(Y3279))</f>
        <v/>
      </c>
      <c r="V3279" s="418">
        <f>AND(AC3279&lt;&gt;"", 'Company information'!D$4&lt;&gt;"", RIGHT(SUBSTITUTE(AC3279,"-",""),9)=RIGHT(SUBSTITUTE('Company information'!D$4,"-",""),9))</f>
        <v/>
      </c>
      <c r="W3279" s="418">
        <f>AI3279-I3279</f>
        <v/>
      </c>
      <c r="X3279" s="455" t="n"/>
      <c r="Y3279" s="417" t="n"/>
      <c r="Z3279" s="418" t="n"/>
      <c r="AA3279" s="418" t="n"/>
      <c r="AB3279" s="418" t="n"/>
      <c r="AC3279" s="418" t="n"/>
      <c r="AD3279" s="418" t="n"/>
      <c r="AE3279" s="455" t="n"/>
      <c r="AF3279" s="455" t="n"/>
      <c r="AG3279" s="455" t="n"/>
      <c r="AH3279" s="455" t="n"/>
      <c r="AI3279" s="455" t="n"/>
      <c r="AJ3279" s="455" t="n"/>
      <c r="AK3279" s="455" t="n"/>
      <c r="AL3279" s="455" t="n"/>
      <c r="AM3279" s="455" t="n"/>
      <c r="AN3279" s="455" t="n"/>
      <c r="AO3279" s="455" t="n"/>
      <c r="AP3279" s="455" t="n"/>
      <c r="AQ3279" s="455" t="n"/>
      <c r="AR3279" s="418" t="n"/>
      <c r="AS3279" s="418" t="n"/>
      <c r="AT3279" s="418" t="n"/>
    </row>
    <row r="3280">
      <c r="A3280" s="417" t="n">
        <v>3271</v>
      </c>
      <c r="B3280" s="418" t="inlineStr"/>
      <c r="C3280" s="418" t="inlineStr">
        <is>
          <t>អ៊ីជីអេហ្វ ឡូជីស្ទីក ខូ អិលធីឌី</t>
        </is>
      </c>
      <c r="D3280" s="418" t="inlineStr">
        <is>
          <t>L001-901501877</t>
        </is>
      </c>
      <c r="E3280" s="418" t="inlineStr">
        <is>
          <t>2007042</t>
        </is>
      </c>
      <c r="F3280" s="419" t="n">
        <v>44125</v>
      </c>
      <c r="G3280" s="420" t="n">
        <v>94185</v>
      </c>
      <c r="H3280" s="418" t="n"/>
      <c r="I3280" s="455" t="n">
        <v>94185</v>
      </c>
      <c r="J3280" s="418">
        <f>IF(L3280&lt;&gt;"",L3280,K3280)</f>
        <v/>
      </c>
      <c r="K3280" s="418">
        <f>IF(AND(T3280=TRUE, U3280=TRUE, V3280=TRUE), IF(W3280&lt;-0.05, "អនុញ្ញាត (អ្នកផ្គត់ផ្គង់ប្រកាសខ្វះ)", "បានប្រកាស (អនុញ្ញាត)"), IF(AND(T3280=FALSE, U3280=FALSE, V3280=FALSE), "ព្យួរទុក (មិនមានទិន្នន័យ)", "ប្រកាសខុស (ព្យួរទុក)"))</f>
        <v/>
      </c>
      <c r="L3280" s="418" t="inlineStr"/>
      <c r="M3280" s="418" t="inlineStr"/>
      <c r="N3280" s="455" t="n"/>
      <c r="O3280" s="455">
        <f>IF(W3280&lt;0,AI3280,I3280)</f>
        <v/>
      </c>
      <c r="P3280" s="455">
        <f>I3280-O3280</f>
        <v/>
      </c>
      <c r="Q3280" s="418" t="n"/>
      <c r="R3280" s="418" t="inlineStr">
        <is>
          <t>2007042</t>
        </is>
      </c>
      <c r="S3280" s="418" t="inlineStr"/>
      <c r="T3280" s="418">
        <f>R3280=S3280</f>
        <v/>
      </c>
      <c r="U3280" s="418">
        <f>AND(MONTH(F3280)=MONTH(Y3280), YEAR(F3280)=YEAR(Y3280))</f>
        <v/>
      </c>
      <c r="V3280" s="418">
        <f>AND(AC3280&lt;&gt;"", 'Company information'!D$4&lt;&gt;"", RIGHT(SUBSTITUTE(AC3280,"-",""),9)=RIGHT(SUBSTITUTE('Company information'!D$4,"-",""),9))</f>
        <v/>
      </c>
      <c r="W3280" s="418">
        <f>AI3280-I3280</f>
        <v/>
      </c>
      <c r="X3280" s="455" t="n"/>
      <c r="Y3280" s="417" t="n"/>
      <c r="Z3280" s="418" t="n"/>
      <c r="AA3280" s="418" t="n"/>
      <c r="AB3280" s="418" t="n"/>
      <c r="AC3280" s="418" t="n"/>
      <c r="AD3280" s="418" t="n"/>
      <c r="AE3280" s="455" t="n"/>
      <c r="AF3280" s="455" t="n"/>
      <c r="AG3280" s="455" t="n"/>
      <c r="AH3280" s="455" t="n"/>
      <c r="AI3280" s="455" t="n"/>
      <c r="AJ3280" s="455" t="n"/>
      <c r="AK3280" s="455" t="n"/>
      <c r="AL3280" s="455" t="n"/>
      <c r="AM3280" s="455" t="n"/>
      <c r="AN3280" s="455" t="n"/>
      <c r="AO3280" s="455" t="n"/>
      <c r="AP3280" s="455" t="n"/>
      <c r="AQ3280" s="455" t="n"/>
      <c r="AR3280" s="418" t="n"/>
      <c r="AS3280" s="418" t="n"/>
      <c r="AT3280" s="418" t="n"/>
    </row>
    <row r="3281">
      <c r="A3281" s="417" t="n">
        <v>3272</v>
      </c>
      <c r="B3281" s="418" t="inlineStr"/>
      <c r="C3281" s="418" t="inlineStr">
        <is>
          <t>ឆាយ ដា ឡូយីស្ទីក</t>
        </is>
      </c>
      <c r="D3281" s="418" t="inlineStr">
        <is>
          <t>L001-100063098</t>
        </is>
      </c>
      <c r="E3281" s="418" t="inlineStr">
        <is>
          <t>2010009278</t>
        </is>
      </c>
      <c r="F3281" s="419" t="n">
        <v>44123</v>
      </c>
      <c r="G3281" s="420" t="n">
        <v>89834</v>
      </c>
      <c r="H3281" s="418" t="n"/>
      <c r="I3281" s="455" t="n">
        <v>89834</v>
      </c>
      <c r="J3281" s="418">
        <f>IF(L3281&lt;&gt;"",L3281,K3281)</f>
        <v/>
      </c>
      <c r="K3281" s="418">
        <f>IF(AND(T3281=TRUE, U3281=TRUE, V3281=TRUE), IF(W3281&lt;-0.05, "អនុញ្ញាត (អ្នកផ្គត់ផ្គង់ប្រកាសខ្វះ)", "បានប្រកាស (អនុញ្ញាត)"), IF(AND(T3281=FALSE, U3281=FALSE, V3281=FALSE), "ព្យួរទុក (មិនមានទិន្នន័យ)", "ប្រកាសខុស (ព្យួរទុក)"))</f>
        <v/>
      </c>
      <c r="L3281" s="418" t="inlineStr"/>
      <c r="M3281" s="418" t="inlineStr"/>
      <c r="N3281" s="455" t="n"/>
      <c r="O3281" s="455">
        <f>IF(W3281&lt;0,AI3281,I3281)</f>
        <v/>
      </c>
      <c r="P3281" s="455">
        <f>I3281-O3281</f>
        <v/>
      </c>
      <c r="Q3281" s="418" t="n"/>
      <c r="R3281" s="418" t="inlineStr">
        <is>
          <t>2010009278</t>
        </is>
      </c>
      <c r="S3281" s="418" t="inlineStr"/>
      <c r="T3281" s="418">
        <f>R3281=S3281</f>
        <v/>
      </c>
      <c r="U3281" s="418">
        <f>AND(MONTH(F3281)=MONTH(Y3281), YEAR(F3281)=YEAR(Y3281))</f>
        <v/>
      </c>
      <c r="V3281" s="418">
        <f>AND(AC3281&lt;&gt;"", 'Company information'!D$4&lt;&gt;"", RIGHT(SUBSTITUTE(AC3281,"-",""),9)=RIGHT(SUBSTITUTE('Company information'!D$4,"-",""),9))</f>
        <v/>
      </c>
      <c r="W3281" s="418">
        <f>AI3281-I3281</f>
        <v/>
      </c>
      <c r="X3281" s="455" t="n"/>
      <c r="Y3281" s="417" t="n"/>
      <c r="Z3281" s="418" t="n"/>
      <c r="AA3281" s="418" t="n"/>
      <c r="AB3281" s="418" t="n"/>
      <c r="AC3281" s="418" t="n"/>
      <c r="AD3281" s="418" t="n"/>
      <c r="AE3281" s="455" t="n"/>
      <c r="AF3281" s="455" t="n"/>
      <c r="AG3281" s="455" t="n"/>
      <c r="AH3281" s="455" t="n"/>
      <c r="AI3281" s="455" t="n"/>
      <c r="AJ3281" s="455" t="n"/>
      <c r="AK3281" s="455" t="n"/>
      <c r="AL3281" s="455" t="n"/>
      <c r="AM3281" s="455" t="n"/>
      <c r="AN3281" s="455" t="n"/>
      <c r="AO3281" s="455" t="n"/>
      <c r="AP3281" s="455" t="n"/>
      <c r="AQ3281" s="455" t="n"/>
      <c r="AR3281" s="418" t="n"/>
      <c r="AS3281" s="418" t="n"/>
      <c r="AT3281" s="418" t="n"/>
    </row>
    <row r="3282">
      <c r="A3282" s="417" t="n">
        <v>3273</v>
      </c>
      <c r="B3282" s="418" t="inlineStr"/>
      <c r="C3282" s="418" t="inlineStr">
        <is>
          <t>អ៊ីជីអេហ្វ ឡូជីស្ទីក ខូ អិលធីឌី</t>
        </is>
      </c>
      <c r="D3282" s="418" t="inlineStr">
        <is>
          <t>L001-901501877</t>
        </is>
      </c>
      <c r="E3282" s="418" t="inlineStr">
        <is>
          <t>2006975</t>
        </is>
      </c>
      <c r="F3282" s="419" t="n">
        <v>44121</v>
      </c>
      <c r="G3282" s="420" t="n">
        <v>102500</v>
      </c>
      <c r="H3282" s="418" t="n"/>
      <c r="I3282" s="455" t="n">
        <v>102500</v>
      </c>
      <c r="J3282" s="418">
        <f>IF(L3282&lt;&gt;"",L3282,K3282)</f>
        <v/>
      </c>
      <c r="K3282" s="418">
        <f>IF(AND(T3282=TRUE, U3282=TRUE, V3282=TRUE), IF(W3282&lt;-0.05, "អនុញ្ញាត (អ្នកផ្គត់ផ្គង់ប្រកាសខ្វះ)", "បានប្រកាស (អនុញ្ញាត)"), IF(AND(T3282=FALSE, U3282=FALSE, V3282=FALSE), "ព្យួរទុក (មិនមានទិន្នន័យ)", "ប្រកាសខុស (ព្យួរទុក)"))</f>
        <v/>
      </c>
      <c r="L3282" s="418" t="inlineStr"/>
      <c r="M3282" s="418" t="inlineStr"/>
      <c r="N3282" s="455" t="n"/>
      <c r="O3282" s="455">
        <f>IF(W3282&lt;0,AI3282,I3282)</f>
        <v/>
      </c>
      <c r="P3282" s="455">
        <f>I3282-O3282</f>
        <v/>
      </c>
      <c r="Q3282" s="418" t="n"/>
      <c r="R3282" s="418" t="inlineStr">
        <is>
          <t>2006975</t>
        </is>
      </c>
      <c r="S3282" s="418" t="inlineStr"/>
      <c r="T3282" s="418">
        <f>R3282=S3282</f>
        <v/>
      </c>
      <c r="U3282" s="418">
        <f>AND(MONTH(F3282)=MONTH(Y3282), YEAR(F3282)=YEAR(Y3282))</f>
        <v/>
      </c>
      <c r="V3282" s="418">
        <f>AND(AC3282&lt;&gt;"", 'Company information'!D$4&lt;&gt;"", RIGHT(SUBSTITUTE(AC3282,"-",""),9)=RIGHT(SUBSTITUTE('Company information'!D$4,"-",""),9))</f>
        <v/>
      </c>
      <c r="W3282" s="418">
        <f>AI3282-I3282</f>
        <v/>
      </c>
      <c r="X3282" s="455" t="n"/>
      <c r="Y3282" s="417" t="n"/>
      <c r="Z3282" s="418" t="n"/>
      <c r="AA3282" s="418" t="n"/>
      <c r="AB3282" s="418" t="n"/>
      <c r="AC3282" s="418" t="n"/>
      <c r="AD3282" s="418" t="n"/>
      <c r="AE3282" s="455" t="n"/>
      <c r="AF3282" s="455" t="n"/>
      <c r="AG3282" s="455" t="n"/>
      <c r="AH3282" s="455" t="n"/>
      <c r="AI3282" s="455" t="n"/>
      <c r="AJ3282" s="455" t="n"/>
      <c r="AK3282" s="455" t="n"/>
      <c r="AL3282" s="455" t="n"/>
      <c r="AM3282" s="455" t="n"/>
      <c r="AN3282" s="455" t="n"/>
      <c r="AO3282" s="455" t="n"/>
      <c r="AP3282" s="455" t="n"/>
      <c r="AQ3282" s="455" t="n"/>
      <c r="AR3282" s="418" t="n"/>
      <c r="AS3282" s="418" t="n"/>
      <c r="AT3282" s="418" t="n"/>
    </row>
    <row r="3283">
      <c r="A3283" s="417" t="n">
        <v>3274</v>
      </c>
      <c r="B3283" s="418" t="inlineStr"/>
      <c r="C3283" s="418" t="inlineStr">
        <is>
          <t>ភ្នំពេញ អេសអ៊ីហ្សិត ភីអិលស៊ី</t>
        </is>
      </c>
      <c r="D3283" s="418" t="inlineStr">
        <is>
          <t>L001-100046592</t>
        </is>
      </c>
      <c r="E3283" s="418" t="inlineStr">
        <is>
          <t>2020-04778</t>
        </is>
      </c>
      <c r="F3283" s="419" t="n">
        <v>44120</v>
      </c>
      <c r="G3283" s="420" t="n">
        <v>202115</v>
      </c>
      <c r="H3283" s="418" t="n"/>
      <c r="I3283" s="455" t="n">
        <v>202115</v>
      </c>
      <c r="J3283" s="418">
        <f>IF(L3283&lt;&gt;"",L3283,K3283)</f>
        <v/>
      </c>
      <c r="K3283" s="418">
        <f>IF(AND(T3283=TRUE, U3283=TRUE, V3283=TRUE), IF(W3283&lt;-0.05, "អនុញ្ញាត (អ្នកផ្គត់ផ្គង់ប្រកាសខ្វះ)", "បានប្រកាស (អនុញ្ញាត)"), IF(AND(T3283=FALSE, U3283=FALSE, V3283=FALSE), "ព្យួរទុក (មិនមានទិន្នន័យ)", "ប្រកាសខុស (ព្យួរទុក)"))</f>
        <v/>
      </c>
      <c r="L3283" s="418" t="inlineStr"/>
      <c r="M3283" s="418" t="inlineStr"/>
      <c r="N3283" s="455" t="n"/>
      <c r="O3283" s="455">
        <f>IF(W3283&lt;0,AI3283,I3283)</f>
        <v/>
      </c>
      <c r="P3283" s="455">
        <f>I3283-O3283</f>
        <v/>
      </c>
      <c r="Q3283" s="418" t="n"/>
      <c r="R3283" s="418" t="inlineStr">
        <is>
          <t>2020-04778</t>
        </is>
      </c>
      <c r="S3283" s="418" t="inlineStr"/>
      <c r="T3283" s="418">
        <f>R3283=S3283</f>
        <v/>
      </c>
      <c r="U3283" s="418">
        <f>AND(MONTH(F3283)=MONTH(Y3283), YEAR(F3283)=YEAR(Y3283))</f>
        <v/>
      </c>
      <c r="V3283" s="418">
        <f>AND(AC3283&lt;&gt;"", 'Company information'!D$4&lt;&gt;"", RIGHT(SUBSTITUTE(AC3283,"-",""),9)=RIGHT(SUBSTITUTE('Company information'!D$4,"-",""),9))</f>
        <v/>
      </c>
      <c r="W3283" s="418">
        <f>AI3283-I3283</f>
        <v/>
      </c>
      <c r="X3283" s="455" t="n"/>
      <c r="Y3283" s="417" t="n"/>
      <c r="Z3283" s="418" t="n"/>
      <c r="AA3283" s="418" t="n"/>
      <c r="AB3283" s="418" t="n"/>
      <c r="AC3283" s="418" t="n"/>
      <c r="AD3283" s="418" t="n"/>
      <c r="AE3283" s="455" t="n"/>
      <c r="AF3283" s="455" t="n"/>
      <c r="AG3283" s="455" t="n"/>
      <c r="AH3283" s="455" t="n"/>
      <c r="AI3283" s="455" t="n"/>
      <c r="AJ3283" s="455" t="n"/>
      <c r="AK3283" s="455" t="n"/>
      <c r="AL3283" s="455" t="n"/>
      <c r="AM3283" s="455" t="n"/>
      <c r="AN3283" s="455" t="n"/>
      <c r="AO3283" s="455" t="n"/>
      <c r="AP3283" s="455" t="n"/>
      <c r="AQ3283" s="455" t="n"/>
      <c r="AR3283" s="418" t="n"/>
      <c r="AS3283" s="418" t="n"/>
      <c r="AT3283" s="418" t="n"/>
    </row>
    <row r="3284">
      <c r="A3284" s="417" t="n">
        <v>3275</v>
      </c>
      <c r="B3284" s="418" t="inlineStr"/>
      <c r="C3284" s="418" t="inlineStr">
        <is>
          <t>យូសេន ឡូជីស្ទីក (ខេមបូឌា) ខូ អិលធីឌី</t>
        </is>
      </c>
      <c r="D3284" s="418" t="inlineStr">
        <is>
          <t>L001-104015799</t>
        </is>
      </c>
      <c r="E3284" s="418" t="inlineStr">
        <is>
          <t>PNHTI0012760</t>
        </is>
      </c>
      <c r="F3284" s="419" t="n">
        <v>44118</v>
      </c>
      <c r="G3284" s="420" t="n">
        <v>141588</v>
      </c>
      <c r="H3284" s="418" t="n"/>
      <c r="I3284" s="455" t="n">
        <v>141588</v>
      </c>
      <c r="J3284" s="418">
        <f>IF(L3284&lt;&gt;"",L3284,K3284)</f>
        <v/>
      </c>
      <c r="K3284" s="418">
        <f>IF(AND(T3284=TRUE, U3284=TRUE, V3284=TRUE), IF(W3284&lt;-0.05, "អនុញ្ញាត (អ្នកផ្គត់ផ្គង់ប្រកាសខ្វះ)", "បានប្រកាស (អនុញ្ញាត)"), IF(AND(T3284=FALSE, U3284=FALSE, V3284=FALSE), "ព្យួរទុក (មិនមានទិន្នន័យ)", "ប្រកាសខុស (ព្យួរទុក)"))</f>
        <v/>
      </c>
      <c r="L3284" s="418" t="inlineStr"/>
      <c r="M3284" s="418" t="inlineStr"/>
      <c r="N3284" s="455" t="n"/>
      <c r="O3284" s="455">
        <f>IF(W3284&lt;0,AI3284,I3284)</f>
        <v/>
      </c>
      <c r="P3284" s="455">
        <f>I3284-O3284</f>
        <v/>
      </c>
      <c r="Q3284" s="418" t="n"/>
      <c r="R3284" s="418" t="inlineStr">
        <is>
          <t>PNHTI0012760</t>
        </is>
      </c>
      <c r="S3284" s="418" t="inlineStr"/>
      <c r="T3284" s="418">
        <f>R3284=S3284</f>
        <v/>
      </c>
      <c r="U3284" s="418">
        <f>AND(MONTH(F3284)=MONTH(Y3284), YEAR(F3284)=YEAR(Y3284))</f>
        <v/>
      </c>
      <c r="V3284" s="418">
        <f>AND(AC3284&lt;&gt;"", 'Company information'!D$4&lt;&gt;"", RIGHT(SUBSTITUTE(AC3284,"-",""),9)=RIGHT(SUBSTITUTE('Company information'!D$4,"-",""),9))</f>
        <v/>
      </c>
      <c r="W3284" s="418">
        <f>AI3284-I3284</f>
        <v/>
      </c>
      <c r="X3284" s="455" t="n"/>
      <c r="Y3284" s="417" t="n"/>
      <c r="Z3284" s="418" t="n"/>
      <c r="AA3284" s="418" t="n"/>
      <c r="AB3284" s="418" t="n"/>
      <c r="AC3284" s="418" t="n"/>
      <c r="AD3284" s="418" t="n"/>
      <c r="AE3284" s="455" t="n"/>
      <c r="AF3284" s="455" t="n"/>
      <c r="AG3284" s="455" t="n"/>
      <c r="AH3284" s="455" t="n"/>
      <c r="AI3284" s="455" t="n"/>
      <c r="AJ3284" s="455" t="n"/>
      <c r="AK3284" s="455" t="n"/>
      <c r="AL3284" s="455" t="n"/>
      <c r="AM3284" s="455" t="n"/>
      <c r="AN3284" s="455" t="n"/>
      <c r="AO3284" s="455" t="n"/>
      <c r="AP3284" s="455" t="n"/>
      <c r="AQ3284" s="455" t="n"/>
      <c r="AR3284" s="418" t="n"/>
      <c r="AS3284" s="418" t="n"/>
      <c r="AT3284" s="418" t="n"/>
    </row>
    <row r="3285">
      <c r="A3285" s="417" t="n">
        <v>3276</v>
      </c>
      <c r="B3285" s="418" t="inlineStr"/>
      <c r="C3285" s="418" t="inlineStr">
        <is>
          <t>យូសេន ឡូជីស្ទីក (ខេមបូឌា) ខូ អិលធីឌី</t>
        </is>
      </c>
      <c r="D3285" s="418" t="inlineStr">
        <is>
          <t>L001-104015799</t>
        </is>
      </c>
      <c r="E3285" s="418" t="inlineStr">
        <is>
          <t>PNHTI0012763</t>
        </is>
      </c>
      <c r="F3285" s="419" t="n">
        <v>44118</v>
      </c>
      <c r="G3285" s="420" t="n">
        <v>162929</v>
      </c>
      <c r="H3285" s="418" t="n"/>
      <c r="I3285" s="455" t="n">
        <v>162929</v>
      </c>
      <c r="J3285" s="418">
        <f>IF(L3285&lt;&gt;"",L3285,K3285)</f>
        <v/>
      </c>
      <c r="K3285" s="418">
        <f>IF(AND(T3285=TRUE, U3285=TRUE, V3285=TRUE), IF(W3285&lt;-0.05, "អនុញ្ញាត (អ្នកផ្គត់ផ្គង់ប្រកាសខ្វះ)", "បានប្រកាស (អនុញ្ញាត)"), IF(AND(T3285=FALSE, U3285=FALSE, V3285=FALSE), "ព្យួរទុក (មិនមានទិន្នន័យ)", "ប្រកាសខុស (ព្យួរទុក)"))</f>
        <v/>
      </c>
      <c r="L3285" s="418" t="inlineStr"/>
      <c r="M3285" s="418" t="inlineStr"/>
      <c r="N3285" s="455" t="n"/>
      <c r="O3285" s="455">
        <f>IF(W3285&lt;0,AI3285,I3285)</f>
        <v/>
      </c>
      <c r="P3285" s="455">
        <f>I3285-O3285</f>
        <v/>
      </c>
      <c r="Q3285" s="418" t="n"/>
      <c r="R3285" s="418" t="inlineStr">
        <is>
          <t>PNHTI0012763</t>
        </is>
      </c>
      <c r="S3285" s="418" t="inlineStr"/>
      <c r="T3285" s="418">
        <f>R3285=S3285</f>
        <v/>
      </c>
      <c r="U3285" s="418">
        <f>AND(MONTH(F3285)=MONTH(Y3285), YEAR(F3285)=YEAR(Y3285))</f>
        <v/>
      </c>
      <c r="V3285" s="418">
        <f>AND(AC3285&lt;&gt;"", 'Company information'!D$4&lt;&gt;"", RIGHT(SUBSTITUTE(AC3285,"-",""),9)=RIGHT(SUBSTITUTE('Company information'!D$4,"-",""),9))</f>
        <v/>
      </c>
      <c r="W3285" s="418">
        <f>AI3285-I3285</f>
        <v/>
      </c>
      <c r="X3285" s="455" t="n"/>
      <c r="Y3285" s="417" t="n"/>
      <c r="Z3285" s="418" t="n"/>
      <c r="AA3285" s="418" t="n"/>
      <c r="AB3285" s="418" t="n"/>
      <c r="AC3285" s="418" t="n"/>
      <c r="AD3285" s="418" t="n"/>
      <c r="AE3285" s="455" t="n"/>
      <c r="AF3285" s="455" t="n"/>
      <c r="AG3285" s="455" t="n"/>
      <c r="AH3285" s="455" t="n"/>
      <c r="AI3285" s="455" t="n"/>
      <c r="AJ3285" s="455" t="n"/>
      <c r="AK3285" s="455" t="n"/>
      <c r="AL3285" s="455" t="n"/>
      <c r="AM3285" s="455" t="n"/>
      <c r="AN3285" s="455" t="n"/>
      <c r="AO3285" s="455" t="n"/>
      <c r="AP3285" s="455" t="n"/>
      <c r="AQ3285" s="455" t="n"/>
      <c r="AR3285" s="418" t="n"/>
      <c r="AS3285" s="418" t="n"/>
      <c r="AT3285" s="418" t="n"/>
    </row>
    <row r="3286">
      <c r="A3286" s="417" t="n">
        <v>3277</v>
      </c>
      <c r="B3286" s="418" t="inlineStr"/>
      <c r="C3286" s="418" t="inlineStr">
        <is>
          <t>យូសេន ឡូជីស្ទីក (ខេមបូឌា) ខូ អិលធីឌី</t>
        </is>
      </c>
      <c r="D3286" s="418" t="inlineStr">
        <is>
          <t>L001-104015799</t>
        </is>
      </c>
      <c r="E3286" s="418" t="inlineStr">
        <is>
          <t>PNHTI0012764</t>
        </is>
      </c>
      <c r="F3286" s="419" t="n">
        <v>44118</v>
      </c>
      <c r="G3286" s="420" t="n">
        <v>162929</v>
      </c>
      <c r="H3286" s="418" t="n"/>
      <c r="I3286" s="455" t="n">
        <v>162929</v>
      </c>
      <c r="J3286" s="418">
        <f>IF(L3286&lt;&gt;"",L3286,K3286)</f>
        <v/>
      </c>
      <c r="K3286" s="418">
        <f>IF(AND(T3286=TRUE, U3286=TRUE, V3286=TRUE), IF(W3286&lt;-0.05, "អនុញ្ញាត (អ្នកផ្គត់ផ្គង់ប្រកាសខ្វះ)", "បានប្រកាស (អនុញ្ញាត)"), IF(AND(T3286=FALSE, U3286=FALSE, V3286=FALSE), "ព្យួរទុក (មិនមានទិន្នន័យ)", "ប្រកាសខុស (ព្យួរទុក)"))</f>
        <v/>
      </c>
      <c r="L3286" s="418" t="inlineStr"/>
      <c r="M3286" s="418" t="inlineStr"/>
      <c r="N3286" s="455" t="n"/>
      <c r="O3286" s="455">
        <f>IF(W3286&lt;0,AI3286,I3286)</f>
        <v/>
      </c>
      <c r="P3286" s="455">
        <f>I3286-O3286</f>
        <v/>
      </c>
      <c r="Q3286" s="418" t="n"/>
      <c r="R3286" s="418" t="inlineStr">
        <is>
          <t>PNHTI0012764</t>
        </is>
      </c>
      <c r="S3286" s="418" t="inlineStr"/>
      <c r="T3286" s="418">
        <f>R3286=S3286</f>
        <v/>
      </c>
      <c r="U3286" s="418">
        <f>AND(MONTH(F3286)=MONTH(Y3286), YEAR(F3286)=YEAR(Y3286))</f>
        <v/>
      </c>
      <c r="V3286" s="418">
        <f>AND(AC3286&lt;&gt;"", 'Company information'!D$4&lt;&gt;"", RIGHT(SUBSTITUTE(AC3286,"-",""),9)=RIGHT(SUBSTITUTE('Company information'!D$4,"-",""),9))</f>
        <v/>
      </c>
      <c r="W3286" s="418">
        <f>AI3286-I3286</f>
        <v/>
      </c>
      <c r="X3286" s="455" t="n"/>
      <c r="Y3286" s="417" t="n"/>
      <c r="Z3286" s="418" t="n"/>
      <c r="AA3286" s="418" t="n"/>
      <c r="AB3286" s="418" t="n"/>
      <c r="AC3286" s="418" t="n"/>
      <c r="AD3286" s="418" t="n"/>
      <c r="AE3286" s="455" t="n"/>
      <c r="AF3286" s="455" t="n"/>
      <c r="AG3286" s="455" t="n"/>
      <c r="AH3286" s="455" t="n"/>
      <c r="AI3286" s="455" t="n"/>
      <c r="AJ3286" s="455" t="n"/>
      <c r="AK3286" s="455" t="n"/>
      <c r="AL3286" s="455" t="n"/>
      <c r="AM3286" s="455" t="n"/>
      <c r="AN3286" s="455" t="n"/>
      <c r="AO3286" s="455" t="n"/>
      <c r="AP3286" s="455" t="n"/>
      <c r="AQ3286" s="455" t="n"/>
      <c r="AR3286" s="418" t="n"/>
      <c r="AS3286" s="418" t="n"/>
      <c r="AT3286" s="418" t="n"/>
    </row>
    <row r="3287">
      <c r="A3287" s="417" t="n">
        <v>3278</v>
      </c>
      <c r="B3287" s="418" t="inlineStr"/>
      <c r="C3287" s="418" t="inlineStr">
        <is>
          <t>យូសេន ឡូជីស្ទីក (ខេមបូឌា) ខូ អិលធីឌី</t>
        </is>
      </c>
      <c r="D3287" s="418" t="inlineStr">
        <is>
          <t>L001-104015799</t>
        </is>
      </c>
      <c r="E3287" s="418" t="inlineStr">
        <is>
          <t>PNHTI0012780</t>
        </is>
      </c>
      <c r="F3287" s="419" t="n">
        <v>44118</v>
      </c>
      <c r="G3287" s="420" t="n">
        <v>238032</v>
      </c>
      <c r="H3287" s="418" t="n"/>
      <c r="I3287" s="455" t="n">
        <v>238032</v>
      </c>
      <c r="J3287" s="418">
        <f>IF(L3287&lt;&gt;"",L3287,K3287)</f>
        <v/>
      </c>
      <c r="K3287" s="418">
        <f>IF(AND(T3287=TRUE, U3287=TRUE, V3287=TRUE), IF(W3287&lt;-0.05, "អនុញ្ញាត (អ្នកផ្គត់ផ្គង់ប្រកាសខ្វះ)", "បានប្រកាស (អនុញ្ញាត)"), IF(AND(T3287=FALSE, U3287=FALSE, V3287=FALSE), "ព្យួរទុក (មិនមានទិន្នន័យ)", "ប្រកាសខុស (ព្យួរទុក)"))</f>
        <v/>
      </c>
      <c r="L3287" s="418" t="inlineStr"/>
      <c r="M3287" s="418" t="inlineStr"/>
      <c r="N3287" s="455" t="n"/>
      <c r="O3287" s="455">
        <f>IF(W3287&lt;0,AI3287,I3287)</f>
        <v/>
      </c>
      <c r="P3287" s="455">
        <f>I3287-O3287</f>
        <v/>
      </c>
      <c r="Q3287" s="418" t="n"/>
      <c r="R3287" s="418" t="inlineStr">
        <is>
          <t>PNHTI0012780</t>
        </is>
      </c>
      <c r="S3287" s="418" t="inlineStr"/>
      <c r="T3287" s="418">
        <f>R3287=S3287</f>
        <v/>
      </c>
      <c r="U3287" s="418">
        <f>AND(MONTH(F3287)=MONTH(Y3287), YEAR(F3287)=YEAR(Y3287))</f>
        <v/>
      </c>
      <c r="V3287" s="418">
        <f>AND(AC3287&lt;&gt;"", 'Company information'!D$4&lt;&gt;"", RIGHT(SUBSTITUTE(AC3287,"-",""),9)=RIGHT(SUBSTITUTE('Company information'!D$4,"-",""),9))</f>
        <v/>
      </c>
      <c r="W3287" s="418">
        <f>AI3287-I3287</f>
        <v/>
      </c>
      <c r="X3287" s="455" t="n"/>
      <c r="Y3287" s="417" t="n"/>
      <c r="Z3287" s="418" t="n"/>
      <c r="AA3287" s="418" t="n"/>
      <c r="AB3287" s="418" t="n"/>
      <c r="AC3287" s="418" t="n"/>
      <c r="AD3287" s="418" t="n"/>
      <c r="AE3287" s="455" t="n"/>
      <c r="AF3287" s="455" t="n"/>
      <c r="AG3287" s="455" t="n"/>
      <c r="AH3287" s="455" t="n"/>
      <c r="AI3287" s="455" t="n"/>
      <c r="AJ3287" s="455" t="n"/>
      <c r="AK3287" s="455" t="n"/>
      <c r="AL3287" s="455" t="n"/>
      <c r="AM3287" s="455" t="n"/>
      <c r="AN3287" s="455" t="n"/>
      <c r="AO3287" s="455" t="n"/>
      <c r="AP3287" s="455" t="n"/>
      <c r="AQ3287" s="455" t="n"/>
      <c r="AR3287" s="418" t="n"/>
      <c r="AS3287" s="418" t="n"/>
      <c r="AT3287" s="418" t="n"/>
    </row>
    <row r="3288">
      <c r="A3288" s="417" t="n">
        <v>3279</v>
      </c>
      <c r="B3288" s="418" t="inlineStr"/>
      <c r="C3288" s="418" t="inlineStr">
        <is>
          <t>យូសេន ឡូជីស្ទីក (ខេមបូឌា) ខូ អិលធីឌី</t>
        </is>
      </c>
      <c r="D3288" s="418" t="inlineStr">
        <is>
          <t>L001-104015799</t>
        </is>
      </c>
      <c r="E3288" s="418" t="inlineStr">
        <is>
          <t>PNHTI0012761</t>
        </is>
      </c>
      <c r="F3288" s="419" t="n">
        <v>44118</v>
      </c>
      <c r="G3288" s="420" t="n">
        <v>181807</v>
      </c>
      <c r="H3288" s="418" t="n"/>
      <c r="I3288" s="455" t="n">
        <v>181807</v>
      </c>
      <c r="J3288" s="418">
        <f>IF(L3288&lt;&gt;"",L3288,K3288)</f>
        <v/>
      </c>
      <c r="K3288" s="418">
        <f>IF(AND(T3288=TRUE, U3288=TRUE, V3288=TRUE), IF(W3288&lt;-0.05, "អនុញ្ញាត (អ្នកផ្គត់ផ្គង់ប្រកាសខ្វះ)", "បានប្រកាស (អនុញ្ញាត)"), IF(AND(T3288=FALSE, U3288=FALSE, V3288=FALSE), "ព្យួរទុក (មិនមានទិន្នន័យ)", "ប្រកាសខុស (ព្យួរទុក)"))</f>
        <v/>
      </c>
      <c r="L3288" s="418" t="inlineStr"/>
      <c r="M3288" s="418" t="inlineStr"/>
      <c r="N3288" s="455" t="n"/>
      <c r="O3288" s="455">
        <f>IF(W3288&lt;0,AI3288,I3288)</f>
        <v/>
      </c>
      <c r="P3288" s="455">
        <f>I3288-O3288</f>
        <v/>
      </c>
      <c r="Q3288" s="418" t="n"/>
      <c r="R3288" s="418" t="inlineStr">
        <is>
          <t>PNHTI0012761</t>
        </is>
      </c>
      <c r="S3288" s="418" t="inlineStr"/>
      <c r="T3288" s="418">
        <f>R3288=S3288</f>
        <v/>
      </c>
      <c r="U3288" s="418">
        <f>AND(MONTH(F3288)=MONTH(Y3288), YEAR(F3288)=YEAR(Y3288))</f>
        <v/>
      </c>
      <c r="V3288" s="418">
        <f>AND(AC3288&lt;&gt;"", 'Company information'!D$4&lt;&gt;"", RIGHT(SUBSTITUTE(AC3288,"-",""),9)=RIGHT(SUBSTITUTE('Company information'!D$4,"-",""),9))</f>
        <v/>
      </c>
      <c r="W3288" s="418">
        <f>AI3288-I3288</f>
        <v/>
      </c>
      <c r="X3288" s="455" t="n"/>
      <c r="Y3288" s="417" t="n"/>
      <c r="Z3288" s="418" t="n"/>
      <c r="AA3288" s="418" t="n"/>
      <c r="AB3288" s="418" t="n"/>
      <c r="AC3288" s="418" t="n"/>
      <c r="AD3288" s="418" t="n"/>
      <c r="AE3288" s="455" t="n"/>
      <c r="AF3288" s="455" t="n"/>
      <c r="AG3288" s="455" t="n"/>
      <c r="AH3288" s="455" t="n"/>
      <c r="AI3288" s="455" t="n"/>
      <c r="AJ3288" s="455" t="n"/>
      <c r="AK3288" s="455" t="n"/>
      <c r="AL3288" s="455" t="n"/>
      <c r="AM3288" s="455" t="n"/>
      <c r="AN3288" s="455" t="n"/>
      <c r="AO3288" s="455" t="n"/>
      <c r="AP3288" s="455" t="n"/>
      <c r="AQ3288" s="455" t="n"/>
      <c r="AR3288" s="418" t="n"/>
      <c r="AS3288" s="418" t="n"/>
      <c r="AT3288" s="418" t="n"/>
    </row>
    <row r="3289">
      <c r="A3289" s="417" t="n">
        <v>3280</v>
      </c>
      <c r="B3289" s="418" t="inlineStr"/>
      <c r="C3289" s="418" t="inlineStr">
        <is>
          <t>កំពង់ផែស្វយ័តក្រុងព្រះសីហនុ</t>
        </is>
      </c>
      <c r="D3289" s="418" t="inlineStr">
        <is>
          <t>L001-100044638</t>
        </is>
      </c>
      <c r="E3289" s="418" t="inlineStr">
        <is>
          <t>152407</t>
        </is>
      </c>
      <c r="F3289" s="419" t="n">
        <v>44118</v>
      </c>
      <c r="G3289" s="420" t="n">
        <v>4925</v>
      </c>
      <c r="H3289" s="418" t="n"/>
      <c r="I3289" s="455" t="n">
        <v>4925</v>
      </c>
      <c r="J3289" s="418">
        <f>IF(L3289&lt;&gt;"",L3289,K3289)</f>
        <v/>
      </c>
      <c r="K3289" s="418">
        <f>IF(AND(T3289=TRUE, U3289=TRUE, V3289=TRUE), IF(W3289&lt;-0.05, "អនុញ្ញាត (អ្នកផ្គត់ផ្គង់ប្រកាសខ្វះ)", "បានប្រកាស (អនុញ្ញាត)"), IF(AND(T3289=FALSE, U3289=FALSE, V3289=FALSE), "ព្យួរទុក (មិនមានទិន្នន័យ)", "ប្រកាសខុស (ព្យួរទុក)"))</f>
        <v/>
      </c>
      <c r="L3289" s="418" t="inlineStr"/>
      <c r="M3289" s="418" t="inlineStr"/>
      <c r="N3289" s="455" t="n"/>
      <c r="O3289" s="455">
        <f>IF(W3289&lt;0,AI3289,I3289)</f>
        <v/>
      </c>
      <c r="P3289" s="455">
        <f>I3289-O3289</f>
        <v/>
      </c>
      <c r="Q3289" s="418" t="n"/>
      <c r="R3289" s="418" t="inlineStr">
        <is>
          <t>152407</t>
        </is>
      </c>
      <c r="S3289" s="418" t="inlineStr"/>
      <c r="T3289" s="418">
        <f>R3289=S3289</f>
        <v/>
      </c>
      <c r="U3289" s="418">
        <f>AND(MONTH(F3289)=MONTH(Y3289), YEAR(F3289)=YEAR(Y3289))</f>
        <v/>
      </c>
      <c r="V3289" s="418">
        <f>AND(AC3289&lt;&gt;"", 'Company information'!D$4&lt;&gt;"", RIGHT(SUBSTITUTE(AC3289,"-",""),9)=RIGHT(SUBSTITUTE('Company information'!D$4,"-",""),9))</f>
        <v/>
      </c>
      <c r="W3289" s="418">
        <f>AI3289-I3289</f>
        <v/>
      </c>
      <c r="X3289" s="455" t="n"/>
      <c r="Y3289" s="417" t="n"/>
      <c r="Z3289" s="418" t="n"/>
      <c r="AA3289" s="418" t="n"/>
      <c r="AB3289" s="418" t="n"/>
      <c r="AC3289" s="418" t="n"/>
      <c r="AD3289" s="418" t="n"/>
      <c r="AE3289" s="455" t="n"/>
      <c r="AF3289" s="455" t="n"/>
      <c r="AG3289" s="455" t="n"/>
      <c r="AH3289" s="455" t="n"/>
      <c r="AI3289" s="455" t="n"/>
      <c r="AJ3289" s="455" t="n"/>
      <c r="AK3289" s="455" t="n"/>
      <c r="AL3289" s="455" t="n"/>
      <c r="AM3289" s="455" t="n"/>
      <c r="AN3289" s="455" t="n"/>
      <c r="AO3289" s="455" t="n"/>
      <c r="AP3289" s="455" t="n"/>
      <c r="AQ3289" s="455" t="n"/>
      <c r="AR3289" s="418" t="n"/>
      <c r="AS3289" s="418" t="n"/>
      <c r="AT3289" s="418" t="n"/>
    </row>
    <row r="3290">
      <c r="A3290" s="417" t="n">
        <v>3281</v>
      </c>
      <c r="B3290" s="418" t="inlineStr"/>
      <c r="C3290" s="418" t="inlineStr">
        <is>
          <t>អ៊ិចស្ពែឌីធ័រ ខេមបូឌា អិលធីឌី</t>
        </is>
      </c>
      <c r="D3290" s="418" t="inlineStr">
        <is>
          <t>L001-100045898</t>
        </is>
      </c>
      <c r="E3290" s="418" t="inlineStr">
        <is>
          <t>TI0185150</t>
        </is>
      </c>
      <c r="F3290" s="419" t="n">
        <v>44117</v>
      </c>
      <c r="G3290" s="420" t="n">
        <v>69003</v>
      </c>
      <c r="H3290" s="418" t="n"/>
      <c r="I3290" s="455" t="n">
        <v>69003</v>
      </c>
      <c r="J3290" s="418">
        <f>IF(L3290&lt;&gt;"",L3290,K3290)</f>
        <v/>
      </c>
      <c r="K3290" s="418">
        <f>IF(AND(T3290=TRUE, U3290=TRUE, V3290=TRUE), IF(W3290&lt;-0.05, "អនុញ្ញាត (អ្នកផ្គត់ផ្គង់ប្រកាសខ្វះ)", "បានប្រកាស (អនុញ្ញាត)"), IF(AND(T3290=FALSE, U3290=FALSE, V3290=FALSE), "ព្យួរទុក (មិនមានទិន្នន័យ)", "ប្រកាសខុស (ព្យួរទុក)"))</f>
        <v/>
      </c>
      <c r="L3290" s="418" t="inlineStr"/>
      <c r="M3290" s="418" t="inlineStr"/>
      <c r="N3290" s="455" t="n"/>
      <c r="O3290" s="455">
        <f>IF(W3290&lt;0,AI3290,I3290)</f>
        <v/>
      </c>
      <c r="P3290" s="455">
        <f>I3290-O3290</f>
        <v/>
      </c>
      <c r="Q3290" s="418" t="n"/>
      <c r="R3290" s="418" t="inlineStr">
        <is>
          <t>TI0185150</t>
        </is>
      </c>
      <c r="S3290" s="418" t="inlineStr"/>
      <c r="T3290" s="418">
        <f>R3290=S3290</f>
        <v/>
      </c>
      <c r="U3290" s="418">
        <f>AND(MONTH(F3290)=MONTH(Y3290), YEAR(F3290)=YEAR(Y3290))</f>
        <v/>
      </c>
      <c r="V3290" s="418">
        <f>AND(AC3290&lt;&gt;"", 'Company information'!D$4&lt;&gt;"", RIGHT(SUBSTITUTE(AC3290,"-",""),9)=RIGHT(SUBSTITUTE('Company information'!D$4,"-",""),9))</f>
        <v/>
      </c>
      <c r="W3290" s="418">
        <f>AI3290-I3290</f>
        <v/>
      </c>
      <c r="X3290" s="455" t="n"/>
      <c r="Y3290" s="417" t="n"/>
      <c r="Z3290" s="418" t="n"/>
      <c r="AA3290" s="418" t="n"/>
      <c r="AB3290" s="418" t="n"/>
      <c r="AC3290" s="418" t="n"/>
      <c r="AD3290" s="418" t="n"/>
      <c r="AE3290" s="455" t="n"/>
      <c r="AF3290" s="455" t="n"/>
      <c r="AG3290" s="455" t="n"/>
      <c r="AH3290" s="455" t="n"/>
      <c r="AI3290" s="455" t="n"/>
      <c r="AJ3290" s="455" t="n"/>
      <c r="AK3290" s="455" t="n"/>
      <c r="AL3290" s="455" t="n"/>
      <c r="AM3290" s="455" t="n"/>
      <c r="AN3290" s="455" t="n"/>
      <c r="AO3290" s="455" t="n"/>
      <c r="AP3290" s="455" t="n"/>
      <c r="AQ3290" s="455" t="n"/>
      <c r="AR3290" s="418" t="n"/>
      <c r="AS3290" s="418" t="n"/>
      <c r="AT3290" s="418" t="n"/>
    </row>
    <row r="3291">
      <c r="A3291" s="417" t="n">
        <v>3282</v>
      </c>
      <c r="B3291" s="418" t="inlineStr"/>
      <c r="C3291" s="418" t="inlineStr">
        <is>
          <t>អ៊ិចស្ពែឌីធ័រ ខេមបូឌា អិលធីឌី</t>
        </is>
      </c>
      <c r="D3291" s="418" t="inlineStr">
        <is>
          <t>L001-100045898</t>
        </is>
      </c>
      <c r="E3291" s="418" t="inlineStr">
        <is>
          <t>TI0185081</t>
        </is>
      </c>
      <c r="F3291" s="419" t="n">
        <v>44117</v>
      </c>
      <c r="G3291" s="420" t="n">
        <v>83333</v>
      </c>
      <c r="H3291" s="418" t="n"/>
      <c r="I3291" s="455" t="n">
        <v>83333</v>
      </c>
      <c r="J3291" s="418">
        <f>IF(L3291&lt;&gt;"",L3291,K3291)</f>
        <v/>
      </c>
      <c r="K3291" s="418">
        <f>IF(AND(T3291=TRUE, U3291=TRUE, V3291=TRUE), IF(W3291&lt;-0.05, "អនុញ្ញាត (អ្នកផ្គត់ផ្គង់ប្រកាសខ្វះ)", "បានប្រកាស (អនុញ្ញាត)"), IF(AND(T3291=FALSE, U3291=FALSE, V3291=FALSE), "ព្យួរទុក (មិនមានទិន្នន័យ)", "ប្រកាសខុស (ព្យួរទុក)"))</f>
        <v/>
      </c>
      <c r="L3291" s="418" t="inlineStr"/>
      <c r="M3291" s="418" t="inlineStr"/>
      <c r="N3291" s="455" t="n"/>
      <c r="O3291" s="455">
        <f>IF(W3291&lt;0,AI3291,I3291)</f>
        <v/>
      </c>
      <c r="P3291" s="455">
        <f>I3291-O3291</f>
        <v/>
      </c>
      <c r="Q3291" s="418" t="n"/>
      <c r="R3291" s="418" t="inlineStr">
        <is>
          <t>TI0185081</t>
        </is>
      </c>
      <c r="S3291" s="418" t="inlineStr"/>
      <c r="T3291" s="418">
        <f>R3291=S3291</f>
        <v/>
      </c>
      <c r="U3291" s="418">
        <f>AND(MONTH(F3291)=MONTH(Y3291), YEAR(F3291)=YEAR(Y3291))</f>
        <v/>
      </c>
      <c r="V3291" s="418">
        <f>AND(AC3291&lt;&gt;"", 'Company information'!D$4&lt;&gt;"", RIGHT(SUBSTITUTE(AC3291,"-",""),9)=RIGHT(SUBSTITUTE('Company information'!D$4,"-",""),9))</f>
        <v/>
      </c>
      <c r="W3291" s="418">
        <f>AI3291-I3291</f>
        <v/>
      </c>
      <c r="X3291" s="455" t="n"/>
      <c r="Y3291" s="417" t="n"/>
      <c r="Z3291" s="418" t="n"/>
      <c r="AA3291" s="418" t="n"/>
      <c r="AB3291" s="418" t="n"/>
      <c r="AC3291" s="418" t="n"/>
      <c r="AD3291" s="418" t="n"/>
      <c r="AE3291" s="455" t="n"/>
      <c r="AF3291" s="455" t="n"/>
      <c r="AG3291" s="455" t="n"/>
      <c r="AH3291" s="455" t="n"/>
      <c r="AI3291" s="455" t="n"/>
      <c r="AJ3291" s="455" t="n"/>
      <c r="AK3291" s="455" t="n"/>
      <c r="AL3291" s="455" t="n"/>
      <c r="AM3291" s="455" t="n"/>
      <c r="AN3291" s="455" t="n"/>
      <c r="AO3291" s="455" t="n"/>
      <c r="AP3291" s="455" t="n"/>
      <c r="AQ3291" s="455" t="n"/>
      <c r="AR3291" s="418" t="n"/>
      <c r="AS3291" s="418" t="n"/>
      <c r="AT3291" s="418" t="n"/>
    </row>
    <row r="3292">
      <c r="A3292" s="417" t="n">
        <v>3283</v>
      </c>
      <c r="B3292" s="418" t="inlineStr"/>
      <c r="C3292" s="418" t="inlineStr">
        <is>
          <t>អ៊ិនធើថេក ថេសធីង សឺវីស (ខេមបូឌា) ខមភេនី លីមីធីត</t>
        </is>
      </c>
      <c r="D3292" s="418" t="inlineStr">
        <is>
          <t>L001-100045707</t>
        </is>
      </c>
      <c r="E3292" s="418" t="inlineStr">
        <is>
          <t>KHM20200010816</t>
        </is>
      </c>
      <c r="F3292" s="419" t="n">
        <v>44117</v>
      </c>
      <c r="G3292" s="420" t="n">
        <v>58044</v>
      </c>
      <c r="H3292" s="418" t="n"/>
      <c r="I3292" s="455" t="n">
        <v>58044</v>
      </c>
      <c r="J3292" s="418">
        <f>IF(L3292&lt;&gt;"",L3292,K3292)</f>
        <v/>
      </c>
      <c r="K3292" s="418">
        <f>IF(AND(T3292=TRUE, U3292=TRUE, V3292=TRUE), IF(W3292&lt;-0.05, "អនុញ្ញាត (អ្នកផ្គត់ផ្គង់ប្រកាសខ្វះ)", "បានប្រកាស (អនុញ្ញាត)"), IF(AND(T3292=FALSE, U3292=FALSE, V3292=FALSE), "ព្យួរទុក (មិនមានទិន្នន័យ)", "ប្រកាសខុស (ព្យួរទុក)"))</f>
        <v/>
      </c>
      <c r="L3292" s="418" t="inlineStr"/>
      <c r="M3292" s="418" t="inlineStr"/>
      <c r="N3292" s="455" t="n"/>
      <c r="O3292" s="455">
        <f>IF(W3292&lt;0,AI3292,I3292)</f>
        <v/>
      </c>
      <c r="P3292" s="455">
        <f>I3292-O3292</f>
        <v/>
      </c>
      <c r="Q3292" s="418" t="n"/>
      <c r="R3292" s="418" t="inlineStr">
        <is>
          <t>KHM20200010816</t>
        </is>
      </c>
      <c r="S3292" s="418" t="inlineStr"/>
      <c r="T3292" s="418">
        <f>R3292=S3292</f>
        <v/>
      </c>
      <c r="U3292" s="418">
        <f>AND(MONTH(F3292)=MONTH(Y3292), YEAR(F3292)=YEAR(Y3292))</f>
        <v/>
      </c>
      <c r="V3292" s="418">
        <f>AND(AC3292&lt;&gt;"", 'Company information'!D$4&lt;&gt;"", RIGHT(SUBSTITUTE(AC3292,"-",""),9)=RIGHT(SUBSTITUTE('Company information'!D$4,"-",""),9))</f>
        <v/>
      </c>
      <c r="W3292" s="418">
        <f>AI3292-I3292</f>
        <v/>
      </c>
      <c r="X3292" s="455" t="n"/>
      <c r="Y3292" s="417" t="n"/>
      <c r="Z3292" s="418" t="n"/>
      <c r="AA3292" s="418" t="n"/>
      <c r="AB3292" s="418" t="n"/>
      <c r="AC3292" s="418" t="n"/>
      <c r="AD3292" s="418" t="n"/>
      <c r="AE3292" s="455" t="n"/>
      <c r="AF3292" s="455" t="n"/>
      <c r="AG3292" s="455" t="n"/>
      <c r="AH3292" s="455" t="n"/>
      <c r="AI3292" s="455" t="n"/>
      <c r="AJ3292" s="455" t="n"/>
      <c r="AK3292" s="455" t="n"/>
      <c r="AL3292" s="455" t="n"/>
      <c r="AM3292" s="455" t="n"/>
      <c r="AN3292" s="455" t="n"/>
      <c r="AO3292" s="455" t="n"/>
      <c r="AP3292" s="455" t="n"/>
      <c r="AQ3292" s="455" t="n"/>
      <c r="AR3292" s="418" t="n"/>
      <c r="AS3292" s="418" t="n"/>
      <c r="AT3292" s="418" t="n"/>
    </row>
    <row r="3293">
      <c r="A3293" s="417" t="n">
        <v>3284</v>
      </c>
      <c r="B3293" s="418" t="inlineStr"/>
      <c r="C3293" s="418" t="inlineStr">
        <is>
          <t>ប្យួរ៉ូ វេរីតាស (ខេមបូឌា) លីមីធីត</t>
        </is>
      </c>
      <c r="D3293" s="418" t="inlineStr">
        <is>
          <t>L001-107024462</t>
        </is>
      </c>
      <c r="E3293" s="418" t="inlineStr">
        <is>
          <t>59008781</t>
        </is>
      </c>
      <c r="F3293" s="419" t="n">
        <v>44117</v>
      </c>
      <c r="G3293" s="420" t="n">
        <v>61590</v>
      </c>
      <c r="H3293" s="418" t="n"/>
      <c r="I3293" s="455" t="n">
        <v>61590</v>
      </c>
      <c r="J3293" s="418">
        <f>IF(L3293&lt;&gt;"",L3293,K3293)</f>
        <v/>
      </c>
      <c r="K3293" s="418">
        <f>IF(AND(T3293=TRUE, U3293=TRUE, V3293=TRUE), IF(W3293&lt;-0.05, "អនុញ្ញាត (អ្នកផ្គត់ផ្គង់ប្រកាសខ្វះ)", "បានប្រកាស (អនុញ្ញាត)"), IF(AND(T3293=FALSE, U3293=FALSE, V3293=FALSE), "ព្យួរទុក (មិនមានទិន្នន័យ)", "ប្រកាសខុស (ព្យួរទុក)"))</f>
        <v/>
      </c>
      <c r="L3293" s="418" t="inlineStr"/>
      <c r="M3293" s="418" t="inlineStr"/>
      <c r="N3293" s="455" t="n"/>
      <c r="O3293" s="455">
        <f>IF(W3293&lt;0,AI3293,I3293)</f>
        <v/>
      </c>
      <c r="P3293" s="455">
        <f>I3293-O3293</f>
        <v/>
      </c>
      <c r="Q3293" s="418" t="n"/>
      <c r="R3293" s="418" t="inlineStr">
        <is>
          <t>59008781</t>
        </is>
      </c>
      <c r="S3293" s="418" t="inlineStr"/>
      <c r="T3293" s="418">
        <f>R3293=S3293</f>
        <v/>
      </c>
      <c r="U3293" s="418">
        <f>AND(MONTH(F3293)=MONTH(Y3293), YEAR(F3293)=YEAR(Y3293))</f>
        <v/>
      </c>
      <c r="V3293" s="418">
        <f>AND(AC3293&lt;&gt;"", 'Company information'!D$4&lt;&gt;"", RIGHT(SUBSTITUTE(AC3293,"-",""),9)=RIGHT(SUBSTITUTE('Company information'!D$4,"-",""),9))</f>
        <v/>
      </c>
      <c r="W3293" s="418">
        <f>AI3293-I3293</f>
        <v/>
      </c>
      <c r="X3293" s="455" t="n"/>
      <c r="Y3293" s="417" t="n"/>
      <c r="Z3293" s="418" t="n"/>
      <c r="AA3293" s="418" t="n"/>
      <c r="AB3293" s="418" t="n"/>
      <c r="AC3293" s="418" t="n"/>
      <c r="AD3293" s="418" t="n"/>
      <c r="AE3293" s="455" t="n"/>
      <c r="AF3293" s="455" t="n"/>
      <c r="AG3293" s="455" t="n"/>
      <c r="AH3293" s="455" t="n"/>
      <c r="AI3293" s="455" t="n"/>
      <c r="AJ3293" s="455" t="n"/>
      <c r="AK3293" s="455" t="n"/>
      <c r="AL3293" s="455" t="n"/>
      <c r="AM3293" s="455" t="n"/>
      <c r="AN3293" s="455" t="n"/>
      <c r="AO3293" s="455" t="n"/>
      <c r="AP3293" s="455" t="n"/>
      <c r="AQ3293" s="455" t="n"/>
      <c r="AR3293" s="418" t="n"/>
      <c r="AS3293" s="418" t="n"/>
      <c r="AT3293" s="418" t="n"/>
    </row>
    <row r="3294">
      <c r="A3294" s="417" t="n">
        <v>3285</v>
      </c>
      <c r="B3294" s="418" t="inlineStr"/>
      <c r="C3294" s="418" t="inlineStr">
        <is>
          <t>កំពង់ផែស្វយ័តក្រុងព្រះសីហនុ</t>
        </is>
      </c>
      <c r="D3294" s="418" t="inlineStr">
        <is>
          <t>L001-100044638</t>
        </is>
      </c>
      <c r="E3294" s="418" t="inlineStr">
        <is>
          <t>151950</t>
        </is>
      </c>
      <c r="F3294" s="419" t="n">
        <v>44117</v>
      </c>
      <c r="G3294" s="420" t="n">
        <v>130571</v>
      </c>
      <c r="H3294" s="418" t="n"/>
      <c r="I3294" s="455" t="n">
        <v>130571</v>
      </c>
      <c r="J3294" s="418">
        <f>IF(L3294&lt;&gt;"",L3294,K3294)</f>
        <v/>
      </c>
      <c r="K3294" s="418">
        <f>IF(AND(T3294=TRUE, U3294=TRUE, V3294=TRUE), IF(W3294&lt;-0.05, "អនុញ្ញាត (អ្នកផ្គត់ផ្គង់ប្រកាសខ្វះ)", "បានប្រកាស (អនុញ្ញាត)"), IF(AND(T3294=FALSE, U3294=FALSE, V3294=FALSE), "ព្យួរទុក (មិនមានទិន្នន័យ)", "ប្រកាសខុស (ព្យួរទុក)"))</f>
        <v/>
      </c>
      <c r="L3294" s="418" t="inlineStr"/>
      <c r="M3294" s="418" t="inlineStr"/>
      <c r="N3294" s="455" t="n"/>
      <c r="O3294" s="455">
        <f>IF(W3294&lt;0,AI3294,I3294)</f>
        <v/>
      </c>
      <c r="P3294" s="455">
        <f>I3294-O3294</f>
        <v/>
      </c>
      <c r="Q3294" s="418" t="n"/>
      <c r="R3294" s="418" t="inlineStr">
        <is>
          <t>151950</t>
        </is>
      </c>
      <c r="S3294" s="418" t="inlineStr"/>
      <c r="T3294" s="418">
        <f>R3294=S3294</f>
        <v/>
      </c>
      <c r="U3294" s="418">
        <f>AND(MONTH(F3294)=MONTH(Y3294), YEAR(F3294)=YEAR(Y3294))</f>
        <v/>
      </c>
      <c r="V3294" s="418">
        <f>AND(AC3294&lt;&gt;"", 'Company information'!D$4&lt;&gt;"", RIGHT(SUBSTITUTE(AC3294,"-",""),9)=RIGHT(SUBSTITUTE('Company information'!D$4,"-",""),9))</f>
        <v/>
      </c>
      <c r="W3294" s="418">
        <f>AI3294-I3294</f>
        <v/>
      </c>
      <c r="X3294" s="455" t="n"/>
      <c r="Y3294" s="417" t="n"/>
      <c r="Z3294" s="418" t="n"/>
      <c r="AA3294" s="418" t="n"/>
      <c r="AB3294" s="418" t="n"/>
      <c r="AC3294" s="418" t="n"/>
      <c r="AD3294" s="418" t="n"/>
      <c r="AE3294" s="455" t="n"/>
      <c r="AF3294" s="455" t="n"/>
      <c r="AG3294" s="455" t="n"/>
      <c r="AH3294" s="455" t="n"/>
      <c r="AI3294" s="455" t="n"/>
      <c r="AJ3294" s="455" t="n"/>
      <c r="AK3294" s="455" t="n"/>
      <c r="AL3294" s="455" t="n"/>
      <c r="AM3294" s="455" t="n"/>
      <c r="AN3294" s="455" t="n"/>
      <c r="AO3294" s="455" t="n"/>
      <c r="AP3294" s="455" t="n"/>
      <c r="AQ3294" s="455" t="n"/>
      <c r="AR3294" s="418" t="n"/>
      <c r="AS3294" s="418" t="n"/>
      <c r="AT3294" s="418" t="n"/>
    </row>
    <row r="3295">
      <c r="A3295" s="417" t="n">
        <v>3286</v>
      </c>
      <c r="B3295" s="418" t="inlineStr"/>
      <c r="C3295" s="418" t="inlineStr">
        <is>
          <t>អ៊ិចស្ពែឌីធ័រ ខេមបូឌា អិលធីឌី</t>
        </is>
      </c>
      <c r="D3295" s="418" t="inlineStr">
        <is>
          <t>L001-100045898</t>
        </is>
      </c>
      <c r="E3295" s="418" t="inlineStr">
        <is>
          <t>TI0184966</t>
        </is>
      </c>
      <c r="F3295" s="419" t="n">
        <v>44175</v>
      </c>
      <c r="G3295" s="420" t="n">
        <v>108062</v>
      </c>
      <c r="H3295" s="418" t="n"/>
      <c r="I3295" s="455" t="n">
        <v>108062</v>
      </c>
      <c r="J3295" s="418">
        <f>IF(L3295&lt;&gt;"",L3295,K3295)</f>
        <v/>
      </c>
      <c r="K3295" s="418">
        <f>IF(AND(T3295=TRUE, U3295=TRUE, V3295=TRUE), IF(W3295&lt;-0.05, "អនុញ្ញាត (អ្នកផ្គត់ផ្គង់ប្រកាសខ្វះ)", "បានប្រកាស (អនុញ្ញាត)"), IF(AND(T3295=FALSE, U3295=FALSE, V3295=FALSE), "ព្យួរទុក (មិនមានទិន្នន័យ)", "ប្រកាសខុស (ព្យួរទុក)"))</f>
        <v/>
      </c>
      <c r="L3295" s="418" t="inlineStr"/>
      <c r="M3295" s="418" t="inlineStr"/>
      <c r="N3295" s="455" t="n"/>
      <c r="O3295" s="455">
        <f>IF(W3295&lt;0,AI3295,I3295)</f>
        <v/>
      </c>
      <c r="P3295" s="455">
        <f>I3295-O3295</f>
        <v/>
      </c>
      <c r="Q3295" s="418" t="n"/>
      <c r="R3295" s="418" t="inlineStr">
        <is>
          <t>TI0184966</t>
        </is>
      </c>
      <c r="S3295" s="418" t="inlineStr"/>
      <c r="T3295" s="418">
        <f>R3295=S3295</f>
        <v/>
      </c>
      <c r="U3295" s="418">
        <f>AND(MONTH(F3295)=MONTH(Y3295), YEAR(F3295)=YEAR(Y3295))</f>
        <v/>
      </c>
      <c r="V3295" s="418">
        <f>AND(AC3295&lt;&gt;"", 'Company information'!D$4&lt;&gt;"", RIGHT(SUBSTITUTE(AC3295,"-",""),9)=RIGHT(SUBSTITUTE('Company information'!D$4,"-",""),9))</f>
        <v/>
      </c>
      <c r="W3295" s="418">
        <f>AI3295-I3295</f>
        <v/>
      </c>
      <c r="X3295" s="455" t="n"/>
      <c r="Y3295" s="417" t="n"/>
      <c r="Z3295" s="418" t="n"/>
      <c r="AA3295" s="418" t="n"/>
      <c r="AB3295" s="418" t="n"/>
      <c r="AC3295" s="418" t="n"/>
      <c r="AD3295" s="418" t="n"/>
      <c r="AE3295" s="455" t="n"/>
      <c r="AF3295" s="455" t="n"/>
      <c r="AG3295" s="455" t="n"/>
      <c r="AH3295" s="455" t="n"/>
      <c r="AI3295" s="455" t="n"/>
      <c r="AJ3295" s="455" t="n"/>
      <c r="AK3295" s="455" t="n"/>
      <c r="AL3295" s="455" t="n"/>
      <c r="AM3295" s="455" t="n"/>
      <c r="AN3295" s="455" t="n"/>
      <c r="AO3295" s="455" t="n"/>
      <c r="AP3295" s="455" t="n"/>
      <c r="AQ3295" s="455" t="n"/>
      <c r="AR3295" s="418" t="n"/>
      <c r="AS3295" s="418" t="n"/>
      <c r="AT3295" s="418" t="n"/>
    </row>
    <row r="3296">
      <c r="A3296" s="417" t="n">
        <v>3287</v>
      </c>
      <c r="B3296" s="418" t="inlineStr"/>
      <c r="C3296" s="418" t="inlineStr">
        <is>
          <t>កំពង់ផែស្វយ័តភ្នំពេញ "ក.ស.ភ"</t>
        </is>
      </c>
      <c r="D3296" s="418" t="inlineStr">
        <is>
          <t>L001-100044999</t>
        </is>
      </c>
      <c r="E3296" s="418" t="inlineStr">
        <is>
          <t>INV20201048415</t>
        </is>
      </c>
      <c r="F3296" s="419" t="n">
        <v>43840</v>
      </c>
      <c r="G3296" s="420" t="n">
        <v>29377</v>
      </c>
      <c r="H3296" s="418" t="n"/>
      <c r="I3296" s="455" t="n">
        <v>29377</v>
      </c>
      <c r="J3296" s="418">
        <f>IF(L3296&lt;&gt;"",L3296,K3296)</f>
        <v/>
      </c>
      <c r="K3296" s="418">
        <f>IF(AND(T3296=TRUE, U3296=TRUE, V3296=TRUE), IF(W3296&lt;-0.05, "អនុញ្ញាត (អ្នកផ្គត់ផ្គង់ប្រកាសខ្វះ)", "បានប្រកាស (អនុញ្ញាត)"), IF(AND(T3296=FALSE, U3296=FALSE, V3296=FALSE), "ព្យួរទុក (មិនមានទិន្នន័យ)", "ប្រកាសខុស (ព្យួរទុក)"))</f>
        <v/>
      </c>
      <c r="L3296" s="418" t="inlineStr"/>
      <c r="M3296" s="418" t="inlineStr"/>
      <c r="N3296" s="455" t="n"/>
      <c r="O3296" s="455">
        <f>IF(W3296&lt;0,AI3296,I3296)</f>
        <v/>
      </c>
      <c r="P3296" s="455">
        <f>I3296-O3296</f>
        <v/>
      </c>
      <c r="Q3296" s="418" t="n"/>
      <c r="R3296" s="418" t="inlineStr">
        <is>
          <t>INV20201048415</t>
        </is>
      </c>
      <c r="S3296" s="418" t="inlineStr"/>
      <c r="T3296" s="418">
        <f>R3296=S3296</f>
        <v/>
      </c>
      <c r="U3296" s="418">
        <f>AND(MONTH(F3296)=MONTH(Y3296), YEAR(F3296)=YEAR(Y3296))</f>
        <v/>
      </c>
      <c r="V3296" s="418">
        <f>AND(AC3296&lt;&gt;"", 'Company information'!D$4&lt;&gt;"", RIGHT(SUBSTITUTE(AC3296,"-",""),9)=RIGHT(SUBSTITUTE('Company information'!D$4,"-",""),9))</f>
        <v/>
      </c>
      <c r="W3296" s="418">
        <f>AI3296-I3296</f>
        <v/>
      </c>
      <c r="X3296" s="455" t="n"/>
      <c r="Y3296" s="417" t="n"/>
      <c r="Z3296" s="418" t="n"/>
      <c r="AA3296" s="418" t="n"/>
      <c r="AB3296" s="418" t="n"/>
      <c r="AC3296" s="418" t="n"/>
      <c r="AD3296" s="418" t="n"/>
      <c r="AE3296" s="455" t="n"/>
      <c r="AF3296" s="455" t="n"/>
      <c r="AG3296" s="455" t="n"/>
      <c r="AH3296" s="455" t="n"/>
      <c r="AI3296" s="455" t="n"/>
      <c r="AJ3296" s="455" t="n"/>
      <c r="AK3296" s="455" t="n"/>
      <c r="AL3296" s="455" t="n"/>
      <c r="AM3296" s="455" t="n"/>
      <c r="AN3296" s="455" t="n"/>
      <c r="AO3296" s="455" t="n"/>
      <c r="AP3296" s="455" t="n"/>
      <c r="AQ3296" s="455" t="n"/>
      <c r="AR3296" s="418" t="n"/>
      <c r="AS3296" s="418" t="n"/>
      <c r="AT3296" s="418" t="n"/>
    </row>
    <row r="3297">
      <c r="A3297" s="417" t="n">
        <v>3288</v>
      </c>
      <c r="B3297" s="418" t="inlineStr"/>
      <c r="C3297" s="418" t="inlineStr">
        <is>
          <t>កំពង់ផែស្វយ័តភ្នំពេញ "ក.ស.ភ"</t>
        </is>
      </c>
      <c r="D3297" s="418" t="inlineStr">
        <is>
          <t>L001-100044999</t>
        </is>
      </c>
      <c r="E3297" s="418" t="inlineStr">
        <is>
          <t>INV20201048414</t>
        </is>
      </c>
      <c r="F3297" s="419" t="n">
        <v>44175</v>
      </c>
      <c r="G3297" s="420" t="n">
        <v>29377</v>
      </c>
      <c r="H3297" s="418" t="n"/>
      <c r="I3297" s="455" t="n">
        <v>29377</v>
      </c>
      <c r="J3297" s="418">
        <f>IF(L3297&lt;&gt;"",L3297,K3297)</f>
        <v/>
      </c>
      <c r="K3297" s="418">
        <f>IF(AND(T3297=TRUE, U3297=TRUE, V3297=TRUE), IF(W3297&lt;-0.05, "អនុញ្ញាត (អ្នកផ្គត់ផ្គង់ប្រកាសខ្វះ)", "បានប្រកាស (អនុញ្ញាត)"), IF(AND(T3297=FALSE, U3297=FALSE, V3297=FALSE), "ព្យួរទុក (មិនមានទិន្នន័យ)", "ប្រកាសខុស (ព្យួរទុក)"))</f>
        <v/>
      </c>
      <c r="L3297" s="418" t="inlineStr"/>
      <c r="M3297" s="418" t="inlineStr"/>
      <c r="N3297" s="455" t="n"/>
      <c r="O3297" s="455">
        <f>IF(W3297&lt;0,AI3297,I3297)</f>
        <v/>
      </c>
      <c r="P3297" s="455">
        <f>I3297-O3297</f>
        <v/>
      </c>
      <c r="Q3297" s="418" t="n"/>
      <c r="R3297" s="418" t="inlineStr">
        <is>
          <t>INV20201048414</t>
        </is>
      </c>
      <c r="S3297" s="418" t="inlineStr"/>
      <c r="T3297" s="418">
        <f>R3297=S3297</f>
        <v/>
      </c>
      <c r="U3297" s="418">
        <f>AND(MONTH(F3297)=MONTH(Y3297), YEAR(F3297)=YEAR(Y3297))</f>
        <v/>
      </c>
      <c r="V3297" s="418">
        <f>AND(AC3297&lt;&gt;"", 'Company information'!D$4&lt;&gt;"", RIGHT(SUBSTITUTE(AC3297,"-",""),9)=RIGHT(SUBSTITUTE('Company information'!D$4,"-",""),9))</f>
        <v/>
      </c>
      <c r="W3297" s="418">
        <f>AI3297-I3297</f>
        <v/>
      </c>
      <c r="X3297" s="455" t="n"/>
      <c r="Y3297" s="417" t="n"/>
      <c r="Z3297" s="418" t="n"/>
      <c r="AA3297" s="418" t="n"/>
      <c r="AB3297" s="418" t="n"/>
      <c r="AC3297" s="418" t="n"/>
      <c r="AD3297" s="418" t="n"/>
      <c r="AE3297" s="455" t="n"/>
      <c r="AF3297" s="455" t="n"/>
      <c r="AG3297" s="455" t="n"/>
      <c r="AH3297" s="455" t="n"/>
      <c r="AI3297" s="455" t="n"/>
      <c r="AJ3297" s="455" t="n"/>
      <c r="AK3297" s="455" t="n"/>
      <c r="AL3297" s="455" t="n"/>
      <c r="AM3297" s="455" t="n"/>
      <c r="AN3297" s="455" t="n"/>
      <c r="AO3297" s="455" t="n"/>
      <c r="AP3297" s="455" t="n"/>
      <c r="AQ3297" s="455" t="n"/>
      <c r="AR3297" s="418" t="n"/>
      <c r="AS3297" s="418" t="n"/>
      <c r="AT3297" s="418" t="n"/>
    </row>
    <row r="3298">
      <c r="A3298" s="417" t="n">
        <v>3289</v>
      </c>
      <c r="B3298" s="418" t="inlineStr"/>
      <c r="C3298" s="418" t="inlineStr">
        <is>
          <t>កំពង់ផែស្វយ័តភ្នំពេញ "ក.ស.ភ"</t>
        </is>
      </c>
      <c r="D3298" s="418" t="inlineStr">
        <is>
          <t>L001-100044999</t>
        </is>
      </c>
      <c r="E3298" s="418" t="inlineStr">
        <is>
          <t>INV20201048412</t>
        </is>
      </c>
      <c r="F3298" s="419" t="n">
        <v>44175</v>
      </c>
      <c r="G3298" s="420" t="n">
        <v>29377</v>
      </c>
      <c r="H3298" s="418" t="n"/>
      <c r="I3298" s="455" t="n">
        <v>29377</v>
      </c>
      <c r="J3298" s="418">
        <f>IF(L3298&lt;&gt;"",L3298,K3298)</f>
        <v/>
      </c>
      <c r="K3298" s="418">
        <f>IF(AND(T3298=TRUE, U3298=TRUE, V3298=TRUE), IF(W3298&lt;-0.05, "អនុញ្ញាត (អ្នកផ្គត់ផ្គង់ប្រកាសខ្វះ)", "បានប្រកាស (អនុញ្ញាត)"), IF(AND(T3298=FALSE, U3298=FALSE, V3298=FALSE), "ព្យួរទុក (មិនមានទិន្នន័យ)", "ប្រកាសខុស (ព្យួរទុក)"))</f>
        <v/>
      </c>
      <c r="L3298" s="418" t="inlineStr"/>
      <c r="M3298" s="418" t="inlineStr"/>
      <c r="N3298" s="455" t="n"/>
      <c r="O3298" s="455">
        <f>IF(W3298&lt;0,AI3298,I3298)</f>
        <v/>
      </c>
      <c r="P3298" s="455">
        <f>I3298-O3298</f>
        <v/>
      </c>
      <c r="Q3298" s="418" t="n"/>
      <c r="R3298" s="418" t="inlineStr">
        <is>
          <t>INV20201048412</t>
        </is>
      </c>
      <c r="S3298" s="418" t="inlineStr"/>
      <c r="T3298" s="418">
        <f>R3298=S3298</f>
        <v/>
      </c>
      <c r="U3298" s="418">
        <f>AND(MONTH(F3298)=MONTH(Y3298), YEAR(F3298)=YEAR(Y3298))</f>
        <v/>
      </c>
      <c r="V3298" s="418">
        <f>AND(AC3298&lt;&gt;"", 'Company information'!D$4&lt;&gt;"", RIGHT(SUBSTITUTE(AC3298,"-",""),9)=RIGHT(SUBSTITUTE('Company information'!D$4,"-",""),9))</f>
        <v/>
      </c>
      <c r="W3298" s="418">
        <f>AI3298-I3298</f>
        <v/>
      </c>
      <c r="X3298" s="455" t="n"/>
      <c r="Y3298" s="417" t="n"/>
      <c r="Z3298" s="418" t="n"/>
      <c r="AA3298" s="418" t="n"/>
      <c r="AB3298" s="418" t="n"/>
      <c r="AC3298" s="418" t="n"/>
      <c r="AD3298" s="418" t="n"/>
      <c r="AE3298" s="455" t="n"/>
      <c r="AF3298" s="455" t="n"/>
      <c r="AG3298" s="455" t="n"/>
      <c r="AH3298" s="455" t="n"/>
      <c r="AI3298" s="455" t="n"/>
      <c r="AJ3298" s="455" t="n"/>
      <c r="AK3298" s="455" t="n"/>
      <c r="AL3298" s="455" t="n"/>
      <c r="AM3298" s="455" t="n"/>
      <c r="AN3298" s="455" t="n"/>
      <c r="AO3298" s="455" t="n"/>
      <c r="AP3298" s="455" t="n"/>
      <c r="AQ3298" s="455" t="n"/>
      <c r="AR3298" s="418" t="n"/>
      <c r="AS3298" s="418" t="n"/>
      <c r="AT3298" s="418" t="n"/>
    </row>
    <row r="3299">
      <c r="A3299" s="417" t="n">
        <v>3290</v>
      </c>
      <c r="B3299" s="418" t="inlineStr"/>
      <c r="C3299" s="418" t="inlineStr">
        <is>
          <t>កំពង់ផែស្វយ័តភ្នំពេញ "ក.ស.ភ"</t>
        </is>
      </c>
      <c r="D3299" s="418" t="inlineStr">
        <is>
          <t>L001-100044999</t>
        </is>
      </c>
      <c r="E3299" s="418" t="inlineStr">
        <is>
          <t>INV20201048413</t>
        </is>
      </c>
      <c r="F3299" s="419" t="n">
        <v>44175</v>
      </c>
      <c r="G3299" s="420" t="n">
        <v>58753</v>
      </c>
      <c r="H3299" s="418" t="n"/>
      <c r="I3299" s="455" t="n">
        <v>58753</v>
      </c>
      <c r="J3299" s="418">
        <f>IF(L3299&lt;&gt;"",L3299,K3299)</f>
        <v/>
      </c>
      <c r="K3299" s="418">
        <f>IF(AND(T3299=TRUE, U3299=TRUE, V3299=TRUE), IF(W3299&lt;-0.05, "អនុញ្ញាត (អ្នកផ្គត់ផ្គង់ប្រកាសខ្វះ)", "បានប្រកាស (អនុញ្ញាត)"), IF(AND(T3299=FALSE, U3299=FALSE, V3299=FALSE), "ព្យួរទុក (មិនមានទិន្នន័យ)", "ប្រកាសខុស (ព្យួរទុក)"))</f>
        <v/>
      </c>
      <c r="L3299" s="418" t="inlineStr"/>
      <c r="M3299" s="418" t="inlineStr"/>
      <c r="N3299" s="455" t="n"/>
      <c r="O3299" s="455">
        <f>IF(W3299&lt;0,AI3299,I3299)</f>
        <v/>
      </c>
      <c r="P3299" s="455">
        <f>I3299-O3299</f>
        <v/>
      </c>
      <c r="Q3299" s="418" t="n"/>
      <c r="R3299" s="418" t="inlineStr">
        <is>
          <t>INV20201048413</t>
        </is>
      </c>
      <c r="S3299" s="418" t="inlineStr"/>
      <c r="T3299" s="418">
        <f>R3299=S3299</f>
        <v/>
      </c>
      <c r="U3299" s="418">
        <f>AND(MONTH(F3299)=MONTH(Y3299), YEAR(F3299)=YEAR(Y3299))</f>
        <v/>
      </c>
      <c r="V3299" s="418">
        <f>AND(AC3299&lt;&gt;"", 'Company information'!D$4&lt;&gt;"", RIGHT(SUBSTITUTE(AC3299,"-",""),9)=RIGHT(SUBSTITUTE('Company information'!D$4,"-",""),9))</f>
        <v/>
      </c>
      <c r="W3299" s="418">
        <f>AI3299-I3299</f>
        <v/>
      </c>
      <c r="X3299" s="455" t="n"/>
      <c r="Y3299" s="417" t="n"/>
      <c r="Z3299" s="418" t="n"/>
      <c r="AA3299" s="418" t="n"/>
      <c r="AB3299" s="418" t="n"/>
      <c r="AC3299" s="418" t="n"/>
      <c r="AD3299" s="418" t="n"/>
      <c r="AE3299" s="455" t="n"/>
      <c r="AF3299" s="455" t="n"/>
      <c r="AG3299" s="455" t="n"/>
      <c r="AH3299" s="455" t="n"/>
      <c r="AI3299" s="455" t="n"/>
      <c r="AJ3299" s="455" t="n"/>
      <c r="AK3299" s="455" t="n"/>
      <c r="AL3299" s="455" t="n"/>
      <c r="AM3299" s="455" t="n"/>
      <c r="AN3299" s="455" t="n"/>
      <c r="AO3299" s="455" t="n"/>
      <c r="AP3299" s="455" t="n"/>
      <c r="AQ3299" s="455" t="n"/>
      <c r="AR3299" s="418" t="n"/>
      <c r="AS3299" s="418" t="n"/>
      <c r="AT3299" s="418" t="n"/>
    </row>
    <row r="3300">
      <c r="A3300" s="417" t="n">
        <v>3291</v>
      </c>
      <c r="B3300" s="418" t="inlineStr"/>
      <c r="C3300" s="418" t="inlineStr">
        <is>
          <t>អ៊ីជីអេហ្វ ឡូជីស្ទីក ខូ អិលធីឌី</t>
        </is>
      </c>
      <c r="D3300" s="418" t="inlineStr">
        <is>
          <t>L001-901501877</t>
        </is>
      </c>
      <c r="E3300" s="418" t="inlineStr">
        <is>
          <t>2006857</t>
        </is>
      </c>
      <c r="F3300" s="419" t="n">
        <v>44145</v>
      </c>
      <c r="G3300" s="420" t="n">
        <v>270930</v>
      </c>
      <c r="H3300" s="418" t="n"/>
      <c r="I3300" s="455" t="n">
        <v>270930</v>
      </c>
      <c r="J3300" s="418">
        <f>IF(L3300&lt;&gt;"",L3300,K3300)</f>
        <v/>
      </c>
      <c r="K3300" s="418">
        <f>IF(AND(T3300=TRUE, U3300=TRUE, V3300=TRUE), IF(W3300&lt;-0.05, "អនុញ្ញាត (អ្នកផ្គត់ផ្គង់ប្រកាសខ្វះ)", "បានប្រកាស (អនុញ្ញាត)"), IF(AND(T3300=FALSE, U3300=FALSE, V3300=FALSE), "ព្យួរទុក (មិនមានទិន្នន័យ)", "ប្រកាសខុស (ព្យួរទុក)"))</f>
        <v/>
      </c>
      <c r="L3300" s="418" t="inlineStr"/>
      <c r="M3300" s="418" t="inlineStr"/>
      <c r="N3300" s="455" t="n"/>
      <c r="O3300" s="455">
        <f>IF(W3300&lt;0,AI3300,I3300)</f>
        <v/>
      </c>
      <c r="P3300" s="455">
        <f>I3300-O3300</f>
        <v/>
      </c>
      <c r="Q3300" s="418" t="n"/>
      <c r="R3300" s="418" t="inlineStr">
        <is>
          <t>2006857</t>
        </is>
      </c>
      <c r="S3300" s="418" t="inlineStr"/>
      <c r="T3300" s="418">
        <f>R3300=S3300</f>
        <v/>
      </c>
      <c r="U3300" s="418">
        <f>AND(MONTH(F3300)=MONTH(Y3300), YEAR(F3300)=YEAR(Y3300))</f>
        <v/>
      </c>
      <c r="V3300" s="418">
        <f>AND(AC3300&lt;&gt;"", 'Company information'!D$4&lt;&gt;"", RIGHT(SUBSTITUTE(AC3300,"-",""),9)=RIGHT(SUBSTITUTE('Company information'!D$4,"-",""),9))</f>
        <v/>
      </c>
      <c r="W3300" s="418">
        <f>AI3300-I3300</f>
        <v/>
      </c>
      <c r="X3300" s="455" t="n"/>
      <c r="Y3300" s="417" t="n"/>
      <c r="Z3300" s="418" t="n"/>
      <c r="AA3300" s="418" t="n"/>
      <c r="AB3300" s="418" t="n"/>
      <c r="AC3300" s="418" t="n"/>
      <c r="AD3300" s="418" t="n"/>
      <c r="AE3300" s="455" t="n"/>
      <c r="AF3300" s="455" t="n"/>
      <c r="AG3300" s="455" t="n"/>
      <c r="AH3300" s="455" t="n"/>
      <c r="AI3300" s="455" t="n"/>
      <c r="AJ3300" s="455" t="n"/>
      <c r="AK3300" s="455" t="n"/>
      <c r="AL3300" s="455" t="n"/>
      <c r="AM3300" s="455" t="n"/>
      <c r="AN3300" s="455" t="n"/>
      <c r="AO3300" s="455" t="n"/>
      <c r="AP3300" s="455" t="n"/>
      <c r="AQ3300" s="455" t="n"/>
      <c r="AR3300" s="418" t="n"/>
      <c r="AS3300" s="418" t="n"/>
      <c r="AT3300" s="418" t="n"/>
    </row>
    <row r="3301">
      <c r="A3301" s="417" t="n">
        <v>3292</v>
      </c>
      <c r="B3301" s="418" t="inlineStr"/>
      <c r="C3301" s="418" t="inlineStr">
        <is>
          <t>ឆាយ ដា ឡូយីស្ទីក</t>
        </is>
      </c>
      <c r="D3301" s="418" t="inlineStr">
        <is>
          <t>L001-100063098</t>
        </is>
      </c>
      <c r="E3301" s="418" t="inlineStr">
        <is>
          <t>2010009088</t>
        </is>
      </c>
      <c r="F3301" s="419" t="n">
        <v>44114</v>
      </c>
      <c r="G3301" s="420" t="n">
        <v>77585</v>
      </c>
      <c r="H3301" s="418" t="n"/>
      <c r="I3301" s="455" t="n">
        <v>77585</v>
      </c>
      <c r="J3301" s="418">
        <f>IF(L3301&lt;&gt;"",L3301,K3301)</f>
        <v/>
      </c>
      <c r="K3301" s="418">
        <f>IF(AND(T3301=TRUE, U3301=TRUE, V3301=TRUE), IF(W3301&lt;-0.05, "អនុញ្ញាត (អ្នកផ្គត់ផ្គង់ប្រកាសខ្វះ)", "បានប្រកាស (អនុញ្ញាត)"), IF(AND(T3301=FALSE, U3301=FALSE, V3301=FALSE), "ព្យួរទុក (មិនមានទិន្នន័យ)", "ប្រកាសខុស (ព្យួរទុក)"))</f>
        <v/>
      </c>
      <c r="L3301" s="418" t="inlineStr"/>
      <c r="M3301" s="418" t="inlineStr"/>
      <c r="N3301" s="455" t="n"/>
      <c r="O3301" s="455">
        <f>IF(W3301&lt;0,AI3301,I3301)</f>
        <v/>
      </c>
      <c r="P3301" s="455">
        <f>I3301-O3301</f>
        <v/>
      </c>
      <c r="Q3301" s="418" t="n"/>
      <c r="R3301" s="418" t="inlineStr">
        <is>
          <t>2010009088</t>
        </is>
      </c>
      <c r="S3301" s="418" t="inlineStr"/>
      <c r="T3301" s="418">
        <f>R3301=S3301</f>
        <v/>
      </c>
      <c r="U3301" s="418">
        <f>AND(MONTH(F3301)=MONTH(Y3301), YEAR(F3301)=YEAR(Y3301))</f>
        <v/>
      </c>
      <c r="V3301" s="418">
        <f>AND(AC3301&lt;&gt;"", 'Company information'!D$4&lt;&gt;"", RIGHT(SUBSTITUTE(AC3301,"-",""),9)=RIGHT(SUBSTITUTE('Company information'!D$4,"-",""),9))</f>
        <v/>
      </c>
      <c r="W3301" s="418">
        <f>AI3301-I3301</f>
        <v/>
      </c>
      <c r="X3301" s="455" t="n"/>
      <c r="Y3301" s="417" t="n"/>
      <c r="Z3301" s="418" t="n"/>
      <c r="AA3301" s="418" t="n"/>
      <c r="AB3301" s="418" t="n"/>
      <c r="AC3301" s="418" t="n"/>
      <c r="AD3301" s="418" t="n"/>
      <c r="AE3301" s="455" t="n"/>
      <c r="AF3301" s="455" t="n"/>
      <c r="AG3301" s="455" t="n"/>
      <c r="AH3301" s="455" t="n"/>
      <c r="AI3301" s="455" t="n"/>
      <c r="AJ3301" s="455" t="n"/>
      <c r="AK3301" s="455" t="n"/>
      <c r="AL3301" s="455" t="n"/>
      <c r="AM3301" s="455" t="n"/>
      <c r="AN3301" s="455" t="n"/>
      <c r="AO3301" s="455" t="n"/>
      <c r="AP3301" s="455" t="n"/>
      <c r="AQ3301" s="455" t="n"/>
      <c r="AR3301" s="418" t="n"/>
      <c r="AS3301" s="418" t="n"/>
      <c r="AT3301" s="418" t="n"/>
    </row>
    <row r="3302">
      <c r="A3302" s="417" t="n">
        <v>3293</v>
      </c>
      <c r="B3302" s="418" t="inlineStr"/>
      <c r="C3302" s="418" t="inlineStr">
        <is>
          <t>ឆាយ ដា ឡូយីស្ទីក</t>
        </is>
      </c>
      <c r="D3302" s="418" t="inlineStr">
        <is>
          <t>L001-100063098</t>
        </is>
      </c>
      <c r="E3302" s="418" t="inlineStr">
        <is>
          <t>2010009084</t>
        </is>
      </c>
      <c r="F3302" s="419" t="n">
        <v>44114</v>
      </c>
      <c r="G3302" s="420" t="n">
        <v>77585</v>
      </c>
      <c r="H3302" s="418" t="n"/>
      <c r="I3302" s="455" t="n">
        <v>77585</v>
      </c>
      <c r="J3302" s="418">
        <f>IF(L3302&lt;&gt;"",L3302,K3302)</f>
        <v/>
      </c>
      <c r="K3302" s="418">
        <f>IF(AND(T3302=TRUE, U3302=TRUE, V3302=TRUE), IF(W3302&lt;-0.05, "អនុញ្ញាត (អ្នកផ្គត់ផ្គង់ប្រកាសខ្វះ)", "បានប្រកាស (អនុញ្ញាត)"), IF(AND(T3302=FALSE, U3302=FALSE, V3302=FALSE), "ព្យួរទុក (មិនមានទិន្នន័យ)", "ប្រកាសខុស (ព្យួរទុក)"))</f>
        <v/>
      </c>
      <c r="L3302" s="418" t="inlineStr"/>
      <c r="M3302" s="418" t="inlineStr"/>
      <c r="N3302" s="455" t="n"/>
      <c r="O3302" s="455">
        <f>IF(W3302&lt;0,AI3302,I3302)</f>
        <v/>
      </c>
      <c r="P3302" s="455">
        <f>I3302-O3302</f>
        <v/>
      </c>
      <c r="Q3302" s="418" t="n"/>
      <c r="R3302" s="418" t="inlineStr">
        <is>
          <t>2010009084</t>
        </is>
      </c>
      <c r="S3302" s="418" t="inlineStr"/>
      <c r="T3302" s="418">
        <f>R3302=S3302</f>
        <v/>
      </c>
      <c r="U3302" s="418">
        <f>AND(MONTH(F3302)=MONTH(Y3302), YEAR(F3302)=YEAR(Y3302))</f>
        <v/>
      </c>
      <c r="V3302" s="418">
        <f>AND(AC3302&lt;&gt;"", 'Company information'!D$4&lt;&gt;"", RIGHT(SUBSTITUTE(AC3302,"-",""),9)=RIGHT(SUBSTITUTE('Company information'!D$4,"-",""),9))</f>
        <v/>
      </c>
      <c r="W3302" s="418">
        <f>AI3302-I3302</f>
        <v/>
      </c>
      <c r="X3302" s="455" t="n"/>
      <c r="Y3302" s="417" t="n"/>
      <c r="Z3302" s="418" t="n"/>
      <c r="AA3302" s="418" t="n"/>
      <c r="AB3302" s="418" t="n"/>
      <c r="AC3302" s="418" t="n"/>
      <c r="AD3302" s="418" t="n"/>
      <c r="AE3302" s="455" t="n"/>
      <c r="AF3302" s="455" t="n"/>
      <c r="AG3302" s="455" t="n"/>
      <c r="AH3302" s="455" t="n"/>
      <c r="AI3302" s="455" t="n"/>
      <c r="AJ3302" s="455" t="n"/>
      <c r="AK3302" s="455" t="n"/>
      <c r="AL3302" s="455" t="n"/>
      <c r="AM3302" s="455" t="n"/>
      <c r="AN3302" s="455" t="n"/>
      <c r="AO3302" s="455" t="n"/>
      <c r="AP3302" s="455" t="n"/>
      <c r="AQ3302" s="455" t="n"/>
      <c r="AR3302" s="418" t="n"/>
      <c r="AS3302" s="418" t="n"/>
      <c r="AT3302" s="418" t="n"/>
    </row>
    <row r="3303">
      <c r="A3303" s="417" t="n">
        <v>3294</v>
      </c>
      <c r="B3303" s="418" t="inlineStr"/>
      <c r="C3303" s="418" t="inlineStr">
        <is>
          <t>ឆាយ ដា ឡូយីស្ទីក</t>
        </is>
      </c>
      <c r="D3303" s="418" t="inlineStr">
        <is>
          <t>L001-100063098</t>
        </is>
      </c>
      <c r="E3303" s="418" t="inlineStr">
        <is>
          <t>2010008889</t>
        </is>
      </c>
      <c r="F3303" s="419" t="n">
        <v>44114</v>
      </c>
      <c r="G3303" s="420" t="n">
        <v>89965</v>
      </c>
      <c r="H3303" s="418" t="n"/>
      <c r="I3303" s="455" t="n">
        <v>89965</v>
      </c>
      <c r="J3303" s="418">
        <f>IF(L3303&lt;&gt;"",L3303,K3303)</f>
        <v/>
      </c>
      <c r="K3303" s="418">
        <f>IF(AND(T3303=TRUE, U3303=TRUE, V3303=TRUE), IF(W3303&lt;-0.05, "អនុញ្ញាត (អ្នកផ្គត់ផ្គង់ប្រកាសខ្វះ)", "បានប្រកាស (អនុញ្ញាត)"), IF(AND(T3303=FALSE, U3303=FALSE, V3303=FALSE), "ព្យួរទុក (មិនមានទិន្នន័យ)", "ប្រកាសខុស (ព្យួរទុក)"))</f>
        <v/>
      </c>
      <c r="L3303" s="418" t="inlineStr"/>
      <c r="M3303" s="418" t="inlineStr"/>
      <c r="N3303" s="455" t="n"/>
      <c r="O3303" s="455">
        <f>IF(W3303&lt;0,AI3303,I3303)</f>
        <v/>
      </c>
      <c r="P3303" s="455">
        <f>I3303-O3303</f>
        <v/>
      </c>
      <c r="Q3303" s="418" t="n"/>
      <c r="R3303" s="418" t="inlineStr">
        <is>
          <t>2010008889</t>
        </is>
      </c>
      <c r="S3303" s="418" t="inlineStr"/>
      <c r="T3303" s="418">
        <f>R3303=S3303</f>
        <v/>
      </c>
      <c r="U3303" s="418">
        <f>AND(MONTH(F3303)=MONTH(Y3303), YEAR(F3303)=YEAR(Y3303))</f>
        <v/>
      </c>
      <c r="V3303" s="418">
        <f>AND(AC3303&lt;&gt;"", 'Company information'!D$4&lt;&gt;"", RIGHT(SUBSTITUTE(AC3303,"-",""),9)=RIGHT(SUBSTITUTE('Company information'!D$4,"-",""),9))</f>
        <v/>
      </c>
      <c r="W3303" s="418">
        <f>AI3303-I3303</f>
        <v/>
      </c>
      <c r="X3303" s="455" t="n"/>
      <c r="Y3303" s="417" t="n"/>
      <c r="Z3303" s="418" t="n"/>
      <c r="AA3303" s="418" t="n"/>
      <c r="AB3303" s="418" t="n"/>
      <c r="AC3303" s="418" t="n"/>
      <c r="AD3303" s="418" t="n"/>
      <c r="AE3303" s="455" t="n"/>
      <c r="AF3303" s="455" t="n"/>
      <c r="AG3303" s="455" t="n"/>
      <c r="AH3303" s="455" t="n"/>
      <c r="AI3303" s="455" t="n"/>
      <c r="AJ3303" s="455" t="n"/>
      <c r="AK3303" s="455" t="n"/>
      <c r="AL3303" s="455" t="n"/>
      <c r="AM3303" s="455" t="n"/>
      <c r="AN3303" s="455" t="n"/>
      <c r="AO3303" s="455" t="n"/>
      <c r="AP3303" s="455" t="n"/>
      <c r="AQ3303" s="455" t="n"/>
      <c r="AR3303" s="418" t="n"/>
      <c r="AS3303" s="418" t="n"/>
      <c r="AT3303" s="418" t="n"/>
    </row>
    <row r="3304">
      <c r="A3304" s="417" t="n">
        <v>3295</v>
      </c>
      <c r="B3304" s="418" t="inlineStr"/>
      <c r="C3304" s="418" t="inlineStr">
        <is>
          <t>ឆាយ ដា ឡូយីស្ទីក</t>
        </is>
      </c>
      <c r="D3304" s="418" t="inlineStr">
        <is>
          <t>L001-100063098</t>
        </is>
      </c>
      <c r="E3304" s="418" t="inlineStr">
        <is>
          <t>2010009086</t>
        </is>
      </c>
      <c r="F3304" s="419" t="n">
        <v>44114</v>
      </c>
      <c r="G3304" s="420" t="n">
        <v>77585</v>
      </c>
      <c r="H3304" s="418" t="n"/>
      <c r="I3304" s="455" t="n">
        <v>77585</v>
      </c>
      <c r="J3304" s="418">
        <f>IF(L3304&lt;&gt;"",L3304,K3304)</f>
        <v/>
      </c>
      <c r="K3304" s="418">
        <f>IF(AND(T3304=TRUE, U3304=TRUE, V3304=TRUE), IF(W3304&lt;-0.05, "អនុញ្ញាត (អ្នកផ្គត់ផ្គង់ប្រកាសខ្វះ)", "បានប្រកាស (អនុញ្ញាត)"), IF(AND(T3304=FALSE, U3304=FALSE, V3304=FALSE), "ព្យួរទុក (មិនមានទិន្នន័យ)", "ប្រកាសខុស (ព្យួរទុក)"))</f>
        <v/>
      </c>
      <c r="L3304" s="418" t="inlineStr"/>
      <c r="M3304" s="418" t="inlineStr"/>
      <c r="N3304" s="455" t="n"/>
      <c r="O3304" s="455">
        <f>IF(W3304&lt;0,AI3304,I3304)</f>
        <v/>
      </c>
      <c r="P3304" s="455">
        <f>I3304-O3304</f>
        <v/>
      </c>
      <c r="Q3304" s="418" t="n"/>
      <c r="R3304" s="418" t="inlineStr">
        <is>
          <t>2010009086</t>
        </is>
      </c>
      <c r="S3304" s="418" t="inlineStr"/>
      <c r="T3304" s="418">
        <f>R3304=S3304</f>
        <v/>
      </c>
      <c r="U3304" s="418">
        <f>AND(MONTH(F3304)=MONTH(Y3304), YEAR(F3304)=YEAR(Y3304))</f>
        <v/>
      </c>
      <c r="V3304" s="418">
        <f>AND(AC3304&lt;&gt;"", 'Company information'!D$4&lt;&gt;"", RIGHT(SUBSTITUTE(AC3304,"-",""),9)=RIGHT(SUBSTITUTE('Company information'!D$4,"-",""),9))</f>
        <v/>
      </c>
      <c r="W3304" s="418">
        <f>AI3304-I3304</f>
        <v/>
      </c>
      <c r="X3304" s="455" t="n"/>
      <c r="Y3304" s="417" t="n"/>
      <c r="Z3304" s="418" t="n"/>
      <c r="AA3304" s="418" t="n"/>
      <c r="AB3304" s="418" t="n"/>
      <c r="AC3304" s="418" t="n"/>
      <c r="AD3304" s="418" t="n"/>
      <c r="AE3304" s="455" t="n"/>
      <c r="AF3304" s="455" t="n"/>
      <c r="AG3304" s="455" t="n"/>
      <c r="AH3304" s="455" t="n"/>
      <c r="AI3304" s="455" t="n"/>
      <c r="AJ3304" s="455" t="n"/>
      <c r="AK3304" s="455" t="n"/>
      <c r="AL3304" s="455" t="n"/>
      <c r="AM3304" s="455" t="n"/>
      <c r="AN3304" s="455" t="n"/>
      <c r="AO3304" s="455" t="n"/>
      <c r="AP3304" s="455" t="n"/>
      <c r="AQ3304" s="455" t="n"/>
      <c r="AR3304" s="418" t="n"/>
      <c r="AS3304" s="418" t="n"/>
      <c r="AT3304" s="418" t="n"/>
    </row>
    <row r="3305">
      <c r="A3305" s="417" t="n">
        <v>3296</v>
      </c>
      <c r="B3305" s="418" t="inlineStr"/>
      <c r="C3305" s="418" t="inlineStr">
        <is>
          <t>ឆាយ ដា ឡូយីស្ទីក</t>
        </is>
      </c>
      <c r="D3305" s="418" t="inlineStr">
        <is>
          <t>L001-100063098</t>
        </is>
      </c>
      <c r="E3305" s="418" t="inlineStr">
        <is>
          <t>2010009087</t>
        </is>
      </c>
      <c r="F3305" s="419" t="n">
        <v>44114</v>
      </c>
      <c r="G3305" s="420" t="n">
        <v>89899</v>
      </c>
      <c r="H3305" s="418" t="n"/>
      <c r="I3305" s="455" t="n">
        <v>89899</v>
      </c>
      <c r="J3305" s="418">
        <f>IF(L3305&lt;&gt;"",L3305,K3305)</f>
        <v/>
      </c>
      <c r="K3305" s="418">
        <f>IF(AND(T3305=TRUE, U3305=TRUE, V3305=TRUE), IF(W3305&lt;-0.05, "អនុញ្ញាត (អ្នកផ្គត់ផ្គង់ប្រកាសខ្វះ)", "បានប្រកាស (អនុញ្ញាត)"), IF(AND(T3305=FALSE, U3305=FALSE, V3305=FALSE), "ព្យួរទុក (មិនមានទិន្នន័យ)", "ប្រកាសខុស (ព្យួរទុក)"))</f>
        <v/>
      </c>
      <c r="L3305" s="418" t="inlineStr"/>
      <c r="M3305" s="418" t="inlineStr"/>
      <c r="N3305" s="455" t="n"/>
      <c r="O3305" s="455">
        <f>IF(W3305&lt;0,AI3305,I3305)</f>
        <v/>
      </c>
      <c r="P3305" s="455">
        <f>I3305-O3305</f>
        <v/>
      </c>
      <c r="Q3305" s="418" t="n"/>
      <c r="R3305" s="418" t="inlineStr">
        <is>
          <t>2010009087</t>
        </is>
      </c>
      <c r="S3305" s="418" t="inlineStr"/>
      <c r="T3305" s="418">
        <f>R3305=S3305</f>
        <v/>
      </c>
      <c r="U3305" s="418">
        <f>AND(MONTH(F3305)=MONTH(Y3305), YEAR(F3305)=YEAR(Y3305))</f>
        <v/>
      </c>
      <c r="V3305" s="418">
        <f>AND(AC3305&lt;&gt;"", 'Company information'!D$4&lt;&gt;"", RIGHT(SUBSTITUTE(AC3305,"-",""),9)=RIGHT(SUBSTITUTE('Company information'!D$4,"-",""),9))</f>
        <v/>
      </c>
      <c r="W3305" s="418">
        <f>AI3305-I3305</f>
        <v/>
      </c>
      <c r="X3305" s="455" t="n"/>
      <c r="Y3305" s="417" t="n"/>
      <c r="Z3305" s="418" t="n"/>
      <c r="AA3305" s="418" t="n"/>
      <c r="AB3305" s="418" t="n"/>
      <c r="AC3305" s="418" t="n"/>
      <c r="AD3305" s="418" t="n"/>
      <c r="AE3305" s="455" t="n"/>
      <c r="AF3305" s="455" t="n"/>
      <c r="AG3305" s="455" t="n"/>
      <c r="AH3305" s="455" t="n"/>
      <c r="AI3305" s="455" t="n"/>
      <c r="AJ3305" s="455" t="n"/>
      <c r="AK3305" s="455" t="n"/>
      <c r="AL3305" s="455" t="n"/>
      <c r="AM3305" s="455" t="n"/>
      <c r="AN3305" s="455" t="n"/>
      <c r="AO3305" s="455" t="n"/>
      <c r="AP3305" s="455" t="n"/>
      <c r="AQ3305" s="455" t="n"/>
      <c r="AR3305" s="418" t="n"/>
      <c r="AS3305" s="418" t="n"/>
      <c r="AT3305" s="418" t="n"/>
    </row>
    <row r="3306">
      <c r="A3306" s="417" t="n">
        <v>3297</v>
      </c>
      <c r="B3306" s="418" t="inlineStr"/>
      <c r="C3306" s="418" t="inlineStr">
        <is>
          <t>អ៊ិនធើថេក ថេសធីង សឺវីស (ខេមបូឌា) ខមភេនី លីមីធីត</t>
        </is>
      </c>
      <c r="D3306" s="418" t="inlineStr">
        <is>
          <t>L001-100045707</t>
        </is>
      </c>
      <c r="E3306" s="418" t="inlineStr">
        <is>
          <t>KHM20200010751</t>
        </is>
      </c>
      <c r="F3306" s="419" t="n">
        <v>44114</v>
      </c>
      <c r="G3306" s="420" t="n">
        <v>58030</v>
      </c>
      <c r="H3306" s="418" t="n"/>
      <c r="I3306" s="455" t="n">
        <v>58030</v>
      </c>
      <c r="J3306" s="418">
        <f>IF(L3306&lt;&gt;"",L3306,K3306)</f>
        <v/>
      </c>
      <c r="K3306" s="418">
        <f>IF(AND(T3306=TRUE, U3306=TRUE, V3306=TRUE), IF(W3306&lt;-0.05, "អនុញ្ញាត (អ្នកផ្គត់ផ្គង់ប្រកាសខ្វះ)", "បានប្រកាស (អនុញ្ញាត)"), IF(AND(T3306=FALSE, U3306=FALSE, V3306=FALSE), "ព្យួរទុក (មិនមានទិន្នន័យ)", "ប្រកាសខុស (ព្យួរទុក)"))</f>
        <v/>
      </c>
      <c r="L3306" s="418" t="inlineStr"/>
      <c r="M3306" s="418" t="inlineStr"/>
      <c r="N3306" s="455" t="n"/>
      <c r="O3306" s="455">
        <f>IF(W3306&lt;0,AI3306,I3306)</f>
        <v/>
      </c>
      <c r="P3306" s="455">
        <f>I3306-O3306</f>
        <v/>
      </c>
      <c r="Q3306" s="418" t="n"/>
      <c r="R3306" s="418" t="inlineStr">
        <is>
          <t>KHM20200010751</t>
        </is>
      </c>
      <c r="S3306" s="418" t="inlineStr"/>
      <c r="T3306" s="418">
        <f>R3306=S3306</f>
        <v/>
      </c>
      <c r="U3306" s="418">
        <f>AND(MONTH(F3306)=MONTH(Y3306), YEAR(F3306)=YEAR(Y3306))</f>
        <v/>
      </c>
      <c r="V3306" s="418">
        <f>AND(AC3306&lt;&gt;"", 'Company information'!D$4&lt;&gt;"", RIGHT(SUBSTITUTE(AC3306,"-",""),9)=RIGHT(SUBSTITUTE('Company information'!D$4,"-",""),9))</f>
        <v/>
      </c>
      <c r="W3306" s="418">
        <f>AI3306-I3306</f>
        <v/>
      </c>
      <c r="X3306" s="455" t="n"/>
      <c r="Y3306" s="417" t="n"/>
      <c r="Z3306" s="418" t="n"/>
      <c r="AA3306" s="418" t="n"/>
      <c r="AB3306" s="418" t="n"/>
      <c r="AC3306" s="418" t="n"/>
      <c r="AD3306" s="418" t="n"/>
      <c r="AE3306" s="455" t="n"/>
      <c r="AF3306" s="455" t="n"/>
      <c r="AG3306" s="455" t="n"/>
      <c r="AH3306" s="455" t="n"/>
      <c r="AI3306" s="455" t="n"/>
      <c r="AJ3306" s="455" t="n"/>
      <c r="AK3306" s="455" t="n"/>
      <c r="AL3306" s="455" t="n"/>
      <c r="AM3306" s="455" t="n"/>
      <c r="AN3306" s="455" t="n"/>
      <c r="AO3306" s="455" t="n"/>
      <c r="AP3306" s="455" t="n"/>
      <c r="AQ3306" s="455" t="n"/>
      <c r="AR3306" s="418" t="n"/>
      <c r="AS3306" s="418" t="n"/>
      <c r="AT3306" s="418" t="n"/>
    </row>
    <row r="3307">
      <c r="A3307" s="417" t="n">
        <v>3298</v>
      </c>
      <c r="B3307" s="418" t="inlineStr"/>
      <c r="C3307" s="418" t="inlineStr">
        <is>
          <t>កំពង់ផែស្វយ័តក្រុងព្រះសីហនុ</t>
        </is>
      </c>
      <c r="D3307" s="418" t="inlineStr">
        <is>
          <t>L001-100044638</t>
        </is>
      </c>
      <c r="E3307" s="418" t="inlineStr">
        <is>
          <t>150791</t>
        </is>
      </c>
      <c r="F3307" s="419" t="n">
        <v>44114</v>
      </c>
      <c r="G3307" s="420" t="n">
        <v>35713</v>
      </c>
      <c r="H3307" s="418" t="n"/>
      <c r="I3307" s="455" t="n">
        <v>35713</v>
      </c>
      <c r="J3307" s="418">
        <f>IF(L3307&lt;&gt;"",L3307,K3307)</f>
        <v/>
      </c>
      <c r="K3307" s="418">
        <f>IF(AND(T3307=TRUE, U3307=TRUE, V3307=TRUE), IF(W3307&lt;-0.05, "អនុញ្ញាត (អ្នកផ្គត់ផ្គង់ប្រកាសខ្វះ)", "បានប្រកាស (អនុញ្ញាត)"), IF(AND(T3307=FALSE, U3307=FALSE, V3307=FALSE), "ព្យួរទុក (មិនមានទិន្នន័យ)", "ប្រកាសខុស (ព្យួរទុក)"))</f>
        <v/>
      </c>
      <c r="L3307" s="418" t="inlineStr"/>
      <c r="M3307" s="418" t="inlineStr"/>
      <c r="N3307" s="455" t="n"/>
      <c r="O3307" s="455">
        <f>IF(W3307&lt;0,AI3307,I3307)</f>
        <v/>
      </c>
      <c r="P3307" s="455">
        <f>I3307-O3307</f>
        <v/>
      </c>
      <c r="Q3307" s="418" t="n"/>
      <c r="R3307" s="418" t="inlineStr">
        <is>
          <t>150791</t>
        </is>
      </c>
      <c r="S3307" s="418" t="inlineStr"/>
      <c r="T3307" s="418">
        <f>R3307=S3307</f>
        <v/>
      </c>
      <c r="U3307" s="418">
        <f>AND(MONTH(F3307)=MONTH(Y3307), YEAR(F3307)=YEAR(Y3307))</f>
        <v/>
      </c>
      <c r="V3307" s="418">
        <f>AND(AC3307&lt;&gt;"", 'Company information'!D$4&lt;&gt;"", RIGHT(SUBSTITUTE(AC3307,"-",""),9)=RIGHT(SUBSTITUTE('Company information'!D$4,"-",""),9))</f>
        <v/>
      </c>
      <c r="W3307" s="418">
        <f>AI3307-I3307</f>
        <v/>
      </c>
      <c r="X3307" s="455" t="n"/>
      <c r="Y3307" s="417" t="n"/>
      <c r="Z3307" s="418" t="n"/>
      <c r="AA3307" s="418" t="n"/>
      <c r="AB3307" s="418" t="n"/>
      <c r="AC3307" s="418" t="n"/>
      <c r="AD3307" s="418" t="n"/>
      <c r="AE3307" s="455" t="n"/>
      <c r="AF3307" s="455" t="n"/>
      <c r="AG3307" s="455" t="n"/>
      <c r="AH3307" s="455" t="n"/>
      <c r="AI3307" s="455" t="n"/>
      <c r="AJ3307" s="455" t="n"/>
      <c r="AK3307" s="455" t="n"/>
      <c r="AL3307" s="455" t="n"/>
      <c r="AM3307" s="455" t="n"/>
      <c r="AN3307" s="455" t="n"/>
      <c r="AO3307" s="455" t="n"/>
      <c r="AP3307" s="455" t="n"/>
      <c r="AQ3307" s="455" t="n"/>
      <c r="AR3307" s="418" t="n"/>
      <c r="AS3307" s="418" t="n"/>
      <c r="AT3307" s="418" t="n"/>
    </row>
    <row r="3308">
      <c r="A3308" s="417" t="n">
        <v>3299</v>
      </c>
      <c r="B3308" s="418" t="inlineStr"/>
      <c r="C3308" s="418" t="inlineStr">
        <is>
          <t>អ៊ីជីអេហ្វ ឡូជីស្ទីក ខូ អិលធីឌី</t>
        </is>
      </c>
      <c r="D3308" s="418" t="inlineStr">
        <is>
          <t>L001-901501877</t>
        </is>
      </c>
      <c r="E3308" s="418" t="inlineStr">
        <is>
          <t>2006802</t>
        </is>
      </c>
      <c r="F3308" s="419" t="n">
        <v>44084</v>
      </c>
      <c r="G3308" s="420" t="n">
        <v>135465</v>
      </c>
      <c r="H3308" s="418" t="n"/>
      <c r="I3308" s="455" t="n">
        <v>135465</v>
      </c>
      <c r="J3308" s="418">
        <f>IF(L3308&lt;&gt;"",L3308,K3308)</f>
        <v/>
      </c>
      <c r="K3308" s="418">
        <f>IF(AND(T3308=TRUE, U3308=TRUE, V3308=TRUE), IF(W3308&lt;-0.05, "អនុញ្ញាត (អ្នកផ្គត់ផ្គង់ប្រកាសខ្វះ)", "បានប្រកាស (អនុញ្ញាត)"), IF(AND(T3308=FALSE, U3308=FALSE, V3308=FALSE), "ព្យួរទុក (មិនមានទិន្នន័យ)", "ប្រកាសខុស (ព្យួរទុក)"))</f>
        <v/>
      </c>
      <c r="L3308" s="418" t="inlineStr"/>
      <c r="M3308" s="418" t="inlineStr"/>
      <c r="N3308" s="455" t="n"/>
      <c r="O3308" s="455">
        <f>IF(W3308&lt;0,AI3308,I3308)</f>
        <v/>
      </c>
      <c r="P3308" s="455">
        <f>I3308-O3308</f>
        <v/>
      </c>
      <c r="Q3308" s="418" t="n"/>
      <c r="R3308" s="418" t="inlineStr">
        <is>
          <t>2006802</t>
        </is>
      </c>
      <c r="S3308" s="418" t="inlineStr"/>
      <c r="T3308" s="418">
        <f>R3308=S3308</f>
        <v/>
      </c>
      <c r="U3308" s="418">
        <f>AND(MONTH(F3308)=MONTH(Y3308), YEAR(F3308)=YEAR(Y3308))</f>
        <v/>
      </c>
      <c r="V3308" s="418">
        <f>AND(AC3308&lt;&gt;"", 'Company information'!D$4&lt;&gt;"", RIGHT(SUBSTITUTE(AC3308,"-",""),9)=RIGHT(SUBSTITUTE('Company information'!D$4,"-",""),9))</f>
        <v/>
      </c>
      <c r="W3308" s="418">
        <f>AI3308-I3308</f>
        <v/>
      </c>
      <c r="X3308" s="455" t="n"/>
      <c r="Y3308" s="417" t="n"/>
      <c r="Z3308" s="418" t="n"/>
      <c r="AA3308" s="418" t="n"/>
      <c r="AB3308" s="418" t="n"/>
      <c r="AC3308" s="418" t="n"/>
      <c r="AD3308" s="418" t="n"/>
      <c r="AE3308" s="455" t="n"/>
      <c r="AF3308" s="455" t="n"/>
      <c r="AG3308" s="455" t="n"/>
      <c r="AH3308" s="455" t="n"/>
      <c r="AI3308" s="455" t="n"/>
      <c r="AJ3308" s="455" t="n"/>
      <c r="AK3308" s="455" t="n"/>
      <c r="AL3308" s="455" t="n"/>
      <c r="AM3308" s="455" t="n"/>
      <c r="AN3308" s="455" t="n"/>
      <c r="AO3308" s="455" t="n"/>
      <c r="AP3308" s="455" t="n"/>
      <c r="AQ3308" s="455" t="n"/>
      <c r="AR3308" s="418" t="n"/>
      <c r="AS3308" s="418" t="n"/>
      <c r="AT3308" s="418" t="n"/>
    </row>
    <row r="3309">
      <c r="A3309" s="417" t="n">
        <v>3300</v>
      </c>
      <c r="B3309" s="418" t="inlineStr"/>
      <c r="C3309" s="418" t="inlineStr">
        <is>
          <t>កំពង់ផែស្វយ័តក្រុងព្រះសីហនុ</t>
        </is>
      </c>
      <c r="D3309" s="418" t="inlineStr">
        <is>
          <t>L001-100044638</t>
        </is>
      </c>
      <c r="E3309" s="418" t="inlineStr">
        <is>
          <t>149341</t>
        </is>
      </c>
      <c r="F3309" s="419" t="n">
        <v>44053</v>
      </c>
      <c r="G3309" s="420" t="n">
        <v>33259</v>
      </c>
      <c r="H3309" s="418" t="n"/>
      <c r="I3309" s="455" t="n">
        <v>33259</v>
      </c>
      <c r="J3309" s="418">
        <f>IF(L3309&lt;&gt;"",L3309,K3309)</f>
        <v/>
      </c>
      <c r="K3309" s="418">
        <f>IF(AND(T3309=TRUE, U3309=TRUE, V3309=TRUE), IF(W3309&lt;-0.05, "អនុញ្ញាត (អ្នកផ្គត់ផ្គង់ប្រកាសខ្វះ)", "បានប្រកាស (អនុញ្ញាត)"), IF(AND(T3309=FALSE, U3309=FALSE, V3309=FALSE), "ព្យួរទុក (មិនមានទិន្នន័យ)", "ប្រកាសខុស (ព្យួរទុក)"))</f>
        <v/>
      </c>
      <c r="L3309" s="418" t="inlineStr"/>
      <c r="M3309" s="418" t="inlineStr"/>
      <c r="N3309" s="455" t="n"/>
      <c r="O3309" s="455">
        <f>IF(W3309&lt;0,AI3309,I3309)</f>
        <v/>
      </c>
      <c r="P3309" s="455">
        <f>I3309-O3309</f>
        <v/>
      </c>
      <c r="Q3309" s="418" t="n"/>
      <c r="R3309" s="418" t="inlineStr">
        <is>
          <t>149341</t>
        </is>
      </c>
      <c r="S3309" s="418" t="inlineStr"/>
      <c r="T3309" s="418">
        <f>R3309=S3309</f>
        <v/>
      </c>
      <c r="U3309" s="418">
        <f>AND(MONTH(F3309)=MONTH(Y3309), YEAR(F3309)=YEAR(Y3309))</f>
        <v/>
      </c>
      <c r="V3309" s="418">
        <f>AND(AC3309&lt;&gt;"", 'Company information'!D$4&lt;&gt;"", RIGHT(SUBSTITUTE(AC3309,"-",""),9)=RIGHT(SUBSTITUTE('Company information'!D$4,"-",""),9))</f>
        <v/>
      </c>
      <c r="W3309" s="418">
        <f>AI3309-I3309</f>
        <v/>
      </c>
      <c r="X3309" s="455" t="n"/>
      <c r="Y3309" s="417" t="n"/>
      <c r="Z3309" s="418" t="n"/>
      <c r="AA3309" s="418" t="n"/>
      <c r="AB3309" s="418" t="n"/>
      <c r="AC3309" s="418" t="n"/>
      <c r="AD3309" s="418" t="n"/>
      <c r="AE3309" s="455" t="n"/>
      <c r="AF3309" s="455" t="n"/>
      <c r="AG3309" s="455" t="n"/>
      <c r="AH3309" s="455" t="n"/>
      <c r="AI3309" s="455" t="n"/>
      <c r="AJ3309" s="455" t="n"/>
      <c r="AK3309" s="455" t="n"/>
      <c r="AL3309" s="455" t="n"/>
      <c r="AM3309" s="455" t="n"/>
      <c r="AN3309" s="455" t="n"/>
      <c r="AO3309" s="455" t="n"/>
      <c r="AP3309" s="455" t="n"/>
      <c r="AQ3309" s="455" t="n"/>
      <c r="AR3309" s="418" t="n"/>
      <c r="AS3309" s="418" t="n"/>
      <c r="AT3309" s="418" t="n"/>
    </row>
    <row r="3310">
      <c r="A3310" s="417" t="n">
        <v>3301</v>
      </c>
      <c r="B3310" s="418" t="inlineStr"/>
      <c r="C3310" s="418" t="inlineStr">
        <is>
          <t>យីងកឺ ខេម ឯ.ក</t>
        </is>
      </c>
      <c r="D3310" s="418" t="inlineStr">
        <is>
          <t>K003-901900367</t>
        </is>
      </c>
      <c r="E3310" s="418" t="inlineStr">
        <is>
          <t>YK20083</t>
        </is>
      </c>
      <c r="F3310" s="419" t="n">
        <v>44022</v>
      </c>
      <c r="G3310" s="420" t="n">
        <v>242627</v>
      </c>
      <c r="H3310" s="418" t="n"/>
      <c r="I3310" s="455" t="n">
        <v>242627</v>
      </c>
      <c r="J3310" s="418">
        <f>IF(L3310&lt;&gt;"",L3310,K3310)</f>
        <v/>
      </c>
      <c r="K3310" s="418">
        <f>IF(AND(T3310=TRUE, U3310=TRUE, V3310=TRUE), IF(W3310&lt;-0.05, "អនុញ្ញាត (អ្នកផ្គត់ផ្គង់ប្រកាសខ្វះ)", "បានប្រកាស (អនុញ្ញាត)"), IF(AND(T3310=FALSE, U3310=FALSE, V3310=FALSE), "ព្យួរទុក (មិនមានទិន្នន័យ)", "ប្រកាសខុស (ព្យួរទុក)"))</f>
        <v/>
      </c>
      <c r="L3310" s="418" t="inlineStr"/>
      <c r="M3310" s="418" t="inlineStr"/>
      <c r="N3310" s="455" t="n"/>
      <c r="O3310" s="455">
        <f>IF(W3310&lt;0,AI3310,I3310)</f>
        <v/>
      </c>
      <c r="P3310" s="455">
        <f>I3310-O3310</f>
        <v/>
      </c>
      <c r="Q3310" s="418" t="n"/>
      <c r="R3310" s="418" t="inlineStr">
        <is>
          <t>YK20083</t>
        </is>
      </c>
      <c r="S3310" s="418" t="inlineStr"/>
      <c r="T3310" s="418">
        <f>R3310=S3310</f>
        <v/>
      </c>
      <c r="U3310" s="418">
        <f>AND(MONTH(F3310)=MONTH(Y3310), YEAR(F3310)=YEAR(Y3310))</f>
        <v/>
      </c>
      <c r="V3310" s="418">
        <f>AND(AC3310&lt;&gt;"", 'Company information'!D$4&lt;&gt;"", RIGHT(SUBSTITUTE(AC3310,"-",""),9)=RIGHT(SUBSTITUTE('Company information'!D$4,"-",""),9))</f>
        <v/>
      </c>
      <c r="W3310" s="418">
        <f>AI3310-I3310</f>
        <v/>
      </c>
      <c r="X3310" s="455" t="n"/>
      <c r="Y3310" s="417" t="n"/>
      <c r="Z3310" s="418" t="n"/>
      <c r="AA3310" s="418" t="n"/>
      <c r="AB3310" s="418" t="n"/>
      <c r="AC3310" s="418" t="n"/>
      <c r="AD3310" s="418" t="n"/>
      <c r="AE3310" s="455" t="n"/>
      <c r="AF3310" s="455" t="n"/>
      <c r="AG3310" s="455" t="n"/>
      <c r="AH3310" s="455" t="n"/>
      <c r="AI3310" s="455" t="n"/>
      <c r="AJ3310" s="455" t="n"/>
      <c r="AK3310" s="455" t="n"/>
      <c r="AL3310" s="455" t="n"/>
      <c r="AM3310" s="455" t="n"/>
      <c r="AN3310" s="455" t="n"/>
      <c r="AO3310" s="455" t="n"/>
      <c r="AP3310" s="455" t="n"/>
      <c r="AQ3310" s="455" t="n"/>
      <c r="AR3310" s="418" t="n"/>
      <c r="AS3310" s="418" t="n"/>
      <c r="AT3310" s="418" t="n"/>
    </row>
    <row r="3311">
      <c r="A3311" s="417" t="n">
        <v>3302</v>
      </c>
      <c r="B3311" s="418" t="inlineStr"/>
      <c r="C3311" s="418" t="inlineStr">
        <is>
          <t>ខេមបូឌាន វ៉ាយភីស៊ី ត្រេឌីង ឯ.ក</t>
        </is>
      </c>
      <c r="D3311" s="418" t="inlineStr">
        <is>
          <t>B108-901904896</t>
        </is>
      </c>
      <c r="E3311" s="418" t="inlineStr">
        <is>
          <t>2020-0075</t>
        </is>
      </c>
      <c r="F3311" s="419" t="n">
        <v>44022</v>
      </c>
      <c r="G3311" s="420" t="n">
        <v>2909101</v>
      </c>
      <c r="H3311" s="418" t="n"/>
      <c r="I3311" s="455" t="n">
        <v>2909101</v>
      </c>
      <c r="J3311" s="418">
        <f>IF(L3311&lt;&gt;"",L3311,K3311)</f>
        <v/>
      </c>
      <c r="K3311" s="418">
        <f>IF(AND(T3311=TRUE, U3311=TRUE, V3311=TRUE), IF(W3311&lt;-0.05, "អនុញ្ញាត (អ្នកផ្គត់ផ្គង់ប្រកាសខ្វះ)", "បានប្រកាស (អនុញ្ញាត)"), IF(AND(T3311=FALSE, U3311=FALSE, V3311=FALSE), "ព្យួរទុក (មិនមានទិន្នន័យ)", "ប្រកាសខុស (ព្យួរទុក)"))</f>
        <v/>
      </c>
      <c r="L3311" s="418" t="inlineStr"/>
      <c r="M3311" s="418" t="inlineStr"/>
      <c r="N3311" s="455" t="n"/>
      <c r="O3311" s="455">
        <f>IF(W3311&lt;0,AI3311,I3311)</f>
        <v/>
      </c>
      <c r="P3311" s="455">
        <f>I3311-O3311</f>
        <v/>
      </c>
      <c r="Q3311" s="418" t="n"/>
      <c r="R3311" s="418" t="inlineStr">
        <is>
          <t>2020-0075</t>
        </is>
      </c>
      <c r="S3311" s="418" t="inlineStr"/>
      <c r="T3311" s="418">
        <f>R3311=S3311</f>
        <v/>
      </c>
      <c r="U3311" s="418">
        <f>AND(MONTH(F3311)=MONTH(Y3311), YEAR(F3311)=YEAR(Y3311))</f>
        <v/>
      </c>
      <c r="V3311" s="418">
        <f>AND(AC3311&lt;&gt;"", 'Company information'!D$4&lt;&gt;"", RIGHT(SUBSTITUTE(AC3311,"-",""),9)=RIGHT(SUBSTITUTE('Company information'!D$4,"-",""),9))</f>
        <v/>
      </c>
      <c r="W3311" s="418">
        <f>AI3311-I3311</f>
        <v/>
      </c>
      <c r="X3311" s="455" t="n"/>
      <c r="Y3311" s="417" t="n"/>
      <c r="Z3311" s="418" t="n"/>
      <c r="AA3311" s="418" t="n"/>
      <c r="AB3311" s="418" t="n"/>
      <c r="AC3311" s="418" t="n"/>
      <c r="AD3311" s="418" t="n"/>
      <c r="AE3311" s="455" t="n"/>
      <c r="AF3311" s="455" t="n"/>
      <c r="AG3311" s="455" t="n"/>
      <c r="AH3311" s="455" t="n"/>
      <c r="AI3311" s="455" t="n"/>
      <c r="AJ3311" s="455" t="n"/>
      <c r="AK3311" s="455" t="n"/>
      <c r="AL3311" s="455" t="n"/>
      <c r="AM3311" s="455" t="n"/>
      <c r="AN3311" s="455" t="n"/>
      <c r="AO3311" s="455" t="n"/>
      <c r="AP3311" s="455" t="n"/>
      <c r="AQ3311" s="455" t="n"/>
      <c r="AR3311" s="418" t="n"/>
      <c r="AS3311" s="418" t="n"/>
      <c r="AT3311" s="418" t="n"/>
    </row>
    <row r="3312">
      <c r="A3312" s="417" t="n">
        <v>3303</v>
      </c>
      <c r="B3312" s="418" t="inlineStr"/>
      <c r="C3312" s="418" t="inlineStr">
        <is>
          <t>អ៊ិនធើថេក ថេសធីង សឺវីស (ខេមបូឌា) ខមភេនី លីមីធីត</t>
        </is>
      </c>
      <c r="D3312" s="418" t="inlineStr">
        <is>
          <t>L001-100045707</t>
        </is>
      </c>
      <c r="E3312" s="418" t="inlineStr">
        <is>
          <t>KHM20200010626</t>
        </is>
      </c>
      <c r="F3312" s="419" t="n">
        <v>44022</v>
      </c>
      <c r="G3312" s="420" t="n">
        <v>65696</v>
      </c>
      <c r="H3312" s="418" t="n"/>
      <c r="I3312" s="455" t="n">
        <v>65696</v>
      </c>
      <c r="J3312" s="418">
        <f>IF(L3312&lt;&gt;"",L3312,K3312)</f>
        <v/>
      </c>
      <c r="K3312" s="418">
        <f>IF(AND(T3312=TRUE, U3312=TRUE, V3312=TRUE), IF(W3312&lt;-0.05, "អនុញ្ញាត (អ្នកផ្គត់ផ្គង់ប្រកាសខ្វះ)", "បានប្រកាស (អនុញ្ញាត)"), IF(AND(T3312=FALSE, U3312=FALSE, V3312=FALSE), "ព្យួរទុក (មិនមានទិន្នន័យ)", "ប្រកាសខុស (ព្យួរទុក)"))</f>
        <v/>
      </c>
      <c r="L3312" s="418" t="inlineStr"/>
      <c r="M3312" s="418" t="inlineStr"/>
      <c r="N3312" s="455" t="n"/>
      <c r="O3312" s="455">
        <f>IF(W3312&lt;0,AI3312,I3312)</f>
        <v/>
      </c>
      <c r="P3312" s="455">
        <f>I3312-O3312</f>
        <v/>
      </c>
      <c r="Q3312" s="418" t="n"/>
      <c r="R3312" s="418" t="inlineStr">
        <is>
          <t>KHM20200010626</t>
        </is>
      </c>
      <c r="S3312" s="418" t="inlineStr"/>
      <c r="T3312" s="418">
        <f>R3312=S3312</f>
        <v/>
      </c>
      <c r="U3312" s="418">
        <f>AND(MONTH(F3312)=MONTH(Y3312), YEAR(F3312)=YEAR(Y3312))</f>
        <v/>
      </c>
      <c r="V3312" s="418">
        <f>AND(AC3312&lt;&gt;"", 'Company information'!D$4&lt;&gt;"", RIGHT(SUBSTITUTE(AC3312,"-",""),9)=RIGHT(SUBSTITUTE('Company information'!D$4,"-",""),9))</f>
        <v/>
      </c>
      <c r="W3312" s="418">
        <f>AI3312-I3312</f>
        <v/>
      </c>
      <c r="X3312" s="455" t="n"/>
      <c r="Y3312" s="417" t="n"/>
      <c r="Z3312" s="418" t="n"/>
      <c r="AA3312" s="418" t="n"/>
      <c r="AB3312" s="418" t="n"/>
      <c r="AC3312" s="418" t="n"/>
      <c r="AD3312" s="418" t="n"/>
      <c r="AE3312" s="455" t="n"/>
      <c r="AF3312" s="455" t="n"/>
      <c r="AG3312" s="455" t="n"/>
      <c r="AH3312" s="455" t="n"/>
      <c r="AI3312" s="455" t="n"/>
      <c r="AJ3312" s="455" t="n"/>
      <c r="AK3312" s="455" t="n"/>
      <c r="AL3312" s="455" t="n"/>
      <c r="AM3312" s="455" t="n"/>
      <c r="AN3312" s="455" t="n"/>
      <c r="AO3312" s="455" t="n"/>
      <c r="AP3312" s="455" t="n"/>
      <c r="AQ3312" s="455" t="n"/>
      <c r="AR3312" s="418" t="n"/>
      <c r="AS3312" s="418" t="n"/>
      <c r="AT3312" s="418" t="n"/>
    </row>
    <row r="3313">
      <c r="A3313" s="417" t="n">
        <v>3304</v>
      </c>
      <c r="B3313" s="418" t="inlineStr"/>
      <c r="C3313" s="418" t="inlineStr">
        <is>
          <t>អ៊ិចស្ពែឌីធ័រ ខេមបូឌា អិលធីឌី</t>
        </is>
      </c>
      <c r="D3313" s="418" t="inlineStr">
        <is>
          <t>L001-100045898</t>
        </is>
      </c>
      <c r="E3313" s="418" t="inlineStr">
        <is>
          <t>TI0184645</t>
        </is>
      </c>
      <c r="F3313" s="419" t="n">
        <v>43992</v>
      </c>
      <c r="G3313" s="420" t="n">
        <v>143299</v>
      </c>
      <c r="H3313" s="418" t="n"/>
      <c r="I3313" s="455" t="n">
        <v>143299</v>
      </c>
      <c r="J3313" s="418">
        <f>IF(L3313&lt;&gt;"",L3313,K3313)</f>
        <v/>
      </c>
      <c r="K3313" s="418">
        <f>IF(AND(T3313=TRUE, U3313=TRUE, V3313=TRUE), IF(W3313&lt;-0.05, "អនុញ្ញាត (អ្នកផ្គត់ផ្គង់ប្រកាសខ្វះ)", "បានប្រកាស (អនុញ្ញាត)"), IF(AND(T3313=FALSE, U3313=FALSE, V3313=FALSE), "ព្យួរទុក (មិនមានទិន្នន័យ)", "ប្រកាសខុស (ព្យួរទុក)"))</f>
        <v/>
      </c>
      <c r="L3313" s="418" t="inlineStr"/>
      <c r="M3313" s="418" t="inlineStr"/>
      <c r="N3313" s="455" t="n"/>
      <c r="O3313" s="455">
        <f>IF(W3313&lt;0,AI3313,I3313)</f>
        <v/>
      </c>
      <c r="P3313" s="455">
        <f>I3313-O3313</f>
        <v/>
      </c>
      <c r="Q3313" s="418" t="n"/>
      <c r="R3313" s="418" t="inlineStr">
        <is>
          <t>TI0184645</t>
        </is>
      </c>
      <c r="S3313" s="418" t="inlineStr"/>
      <c r="T3313" s="418">
        <f>R3313=S3313</f>
        <v/>
      </c>
      <c r="U3313" s="418">
        <f>AND(MONTH(F3313)=MONTH(Y3313), YEAR(F3313)=YEAR(Y3313))</f>
        <v/>
      </c>
      <c r="V3313" s="418">
        <f>AND(AC3313&lt;&gt;"", 'Company information'!D$4&lt;&gt;"", RIGHT(SUBSTITUTE(AC3313,"-",""),9)=RIGHT(SUBSTITUTE('Company information'!D$4,"-",""),9))</f>
        <v/>
      </c>
      <c r="W3313" s="418">
        <f>AI3313-I3313</f>
        <v/>
      </c>
      <c r="X3313" s="455" t="n"/>
      <c r="Y3313" s="417" t="n"/>
      <c r="Z3313" s="418" t="n"/>
      <c r="AA3313" s="418" t="n"/>
      <c r="AB3313" s="418" t="n"/>
      <c r="AC3313" s="418" t="n"/>
      <c r="AD3313" s="418" t="n"/>
      <c r="AE3313" s="455" t="n"/>
      <c r="AF3313" s="455" t="n"/>
      <c r="AG3313" s="455" t="n"/>
      <c r="AH3313" s="455" t="n"/>
      <c r="AI3313" s="455" t="n"/>
      <c r="AJ3313" s="455" t="n"/>
      <c r="AK3313" s="455" t="n"/>
      <c r="AL3313" s="455" t="n"/>
      <c r="AM3313" s="455" t="n"/>
      <c r="AN3313" s="455" t="n"/>
      <c r="AO3313" s="455" t="n"/>
      <c r="AP3313" s="455" t="n"/>
      <c r="AQ3313" s="455" t="n"/>
      <c r="AR3313" s="418" t="n"/>
      <c r="AS3313" s="418" t="n"/>
      <c r="AT3313" s="418" t="n"/>
    </row>
    <row r="3314">
      <c r="A3314" s="417" t="n">
        <v>3305</v>
      </c>
      <c r="B3314" s="418" t="inlineStr"/>
      <c r="C3314" s="418" t="inlineStr">
        <is>
          <t>អ៊ិចស្ពែឌីធ័រ ខេមបូឌា អិលធីឌី</t>
        </is>
      </c>
      <c r="D3314" s="418" t="inlineStr">
        <is>
          <t>L001-100045898</t>
        </is>
      </c>
      <c r="E3314" s="418" t="inlineStr">
        <is>
          <t>TI0184638</t>
        </is>
      </c>
      <c r="F3314" s="419" t="n">
        <v>43992</v>
      </c>
      <c r="G3314" s="420" t="n">
        <v>132321</v>
      </c>
      <c r="H3314" s="418" t="n"/>
      <c r="I3314" s="455" t="n">
        <v>132321</v>
      </c>
      <c r="J3314" s="418">
        <f>IF(L3314&lt;&gt;"",L3314,K3314)</f>
        <v/>
      </c>
      <c r="K3314" s="418">
        <f>IF(AND(T3314=TRUE, U3314=TRUE, V3314=TRUE), IF(W3314&lt;-0.05, "អនុញ្ញាត (អ្នកផ្គត់ផ្គង់ប្រកាសខ្វះ)", "បានប្រកាស (អនុញ្ញាត)"), IF(AND(T3314=FALSE, U3314=FALSE, V3314=FALSE), "ព្យួរទុក (មិនមានទិន្នន័យ)", "ប្រកាសខុស (ព្យួរទុក)"))</f>
        <v/>
      </c>
      <c r="L3314" s="418" t="inlineStr"/>
      <c r="M3314" s="418" t="inlineStr"/>
      <c r="N3314" s="455" t="n"/>
      <c r="O3314" s="455">
        <f>IF(W3314&lt;0,AI3314,I3314)</f>
        <v/>
      </c>
      <c r="P3314" s="455">
        <f>I3314-O3314</f>
        <v/>
      </c>
      <c r="Q3314" s="418" t="n"/>
      <c r="R3314" s="418" t="inlineStr">
        <is>
          <t>TI0184638</t>
        </is>
      </c>
      <c r="S3314" s="418" t="inlineStr"/>
      <c r="T3314" s="418">
        <f>R3314=S3314</f>
        <v/>
      </c>
      <c r="U3314" s="418">
        <f>AND(MONTH(F3314)=MONTH(Y3314), YEAR(F3314)=YEAR(Y3314))</f>
        <v/>
      </c>
      <c r="V3314" s="418">
        <f>AND(AC3314&lt;&gt;"", 'Company information'!D$4&lt;&gt;"", RIGHT(SUBSTITUTE(AC3314,"-",""),9)=RIGHT(SUBSTITUTE('Company information'!D$4,"-",""),9))</f>
        <v/>
      </c>
      <c r="W3314" s="418">
        <f>AI3314-I3314</f>
        <v/>
      </c>
      <c r="X3314" s="455" t="n"/>
      <c r="Y3314" s="417" t="n"/>
      <c r="Z3314" s="418" t="n"/>
      <c r="AA3314" s="418" t="n"/>
      <c r="AB3314" s="418" t="n"/>
      <c r="AC3314" s="418" t="n"/>
      <c r="AD3314" s="418" t="n"/>
      <c r="AE3314" s="455" t="n"/>
      <c r="AF3314" s="455" t="n"/>
      <c r="AG3314" s="455" t="n"/>
      <c r="AH3314" s="455" t="n"/>
      <c r="AI3314" s="455" t="n"/>
      <c r="AJ3314" s="455" t="n"/>
      <c r="AK3314" s="455" t="n"/>
      <c r="AL3314" s="455" t="n"/>
      <c r="AM3314" s="455" t="n"/>
      <c r="AN3314" s="455" t="n"/>
      <c r="AO3314" s="455" t="n"/>
      <c r="AP3314" s="455" t="n"/>
      <c r="AQ3314" s="455" t="n"/>
      <c r="AR3314" s="418" t="n"/>
      <c r="AS3314" s="418" t="n"/>
      <c r="AT3314" s="418" t="n"/>
    </row>
    <row r="3315">
      <c r="A3315" s="417" t="n">
        <v>3306</v>
      </c>
      <c r="B3315" s="418" t="inlineStr"/>
      <c r="C3315" s="418" t="inlineStr">
        <is>
          <t>អ៊ិចស្ពែឌីធ័រ ខេមបូឌា អិលធីឌី</t>
        </is>
      </c>
      <c r="D3315" s="418" t="inlineStr">
        <is>
          <t>L001-100045898</t>
        </is>
      </c>
      <c r="E3315" s="418" t="inlineStr">
        <is>
          <t>TI0184625</t>
        </is>
      </c>
      <c r="F3315" s="419" t="n">
        <v>43992</v>
      </c>
      <c r="G3315" s="420" t="n">
        <v>21080</v>
      </c>
      <c r="H3315" s="418" t="n"/>
      <c r="I3315" s="455" t="n">
        <v>21080</v>
      </c>
      <c r="J3315" s="418">
        <f>IF(L3315&lt;&gt;"",L3315,K3315)</f>
        <v/>
      </c>
      <c r="K3315" s="418">
        <f>IF(AND(T3315=TRUE, U3315=TRUE, V3315=TRUE), IF(W3315&lt;-0.05, "អនុញ្ញាត (អ្នកផ្គត់ផ្គង់ប្រកាសខ្វះ)", "បានប្រកាស (អនុញ្ញាត)"), IF(AND(T3315=FALSE, U3315=FALSE, V3315=FALSE), "ព្យួរទុក (មិនមានទិន្នន័យ)", "ប្រកាសខុស (ព្យួរទុក)"))</f>
        <v/>
      </c>
      <c r="L3315" s="418" t="inlineStr"/>
      <c r="M3315" s="418" t="inlineStr"/>
      <c r="N3315" s="455" t="n"/>
      <c r="O3315" s="455">
        <f>IF(W3315&lt;0,AI3315,I3315)</f>
        <v/>
      </c>
      <c r="P3315" s="455">
        <f>I3315-O3315</f>
        <v/>
      </c>
      <c r="Q3315" s="418" t="n"/>
      <c r="R3315" s="418" t="inlineStr">
        <is>
          <t>TI0184625</t>
        </is>
      </c>
      <c r="S3315" s="418" t="inlineStr"/>
      <c r="T3315" s="418">
        <f>R3315=S3315</f>
        <v/>
      </c>
      <c r="U3315" s="418">
        <f>AND(MONTH(F3315)=MONTH(Y3315), YEAR(F3315)=YEAR(Y3315))</f>
        <v/>
      </c>
      <c r="V3315" s="418">
        <f>AND(AC3315&lt;&gt;"", 'Company information'!D$4&lt;&gt;"", RIGHT(SUBSTITUTE(AC3315,"-",""),9)=RIGHT(SUBSTITUTE('Company information'!D$4,"-",""),9))</f>
        <v/>
      </c>
      <c r="W3315" s="418">
        <f>AI3315-I3315</f>
        <v/>
      </c>
      <c r="X3315" s="455" t="n"/>
      <c r="Y3315" s="417" t="n"/>
      <c r="Z3315" s="418" t="n"/>
      <c r="AA3315" s="418" t="n"/>
      <c r="AB3315" s="418" t="n"/>
      <c r="AC3315" s="418" t="n"/>
      <c r="AD3315" s="418" t="n"/>
      <c r="AE3315" s="455" t="n"/>
      <c r="AF3315" s="455" t="n"/>
      <c r="AG3315" s="455" t="n"/>
      <c r="AH3315" s="455" t="n"/>
      <c r="AI3315" s="455" t="n"/>
      <c r="AJ3315" s="455" t="n"/>
      <c r="AK3315" s="455" t="n"/>
      <c r="AL3315" s="455" t="n"/>
      <c r="AM3315" s="455" t="n"/>
      <c r="AN3315" s="455" t="n"/>
      <c r="AO3315" s="455" t="n"/>
      <c r="AP3315" s="455" t="n"/>
      <c r="AQ3315" s="455" t="n"/>
      <c r="AR3315" s="418" t="n"/>
      <c r="AS3315" s="418" t="n"/>
      <c r="AT3315" s="418" t="n"/>
    </row>
    <row r="3316">
      <c r="A3316" s="417" t="n">
        <v>3307</v>
      </c>
      <c r="B3316" s="418" t="inlineStr"/>
      <c r="C3316" s="418" t="inlineStr">
        <is>
          <t>កំពង់ផែស្វយ័តភ្នំពេញ "ក.ស.ភ"</t>
        </is>
      </c>
      <c r="D3316" s="418" t="inlineStr">
        <is>
          <t>L001-100044999</t>
        </is>
      </c>
      <c r="E3316" s="418" t="inlineStr">
        <is>
          <t>INV20201047422</t>
        </is>
      </c>
      <c r="F3316" s="419" t="n">
        <v>43961</v>
      </c>
      <c r="G3316" s="420" t="n">
        <v>19597</v>
      </c>
      <c r="H3316" s="418" t="n"/>
      <c r="I3316" s="455" t="n">
        <v>19597</v>
      </c>
      <c r="J3316" s="418">
        <f>IF(L3316&lt;&gt;"",L3316,K3316)</f>
        <v/>
      </c>
      <c r="K3316" s="418">
        <f>IF(AND(T3316=TRUE, U3316=TRUE, V3316=TRUE), IF(W3316&lt;-0.05, "អនុញ្ញាត (អ្នកផ្គត់ផ្គង់ប្រកាសខ្វះ)", "បានប្រកាស (អនុញ្ញាត)"), IF(AND(T3316=FALSE, U3316=FALSE, V3316=FALSE), "ព្យួរទុក (មិនមានទិន្នន័យ)", "ប្រកាសខុស (ព្យួរទុក)"))</f>
        <v/>
      </c>
      <c r="L3316" s="418" t="inlineStr"/>
      <c r="M3316" s="418" t="inlineStr"/>
      <c r="N3316" s="455" t="n"/>
      <c r="O3316" s="455">
        <f>IF(W3316&lt;0,AI3316,I3316)</f>
        <v/>
      </c>
      <c r="P3316" s="455">
        <f>I3316-O3316</f>
        <v/>
      </c>
      <c r="Q3316" s="418" t="n"/>
      <c r="R3316" s="418" t="inlineStr">
        <is>
          <t>INV20201047422</t>
        </is>
      </c>
      <c r="S3316" s="418" t="inlineStr"/>
      <c r="T3316" s="418">
        <f>R3316=S3316</f>
        <v/>
      </c>
      <c r="U3316" s="418">
        <f>AND(MONTH(F3316)=MONTH(Y3316), YEAR(F3316)=YEAR(Y3316))</f>
        <v/>
      </c>
      <c r="V3316" s="418">
        <f>AND(AC3316&lt;&gt;"", 'Company information'!D$4&lt;&gt;"", RIGHT(SUBSTITUTE(AC3316,"-",""),9)=RIGHT(SUBSTITUTE('Company information'!D$4,"-",""),9))</f>
        <v/>
      </c>
      <c r="W3316" s="418">
        <f>AI3316-I3316</f>
        <v/>
      </c>
      <c r="X3316" s="455" t="n"/>
      <c r="Y3316" s="417" t="n"/>
      <c r="Z3316" s="418" t="n"/>
      <c r="AA3316" s="418" t="n"/>
      <c r="AB3316" s="418" t="n"/>
      <c r="AC3316" s="418" t="n"/>
      <c r="AD3316" s="418" t="n"/>
      <c r="AE3316" s="455" t="n"/>
      <c r="AF3316" s="455" t="n"/>
      <c r="AG3316" s="455" t="n"/>
      <c r="AH3316" s="455" t="n"/>
      <c r="AI3316" s="455" t="n"/>
      <c r="AJ3316" s="455" t="n"/>
      <c r="AK3316" s="455" t="n"/>
      <c r="AL3316" s="455" t="n"/>
      <c r="AM3316" s="455" t="n"/>
      <c r="AN3316" s="455" t="n"/>
      <c r="AO3316" s="455" t="n"/>
      <c r="AP3316" s="455" t="n"/>
      <c r="AQ3316" s="455" t="n"/>
      <c r="AR3316" s="418" t="n"/>
      <c r="AS3316" s="418" t="n"/>
      <c r="AT3316" s="418" t="n"/>
    </row>
    <row r="3317">
      <c r="A3317" s="417" t="n">
        <v>3308</v>
      </c>
      <c r="B3317" s="418" t="inlineStr"/>
      <c r="C3317" s="418" t="inlineStr">
        <is>
          <t>អ៊ីជីអេហ្វ ឡូជីស្ទីក ខូ អិលធីឌី</t>
        </is>
      </c>
      <c r="D3317" s="418" t="inlineStr">
        <is>
          <t>L001-901501877</t>
        </is>
      </c>
      <c r="E3317" s="418" t="inlineStr">
        <is>
          <t>2006694</t>
        </is>
      </c>
      <c r="F3317" s="419" t="n">
        <v>43900</v>
      </c>
      <c r="G3317" s="420" t="n">
        <v>271128</v>
      </c>
      <c r="H3317" s="418" t="n"/>
      <c r="I3317" s="455" t="n">
        <v>271128</v>
      </c>
      <c r="J3317" s="418">
        <f>IF(L3317&lt;&gt;"",L3317,K3317)</f>
        <v/>
      </c>
      <c r="K3317" s="418">
        <f>IF(AND(T3317=TRUE, U3317=TRUE, V3317=TRUE), IF(W3317&lt;-0.05, "អនុញ្ញាត (អ្នកផ្គត់ផ្គង់ប្រកាសខ្វះ)", "បានប្រកាស (អនុញ្ញាត)"), IF(AND(T3317=FALSE, U3317=FALSE, V3317=FALSE), "ព្យួរទុក (មិនមានទិន្នន័យ)", "ប្រកាសខុស (ព្យួរទុក)"))</f>
        <v/>
      </c>
      <c r="L3317" s="418" t="inlineStr"/>
      <c r="M3317" s="418" t="inlineStr"/>
      <c r="N3317" s="455" t="n"/>
      <c r="O3317" s="455">
        <f>IF(W3317&lt;0,AI3317,I3317)</f>
        <v/>
      </c>
      <c r="P3317" s="455">
        <f>I3317-O3317</f>
        <v/>
      </c>
      <c r="Q3317" s="418" t="n"/>
      <c r="R3317" s="418" t="inlineStr">
        <is>
          <t>2006694</t>
        </is>
      </c>
      <c r="S3317" s="418" t="inlineStr"/>
      <c r="T3317" s="418">
        <f>R3317=S3317</f>
        <v/>
      </c>
      <c r="U3317" s="418">
        <f>AND(MONTH(F3317)=MONTH(Y3317), YEAR(F3317)=YEAR(Y3317))</f>
        <v/>
      </c>
      <c r="V3317" s="418">
        <f>AND(AC3317&lt;&gt;"", 'Company information'!D$4&lt;&gt;"", RIGHT(SUBSTITUTE(AC3317,"-",""),9)=RIGHT(SUBSTITUTE('Company information'!D$4,"-",""),9))</f>
        <v/>
      </c>
      <c r="W3317" s="418">
        <f>AI3317-I3317</f>
        <v/>
      </c>
      <c r="X3317" s="455" t="n"/>
      <c r="Y3317" s="417" t="n"/>
      <c r="Z3317" s="418" t="n"/>
      <c r="AA3317" s="418" t="n"/>
      <c r="AB3317" s="418" t="n"/>
      <c r="AC3317" s="418" t="n"/>
      <c r="AD3317" s="418" t="n"/>
      <c r="AE3317" s="455" t="n"/>
      <c r="AF3317" s="455" t="n"/>
      <c r="AG3317" s="455" t="n"/>
      <c r="AH3317" s="455" t="n"/>
      <c r="AI3317" s="455" t="n"/>
      <c r="AJ3317" s="455" t="n"/>
      <c r="AK3317" s="455" t="n"/>
      <c r="AL3317" s="455" t="n"/>
      <c r="AM3317" s="455" t="n"/>
      <c r="AN3317" s="455" t="n"/>
      <c r="AO3317" s="455" t="n"/>
      <c r="AP3317" s="455" t="n"/>
      <c r="AQ3317" s="455" t="n"/>
      <c r="AR3317" s="418" t="n"/>
      <c r="AS3317" s="418" t="n"/>
      <c r="AT3317" s="418" t="n"/>
    </row>
    <row r="3318">
      <c r="A3318" s="417" t="n">
        <v>3309</v>
      </c>
      <c r="B3318" s="418" t="inlineStr"/>
      <c r="C3318" s="418" t="inlineStr">
        <is>
          <t>អ៊ីជីអេហ្វ ឡូជីស្ទីក ខូ អិលធីឌី</t>
        </is>
      </c>
      <c r="D3318" s="418" t="inlineStr">
        <is>
          <t>L001-901501877</t>
        </is>
      </c>
      <c r="E3318" s="418" t="inlineStr">
        <is>
          <t>2006693</t>
        </is>
      </c>
      <c r="F3318" s="419" t="n">
        <v>43900</v>
      </c>
      <c r="G3318" s="420" t="n">
        <v>135564</v>
      </c>
      <c r="H3318" s="418" t="n"/>
      <c r="I3318" s="455" t="n">
        <v>135564</v>
      </c>
      <c r="J3318" s="418">
        <f>IF(L3318&lt;&gt;"",L3318,K3318)</f>
        <v/>
      </c>
      <c r="K3318" s="418">
        <f>IF(AND(T3318=TRUE, U3318=TRUE, V3318=TRUE), IF(W3318&lt;-0.05, "អនុញ្ញាត (អ្នកផ្គត់ផ្គង់ប្រកាសខ្វះ)", "បានប្រកាស (អនុញ្ញាត)"), IF(AND(T3318=FALSE, U3318=FALSE, V3318=FALSE), "ព្យួរទុក (មិនមានទិន្នន័យ)", "ប្រកាសខុស (ព្យួរទុក)"))</f>
        <v/>
      </c>
      <c r="L3318" s="418" t="inlineStr"/>
      <c r="M3318" s="418" t="inlineStr"/>
      <c r="N3318" s="455" t="n"/>
      <c r="O3318" s="455">
        <f>IF(W3318&lt;0,AI3318,I3318)</f>
        <v/>
      </c>
      <c r="P3318" s="455">
        <f>I3318-O3318</f>
        <v/>
      </c>
      <c r="Q3318" s="418" t="n"/>
      <c r="R3318" s="418" t="inlineStr">
        <is>
          <t>2006693</t>
        </is>
      </c>
      <c r="S3318" s="418" t="inlineStr"/>
      <c r="T3318" s="418">
        <f>R3318=S3318</f>
        <v/>
      </c>
      <c r="U3318" s="418">
        <f>AND(MONTH(F3318)=MONTH(Y3318), YEAR(F3318)=YEAR(Y3318))</f>
        <v/>
      </c>
      <c r="V3318" s="418">
        <f>AND(AC3318&lt;&gt;"", 'Company information'!D$4&lt;&gt;"", RIGHT(SUBSTITUTE(AC3318,"-",""),9)=RIGHT(SUBSTITUTE('Company information'!D$4,"-",""),9))</f>
        <v/>
      </c>
      <c r="W3318" s="418">
        <f>AI3318-I3318</f>
        <v/>
      </c>
      <c r="X3318" s="455" t="n"/>
      <c r="Y3318" s="417" t="n"/>
      <c r="Z3318" s="418" t="n"/>
      <c r="AA3318" s="418" t="n"/>
      <c r="AB3318" s="418" t="n"/>
      <c r="AC3318" s="418" t="n"/>
      <c r="AD3318" s="418" t="n"/>
      <c r="AE3318" s="455" t="n"/>
      <c r="AF3318" s="455" t="n"/>
      <c r="AG3318" s="455" t="n"/>
      <c r="AH3318" s="455" t="n"/>
      <c r="AI3318" s="455" t="n"/>
      <c r="AJ3318" s="455" t="n"/>
      <c r="AK3318" s="455" t="n"/>
      <c r="AL3318" s="455" t="n"/>
      <c r="AM3318" s="455" t="n"/>
      <c r="AN3318" s="455" t="n"/>
      <c r="AO3318" s="455" t="n"/>
      <c r="AP3318" s="455" t="n"/>
      <c r="AQ3318" s="455" t="n"/>
      <c r="AR3318" s="418" t="n"/>
      <c r="AS3318" s="418" t="n"/>
      <c r="AT3318" s="418" t="n"/>
    </row>
    <row r="3319">
      <c r="A3319" s="417" t="n">
        <v>3310</v>
      </c>
      <c r="B3319" s="418" t="inlineStr"/>
      <c r="C3319" s="418" t="inlineStr">
        <is>
          <t>ឆាយ ដា ឡូយីស្ទីក</t>
        </is>
      </c>
      <c r="D3319" s="418" t="inlineStr">
        <is>
          <t>L001-100063098</t>
        </is>
      </c>
      <c r="E3319" s="418" t="inlineStr">
        <is>
          <t>2010008887</t>
        </is>
      </c>
      <c r="F3319" s="419" t="n">
        <v>43900</v>
      </c>
      <c r="G3319" s="420" t="n">
        <v>89965</v>
      </c>
      <c r="H3319" s="418" t="n"/>
      <c r="I3319" s="455" t="n">
        <v>89965</v>
      </c>
      <c r="J3319" s="418">
        <f>IF(L3319&lt;&gt;"",L3319,K3319)</f>
        <v/>
      </c>
      <c r="K3319" s="418">
        <f>IF(AND(T3319=TRUE, U3319=TRUE, V3319=TRUE), IF(W3319&lt;-0.05, "អនុញ្ញាត (អ្នកផ្គត់ផ្គង់ប្រកាសខ្វះ)", "បានប្រកាស (អនុញ្ញាត)"), IF(AND(T3319=FALSE, U3319=FALSE, V3319=FALSE), "ព្យួរទុក (មិនមានទិន្នន័យ)", "ប្រកាសខុស (ព្យួរទុក)"))</f>
        <v/>
      </c>
      <c r="L3319" s="418" t="inlineStr"/>
      <c r="M3319" s="418" t="inlineStr"/>
      <c r="N3319" s="455" t="n"/>
      <c r="O3319" s="455">
        <f>IF(W3319&lt;0,AI3319,I3319)</f>
        <v/>
      </c>
      <c r="P3319" s="455">
        <f>I3319-O3319</f>
        <v/>
      </c>
      <c r="Q3319" s="418" t="n"/>
      <c r="R3319" s="418" t="inlineStr">
        <is>
          <t>2010008887</t>
        </is>
      </c>
      <c r="S3319" s="418" t="inlineStr"/>
      <c r="T3319" s="418">
        <f>R3319=S3319</f>
        <v/>
      </c>
      <c r="U3319" s="418">
        <f>AND(MONTH(F3319)=MONTH(Y3319), YEAR(F3319)=YEAR(Y3319))</f>
        <v/>
      </c>
      <c r="V3319" s="418">
        <f>AND(AC3319&lt;&gt;"", 'Company information'!D$4&lt;&gt;"", RIGHT(SUBSTITUTE(AC3319,"-",""),9)=RIGHT(SUBSTITUTE('Company information'!D$4,"-",""),9))</f>
        <v/>
      </c>
      <c r="W3319" s="418">
        <f>AI3319-I3319</f>
        <v/>
      </c>
      <c r="X3319" s="455" t="n"/>
      <c r="Y3319" s="417" t="n"/>
      <c r="Z3319" s="418" t="n"/>
      <c r="AA3319" s="418" t="n"/>
      <c r="AB3319" s="418" t="n"/>
      <c r="AC3319" s="418" t="n"/>
      <c r="AD3319" s="418" t="n"/>
      <c r="AE3319" s="455" t="n"/>
      <c r="AF3319" s="455" t="n"/>
      <c r="AG3319" s="455" t="n"/>
      <c r="AH3319" s="455" t="n"/>
      <c r="AI3319" s="455" t="n"/>
      <c r="AJ3319" s="455" t="n"/>
      <c r="AK3319" s="455" t="n"/>
      <c r="AL3319" s="455" t="n"/>
      <c r="AM3319" s="455" t="n"/>
      <c r="AN3319" s="455" t="n"/>
      <c r="AO3319" s="455" t="n"/>
      <c r="AP3319" s="455" t="n"/>
      <c r="AQ3319" s="455" t="n"/>
      <c r="AR3319" s="418" t="n"/>
      <c r="AS3319" s="418" t="n"/>
      <c r="AT3319" s="418" t="n"/>
    </row>
    <row r="3320">
      <c r="A3320" s="417" t="n">
        <v>3311</v>
      </c>
      <c r="B3320" s="418" t="inlineStr"/>
      <c r="C3320" s="418" t="inlineStr">
        <is>
          <t>ស៊ីងហ្គាពួរ កាតុង (ខេមបូឌា)</t>
        </is>
      </c>
      <c r="D3320" s="418" t="inlineStr">
        <is>
          <t>L001-100121322</t>
        </is>
      </c>
      <c r="E3320" s="418" t="inlineStr">
        <is>
          <t>V0014428</t>
        </is>
      </c>
      <c r="F3320" s="419" t="n">
        <v>43871</v>
      </c>
      <c r="G3320" s="420" t="n">
        <v>11505</v>
      </c>
      <c r="H3320" s="418" t="n"/>
      <c r="I3320" s="455" t="n">
        <v>11505</v>
      </c>
      <c r="J3320" s="418">
        <f>IF(L3320&lt;&gt;"",L3320,K3320)</f>
        <v/>
      </c>
      <c r="K3320" s="418">
        <f>IF(AND(T3320=TRUE, U3320=TRUE, V3320=TRUE), IF(W3320&lt;-0.05, "អនុញ្ញាត (អ្នកផ្គត់ផ្គង់ប្រកាសខ្វះ)", "បានប្រកាស (អនុញ្ញាត)"), IF(AND(T3320=FALSE, U3320=FALSE, V3320=FALSE), "ព្យួរទុក (មិនមានទិន្នន័យ)", "ប្រកាសខុស (ព្យួរទុក)"))</f>
        <v/>
      </c>
      <c r="L3320" s="418" t="inlineStr"/>
      <c r="M3320" s="418" t="inlineStr"/>
      <c r="N3320" s="455" t="n"/>
      <c r="O3320" s="455">
        <f>IF(W3320&lt;0,AI3320,I3320)</f>
        <v/>
      </c>
      <c r="P3320" s="455">
        <f>I3320-O3320</f>
        <v/>
      </c>
      <c r="Q3320" s="418" t="n"/>
      <c r="R3320" s="418" t="inlineStr">
        <is>
          <t>V0014428</t>
        </is>
      </c>
      <c r="S3320" s="418" t="inlineStr"/>
      <c r="T3320" s="418">
        <f>R3320=S3320</f>
        <v/>
      </c>
      <c r="U3320" s="418">
        <f>AND(MONTH(F3320)=MONTH(Y3320), YEAR(F3320)=YEAR(Y3320))</f>
        <v/>
      </c>
      <c r="V3320" s="418">
        <f>AND(AC3320&lt;&gt;"", 'Company information'!D$4&lt;&gt;"", RIGHT(SUBSTITUTE(AC3320,"-",""),9)=RIGHT(SUBSTITUTE('Company information'!D$4,"-",""),9))</f>
        <v/>
      </c>
      <c r="W3320" s="418">
        <f>AI3320-I3320</f>
        <v/>
      </c>
      <c r="X3320" s="455" t="n"/>
      <c r="Y3320" s="417" t="n"/>
      <c r="Z3320" s="418" t="n"/>
      <c r="AA3320" s="418" t="n"/>
      <c r="AB3320" s="418" t="n"/>
      <c r="AC3320" s="418" t="n"/>
      <c r="AD3320" s="418" t="n"/>
      <c r="AE3320" s="455" t="n"/>
      <c r="AF3320" s="455" t="n"/>
      <c r="AG3320" s="455" t="n"/>
      <c r="AH3320" s="455" t="n"/>
      <c r="AI3320" s="455" t="n"/>
      <c r="AJ3320" s="455" t="n"/>
      <c r="AK3320" s="455" t="n"/>
      <c r="AL3320" s="455" t="n"/>
      <c r="AM3320" s="455" t="n"/>
      <c r="AN3320" s="455" t="n"/>
      <c r="AO3320" s="455" t="n"/>
      <c r="AP3320" s="455" t="n"/>
      <c r="AQ3320" s="455" t="n"/>
      <c r="AR3320" s="418" t="n"/>
      <c r="AS3320" s="418" t="n"/>
      <c r="AT3320" s="418" t="n"/>
    </row>
    <row r="3321">
      <c r="A3321" s="417" t="n">
        <v>3312</v>
      </c>
      <c r="B3321" s="418" t="inlineStr"/>
      <c r="C3321" s="418" t="inlineStr">
        <is>
          <t>ស៊ីងហ្គាពួរ កាតុង (ខេមបូឌា)</t>
        </is>
      </c>
      <c r="D3321" s="418" t="inlineStr">
        <is>
          <t>L001-100121322</t>
        </is>
      </c>
      <c r="E3321" s="418" t="inlineStr">
        <is>
          <t>V0014427</t>
        </is>
      </c>
      <c r="F3321" s="419" t="n">
        <v>43871</v>
      </c>
      <c r="G3321" s="420" t="n">
        <v>2585</v>
      </c>
      <c r="H3321" s="418" t="n"/>
      <c r="I3321" s="455" t="n">
        <v>2585</v>
      </c>
      <c r="J3321" s="418">
        <f>IF(L3321&lt;&gt;"",L3321,K3321)</f>
        <v/>
      </c>
      <c r="K3321" s="418">
        <f>IF(AND(T3321=TRUE, U3321=TRUE, V3321=TRUE), IF(W3321&lt;-0.05, "អនុញ្ញាត (អ្នកផ្គត់ផ្គង់ប្រកាសខ្វះ)", "បានប្រកាស (អនុញ្ញាត)"), IF(AND(T3321=FALSE, U3321=FALSE, V3321=FALSE), "ព្យួរទុក (មិនមានទិន្នន័យ)", "ប្រកាសខុស (ព្យួរទុក)"))</f>
        <v/>
      </c>
      <c r="L3321" s="418" t="inlineStr"/>
      <c r="M3321" s="418" t="inlineStr"/>
      <c r="N3321" s="455" t="n"/>
      <c r="O3321" s="455">
        <f>IF(W3321&lt;0,AI3321,I3321)</f>
        <v/>
      </c>
      <c r="P3321" s="455">
        <f>I3321-O3321</f>
        <v/>
      </c>
      <c r="Q3321" s="418" t="n"/>
      <c r="R3321" s="418" t="inlineStr">
        <is>
          <t>V0014427</t>
        </is>
      </c>
      <c r="S3321" s="418" t="inlineStr"/>
      <c r="T3321" s="418">
        <f>R3321=S3321</f>
        <v/>
      </c>
      <c r="U3321" s="418">
        <f>AND(MONTH(F3321)=MONTH(Y3321), YEAR(F3321)=YEAR(Y3321))</f>
        <v/>
      </c>
      <c r="V3321" s="418">
        <f>AND(AC3321&lt;&gt;"", 'Company information'!D$4&lt;&gt;"", RIGHT(SUBSTITUTE(AC3321,"-",""),9)=RIGHT(SUBSTITUTE('Company information'!D$4,"-",""),9))</f>
        <v/>
      </c>
      <c r="W3321" s="418">
        <f>AI3321-I3321</f>
        <v/>
      </c>
      <c r="X3321" s="455" t="n"/>
      <c r="Y3321" s="417" t="n"/>
      <c r="Z3321" s="418" t="n"/>
      <c r="AA3321" s="418" t="n"/>
      <c r="AB3321" s="418" t="n"/>
      <c r="AC3321" s="418" t="n"/>
      <c r="AD3321" s="418" t="n"/>
      <c r="AE3321" s="455" t="n"/>
      <c r="AF3321" s="455" t="n"/>
      <c r="AG3321" s="455" t="n"/>
      <c r="AH3321" s="455" t="n"/>
      <c r="AI3321" s="455" t="n"/>
      <c r="AJ3321" s="455" t="n"/>
      <c r="AK3321" s="455" t="n"/>
      <c r="AL3321" s="455" t="n"/>
      <c r="AM3321" s="455" t="n"/>
      <c r="AN3321" s="455" t="n"/>
      <c r="AO3321" s="455" t="n"/>
      <c r="AP3321" s="455" t="n"/>
      <c r="AQ3321" s="455" t="n"/>
      <c r="AR3321" s="418" t="n"/>
      <c r="AS3321" s="418" t="n"/>
      <c r="AT3321" s="418" t="n"/>
    </row>
    <row r="3322">
      <c r="A3322" s="417" t="n">
        <v>3313</v>
      </c>
      <c r="B3322" s="418" t="inlineStr"/>
      <c r="C3322" s="418" t="inlineStr">
        <is>
          <t>ស៊ីងហ្គាពួរ កាតុង (ខេមបូឌា)</t>
        </is>
      </c>
      <c r="D3322" s="418" t="inlineStr">
        <is>
          <t>L001-100121322</t>
        </is>
      </c>
      <c r="E3322" s="418" t="inlineStr">
        <is>
          <t>V0014426</t>
        </is>
      </c>
      <c r="F3322" s="419" t="n">
        <v>43871</v>
      </c>
      <c r="G3322" s="420" t="n">
        <v>15356</v>
      </c>
      <c r="H3322" s="418" t="n"/>
      <c r="I3322" s="455" t="n">
        <v>15356</v>
      </c>
      <c r="J3322" s="418">
        <f>IF(L3322&lt;&gt;"",L3322,K3322)</f>
        <v/>
      </c>
      <c r="K3322" s="418">
        <f>IF(AND(T3322=TRUE, U3322=TRUE, V3322=TRUE), IF(W3322&lt;-0.05, "អនុញ្ញាត (អ្នកផ្គត់ផ្គង់ប្រកាសខ្វះ)", "បានប្រកាស (អនុញ្ញាត)"), IF(AND(T3322=FALSE, U3322=FALSE, V3322=FALSE), "ព្យួរទុក (មិនមានទិន្នន័យ)", "ប្រកាសខុស (ព្យួរទុក)"))</f>
        <v/>
      </c>
      <c r="L3322" s="418" t="inlineStr"/>
      <c r="M3322" s="418" t="inlineStr"/>
      <c r="N3322" s="455" t="n"/>
      <c r="O3322" s="455">
        <f>IF(W3322&lt;0,AI3322,I3322)</f>
        <v/>
      </c>
      <c r="P3322" s="455">
        <f>I3322-O3322</f>
        <v/>
      </c>
      <c r="Q3322" s="418" t="n"/>
      <c r="R3322" s="418" t="inlineStr">
        <is>
          <t>V0014426</t>
        </is>
      </c>
      <c r="S3322" s="418" t="inlineStr"/>
      <c r="T3322" s="418">
        <f>R3322=S3322</f>
        <v/>
      </c>
      <c r="U3322" s="418">
        <f>AND(MONTH(F3322)=MONTH(Y3322), YEAR(F3322)=YEAR(Y3322))</f>
        <v/>
      </c>
      <c r="V3322" s="418">
        <f>AND(AC3322&lt;&gt;"", 'Company information'!D$4&lt;&gt;"", RIGHT(SUBSTITUTE(AC3322,"-",""),9)=RIGHT(SUBSTITUTE('Company information'!D$4,"-",""),9))</f>
        <v/>
      </c>
      <c r="W3322" s="418">
        <f>AI3322-I3322</f>
        <v/>
      </c>
      <c r="X3322" s="455" t="n"/>
      <c r="Y3322" s="417" t="n"/>
      <c r="Z3322" s="418" t="n"/>
      <c r="AA3322" s="418" t="n"/>
      <c r="AB3322" s="418" t="n"/>
      <c r="AC3322" s="418" t="n"/>
      <c r="AD3322" s="418" t="n"/>
      <c r="AE3322" s="455" t="n"/>
      <c r="AF3322" s="455" t="n"/>
      <c r="AG3322" s="455" t="n"/>
      <c r="AH3322" s="455" t="n"/>
      <c r="AI3322" s="455" t="n"/>
      <c r="AJ3322" s="455" t="n"/>
      <c r="AK3322" s="455" t="n"/>
      <c r="AL3322" s="455" t="n"/>
      <c r="AM3322" s="455" t="n"/>
      <c r="AN3322" s="455" t="n"/>
      <c r="AO3322" s="455" t="n"/>
      <c r="AP3322" s="455" t="n"/>
      <c r="AQ3322" s="455" t="n"/>
      <c r="AR3322" s="418" t="n"/>
      <c r="AS3322" s="418" t="n"/>
      <c r="AT3322" s="418" t="n"/>
    </row>
    <row r="3323">
      <c r="A3323" s="417" t="n">
        <v>3314</v>
      </c>
      <c r="B3323" s="418" t="inlineStr"/>
      <c r="C3323" s="418" t="inlineStr">
        <is>
          <t>អេវើរហ្គ្រីន ស៊ីបភីង សឺវីស (ខេមបូឌា) ឯ.ក</t>
        </is>
      </c>
      <c r="D3323" s="418" t="inlineStr">
        <is>
          <t>L001-901705421</t>
        </is>
      </c>
      <c r="E3323" s="418" t="inlineStr">
        <is>
          <t>IY20007300</t>
        </is>
      </c>
      <c r="F3323" s="419" t="n">
        <v>43871</v>
      </c>
      <c r="G3323" s="420" t="n">
        <v>121186</v>
      </c>
      <c r="H3323" s="418" t="n"/>
      <c r="I3323" s="455" t="n">
        <v>121186</v>
      </c>
      <c r="J3323" s="418">
        <f>IF(L3323&lt;&gt;"",L3323,K3323)</f>
        <v/>
      </c>
      <c r="K3323" s="418">
        <f>IF(AND(T3323=TRUE, U3323=TRUE, V3323=TRUE), IF(W3323&lt;-0.05, "អនុញ្ញាត (អ្នកផ្គត់ផ្គង់ប្រកាសខ្វះ)", "បានប្រកាស (អនុញ្ញាត)"), IF(AND(T3323=FALSE, U3323=FALSE, V3323=FALSE), "ព្យួរទុក (មិនមានទិន្នន័យ)", "ប្រកាសខុស (ព្យួរទុក)"))</f>
        <v/>
      </c>
      <c r="L3323" s="418" t="inlineStr"/>
      <c r="M3323" s="418" t="inlineStr"/>
      <c r="N3323" s="455" t="n"/>
      <c r="O3323" s="455">
        <f>IF(W3323&lt;0,AI3323,I3323)</f>
        <v/>
      </c>
      <c r="P3323" s="455">
        <f>I3323-O3323</f>
        <v/>
      </c>
      <c r="Q3323" s="418" t="n"/>
      <c r="R3323" s="418" t="inlineStr">
        <is>
          <t>IY20007300</t>
        </is>
      </c>
      <c r="S3323" s="418" t="inlineStr"/>
      <c r="T3323" s="418">
        <f>R3323=S3323</f>
        <v/>
      </c>
      <c r="U3323" s="418">
        <f>AND(MONTH(F3323)=MONTH(Y3323), YEAR(F3323)=YEAR(Y3323))</f>
        <v/>
      </c>
      <c r="V3323" s="418">
        <f>AND(AC3323&lt;&gt;"", 'Company information'!D$4&lt;&gt;"", RIGHT(SUBSTITUTE(AC3323,"-",""),9)=RIGHT(SUBSTITUTE('Company information'!D$4,"-",""),9))</f>
        <v/>
      </c>
      <c r="W3323" s="418">
        <f>AI3323-I3323</f>
        <v/>
      </c>
      <c r="X3323" s="455" t="n"/>
      <c r="Y3323" s="417" t="n"/>
      <c r="Z3323" s="418" t="n"/>
      <c r="AA3323" s="418" t="n"/>
      <c r="AB3323" s="418" t="n"/>
      <c r="AC3323" s="418" t="n"/>
      <c r="AD3323" s="418" t="n"/>
      <c r="AE3323" s="455" t="n"/>
      <c r="AF3323" s="455" t="n"/>
      <c r="AG3323" s="455" t="n"/>
      <c r="AH3323" s="455" t="n"/>
      <c r="AI3323" s="455" t="n"/>
      <c r="AJ3323" s="455" t="n"/>
      <c r="AK3323" s="455" t="n"/>
      <c r="AL3323" s="455" t="n"/>
      <c r="AM3323" s="455" t="n"/>
      <c r="AN3323" s="455" t="n"/>
      <c r="AO3323" s="455" t="n"/>
      <c r="AP3323" s="455" t="n"/>
      <c r="AQ3323" s="455" t="n"/>
      <c r="AR3323" s="418" t="n"/>
      <c r="AS3323" s="418" t="n"/>
      <c r="AT3323" s="418" t="n"/>
    </row>
    <row r="3324">
      <c r="A3324" s="417" t="n">
        <v>3315</v>
      </c>
      <c r="B3324" s="418" t="inlineStr"/>
      <c r="C3324" s="418" t="inlineStr">
        <is>
          <t>ស្ត្រេតស៍ អ៊ិនធើណេសិនណល ភីធីអ៊ី អិលធីឌី</t>
        </is>
      </c>
      <c r="D3324" s="418" t="inlineStr">
        <is>
          <t>L001-100045162</t>
        </is>
      </c>
      <c r="E3324" s="418" t="inlineStr">
        <is>
          <t>2018471</t>
        </is>
      </c>
      <c r="F3324" s="419" t="n">
        <v>43840</v>
      </c>
      <c r="G3324" s="420" t="n">
        <v>203346</v>
      </c>
      <c r="H3324" s="418" t="n"/>
      <c r="I3324" s="455" t="n">
        <v>203346</v>
      </c>
      <c r="J3324" s="418">
        <f>IF(L3324&lt;&gt;"",L3324,K3324)</f>
        <v/>
      </c>
      <c r="K3324" s="418">
        <f>IF(AND(T3324=TRUE, U3324=TRUE, V3324=TRUE), IF(W3324&lt;-0.05, "អនុញ្ញាត (អ្នកផ្គត់ផ្គង់ប្រកាសខ្វះ)", "បានប្រកាស (អនុញ្ញាត)"), IF(AND(T3324=FALSE, U3324=FALSE, V3324=FALSE), "ព្យួរទុក (មិនមានទិន្នន័យ)", "ប្រកាសខុស (ព្យួរទុក)"))</f>
        <v/>
      </c>
      <c r="L3324" s="418" t="inlineStr"/>
      <c r="M3324" s="418" t="inlineStr"/>
      <c r="N3324" s="455" t="n"/>
      <c r="O3324" s="455">
        <f>IF(W3324&lt;0,AI3324,I3324)</f>
        <v/>
      </c>
      <c r="P3324" s="455">
        <f>I3324-O3324</f>
        <v/>
      </c>
      <c r="Q3324" s="418" t="n"/>
      <c r="R3324" s="418" t="inlineStr">
        <is>
          <t>2018471</t>
        </is>
      </c>
      <c r="S3324" s="418" t="inlineStr"/>
      <c r="T3324" s="418">
        <f>R3324=S3324</f>
        <v/>
      </c>
      <c r="U3324" s="418">
        <f>AND(MONTH(F3324)=MONTH(Y3324), YEAR(F3324)=YEAR(Y3324))</f>
        <v/>
      </c>
      <c r="V3324" s="418">
        <f>AND(AC3324&lt;&gt;"", 'Company information'!D$4&lt;&gt;"", RIGHT(SUBSTITUTE(AC3324,"-",""),9)=RIGHT(SUBSTITUTE('Company information'!D$4,"-",""),9))</f>
        <v/>
      </c>
      <c r="W3324" s="418">
        <f>AI3324-I3324</f>
        <v/>
      </c>
      <c r="X3324" s="455" t="n"/>
      <c r="Y3324" s="417" t="n"/>
      <c r="Z3324" s="418" t="n"/>
      <c r="AA3324" s="418" t="n"/>
      <c r="AB3324" s="418" t="n"/>
      <c r="AC3324" s="418" t="n"/>
      <c r="AD3324" s="418" t="n"/>
      <c r="AE3324" s="455" t="n"/>
      <c r="AF3324" s="455" t="n"/>
      <c r="AG3324" s="455" t="n"/>
      <c r="AH3324" s="455" t="n"/>
      <c r="AI3324" s="455" t="n"/>
      <c r="AJ3324" s="455" t="n"/>
      <c r="AK3324" s="455" t="n"/>
      <c r="AL3324" s="455" t="n"/>
      <c r="AM3324" s="455" t="n"/>
      <c r="AN3324" s="455" t="n"/>
      <c r="AO3324" s="455" t="n"/>
      <c r="AP3324" s="455" t="n"/>
      <c r="AQ3324" s="455" t="n"/>
      <c r="AR3324" s="418" t="n"/>
      <c r="AS3324" s="418" t="n"/>
      <c r="AT3324" s="418" t="n"/>
    </row>
    <row r="3325">
      <c r="A3325" s="417" t="n">
        <v>3316</v>
      </c>
      <c r="B3325" s="418" t="inlineStr"/>
      <c r="C3325" s="418" t="inlineStr">
        <is>
          <t>សេង ម៉ុយ ជុង លី (ខេមបូឌា) អាហ្រ្គោ - ខេមីខល</t>
        </is>
      </c>
      <c r="D3325" s="418" t="inlineStr">
        <is>
          <t>L001-100084087</t>
        </is>
      </c>
      <c r="E3325" s="418" t="inlineStr">
        <is>
          <t>SM20000011</t>
        </is>
      </c>
      <c r="F3325" s="419" t="n">
        <v>43840</v>
      </c>
      <c r="G3325" s="420" t="n">
        <v>3043823</v>
      </c>
      <c r="H3325" s="418" t="n"/>
      <c r="I3325" s="455" t="n">
        <v>3043823</v>
      </c>
      <c r="J3325" s="418">
        <f>IF(L3325&lt;&gt;"",L3325,K3325)</f>
        <v/>
      </c>
      <c r="K3325" s="418">
        <f>IF(AND(T3325=TRUE, U3325=TRUE, V3325=TRUE), IF(W3325&lt;-0.05, "អនុញ្ញាត (អ្នកផ្គត់ផ្គង់ប្រកាសខ្វះ)", "បានប្រកាស (អនុញ្ញាត)"), IF(AND(T3325=FALSE, U3325=FALSE, V3325=FALSE), "ព្យួរទុក (មិនមានទិន្នន័យ)", "ប្រកាសខុស (ព្យួរទុក)"))</f>
        <v/>
      </c>
      <c r="L3325" s="418" t="inlineStr"/>
      <c r="M3325" s="418" t="inlineStr"/>
      <c r="N3325" s="455" t="n"/>
      <c r="O3325" s="455">
        <f>IF(W3325&lt;0,AI3325,I3325)</f>
        <v/>
      </c>
      <c r="P3325" s="455">
        <f>I3325-O3325</f>
        <v/>
      </c>
      <c r="Q3325" s="418" t="n"/>
      <c r="R3325" s="418" t="inlineStr">
        <is>
          <t>SM20000011</t>
        </is>
      </c>
      <c r="S3325" s="418" t="inlineStr"/>
      <c r="T3325" s="418">
        <f>R3325=S3325</f>
        <v/>
      </c>
      <c r="U3325" s="418">
        <f>AND(MONTH(F3325)=MONTH(Y3325), YEAR(F3325)=YEAR(Y3325))</f>
        <v/>
      </c>
      <c r="V3325" s="418">
        <f>AND(AC3325&lt;&gt;"", 'Company information'!D$4&lt;&gt;"", RIGHT(SUBSTITUTE(AC3325,"-",""),9)=RIGHT(SUBSTITUTE('Company information'!D$4,"-",""),9))</f>
        <v/>
      </c>
      <c r="W3325" s="418">
        <f>AI3325-I3325</f>
        <v/>
      </c>
      <c r="X3325" s="455" t="n"/>
      <c r="Y3325" s="417" t="n"/>
      <c r="Z3325" s="418" t="n"/>
      <c r="AA3325" s="418" t="n"/>
      <c r="AB3325" s="418" t="n"/>
      <c r="AC3325" s="418" t="n"/>
      <c r="AD3325" s="418" t="n"/>
      <c r="AE3325" s="455" t="n"/>
      <c r="AF3325" s="455" t="n"/>
      <c r="AG3325" s="455" t="n"/>
      <c r="AH3325" s="455" t="n"/>
      <c r="AI3325" s="455" t="n"/>
      <c r="AJ3325" s="455" t="n"/>
      <c r="AK3325" s="455" t="n"/>
      <c r="AL3325" s="455" t="n"/>
      <c r="AM3325" s="455" t="n"/>
      <c r="AN3325" s="455" t="n"/>
      <c r="AO3325" s="455" t="n"/>
      <c r="AP3325" s="455" t="n"/>
      <c r="AQ3325" s="455" t="n"/>
      <c r="AR3325" s="418" t="n"/>
      <c r="AS3325" s="418" t="n"/>
      <c r="AT3325" s="418" t="n"/>
    </row>
    <row r="3326">
      <c r="A3326" s="417" t="n">
        <v>3317</v>
      </c>
      <c r="B3326" s="418" t="inlineStr"/>
      <c r="C3326" s="418" t="inlineStr">
        <is>
          <t>ភ្នំពេញ អេសអ៊ីហ្សិត ភីអិលស៊ី</t>
        </is>
      </c>
      <c r="D3326" s="418" t="inlineStr">
        <is>
          <t>L001-100046592</t>
        </is>
      </c>
      <c r="E3326" s="418" t="inlineStr">
        <is>
          <t>2020-04261</t>
        </is>
      </c>
      <c r="F3326" s="419" t="n">
        <v>43840</v>
      </c>
      <c r="G3326" s="420" t="n">
        <v>201869</v>
      </c>
      <c r="H3326" s="418" t="n"/>
      <c r="I3326" s="455" t="n">
        <v>201869</v>
      </c>
      <c r="J3326" s="418">
        <f>IF(L3326&lt;&gt;"",L3326,K3326)</f>
        <v/>
      </c>
      <c r="K3326" s="418">
        <f>IF(AND(T3326=TRUE, U3326=TRUE, V3326=TRUE), IF(W3326&lt;-0.05, "អនុញ្ញាត (អ្នកផ្គត់ផ្គង់ប្រកាសខ្វះ)", "បានប្រកាស (អនុញ្ញាត)"), IF(AND(T3326=FALSE, U3326=FALSE, V3326=FALSE), "ព្យួរទុក (មិនមានទិន្នន័យ)", "ប្រកាសខុស (ព្យួរទុក)"))</f>
        <v/>
      </c>
      <c r="L3326" s="418" t="inlineStr"/>
      <c r="M3326" s="418" t="inlineStr"/>
      <c r="N3326" s="455" t="n"/>
      <c r="O3326" s="455">
        <f>IF(W3326&lt;0,AI3326,I3326)</f>
        <v/>
      </c>
      <c r="P3326" s="455">
        <f>I3326-O3326</f>
        <v/>
      </c>
      <c r="Q3326" s="418" t="n"/>
      <c r="R3326" s="418" t="inlineStr">
        <is>
          <t>2020-04261</t>
        </is>
      </c>
      <c r="S3326" s="418" t="inlineStr"/>
      <c r="T3326" s="418">
        <f>R3326=S3326</f>
        <v/>
      </c>
      <c r="U3326" s="418">
        <f>AND(MONTH(F3326)=MONTH(Y3326), YEAR(F3326)=YEAR(Y3326))</f>
        <v/>
      </c>
      <c r="V3326" s="418">
        <f>AND(AC3326&lt;&gt;"", 'Company information'!D$4&lt;&gt;"", RIGHT(SUBSTITUTE(AC3326,"-",""),9)=RIGHT(SUBSTITUTE('Company information'!D$4,"-",""),9))</f>
        <v/>
      </c>
      <c r="W3326" s="418">
        <f>AI3326-I3326</f>
        <v/>
      </c>
      <c r="X3326" s="455" t="n"/>
      <c r="Y3326" s="417" t="n"/>
      <c r="Z3326" s="418" t="n"/>
      <c r="AA3326" s="418" t="n"/>
      <c r="AB3326" s="418" t="n"/>
      <c r="AC3326" s="418" t="n"/>
      <c r="AD3326" s="418" t="n"/>
      <c r="AE3326" s="455" t="n"/>
      <c r="AF3326" s="455" t="n"/>
      <c r="AG3326" s="455" t="n"/>
      <c r="AH3326" s="455" t="n"/>
      <c r="AI3326" s="455" t="n"/>
      <c r="AJ3326" s="455" t="n"/>
      <c r="AK3326" s="455" t="n"/>
      <c r="AL3326" s="455" t="n"/>
      <c r="AM3326" s="455" t="n"/>
      <c r="AN3326" s="455" t="n"/>
      <c r="AO3326" s="455" t="n"/>
      <c r="AP3326" s="455" t="n"/>
      <c r="AQ3326" s="455" t="n"/>
      <c r="AR3326" s="418" t="n"/>
      <c r="AS3326" s="418" t="n"/>
      <c r="AT3326" s="418" t="n"/>
    </row>
    <row r="3327">
      <c r="A3327" s="417" t="n">
        <v>3318</v>
      </c>
      <c r="B3327" s="418" t="inlineStr"/>
      <c r="C3327" s="418" t="inlineStr">
        <is>
          <t>អេវើរហ្គ្រីន ស៊ីបភីង សឺវីស (ខេមបូឌា) ឯ.ក</t>
        </is>
      </c>
      <c r="D3327" s="418" t="inlineStr">
        <is>
          <t>L001-901705421</t>
        </is>
      </c>
      <c r="E3327" s="418" t="inlineStr">
        <is>
          <t>IY20007000</t>
        </is>
      </c>
      <c r="F3327" s="419" t="n">
        <v>43840</v>
      </c>
      <c r="G3327" s="420" t="n">
        <v>91868</v>
      </c>
      <c r="H3327" s="418" t="n"/>
      <c r="I3327" s="455" t="n">
        <v>91868</v>
      </c>
      <c r="J3327" s="418">
        <f>IF(L3327&lt;&gt;"",L3327,K3327)</f>
        <v/>
      </c>
      <c r="K3327" s="418">
        <f>IF(AND(T3327=TRUE, U3327=TRUE, V3327=TRUE), IF(W3327&lt;-0.05, "អនុញ្ញាត (អ្នកផ្គត់ផ្គង់ប្រកាសខ្វះ)", "បានប្រកាស (អនុញ្ញាត)"), IF(AND(T3327=FALSE, U3327=FALSE, V3327=FALSE), "ព្យួរទុក (មិនមានទិន្នន័យ)", "ប្រកាសខុស (ព្យួរទុក)"))</f>
        <v/>
      </c>
      <c r="L3327" s="418" t="inlineStr"/>
      <c r="M3327" s="418" t="inlineStr"/>
      <c r="N3327" s="455" t="n"/>
      <c r="O3327" s="455">
        <f>IF(W3327&lt;0,AI3327,I3327)</f>
        <v/>
      </c>
      <c r="P3327" s="455">
        <f>I3327-O3327</f>
        <v/>
      </c>
      <c r="Q3327" s="418" t="n"/>
      <c r="R3327" s="418" t="inlineStr">
        <is>
          <t>IY20007000</t>
        </is>
      </c>
      <c r="S3327" s="418" t="inlineStr"/>
      <c r="T3327" s="418">
        <f>R3327=S3327</f>
        <v/>
      </c>
      <c r="U3327" s="418">
        <f>AND(MONTH(F3327)=MONTH(Y3327), YEAR(F3327)=YEAR(Y3327))</f>
        <v/>
      </c>
      <c r="V3327" s="418">
        <f>AND(AC3327&lt;&gt;"", 'Company information'!D$4&lt;&gt;"", RIGHT(SUBSTITUTE(AC3327,"-",""),9)=RIGHT(SUBSTITUTE('Company information'!D$4,"-",""),9))</f>
        <v/>
      </c>
      <c r="W3327" s="418">
        <f>AI3327-I3327</f>
        <v/>
      </c>
      <c r="X3327" s="455" t="n"/>
      <c r="Y3327" s="417" t="n"/>
      <c r="Z3327" s="418" t="n"/>
      <c r="AA3327" s="418" t="n"/>
      <c r="AB3327" s="418" t="n"/>
      <c r="AC3327" s="418" t="n"/>
      <c r="AD3327" s="418" t="n"/>
      <c r="AE3327" s="455" t="n"/>
      <c r="AF3327" s="455" t="n"/>
      <c r="AG3327" s="455" t="n"/>
      <c r="AH3327" s="455" t="n"/>
      <c r="AI3327" s="455" t="n"/>
      <c r="AJ3327" s="455" t="n"/>
      <c r="AK3327" s="455" t="n"/>
      <c r="AL3327" s="455" t="n"/>
      <c r="AM3327" s="455" t="n"/>
      <c r="AN3327" s="455" t="n"/>
      <c r="AO3327" s="455" t="n"/>
      <c r="AP3327" s="455" t="n"/>
      <c r="AQ3327" s="455" t="n"/>
      <c r="AR3327" s="418" t="n"/>
      <c r="AS3327" s="418" t="n"/>
      <c r="AT3327" s="418" t="n"/>
    </row>
    <row r="3328">
      <c r="A3328" s="417" t="n">
        <v>3319</v>
      </c>
      <c r="B3328" s="418" t="inlineStr">
        <is>
          <t>Clearance Trucking Fee</t>
        </is>
      </c>
      <c r="C3328" s="418" t="inlineStr">
        <is>
          <t>56ប៊ី-លីង សឹបផ្លាយ ឆេន មេនេចម៉ិន ឯ.ក</t>
        </is>
      </c>
      <c r="D3328" s="418" t="inlineStr">
        <is>
          <t>K004-902004795</t>
        </is>
      </c>
      <c r="E3328" s="418" t="inlineStr">
        <is>
          <t>IN202110-0600</t>
        </is>
      </c>
      <c r="F3328" s="419" t="n">
        <v>44497</v>
      </c>
      <c r="G3328" s="420" t="n">
        <v>1061226</v>
      </c>
      <c r="H3328" s="418" t="n"/>
      <c r="I3328" s="455" t="n">
        <v>1061226</v>
      </c>
      <c r="J3328" s="418">
        <f>IF(L3328&lt;&gt;"",L3328,K3328)</f>
        <v/>
      </c>
      <c r="K3328" s="418">
        <f>IF(AND(T3328=TRUE, U3328=TRUE, V3328=TRUE), IF(W3328&lt;-0.05, "អនុញ្ញាត (អ្នកផ្គត់ផ្គង់ប្រកាសខ្វះ)", "បានប្រកាស (អនុញ្ញាត)"), IF(AND(T3328=FALSE, U3328=FALSE, V3328=FALSE), "ព្យួរទុក (មិនមានទិន្នន័យ)", "ប្រកាសខុស (ព្យួរទុក)"))</f>
        <v/>
      </c>
      <c r="L3328" s="418" t="inlineStr"/>
      <c r="M3328" s="418" t="inlineStr"/>
      <c r="N3328" s="455" t="n"/>
      <c r="O3328" s="455">
        <f>IF(W3328&lt;0,AI3328,I3328)</f>
        <v/>
      </c>
      <c r="P3328" s="455">
        <f>I3328-O3328</f>
        <v/>
      </c>
      <c r="Q3328" s="418" t="n"/>
      <c r="R3328" s="418" t="inlineStr">
        <is>
          <t>IN202110-0600</t>
        </is>
      </c>
      <c r="S3328" s="418" t="inlineStr"/>
      <c r="T3328" s="418">
        <f>R3328=S3328</f>
        <v/>
      </c>
      <c r="U3328" s="418">
        <f>AND(MONTH(F3328)=MONTH(Y3328), YEAR(F3328)=YEAR(Y3328))</f>
        <v/>
      </c>
      <c r="V3328" s="418">
        <f>AND(AC3328&lt;&gt;"", 'Company information'!D$4&lt;&gt;"", RIGHT(SUBSTITUTE(AC3328,"-",""),9)=RIGHT(SUBSTITUTE('Company information'!D$4,"-",""),9))</f>
        <v/>
      </c>
      <c r="W3328" s="418">
        <f>AI3328-I3328</f>
        <v/>
      </c>
      <c r="X3328" s="455" t="n"/>
      <c r="Y3328" s="417" t="n"/>
      <c r="Z3328" s="418" t="n"/>
      <c r="AA3328" s="418" t="n"/>
      <c r="AB3328" s="418" t="n"/>
      <c r="AC3328" s="418" t="n"/>
      <c r="AD3328" s="418" t="n"/>
      <c r="AE3328" s="455" t="n"/>
      <c r="AF3328" s="455" t="n"/>
      <c r="AG3328" s="455" t="n"/>
      <c r="AH3328" s="455" t="n"/>
      <c r="AI3328" s="455" t="n"/>
      <c r="AJ3328" s="455" t="n"/>
      <c r="AK3328" s="455" t="n"/>
      <c r="AL3328" s="455" t="n"/>
      <c r="AM3328" s="455" t="n"/>
      <c r="AN3328" s="455" t="n"/>
      <c r="AO3328" s="455" t="n"/>
      <c r="AP3328" s="455" t="n"/>
      <c r="AQ3328" s="455" t="n"/>
      <c r="AR3328" s="418" t="n"/>
      <c r="AS3328" s="418" t="n"/>
      <c r="AT3328" s="418" t="n"/>
    </row>
    <row r="3329">
      <c r="A3329" s="417" t="n">
        <v>3320</v>
      </c>
      <c r="B3329" s="418" t="inlineStr">
        <is>
          <t>Clearance Trucking Fee</t>
        </is>
      </c>
      <c r="C3329" s="418" t="inlineStr">
        <is>
          <t>56ប៊ី-លីង សឹបផ្លាយ ឆេន មេនេចម៉ិន ឯ.ក</t>
        </is>
      </c>
      <c r="D3329" s="418" t="inlineStr">
        <is>
          <t>K004-902004795</t>
        </is>
      </c>
      <c r="E3329" s="418" t="inlineStr">
        <is>
          <t>IN202110-0574</t>
        </is>
      </c>
      <c r="F3329" s="419" t="n">
        <v>44483</v>
      </c>
      <c r="G3329" s="420" t="n">
        <v>270855</v>
      </c>
      <c r="H3329" s="418" t="n"/>
      <c r="I3329" s="455" t="n">
        <v>270855</v>
      </c>
      <c r="J3329" s="418">
        <f>IF(L3329&lt;&gt;"",L3329,K3329)</f>
        <v/>
      </c>
      <c r="K3329" s="418">
        <f>IF(AND(T3329=TRUE, U3329=TRUE, V3329=TRUE), IF(W3329&lt;-0.05, "អនុញ្ញាត (អ្នកផ្គត់ផ្គង់ប្រកាសខ្វះ)", "បានប្រកាស (អនុញ្ញាត)"), IF(AND(T3329=FALSE, U3329=FALSE, V3329=FALSE), "ព្យួរទុក (មិនមានទិន្នន័យ)", "ប្រកាសខុស (ព្យួរទុក)"))</f>
        <v/>
      </c>
      <c r="L3329" s="418" t="inlineStr"/>
      <c r="M3329" s="418" t="inlineStr"/>
      <c r="N3329" s="455" t="n"/>
      <c r="O3329" s="455">
        <f>IF(W3329&lt;0,AI3329,I3329)</f>
        <v/>
      </c>
      <c r="P3329" s="455">
        <f>I3329-O3329</f>
        <v/>
      </c>
      <c r="Q3329" s="418" t="n"/>
      <c r="R3329" s="418" t="inlineStr">
        <is>
          <t>IN202110-0574</t>
        </is>
      </c>
      <c r="S3329" s="418" t="inlineStr"/>
      <c r="T3329" s="418">
        <f>R3329=S3329</f>
        <v/>
      </c>
      <c r="U3329" s="418">
        <f>AND(MONTH(F3329)=MONTH(Y3329), YEAR(F3329)=YEAR(Y3329))</f>
        <v/>
      </c>
      <c r="V3329" s="418">
        <f>AND(AC3329&lt;&gt;"", 'Company information'!D$4&lt;&gt;"", RIGHT(SUBSTITUTE(AC3329,"-",""),9)=RIGHT(SUBSTITUTE('Company information'!D$4,"-",""),9))</f>
        <v/>
      </c>
      <c r="W3329" s="418">
        <f>AI3329-I3329</f>
        <v/>
      </c>
      <c r="X3329" s="455" t="n"/>
      <c r="Y3329" s="417" t="n"/>
      <c r="Z3329" s="418" t="n"/>
      <c r="AA3329" s="418" t="n"/>
      <c r="AB3329" s="418" t="n"/>
      <c r="AC3329" s="418" t="n"/>
      <c r="AD3329" s="418" t="n"/>
      <c r="AE3329" s="455" t="n"/>
      <c r="AF3329" s="455" t="n"/>
      <c r="AG3329" s="455" t="n"/>
      <c r="AH3329" s="455" t="n"/>
      <c r="AI3329" s="455" t="n"/>
      <c r="AJ3329" s="455" t="n"/>
      <c r="AK3329" s="455" t="n"/>
      <c r="AL3329" s="455" t="n"/>
      <c r="AM3329" s="455" t="n"/>
      <c r="AN3329" s="455" t="n"/>
      <c r="AO3329" s="455" t="n"/>
      <c r="AP3329" s="455" t="n"/>
      <c r="AQ3329" s="455" t="n"/>
      <c r="AR3329" s="418" t="n"/>
      <c r="AS3329" s="418" t="n"/>
      <c r="AT3329" s="418" t="n"/>
    </row>
    <row r="3330">
      <c r="A3330" s="417" t="n">
        <v>3321</v>
      </c>
      <c r="B3330" s="418" t="inlineStr">
        <is>
          <t>Clearance Trucking Fee</t>
        </is>
      </c>
      <c r="C3330" s="418" t="inlineStr">
        <is>
          <t>56ប៊ី-លីង សឹបផ្លាយ ឆេន មេនេចម៉ិន ឯ.ក</t>
        </is>
      </c>
      <c r="D3330" s="418" t="inlineStr">
        <is>
          <t>K004-902004795</t>
        </is>
      </c>
      <c r="E3330" s="418" t="inlineStr">
        <is>
          <t>IN202110-0573</t>
        </is>
      </c>
      <c r="F3330" s="419" t="n">
        <v>44483</v>
      </c>
      <c r="G3330" s="420" t="n">
        <v>270855</v>
      </c>
      <c r="H3330" s="418" t="n"/>
      <c r="I3330" s="455" t="n">
        <v>270855</v>
      </c>
      <c r="J3330" s="418">
        <f>IF(L3330&lt;&gt;"",L3330,K3330)</f>
        <v/>
      </c>
      <c r="K3330" s="418">
        <f>IF(AND(T3330=TRUE, U3330=TRUE, V3330=TRUE), IF(W3330&lt;-0.05, "អនុញ្ញាត (អ្នកផ្គត់ផ្គង់ប្រកាសខ្វះ)", "បានប្រកាស (អនុញ្ញាត)"), IF(AND(T3330=FALSE, U3330=FALSE, V3330=FALSE), "ព្យួរទុក (មិនមានទិន្នន័យ)", "ប្រកាសខុស (ព្យួរទុក)"))</f>
        <v/>
      </c>
      <c r="L3330" s="418" t="inlineStr"/>
      <c r="M3330" s="418" t="inlineStr"/>
      <c r="N3330" s="455" t="n"/>
      <c r="O3330" s="455">
        <f>IF(W3330&lt;0,AI3330,I3330)</f>
        <v/>
      </c>
      <c r="P3330" s="455">
        <f>I3330-O3330</f>
        <v/>
      </c>
      <c r="Q3330" s="418" t="n"/>
      <c r="R3330" s="418" t="inlineStr">
        <is>
          <t>IN202110-0573</t>
        </is>
      </c>
      <c r="S3330" s="418" t="inlineStr"/>
      <c r="T3330" s="418">
        <f>R3330=S3330</f>
        <v/>
      </c>
      <c r="U3330" s="418">
        <f>AND(MONTH(F3330)=MONTH(Y3330), YEAR(F3330)=YEAR(Y3330))</f>
        <v/>
      </c>
      <c r="V3330" s="418">
        <f>AND(AC3330&lt;&gt;"", 'Company information'!D$4&lt;&gt;"", RIGHT(SUBSTITUTE(AC3330,"-",""),9)=RIGHT(SUBSTITUTE('Company information'!D$4,"-",""),9))</f>
        <v/>
      </c>
      <c r="W3330" s="418">
        <f>AI3330-I3330</f>
        <v/>
      </c>
      <c r="X3330" s="455" t="n"/>
      <c r="Y3330" s="417" t="n"/>
      <c r="Z3330" s="418" t="n"/>
      <c r="AA3330" s="418" t="n"/>
      <c r="AB3330" s="418" t="n"/>
      <c r="AC3330" s="418" t="n"/>
      <c r="AD3330" s="418" t="n"/>
      <c r="AE3330" s="455" t="n"/>
      <c r="AF3330" s="455" t="n"/>
      <c r="AG3330" s="455" t="n"/>
      <c r="AH3330" s="455" t="n"/>
      <c r="AI3330" s="455" t="n"/>
      <c r="AJ3330" s="455" t="n"/>
      <c r="AK3330" s="455" t="n"/>
      <c r="AL3330" s="455" t="n"/>
      <c r="AM3330" s="455" t="n"/>
      <c r="AN3330" s="455" t="n"/>
      <c r="AO3330" s="455" t="n"/>
      <c r="AP3330" s="455" t="n"/>
      <c r="AQ3330" s="455" t="n"/>
      <c r="AR3330" s="418" t="n"/>
      <c r="AS3330" s="418" t="n"/>
      <c r="AT3330" s="418" t="n"/>
    </row>
    <row r="3331">
      <c r="A3331" s="417" t="n">
        <v>3322</v>
      </c>
      <c r="B3331" s="418" t="inlineStr">
        <is>
          <t>Clearance Trucking Fee</t>
        </is>
      </c>
      <c r="C3331" s="418" t="inlineStr">
        <is>
          <t>56ប៊ី-លីង សឹបផ្លាយ ឆេន មេនេចម៉ិន ឯ.ក</t>
        </is>
      </c>
      <c r="D3331" s="418" t="inlineStr">
        <is>
          <t>K004-902004795</t>
        </is>
      </c>
      <c r="E3331" s="418" t="inlineStr">
        <is>
          <t>IN202110-0570</t>
        </is>
      </c>
      <c r="F3331" s="419" t="n">
        <v>44497</v>
      </c>
      <c r="G3331" s="420" t="n">
        <v>472468</v>
      </c>
      <c r="H3331" s="418" t="n"/>
      <c r="I3331" s="455" t="n">
        <v>472468</v>
      </c>
      <c r="J3331" s="418">
        <f>IF(L3331&lt;&gt;"",L3331,K3331)</f>
        <v/>
      </c>
      <c r="K3331" s="418">
        <f>IF(AND(T3331=TRUE, U3331=TRUE, V3331=TRUE), IF(W3331&lt;-0.05, "អនុញ្ញាត (អ្នកផ្គត់ផ្គង់ប្រកាសខ្វះ)", "បានប្រកាស (អនុញ្ញាត)"), IF(AND(T3331=FALSE, U3331=FALSE, V3331=FALSE), "ព្យួរទុក (មិនមានទិន្នន័យ)", "ប្រកាសខុស (ព្យួរទុក)"))</f>
        <v/>
      </c>
      <c r="L3331" s="418" t="inlineStr"/>
      <c r="M3331" s="418" t="inlineStr"/>
      <c r="N3331" s="455" t="n"/>
      <c r="O3331" s="455">
        <f>IF(W3331&lt;0,AI3331,I3331)</f>
        <v/>
      </c>
      <c r="P3331" s="455">
        <f>I3331-O3331</f>
        <v/>
      </c>
      <c r="Q3331" s="418" t="n"/>
      <c r="R3331" s="418" t="inlineStr">
        <is>
          <t>IN202110-0570</t>
        </is>
      </c>
      <c r="S3331" s="418" t="inlineStr"/>
      <c r="T3331" s="418">
        <f>R3331=S3331</f>
        <v/>
      </c>
      <c r="U3331" s="418">
        <f>AND(MONTH(F3331)=MONTH(Y3331), YEAR(F3331)=YEAR(Y3331))</f>
        <v/>
      </c>
      <c r="V3331" s="418">
        <f>AND(AC3331&lt;&gt;"", 'Company information'!D$4&lt;&gt;"", RIGHT(SUBSTITUTE(AC3331,"-",""),9)=RIGHT(SUBSTITUTE('Company information'!D$4,"-",""),9))</f>
        <v/>
      </c>
      <c r="W3331" s="418">
        <f>AI3331-I3331</f>
        <v/>
      </c>
      <c r="X3331" s="455" t="n"/>
      <c r="Y3331" s="417" t="n"/>
      <c r="Z3331" s="418" t="n"/>
      <c r="AA3331" s="418" t="n"/>
      <c r="AB3331" s="418" t="n"/>
      <c r="AC3331" s="418" t="n"/>
      <c r="AD3331" s="418" t="n"/>
      <c r="AE3331" s="455" t="n"/>
      <c r="AF3331" s="455" t="n"/>
      <c r="AG3331" s="455" t="n"/>
      <c r="AH3331" s="455" t="n"/>
      <c r="AI3331" s="455" t="n"/>
      <c r="AJ3331" s="455" t="n"/>
      <c r="AK3331" s="455" t="n"/>
      <c r="AL3331" s="455" t="n"/>
      <c r="AM3331" s="455" t="n"/>
      <c r="AN3331" s="455" t="n"/>
      <c r="AO3331" s="455" t="n"/>
      <c r="AP3331" s="455" t="n"/>
      <c r="AQ3331" s="455" t="n"/>
      <c r="AR3331" s="418" t="n"/>
      <c r="AS3331" s="418" t="n"/>
      <c r="AT3331" s="418" t="n"/>
    </row>
    <row r="3332">
      <c r="A3332" s="417" t="n">
        <v>3323</v>
      </c>
      <c r="B3332" s="418" t="inlineStr">
        <is>
          <t>Clearance Trucking Fee</t>
        </is>
      </c>
      <c r="C3332" s="418" t="inlineStr">
        <is>
          <t>56ប៊ី-លីង សឹបផ្លាយ ឆេន មេនេចម៉ិន ឯ.ក</t>
        </is>
      </c>
      <c r="D3332" s="418" t="inlineStr">
        <is>
          <t>K004-902004795</t>
        </is>
      </c>
      <c r="E3332" s="418" t="inlineStr">
        <is>
          <t>IN202110-0608</t>
        </is>
      </c>
      <c r="F3332" s="419" t="n">
        <v>44497</v>
      </c>
      <c r="G3332" s="420" t="n">
        <v>2179376</v>
      </c>
      <c r="H3332" s="418" t="n"/>
      <c r="I3332" s="455" t="n">
        <v>2179376</v>
      </c>
      <c r="J3332" s="418">
        <f>IF(L3332&lt;&gt;"",L3332,K3332)</f>
        <v/>
      </c>
      <c r="K3332" s="418">
        <f>IF(AND(T3332=TRUE, U3332=TRUE, V3332=TRUE), IF(W3332&lt;-0.05, "អនុញ្ញាត (អ្នកផ្គត់ផ្គង់ប្រកាសខ្វះ)", "បានប្រកាស (អនុញ្ញាត)"), IF(AND(T3332=FALSE, U3332=FALSE, V3332=FALSE), "ព្យួរទុក (មិនមានទិន្នន័យ)", "ប្រកាសខុស (ព្យួរទុក)"))</f>
        <v/>
      </c>
      <c r="L3332" s="418" t="inlineStr"/>
      <c r="M3332" s="418" t="inlineStr"/>
      <c r="N3332" s="455" t="n"/>
      <c r="O3332" s="455">
        <f>IF(W3332&lt;0,AI3332,I3332)</f>
        <v/>
      </c>
      <c r="P3332" s="455">
        <f>I3332-O3332</f>
        <v/>
      </c>
      <c r="Q3332" s="418" t="n"/>
      <c r="R3332" s="418" t="inlineStr">
        <is>
          <t>IN202110-0608</t>
        </is>
      </c>
      <c r="S3332" s="418" t="inlineStr"/>
      <c r="T3332" s="418">
        <f>R3332=S3332</f>
        <v/>
      </c>
      <c r="U3332" s="418">
        <f>AND(MONTH(F3332)=MONTH(Y3332), YEAR(F3332)=YEAR(Y3332))</f>
        <v/>
      </c>
      <c r="V3332" s="418">
        <f>AND(AC3332&lt;&gt;"", 'Company information'!D$4&lt;&gt;"", RIGHT(SUBSTITUTE(AC3332,"-",""),9)=RIGHT(SUBSTITUTE('Company information'!D$4,"-",""),9))</f>
        <v/>
      </c>
      <c r="W3332" s="418">
        <f>AI3332-I3332</f>
        <v/>
      </c>
      <c r="X3332" s="455" t="n"/>
      <c r="Y3332" s="417" t="n"/>
      <c r="Z3332" s="418" t="n"/>
      <c r="AA3332" s="418" t="n"/>
      <c r="AB3332" s="418" t="n"/>
      <c r="AC3332" s="418" t="n"/>
      <c r="AD3332" s="418" t="n"/>
      <c r="AE3332" s="455" t="n"/>
      <c r="AF3332" s="455" t="n"/>
      <c r="AG3332" s="455" t="n"/>
      <c r="AH3332" s="455" t="n"/>
      <c r="AI3332" s="455" t="n"/>
      <c r="AJ3332" s="455" t="n"/>
      <c r="AK3332" s="455" t="n"/>
      <c r="AL3332" s="455" t="n"/>
      <c r="AM3332" s="455" t="n"/>
      <c r="AN3332" s="455" t="n"/>
      <c r="AO3332" s="455" t="n"/>
      <c r="AP3332" s="455" t="n"/>
      <c r="AQ3332" s="455" t="n"/>
      <c r="AR3332" s="418" t="n"/>
      <c r="AS3332" s="418" t="n"/>
      <c r="AT3332" s="418" t="n"/>
    </row>
    <row r="3333">
      <c r="A3333" s="417" t="n">
        <v>3324</v>
      </c>
      <c r="B3333" s="418" t="inlineStr">
        <is>
          <t>Clearance Trucking Fee</t>
        </is>
      </c>
      <c r="C3333" s="418" t="inlineStr">
        <is>
          <t>56ប៊ី-លីង សឹបផ្លាយ ឆេន មេនេចម៉ិន ឯ.ក</t>
        </is>
      </c>
      <c r="D3333" s="418" t="inlineStr">
        <is>
          <t>K004-902004795</t>
        </is>
      </c>
      <c r="E3333" s="418" t="inlineStr">
        <is>
          <t>IN202110-0607</t>
        </is>
      </c>
      <c r="F3333" s="419" t="n">
        <v>44497</v>
      </c>
      <c r="G3333" s="420" t="n">
        <v>258191</v>
      </c>
      <c r="H3333" s="418" t="n"/>
      <c r="I3333" s="455" t="n">
        <v>258191</v>
      </c>
      <c r="J3333" s="418">
        <f>IF(L3333&lt;&gt;"",L3333,K3333)</f>
        <v/>
      </c>
      <c r="K3333" s="418">
        <f>IF(AND(T3333=TRUE, U3333=TRUE, V3333=TRUE), IF(W3333&lt;-0.05, "អនុញ្ញាត (អ្នកផ្គត់ផ្គង់ប្រកាសខ្វះ)", "បានប្រកាស (អនុញ្ញាត)"), IF(AND(T3333=FALSE, U3333=FALSE, V3333=FALSE), "ព្យួរទុក (មិនមានទិន្នន័យ)", "ប្រកាសខុស (ព្យួរទុក)"))</f>
        <v/>
      </c>
      <c r="L3333" s="418" t="inlineStr"/>
      <c r="M3333" s="418" t="inlineStr"/>
      <c r="N3333" s="455" t="n"/>
      <c r="O3333" s="455">
        <f>IF(W3333&lt;0,AI3333,I3333)</f>
        <v/>
      </c>
      <c r="P3333" s="455">
        <f>I3333-O3333</f>
        <v/>
      </c>
      <c r="Q3333" s="418" t="n"/>
      <c r="R3333" s="418" t="inlineStr">
        <is>
          <t>IN202110-0607</t>
        </is>
      </c>
      <c r="S3333" s="418" t="inlineStr"/>
      <c r="T3333" s="418">
        <f>R3333=S3333</f>
        <v/>
      </c>
      <c r="U3333" s="418">
        <f>AND(MONTH(F3333)=MONTH(Y3333), YEAR(F3333)=YEAR(Y3333))</f>
        <v/>
      </c>
      <c r="V3333" s="418">
        <f>AND(AC3333&lt;&gt;"", 'Company information'!D$4&lt;&gt;"", RIGHT(SUBSTITUTE(AC3333,"-",""),9)=RIGHT(SUBSTITUTE('Company information'!D$4,"-",""),9))</f>
        <v/>
      </c>
      <c r="W3333" s="418">
        <f>AI3333-I3333</f>
        <v/>
      </c>
      <c r="X3333" s="455" t="n"/>
      <c r="Y3333" s="417" t="n"/>
      <c r="Z3333" s="418" t="n"/>
      <c r="AA3333" s="418" t="n"/>
      <c r="AB3333" s="418" t="n"/>
      <c r="AC3333" s="418" t="n"/>
      <c r="AD3333" s="418" t="n"/>
      <c r="AE3333" s="455" t="n"/>
      <c r="AF3333" s="455" t="n"/>
      <c r="AG3333" s="455" t="n"/>
      <c r="AH3333" s="455" t="n"/>
      <c r="AI3333" s="455" t="n"/>
      <c r="AJ3333" s="455" t="n"/>
      <c r="AK3333" s="455" t="n"/>
      <c r="AL3333" s="455" t="n"/>
      <c r="AM3333" s="455" t="n"/>
      <c r="AN3333" s="455" t="n"/>
      <c r="AO3333" s="455" t="n"/>
      <c r="AP3333" s="455" t="n"/>
      <c r="AQ3333" s="455" t="n"/>
      <c r="AR3333" s="418" t="n"/>
      <c r="AS3333" s="418" t="n"/>
      <c r="AT3333" s="418" t="n"/>
    </row>
    <row r="3334">
      <c r="A3334" s="417" t="n">
        <v>3325</v>
      </c>
      <c r="B3334" s="418" t="inlineStr">
        <is>
          <t>Clearance Trucking Fee</t>
        </is>
      </c>
      <c r="C3334" s="418" t="inlineStr">
        <is>
          <t>56ប៊ី-លីង សឹបផ្លាយ ឆេន មេនេចម៉ិន ឯ.ក</t>
        </is>
      </c>
      <c r="D3334" s="418" t="inlineStr">
        <is>
          <t>K004-902004795</t>
        </is>
      </c>
      <c r="E3334" s="418" t="inlineStr">
        <is>
          <t>IN202110-0606</t>
        </is>
      </c>
      <c r="F3334" s="419" t="n">
        <v>44497</v>
      </c>
      <c r="G3334" s="420" t="n">
        <v>258191</v>
      </c>
      <c r="H3334" s="418" t="n"/>
      <c r="I3334" s="455" t="n">
        <v>258191</v>
      </c>
      <c r="J3334" s="418">
        <f>IF(L3334&lt;&gt;"",L3334,K3334)</f>
        <v/>
      </c>
      <c r="K3334" s="418">
        <f>IF(AND(T3334=TRUE, U3334=TRUE, V3334=TRUE), IF(W3334&lt;-0.05, "អនុញ្ញាត (អ្នកផ្គត់ផ្គង់ប្រកាសខ្វះ)", "បានប្រកាស (អនុញ្ញាត)"), IF(AND(T3334=FALSE, U3334=FALSE, V3334=FALSE), "ព្យួរទុក (មិនមានទិន្នន័យ)", "ប្រកាសខុស (ព្យួរទុក)"))</f>
        <v/>
      </c>
      <c r="L3334" s="418" t="inlineStr"/>
      <c r="M3334" s="418" t="inlineStr"/>
      <c r="N3334" s="455" t="n"/>
      <c r="O3334" s="455">
        <f>IF(W3334&lt;0,AI3334,I3334)</f>
        <v/>
      </c>
      <c r="P3334" s="455">
        <f>I3334-O3334</f>
        <v/>
      </c>
      <c r="Q3334" s="418" t="n"/>
      <c r="R3334" s="418" t="inlineStr">
        <is>
          <t>IN202110-0606</t>
        </is>
      </c>
      <c r="S3334" s="418" t="inlineStr"/>
      <c r="T3334" s="418">
        <f>R3334=S3334</f>
        <v/>
      </c>
      <c r="U3334" s="418">
        <f>AND(MONTH(F3334)=MONTH(Y3334), YEAR(F3334)=YEAR(Y3334))</f>
        <v/>
      </c>
      <c r="V3334" s="418">
        <f>AND(AC3334&lt;&gt;"", 'Company information'!D$4&lt;&gt;"", RIGHT(SUBSTITUTE(AC3334,"-",""),9)=RIGHT(SUBSTITUTE('Company information'!D$4,"-",""),9))</f>
        <v/>
      </c>
      <c r="W3334" s="418">
        <f>AI3334-I3334</f>
        <v/>
      </c>
      <c r="X3334" s="455" t="n"/>
      <c r="Y3334" s="417" t="n"/>
      <c r="Z3334" s="418" t="n"/>
      <c r="AA3334" s="418" t="n"/>
      <c r="AB3334" s="418" t="n"/>
      <c r="AC3334" s="418" t="n"/>
      <c r="AD3334" s="418" t="n"/>
      <c r="AE3334" s="455" t="n"/>
      <c r="AF3334" s="455" t="n"/>
      <c r="AG3334" s="455" t="n"/>
      <c r="AH3334" s="455" t="n"/>
      <c r="AI3334" s="455" t="n"/>
      <c r="AJ3334" s="455" t="n"/>
      <c r="AK3334" s="455" t="n"/>
      <c r="AL3334" s="455" t="n"/>
      <c r="AM3334" s="455" t="n"/>
      <c r="AN3334" s="455" t="n"/>
      <c r="AO3334" s="455" t="n"/>
      <c r="AP3334" s="455" t="n"/>
      <c r="AQ3334" s="455" t="n"/>
      <c r="AR3334" s="418" t="n"/>
      <c r="AS3334" s="418" t="n"/>
      <c r="AT3334" s="418" t="n"/>
    </row>
    <row r="3335">
      <c r="A3335" s="417" t="n">
        <v>3326</v>
      </c>
      <c r="B3335" s="418" t="inlineStr">
        <is>
          <t>Clearance Trucking Fee</t>
        </is>
      </c>
      <c r="C3335" s="418" t="inlineStr">
        <is>
          <t>56ប៊ី-លីង សឹបផ្លាយ ឆេន មេនេចម៉ិន ឯ.ក</t>
        </is>
      </c>
      <c r="D3335" s="418" t="inlineStr">
        <is>
          <t>K004-902004795</t>
        </is>
      </c>
      <c r="E3335" s="418" t="inlineStr">
        <is>
          <t>IN202110-0605</t>
        </is>
      </c>
      <c r="F3335" s="419" t="n">
        <v>44497</v>
      </c>
      <c r="G3335" s="420" t="n">
        <v>270389</v>
      </c>
      <c r="H3335" s="418" t="n"/>
      <c r="I3335" s="455" t="n">
        <v>270389</v>
      </c>
      <c r="J3335" s="418">
        <f>IF(L3335&lt;&gt;"",L3335,K3335)</f>
        <v/>
      </c>
      <c r="K3335" s="418">
        <f>IF(AND(T3335=TRUE, U3335=TRUE, V3335=TRUE), IF(W3335&lt;-0.05, "អនុញ្ញាត (អ្នកផ្គត់ផ្គង់ប្រកាសខ្វះ)", "បានប្រកាស (អនុញ្ញាត)"), IF(AND(T3335=FALSE, U3335=FALSE, V3335=FALSE), "ព្យួរទុក (មិនមានទិន្នន័យ)", "ប្រកាសខុស (ព្យួរទុក)"))</f>
        <v/>
      </c>
      <c r="L3335" s="418" t="inlineStr"/>
      <c r="M3335" s="418" t="inlineStr"/>
      <c r="N3335" s="455" t="n"/>
      <c r="O3335" s="455">
        <f>IF(W3335&lt;0,AI3335,I3335)</f>
        <v/>
      </c>
      <c r="P3335" s="455">
        <f>I3335-O3335</f>
        <v/>
      </c>
      <c r="Q3335" s="418" t="n"/>
      <c r="R3335" s="418" t="inlineStr">
        <is>
          <t>IN202110-0605</t>
        </is>
      </c>
      <c r="S3335" s="418" t="inlineStr"/>
      <c r="T3335" s="418">
        <f>R3335=S3335</f>
        <v/>
      </c>
      <c r="U3335" s="418">
        <f>AND(MONTH(F3335)=MONTH(Y3335), YEAR(F3335)=YEAR(Y3335))</f>
        <v/>
      </c>
      <c r="V3335" s="418">
        <f>AND(AC3335&lt;&gt;"", 'Company information'!D$4&lt;&gt;"", RIGHT(SUBSTITUTE(AC3335,"-",""),9)=RIGHT(SUBSTITUTE('Company information'!D$4,"-",""),9))</f>
        <v/>
      </c>
      <c r="W3335" s="418">
        <f>AI3335-I3335</f>
        <v/>
      </c>
      <c r="X3335" s="455" t="n"/>
      <c r="Y3335" s="417" t="n"/>
      <c r="Z3335" s="418" t="n"/>
      <c r="AA3335" s="418" t="n"/>
      <c r="AB3335" s="418" t="n"/>
      <c r="AC3335" s="418" t="n"/>
      <c r="AD3335" s="418" t="n"/>
      <c r="AE3335" s="455" t="n"/>
      <c r="AF3335" s="455" t="n"/>
      <c r="AG3335" s="455" t="n"/>
      <c r="AH3335" s="455" t="n"/>
      <c r="AI3335" s="455" t="n"/>
      <c r="AJ3335" s="455" t="n"/>
      <c r="AK3335" s="455" t="n"/>
      <c r="AL3335" s="455" t="n"/>
      <c r="AM3335" s="455" t="n"/>
      <c r="AN3335" s="455" t="n"/>
      <c r="AO3335" s="455" t="n"/>
      <c r="AP3335" s="455" t="n"/>
      <c r="AQ3335" s="455" t="n"/>
      <c r="AR3335" s="418" t="n"/>
      <c r="AS3335" s="418" t="n"/>
      <c r="AT3335" s="418" t="n"/>
    </row>
    <row r="3336">
      <c r="A3336" s="417" t="n">
        <v>3327</v>
      </c>
      <c r="B3336" s="418" t="inlineStr">
        <is>
          <t>Clearance Trucking Fee</t>
        </is>
      </c>
      <c r="C3336" s="418" t="inlineStr">
        <is>
          <t>56ប៊ី-លីង សឹបផ្លាយ ឆេន មេនេចម៉ិន ឯ.ក</t>
        </is>
      </c>
      <c r="D3336" s="418" t="inlineStr">
        <is>
          <t>K004-902004795</t>
        </is>
      </c>
      <c r="E3336" s="418" t="inlineStr">
        <is>
          <t>IN202110-0604</t>
        </is>
      </c>
      <c r="F3336" s="419" t="n">
        <v>44497</v>
      </c>
      <c r="G3336" s="420" t="n">
        <v>258191</v>
      </c>
      <c r="H3336" s="418" t="n"/>
      <c r="I3336" s="455" t="n">
        <v>258191</v>
      </c>
      <c r="J3336" s="418">
        <f>IF(L3336&lt;&gt;"",L3336,K3336)</f>
        <v/>
      </c>
      <c r="K3336" s="418">
        <f>IF(AND(T3336=TRUE, U3336=TRUE, V3336=TRUE), IF(W3336&lt;-0.05, "អនុញ្ញាត (អ្នកផ្គត់ផ្គង់ប្រកាសខ្វះ)", "បានប្រកាស (អនុញ្ញាត)"), IF(AND(T3336=FALSE, U3336=FALSE, V3336=FALSE), "ព្យួរទុក (មិនមានទិន្នន័យ)", "ប្រកាសខុស (ព្យួរទុក)"))</f>
        <v/>
      </c>
      <c r="L3336" s="418" t="inlineStr"/>
      <c r="M3336" s="418" t="inlineStr"/>
      <c r="N3336" s="455" t="n"/>
      <c r="O3336" s="455">
        <f>IF(W3336&lt;0,AI3336,I3336)</f>
        <v/>
      </c>
      <c r="P3336" s="455">
        <f>I3336-O3336</f>
        <v/>
      </c>
      <c r="Q3336" s="418" t="n"/>
      <c r="R3336" s="418" t="inlineStr">
        <is>
          <t>IN202110-0604</t>
        </is>
      </c>
      <c r="S3336" s="418" t="inlineStr"/>
      <c r="T3336" s="418">
        <f>R3336=S3336</f>
        <v/>
      </c>
      <c r="U3336" s="418">
        <f>AND(MONTH(F3336)=MONTH(Y3336), YEAR(F3336)=YEAR(Y3336))</f>
        <v/>
      </c>
      <c r="V3336" s="418">
        <f>AND(AC3336&lt;&gt;"", 'Company information'!D$4&lt;&gt;"", RIGHT(SUBSTITUTE(AC3336,"-",""),9)=RIGHT(SUBSTITUTE('Company information'!D$4,"-",""),9))</f>
        <v/>
      </c>
      <c r="W3336" s="418">
        <f>AI3336-I3336</f>
        <v/>
      </c>
      <c r="X3336" s="455" t="n"/>
      <c r="Y3336" s="417" t="n"/>
      <c r="Z3336" s="418" t="n"/>
      <c r="AA3336" s="418" t="n"/>
      <c r="AB3336" s="418" t="n"/>
      <c r="AC3336" s="418" t="n"/>
      <c r="AD3336" s="418" t="n"/>
      <c r="AE3336" s="455" t="n"/>
      <c r="AF3336" s="455" t="n"/>
      <c r="AG3336" s="455" t="n"/>
      <c r="AH3336" s="455" t="n"/>
      <c r="AI3336" s="455" t="n"/>
      <c r="AJ3336" s="455" t="n"/>
      <c r="AK3336" s="455" t="n"/>
      <c r="AL3336" s="455" t="n"/>
      <c r="AM3336" s="455" t="n"/>
      <c r="AN3336" s="455" t="n"/>
      <c r="AO3336" s="455" t="n"/>
      <c r="AP3336" s="455" t="n"/>
      <c r="AQ3336" s="455" t="n"/>
      <c r="AR3336" s="418" t="n"/>
      <c r="AS3336" s="418" t="n"/>
      <c r="AT3336" s="418" t="n"/>
    </row>
    <row r="3337">
      <c r="A3337" s="417" t="n">
        <v>3328</v>
      </c>
      <c r="B3337" s="418" t="inlineStr">
        <is>
          <t>Clearance Trucking Fee</t>
        </is>
      </c>
      <c r="C3337" s="418" t="inlineStr">
        <is>
          <t>56ប៊ី-លីង សឹបផ្លាយ ឆេន មេនេចម៉ិន ឯ.ក</t>
        </is>
      </c>
      <c r="D3337" s="418" t="inlineStr">
        <is>
          <t>K004-902004795</t>
        </is>
      </c>
      <c r="E3337" s="418" t="inlineStr">
        <is>
          <t>IN202110-0603</t>
        </is>
      </c>
      <c r="F3337" s="419" t="n">
        <v>44497</v>
      </c>
      <c r="G3337" s="420" t="n">
        <v>270389</v>
      </c>
      <c r="H3337" s="418" t="n"/>
      <c r="I3337" s="455" t="n">
        <v>270389</v>
      </c>
      <c r="J3337" s="418">
        <f>IF(L3337&lt;&gt;"",L3337,K3337)</f>
        <v/>
      </c>
      <c r="K3337" s="418">
        <f>IF(AND(T3337=TRUE, U3337=TRUE, V3337=TRUE), IF(W3337&lt;-0.05, "អនុញ្ញាត (អ្នកផ្គត់ផ្គង់ប្រកាសខ្វះ)", "បានប្រកាស (អនុញ្ញាត)"), IF(AND(T3337=FALSE, U3337=FALSE, V3337=FALSE), "ព្យួរទុក (មិនមានទិន្នន័យ)", "ប្រកាសខុស (ព្យួរទុក)"))</f>
        <v/>
      </c>
      <c r="L3337" s="418" t="inlineStr"/>
      <c r="M3337" s="418" t="inlineStr"/>
      <c r="N3337" s="455" t="n"/>
      <c r="O3337" s="455">
        <f>IF(W3337&lt;0,AI3337,I3337)</f>
        <v/>
      </c>
      <c r="P3337" s="455">
        <f>I3337-O3337</f>
        <v/>
      </c>
      <c r="Q3337" s="418" t="n"/>
      <c r="R3337" s="418" t="inlineStr">
        <is>
          <t>IN202110-0603</t>
        </is>
      </c>
      <c r="S3337" s="418" t="inlineStr"/>
      <c r="T3337" s="418">
        <f>R3337=S3337</f>
        <v/>
      </c>
      <c r="U3337" s="418">
        <f>AND(MONTH(F3337)=MONTH(Y3337), YEAR(F3337)=YEAR(Y3337))</f>
        <v/>
      </c>
      <c r="V3337" s="418">
        <f>AND(AC3337&lt;&gt;"", 'Company information'!D$4&lt;&gt;"", RIGHT(SUBSTITUTE(AC3337,"-",""),9)=RIGHT(SUBSTITUTE('Company information'!D$4,"-",""),9))</f>
        <v/>
      </c>
      <c r="W3337" s="418">
        <f>AI3337-I3337</f>
        <v/>
      </c>
      <c r="X3337" s="455" t="n"/>
      <c r="Y3337" s="417" t="n"/>
      <c r="Z3337" s="418" t="n"/>
      <c r="AA3337" s="418" t="n"/>
      <c r="AB3337" s="418" t="n"/>
      <c r="AC3337" s="418" t="n"/>
      <c r="AD3337" s="418" t="n"/>
      <c r="AE3337" s="455" t="n"/>
      <c r="AF3337" s="455" t="n"/>
      <c r="AG3337" s="455" t="n"/>
      <c r="AH3337" s="455" t="n"/>
      <c r="AI3337" s="455" t="n"/>
      <c r="AJ3337" s="455" t="n"/>
      <c r="AK3337" s="455" t="n"/>
      <c r="AL3337" s="455" t="n"/>
      <c r="AM3337" s="455" t="n"/>
      <c r="AN3337" s="455" t="n"/>
      <c r="AO3337" s="455" t="n"/>
      <c r="AP3337" s="455" t="n"/>
      <c r="AQ3337" s="455" t="n"/>
      <c r="AR3337" s="418" t="n"/>
      <c r="AS3337" s="418" t="n"/>
      <c r="AT3337" s="418" t="n"/>
    </row>
    <row r="3338">
      <c r="A3338" s="417" t="n">
        <v>3329</v>
      </c>
      <c r="B3338" s="418" t="inlineStr">
        <is>
          <t>Clearance Trucking Fee</t>
        </is>
      </c>
      <c r="C3338" s="418" t="inlineStr">
        <is>
          <t>56ប៊ី-លីង សឹបផ្លាយ ឆេន មេនេចម៉ិន ឯ.ក</t>
        </is>
      </c>
      <c r="D3338" s="418" t="inlineStr">
        <is>
          <t>K004-902004795</t>
        </is>
      </c>
      <c r="E3338" s="418" t="inlineStr">
        <is>
          <t>IN202110-0602</t>
        </is>
      </c>
      <c r="F3338" s="419" t="n">
        <v>44497</v>
      </c>
      <c r="G3338" s="420" t="n">
        <v>193135</v>
      </c>
      <c r="H3338" s="418" t="n"/>
      <c r="I3338" s="455" t="n">
        <v>193135</v>
      </c>
      <c r="J3338" s="418">
        <f>IF(L3338&lt;&gt;"",L3338,K3338)</f>
        <v/>
      </c>
      <c r="K3338" s="418">
        <f>IF(AND(T3338=TRUE, U3338=TRUE, V3338=TRUE), IF(W3338&lt;-0.05, "អនុញ្ញាត (អ្នកផ្គត់ផ្គង់ប្រកាសខ្វះ)", "បានប្រកាស (អនុញ្ញាត)"), IF(AND(T3338=FALSE, U3338=FALSE, V3338=FALSE), "ព្យួរទុក (មិនមានទិន្នន័យ)", "ប្រកាសខុស (ព្យួរទុក)"))</f>
        <v/>
      </c>
      <c r="L3338" s="418" t="inlineStr"/>
      <c r="M3338" s="418" t="inlineStr"/>
      <c r="N3338" s="455" t="n"/>
      <c r="O3338" s="455">
        <f>IF(W3338&lt;0,AI3338,I3338)</f>
        <v/>
      </c>
      <c r="P3338" s="455">
        <f>I3338-O3338</f>
        <v/>
      </c>
      <c r="Q3338" s="418" t="n"/>
      <c r="R3338" s="418" t="inlineStr">
        <is>
          <t>IN202110-0602</t>
        </is>
      </c>
      <c r="S3338" s="418" t="inlineStr"/>
      <c r="T3338" s="418">
        <f>R3338=S3338</f>
        <v/>
      </c>
      <c r="U3338" s="418">
        <f>AND(MONTH(F3338)=MONTH(Y3338), YEAR(F3338)=YEAR(Y3338))</f>
        <v/>
      </c>
      <c r="V3338" s="418">
        <f>AND(AC3338&lt;&gt;"", 'Company information'!D$4&lt;&gt;"", RIGHT(SUBSTITUTE(AC3338,"-",""),9)=RIGHT(SUBSTITUTE('Company information'!D$4,"-",""),9))</f>
        <v/>
      </c>
      <c r="W3338" s="418">
        <f>AI3338-I3338</f>
        <v/>
      </c>
      <c r="X3338" s="455" t="n"/>
      <c r="Y3338" s="417" t="n"/>
      <c r="Z3338" s="418" t="n"/>
      <c r="AA3338" s="418" t="n"/>
      <c r="AB3338" s="418" t="n"/>
      <c r="AC3338" s="418" t="n"/>
      <c r="AD3338" s="418" t="n"/>
      <c r="AE3338" s="455" t="n"/>
      <c r="AF3338" s="455" t="n"/>
      <c r="AG3338" s="455" t="n"/>
      <c r="AH3338" s="455" t="n"/>
      <c r="AI3338" s="455" t="n"/>
      <c r="AJ3338" s="455" t="n"/>
      <c r="AK3338" s="455" t="n"/>
      <c r="AL3338" s="455" t="n"/>
      <c r="AM3338" s="455" t="n"/>
      <c r="AN3338" s="455" t="n"/>
      <c r="AO3338" s="455" t="n"/>
      <c r="AP3338" s="455" t="n"/>
      <c r="AQ3338" s="455" t="n"/>
      <c r="AR3338" s="418" t="n"/>
      <c r="AS3338" s="418" t="n"/>
      <c r="AT3338" s="418" t="n"/>
    </row>
    <row r="3339">
      <c r="A3339" s="417" t="n">
        <v>3330</v>
      </c>
      <c r="B3339" s="418" t="inlineStr">
        <is>
          <t>Clearance Trucking Fee</t>
        </is>
      </c>
      <c r="C3339" s="418" t="inlineStr">
        <is>
          <t>56ប៊ី-លីង សឹបផ្លាយ ឆេន មេនេចម៉ិន ឯ.ក</t>
        </is>
      </c>
      <c r="D3339" s="418" t="inlineStr">
        <is>
          <t>K004-902004795</t>
        </is>
      </c>
      <c r="E3339" s="418" t="inlineStr">
        <is>
          <t>IN202110-0591</t>
        </is>
      </c>
      <c r="F3339" s="419" t="n">
        <v>44496</v>
      </c>
      <c r="G3339" s="420" t="n">
        <v>697662</v>
      </c>
      <c r="H3339" s="418" t="n"/>
      <c r="I3339" s="455" t="n">
        <v>697662</v>
      </c>
      <c r="J3339" s="418">
        <f>IF(L3339&lt;&gt;"",L3339,K3339)</f>
        <v/>
      </c>
      <c r="K3339" s="418">
        <f>IF(AND(T3339=TRUE, U3339=TRUE, V3339=TRUE), IF(W3339&lt;-0.05, "អនុញ្ញាត (អ្នកផ្គត់ផ្គង់ប្រកាសខ្វះ)", "បានប្រកាស (អនុញ្ញាត)"), IF(AND(T3339=FALSE, U3339=FALSE, V3339=FALSE), "ព្យួរទុក (មិនមានទិន្នន័យ)", "ប្រកាសខុស (ព្យួរទុក)"))</f>
        <v/>
      </c>
      <c r="L3339" s="418" t="inlineStr"/>
      <c r="M3339" s="418" t="inlineStr"/>
      <c r="N3339" s="455" t="n"/>
      <c r="O3339" s="455">
        <f>IF(W3339&lt;0,AI3339,I3339)</f>
        <v/>
      </c>
      <c r="P3339" s="455">
        <f>I3339-O3339</f>
        <v/>
      </c>
      <c r="Q3339" s="418" t="n"/>
      <c r="R3339" s="418" t="inlineStr">
        <is>
          <t>IN202110-0591</t>
        </is>
      </c>
      <c r="S3339" s="418" t="inlineStr"/>
      <c r="T3339" s="418">
        <f>R3339=S3339</f>
        <v/>
      </c>
      <c r="U3339" s="418">
        <f>AND(MONTH(F3339)=MONTH(Y3339), YEAR(F3339)=YEAR(Y3339))</f>
        <v/>
      </c>
      <c r="V3339" s="418">
        <f>AND(AC3339&lt;&gt;"", 'Company information'!D$4&lt;&gt;"", RIGHT(SUBSTITUTE(AC3339,"-",""),9)=RIGHT(SUBSTITUTE('Company information'!D$4,"-",""),9))</f>
        <v/>
      </c>
      <c r="W3339" s="418">
        <f>AI3339-I3339</f>
        <v/>
      </c>
      <c r="X3339" s="455" t="n"/>
      <c r="Y3339" s="417" t="n"/>
      <c r="Z3339" s="418" t="n"/>
      <c r="AA3339" s="418" t="n"/>
      <c r="AB3339" s="418" t="n"/>
      <c r="AC3339" s="418" t="n"/>
      <c r="AD3339" s="418" t="n"/>
      <c r="AE3339" s="455" t="n"/>
      <c r="AF3339" s="455" t="n"/>
      <c r="AG3339" s="455" t="n"/>
      <c r="AH3339" s="455" t="n"/>
      <c r="AI3339" s="455" t="n"/>
      <c r="AJ3339" s="455" t="n"/>
      <c r="AK3339" s="455" t="n"/>
      <c r="AL3339" s="455" t="n"/>
      <c r="AM3339" s="455" t="n"/>
      <c r="AN3339" s="455" t="n"/>
      <c r="AO3339" s="455" t="n"/>
      <c r="AP3339" s="455" t="n"/>
      <c r="AQ3339" s="455" t="n"/>
      <c r="AR3339" s="418" t="n"/>
      <c r="AS3339" s="418" t="n"/>
      <c r="AT3339" s="418" t="n"/>
    </row>
    <row r="3340">
      <c r="A3340" s="417" t="n">
        <v>3331</v>
      </c>
      <c r="B3340" s="418" t="inlineStr">
        <is>
          <t>Monthly Tax declaration for Sep 2021 service</t>
        </is>
      </c>
      <c r="C3340" s="418" t="inlineStr">
        <is>
          <t>យីងកឺ ខេម ថេក អ៊ែតវ៉ាយហ្សឺរី ឯ.ក</t>
        </is>
      </c>
      <c r="D3340" s="418" t="inlineStr">
        <is>
          <t>K003-902005313</t>
        </is>
      </c>
      <c r="E3340" s="418" t="inlineStr">
        <is>
          <t>YKT21-155</t>
        </is>
      </c>
      <c r="F3340" s="419" t="n">
        <v>44206</v>
      </c>
      <c r="G3340" s="420" t="n">
        <v>241209</v>
      </c>
      <c r="H3340" s="418" t="n"/>
      <c r="I3340" s="455" t="n">
        <v>241209</v>
      </c>
      <c r="J3340" s="418">
        <f>IF(L3340&lt;&gt;"",L3340,K3340)</f>
        <v/>
      </c>
      <c r="K3340" s="418">
        <f>IF(AND(T3340=TRUE, U3340=TRUE, V3340=TRUE), IF(W3340&lt;-0.05, "អនុញ្ញាត (អ្នកផ្គត់ផ្គង់ប្រកាសខ្វះ)", "បានប្រកាស (អនុញ្ញាត)"), IF(AND(T3340=FALSE, U3340=FALSE, V3340=FALSE), "ព្យួរទុក (មិនមានទិន្នន័យ)", "ប្រកាសខុស (ព្យួរទុក)"))</f>
        <v/>
      </c>
      <c r="L3340" s="418" t="inlineStr"/>
      <c r="M3340" s="418" t="inlineStr"/>
      <c r="N3340" s="455" t="n"/>
      <c r="O3340" s="455">
        <f>IF(W3340&lt;0,AI3340,I3340)</f>
        <v/>
      </c>
      <c r="P3340" s="455">
        <f>I3340-O3340</f>
        <v/>
      </c>
      <c r="Q3340" s="418" t="n"/>
      <c r="R3340" s="418" t="inlineStr">
        <is>
          <t>YKT21-155</t>
        </is>
      </c>
      <c r="S3340" s="418" t="inlineStr"/>
      <c r="T3340" s="418">
        <f>R3340=S3340</f>
        <v/>
      </c>
      <c r="U3340" s="418">
        <f>AND(MONTH(F3340)=MONTH(Y3340), YEAR(F3340)=YEAR(Y3340))</f>
        <v/>
      </c>
      <c r="V3340" s="418">
        <f>AND(AC3340&lt;&gt;"", 'Company information'!D$4&lt;&gt;"", RIGHT(SUBSTITUTE(AC3340,"-",""),9)=RIGHT(SUBSTITUTE('Company information'!D$4,"-",""),9))</f>
        <v/>
      </c>
      <c r="W3340" s="418">
        <f>AI3340-I3340</f>
        <v/>
      </c>
      <c r="X3340" s="455" t="n"/>
      <c r="Y3340" s="417" t="n"/>
      <c r="Z3340" s="418" t="n"/>
      <c r="AA3340" s="418" t="n"/>
      <c r="AB3340" s="418" t="n"/>
      <c r="AC3340" s="418" t="n"/>
      <c r="AD3340" s="418" t="n"/>
      <c r="AE3340" s="455" t="n"/>
      <c r="AF3340" s="455" t="n"/>
      <c r="AG3340" s="455" t="n"/>
      <c r="AH3340" s="455" t="n"/>
      <c r="AI3340" s="455" t="n"/>
      <c r="AJ3340" s="455" t="n"/>
      <c r="AK3340" s="455" t="n"/>
      <c r="AL3340" s="455" t="n"/>
      <c r="AM3340" s="455" t="n"/>
      <c r="AN3340" s="455" t="n"/>
      <c r="AO3340" s="455" t="n"/>
      <c r="AP3340" s="455" t="n"/>
      <c r="AQ3340" s="455" t="n"/>
      <c r="AR3340" s="418" t="n"/>
      <c r="AS3340" s="418" t="n"/>
      <c r="AT3340" s="418" t="n"/>
    </row>
    <row r="3341">
      <c r="A3341" s="417" t="n">
        <v>3332</v>
      </c>
      <c r="B3341" s="418" t="inlineStr">
        <is>
          <t>សេវាកម្មត្រួតពិនិត្យ</t>
        </is>
      </c>
      <c r="C3341" s="418" t="inlineStr">
        <is>
          <t>ប្យួរ៉ូ វេរីតាស (ខេមបូឌា) លីមីធីត</t>
        </is>
      </c>
      <c r="D3341" s="418" t="inlineStr">
        <is>
          <t>L001-107024462</t>
        </is>
      </c>
      <c r="E3341" s="418" t="inlineStr">
        <is>
          <t>59011196</t>
        </is>
      </c>
      <c r="F3341" s="419" t="n">
        <v>44498</v>
      </c>
      <c r="G3341" s="420" t="n">
        <v>110148</v>
      </c>
      <c r="H3341" s="418" t="n"/>
      <c r="I3341" s="455" t="n">
        <v>110148</v>
      </c>
      <c r="J3341" s="418">
        <f>IF(L3341&lt;&gt;"",L3341,K3341)</f>
        <v/>
      </c>
      <c r="K3341" s="418">
        <f>IF(AND(T3341=TRUE, U3341=TRUE, V3341=TRUE), IF(W3341&lt;-0.05, "អនុញ្ញាត (អ្នកផ្គត់ផ្គង់ប្រកាសខ្វះ)", "បានប្រកាស (អនុញ្ញាត)"), IF(AND(T3341=FALSE, U3341=FALSE, V3341=FALSE), "ព្យួរទុក (មិនមានទិន្នន័យ)", "ប្រកាសខុស (ព្យួរទុក)"))</f>
        <v/>
      </c>
      <c r="L3341" s="418" t="inlineStr"/>
      <c r="M3341" s="418" t="inlineStr"/>
      <c r="N3341" s="455" t="n"/>
      <c r="O3341" s="455">
        <f>IF(W3341&lt;0,AI3341,I3341)</f>
        <v/>
      </c>
      <c r="P3341" s="455">
        <f>I3341-O3341</f>
        <v/>
      </c>
      <c r="Q3341" s="418" t="n"/>
      <c r="R3341" s="418" t="inlineStr">
        <is>
          <t>59011196</t>
        </is>
      </c>
      <c r="S3341" s="418" t="inlineStr"/>
      <c r="T3341" s="418">
        <f>R3341=S3341</f>
        <v/>
      </c>
      <c r="U3341" s="418">
        <f>AND(MONTH(F3341)=MONTH(Y3341), YEAR(F3341)=YEAR(Y3341))</f>
        <v/>
      </c>
      <c r="V3341" s="418">
        <f>AND(AC3341&lt;&gt;"", 'Company information'!D$4&lt;&gt;"", RIGHT(SUBSTITUTE(AC3341,"-",""),9)=RIGHT(SUBSTITUTE('Company information'!D$4,"-",""),9))</f>
        <v/>
      </c>
      <c r="W3341" s="418">
        <f>AI3341-I3341</f>
        <v/>
      </c>
      <c r="X3341" s="455" t="n"/>
      <c r="Y3341" s="417" t="n"/>
      <c r="Z3341" s="418" t="n"/>
      <c r="AA3341" s="418" t="n"/>
      <c r="AB3341" s="418" t="n"/>
      <c r="AC3341" s="418" t="n"/>
      <c r="AD3341" s="418" t="n"/>
      <c r="AE3341" s="455" t="n"/>
      <c r="AF3341" s="455" t="n"/>
      <c r="AG3341" s="455" t="n"/>
      <c r="AH3341" s="455" t="n"/>
      <c r="AI3341" s="455" t="n"/>
      <c r="AJ3341" s="455" t="n"/>
      <c r="AK3341" s="455" t="n"/>
      <c r="AL3341" s="455" t="n"/>
      <c r="AM3341" s="455" t="n"/>
      <c r="AN3341" s="455" t="n"/>
      <c r="AO3341" s="455" t="n"/>
      <c r="AP3341" s="455" t="n"/>
      <c r="AQ3341" s="455" t="n"/>
      <c r="AR3341" s="418" t="n"/>
      <c r="AS3341" s="418" t="n"/>
      <c r="AT3341" s="418" t="n"/>
    </row>
    <row r="3342">
      <c r="A3342" s="417" t="n">
        <v>3333</v>
      </c>
      <c r="B3342" s="418" t="inlineStr">
        <is>
          <t>សេវាកម្មត្រួតពិនិត្យ</t>
        </is>
      </c>
      <c r="C3342" s="418" t="inlineStr">
        <is>
          <t>ប្យួរ៉ូ វេរីតាស (ខេមបូឌា) លីមីធីត</t>
        </is>
      </c>
      <c r="D3342" s="418" t="inlineStr">
        <is>
          <t>L001-107024462</t>
        </is>
      </c>
      <c r="E3342" s="418" t="inlineStr">
        <is>
          <t>59011167</t>
        </is>
      </c>
      <c r="F3342" s="419" t="n">
        <v>44492</v>
      </c>
      <c r="G3342" s="420" t="n">
        <v>110310</v>
      </c>
      <c r="H3342" s="418" t="n"/>
      <c r="I3342" s="455" t="n">
        <v>110310</v>
      </c>
      <c r="J3342" s="418">
        <f>IF(L3342&lt;&gt;"",L3342,K3342)</f>
        <v/>
      </c>
      <c r="K3342" s="418">
        <f>IF(AND(T3342=TRUE, U3342=TRUE, V3342=TRUE), IF(W3342&lt;-0.05, "អនុញ្ញាត (អ្នកផ្គត់ផ្គង់ប្រកាសខ្វះ)", "បានប្រកាស (អនុញ្ញាត)"), IF(AND(T3342=FALSE, U3342=FALSE, V3342=FALSE), "ព្យួរទុក (មិនមានទិន្នន័យ)", "ប្រកាសខុស (ព្យួរទុក)"))</f>
        <v/>
      </c>
      <c r="L3342" s="418" t="inlineStr"/>
      <c r="M3342" s="418" t="inlineStr"/>
      <c r="N3342" s="455" t="n"/>
      <c r="O3342" s="455">
        <f>IF(W3342&lt;0,AI3342,I3342)</f>
        <v/>
      </c>
      <c r="P3342" s="455">
        <f>I3342-O3342</f>
        <v/>
      </c>
      <c r="Q3342" s="418" t="n"/>
      <c r="R3342" s="418" t="inlineStr">
        <is>
          <t>59011167</t>
        </is>
      </c>
      <c r="S3342" s="418" t="inlineStr"/>
      <c r="T3342" s="418">
        <f>R3342=S3342</f>
        <v/>
      </c>
      <c r="U3342" s="418">
        <f>AND(MONTH(F3342)=MONTH(Y3342), YEAR(F3342)=YEAR(Y3342))</f>
        <v/>
      </c>
      <c r="V3342" s="418">
        <f>AND(AC3342&lt;&gt;"", 'Company information'!D$4&lt;&gt;"", RIGHT(SUBSTITUTE(AC3342,"-",""),9)=RIGHT(SUBSTITUTE('Company information'!D$4,"-",""),9))</f>
        <v/>
      </c>
      <c r="W3342" s="418">
        <f>AI3342-I3342</f>
        <v/>
      </c>
      <c r="X3342" s="455" t="n"/>
      <c r="Y3342" s="417" t="n"/>
      <c r="Z3342" s="418" t="n"/>
      <c r="AA3342" s="418" t="n"/>
      <c r="AB3342" s="418" t="n"/>
      <c r="AC3342" s="418" t="n"/>
      <c r="AD3342" s="418" t="n"/>
      <c r="AE3342" s="455" t="n"/>
      <c r="AF3342" s="455" t="n"/>
      <c r="AG3342" s="455" t="n"/>
      <c r="AH3342" s="455" t="n"/>
      <c r="AI3342" s="455" t="n"/>
      <c r="AJ3342" s="455" t="n"/>
      <c r="AK3342" s="455" t="n"/>
      <c r="AL3342" s="455" t="n"/>
      <c r="AM3342" s="455" t="n"/>
      <c r="AN3342" s="455" t="n"/>
      <c r="AO3342" s="455" t="n"/>
      <c r="AP3342" s="455" t="n"/>
      <c r="AQ3342" s="455" t="n"/>
      <c r="AR3342" s="418" t="n"/>
      <c r="AS3342" s="418" t="n"/>
      <c r="AT3342" s="418" t="n"/>
    </row>
    <row r="3343">
      <c r="A3343" s="417" t="n">
        <v>3334</v>
      </c>
      <c r="B3343" s="418" t="inlineStr">
        <is>
          <t>សេវាកម្មត្រួតពិនិត្យ</t>
        </is>
      </c>
      <c r="C3343" s="418" t="inlineStr">
        <is>
          <t>ប្យួរ៉ូ វេរីតាស (ខេមបូឌា) លីមីធីត</t>
        </is>
      </c>
      <c r="D3343" s="418" t="inlineStr">
        <is>
          <t>L001-107024462</t>
        </is>
      </c>
      <c r="E3343" s="418" t="inlineStr">
        <is>
          <t>59011163</t>
        </is>
      </c>
      <c r="F3343" s="419" t="n">
        <v>44492</v>
      </c>
      <c r="G3343" s="420" t="n">
        <v>55171</v>
      </c>
      <c r="H3343" s="418" t="n"/>
      <c r="I3343" s="455" t="n">
        <v>55171</v>
      </c>
      <c r="J3343" s="418">
        <f>IF(L3343&lt;&gt;"",L3343,K3343)</f>
        <v/>
      </c>
      <c r="K3343" s="418">
        <f>IF(AND(T3343=TRUE, U3343=TRUE, V3343=TRUE), IF(W3343&lt;-0.05, "អនុញ្ញាត (អ្នកផ្គត់ផ្គង់ប្រកាសខ្វះ)", "បានប្រកាស (អនុញ្ញាត)"), IF(AND(T3343=FALSE, U3343=FALSE, V3343=FALSE), "ព្យួរទុក (មិនមានទិន្នន័យ)", "ប្រកាសខុស (ព្យួរទុក)"))</f>
        <v/>
      </c>
      <c r="L3343" s="418" t="inlineStr"/>
      <c r="M3343" s="418" t="inlineStr"/>
      <c r="N3343" s="455" t="n"/>
      <c r="O3343" s="455">
        <f>IF(W3343&lt;0,AI3343,I3343)</f>
        <v/>
      </c>
      <c r="P3343" s="455">
        <f>I3343-O3343</f>
        <v/>
      </c>
      <c r="Q3343" s="418" t="n"/>
      <c r="R3343" s="418" t="inlineStr">
        <is>
          <t>59011163</t>
        </is>
      </c>
      <c r="S3343" s="418" t="inlineStr"/>
      <c r="T3343" s="418">
        <f>R3343=S3343</f>
        <v/>
      </c>
      <c r="U3343" s="418">
        <f>AND(MONTH(F3343)=MONTH(Y3343), YEAR(F3343)=YEAR(Y3343))</f>
        <v/>
      </c>
      <c r="V3343" s="418">
        <f>AND(AC3343&lt;&gt;"", 'Company information'!D$4&lt;&gt;"", RIGHT(SUBSTITUTE(AC3343,"-",""),9)=RIGHT(SUBSTITUTE('Company information'!D$4,"-",""),9))</f>
        <v/>
      </c>
      <c r="W3343" s="418">
        <f>AI3343-I3343</f>
        <v/>
      </c>
      <c r="X3343" s="455" t="n"/>
      <c r="Y3343" s="417" t="n"/>
      <c r="Z3343" s="418" t="n"/>
      <c r="AA3343" s="418" t="n"/>
      <c r="AB3343" s="418" t="n"/>
      <c r="AC3343" s="418" t="n"/>
      <c r="AD3343" s="418" t="n"/>
      <c r="AE3343" s="455" t="n"/>
      <c r="AF3343" s="455" t="n"/>
      <c r="AG3343" s="455" t="n"/>
      <c r="AH3343" s="455" t="n"/>
      <c r="AI3343" s="455" t="n"/>
      <c r="AJ3343" s="455" t="n"/>
      <c r="AK3343" s="455" t="n"/>
      <c r="AL3343" s="455" t="n"/>
      <c r="AM3343" s="455" t="n"/>
      <c r="AN3343" s="455" t="n"/>
      <c r="AO3343" s="455" t="n"/>
      <c r="AP3343" s="455" t="n"/>
      <c r="AQ3343" s="455" t="n"/>
      <c r="AR3343" s="418" t="n"/>
      <c r="AS3343" s="418" t="n"/>
      <c r="AT3343" s="418" t="n"/>
    </row>
    <row r="3344">
      <c r="A3344" s="417" t="n">
        <v>3335</v>
      </c>
      <c r="B3344" s="418" t="inlineStr">
        <is>
          <t>សេវាកម្មត្រួតពិនិត្យ</t>
        </is>
      </c>
      <c r="C3344" s="418" t="inlineStr">
        <is>
          <t>ប្យួរ៉ូ វេរីតាស (ខេមបូឌា) លីមីធីត</t>
        </is>
      </c>
      <c r="D3344" s="418" t="inlineStr">
        <is>
          <t>L001-107024462</t>
        </is>
      </c>
      <c r="E3344" s="418" t="inlineStr">
        <is>
          <t>59011159</t>
        </is>
      </c>
      <c r="F3344" s="419" t="n">
        <v>44491</v>
      </c>
      <c r="G3344" s="420" t="n">
        <v>165508</v>
      </c>
      <c r="H3344" s="418" t="n"/>
      <c r="I3344" s="455" t="n">
        <v>165508</v>
      </c>
      <c r="J3344" s="418">
        <f>IF(L3344&lt;&gt;"",L3344,K3344)</f>
        <v/>
      </c>
      <c r="K3344" s="418">
        <f>IF(AND(T3344=TRUE, U3344=TRUE, V3344=TRUE), IF(W3344&lt;-0.05, "អនុញ្ញាត (អ្នកផ្គត់ផ្គង់ប្រកាសខ្វះ)", "បានប្រកាស (អនុញ្ញាត)"), IF(AND(T3344=FALSE, U3344=FALSE, V3344=FALSE), "ព្យួរទុក (មិនមានទិន្នន័យ)", "ប្រកាសខុស (ព្យួរទុក)"))</f>
        <v/>
      </c>
      <c r="L3344" s="418" t="inlineStr"/>
      <c r="M3344" s="418" t="inlineStr"/>
      <c r="N3344" s="455" t="n"/>
      <c r="O3344" s="455">
        <f>IF(W3344&lt;0,AI3344,I3344)</f>
        <v/>
      </c>
      <c r="P3344" s="455">
        <f>I3344-O3344</f>
        <v/>
      </c>
      <c r="Q3344" s="418" t="n"/>
      <c r="R3344" s="418" t="inlineStr">
        <is>
          <t>59011159</t>
        </is>
      </c>
      <c r="S3344" s="418" t="inlineStr"/>
      <c r="T3344" s="418">
        <f>R3344=S3344</f>
        <v/>
      </c>
      <c r="U3344" s="418">
        <f>AND(MONTH(F3344)=MONTH(Y3344), YEAR(F3344)=YEAR(Y3344))</f>
        <v/>
      </c>
      <c r="V3344" s="418">
        <f>AND(AC3344&lt;&gt;"", 'Company information'!D$4&lt;&gt;"", RIGHT(SUBSTITUTE(AC3344,"-",""),9)=RIGHT(SUBSTITUTE('Company information'!D$4,"-",""),9))</f>
        <v/>
      </c>
      <c r="W3344" s="418">
        <f>AI3344-I3344</f>
        <v/>
      </c>
      <c r="X3344" s="455" t="n"/>
      <c r="Y3344" s="417" t="n"/>
      <c r="Z3344" s="418" t="n"/>
      <c r="AA3344" s="418" t="n"/>
      <c r="AB3344" s="418" t="n"/>
      <c r="AC3344" s="418" t="n"/>
      <c r="AD3344" s="418" t="n"/>
      <c r="AE3344" s="455" t="n"/>
      <c r="AF3344" s="455" t="n"/>
      <c r="AG3344" s="455" t="n"/>
      <c r="AH3344" s="455" t="n"/>
      <c r="AI3344" s="455" t="n"/>
      <c r="AJ3344" s="455" t="n"/>
      <c r="AK3344" s="455" t="n"/>
      <c r="AL3344" s="455" t="n"/>
      <c r="AM3344" s="455" t="n"/>
      <c r="AN3344" s="455" t="n"/>
      <c r="AO3344" s="455" t="n"/>
      <c r="AP3344" s="455" t="n"/>
      <c r="AQ3344" s="455" t="n"/>
      <c r="AR3344" s="418" t="n"/>
      <c r="AS3344" s="418" t="n"/>
      <c r="AT3344" s="418" t="n"/>
    </row>
    <row r="3345">
      <c r="A3345" s="417" t="n">
        <v>3336</v>
      </c>
      <c r="B3345" s="418" t="inlineStr">
        <is>
          <t>សេវាកម្មត្រួតពិនិត្យ</t>
        </is>
      </c>
      <c r="C3345" s="418" t="inlineStr">
        <is>
          <t>ប្យួរ៉ូ វេរីតាស (ខេមបូឌា) លីមីធីត</t>
        </is>
      </c>
      <c r="D3345" s="418" t="inlineStr">
        <is>
          <t>L001-107024462</t>
        </is>
      </c>
      <c r="E3345" s="418" t="inlineStr">
        <is>
          <t>59011116</t>
        </is>
      </c>
      <c r="F3345" s="419" t="n">
        <v>44484</v>
      </c>
      <c r="G3345" s="420" t="n">
        <v>110338</v>
      </c>
      <c r="H3345" s="418" t="n"/>
      <c r="I3345" s="455" t="n">
        <v>110338</v>
      </c>
      <c r="J3345" s="418">
        <f>IF(L3345&lt;&gt;"",L3345,K3345)</f>
        <v/>
      </c>
      <c r="K3345" s="418">
        <f>IF(AND(T3345=TRUE, U3345=TRUE, V3345=TRUE), IF(W3345&lt;-0.05, "អនុញ្ញាត (អ្នកផ្គត់ផ្គង់ប្រកាសខ្វះ)", "បានប្រកាស (អនុញ្ញាត)"), IF(AND(T3345=FALSE, U3345=FALSE, V3345=FALSE), "ព្យួរទុក (មិនមានទិន្នន័យ)", "ប្រកាសខុស (ព្យួរទុក)"))</f>
        <v/>
      </c>
      <c r="L3345" s="418" t="inlineStr"/>
      <c r="M3345" s="418" t="inlineStr"/>
      <c r="N3345" s="455" t="n"/>
      <c r="O3345" s="455">
        <f>IF(W3345&lt;0,AI3345,I3345)</f>
        <v/>
      </c>
      <c r="P3345" s="455">
        <f>I3345-O3345</f>
        <v/>
      </c>
      <c r="Q3345" s="418" t="n"/>
      <c r="R3345" s="418" t="inlineStr">
        <is>
          <t>59011116</t>
        </is>
      </c>
      <c r="S3345" s="418" t="inlineStr"/>
      <c r="T3345" s="418">
        <f>R3345=S3345</f>
        <v/>
      </c>
      <c r="U3345" s="418">
        <f>AND(MONTH(F3345)=MONTH(Y3345), YEAR(F3345)=YEAR(Y3345))</f>
        <v/>
      </c>
      <c r="V3345" s="418">
        <f>AND(AC3345&lt;&gt;"", 'Company information'!D$4&lt;&gt;"", RIGHT(SUBSTITUTE(AC3345,"-",""),9)=RIGHT(SUBSTITUTE('Company information'!D$4,"-",""),9))</f>
        <v/>
      </c>
      <c r="W3345" s="418">
        <f>AI3345-I3345</f>
        <v/>
      </c>
      <c r="X3345" s="455" t="n"/>
      <c r="Y3345" s="417" t="n"/>
      <c r="Z3345" s="418" t="n"/>
      <c r="AA3345" s="418" t="n"/>
      <c r="AB3345" s="418" t="n"/>
      <c r="AC3345" s="418" t="n"/>
      <c r="AD3345" s="418" t="n"/>
      <c r="AE3345" s="455" t="n"/>
      <c r="AF3345" s="455" t="n"/>
      <c r="AG3345" s="455" t="n"/>
      <c r="AH3345" s="455" t="n"/>
      <c r="AI3345" s="455" t="n"/>
      <c r="AJ3345" s="455" t="n"/>
      <c r="AK3345" s="455" t="n"/>
      <c r="AL3345" s="455" t="n"/>
      <c r="AM3345" s="455" t="n"/>
      <c r="AN3345" s="455" t="n"/>
      <c r="AO3345" s="455" t="n"/>
      <c r="AP3345" s="455" t="n"/>
      <c r="AQ3345" s="455" t="n"/>
      <c r="AR3345" s="418" t="n"/>
      <c r="AS3345" s="418" t="n"/>
      <c r="AT3345" s="418" t="n"/>
    </row>
    <row r="3346">
      <c r="A3346" s="417" t="n">
        <v>3337</v>
      </c>
      <c r="B3346" s="418" t="inlineStr">
        <is>
          <t>សេវាកម្មត្រួតពិនិត្យ</t>
        </is>
      </c>
      <c r="C3346" s="418" t="inlineStr">
        <is>
          <t>ប្យួរ៉ូ វេរីតាស (ខេមបូឌា) លីមីធីត</t>
        </is>
      </c>
      <c r="D3346" s="418" t="inlineStr">
        <is>
          <t>L001-107024462</t>
        </is>
      </c>
      <c r="E3346" s="418" t="inlineStr">
        <is>
          <t>59011095</t>
        </is>
      </c>
      <c r="F3346" s="419" t="n">
        <v>44540</v>
      </c>
      <c r="G3346" s="420" t="n">
        <v>55198</v>
      </c>
      <c r="H3346" s="418" t="n"/>
      <c r="I3346" s="455" t="n">
        <v>55198</v>
      </c>
      <c r="J3346" s="418">
        <f>IF(L3346&lt;&gt;"",L3346,K3346)</f>
        <v/>
      </c>
      <c r="K3346" s="418">
        <f>IF(AND(T3346=TRUE, U3346=TRUE, V3346=TRUE), IF(W3346&lt;-0.05, "អនុញ្ញាត (អ្នកផ្គត់ផ្គង់ប្រកាសខ្វះ)", "បានប្រកាស (អនុញ្ញាត)"), IF(AND(T3346=FALSE, U3346=FALSE, V3346=FALSE), "ព្យួរទុក (មិនមានទិន្នន័យ)", "ប្រកាសខុស (ព្យួរទុក)"))</f>
        <v/>
      </c>
      <c r="L3346" s="418" t="inlineStr"/>
      <c r="M3346" s="418" t="inlineStr"/>
      <c r="N3346" s="455" t="n"/>
      <c r="O3346" s="455">
        <f>IF(W3346&lt;0,AI3346,I3346)</f>
        <v/>
      </c>
      <c r="P3346" s="455">
        <f>I3346-O3346</f>
        <v/>
      </c>
      <c r="Q3346" s="418" t="n"/>
      <c r="R3346" s="418" t="inlineStr">
        <is>
          <t>59011095</t>
        </is>
      </c>
      <c r="S3346" s="418" t="inlineStr"/>
      <c r="T3346" s="418">
        <f>R3346=S3346</f>
        <v/>
      </c>
      <c r="U3346" s="418">
        <f>AND(MONTH(F3346)=MONTH(Y3346), YEAR(F3346)=YEAR(Y3346))</f>
        <v/>
      </c>
      <c r="V3346" s="418">
        <f>AND(AC3346&lt;&gt;"", 'Company information'!D$4&lt;&gt;"", RIGHT(SUBSTITUTE(AC3346,"-",""),9)=RIGHT(SUBSTITUTE('Company information'!D$4,"-",""),9))</f>
        <v/>
      </c>
      <c r="W3346" s="418">
        <f>AI3346-I3346</f>
        <v/>
      </c>
      <c r="X3346" s="455" t="n"/>
      <c r="Y3346" s="417" t="n"/>
      <c r="Z3346" s="418" t="n"/>
      <c r="AA3346" s="418" t="n"/>
      <c r="AB3346" s="418" t="n"/>
      <c r="AC3346" s="418" t="n"/>
      <c r="AD3346" s="418" t="n"/>
      <c r="AE3346" s="455" t="n"/>
      <c r="AF3346" s="455" t="n"/>
      <c r="AG3346" s="455" t="n"/>
      <c r="AH3346" s="455" t="n"/>
      <c r="AI3346" s="455" t="n"/>
      <c r="AJ3346" s="455" t="n"/>
      <c r="AK3346" s="455" t="n"/>
      <c r="AL3346" s="455" t="n"/>
      <c r="AM3346" s="455" t="n"/>
      <c r="AN3346" s="455" t="n"/>
      <c r="AO3346" s="455" t="n"/>
      <c r="AP3346" s="455" t="n"/>
      <c r="AQ3346" s="455" t="n"/>
      <c r="AR3346" s="418" t="n"/>
      <c r="AS3346" s="418" t="n"/>
      <c r="AT3346" s="418" t="n"/>
    </row>
    <row r="3347">
      <c r="A3347" s="417" t="n">
        <v>3338</v>
      </c>
      <c r="B3347" s="418" t="inlineStr">
        <is>
          <t>សេវាកម្មត្រួតពិនិត្យ</t>
        </is>
      </c>
      <c r="C3347" s="418" t="inlineStr">
        <is>
          <t>ប្យួរ៉ូ វេរីតាស (ខេមបូឌា) លីមីធីត</t>
        </is>
      </c>
      <c r="D3347" s="418" t="inlineStr">
        <is>
          <t>L001-107024462</t>
        </is>
      </c>
      <c r="E3347" s="418" t="inlineStr">
        <is>
          <t>59011057</t>
        </is>
      </c>
      <c r="F3347" s="419" t="n">
        <v>44237</v>
      </c>
      <c r="G3347" s="420" t="n">
        <v>165874</v>
      </c>
      <c r="H3347" s="418" t="n"/>
      <c r="I3347" s="455" t="n">
        <v>165874</v>
      </c>
      <c r="J3347" s="418">
        <f>IF(L3347&lt;&gt;"",L3347,K3347)</f>
        <v/>
      </c>
      <c r="K3347" s="418">
        <f>IF(AND(T3347=TRUE, U3347=TRUE, V3347=TRUE), IF(W3347&lt;-0.05, "អនុញ្ញាត (អ្នកផ្គត់ផ្គង់ប្រកាសខ្វះ)", "បានប្រកាស (អនុញ្ញាត)"), IF(AND(T3347=FALSE, U3347=FALSE, V3347=FALSE), "ព្យួរទុក (មិនមានទិន្នន័យ)", "ប្រកាសខុស (ព្យួរទុក)"))</f>
        <v/>
      </c>
      <c r="L3347" s="418" t="inlineStr"/>
      <c r="M3347" s="418" t="inlineStr"/>
      <c r="N3347" s="455" t="n"/>
      <c r="O3347" s="455">
        <f>IF(W3347&lt;0,AI3347,I3347)</f>
        <v/>
      </c>
      <c r="P3347" s="455">
        <f>I3347-O3347</f>
        <v/>
      </c>
      <c r="Q3347" s="418" t="n"/>
      <c r="R3347" s="418" t="inlineStr">
        <is>
          <t>59011057</t>
        </is>
      </c>
      <c r="S3347" s="418" t="inlineStr"/>
      <c r="T3347" s="418">
        <f>R3347=S3347</f>
        <v/>
      </c>
      <c r="U3347" s="418">
        <f>AND(MONTH(F3347)=MONTH(Y3347), YEAR(F3347)=YEAR(Y3347))</f>
        <v/>
      </c>
      <c r="V3347" s="418">
        <f>AND(AC3347&lt;&gt;"", 'Company information'!D$4&lt;&gt;"", RIGHT(SUBSTITUTE(AC3347,"-",""),9)=RIGHT(SUBSTITUTE('Company information'!D$4,"-",""),9))</f>
        <v/>
      </c>
      <c r="W3347" s="418">
        <f>AI3347-I3347</f>
        <v/>
      </c>
      <c r="X3347" s="455" t="n"/>
      <c r="Y3347" s="417" t="n"/>
      <c r="Z3347" s="418" t="n"/>
      <c r="AA3347" s="418" t="n"/>
      <c r="AB3347" s="418" t="n"/>
      <c r="AC3347" s="418" t="n"/>
      <c r="AD3347" s="418" t="n"/>
      <c r="AE3347" s="455" t="n"/>
      <c r="AF3347" s="455" t="n"/>
      <c r="AG3347" s="455" t="n"/>
      <c r="AH3347" s="455" t="n"/>
      <c r="AI3347" s="455" t="n"/>
      <c r="AJ3347" s="455" t="n"/>
      <c r="AK3347" s="455" t="n"/>
      <c r="AL3347" s="455" t="n"/>
      <c r="AM3347" s="455" t="n"/>
      <c r="AN3347" s="455" t="n"/>
      <c r="AO3347" s="455" t="n"/>
      <c r="AP3347" s="455" t="n"/>
      <c r="AQ3347" s="455" t="n"/>
      <c r="AR3347" s="418" t="n"/>
      <c r="AS3347" s="418" t="n"/>
      <c r="AT3347" s="418" t="n"/>
    </row>
    <row r="3348">
      <c r="A3348" s="417" t="n">
        <v>3339</v>
      </c>
      <c r="B3348" s="418" t="inlineStr">
        <is>
          <t>Handling Charge</t>
        </is>
      </c>
      <c r="C3348" s="418" t="inlineStr">
        <is>
          <t>យូសេន ឡូជីស្ទីក (ខេមបូឌា) ខូ អិលធីឌី</t>
        </is>
      </c>
      <c r="D3348" s="418" t="inlineStr">
        <is>
          <t>L001-104015799</t>
        </is>
      </c>
      <c r="E3348" s="418" t="inlineStr">
        <is>
          <t>PNHTI0027478</t>
        </is>
      </c>
      <c r="F3348" s="419" t="n">
        <v>44497</v>
      </c>
      <c r="G3348" s="420" t="n">
        <v>161420</v>
      </c>
      <c r="H3348" s="418" t="n"/>
      <c r="I3348" s="455" t="n">
        <v>161420</v>
      </c>
      <c r="J3348" s="418">
        <f>IF(L3348&lt;&gt;"",L3348,K3348)</f>
        <v/>
      </c>
      <c r="K3348" s="418">
        <f>IF(AND(T3348=TRUE, U3348=TRUE, V3348=TRUE), IF(W3348&lt;-0.05, "អនុញ្ញាត (អ្នកផ្គត់ផ្គង់ប្រកាសខ្វះ)", "បានប្រកាស (អនុញ្ញាត)"), IF(AND(T3348=FALSE, U3348=FALSE, V3348=FALSE), "ព្យួរទុក (មិនមានទិន្នន័យ)", "ប្រកាសខុស (ព្យួរទុក)"))</f>
        <v/>
      </c>
      <c r="L3348" s="418" t="inlineStr"/>
      <c r="M3348" s="418" t="inlineStr"/>
      <c r="N3348" s="455" t="n"/>
      <c r="O3348" s="455">
        <f>IF(W3348&lt;0,AI3348,I3348)</f>
        <v/>
      </c>
      <c r="P3348" s="455">
        <f>I3348-O3348</f>
        <v/>
      </c>
      <c r="Q3348" s="418" t="n"/>
      <c r="R3348" s="418" t="inlineStr">
        <is>
          <t>PNHTI0027478</t>
        </is>
      </c>
      <c r="S3348" s="418" t="inlineStr"/>
      <c r="T3348" s="418">
        <f>R3348=S3348</f>
        <v/>
      </c>
      <c r="U3348" s="418">
        <f>AND(MONTH(F3348)=MONTH(Y3348), YEAR(F3348)=YEAR(Y3348))</f>
        <v/>
      </c>
      <c r="V3348" s="418">
        <f>AND(AC3348&lt;&gt;"", 'Company information'!D$4&lt;&gt;"", RIGHT(SUBSTITUTE(AC3348,"-",""),9)=RIGHT(SUBSTITUTE('Company information'!D$4,"-",""),9))</f>
        <v/>
      </c>
      <c r="W3348" s="418">
        <f>AI3348-I3348</f>
        <v/>
      </c>
      <c r="X3348" s="455" t="n"/>
      <c r="Y3348" s="417" t="n"/>
      <c r="Z3348" s="418" t="n"/>
      <c r="AA3348" s="418" t="n"/>
      <c r="AB3348" s="418" t="n"/>
      <c r="AC3348" s="418" t="n"/>
      <c r="AD3348" s="418" t="n"/>
      <c r="AE3348" s="455" t="n"/>
      <c r="AF3348" s="455" t="n"/>
      <c r="AG3348" s="455" t="n"/>
      <c r="AH3348" s="455" t="n"/>
      <c r="AI3348" s="455" t="n"/>
      <c r="AJ3348" s="455" t="n"/>
      <c r="AK3348" s="455" t="n"/>
      <c r="AL3348" s="455" t="n"/>
      <c r="AM3348" s="455" t="n"/>
      <c r="AN3348" s="455" t="n"/>
      <c r="AO3348" s="455" t="n"/>
      <c r="AP3348" s="455" t="n"/>
      <c r="AQ3348" s="455" t="n"/>
      <c r="AR3348" s="418" t="n"/>
      <c r="AS3348" s="418" t="n"/>
      <c r="AT3348" s="418" t="n"/>
    </row>
    <row r="3349">
      <c r="A3349" s="417" t="n">
        <v>3340</v>
      </c>
      <c r="B3349" s="418" t="inlineStr">
        <is>
          <t>Handling Charge</t>
        </is>
      </c>
      <c r="C3349" s="418" t="inlineStr">
        <is>
          <t>យូសេន ឡូជីស្ទីក (ខេមបូឌា) ខូ អិលធីឌី</t>
        </is>
      </c>
      <c r="D3349" s="418" t="inlineStr">
        <is>
          <t>L001-104015799</t>
        </is>
      </c>
      <c r="E3349" s="418" t="inlineStr">
        <is>
          <t>PNHTI0027204</t>
        </is>
      </c>
      <c r="F3349" s="419" t="n">
        <v>44490</v>
      </c>
      <c r="G3349" s="420" t="n">
        <v>180390</v>
      </c>
      <c r="H3349" s="418" t="n"/>
      <c r="I3349" s="455" t="n">
        <v>180390</v>
      </c>
      <c r="J3349" s="418">
        <f>IF(L3349&lt;&gt;"",L3349,K3349)</f>
        <v/>
      </c>
      <c r="K3349" s="418">
        <f>IF(AND(T3349=TRUE, U3349=TRUE, V3349=TRUE), IF(W3349&lt;-0.05, "អនុញ្ញាត (អ្នកផ្គត់ផ្គង់ប្រកាសខ្វះ)", "បានប្រកាស (អនុញ្ញាត)"), IF(AND(T3349=FALSE, U3349=FALSE, V3349=FALSE), "ព្យួរទុក (មិនមានទិន្នន័យ)", "ប្រកាសខុស (ព្យួរទុក)"))</f>
        <v/>
      </c>
      <c r="L3349" s="418" t="inlineStr"/>
      <c r="M3349" s="418" t="inlineStr"/>
      <c r="N3349" s="455" t="n"/>
      <c r="O3349" s="455">
        <f>IF(W3349&lt;0,AI3349,I3349)</f>
        <v/>
      </c>
      <c r="P3349" s="455">
        <f>I3349-O3349</f>
        <v/>
      </c>
      <c r="Q3349" s="418" t="n"/>
      <c r="R3349" s="418" t="inlineStr">
        <is>
          <t>PNHTI0027204</t>
        </is>
      </c>
      <c r="S3349" s="418" t="inlineStr"/>
      <c r="T3349" s="418">
        <f>R3349=S3349</f>
        <v/>
      </c>
      <c r="U3349" s="418">
        <f>AND(MONTH(F3349)=MONTH(Y3349), YEAR(F3349)=YEAR(Y3349))</f>
        <v/>
      </c>
      <c r="V3349" s="418">
        <f>AND(AC3349&lt;&gt;"", 'Company information'!D$4&lt;&gt;"", RIGHT(SUBSTITUTE(AC3349,"-",""),9)=RIGHT(SUBSTITUTE('Company information'!D$4,"-",""),9))</f>
        <v/>
      </c>
      <c r="W3349" s="418">
        <f>AI3349-I3349</f>
        <v/>
      </c>
      <c r="X3349" s="455" t="n"/>
      <c r="Y3349" s="417" t="n"/>
      <c r="Z3349" s="418" t="n"/>
      <c r="AA3349" s="418" t="n"/>
      <c r="AB3349" s="418" t="n"/>
      <c r="AC3349" s="418" t="n"/>
      <c r="AD3349" s="418" t="n"/>
      <c r="AE3349" s="455" t="n"/>
      <c r="AF3349" s="455" t="n"/>
      <c r="AG3349" s="455" t="n"/>
      <c r="AH3349" s="455" t="n"/>
      <c r="AI3349" s="455" t="n"/>
      <c r="AJ3349" s="455" t="n"/>
      <c r="AK3349" s="455" t="n"/>
      <c r="AL3349" s="455" t="n"/>
      <c r="AM3349" s="455" t="n"/>
      <c r="AN3349" s="455" t="n"/>
      <c r="AO3349" s="455" t="n"/>
      <c r="AP3349" s="455" t="n"/>
      <c r="AQ3349" s="455" t="n"/>
      <c r="AR3349" s="418" t="n"/>
      <c r="AS3349" s="418" t="n"/>
      <c r="AT3349" s="418" t="n"/>
    </row>
    <row r="3350">
      <c r="A3350" s="417" t="n">
        <v>3341</v>
      </c>
      <c r="B3350" s="418" t="inlineStr">
        <is>
          <t>Handling Charge</t>
        </is>
      </c>
      <c r="C3350" s="418" t="inlineStr">
        <is>
          <t>យូសេន ឡូជីស្ទីក (ខេមបូឌា) ខូ អិលធីឌី</t>
        </is>
      </c>
      <c r="D3350" s="418" t="inlineStr">
        <is>
          <t>L001-104015799</t>
        </is>
      </c>
      <c r="E3350" s="418" t="inlineStr">
        <is>
          <t>PNHTI0026791</t>
        </is>
      </c>
      <c r="F3350" s="419" t="n">
        <v>44510</v>
      </c>
      <c r="G3350" s="420" t="n">
        <v>180567</v>
      </c>
      <c r="H3350" s="418" t="n"/>
      <c r="I3350" s="455" t="n">
        <v>180567</v>
      </c>
      <c r="J3350" s="418">
        <f>IF(L3350&lt;&gt;"",L3350,K3350)</f>
        <v/>
      </c>
      <c r="K3350" s="418">
        <f>IF(AND(T3350=TRUE, U3350=TRUE, V3350=TRUE), IF(W3350&lt;-0.05, "អនុញ្ញាត (អ្នកផ្គត់ផ្គង់ប្រកាសខ្វះ)", "បានប្រកាស (អនុញ្ញាត)"), IF(AND(T3350=FALSE, U3350=FALSE, V3350=FALSE), "ព្យួរទុក (មិនមានទិន្នន័យ)", "ប្រកាសខុស (ព្យួរទុក)"))</f>
        <v/>
      </c>
      <c r="L3350" s="418" t="inlineStr"/>
      <c r="M3350" s="418" t="inlineStr"/>
      <c r="N3350" s="455" t="n"/>
      <c r="O3350" s="455">
        <f>IF(W3350&lt;0,AI3350,I3350)</f>
        <v/>
      </c>
      <c r="P3350" s="455">
        <f>I3350-O3350</f>
        <v/>
      </c>
      <c r="Q3350" s="418" t="n"/>
      <c r="R3350" s="418" t="inlineStr">
        <is>
          <t>PNHTI0026791</t>
        </is>
      </c>
      <c r="S3350" s="418" t="inlineStr"/>
      <c r="T3350" s="418">
        <f>R3350=S3350</f>
        <v/>
      </c>
      <c r="U3350" s="418">
        <f>AND(MONTH(F3350)=MONTH(Y3350), YEAR(F3350)=YEAR(Y3350))</f>
        <v/>
      </c>
      <c r="V3350" s="418">
        <f>AND(AC3350&lt;&gt;"", 'Company information'!D$4&lt;&gt;"", RIGHT(SUBSTITUTE(AC3350,"-",""),9)=RIGHT(SUBSTITUTE('Company information'!D$4,"-",""),9))</f>
        <v/>
      </c>
      <c r="W3350" s="418">
        <f>AI3350-I3350</f>
        <v/>
      </c>
      <c r="X3350" s="455" t="n"/>
      <c r="Y3350" s="417" t="n"/>
      <c r="Z3350" s="418" t="n"/>
      <c r="AA3350" s="418" t="n"/>
      <c r="AB3350" s="418" t="n"/>
      <c r="AC3350" s="418" t="n"/>
      <c r="AD3350" s="418" t="n"/>
      <c r="AE3350" s="455" t="n"/>
      <c r="AF3350" s="455" t="n"/>
      <c r="AG3350" s="455" t="n"/>
      <c r="AH3350" s="455" t="n"/>
      <c r="AI3350" s="455" t="n"/>
      <c r="AJ3350" s="455" t="n"/>
      <c r="AK3350" s="455" t="n"/>
      <c r="AL3350" s="455" t="n"/>
      <c r="AM3350" s="455" t="n"/>
      <c r="AN3350" s="455" t="n"/>
      <c r="AO3350" s="455" t="n"/>
      <c r="AP3350" s="455" t="n"/>
      <c r="AQ3350" s="455" t="n"/>
      <c r="AR3350" s="418" t="n"/>
      <c r="AS3350" s="418" t="n"/>
      <c r="AT3350" s="418" t="n"/>
    </row>
    <row r="3351">
      <c r="A3351" s="417" t="n">
        <v>3342</v>
      </c>
      <c r="B3351" s="418" t="inlineStr">
        <is>
          <t>THC CHARGES</t>
        </is>
      </c>
      <c r="C3351" s="418" t="inlineStr">
        <is>
          <t>អ៊ិចស្ពែឌីធ័រ ខេមបូឌា អិលធីឌី</t>
        </is>
      </c>
      <c r="D3351" s="418" t="inlineStr">
        <is>
          <t>L001-100045898</t>
        </is>
      </c>
      <c r="E3351" s="418" t="inlineStr">
        <is>
          <t>TI-0213135</t>
        </is>
      </c>
      <c r="F3351" s="419" t="n">
        <v>44495</v>
      </c>
      <c r="G3351" s="420" t="n">
        <v>1593812</v>
      </c>
      <c r="H3351" s="418" t="n"/>
      <c r="I3351" s="455" t="n">
        <v>1593812</v>
      </c>
      <c r="J3351" s="418">
        <f>IF(L3351&lt;&gt;"",L3351,K3351)</f>
        <v/>
      </c>
      <c r="K3351" s="418">
        <f>IF(AND(T3351=TRUE, U3351=TRUE, V3351=TRUE), IF(W3351&lt;-0.05, "អនុញ្ញាត (អ្នកផ្គត់ផ្គង់ប្រកាសខ្វះ)", "បានប្រកាស (អនុញ្ញាត)"), IF(AND(T3351=FALSE, U3351=FALSE, V3351=FALSE), "ព្យួរទុក (មិនមានទិន្នន័យ)", "ប្រកាសខុស (ព្យួរទុក)"))</f>
        <v/>
      </c>
      <c r="L3351" s="418" t="inlineStr"/>
      <c r="M3351" s="418" t="inlineStr"/>
      <c r="N3351" s="455" t="n"/>
      <c r="O3351" s="455">
        <f>IF(W3351&lt;0,AI3351,I3351)</f>
        <v/>
      </c>
      <c r="P3351" s="455">
        <f>I3351-O3351</f>
        <v/>
      </c>
      <c r="Q3351" s="418" t="n"/>
      <c r="R3351" s="418" t="inlineStr">
        <is>
          <t>TI-0213135</t>
        </is>
      </c>
      <c r="S3351" s="418" t="inlineStr"/>
      <c r="T3351" s="418">
        <f>R3351=S3351</f>
        <v/>
      </c>
      <c r="U3351" s="418">
        <f>AND(MONTH(F3351)=MONTH(Y3351), YEAR(F3351)=YEAR(Y3351))</f>
        <v/>
      </c>
      <c r="V3351" s="418">
        <f>AND(AC3351&lt;&gt;"", 'Company information'!D$4&lt;&gt;"", RIGHT(SUBSTITUTE(AC3351,"-",""),9)=RIGHT(SUBSTITUTE('Company information'!D$4,"-",""),9))</f>
        <v/>
      </c>
      <c r="W3351" s="418">
        <f>AI3351-I3351</f>
        <v/>
      </c>
      <c r="X3351" s="455" t="n"/>
      <c r="Y3351" s="417" t="n"/>
      <c r="Z3351" s="418" t="n"/>
      <c r="AA3351" s="418" t="n"/>
      <c r="AB3351" s="418" t="n"/>
      <c r="AC3351" s="418" t="n"/>
      <c r="AD3351" s="418" t="n"/>
      <c r="AE3351" s="455" t="n"/>
      <c r="AF3351" s="455" t="n"/>
      <c r="AG3351" s="455" t="n"/>
      <c r="AH3351" s="455" t="n"/>
      <c r="AI3351" s="455" t="n"/>
      <c r="AJ3351" s="455" t="n"/>
      <c r="AK3351" s="455" t="n"/>
      <c r="AL3351" s="455" t="n"/>
      <c r="AM3351" s="455" t="n"/>
      <c r="AN3351" s="455" t="n"/>
      <c r="AO3351" s="455" t="n"/>
      <c r="AP3351" s="455" t="n"/>
      <c r="AQ3351" s="455" t="n"/>
      <c r="AR3351" s="418" t="n"/>
      <c r="AS3351" s="418" t="n"/>
      <c r="AT3351" s="418" t="n"/>
    </row>
    <row r="3352">
      <c r="A3352" s="417" t="n">
        <v>3343</v>
      </c>
      <c r="B3352" s="418" t="inlineStr">
        <is>
          <t>THC CHARGES</t>
        </is>
      </c>
      <c r="C3352" s="418" t="inlineStr">
        <is>
          <t>អ៊ិចស្ពែឌីធ័រ ខេមបូឌា អិលធីឌី</t>
        </is>
      </c>
      <c r="D3352" s="418" t="inlineStr">
        <is>
          <t>L001-100045898</t>
        </is>
      </c>
      <c r="E3352" s="418" t="inlineStr">
        <is>
          <t>TI-0213107</t>
        </is>
      </c>
      <c r="F3352" s="419" t="n">
        <v>44495</v>
      </c>
      <c r="G3352" s="420" t="n">
        <v>496947</v>
      </c>
      <c r="H3352" s="418" t="n"/>
      <c r="I3352" s="455" t="n">
        <v>496947</v>
      </c>
      <c r="J3352" s="418">
        <f>IF(L3352&lt;&gt;"",L3352,K3352)</f>
        <v/>
      </c>
      <c r="K3352" s="418">
        <f>IF(AND(T3352=TRUE, U3352=TRUE, V3352=TRUE), IF(W3352&lt;-0.05, "អនុញ្ញាត (អ្នកផ្គត់ផ្គង់ប្រកាសខ្វះ)", "បានប្រកាស (អនុញ្ញាត)"), IF(AND(T3352=FALSE, U3352=FALSE, V3352=FALSE), "ព្យួរទុក (មិនមានទិន្នន័យ)", "ប្រកាសខុស (ព្យួរទុក)"))</f>
        <v/>
      </c>
      <c r="L3352" s="418" t="inlineStr"/>
      <c r="M3352" s="418" t="inlineStr"/>
      <c r="N3352" s="455" t="n"/>
      <c r="O3352" s="455">
        <f>IF(W3352&lt;0,AI3352,I3352)</f>
        <v/>
      </c>
      <c r="P3352" s="455">
        <f>I3352-O3352</f>
        <v/>
      </c>
      <c r="Q3352" s="418" t="n"/>
      <c r="R3352" s="418" t="inlineStr">
        <is>
          <t>TI-0213107</t>
        </is>
      </c>
      <c r="S3352" s="418" t="inlineStr"/>
      <c r="T3352" s="418">
        <f>R3352=S3352</f>
        <v/>
      </c>
      <c r="U3352" s="418">
        <f>AND(MONTH(F3352)=MONTH(Y3352), YEAR(F3352)=YEAR(Y3352))</f>
        <v/>
      </c>
      <c r="V3352" s="418">
        <f>AND(AC3352&lt;&gt;"", 'Company information'!D$4&lt;&gt;"", RIGHT(SUBSTITUTE(AC3352,"-",""),9)=RIGHT(SUBSTITUTE('Company information'!D$4,"-",""),9))</f>
        <v/>
      </c>
      <c r="W3352" s="418">
        <f>AI3352-I3352</f>
        <v/>
      </c>
      <c r="X3352" s="455" t="n"/>
      <c r="Y3352" s="417" t="n"/>
      <c r="Z3352" s="418" t="n"/>
      <c r="AA3352" s="418" t="n"/>
      <c r="AB3352" s="418" t="n"/>
      <c r="AC3352" s="418" t="n"/>
      <c r="AD3352" s="418" t="n"/>
      <c r="AE3352" s="455" t="n"/>
      <c r="AF3352" s="455" t="n"/>
      <c r="AG3352" s="455" t="n"/>
      <c r="AH3352" s="455" t="n"/>
      <c r="AI3352" s="455" t="n"/>
      <c r="AJ3352" s="455" t="n"/>
      <c r="AK3352" s="455" t="n"/>
      <c r="AL3352" s="455" t="n"/>
      <c r="AM3352" s="455" t="n"/>
      <c r="AN3352" s="455" t="n"/>
      <c r="AO3352" s="455" t="n"/>
      <c r="AP3352" s="455" t="n"/>
      <c r="AQ3352" s="455" t="n"/>
      <c r="AR3352" s="418" t="n"/>
      <c r="AS3352" s="418" t="n"/>
      <c r="AT3352" s="418" t="n"/>
    </row>
    <row r="3353">
      <c r="A3353" s="417" t="n">
        <v>3344</v>
      </c>
      <c r="B3353" s="418" t="inlineStr">
        <is>
          <t>THC CHARGES</t>
        </is>
      </c>
      <c r="C3353" s="418" t="inlineStr">
        <is>
          <t>អ៊ិចស្ពែឌីធ័រ ខេមបូឌា អិលធីឌី</t>
        </is>
      </c>
      <c r="D3353" s="418" t="inlineStr">
        <is>
          <t>L001-100045898</t>
        </is>
      </c>
      <c r="E3353" s="418" t="inlineStr">
        <is>
          <t>TI-0213085</t>
        </is>
      </c>
      <c r="F3353" s="419" t="n">
        <v>44495</v>
      </c>
      <c r="G3353" s="420" t="n">
        <v>167277</v>
      </c>
      <c r="H3353" s="418" t="n"/>
      <c r="I3353" s="455" t="n">
        <v>167277</v>
      </c>
      <c r="J3353" s="418">
        <f>IF(L3353&lt;&gt;"",L3353,K3353)</f>
        <v/>
      </c>
      <c r="K3353" s="418">
        <f>IF(AND(T3353=TRUE, U3353=TRUE, V3353=TRUE), IF(W3353&lt;-0.05, "អនុញ្ញាត (អ្នកផ្គត់ផ្គង់ប្រកាសខ្វះ)", "បានប្រកាស (អនុញ្ញាត)"), IF(AND(T3353=FALSE, U3353=FALSE, V3353=FALSE), "ព្យួរទុក (មិនមានទិន្នន័យ)", "ប្រកាសខុស (ព្យួរទុក)"))</f>
        <v/>
      </c>
      <c r="L3353" s="418" t="inlineStr"/>
      <c r="M3353" s="418" t="inlineStr"/>
      <c r="N3353" s="455" t="n"/>
      <c r="O3353" s="455">
        <f>IF(W3353&lt;0,AI3353,I3353)</f>
        <v/>
      </c>
      <c r="P3353" s="455">
        <f>I3353-O3353</f>
        <v/>
      </c>
      <c r="Q3353" s="418" t="n"/>
      <c r="R3353" s="418" t="inlineStr">
        <is>
          <t>TI-0213085</t>
        </is>
      </c>
      <c r="S3353" s="418" t="inlineStr"/>
      <c r="T3353" s="418">
        <f>R3353=S3353</f>
        <v/>
      </c>
      <c r="U3353" s="418">
        <f>AND(MONTH(F3353)=MONTH(Y3353), YEAR(F3353)=YEAR(Y3353))</f>
        <v/>
      </c>
      <c r="V3353" s="418">
        <f>AND(AC3353&lt;&gt;"", 'Company information'!D$4&lt;&gt;"", RIGHT(SUBSTITUTE(AC3353,"-",""),9)=RIGHT(SUBSTITUTE('Company information'!D$4,"-",""),9))</f>
        <v/>
      </c>
      <c r="W3353" s="418">
        <f>AI3353-I3353</f>
        <v/>
      </c>
      <c r="X3353" s="455" t="n"/>
      <c r="Y3353" s="417" t="n"/>
      <c r="Z3353" s="418" t="n"/>
      <c r="AA3353" s="418" t="n"/>
      <c r="AB3353" s="418" t="n"/>
      <c r="AC3353" s="418" t="n"/>
      <c r="AD3353" s="418" t="n"/>
      <c r="AE3353" s="455" t="n"/>
      <c r="AF3353" s="455" t="n"/>
      <c r="AG3353" s="455" t="n"/>
      <c r="AH3353" s="455" t="n"/>
      <c r="AI3353" s="455" t="n"/>
      <c r="AJ3353" s="455" t="n"/>
      <c r="AK3353" s="455" t="n"/>
      <c r="AL3353" s="455" t="n"/>
      <c r="AM3353" s="455" t="n"/>
      <c r="AN3353" s="455" t="n"/>
      <c r="AO3353" s="455" t="n"/>
      <c r="AP3353" s="455" t="n"/>
      <c r="AQ3353" s="455" t="n"/>
      <c r="AR3353" s="418" t="n"/>
      <c r="AS3353" s="418" t="n"/>
      <c r="AT3353" s="418" t="n"/>
    </row>
    <row r="3354">
      <c r="A3354" s="417" t="n">
        <v>3345</v>
      </c>
      <c r="B3354" s="418" t="inlineStr">
        <is>
          <t>THC CHARGES</t>
        </is>
      </c>
      <c r="C3354" s="418" t="inlineStr">
        <is>
          <t>អ៊ិចស្ពែឌីធ័រ ខេមបូឌា អិលធីឌី</t>
        </is>
      </c>
      <c r="D3354" s="418" t="inlineStr">
        <is>
          <t>L001-100045898</t>
        </is>
      </c>
      <c r="E3354" s="418" t="inlineStr">
        <is>
          <t>TI-0213081</t>
        </is>
      </c>
      <c r="F3354" s="419" t="n">
        <v>44495</v>
      </c>
      <c r="G3354" s="420" t="n">
        <v>179894</v>
      </c>
      <c r="H3354" s="418" t="n"/>
      <c r="I3354" s="455" t="n">
        <v>179894</v>
      </c>
      <c r="J3354" s="418">
        <f>IF(L3354&lt;&gt;"",L3354,K3354)</f>
        <v/>
      </c>
      <c r="K3354" s="418">
        <f>IF(AND(T3354=TRUE, U3354=TRUE, V3354=TRUE), IF(W3354&lt;-0.05, "អនុញ្ញាត (អ្នកផ្គត់ផ្គង់ប្រកាសខ្វះ)", "បានប្រកាស (អនុញ្ញាត)"), IF(AND(T3354=FALSE, U3354=FALSE, V3354=FALSE), "ព្យួរទុក (មិនមានទិន្នន័យ)", "ប្រកាសខុស (ព្យួរទុក)"))</f>
        <v/>
      </c>
      <c r="L3354" s="418" t="inlineStr"/>
      <c r="M3354" s="418" t="inlineStr"/>
      <c r="N3354" s="455" t="n"/>
      <c r="O3354" s="455">
        <f>IF(W3354&lt;0,AI3354,I3354)</f>
        <v/>
      </c>
      <c r="P3354" s="455">
        <f>I3354-O3354</f>
        <v/>
      </c>
      <c r="Q3354" s="418" t="n"/>
      <c r="R3354" s="418" t="inlineStr">
        <is>
          <t>TI-0213081</t>
        </is>
      </c>
      <c r="S3354" s="418" t="inlineStr"/>
      <c r="T3354" s="418">
        <f>R3354=S3354</f>
        <v/>
      </c>
      <c r="U3354" s="418">
        <f>AND(MONTH(F3354)=MONTH(Y3354), YEAR(F3354)=YEAR(Y3354))</f>
        <v/>
      </c>
      <c r="V3354" s="418">
        <f>AND(AC3354&lt;&gt;"", 'Company information'!D$4&lt;&gt;"", RIGHT(SUBSTITUTE(AC3354,"-",""),9)=RIGHT(SUBSTITUTE('Company information'!D$4,"-",""),9))</f>
        <v/>
      </c>
      <c r="W3354" s="418">
        <f>AI3354-I3354</f>
        <v/>
      </c>
      <c r="X3354" s="455" t="n"/>
      <c r="Y3354" s="417" t="n"/>
      <c r="Z3354" s="418" t="n"/>
      <c r="AA3354" s="418" t="n"/>
      <c r="AB3354" s="418" t="n"/>
      <c r="AC3354" s="418" t="n"/>
      <c r="AD3354" s="418" t="n"/>
      <c r="AE3354" s="455" t="n"/>
      <c r="AF3354" s="455" t="n"/>
      <c r="AG3354" s="455" t="n"/>
      <c r="AH3354" s="455" t="n"/>
      <c r="AI3354" s="455" t="n"/>
      <c r="AJ3354" s="455" t="n"/>
      <c r="AK3354" s="455" t="n"/>
      <c r="AL3354" s="455" t="n"/>
      <c r="AM3354" s="455" t="n"/>
      <c r="AN3354" s="455" t="n"/>
      <c r="AO3354" s="455" t="n"/>
      <c r="AP3354" s="455" t="n"/>
      <c r="AQ3354" s="455" t="n"/>
      <c r="AR3354" s="418" t="n"/>
      <c r="AS3354" s="418" t="n"/>
      <c r="AT3354" s="418" t="n"/>
    </row>
    <row r="3355">
      <c r="A3355" s="417" t="n">
        <v>3346</v>
      </c>
      <c r="B3355" s="418" t="inlineStr">
        <is>
          <t>THC CHARGES</t>
        </is>
      </c>
      <c r="C3355" s="418" t="inlineStr">
        <is>
          <t>អ៊ិចស្ពែឌីធ័រ ខេមបូឌា អិលធីឌី</t>
        </is>
      </c>
      <c r="D3355" s="418" t="inlineStr">
        <is>
          <t>L001-100045898</t>
        </is>
      </c>
      <c r="E3355" s="418" t="inlineStr">
        <is>
          <t>TI-0212901</t>
        </is>
      </c>
      <c r="F3355" s="419" t="n">
        <v>44491</v>
      </c>
      <c r="G3355" s="420" t="n">
        <v>113089</v>
      </c>
      <c r="H3355" s="418" t="n"/>
      <c r="I3355" s="455" t="n">
        <v>113089</v>
      </c>
      <c r="J3355" s="418">
        <f>IF(L3355&lt;&gt;"",L3355,K3355)</f>
        <v/>
      </c>
      <c r="K3355" s="418">
        <f>IF(AND(T3355=TRUE, U3355=TRUE, V3355=TRUE), IF(W3355&lt;-0.05, "អនុញ្ញាត (អ្នកផ្គត់ផ្គង់ប្រកាសខ្វះ)", "បានប្រកាស (អនុញ្ញាត)"), IF(AND(T3355=FALSE, U3355=FALSE, V3355=FALSE), "ព្យួរទុក (មិនមានទិន្នន័យ)", "ប្រកាសខុស (ព្យួរទុក)"))</f>
        <v/>
      </c>
      <c r="L3355" s="418" t="inlineStr"/>
      <c r="M3355" s="418" t="inlineStr"/>
      <c r="N3355" s="455" t="n"/>
      <c r="O3355" s="455">
        <f>IF(W3355&lt;0,AI3355,I3355)</f>
        <v/>
      </c>
      <c r="P3355" s="455">
        <f>I3355-O3355</f>
        <v/>
      </c>
      <c r="Q3355" s="418" t="n"/>
      <c r="R3355" s="418" t="inlineStr">
        <is>
          <t>TI-0212901</t>
        </is>
      </c>
      <c r="S3355" s="418" t="inlineStr"/>
      <c r="T3355" s="418">
        <f>R3355=S3355</f>
        <v/>
      </c>
      <c r="U3355" s="418">
        <f>AND(MONTH(F3355)=MONTH(Y3355), YEAR(F3355)=YEAR(Y3355))</f>
        <v/>
      </c>
      <c r="V3355" s="418">
        <f>AND(AC3355&lt;&gt;"", 'Company information'!D$4&lt;&gt;"", RIGHT(SUBSTITUTE(AC3355,"-",""),9)=RIGHT(SUBSTITUTE('Company information'!D$4,"-",""),9))</f>
        <v/>
      </c>
      <c r="W3355" s="418">
        <f>AI3355-I3355</f>
        <v/>
      </c>
      <c r="X3355" s="455" t="n"/>
      <c r="Y3355" s="417" t="n"/>
      <c r="Z3355" s="418" t="n"/>
      <c r="AA3355" s="418" t="n"/>
      <c r="AB3355" s="418" t="n"/>
      <c r="AC3355" s="418" t="n"/>
      <c r="AD3355" s="418" t="n"/>
      <c r="AE3355" s="455" t="n"/>
      <c r="AF3355" s="455" t="n"/>
      <c r="AG3355" s="455" t="n"/>
      <c r="AH3355" s="455" t="n"/>
      <c r="AI3355" s="455" t="n"/>
      <c r="AJ3355" s="455" t="n"/>
      <c r="AK3355" s="455" t="n"/>
      <c r="AL3355" s="455" t="n"/>
      <c r="AM3355" s="455" t="n"/>
      <c r="AN3355" s="455" t="n"/>
      <c r="AO3355" s="455" t="n"/>
      <c r="AP3355" s="455" t="n"/>
      <c r="AQ3355" s="455" t="n"/>
      <c r="AR3355" s="418" t="n"/>
      <c r="AS3355" s="418" t="n"/>
      <c r="AT3355" s="418" t="n"/>
    </row>
    <row r="3356">
      <c r="A3356" s="417" t="n">
        <v>3347</v>
      </c>
      <c r="B3356" s="418" t="inlineStr">
        <is>
          <t>THC CHARGES</t>
        </is>
      </c>
      <c r="C3356" s="418" t="inlineStr">
        <is>
          <t>អ៊ិចស្ពែឌីធ័រ ខេមបូឌា អិលធីឌី</t>
        </is>
      </c>
      <c r="D3356" s="418" t="inlineStr">
        <is>
          <t>L001-100045898</t>
        </is>
      </c>
      <c r="E3356" s="418" t="inlineStr">
        <is>
          <t>TI-0212896</t>
        </is>
      </c>
      <c r="F3356" s="419" t="n">
        <v>44491</v>
      </c>
      <c r="G3356" s="420" t="n">
        <v>167400</v>
      </c>
      <c r="H3356" s="418" t="n"/>
      <c r="I3356" s="455" t="n">
        <v>167400</v>
      </c>
      <c r="J3356" s="418">
        <f>IF(L3356&lt;&gt;"",L3356,K3356)</f>
        <v/>
      </c>
      <c r="K3356" s="418">
        <f>IF(AND(T3356=TRUE, U3356=TRUE, V3356=TRUE), IF(W3356&lt;-0.05, "អនុញ្ញាត (អ្នកផ្គត់ផ្គង់ប្រកាសខ្វះ)", "បានប្រកាស (អនុញ្ញាត)"), IF(AND(T3356=FALSE, U3356=FALSE, V3356=FALSE), "ព្យួរទុក (មិនមានទិន្នន័យ)", "ប្រកាសខុស (ព្យួរទុក)"))</f>
        <v/>
      </c>
      <c r="L3356" s="418" t="inlineStr"/>
      <c r="M3356" s="418" t="inlineStr"/>
      <c r="N3356" s="455" t="n"/>
      <c r="O3356" s="455">
        <f>IF(W3356&lt;0,AI3356,I3356)</f>
        <v/>
      </c>
      <c r="P3356" s="455">
        <f>I3356-O3356</f>
        <v/>
      </c>
      <c r="Q3356" s="418" t="n"/>
      <c r="R3356" s="418" t="inlineStr">
        <is>
          <t>TI-0212896</t>
        </is>
      </c>
      <c r="S3356" s="418" t="inlineStr"/>
      <c r="T3356" s="418">
        <f>R3356=S3356</f>
        <v/>
      </c>
      <c r="U3356" s="418">
        <f>AND(MONTH(F3356)=MONTH(Y3356), YEAR(F3356)=YEAR(Y3356))</f>
        <v/>
      </c>
      <c r="V3356" s="418">
        <f>AND(AC3356&lt;&gt;"", 'Company information'!D$4&lt;&gt;"", RIGHT(SUBSTITUTE(AC3356,"-",""),9)=RIGHT(SUBSTITUTE('Company information'!D$4,"-",""),9))</f>
        <v/>
      </c>
      <c r="W3356" s="418">
        <f>AI3356-I3356</f>
        <v/>
      </c>
      <c r="X3356" s="455" t="n"/>
      <c r="Y3356" s="417" t="n"/>
      <c r="Z3356" s="418" t="n"/>
      <c r="AA3356" s="418" t="n"/>
      <c r="AB3356" s="418" t="n"/>
      <c r="AC3356" s="418" t="n"/>
      <c r="AD3356" s="418" t="n"/>
      <c r="AE3356" s="455" t="n"/>
      <c r="AF3356" s="455" t="n"/>
      <c r="AG3356" s="455" t="n"/>
      <c r="AH3356" s="455" t="n"/>
      <c r="AI3356" s="455" t="n"/>
      <c r="AJ3356" s="455" t="n"/>
      <c r="AK3356" s="455" t="n"/>
      <c r="AL3356" s="455" t="n"/>
      <c r="AM3356" s="455" t="n"/>
      <c r="AN3356" s="455" t="n"/>
      <c r="AO3356" s="455" t="n"/>
      <c r="AP3356" s="455" t="n"/>
      <c r="AQ3356" s="455" t="n"/>
      <c r="AR3356" s="418" t="n"/>
      <c r="AS3356" s="418" t="n"/>
      <c r="AT3356" s="418" t="n"/>
    </row>
    <row r="3357">
      <c r="A3357" s="417" t="n">
        <v>3348</v>
      </c>
      <c r="B3357" s="418" t="inlineStr">
        <is>
          <t>THC CHARGES</t>
        </is>
      </c>
      <c r="C3357" s="418" t="inlineStr">
        <is>
          <t>អ៊ិចស្ពែឌីធ័រ ខេមបូឌា អិលធីឌី</t>
        </is>
      </c>
      <c r="D3357" s="418" t="inlineStr">
        <is>
          <t>L001-100045898</t>
        </is>
      </c>
      <c r="E3357" s="418" t="inlineStr">
        <is>
          <t>TI-0211400</t>
        </is>
      </c>
      <c r="F3357" s="419" t="n">
        <v>44296</v>
      </c>
      <c r="G3357" s="420" t="n">
        <v>285192</v>
      </c>
      <c r="H3357" s="418" t="n"/>
      <c r="I3357" s="455" t="n">
        <v>285192</v>
      </c>
      <c r="J3357" s="418">
        <f>IF(L3357&lt;&gt;"",L3357,K3357)</f>
        <v/>
      </c>
      <c r="K3357" s="418">
        <f>IF(AND(T3357=TRUE, U3357=TRUE, V3357=TRUE), IF(W3357&lt;-0.05, "អនុញ្ញាត (អ្នកផ្គត់ផ្គង់ប្រកាសខ្វះ)", "បានប្រកាស (អនុញ្ញាត)"), IF(AND(T3357=FALSE, U3357=FALSE, V3357=FALSE), "ព្យួរទុក (មិនមានទិន្នន័យ)", "ប្រកាសខុស (ព្យួរទុក)"))</f>
        <v/>
      </c>
      <c r="L3357" s="418" t="inlineStr"/>
      <c r="M3357" s="418" t="inlineStr"/>
      <c r="N3357" s="455" t="n"/>
      <c r="O3357" s="455">
        <f>IF(W3357&lt;0,AI3357,I3357)</f>
        <v/>
      </c>
      <c r="P3357" s="455">
        <f>I3357-O3357</f>
        <v/>
      </c>
      <c r="Q3357" s="418" t="n"/>
      <c r="R3357" s="418" t="inlineStr">
        <is>
          <t>TI-0211400</t>
        </is>
      </c>
      <c r="S3357" s="418" t="inlineStr"/>
      <c r="T3357" s="418">
        <f>R3357=S3357</f>
        <v/>
      </c>
      <c r="U3357" s="418">
        <f>AND(MONTH(F3357)=MONTH(Y3357), YEAR(F3357)=YEAR(Y3357))</f>
        <v/>
      </c>
      <c r="V3357" s="418">
        <f>AND(AC3357&lt;&gt;"", 'Company information'!D$4&lt;&gt;"", RIGHT(SUBSTITUTE(AC3357,"-",""),9)=RIGHT(SUBSTITUTE('Company information'!D$4,"-",""),9))</f>
        <v/>
      </c>
      <c r="W3357" s="418">
        <f>AI3357-I3357</f>
        <v/>
      </c>
      <c r="X3357" s="455" t="n"/>
      <c r="Y3357" s="417" t="n"/>
      <c r="Z3357" s="418" t="n"/>
      <c r="AA3357" s="418" t="n"/>
      <c r="AB3357" s="418" t="n"/>
      <c r="AC3357" s="418" t="n"/>
      <c r="AD3357" s="418" t="n"/>
      <c r="AE3357" s="455" t="n"/>
      <c r="AF3357" s="455" t="n"/>
      <c r="AG3357" s="455" t="n"/>
      <c r="AH3357" s="455" t="n"/>
      <c r="AI3357" s="455" t="n"/>
      <c r="AJ3357" s="455" t="n"/>
      <c r="AK3357" s="455" t="n"/>
      <c r="AL3357" s="455" t="n"/>
      <c r="AM3357" s="455" t="n"/>
      <c r="AN3357" s="455" t="n"/>
      <c r="AO3357" s="455" t="n"/>
      <c r="AP3357" s="455" t="n"/>
      <c r="AQ3357" s="455" t="n"/>
      <c r="AR3357" s="418" t="n"/>
      <c r="AS3357" s="418" t="n"/>
      <c r="AT3357" s="418" t="n"/>
    </row>
    <row r="3358">
      <c r="A3358" s="417" t="n">
        <v>3349</v>
      </c>
      <c r="B3358" s="418" t="inlineStr">
        <is>
          <t>THC CHARGES</t>
        </is>
      </c>
      <c r="C3358" s="418" t="inlineStr">
        <is>
          <t>អ៊ិចស្ពែឌីធ័រ ខេមបូឌា អិលធីឌី</t>
        </is>
      </c>
      <c r="D3358" s="418" t="inlineStr">
        <is>
          <t>L001-100045898</t>
        </is>
      </c>
      <c r="E3358" s="418" t="inlineStr">
        <is>
          <t>TI-0211399</t>
        </is>
      </c>
      <c r="F3358" s="419" t="n">
        <v>44296</v>
      </c>
      <c r="G3358" s="420" t="n">
        <v>305811</v>
      </c>
      <c r="H3358" s="418" t="n"/>
      <c r="I3358" s="455" t="n">
        <v>305811</v>
      </c>
      <c r="J3358" s="418">
        <f>IF(L3358&lt;&gt;"",L3358,K3358)</f>
        <v/>
      </c>
      <c r="K3358" s="418">
        <f>IF(AND(T3358=TRUE, U3358=TRUE, V3358=TRUE), IF(W3358&lt;-0.05, "អនុញ្ញាត (អ្នកផ្គត់ផ្គង់ប្រកាសខ្វះ)", "បានប្រកាស (អនុញ្ញាត)"), IF(AND(T3358=FALSE, U3358=FALSE, V3358=FALSE), "ព្យួរទុក (មិនមានទិន្នន័យ)", "ប្រកាសខុស (ព្យួរទុក)"))</f>
        <v/>
      </c>
      <c r="L3358" s="418" t="inlineStr"/>
      <c r="M3358" s="418" t="inlineStr"/>
      <c r="N3358" s="455" t="n"/>
      <c r="O3358" s="455">
        <f>IF(W3358&lt;0,AI3358,I3358)</f>
        <v/>
      </c>
      <c r="P3358" s="455">
        <f>I3358-O3358</f>
        <v/>
      </c>
      <c r="Q3358" s="418" t="n"/>
      <c r="R3358" s="418" t="inlineStr">
        <is>
          <t>TI-0211399</t>
        </is>
      </c>
      <c r="S3358" s="418" t="inlineStr"/>
      <c r="T3358" s="418">
        <f>R3358=S3358</f>
        <v/>
      </c>
      <c r="U3358" s="418">
        <f>AND(MONTH(F3358)=MONTH(Y3358), YEAR(F3358)=YEAR(Y3358))</f>
        <v/>
      </c>
      <c r="V3358" s="418">
        <f>AND(AC3358&lt;&gt;"", 'Company information'!D$4&lt;&gt;"", RIGHT(SUBSTITUTE(AC3358,"-",""),9)=RIGHT(SUBSTITUTE('Company information'!D$4,"-",""),9))</f>
        <v/>
      </c>
      <c r="W3358" s="418">
        <f>AI3358-I3358</f>
        <v/>
      </c>
      <c r="X3358" s="455" t="n"/>
      <c r="Y3358" s="417" t="n"/>
      <c r="Z3358" s="418" t="n"/>
      <c r="AA3358" s="418" t="n"/>
      <c r="AB3358" s="418" t="n"/>
      <c r="AC3358" s="418" t="n"/>
      <c r="AD3358" s="418" t="n"/>
      <c r="AE3358" s="455" t="n"/>
      <c r="AF3358" s="455" t="n"/>
      <c r="AG3358" s="455" t="n"/>
      <c r="AH3358" s="455" t="n"/>
      <c r="AI3358" s="455" t="n"/>
      <c r="AJ3358" s="455" t="n"/>
      <c r="AK3358" s="455" t="n"/>
      <c r="AL3358" s="455" t="n"/>
      <c r="AM3358" s="455" t="n"/>
      <c r="AN3358" s="455" t="n"/>
      <c r="AO3358" s="455" t="n"/>
      <c r="AP3358" s="455" t="n"/>
      <c r="AQ3358" s="455" t="n"/>
      <c r="AR3358" s="418" t="n"/>
      <c r="AS3358" s="418" t="n"/>
      <c r="AT3358" s="418" t="n"/>
    </row>
    <row r="3359">
      <c r="A3359" s="417" t="n">
        <v>3350</v>
      </c>
      <c r="B3359" s="418" t="inlineStr">
        <is>
          <t>THC CHARGES</t>
        </is>
      </c>
      <c r="C3359" s="418" t="inlineStr">
        <is>
          <t>អ៊ិចស្ពែឌីធ័រ ខេមបូឌា អិលធីឌី</t>
        </is>
      </c>
      <c r="D3359" s="418" t="inlineStr">
        <is>
          <t>L001-100045898</t>
        </is>
      </c>
      <c r="E3359" s="418" t="inlineStr">
        <is>
          <t>TI-0211388</t>
        </is>
      </c>
      <c r="F3359" s="419" t="n">
        <v>44296</v>
      </c>
      <c r="G3359" s="420" t="n">
        <v>409224</v>
      </c>
      <c r="H3359" s="418" t="n"/>
      <c r="I3359" s="455" t="n">
        <v>409224</v>
      </c>
      <c r="J3359" s="418">
        <f>IF(L3359&lt;&gt;"",L3359,K3359)</f>
        <v/>
      </c>
      <c r="K3359" s="418">
        <f>IF(AND(T3359=TRUE, U3359=TRUE, V3359=TRUE), IF(W3359&lt;-0.05, "អនុញ្ញាត (អ្នកផ្គត់ផ្គង់ប្រកាសខ្វះ)", "បានប្រកាស (អនុញ្ញាត)"), IF(AND(T3359=FALSE, U3359=FALSE, V3359=FALSE), "ព្យួរទុក (មិនមានទិន្នន័យ)", "ប្រកាសខុស (ព្យួរទុក)"))</f>
        <v/>
      </c>
      <c r="L3359" s="418" t="inlineStr"/>
      <c r="M3359" s="418" t="inlineStr"/>
      <c r="N3359" s="455" t="n"/>
      <c r="O3359" s="455">
        <f>IF(W3359&lt;0,AI3359,I3359)</f>
        <v/>
      </c>
      <c r="P3359" s="455">
        <f>I3359-O3359</f>
        <v/>
      </c>
      <c r="Q3359" s="418" t="n"/>
      <c r="R3359" s="418" t="inlineStr">
        <is>
          <t>TI-0211388</t>
        </is>
      </c>
      <c r="S3359" s="418" t="inlineStr"/>
      <c r="T3359" s="418">
        <f>R3359=S3359</f>
        <v/>
      </c>
      <c r="U3359" s="418">
        <f>AND(MONTH(F3359)=MONTH(Y3359), YEAR(F3359)=YEAR(Y3359))</f>
        <v/>
      </c>
      <c r="V3359" s="418">
        <f>AND(AC3359&lt;&gt;"", 'Company information'!D$4&lt;&gt;"", RIGHT(SUBSTITUTE(AC3359,"-",""),9)=RIGHT(SUBSTITUTE('Company information'!D$4,"-",""),9))</f>
        <v/>
      </c>
      <c r="W3359" s="418">
        <f>AI3359-I3359</f>
        <v/>
      </c>
      <c r="X3359" s="455" t="n"/>
      <c r="Y3359" s="417" t="n"/>
      <c r="Z3359" s="418" t="n"/>
      <c r="AA3359" s="418" t="n"/>
      <c r="AB3359" s="418" t="n"/>
      <c r="AC3359" s="418" t="n"/>
      <c r="AD3359" s="418" t="n"/>
      <c r="AE3359" s="455" t="n"/>
      <c r="AF3359" s="455" t="n"/>
      <c r="AG3359" s="455" t="n"/>
      <c r="AH3359" s="455" t="n"/>
      <c r="AI3359" s="455" t="n"/>
      <c r="AJ3359" s="455" t="n"/>
      <c r="AK3359" s="455" t="n"/>
      <c r="AL3359" s="455" t="n"/>
      <c r="AM3359" s="455" t="n"/>
      <c r="AN3359" s="455" t="n"/>
      <c r="AO3359" s="455" t="n"/>
      <c r="AP3359" s="455" t="n"/>
      <c r="AQ3359" s="455" t="n"/>
      <c r="AR3359" s="418" t="n"/>
      <c r="AS3359" s="418" t="n"/>
      <c r="AT3359" s="418" t="n"/>
    </row>
    <row r="3360">
      <c r="A3360" s="417" t="n">
        <v>3351</v>
      </c>
      <c r="B3360" s="418" t="inlineStr">
        <is>
          <t>Export Administration Fee</t>
        </is>
      </c>
      <c r="C3360" s="418" t="inlineStr">
        <is>
          <t>ឆាយ ដា ឡូយីស្ទីក</t>
        </is>
      </c>
      <c r="D3360" s="418" t="inlineStr">
        <is>
          <t>L001-100063098</t>
        </is>
      </c>
      <c r="E3360" s="418" t="inlineStr">
        <is>
          <t>2110010963</t>
        </is>
      </c>
      <c r="F3360" s="419" t="n">
        <v>44418</v>
      </c>
      <c r="G3360" s="420" t="n">
        <v>89199</v>
      </c>
      <c r="H3360" s="418" t="n"/>
      <c r="I3360" s="455" t="n">
        <v>89199</v>
      </c>
      <c r="J3360" s="418">
        <f>IF(L3360&lt;&gt;"",L3360,K3360)</f>
        <v/>
      </c>
      <c r="K3360" s="418">
        <f>IF(AND(T3360=TRUE, U3360=TRUE, V3360=TRUE), IF(W3360&lt;-0.05, "អនុញ្ញាត (អ្នកផ្គត់ផ្គង់ប្រកាសខ្វះ)", "បានប្រកាស (អនុញ្ញាត)"), IF(AND(T3360=FALSE, U3360=FALSE, V3360=FALSE), "ព្យួរទុក (មិនមានទិន្នន័យ)", "ប្រកាសខុស (ព្យួរទុក)"))</f>
        <v/>
      </c>
      <c r="L3360" s="418" t="inlineStr"/>
      <c r="M3360" s="418" t="inlineStr"/>
      <c r="N3360" s="455" t="n"/>
      <c r="O3360" s="455">
        <f>IF(W3360&lt;0,AI3360,I3360)</f>
        <v/>
      </c>
      <c r="P3360" s="455">
        <f>I3360-O3360</f>
        <v/>
      </c>
      <c r="Q3360" s="418" t="n"/>
      <c r="R3360" s="418" t="inlineStr">
        <is>
          <t>2110010963</t>
        </is>
      </c>
      <c r="S3360" s="418" t="inlineStr"/>
      <c r="T3360" s="418">
        <f>R3360=S3360</f>
        <v/>
      </c>
      <c r="U3360" s="418">
        <f>AND(MONTH(F3360)=MONTH(Y3360), YEAR(F3360)=YEAR(Y3360))</f>
        <v/>
      </c>
      <c r="V3360" s="418">
        <f>AND(AC3360&lt;&gt;"", 'Company information'!D$4&lt;&gt;"", RIGHT(SUBSTITUTE(AC3360,"-",""),9)=RIGHT(SUBSTITUTE('Company information'!D$4,"-",""),9))</f>
        <v/>
      </c>
      <c r="W3360" s="418">
        <f>AI3360-I3360</f>
        <v/>
      </c>
      <c r="X3360" s="455" t="n"/>
      <c r="Y3360" s="417" t="n"/>
      <c r="Z3360" s="418" t="n"/>
      <c r="AA3360" s="418" t="n"/>
      <c r="AB3360" s="418" t="n"/>
      <c r="AC3360" s="418" t="n"/>
      <c r="AD3360" s="418" t="n"/>
      <c r="AE3360" s="455" t="n"/>
      <c r="AF3360" s="455" t="n"/>
      <c r="AG3360" s="455" t="n"/>
      <c r="AH3360" s="455" t="n"/>
      <c r="AI3360" s="455" t="n"/>
      <c r="AJ3360" s="455" t="n"/>
      <c r="AK3360" s="455" t="n"/>
      <c r="AL3360" s="455" t="n"/>
      <c r="AM3360" s="455" t="n"/>
      <c r="AN3360" s="455" t="n"/>
      <c r="AO3360" s="455" t="n"/>
      <c r="AP3360" s="455" t="n"/>
      <c r="AQ3360" s="455" t="n"/>
      <c r="AR3360" s="418" t="n"/>
      <c r="AS3360" s="418" t="n"/>
      <c r="AT3360" s="418" t="n"/>
    </row>
    <row r="3361">
      <c r="A3361" s="417" t="n">
        <v>3352</v>
      </c>
      <c r="B3361" s="418" t="inlineStr">
        <is>
          <t>Export Administration Fee</t>
        </is>
      </c>
      <c r="C3361" s="418" t="inlineStr">
        <is>
          <t>ឆាយ ដា ឡូយីស្ទីក</t>
        </is>
      </c>
      <c r="D3361" s="418" t="inlineStr">
        <is>
          <t>L001-100063098</t>
        </is>
      </c>
      <c r="E3361" s="418" t="inlineStr">
        <is>
          <t>2110010574</t>
        </is>
      </c>
      <c r="F3361" s="419" t="n">
        <v>44296</v>
      </c>
      <c r="G3361" s="420" t="n">
        <v>89352</v>
      </c>
      <c r="H3361" s="418" t="n"/>
      <c r="I3361" s="455" t="n">
        <v>89352</v>
      </c>
      <c r="J3361" s="418">
        <f>IF(L3361&lt;&gt;"",L3361,K3361)</f>
        <v/>
      </c>
      <c r="K3361" s="418">
        <f>IF(AND(T3361=TRUE, U3361=TRUE, V3361=TRUE), IF(W3361&lt;-0.05, "អនុញ្ញាត (អ្នកផ្គត់ផ្គង់ប្រកាសខ្វះ)", "បានប្រកាស (អនុញ្ញាត)"), IF(AND(T3361=FALSE, U3361=FALSE, V3361=FALSE), "ព្យួរទុក (មិនមានទិន្នន័យ)", "ប្រកាសខុស (ព្យួរទុក)"))</f>
        <v/>
      </c>
      <c r="L3361" s="418" t="inlineStr"/>
      <c r="M3361" s="418" t="inlineStr"/>
      <c r="N3361" s="455" t="n"/>
      <c r="O3361" s="455">
        <f>IF(W3361&lt;0,AI3361,I3361)</f>
        <v/>
      </c>
      <c r="P3361" s="455">
        <f>I3361-O3361</f>
        <v/>
      </c>
      <c r="Q3361" s="418" t="n"/>
      <c r="R3361" s="418" t="inlineStr">
        <is>
          <t>2110010574</t>
        </is>
      </c>
      <c r="S3361" s="418" t="inlineStr"/>
      <c r="T3361" s="418">
        <f>R3361=S3361</f>
        <v/>
      </c>
      <c r="U3361" s="418">
        <f>AND(MONTH(F3361)=MONTH(Y3361), YEAR(F3361)=YEAR(Y3361))</f>
        <v/>
      </c>
      <c r="V3361" s="418">
        <f>AND(AC3361&lt;&gt;"", 'Company information'!D$4&lt;&gt;"", RIGHT(SUBSTITUTE(AC3361,"-",""),9)=RIGHT(SUBSTITUTE('Company information'!D$4,"-",""),9))</f>
        <v/>
      </c>
      <c r="W3361" s="418">
        <f>AI3361-I3361</f>
        <v/>
      </c>
      <c r="X3361" s="455" t="n"/>
      <c r="Y3361" s="417" t="n"/>
      <c r="Z3361" s="418" t="n"/>
      <c r="AA3361" s="418" t="n"/>
      <c r="AB3361" s="418" t="n"/>
      <c r="AC3361" s="418" t="n"/>
      <c r="AD3361" s="418" t="n"/>
      <c r="AE3361" s="455" t="n"/>
      <c r="AF3361" s="455" t="n"/>
      <c r="AG3361" s="455" t="n"/>
      <c r="AH3361" s="455" t="n"/>
      <c r="AI3361" s="455" t="n"/>
      <c r="AJ3361" s="455" t="n"/>
      <c r="AK3361" s="455" t="n"/>
      <c r="AL3361" s="455" t="n"/>
      <c r="AM3361" s="455" t="n"/>
      <c r="AN3361" s="455" t="n"/>
      <c r="AO3361" s="455" t="n"/>
      <c r="AP3361" s="455" t="n"/>
      <c r="AQ3361" s="455" t="n"/>
      <c r="AR3361" s="418" t="n"/>
      <c r="AS3361" s="418" t="n"/>
      <c r="AT3361" s="418" t="n"/>
    </row>
    <row r="3362">
      <c r="A3362" s="417" t="n">
        <v>3353</v>
      </c>
      <c r="B3362" s="418" t="inlineStr">
        <is>
          <t>Terminal Handling</t>
        </is>
      </c>
      <c r="C3362" s="418" t="inlineStr">
        <is>
          <t>អេវើរហ្គ្រីន ស៊ីបភីង សឺវីស (ខេមបូឌា) ឯ.ក</t>
        </is>
      </c>
      <c r="D3362" s="418" t="inlineStr">
        <is>
          <t>L001-901705421</t>
        </is>
      </c>
      <c r="E3362" s="418" t="inlineStr">
        <is>
          <t>IY21008722</t>
        </is>
      </c>
      <c r="F3362" s="419" t="n">
        <v>44510</v>
      </c>
      <c r="G3362" s="420" t="n">
        <v>120242</v>
      </c>
      <c r="H3362" s="418" t="n"/>
      <c r="I3362" s="455" t="n">
        <v>120242</v>
      </c>
      <c r="J3362" s="418">
        <f>IF(L3362&lt;&gt;"",L3362,K3362)</f>
        <v/>
      </c>
      <c r="K3362" s="418">
        <f>IF(AND(T3362=TRUE, U3362=TRUE, V3362=TRUE), IF(W3362&lt;-0.05, "អនុញ្ញាត (អ្នកផ្គត់ផ្គង់ប្រកាសខ្វះ)", "បានប្រកាស (អនុញ្ញាត)"), IF(AND(T3362=FALSE, U3362=FALSE, V3362=FALSE), "ព្យួរទុក (មិនមានទិន្នន័យ)", "ប្រកាសខុស (ព្យួរទុក)"))</f>
        <v/>
      </c>
      <c r="L3362" s="418" t="inlineStr"/>
      <c r="M3362" s="418" t="inlineStr"/>
      <c r="N3362" s="455" t="n"/>
      <c r="O3362" s="455">
        <f>IF(W3362&lt;0,AI3362,I3362)</f>
        <v/>
      </c>
      <c r="P3362" s="455">
        <f>I3362-O3362</f>
        <v/>
      </c>
      <c r="Q3362" s="418" t="n"/>
      <c r="R3362" s="418" t="inlineStr">
        <is>
          <t>IY21008722</t>
        </is>
      </c>
      <c r="S3362" s="418" t="inlineStr"/>
      <c r="T3362" s="418">
        <f>R3362=S3362</f>
        <v/>
      </c>
      <c r="U3362" s="418">
        <f>AND(MONTH(F3362)=MONTH(Y3362), YEAR(F3362)=YEAR(Y3362))</f>
        <v/>
      </c>
      <c r="V3362" s="418">
        <f>AND(AC3362&lt;&gt;"", 'Company information'!D$4&lt;&gt;"", RIGHT(SUBSTITUTE(AC3362,"-",""),9)=RIGHT(SUBSTITUTE('Company information'!D$4,"-",""),9))</f>
        <v/>
      </c>
      <c r="W3362" s="418">
        <f>AI3362-I3362</f>
        <v/>
      </c>
      <c r="X3362" s="455" t="n"/>
      <c r="Y3362" s="417" t="n"/>
      <c r="Z3362" s="418" t="n"/>
      <c r="AA3362" s="418" t="n"/>
      <c r="AB3362" s="418" t="n"/>
      <c r="AC3362" s="418" t="n"/>
      <c r="AD3362" s="418" t="n"/>
      <c r="AE3362" s="455" t="n"/>
      <c r="AF3362" s="455" t="n"/>
      <c r="AG3362" s="455" t="n"/>
      <c r="AH3362" s="455" t="n"/>
      <c r="AI3362" s="455" t="n"/>
      <c r="AJ3362" s="455" t="n"/>
      <c r="AK3362" s="455" t="n"/>
      <c r="AL3362" s="455" t="n"/>
      <c r="AM3362" s="455" t="n"/>
      <c r="AN3362" s="455" t="n"/>
      <c r="AO3362" s="455" t="n"/>
      <c r="AP3362" s="455" t="n"/>
      <c r="AQ3362" s="455" t="n"/>
      <c r="AR3362" s="418" t="n"/>
      <c r="AS3362" s="418" t="n"/>
      <c r="AT3362" s="418" t="n"/>
    </row>
    <row r="3363">
      <c r="A3363" s="417" t="n">
        <v>3354</v>
      </c>
      <c r="B3363" s="418" t="inlineStr">
        <is>
          <t>Clearance Trucking Fee</t>
        </is>
      </c>
      <c r="C3363" s="418" t="inlineStr">
        <is>
          <t>56ប៊ី-លីង សឹបផ្លាយ ឆេន មេនេចម៉ិន ឯ.ក</t>
        </is>
      </c>
      <c r="D3363" s="418" t="inlineStr">
        <is>
          <t>K004-902004795</t>
        </is>
      </c>
      <c r="E3363" s="418" t="inlineStr">
        <is>
          <t>IN202110-0581</t>
        </is>
      </c>
      <c r="F3363" s="419" t="n">
        <v>44491</v>
      </c>
      <c r="G3363" s="420" t="n">
        <v>14256</v>
      </c>
      <c r="H3363" s="418" t="n"/>
      <c r="I3363" s="455" t="n">
        <v>14256</v>
      </c>
      <c r="J3363" s="418">
        <f>IF(L3363&lt;&gt;"",L3363,K3363)</f>
        <v/>
      </c>
      <c r="K3363" s="418">
        <f>IF(AND(T3363=TRUE, U3363=TRUE, V3363=TRUE), IF(W3363&lt;-0.05, "អនុញ្ញាត (អ្នកផ្គត់ផ្គង់ប្រកាសខ្វះ)", "បានប្រកាស (អនុញ្ញាត)"), IF(AND(T3363=FALSE, U3363=FALSE, V3363=FALSE), "ព្យួរទុក (មិនមានទិន្នន័យ)", "ប្រកាសខុស (ព្យួរទុក)"))</f>
        <v/>
      </c>
      <c r="L3363" s="418" t="inlineStr"/>
      <c r="M3363" s="418" t="inlineStr"/>
      <c r="N3363" s="455" t="n"/>
      <c r="O3363" s="455">
        <f>IF(W3363&lt;0,AI3363,I3363)</f>
        <v/>
      </c>
      <c r="P3363" s="455">
        <f>I3363-O3363</f>
        <v/>
      </c>
      <c r="Q3363" s="418" t="n"/>
      <c r="R3363" s="418" t="inlineStr">
        <is>
          <t>IN202110-0581</t>
        </is>
      </c>
      <c r="S3363" s="418" t="inlineStr"/>
      <c r="T3363" s="418">
        <f>R3363=S3363</f>
        <v/>
      </c>
      <c r="U3363" s="418">
        <f>AND(MONTH(F3363)=MONTH(Y3363), YEAR(F3363)=YEAR(Y3363))</f>
        <v/>
      </c>
      <c r="V3363" s="418">
        <f>AND(AC3363&lt;&gt;"", 'Company information'!D$4&lt;&gt;"", RIGHT(SUBSTITUTE(AC3363,"-",""),9)=RIGHT(SUBSTITUTE('Company information'!D$4,"-",""),9))</f>
        <v/>
      </c>
      <c r="W3363" s="418">
        <f>AI3363-I3363</f>
        <v/>
      </c>
      <c r="X3363" s="455" t="n"/>
      <c r="Y3363" s="417" t="n"/>
      <c r="Z3363" s="418" t="n"/>
      <c r="AA3363" s="418" t="n"/>
      <c r="AB3363" s="418" t="n"/>
      <c r="AC3363" s="418" t="n"/>
      <c r="AD3363" s="418" t="n"/>
      <c r="AE3363" s="455" t="n"/>
      <c r="AF3363" s="455" t="n"/>
      <c r="AG3363" s="455" t="n"/>
      <c r="AH3363" s="455" t="n"/>
      <c r="AI3363" s="455" t="n"/>
      <c r="AJ3363" s="455" t="n"/>
      <c r="AK3363" s="455" t="n"/>
      <c r="AL3363" s="455" t="n"/>
      <c r="AM3363" s="455" t="n"/>
      <c r="AN3363" s="455" t="n"/>
      <c r="AO3363" s="455" t="n"/>
      <c r="AP3363" s="455" t="n"/>
      <c r="AQ3363" s="455" t="n"/>
      <c r="AR3363" s="418" t="n"/>
      <c r="AS3363" s="418" t="n"/>
      <c r="AT3363" s="418" t="n"/>
    </row>
    <row r="3364">
      <c r="A3364" s="417" t="n">
        <v>3355</v>
      </c>
      <c r="B3364" s="418" t="inlineStr">
        <is>
          <t>Documentation and Terminal handing service</t>
        </is>
      </c>
      <c r="C3364" s="418" t="inlineStr">
        <is>
          <t>មើស្គ (ខេមបូឌា)</t>
        </is>
      </c>
      <c r="D3364" s="418" t="inlineStr">
        <is>
          <t>L001-100045200</t>
        </is>
      </c>
      <c r="E3364" s="418" t="inlineStr">
        <is>
          <t>5995880891</t>
        </is>
      </c>
      <c r="F3364" s="419" t="n">
        <v>44206</v>
      </c>
      <c r="G3364" s="420" t="n">
        <v>412795</v>
      </c>
      <c r="H3364" s="418" t="n"/>
      <c r="I3364" s="455" t="n">
        <v>412795</v>
      </c>
      <c r="J3364" s="418">
        <f>IF(L3364&lt;&gt;"",L3364,K3364)</f>
        <v/>
      </c>
      <c r="K3364" s="418">
        <f>IF(AND(T3364=TRUE, U3364=TRUE, V3364=TRUE), IF(W3364&lt;-0.05, "អនុញ្ញាត (អ្នកផ្គត់ផ្គង់ប្រកាសខ្វះ)", "បានប្រកាស (អនុញ្ញាត)"), IF(AND(T3364=FALSE, U3364=FALSE, V3364=FALSE), "ព្យួរទុក (មិនមានទិន្នន័យ)", "ប្រកាសខុស (ព្យួរទុក)"))</f>
        <v/>
      </c>
      <c r="L3364" s="418" t="inlineStr"/>
      <c r="M3364" s="418" t="inlineStr"/>
      <c r="N3364" s="455" t="n"/>
      <c r="O3364" s="455">
        <f>IF(W3364&lt;0,AI3364,I3364)</f>
        <v/>
      </c>
      <c r="P3364" s="455">
        <f>I3364-O3364</f>
        <v/>
      </c>
      <c r="Q3364" s="418" t="n"/>
      <c r="R3364" s="418" t="inlineStr">
        <is>
          <t>5995880891</t>
        </is>
      </c>
      <c r="S3364" s="418" t="inlineStr"/>
      <c r="T3364" s="418">
        <f>R3364=S3364</f>
        <v/>
      </c>
      <c r="U3364" s="418">
        <f>AND(MONTH(F3364)=MONTH(Y3364), YEAR(F3364)=YEAR(Y3364))</f>
        <v/>
      </c>
      <c r="V3364" s="418">
        <f>AND(AC3364&lt;&gt;"", 'Company information'!D$4&lt;&gt;"", RIGHT(SUBSTITUTE(AC3364,"-",""),9)=RIGHT(SUBSTITUTE('Company information'!D$4,"-",""),9))</f>
        <v/>
      </c>
      <c r="W3364" s="418">
        <f>AI3364-I3364</f>
        <v/>
      </c>
      <c r="X3364" s="455" t="n"/>
      <c r="Y3364" s="417" t="n"/>
      <c r="Z3364" s="418" t="n"/>
      <c r="AA3364" s="418" t="n"/>
      <c r="AB3364" s="418" t="n"/>
      <c r="AC3364" s="418" t="n"/>
      <c r="AD3364" s="418" t="n"/>
      <c r="AE3364" s="455" t="n"/>
      <c r="AF3364" s="455" t="n"/>
      <c r="AG3364" s="455" t="n"/>
      <c r="AH3364" s="455" t="n"/>
      <c r="AI3364" s="455" t="n"/>
      <c r="AJ3364" s="455" t="n"/>
      <c r="AK3364" s="455" t="n"/>
      <c r="AL3364" s="455" t="n"/>
      <c r="AM3364" s="455" t="n"/>
      <c r="AN3364" s="455" t="n"/>
      <c r="AO3364" s="455" t="n"/>
      <c r="AP3364" s="455" t="n"/>
      <c r="AQ3364" s="455" t="n"/>
      <c r="AR3364" s="418" t="n"/>
      <c r="AS3364" s="418" t="n"/>
      <c r="AT3364" s="418" t="n"/>
    </row>
    <row r="3365">
      <c r="A3365" s="417" t="n">
        <v>3356</v>
      </c>
      <c r="B3365" s="418" t="inlineStr">
        <is>
          <t>Clearance Trucking Fee</t>
        </is>
      </c>
      <c r="C3365" s="418" t="inlineStr">
        <is>
          <t>56ប៊ី-លីង សឹបផ្លាយ ឆេន មេនេចម៉ិន ឯ.ក</t>
        </is>
      </c>
      <c r="D3365" s="418" t="inlineStr">
        <is>
          <t>K004-902004795</t>
        </is>
      </c>
      <c r="E3365" s="418" t="inlineStr">
        <is>
          <t>IN202110-0580</t>
        </is>
      </c>
      <c r="F3365" s="419" t="n">
        <v>44491</v>
      </c>
      <c r="G3365" s="420" t="n">
        <v>57022</v>
      </c>
      <c r="H3365" s="418" t="n"/>
      <c r="I3365" s="455" t="n">
        <v>57022</v>
      </c>
      <c r="J3365" s="418">
        <f>IF(L3365&lt;&gt;"",L3365,K3365)</f>
        <v/>
      </c>
      <c r="K3365" s="418">
        <f>IF(AND(T3365=TRUE, U3365=TRUE, V3365=TRUE), IF(W3365&lt;-0.05, "អនុញ្ញាត (អ្នកផ្គត់ផ្គង់ប្រកាសខ្វះ)", "បានប្រកាស (អនុញ្ញាត)"), IF(AND(T3365=FALSE, U3365=FALSE, V3365=FALSE), "ព្យួរទុក (មិនមានទិន្នន័យ)", "ប្រកាសខុស (ព្យួរទុក)"))</f>
        <v/>
      </c>
      <c r="L3365" s="418" t="inlineStr"/>
      <c r="M3365" s="418" t="inlineStr"/>
      <c r="N3365" s="455" t="n"/>
      <c r="O3365" s="455">
        <f>IF(W3365&lt;0,AI3365,I3365)</f>
        <v/>
      </c>
      <c r="P3365" s="455">
        <f>I3365-O3365</f>
        <v/>
      </c>
      <c r="Q3365" s="418" t="n"/>
      <c r="R3365" s="418" t="inlineStr">
        <is>
          <t>IN202110-0580</t>
        </is>
      </c>
      <c r="S3365" s="418" t="inlineStr"/>
      <c r="T3365" s="418">
        <f>R3365=S3365</f>
        <v/>
      </c>
      <c r="U3365" s="418">
        <f>AND(MONTH(F3365)=MONTH(Y3365), YEAR(F3365)=YEAR(Y3365))</f>
        <v/>
      </c>
      <c r="V3365" s="418">
        <f>AND(AC3365&lt;&gt;"", 'Company information'!D$4&lt;&gt;"", RIGHT(SUBSTITUTE(AC3365,"-",""),9)=RIGHT(SUBSTITUTE('Company information'!D$4,"-",""),9))</f>
        <v/>
      </c>
      <c r="W3365" s="418">
        <f>AI3365-I3365</f>
        <v/>
      </c>
      <c r="X3365" s="455" t="n"/>
      <c r="Y3365" s="417" t="n"/>
      <c r="Z3365" s="418" t="n"/>
      <c r="AA3365" s="418" t="n"/>
      <c r="AB3365" s="418" t="n"/>
      <c r="AC3365" s="418" t="n"/>
      <c r="AD3365" s="418" t="n"/>
      <c r="AE3365" s="455" t="n"/>
      <c r="AF3365" s="455" t="n"/>
      <c r="AG3365" s="455" t="n"/>
      <c r="AH3365" s="455" t="n"/>
      <c r="AI3365" s="455" t="n"/>
      <c r="AJ3365" s="455" t="n"/>
      <c r="AK3365" s="455" t="n"/>
      <c r="AL3365" s="455" t="n"/>
      <c r="AM3365" s="455" t="n"/>
      <c r="AN3365" s="455" t="n"/>
      <c r="AO3365" s="455" t="n"/>
      <c r="AP3365" s="455" t="n"/>
      <c r="AQ3365" s="455" t="n"/>
      <c r="AR3365" s="418" t="n"/>
      <c r="AS3365" s="418" t="n"/>
      <c r="AT3365" s="418" t="n"/>
    </row>
    <row r="3366">
      <c r="A3366" s="417" t="n">
        <v>3357</v>
      </c>
      <c r="B3366" s="418" t="inlineStr">
        <is>
          <t>EIB, EMF</t>
        </is>
      </c>
      <c r="C3366" s="418" t="inlineStr">
        <is>
          <t>អេសអាយធីស៊ី ខិនថេនើរ ឡាញ (ខេមបូឌា)</t>
        </is>
      </c>
      <c r="D3366" s="418" t="inlineStr">
        <is>
          <t>L001-107035863</t>
        </is>
      </c>
      <c r="E3366" s="418" t="inlineStr">
        <is>
          <t>SITC2021-018545</t>
        </is>
      </c>
      <c r="F3366" s="419" t="n">
        <v>44296</v>
      </c>
      <c r="G3366" s="420" t="n">
        <v>430440</v>
      </c>
      <c r="H3366" s="418" t="n"/>
      <c r="I3366" s="455" t="n">
        <v>430440</v>
      </c>
      <c r="J3366" s="418">
        <f>IF(L3366&lt;&gt;"",L3366,K3366)</f>
        <v/>
      </c>
      <c r="K3366" s="418">
        <f>IF(AND(T3366=TRUE, U3366=TRUE, V3366=TRUE), IF(W3366&lt;-0.05, "អនុញ្ញាត (អ្នកផ្គត់ផ្គង់ប្រកាសខ្វះ)", "បានប្រកាស (អនុញ្ញាត)"), IF(AND(T3366=FALSE, U3366=FALSE, V3366=FALSE), "ព្យួរទុក (មិនមានទិន្នន័យ)", "ប្រកាសខុស (ព្យួរទុក)"))</f>
        <v/>
      </c>
      <c r="L3366" s="418" t="inlineStr"/>
      <c r="M3366" s="418" t="inlineStr"/>
      <c r="N3366" s="455" t="n"/>
      <c r="O3366" s="455">
        <f>IF(W3366&lt;0,AI3366,I3366)</f>
        <v/>
      </c>
      <c r="P3366" s="455">
        <f>I3366-O3366</f>
        <v/>
      </c>
      <c r="Q3366" s="418" t="n"/>
      <c r="R3366" s="418" t="inlineStr">
        <is>
          <t>SITC2021-018545</t>
        </is>
      </c>
      <c r="S3366" s="418" t="inlineStr"/>
      <c r="T3366" s="418">
        <f>R3366=S3366</f>
        <v/>
      </c>
      <c r="U3366" s="418">
        <f>AND(MONTH(F3366)=MONTH(Y3366), YEAR(F3366)=YEAR(Y3366))</f>
        <v/>
      </c>
      <c r="V3366" s="418">
        <f>AND(AC3366&lt;&gt;"", 'Company information'!D$4&lt;&gt;"", RIGHT(SUBSTITUTE(AC3366,"-",""),9)=RIGHT(SUBSTITUTE('Company information'!D$4,"-",""),9))</f>
        <v/>
      </c>
      <c r="W3366" s="418">
        <f>AI3366-I3366</f>
        <v/>
      </c>
      <c r="X3366" s="455" t="n"/>
      <c r="Y3366" s="417" t="n"/>
      <c r="Z3366" s="418" t="n"/>
      <c r="AA3366" s="418" t="n"/>
      <c r="AB3366" s="418" t="n"/>
      <c r="AC3366" s="418" t="n"/>
      <c r="AD3366" s="418" t="n"/>
      <c r="AE3366" s="455" t="n"/>
      <c r="AF3366" s="455" t="n"/>
      <c r="AG3366" s="455" t="n"/>
      <c r="AH3366" s="455" t="n"/>
      <c r="AI3366" s="455" t="n"/>
      <c r="AJ3366" s="455" t="n"/>
      <c r="AK3366" s="455" t="n"/>
      <c r="AL3366" s="455" t="n"/>
      <c r="AM3366" s="455" t="n"/>
      <c r="AN3366" s="455" t="n"/>
      <c r="AO3366" s="455" t="n"/>
      <c r="AP3366" s="455" t="n"/>
      <c r="AQ3366" s="455" t="n"/>
      <c r="AR3366" s="418" t="n"/>
      <c r="AS3366" s="418" t="n"/>
      <c r="AT3366" s="418" t="n"/>
    </row>
    <row r="3367">
      <c r="A3367" s="417" t="n">
        <v>3358</v>
      </c>
      <c r="B3367" s="418" t="inlineStr">
        <is>
          <t>Clearance Trucking Fee</t>
        </is>
      </c>
      <c r="C3367" s="418" t="inlineStr">
        <is>
          <t>56ប៊ី-លីង សឹបផ្លាយ ឆេន មេនេចម៉ិន ឯ.ក</t>
        </is>
      </c>
      <c r="D3367" s="418" t="inlineStr">
        <is>
          <t>K004-902004795</t>
        </is>
      </c>
      <c r="E3367" s="418" t="inlineStr">
        <is>
          <t>IN202110-0579</t>
        </is>
      </c>
      <c r="F3367" s="419" t="n">
        <v>44491</v>
      </c>
      <c r="G3367" s="420" t="n">
        <v>28511</v>
      </c>
      <c r="H3367" s="418" t="n"/>
      <c r="I3367" s="455" t="n">
        <v>28511</v>
      </c>
      <c r="J3367" s="418">
        <f>IF(L3367&lt;&gt;"",L3367,K3367)</f>
        <v/>
      </c>
      <c r="K3367" s="418">
        <f>IF(AND(T3367=TRUE, U3367=TRUE, V3367=TRUE), IF(W3367&lt;-0.05, "អនុញ្ញាត (អ្នកផ្គត់ផ្គង់ប្រកាសខ្វះ)", "បានប្រកាស (អនុញ្ញាត)"), IF(AND(T3367=FALSE, U3367=FALSE, V3367=FALSE), "ព្យួរទុក (មិនមានទិន្នន័យ)", "ប្រកាសខុស (ព្យួរទុក)"))</f>
        <v/>
      </c>
      <c r="L3367" s="418" t="inlineStr"/>
      <c r="M3367" s="418" t="inlineStr"/>
      <c r="N3367" s="455" t="n"/>
      <c r="O3367" s="455">
        <f>IF(W3367&lt;0,AI3367,I3367)</f>
        <v/>
      </c>
      <c r="P3367" s="455">
        <f>I3367-O3367</f>
        <v/>
      </c>
      <c r="Q3367" s="418" t="n"/>
      <c r="R3367" s="418" t="inlineStr">
        <is>
          <t>IN202110-0579</t>
        </is>
      </c>
      <c r="S3367" s="418" t="inlineStr"/>
      <c r="T3367" s="418">
        <f>R3367=S3367</f>
        <v/>
      </c>
      <c r="U3367" s="418">
        <f>AND(MONTH(F3367)=MONTH(Y3367), YEAR(F3367)=YEAR(Y3367))</f>
        <v/>
      </c>
      <c r="V3367" s="418">
        <f>AND(AC3367&lt;&gt;"", 'Company information'!D$4&lt;&gt;"", RIGHT(SUBSTITUTE(AC3367,"-",""),9)=RIGHT(SUBSTITUTE('Company information'!D$4,"-",""),9))</f>
        <v/>
      </c>
      <c r="W3367" s="418">
        <f>AI3367-I3367</f>
        <v/>
      </c>
      <c r="X3367" s="455" t="n"/>
      <c r="Y3367" s="417" t="n"/>
      <c r="Z3367" s="418" t="n"/>
      <c r="AA3367" s="418" t="n"/>
      <c r="AB3367" s="418" t="n"/>
      <c r="AC3367" s="418" t="n"/>
      <c r="AD3367" s="418" t="n"/>
      <c r="AE3367" s="455" t="n"/>
      <c r="AF3367" s="455" t="n"/>
      <c r="AG3367" s="455" t="n"/>
      <c r="AH3367" s="455" t="n"/>
      <c r="AI3367" s="455" t="n"/>
      <c r="AJ3367" s="455" t="n"/>
      <c r="AK3367" s="455" t="n"/>
      <c r="AL3367" s="455" t="n"/>
      <c r="AM3367" s="455" t="n"/>
      <c r="AN3367" s="455" t="n"/>
      <c r="AO3367" s="455" t="n"/>
      <c r="AP3367" s="455" t="n"/>
      <c r="AQ3367" s="455" t="n"/>
      <c r="AR3367" s="418" t="n"/>
      <c r="AS3367" s="418" t="n"/>
      <c r="AT3367" s="418" t="n"/>
    </row>
    <row r="3368">
      <c r="A3368" s="417" t="n">
        <v>3359</v>
      </c>
      <c r="B3368" s="418" t="inlineStr">
        <is>
          <t>Clearance Trucking Fee</t>
        </is>
      </c>
      <c r="C3368" s="418" t="inlineStr">
        <is>
          <t>56ប៊ី-លីង សឹបផ្លាយ ឆេន មេនេចម៉ិន ឯ.ក</t>
        </is>
      </c>
      <c r="D3368" s="418" t="inlineStr">
        <is>
          <t>K004-902004795</t>
        </is>
      </c>
      <c r="E3368" s="418" t="inlineStr">
        <is>
          <t>IN202110-0578</t>
        </is>
      </c>
      <c r="F3368" s="419" t="n">
        <v>44491</v>
      </c>
      <c r="G3368" s="420" t="n">
        <v>1063053</v>
      </c>
      <c r="H3368" s="418" t="n"/>
      <c r="I3368" s="455" t="n">
        <v>1063053</v>
      </c>
      <c r="J3368" s="418">
        <f>IF(L3368&lt;&gt;"",L3368,K3368)</f>
        <v/>
      </c>
      <c r="K3368" s="418">
        <f>IF(AND(T3368=TRUE, U3368=TRUE, V3368=TRUE), IF(W3368&lt;-0.05, "អនុញ្ញាត (អ្នកផ្គត់ផ្គង់ប្រកាសខ្វះ)", "បានប្រកាស (អនុញ្ញាត)"), IF(AND(T3368=FALSE, U3368=FALSE, V3368=FALSE), "ព្យួរទុក (មិនមានទិន្នន័យ)", "ប្រកាសខុស (ព្យួរទុក)"))</f>
        <v/>
      </c>
      <c r="L3368" s="418" t="inlineStr"/>
      <c r="M3368" s="418" t="inlineStr"/>
      <c r="N3368" s="455" t="n"/>
      <c r="O3368" s="455">
        <f>IF(W3368&lt;0,AI3368,I3368)</f>
        <v/>
      </c>
      <c r="P3368" s="455">
        <f>I3368-O3368</f>
        <v/>
      </c>
      <c r="Q3368" s="418" t="n"/>
      <c r="R3368" s="418" t="inlineStr">
        <is>
          <t>IN202110-0578</t>
        </is>
      </c>
      <c r="S3368" s="418" t="inlineStr"/>
      <c r="T3368" s="418">
        <f>R3368=S3368</f>
        <v/>
      </c>
      <c r="U3368" s="418">
        <f>AND(MONTH(F3368)=MONTH(Y3368), YEAR(F3368)=YEAR(Y3368))</f>
        <v/>
      </c>
      <c r="V3368" s="418">
        <f>AND(AC3368&lt;&gt;"", 'Company information'!D$4&lt;&gt;"", RIGHT(SUBSTITUTE(AC3368,"-",""),9)=RIGHT(SUBSTITUTE('Company information'!D$4,"-",""),9))</f>
        <v/>
      </c>
      <c r="W3368" s="418">
        <f>AI3368-I3368</f>
        <v/>
      </c>
      <c r="X3368" s="455" t="n"/>
      <c r="Y3368" s="417" t="n"/>
      <c r="Z3368" s="418" t="n"/>
      <c r="AA3368" s="418" t="n"/>
      <c r="AB3368" s="418" t="n"/>
      <c r="AC3368" s="418" t="n"/>
      <c r="AD3368" s="418" t="n"/>
      <c r="AE3368" s="455" t="n"/>
      <c r="AF3368" s="455" t="n"/>
      <c r="AG3368" s="455" t="n"/>
      <c r="AH3368" s="455" t="n"/>
      <c r="AI3368" s="455" t="n"/>
      <c r="AJ3368" s="455" t="n"/>
      <c r="AK3368" s="455" t="n"/>
      <c r="AL3368" s="455" t="n"/>
      <c r="AM3368" s="455" t="n"/>
      <c r="AN3368" s="455" t="n"/>
      <c r="AO3368" s="455" t="n"/>
      <c r="AP3368" s="455" t="n"/>
      <c r="AQ3368" s="455" t="n"/>
      <c r="AR3368" s="418" t="n"/>
      <c r="AS3368" s="418" t="n"/>
      <c r="AT3368" s="418" t="n"/>
    </row>
    <row r="3369">
      <c r="A3369" s="417" t="n">
        <v>3360</v>
      </c>
      <c r="B3369" s="418" t="inlineStr">
        <is>
          <t>Clearance Trucking Fee</t>
        </is>
      </c>
      <c r="C3369" s="418" t="inlineStr">
        <is>
          <t>56ប៊ី-លីង សឹបផ្លាយ ឆេន មេនេចម៉ិន ឯ.ក</t>
        </is>
      </c>
      <c r="D3369" s="418" t="inlineStr">
        <is>
          <t>K004-902004795</t>
        </is>
      </c>
      <c r="E3369" s="418" t="inlineStr">
        <is>
          <t>IN202110-0569</t>
        </is>
      </c>
      <c r="F3369" s="419" t="n">
        <v>44483</v>
      </c>
      <c r="G3369" s="420" t="n">
        <v>338059</v>
      </c>
      <c r="H3369" s="418" t="n"/>
      <c r="I3369" s="455" t="n">
        <v>338059</v>
      </c>
      <c r="J3369" s="418">
        <f>IF(L3369&lt;&gt;"",L3369,K3369)</f>
        <v/>
      </c>
      <c r="K3369" s="418">
        <f>IF(AND(T3369=TRUE, U3369=TRUE, V3369=TRUE), IF(W3369&lt;-0.05, "អនុញ្ញាត (អ្នកផ្គត់ផ្គង់ប្រកាសខ្វះ)", "បានប្រកាស (អនុញ្ញាត)"), IF(AND(T3369=FALSE, U3369=FALSE, V3369=FALSE), "ព្យួរទុក (មិនមានទិន្នន័យ)", "ប្រកាសខុស (ព្យួរទុក)"))</f>
        <v/>
      </c>
      <c r="L3369" s="418" t="inlineStr"/>
      <c r="M3369" s="418" t="inlineStr"/>
      <c r="N3369" s="455" t="n"/>
      <c r="O3369" s="455">
        <f>IF(W3369&lt;0,AI3369,I3369)</f>
        <v/>
      </c>
      <c r="P3369" s="455">
        <f>I3369-O3369</f>
        <v/>
      </c>
      <c r="Q3369" s="418" t="n"/>
      <c r="R3369" s="418" t="inlineStr">
        <is>
          <t>IN202110-0569</t>
        </is>
      </c>
      <c r="S3369" s="418" t="inlineStr"/>
      <c r="T3369" s="418">
        <f>R3369=S3369</f>
        <v/>
      </c>
      <c r="U3369" s="418">
        <f>AND(MONTH(F3369)=MONTH(Y3369), YEAR(F3369)=YEAR(Y3369))</f>
        <v/>
      </c>
      <c r="V3369" s="418">
        <f>AND(AC3369&lt;&gt;"", 'Company information'!D$4&lt;&gt;"", RIGHT(SUBSTITUTE(AC3369,"-",""),9)=RIGHT(SUBSTITUTE('Company information'!D$4,"-",""),9))</f>
        <v/>
      </c>
      <c r="W3369" s="418">
        <f>AI3369-I3369</f>
        <v/>
      </c>
      <c r="X3369" s="455" t="n"/>
      <c r="Y3369" s="417" t="n"/>
      <c r="Z3369" s="418" t="n"/>
      <c r="AA3369" s="418" t="n"/>
      <c r="AB3369" s="418" t="n"/>
      <c r="AC3369" s="418" t="n"/>
      <c r="AD3369" s="418" t="n"/>
      <c r="AE3369" s="455" t="n"/>
      <c r="AF3369" s="455" t="n"/>
      <c r="AG3369" s="455" t="n"/>
      <c r="AH3369" s="455" t="n"/>
      <c r="AI3369" s="455" t="n"/>
      <c r="AJ3369" s="455" t="n"/>
      <c r="AK3369" s="455" t="n"/>
      <c r="AL3369" s="455" t="n"/>
      <c r="AM3369" s="455" t="n"/>
      <c r="AN3369" s="455" t="n"/>
      <c r="AO3369" s="455" t="n"/>
      <c r="AP3369" s="455" t="n"/>
      <c r="AQ3369" s="455" t="n"/>
      <c r="AR3369" s="418" t="n"/>
      <c r="AS3369" s="418" t="n"/>
      <c r="AT3369" s="418" t="n"/>
    </row>
    <row r="3370">
      <c r="A3370" s="417" t="n">
        <v>3361</v>
      </c>
      <c r="B3370" s="418" t="inlineStr">
        <is>
          <t>Clearance Trucking Fee</t>
        </is>
      </c>
      <c r="C3370" s="418" t="inlineStr">
        <is>
          <t>56ប៊ី-លីង សឹបផ្លាយ ឆេន មេនេចម៉ិន ឯ.ក</t>
        </is>
      </c>
      <c r="D3370" s="418" t="inlineStr">
        <is>
          <t>K004-902004795</t>
        </is>
      </c>
      <c r="E3370" s="418" t="inlineStr">
        <is>
          <t>IN202110-0568</t>
        </is>
      </c>
      <c r="F3370" s="419" t="n">
        <v>44483</v>
      </c>
      <c r="G3370" s="420" t="n">
        <v>590585</v>
      </c>
      <c r="H3370" s="418" t="n"/>
      <c r="I3370" s="455" t="n">
        <v>590585</v>
      </c>
      <c r="J3370" s="418">
        <f>IF(L3370&lt;&gt;"",L3370,K3370)</f>
        <v/>
      </c>
      <c r="K3370" s="418">
        <f>IF(AND(T3370=TRUE, U3370=TRUE, V3370=TRUE), IF(W3370&lt;-0.05, "អនុញ្ញាត (អ្នកផ្គត់ផ្គង់ប្រកាសខ្វះ)", "បានប្រកាស (អនុញ្ញាត)"), IF(AND(T3370=FALSE, U3370=FALSE, V3370=FALSE), "ព្យួរទុក (មិនមានទិន្នន័យ)", "ប្រកាសខុស (ព្យួរទុក)"))</f>
        <v/>
      </c>
      <c r="L3370" s="418" t="inlineStr"/>
      <c r="M3370" s="418" t="inlineStr"/>
      <c r="N3370" s="455" t="n"/>
      <c r="O3370" s="455">
        <f>IF(W3370&lt;0,AI3370,I3370)</f>
        <v/>
      </c>
      <c r="P3370" s="455">
        <f>I3370-O3370</f>
        <v/>
      </c>
      <c r="Q3370" s="418" t="n"/>
      <c r="R3370" s="418" t="inlineStr">
        <is>
          <t>IN202110-0568</t>
        </is>
      </c>
      <c r="S3370" s="418" t="inlineStr"/>
      <c r="T3370" s="418">
        <f>R3370=S3370</f>
        <v/>
      </c>
      <c r="U3370" s="418">
        <f>AND(MONTH(F3370)=MONTH(Y3370), YEAR(F3370)=YEAR(Y3370))</f>
        <v/>
      </c>
      <c r="V3370" s="418">
        <f>AND(AC3370&lt;&gt;"", 'Company information'!D$4&lt;&gt;"", RIGHT(SUBSTITUTE(AC3370,"-",""),9)=RIGHT(SUBSTITUTE('Company information'!D$4,"-",""),9))</f>
        <v/>
      </c>
      <c r="W3370" s="418">
        <f>AI3370-I3370</f>
        <v/>
      </c>
      <c r="X3370" s="455" t="n"/>
      <c r="Y3370" s="417" t="n"/>
      <c r="Z3370" s="418" t="n"/>
      <c r="AA3370" s="418" t="n"/>
      <c r="AB3370" s="418" t="n"/>
      <c r="AC3370" s="418" t="n"/>
      <c r="AD3370" s="418" t="n"/>
      <c r="AE3370" s="455" t="n"/>
      <c r="AF3370" s="455" t="n"/>
      <c r="AG3370" s="455" t="n"/>
      <c r="AH3370" s="455" t="n"/>
      <c r="AI3370" s="455" t="n"/>
      <c r="AJ3370" s="455" t="n"/>
      <c r="AK3370" s="455" t="n"/>
      <c r="AL3370" s="455" t="n"/>
      <c r="AM3370" s="455" t="n"/>
      <c r="AN3370" s="455" t="n"/>
      <c r="AO3370" s="455" t="n"/>
      <c r="AP3370" s="455" t="n"/>
      <c r="AQ3370" s="455" t="n"/>
      <c r="AR3370" s="418" t="n"/>
      <c r="AS3370" s="418" t="n"/>
      <c r="AT3370" s="418" t="n"/>
    </row>
    <row r="3371">
      <c r="A3371" s="417" t="n">
        <v>3362</v>
      </c>
      <c r="B3371" s="418" t="inlineStr">
        <is>
          <t>Clearance Trucking Fee</t>
        </is>
      </c>
      <c r="C3371" s="418" t="inlineStr">
        <is>
          <t>56ប៊ី-លីង សឹបផ្លាយ ឆេន មេនេចម៉ិន ឯ.ក</t>
        </is>
      </c>
      <c r="D3371" s="418" t="inlineStr">
        <is>
          <t>K004-902004795</t>
        </is>
      </c>
      <c r="E3371" s="418" t="inlineStr">
        <is>
          <t>IN202110-0567</t>
        </is>
      </c>
      <c r="F3371" s="419" t="n">
        <v>44483</v>
      </c>
      <c r="G3371" s="420" t="n">
        <v>313621</v>
      </c>
      <c r="H3371" s="418" t="n"/>
      <c r="I3371" s="455" t="n">
        <v>313621</v>
      </c>
      <c r="J3371" s="418">
        <f>IF(L3371&lt;&gt;"",L3371,K3371)</f>
        <v/>
      </c>
      <c r="K3371" s="418">
        <f>IF(AND(T3371=TRUE, U3371=TRUE, V3371=TRUE), IF(W3371&lt;-0.05, "អនុញ្ញាត (អ្នកផ្គត់ផ្គង់ប្រកាសខ្វះ)", "បានប្រកាស (អនុញ្ញាត)"), IF(AND(T3371=FALSE, U3371=FALSE, V3371=FALSE), "ព្យួរទុក (មិនមានទិន្នន័យ)", "ប្រកាសខុស (ព្យួរទុក)"))</f>
        <v/>
      </c>
      <c r="L3371" s="418" t="inlineStr"/>
      <c r="M3371" s="418" t="inlineStr"/>
      <c r="N3371" s="455" t="n"/>
      <c r="O3371" s="455">
        <f>IF(W3371&lt;0,AI3371,I3371)</f>
        <v/>
      </c>
      <c r="P3371" s="455">
        <f>I3371-O3371</f>
        <v/>
      </c>
      <c r="Q3371" s="418" t="n"/>
      <c r="R3371" s="418" t="inlineStr">
        <is>
          <t>IN202110-0567</t>
        </is>
      </c>
      <c r="S3371" s="418" t="inlineStr"/>
      <c r="T3371" s="418">
        <f>R3371=S3371</f>
        <v/>
      </c>
      <c r="U3371" s="418">
        <f>AND(MONTH(F3371)=MONTH(Y3371), YEAR(F3371)=YEAR(Y3371))</f>
        <v/>
      </c>
      <c r="V3371" s="418">
        <f>AND(AC3371&lt;&gt;"", 'Company information'!D$4&lt;&gt;"", RIGHT(SUBSTITUTE(AC3371,"-",""),9)=RIGHT(SUBSTITUTE('Company information'!D$4,"-",""),9))</f>
        <v/>
      </c>
      <c r="W3371" s="418">
        <f>AI3371-I3371</f>
        <v/>
      </c>
      <c r="X3371" s="455" t="n"/>
      <c r="Y3371" s="417" t="n"/>
      <c r="Z3371" s="418" t="n"/>
      <c r="AA3371" s="418" t="n"/>
      <c r="AB3371" s="418" t="n"/>
      <c r="AC3371" s="418" t="n"/>
      <c r="AD3371" s="418" t="n"/>
      <c r="AE3371" s="455" t="n"/>
      <c r="AF3371" s="455" t="n"/>
      <c r="AG3371" s="455" t="n"/>
      <c r="AH3371" s="455" t="n"/>
      <c r="AI3371" s="455" t="n"/>
      <c r="AJ3371" s="455" t="n"/>
      <c r="AK3371" s="455" t="n"/>
      <c r="AL3371" s="455" t="n"/>
      <c r="AM3371" s="455" t="n"/>
      <c r="AN3371" s="455" t="n"/>
      <c r="AO3371" s="455" t="n"/>
      <c r="AP3371" s="455" t="n"/>
      <c r="AQ3371" s="455" t="n"/>
      <c r="AR3371" s="418" t="n"/>
      <c r="AS3371" s="418" t="n"/>
      <c r="AT3371" s="418" t="n"/>
    </row>
    <row r="3372">
      <c r="A3372" s="417" t="n">
        <v>3363</v>
      </c>
      <c r="B3372" s="418" t="inlineStr">
        <is>
          <t>Anmei HM-68 anti wear hydraulic oil 200L</t>
        </is>
      </c>
      <c r="C3372" s="418" t="inlineStr">
        <is>
          <t>ហ្សុង ខឺ ស៊ីន (ខេមបូឌា) ញូ អេនើជី ឯ.ក</t>
        </is>
      </c>
      <c r="D3372" s="418" t="inlineStr">
        <is>
          <t>K010-902003674</t>
        </is>
      </c>
      <c r="E3372" s="418" t="inlineStr">
        <is>
          <t>00018</t>
        </is>
      </c>
      <c r="F3372" s="419" t="n">
        <v>44489</v>
      </c>
      <c r="G3372" s="420" t="n">
        <v>2619045</v>
      </c>
      <c r="H3372" s="418" t="n"/>
      <c r="I3372" s="455" t="n">
        <v>2619045</v>
      </c>
      <c r="J3372" s="418">
        <f>IF(L3372&lt;&gt;"",L3372,K3372)</f>
        <v/>
      </c>
      <c r="K3372" s="418">
        <f>IF(AND(T3372=TRUE, U3372=TRUE, V3372=TRUE), IF(W3372&lt;-0.05, "អនុញ្ញាត (អ្នកផ្គត់ផ្គង់ប្រកាសខ្វះ)", "បានប្រកាស (អនុញ្ញាត)"), IF(AND(T3372=FALSE, U3372=FALSE, V3372=FALSE), "ព្យួរទុក (មិនមានទិន្នន័យ)", "ប្រកាសខុស (ព្យួរទុក)"))</f>
        <v/>
      </c>
      <c r="L3372" s="418" t="inlineStr"/>
      <c r="M3372" s="418" t="inlineStr"/>
      <c r="N3372" s="455" t="n"/>
      <c r="O3372" s="455">
        <f>IF(W3372&lt;0,AI3372,I3372)</f>
        <v/>
      </c>
      <c r="P3372" s="455">
        <f>I3372-O3372</f>
        <v/>
      </c>
      <c r="Q3372" s="418" t="n"/>
      <c r="R3372" s="418" t="inlineStr">
        <is>
          <t>00018</t>
        </is>
      </c>
      <c r="S3372" s="418" t="inlineStr"/>
      <c r="T3372" s="418">
        <f>R3372=S3372</f>
        <v/>
      </c>
      <c r="U3372" s="418">
        <f>AND(MONTH(F3372)=MONTH(Y3372), YEAR(F3372)=YEAR(Y3372))</f>
        <v/>
      </c>
      <c r="V3372" s="418">
        <f>AND(AC3372&lt;&gt;"", 'Company information'!D$4&lt;&gt;"", RIGHT(SUBSTITUTE(AC3372,"-",""),9)=RIGHT(SUBSTITUTE('Company information'!D$4,"-",""),9))</f>
        <v/>
      </c>
      <c r="W3372" s="418">
        <f>AI3372-I3372</f>
        <v/>
      </c>
      <c r="X3372" s="455" t="n"/>
      <c r="Y3372" s="417" t="n"/>
      <c r="Z3372" s="418" t="n"/>
      <c r="AA3372" s="418" t="n"/>
      <c r="AB3372" s="418" t="n"/>
      <c r="AC3372" s="418" t="n"/>
      <c r="AD3372" s="418" t="n"/>
      <c r="AE3372" s="455" t="n"/>
      <c r="AF3372" s="455" t="n"/>
      <c r="AG3372" s="455" t="n"/>
      <c r="AH3372" s="455" t="n"/>
      <c r="AI3372" s="455" t="n"/>
      <c r="AJ3372" s="455" t="n"/>
      <c r="AK3372" s="455" t="n"/>
      <c r="AL3372" s="455" t="n"/>
      <c r="AM3372" s="455" t="n"/>
      <c r="AN3372" s="455" t="n"/>
      <c r="AO3372" s="455" t="n"/>
      <c r="AP3372" s="455" t="n"/>
      <c r="AQ3372" s="455" t="n"/>
      <c r="AR3372" s="418" t="n"/>
      <c r="AS3372" s="418" t="n"/>
      <c r="AT3372" s="418" t="n"/>
    </row>
    <row r="3373">
      <c r="A3373" s="417" t="n">
        <v>3364</v>
      </c>
      <c r="B3373" s="418" t="inlineStr">
        <is>
          <t>G40 PET BLISTER COVER (26*17*2.3CM)</t>
        </is>
      </c>
      <c r="C3373" s="418" t="inlineStr">
        <is>
          <t>ខេមបូឌាន វ៉ាយភីស៊ី ត្រេឌីង ឯ.ក</t>
        </is>
      </c>
      <c r="D3373" s="418" t="inlineStr">
        <is>
          <t>B108-901904896</t>
        </is>
      </c>
      <c r="E3373" s="418" t="inlineStr">
        <is>
          <t>YPC2021/10-0012</t>
        </is>
      </c>
      <c r="F3373" s="419" t="n">
        <v>44489</v>
      </c>
      <c r="G3373" s="420" t="n">
        <v>5351830</v>
      </c>
      <c r="H3373" s="418" t="n"/>
      <c r="I3373" s="455" t="n">
        <v>5351830</v>
      </c>
      <c r="J3373" s="418">
        <f>IF(L3373&lt;&gt;"",L3373,K3373)</f>
        <v/>
      </c>
      <c r="K3373" s="418">
        <f>IF(AND(T3373=TRUE, U3373=TRUE, V3373=TRUE), IF(W3373&lt;-0.05, "អនុញ្ញាត (អ្នកផ្គត់ផ្គង់ប្រកាសខ្វះ)", "បានប្រកាស (អនុញ្ញាត)"), IF(AND(T3373=FALSE, U3373=FALSE, V3373=FALSE), "ព្យួរទុក (មិនមានទិន្នន័យ)", "ប្រកាសខុស (ព្យួរទុក)"))</f>
        <v/>
      </c>
      <c r="L3373" s="418" t="inlineStr"/>
      <c r="M3373" s="418" t="inlineStr"/>
      <c r="N3373" s="455" t="n"/>
      <c r="O3373" s="455">
        <f>IF(W3373&lt;0,AI3373,I3373)</f>
        <v/>
      </c>
      <c r="P3373" s="455">
        <f>I3373-O3373</f>
        <v/>
      </c>
      <c r="Q3373" s="418" t="n"/>
      <c r="R3373" s="418" t="inlineStr">
        <is>
          <t>YPC2021/10-0012</t>
        </is>
      </c>
      <c r="S3373" s="418" t="inlineStr"/>
      <c r="T3373" s="418">
        <f>R3373=S3373</f>
        <v/>
      </c>
      <c r="U3373" s="418">
        <f>AND(MONTH(F3373)=MONTH(Y3373), YEAR(F3373)=YEAR(Y3373))</f>
        <v/>
      </c>
      <c r="V3373" s="418">
        <f>AND(AC3373&lt;&gt;"", 'Company information'!D$4&lt;&gt;"", RIGHT(SUBSTITUTE(AC3373,"-",""),9)=RIGHT(SUBSTITUTE('Company information'!D$4,"-",""),9))</f>
        <v/>
      </c>
      <c r="W3373" s="418">
        <f>AI3373-I3373</f>
        <v/>
      </c>
      <c r="X3373" s="455" t="n"/>
      <c r="Y3373" s="417" t="n"/>
      <c r="Z3373" s="418" t="n"/>
      <c r="AA3373" s="418" t="n"/>
      <c r="AB3373" s="418" t="n"/>
      <c r="AC3373" s="418" t="n"/>
      <c r="AD3373" s="418" t="n"/>
      <c r="AE3373" s="455" t="n"/>
      <c r="AF3373" s="455" t="n"/>
      <c r="AG3373" s="455" t="n"/>
      <c r="AH3373" s="455" t="n"/>
      <c r="AI3373" s="455" t="n"/>
      <c r="AJ3373" s="455" t="n"/>
      <c r="AK3373" s="455" t="n"/>
      <c r="AL3373" s="455" t="n"/>
      <c r="AM3373" s="455" t="n"/>
      <c r="AN3373" s="455" t="n"/>
      <c r="AO3373" s="455" t="n"/>
      <c r="AP3373" s="455" t="n"/>
      <c r="AQ3373" s="455" t="n"/>
      <c r="AR3373" s="418" t="n"/>
      <c r="AS3373" s="418" t="n"/>
      <c r="AT3373" s="418" t="n"/>
    </row>
    <row r="3374">
      <c r="A3374" s="417" t="n">
        <v>3365</v>
      </c>
      <c r="B3374" s="418" t="inlineStr">
        <is>
          <t>ក្រដាសកាតុង</t>
        </is>
      </c>
      <c r="C3374" s="418" t="inlineStr">
        <is>
          <t>យី មីង ភែកឃីជីង ឯ.ក</t>
        </is>
      </c>
      <c r="D3374" s="418" t="inlineStr">
        <is>
          <t>B108-902101335</t>
        </is>
      </c>
      <c r="E3374" s="418" t="inlineStr">
        <is>
          <t>YM-0004</t>
        </is>
      </c>
      <c r="F3374" s="419" t="n">
        <v>44500</v>
      </c>
      <c r="G3374" s="420" t="n">
        <v>9854672</v>
      </c>
      <c r="H3374" s="418" t="n"/>
      <c r="I3374" s="455" t="n">
        <v>9854672</v>
      </c>
      <c r="J3374" s="418">
        <f>IF(L3374&lt;&gt;"",L3374,K3374)</f>
        <v/>
      </c>
      <c r="K3374" s="418">
        <f>IF(AND(T3374=TRUE, U3374=TRUE, V3374=TRUE), IF(W3374&lt;-0.05, "អនុញ្ញាត (អ្នកផ្គត់ផ្គង់ប្រកាសខ្វះ)", "បានប្រកាស (អនុញ្ញាត)"), IF(AND(T3374=FALSE, U3374=FALSE, V3374=FALSE), "ព្យួរទុក (មិនមានទិន្នន័យ)", "ប្រកាសខុស (ព្យួរទុក)"))</f>
        <v/>
      </c>
      <c r="L3374" s="418" t="inlineStr"/>
      <c r="M3374" s="418" t="inlineStr"/>
      <c r="N3374" s="455" t="n"/>
      <c r="O3374" s="455">
        <f>IF(W3374&lt;0,AI3374,I3374)</f>
        <v/>
      </c>
      <c r="P3374" s="455">
        <f>I3374-O3374</f>
        <v/>
      </c>
      <c r="Q3374" s="418" t="n"/>
      <c r="R3374" s="418" t="inlineStr">
        <is>
          <t>YM-0004</t>
        </is>
      </c>
      <c r="S3374" s="418" t="inlineStr"/>
      <c r="T3374" s="418">
        <f>R3374=S3374</f>
        <v/>
      </c>
      <c r="U3374" s="418">
        <f>AND(MONTH(F3374)=MONTH(Y3374), YEAR(F3374)=YEAR(Y3374))</f>
        <v/>
      </c>
      <c r="V3374" s="418">
        <f>AND(AC3374&lt;&gt;"", 'Company information'!D$4&lt;&gt;"", RIGHT(SUBSTITUTE(AC3374,"-",""),9)=RIGHT(SUBSTITUTE('Company information'!D$4,"-",""),9))</f>
        <v/>
      </c>
      <c r="W3374" s="418">
        <f>AI3374-I3374</f>
        <v/>
      </c>
      <c r="X3374" s="455" t="n"/>
      <c r="Y3374" s="417" t="n"/>
      <c r="Z3374" s="418" t="n"/>
      <c r="AA3374" s="418" t="n"/>
      <c r="AB3374" s="418" t="n"/>
      <c r="AC3374" s="418" t="n"/>
      <c r="AD3374" s="418" t="n"/>
      <c r="AE3374" s="455" t="n"/>
      <c r="AF3374" s="455" t="n"/>
      <c r="AG3374" s="455" t="n"/>
      <c r="AH3374" s="455" t="n"/>
      <c r="AI3374" s="455" t="n"/>
      <c r="AJ3374" s="455" t="n"/>
      <c r="AK3374" s="455" t="n"/>
      <c r="AL3374" s="455" t="n"/>
      <c r="AM3374" s="455" t="n"/>
      <c r="AN3374" s="455" t="n"/>
      <c r="AO3374" s="455" t="n"/>
      <c r="AP3374" s="455" t="n"/>
      <c r="AQ3374" s="455" t="n"/>
      <c r="AR3374" s="418" t="n"/>
      <c r="AS3374" s="418" t="n"/>
      <c r="AT3374" s="418" t="n"/>
    </row>
    <row r="3375">
      <c r="A3375" s="417" t="n">
        <v>3366</v>
      </c>
      <c r="B3375" s="418" t="inlineStr">
        <is>
          <t>Paper Label</t>
        </is>
      </c>
      <c r="C3375" s="418" t="inlineStr">
        <is>
          <t>ស៊ីន ហ្វី យ៉ាង ព្រីនធីង &amp; អិកសេសសឺរី ឯ.ក</t>
        </is>
      </c>
      <c r="D3375" s="418" t="inlineStr">
        <is>
          <t>K010-901906822</t>
        </is>
      </c>
      <c r="E3375" s="418" t="inlineStr">
        <is>
          <t>XFY-YD2021157</t>
        </is>
      </c>
      <c r="F3375" s="419" t="n">
        <v>44499</v>
      </c>
      <c r="G3375" s="420" t="n">
        <v>742248</v>
      </c>
      <c r="H3375" s="418" t="n"/>
      <c r="I3375" s="455" t="n">
        <v>742248</v>
      </c>
      <c r="J3375" s="418">
        <f>IF(L3375&lt;&gt;"",L3375,K3375)</f>
        <v/>
      </c>
      <c r="K3375" s="418">
        <f>IF(AND(T3375=TRUE, U3375=TRUE, V3375=TRUE), IF(W3375&lt;-0.05, "អនុញ្ញាត (អ្នកផ្គត់ផ្គង់ប្រកាសខ្វះ)", "បានប្រកាស (អនុញ្ញាត)"), IF(AND(T3375=FALSE, U3375=FALSE, V3375=FALSE), "ព្យួរទុក (មិនមានទិន្នន័យ)", "ប្រកាសខុស (ព្យួរទុក)"))</f>
        <v/>
      </c>
      <c r="L3375" s="418" t="inlineStr"/>
      <c r="M3375" s="418" t="inlineStr"/>
      <c r="N3375" s="455" t="n"/>
      <c r="O3375" s="455">
        <f>IF(W3375&lt;0,AI3375,I3375)</f>
        <v/>
      </c>
      <c r="P3375" s="455">
        <f>I3375-O3375</f>
        <v/>
      </c>
      <c r="Q3375" s="418" t="n"/>
      <c r="R3375" s="418" t="inlineStr">
        <is>
          <t>XFY-YD2021157</t>
        </is>
      </c>
      <c r="S3375" s="418" t="inlineStr"/>
      <c r="T3375" s="418">
        <f>R3375=S3375</f>
        <v/>
      </c>
      <c r="U3375" s="418">
        <f>AND(MONTH(F3375)=MONTH(Y3375), YEAR(F3375)=YEAR(Y3375))</f>
        <v/>
      </c>
      <c r="V3375" s="418">
        <f>AND(AC3375&lt;&gt;"", 'Company information'!D$4&lt;&gt;"", RIGHT(SUBSTITUTE(AC3375,"-",""),9)=RIGHT(SUBSTITUTE('Company information'!D$4,"-",""),9))</f>
        <v/>
      </c>
      <c r="W3375" s="418">
        <f>AI3375-I3375</f>
        <v/>
      </c>
      <c r="X3375" s="455" t="n"/>
      <c r="Y3375" s="417" t="n"/>
      <c r="Z3375" s="418" t="n"/>
      <c r="AA3375" s="418" t="n"/>
      <c r="AB3375" s="418" t="n"/>
      <c r="AC3375" s="418" t="n"/>
      <c r="AD3375" s="418" t="n"/>
      <c r="AE3375" s="455" t="n"/>
      <c r="AF3375" s="455" t="n"/>
      <c r="AG3375" s="455" t="n"/>
      <c r="AH3375" s="455" t="n"/>
      <c r="AI3375" s="455" t="n"/>
      <c r="AJ3375" s="455" t="n"/>
      <c r="AK3375" s="455" t="n"/>
      <c r="AL3375" s="455" t="n"/>
      <c r="AM3375" s="455" t="n"/>
      <c r="AN3375" s="455" t="n"/>
      <c r="AO3375" s="455" t="n"/>
      <c r="AP3375" s="455" t="n"/>
      <c r="AQ3375" s="455" t="n"/>
      <c r="AR3375" s="418" t="n"/>
      <c r="AS3375" s="418" t="n"/>
      <c r="AT3375" s="418" t="n"/>
    </row>
    <row r="3376">
      <c r="A3376" s="417" t="n">
        <v>3367</v>
      </c>
      <c r="B3376" s="418" t="inlineStr">
        <is>
          <t>STRECH FILM</t>
        </is>
      </c>
      <c r="C3376" s="418" t="inlineStr">
        <is>
          <t>ស៊ីន ឌីងយ័ន ស៊ូ មេធៀរៀល ឯ.ក</t>
        </is>
      </c>
      <c r="D3376" s="418" t="inlineStr">
        <is>
          <t>K010-902100418</t>
        </is>
      </c>
      <c r="E3376" s="418" t="inlineStr">
        <is>
          <t>0000085</t>
        </is>
      </c>
      <c r="F3376" s="419" t="n">
        <v>44497</v>
      </c>
      <c r="G3376" s="420" t="n">
        <v>1471160</v>
      </c>
      <c r="H3376" s="418" t="n"/>
      <c r="I3376" s="455" t="n">
        <v>1471160</v>
      </c>
      <c r="J3376" s="418">
        <f>IF(L3376&lt;&gt;"",L3376,K3376)</f>
        <v/>
      </c>
      <c r="K3376" s="418">
        <f>IF(AND(T3376=TRUE, U3376=TRUE, V3376=TRUE), IF(W3376&lt;-0.05, "អនុញ្ញាត (អ្នកផ្គត់ផ្គង់ប្រកាសខ្វះ)", "បានប្រកាស (អនុញ្ញាត)"), IF(AND(T3376=FALSE, U3376=FALSE, V3376=FALSE), "ព្យួរទុក (មិនមានទិន្នន័យ)", "ប្រកាសខុស (ព្យួរទុក)"))</f>
        <v/>
      </c>
      <c r="L3376" s="418" t="inlineStr"/>
      <c r="M3376" s="418" t="inlineStr"/>
      <c r="N3376" s="455" t="n"/>
      <c r="O3376" s="455">
        <f>IF(W3376&lt;0,AI3376,I3376)</f>
        <v/>
      </c>
      <c r="P3376" s="455">
        <f>I3376-O3376</f>
        <v/>
      </c>
      <c r="Q3376" s="418" t="n"/>
      <c r="R3376" s="418" t="inlineStr">
        <is>
          <t>0000085</t>
        </is>
      </c>
      <c r="S3376" s="418" t="inlineStr"/>
      <c r="T3376" s="418">
        <f>R3376=S3376</f>
        <v/>
      </c>
      <c r="U3376" s="418">
        <f>AND(MONTH(F3376)=MONTH(Y3376), YEAR(F3376)=YEAR(Y3376))</f>
        <v/>
      </c>
      <c r="V3376" s="418">
        <f>AND(AC3376&lt;&gt;"", 'Company information'!D$4&lt;&gt;"", RIGHT(SUBSTITUTE(AC3376,"-",""),9)=RIGHT(SUBSTITUTE('Company information'!D$4,"-",""),9))</f>
        <v/>
      </c>
      <c r="W3376" s="418">
        <f>AI3376-I3376</f>
        <v/>
      </c>
      <c r="X3376" s="455" t="n"/>
      <c r="Y3376" s="417" t="n"/>
      <c r="Z3376" s="418" t="n"/>
      <c r="AA3376" s="418" t="n"/>
      <c r="AB3376" s="418" t="n"/>
      <c r="AC3376" s="418" t="n"/>
      <c r="AD3376" s="418" t="n"/>
      <c r="AE3376" s="455" t="n"/>
      <c r="AF3376" s="455" t="n"/>
      <c r="AG3376" s="455" t="n"/>
      <c r="AH3376" s="455" t="n"/>
      <c r="AI3376" s="455" t="n"/>
      <c r="AJ3376" s="455" t="n"/>
      <c r="AK3376" s="455" t="n"/>
      <c r="AL3376" s="455" t="n"/>
      <c r="AM3376" s="455" t="n"/>
      <c r="AN3376" s="455" t="n"/>
      <c r="AO3376" s="455" t="n"/>
      <c r="AP3376" s="455" t="n"/>
      <c r="AQ3376" s="455" t="n"/>
      <c r="AR3376" s="418" t="n"/>
      <c r="AS3376" s="418" t="n"/>
      <c r="AT3376" s="418" t="n"/>
    </row>
    <row r="3377">
      <c r="A3377" s="417" t="n">
        <v>3368</v>
      </c>
      <c r="B3377" s="418" t="inlineStr">
        <is>
          <t>Color Box, Paper Box</t>
        </is>
      </c>
      <c r="C3377" s="418" t="inlineStr">
        <is>
          <t>វីង ចេង ភែកឃីជីង ឯ.ក</t>
        </is>
      </c>
      <c r="D3377" s="418" t="inlineStr">
        <is>
          <t>L001-902102915</t>
        </is>
      </c>
      <c r="E3377" s="418" t="inlineStr">
        <is>
          <t>TI0069</t>
        </is>
      </c>
      <c r="F3377" s="419" t="n">
        <v>44500</v>
      </c>
      <c r="G3377" s="420" t="n">
        <v>24508748</v>
      </c>
      <c r="H3377" s="418" t="n"/>
      <c r="I3377" s="455" t="n">
        <v>24508748</v>
      </c>
      <c r="J3377" s="418">
        <f>IF(L3377&lt;&gt;"",L3377,K3377)</f>
        <v/>
      </c>
      <c r="K3377" s="418">
        <f>IF(AND(T3377=TRUE, U3377=TRUE, V3377=TRUE), IF(W3377&lt;-0.05, "អនុញ្ញាត (អ្នកផ្គត់ផ្គង់ប្រកាសខ្វះ)", "បានប្រកាស (អនុញ្ញាត)"), IF(AND(T3377=FALSE, U3377=FALSE, V3377=FALSE), "ព្យួរទុក (មិនមានទិន្នន័យ)", "ប្រកាសខុស (ព្យួរទុក)"))</f>
        <v/>
      </c>
      <c r="L3377" s="418" t="inlineStr"/>
      <c r="M3377" s="418" t="inlineStr"/>
      <c r="N3377" s="455" t="n"/>
      <c r="O3377" s="455">
        <f>IF(W3377&lt;0,AI3377,I3377)</f>
        <v/>
      </c>
      <c r="P3377" s="455">
        <f>I3377-O3377</f>
        <v/>
      </c>
      <c r="Q3377" s="418" t="n"/>
      <c r="R3377" s="418" t="inlineStr">
        <is>
          <t>TI0069</t>
        </is>
      </c>
      <c r="S3377" s="418" t="inlineStr"/>
      <c r="T3377" s="418">
        <f>R3377=S3377</f>
        <v/>
      </c>
      <c r="U3377" s="418">
        <f>AND(MONTH(F3377)=MONTH(Y3377), YEAR(F3377)=YEAR(Y3377))</f>
        <v/>
      </c>
      <c r="V3377" s="418">
        <f>AND(AC3377&lt;&gt;"", 'Company information'!D$4&lt;&gt;"", RIGHT(SUBSTITUTE(AC3377,"-",""),9)=RIGHT(SUBSTITUTE('Company information'!D$4,"-",""),9))</f>
        <v/>
      </c>
      <c r="W3377" s="418">
        <f>AI3377-I3377</f>
        <v/>
      </c>
      <c r="X3377" s="455" t="n"/>
      <c r="Y3377" s="417" t="n"/>
      <c r="Z3377" s="418" t="n"/>
      <c r="AA3377" s="418" t="n"/>
      <c r="AB3377" s="418" t="n"/>
      <c r="AC3377" s="418" t="n"/>
      <c r="AD3377" s="418" t="n"/>
      <c r="AE3377" s="455" t="n"/>
      <c r="AF3377" s="455" t="n"/>
      <c r="AG3377" s="455" t="n"/>
      <c r="AH3377" s="455" t="n"/>
      <c r="AI3377" s="455" t="n"/>
      <c r="AJ3377" s="455" t="n"/>
      <c r="AK3377" s="455" t="n"/>
      <c r="AL3377" s="455" t="n"/>
      <c r="AM3377" s="455" t="n"/>
      <c r="AN3377" s="455" t="n"/>
      <c r="AO3377" s="455" t="n"/>
      <c r="AP3377" s="455" t="n"/>
      <c r="AQ3377" s="455" t="n"/>
      <c r="AR3377" s="418" t="n"/>
      <c r="AS3377" s="418" t="n"/>
      <c r="AT3377" s="418" t="n"/>
    </row>
    <row r="3378">
      <c r="A3378" s="417" t="n">
        <v>3369</v>
      </c>
      <c r="B3378" s="418" t="inlineStr">
        <is>
          <t>កេសកាតុង​</t>
        </is>
      </c>
      <c r="C3378" s="418" t="inlineStr">
        <is>
          <t>ស៊ីងហ្គាពួរ កាតុង (ខេមបូឌា)</t>
        </is>
      </c>
      <c r="D3378" s="418" t="inlineStr">
        <is>
          <t>L001-100121322</t>
        </is>
      </c>
      <c r="E3378" s="418" t="inlineStr">
        <is>
          <t>V0017381</t>
        </is>
      </c>
      <c r="F3378" s="419" t="n">
        <v>44206</v>
      </c>
      <c r="G3378" s="420" t="n">
        <v>629566</v>
      </c>
      <c r="H3378" s="418" t="n"/>
      <c r="I3378" s="455" t="n">
        <v>629566</v>
      </c>
      <c r="J3378" s="418">
        <f>IF(L3378&lt;&gt;"",L3378,K3378)</f>
        <v/>
      </c>
      <c r="K3378" s="418">
        <f>IF(AND(T3378=TRUE, U3378=TRUE, V3378=TRUE), IF(W3378&lt;-0.05, "អនុញ្ញាត (អ្នកផ្គត់ផ្គង់ប្រកាសខ្វះ)", "បានប្រកាស (អនុញ្ញាត)"), IF(AND(T3378=FALSE, U3378=FALSE, V3378=FALSE), "ព្យួរទុក (មិនមានទិន្នន័យ)", "ប្រកាសខុស (ព្យួរទុក)"))</f>
        <v/>
      </c>
      <c r="L3378" s="418" t="inlineStr"/>
      <c r="M3378" s="418" t="inlineStr"/>
      <c r="N3378" s="455" t="n"/>
      <c r="O3378" s="455">
        <f>IF(W3378&lt;0,AI3378,I3378)</f>
        <v/>
      </c>
      <c r="P3378" s="455">
        <f>I3378-O3378</f>
        <v/>
      </c>
      <c r="Q3378" s="418" t="n"/>
      <c r="R3378" s="418" t="inlineStr">
        <is>
          <t>V0017381</t>
        </is>
      </c>
      <c r="S3378" s="418" t="inlineStr"/>
      <c r="T3378" s="418">
        <f>R3378=S3378</f>
        <v/>
      </c>
      <c r="U3378" s="418">
        <f>AND(MONTH(F3378)=MONTH(Y3378), YEAR(F3378)=YEAR(Y3378))</f>
        <v/>
      </c>
      <c r="V3378" s="418">
        <f>AND(AC3378&lt;&gt;"", 'Company information'!D$4&lt;&gt;"", RIGHT(SUBSTITUTE(AC3378,"-",""),9)=RIGHT(SUBSTITUTE('Company information'!D$4,"-",""),9))</f>
        <v/>
      </c>
      <c r="W3378" s="418">
        <f>AI3378-I3378</f>
        <v/>
      </c>
      <c r="X3378" s="455" t="n"/>
      <c r="Y3378" s="417" t="n"/>
      <c r="Z3378" s="418" t="n"/>
      <c r="AA3378" s="418" t="n"/>
      <c r="AB3378" s="418" t="n"/>
      <c r="AC3378" s="418" t="n"/>
      <c r="AD3378" s="418" t="n"/>
      <c r="AE3378" s="455" t="n"/>
      <c r="AF3378" s="455" t="n"/>
      <c r="AG3378" s="455" t="n"/>
      <c r="AH3378" s="455" t="n"/>
      <c r="AI3378" s="455" t="n"/>
      <c r="AJ3378" s="455" t="n"/>
      <c r="AK3378" s="455" t="n"/>
      <c r="AL3378" s="455" t="n"/>
      <c r="AM3378" s="455" t="n"/>
      <c r="AN3378" s="455" t="n"/>
      <c r="AO3378" s="455" t="n"/>
      <c r="AP3378" s="455" t="n"/>
      <c r="AQ3378" s="455" t="n"/>
      <c r="AR3378" s="418" t="n"/>
      <c r="AS3378" s="418" t="n"/>
      <c r="AT3378" s="418" t="n"/>
    </row>
    <row r="3379">
      <c r="A3379" s="417" t="n">
        <v>3370</v>
      </c>
      <c r="B3379" s="418" t="inlineStr">
        <is>
          <t>កេសកាតុង​</t>
        </is>
      </c>
      <c r="C3379" s="418" t="inlineStr">
        <is>
          <t>ស៊ីងហ្គាពួរ កាតុង (ខេមបូឌា)</t>
        </is>
      </c>
      <c r="D3379" s="418" t="inlineStr">
        <is>
          <t>L001-100121322</t>
        </is>
      </c>
      <c r="E3379" s="418" t="inlineStr">
        <is>
          <t>V0017404</t>
        </is>
      </c>
      <c r="F3379" s="419" t="n">
        <v>44449</v>
      </c>
      <c r="G3379" s="420" t="n">
        <v>818621</v>
      </c>
      <c r="H3379" s="418" t="n"/>
      <c r="I3379" s="455" t="n">
        <v>818621</v>
      </c>
      <c r="J3379" s="418">
        <f>IF(L3379&lt;&gt;"",L3379,K3379)</f>
        <v/>
      </c>
      <c r="K3379" s="418">
        <f>IF(AND(T3379=TRUE, U3379=TRUE, V3379=TRUE), IF(W3379&lt;-0.05, "អនុញ្ញាត (អ្នកផ្គត់ផ្គង់ប្រកាសខ្វះ)", "បានប្រកាស (អនុញ្ញាត)"), IF(AND(T3379=FALSE, U3379=FALSE, V3379=FALSE), "ព្យួរទុក (មិនមានទិន្នន័យ)", "ប្រកាសខុស (ព្យួរទុក)"))</f>
        <v/>
      </c>
      <c r="L3379" s="418" t="inlineStr"/>
      <c r="M3379" s="418" t="inlineStr"/>
      <c r="N3379" s="455" t="n"/>
      <c r="O3379" s="455">
        <f>IF(W3379&lt;0,AI3379,I3379)</f>
        <v/>
      </c>
      <c r="P3379" s="455">
        <f>I3379-O3379</f>
        <v/>
      </c>
      <c r="Q3379" s="418" t="n"/>
      <c r="R3379" s="418" t="inlineStr">
        <is>
          <t>V0017404</t>
        </is>
      </c>
      <c r="S3379" s="418" t="inlineStr"/>
      <c r="T3379" s="418">
        <f>R3379=S3379</f>
        <v/>
      </c>
      <c r="U3379" s="418">
        <f>AND(MONTH(F3379)=MONTH(Y3379), YEAR(F3379)=YEAR(Y3379))</f>
        <v/>
      </c>
      <c r="V3379" s="418">
        <f>AND(AC3379&lt;&gt;"", 'Company information'!D$4&lt;&gt;"", RIGHT(SUBSTITUTE(AC3379,"-",""),9)=RIGHT(SUBSTITUTE('Company information'!D$4,"-",""),9))</f>
        <v/>
      </c>
      <c r="W3379" s="418">
        <f>AI3379-I3379</f>
        <v/>
      </c>
      <c r="X3379" s="455" t="n"/>
      <c r="Y3379" s="417" t="n"/>
      <c r="Z3379" s="418" t="n"/>
      <c r="AA3379" s="418" t="n"/>
      <c r="AB3379" s="418" t="n"/>
      <c r="AC3379" s="418" t="n"/>
      <c r="AD3379" s="418" t="n"/>
      <c r="AE3379" s="455" t="n"/>
      <c r="AF3379" s="455" t="n"/>
      <c r="AG3379" s="455" t="n"/>
      <c r="AH3379" s="455" t="n"/>
      <c r="AI3379" s="455" t="n"/>
      <c r="AJ3379" s="455" t="n"/>
      <c r="AK3379" s="455" t="n"/>
      <c r="AL3379" s="455" t="n"/>
      <c r="AM3379" s="455" t="n"/>
      <c r="AN3379" s="455" t="n"/>
      <c r="AO3379" s="455" t="n"/>
      <c r="AP3379" s="455" t="n"/>
      <c r="AQ3379" s="455" t="n"/>
      <c r="AR3379" s="418" t="n"/>
      <c r="AS3379" s="418" t="n"/>
      <c r="AT3379" s="418" t="n"/>
    </row>
    <row r="3380">
      <c r="A3380" s="417" t="n">
        <v>3371</v>
      </c>
      <c r="B3380" s="418" t="inlineStr">
        <is>
          <t>កេសកាតុង​</t>
        </is>
      </c>
      <c r="C3380" s="418" t="inlineStr">
        <is>
          <t>ស៊ីងហ្គាពួរ កាតុង (ខេមបូឌា)</t>
        </is>
      </c>
      <c r="D3380" s="418" t="inlineStr">
        <is>
          <t>L001-100121322</t>
        </is>
      </c>
      <c r="E3380" s="418" t="inlineStr">
        <is>
          <t>V0017426</t>
        </is>
      </c>
      <c r="F3380" s="419" t="n">
        <v>44510</v>
      </c>
      <c r="G3380" s="420" t="n">
        <v>760948</v>
      </c>
      <c r="H3380" s="418" t="n"/>
      <c r="I3380" s="455" t="n">
        <v>760948</v>
      </c>
      <c r="J3380" s="418">
        <f>IF(L3380&lt;&gt;"",L3380,K3380)</f>
        <v/>
      </c>
      <c r="K3380" s="418">
        <f>IF(AND(T3380=TRUE, U3380=TRUE, V3380=TRUE), IF(W3380&lt;-0.05, "អនុញ្ញាត (អ្នកផ្គត់ផ្គង់ប្រកាសខ្វះ)", "បានប្រកាស (អនុញ្ញាត)"), IF(AND(T3380=FALSE, U3380=FALSE, V3380=FALSE), "ព្យួរទុក (មិនមានទិន្នន័យ)", "ប្រកាសខុស (ព្យួរទុក)"))</f>
        <v/>
      </c>
      <c r="L3380" s="418" t="inlineStr"/>
      <c r="M3380" s="418" t="inlineStr"/>
      <c r="N3380" s="455" t="n"/>
      <c r="O3380" s="455">
        <f>IF(W3380&lt;0,AI3380,I3380)</f>
        <v/>
      </c>
      <c r="P3380" s="455">
        <f>I3380-O3380</f>
        <v/>
      </c>
      <c r="Q3380" s="418" t="n"/>
      <c r="R3380" s="418" t="inlineStr">
        <is>
          <t>V0017426</t>
        </is>
      </c>
      <c r="S3380" s="418" t="inlineStr"/>
      <c r="T3380" s="418">
        <f>R3380=S3380</f>
        <v/>
      </c>
      <c r="U3380" s="418">
        <f>AND(MONTH(F3380)=MONTH(Y3380), YEAR(F3380)=YEAR(Y3380))</f>
        <v/>
      </c>
      <c r="V3380" s="418">
        <f>AND(AC3380&lt;&gt;"", 'Company information'!D$4&lt;&gt;"", RIGHT(SUBSTITUTE(AC3380,"-",""),9)=RIGHT(SUBSTITUTE('Company information'!D$4,"-",""),9))</f>
        <v/>
      </c>
      <c r="W3380" s="418">
        <f>AI3380-I3380</f>
        <v/>
      </c>
      <c r="X3380" s="455" t="n"/>
      <c r="Y3380" s="417" t="n"/>
      <c r="Z3380" s="418" t="n"/>
      <c r="AA3380" s="418" t="n"/>
      <c r="AB3380" s="418" t="n"/>
      <c r="AC3380" s="418" t="n"/>
      <c r="AD3380" s="418" t="n"/>
      <c r="AE3380" s="455" t="n"/>
      <c r="AF3380" s="455" t="n"/>
      <c r="AG3380" s="455" t="n"/>
      <c r="AH3380" s="455" t="n"/>
      <c r="AI3380" s="455" t="n"/>
      <c r="AJ3380" s="455" t="n"/>
      <c r="AK3380" s="455" t="n"/>
      <c r="AL3380" s="455" t="n"/>
      <c r="AM3380" s="455" t="n"/>
      <c r="AN3380" s="455" t="n"/>
      <c r="AO3380" s="455" t="n"/>
      <c r="AP3380" s="455" t="n"/>
      <c r="AQ3380" s="455" t="n"/>
      <c r="AR3380" s="418" t="n"/>
      <c r="AS3380" s="418" t="n"/>
      <c r="AT3380" s="418" t="n"/>
    </row>
    <row r="3381">
      <c r="A3381" s="417" t="n">
        <v>3372</v>
      </c>
      <c r="B3381" s="418" t="inlineStr">
        <is>
          <t>កេសកាតុង​</t>
        </is>
      </c>
      <c r="C3381" s="418" t="inlineStr">
        <is>
          <t>ស៊ីងហ្គាពួរ កាតុង (ខេមបូឌា)</t>
        </is>
      </c>
      <c r="D3381" s="418" t="inlineStr">
        <is>
          <t>L001-100121322</t>
        </is>
      </c>
      <c r="E3381" s="418" t="inlineStr">
        <is>
          <t>V0017437</t>
        </is>
      </c>
      <c r="F3381" s="419" t="n">
        <v>44482</v>
      </c>
      <c r="G3381" s="420" t="n">
        <v>704802</v>
      </c>
      <c r="H3381" s="418" t="n"/>
      <c r="I3381" s="455" t="n">
        <v>704802</v>
      </c>
      <c r="J3381" s="418">
        <f>IF(L3381&lt;&gt;"",L3381,K3381)</f>
        <v/>
      </c>
      <c r="K3381" s="418">
        <f>IF(AND(T3381=TRUE, U3381=TRUE, V3381=TRUE), IF(W3381&lt;-0.05, "អនុញ្ញាត (អ្នកផ្គត់ផ្គង់ប្រកាសខ្វះ)", "បានប្រកាស (អនុញ្ញាត)"), IF(AND(T3381=FALSE, U3381=FALSE, V3381=FALSE), "ព្យួរទុក (មិនមានទិន្នន័យ)", "ប្រកាសខុស (ព្យួរទុក)"))</f>
        <v/>
      </c>
      <c r="L3381" s="418" t="inlineStr"/>
      <c r="M3381" s="418" t="inlineStr"/>
      <c r="N3381" s="455" t="n"/>
      <c r="O3381" s="455">
        <f>IF(W3381&lt;0,AI3381,I3381)</f>
        <v/>
      </c>
      <c r="P3381" s="455">
        <f>I3381-O3381</f>
        <v/>
      </c>
      <c r="Q3381" s="418" t="n"/>
      <c r="R3381" s="418" t="inlineStr">
        <is>
          <t>V0017437</t>
        </is>
      </c>
      <c r="S3381" s="418" t="inlineStr"/>
      <c r="T3381" s="418">
        <f>R3381=S3381</f>
        <v/>
      </c>
      <c r="U3381" s="418">
        <f>AND(MONTH(F3381)=MONTH(Y3381), YEAR(F3381)=YEAR(Y3381))</f>
        <v/>
      </c>
      <c r="V3381" s="418">
        <f>AND(AC3381&lt;&gt;"", 'Company information'!D$4&lt;&gt;"", RIGHT(SUBSTITUTE(AC3381,"-",""),9)=RIGHT(SUBSTITUTE('Company information'!D$4,"-",""),9))</f>
        <v/>
      </c>
      <c r="W3381" s="418">
        <f>AI3381-I3381</f>
        <v/>
      </c>
      <c r="X3381" s="455" t="n"/>
      <c r="Y3381" s="417" t="n"/>
      <c r="Z3381" s="418" t="n"/>
      <c r="AA3381" s="418" t="n"/>
      <c r="AB3381" s="418" t="n"/>
      <c r="AC3381" s="418" t="n"/>
      <c r="AD3381" s="418" t="n"/>
      <c r="AE3381" s="455" t="n"/>
      <c r="AF3381" s="455" t="n"/>
      <c r="AG3381" s="455" t="n"/>
      <c r="AH3381" s="455" t="n"/>
      <c r="AI3381" s="455" t="n"/>
      <c r="AJ3381" s="455" t="n"/>
      <c r="AK3381" s="455" t="n"/>
      <c r="AL3381" s="455" t="n"/>
      <c r="AM3381" s="455" t="n"/>
      <c r="AN3381" s="455" t="n"/>
      <c r="AO3381" s="455" t="n"/>
      <c r="AP3381" s="455" t="n"/>
      <c r="AQ3381" s="455" t="n"/>
      <c r="AR3381" s="418" t="n"/>
      <c r="AS3381" s="418" t="n"/>
      <c r="AT3381" s="418" t="n"/>
    </row>
    <row r="3382">
      <c r="A3382" s="417" t="n">
        <v>3373</v>
      </c>
      <c r="B3382" s="418" t="inlineStr">
        <is>
          <t>កេសកាតុង​</t>
        </is>
      </c>
      <c r="C3382" s="418" t="inlineStr">
        <is>
          <t>ស៊ីងហ្គាពួរ កាតុង (ខេមបូឌា)</t>
        </is>
      </c>
      <c r="D3382" s="418" t="inlineStr">
        <is>
          <t>L001-100121322</t>
        </is>
      </c>
      <c r="E3382" s="418" t="inlineStr">
        <is>
          <t>V0017438</t>
        </is>
      </c>
      <c r="F3382" s="419" t="n">
        <v>44482</v>
      </c>
      <c r="G3382" s="420" t="n">
        <v>123763</v>
      </c>
      <c r="H3382" s="418" t="n"/>
      <c r="I3382" s="455" t="n">
        <v>123763</v>
      </c>
      <c r="J3382" s="418">
        <f>IF(L3382&lt;&gt;"",L3382,K3382)</f>
        <v/>
      </c>
      <c r="K3382" s="418">
        <f>IF(AND(T3382=TRUE, U3382=TRUE, V3382=TRUE), IF(W3382&lt;-0.05, "អនុញ្ញាត (អ្នកផ្គត់ផ្គង់ប្រកាសខ្វះ)", "បានប្រកាស (អនុញ្ញាត)"), IF(AND(T3382=FALSE, U3382=FALSE, V3382=FALSE), "ព្យួរទុក (មិនមានទិន្នន័យ)", "ប្រកាសខុស (ព្យួរទុក)"))</f>
        <v/>
      </c>
      <c r="L3382" s="418" t="inlineStr"/>
      <c r="M3382" s="418" t="inlineStr"/>
      <c r="N3382" s="455" t="n"/>
      <c r="O3382" s="455">
        <f>IF(W3382&lt;0,AI3382,I3382)</f>
        <v/>
      </c>
      <c r="P3382" s="455">
        <f>I3382-O3382</f>
        <v/>
      </c>
      <c r="Q3382" s="418" t="n"/>
      <c r="R3382" s="418" t="inlineStr">
        <is>
          <t>V0017438</t>
        </is>
      </c>
      <c r="S3382" s="418" t="inlineStr"/>
      <c r="T3382" s="418">
        <f>R3382=S3382</f>
        <v/>
      </c>
      <c r="U3382" s="418">
        <f>AND(MONTH(F3382)=MONTH(Y3382), YEAR(F3382)=YEAR(Y3382))</f>
        <v/>
      </c>
      <c r="V3382" s="418">
        <f>AND(AC3382&lt;&gt;"", 'Company information'!D$4&lt;&gt;"", RIGHT(SUBSTITUTE(AC3382,"-",""),9)=RIGHT(SUBSTITUTE('Company information'!D$4,"-",""),9))</f>
        <v/>
      </c>
      <c r="W3382" s="418">
        <f>AI3382-I3382</f>
        <v/>
      </c>
      <c r="X3382" s="455" t="n"/>
      <c r="Y3382" s="417" t="n"/>
      <c r="Z3382" s="418" t="n"/>
      <c r="AA3382" s="418" t="n"/>
      <c r="AB3382" s="418" t="n"/>
      <c r="AC3382" s="418" t="n"/>
      <c r="AD3382" s="418" t="n"/>
      <c r="AE3382" s="455" t="n"/>
      <c r="AF3382" s="455" t="n"/>
      <c r="AG3382" s="455" t="n"/>
      <c r="AH3382" s="455" t="n"/>
      <c r="AI3382" s="455" t="n"/>
      <c r="AJ3382" s="455" t="n"/>
      <c r="AK3382" s="455" t="n"/>
      <c r="AL3382" s="455" t="n"/>
      <c r="AM3382" s="455" t="n"/>
      <c r="AN3382" s="455" t="n"/>
      <c r="AO3382" s="455" t="n"/>
      <c r="AP3382" s="455" t="n"/>
      <c r="AQ3382" s="455" t="n"/>
      <c r="AR3382" s="418" t="n"/>
      <c r="AS3382" s="418" t="n"/>
      <c r="AT3382" s="418" t="n"/>
    </row>
    <row r="3383">
      <c r="A3383" s="417" t="n">
        <v>3374</v>
      </c>
      <c r="B3383" s="418" t="inlineStr">
        <is>
          <t>កេសកាតុង​</t>
        </is>
      </c>
      <c r="C3383" s="418" t="inlineStr">
        <is>
          <t>ស៊ីងហ្គាពួរ កាតុង (ខេមបូឌា)</t>
        </is>
      </c>
      <c r="D3383" s="418" t="inlineStr">
        <is>
          <t>L001-100121322</t>
        </is>
      </c>
      <c r="E3383" s="418" t="inlineStr">
        <is>
          <t>V0017439</t>
        </is>
      </c>
      <c r="F3383" s="419" t="n">
        <v>44482</v>
      </c>
      <c r="G3383" s="420" t="n">
        <v>132405</v>
      </c>
      <c r="H3383" s="418" t="n"/>
      <c r="I3383" s="455" t="n">
        <v>132405</v>
      </c>
      <c r="J3383" s="418">
        <f>IF(L3383&lt;&gt;"",L3383,K3383)</f>
        <v/>
      </c>
      <c r="K3383" s="418">
        <f>IF(AND(T3383=TRUE, U3383=TRUE, V3383=TRUE), IF(W3383&lt;-0.05, "អនុញ្ញាត (អ្នកផ្គត់ផ្គង់ប្រកាសខ្វះ)", "បានប្រកាស (អនុញ្ញាត)"), IF(AND(T3383=FALSE, U3383=FALSE, V3383=FALSE), "ព្យួរទុក (មិនមានទិន្នន័យ)", "ប្រកាសខុស (ព្យួរទុក)"))</f>
        <v/>
      </c>
      <c r="L3383" s="418" t="inlineStr"/>
      <c r="M3383" s="418" t="inlineStr"/>
      <c r="N3383" s="455" t="n"/>
      <c r="O3383" s="455">
        <f>IF(W3383&lt;0,AI3383,I3383)</f>
        <v/>
      </c>
      <c r="P3383" s="455">
        <f>I3383-O3383</f>
        <v/>
      </c>
      <c r="Q3383" s="418" t="n"/>
      <c r="R3383" s="418" t="inlineStr">
        <is>
          <t>V0017439</t>
        </is>
      </c>
      <c r="S3383" s="418" t="inlineStr"/>
      <c r="T3383" s="418">
        <f>R3383=S3383</f>
        <v/>
      </c>
      <c r="U3383" s="418">
        <f>AND(MONTH(F3383)=MONTH(Y3383), YEAR(F3383)=YEAR(Y3383))</f>
        <v/>
      </c>
      <c r="V3383" s="418">
        <f>AND(AC3383&lt;&gt;"", 'Company information'!D$4&lt;&gt;"", RIGHT(SUBSTITUTE(AC3383,"-",""),9)=RIGHT(SUBSTITUTE('Company information'!D$4,"-",""),9))</f>
        <v/>
      </c>
      <c r="W3383" s="418">
        <f>AI3383-I3383</f>
        <v/>
      </c>
      <c r="X3383" s="455" t="n"/>
      <c r="Y3383" s="417" t="n"/>
      <c r="Z3383" s="418" t="n"/>
      <c r="AA3383" s="418" t="n"/>
      <c r="AB3383" s="418" t="n"/>
      <c r="AC3383" s="418" t="n"/>
      <c r="AD3383" s="418" t="n"/>
      <c r="AE3383" s="455" t="n"/>
      <c r="AF3383" s="455" t="n"/>
      <c r="AG3383" s="455" t="n"/>
      <c r="AH3383" s="455" t="n"/>
      <c r="AI3383" s="455" t="n"/>
      <c r="AJ3383" s="455" t="n"/>
      <c r="AK3383" s="455" t="n"/>
      <c r="AL3383" s="455" t="n"/>
      <c r="AM3383" s="455" t="n"/>
      <c r="AN3383" s="455" t="n"/>
      <c r="AO3383" s="455" t="n"/>
      <c r="AP3383" s="455" t="n"/>
      <c r="AQ3383" s="455" t="n"/>
      <c r="AR3383" s="418" t="n"/>
      <c r="AS3383" s="418" t="n"/>
      <c r="AT3383" s="418" t="n"/>
    </row>
    <row r="3384">
      <c r="A3384" s="417" t="n">
        <v>3375</v>
      </c>
      <c r="B3384" s="418" t="inlineStr">
        <is>
          <t>កេសកាតុង​</t>
        </is>
      </c>
      <c r="C3384" s="418" t="inlineStr">
        <is>
          <t>ស៊ីងហ្គាពួរ កាតុង (ខេមបូឌា)</t>
        </is>
      </c>
      <c r="D3384" s="418" t="inlineStr">
        <is>
          <t>L001-100121322</t>
        </is>
      </c>
      <c r="E3384" s="418" t="inlineStr">
        <is>
          <t>V0017450</t>
        </is>
      </c>
      <c r="F3384" s="419" t="n">
        <v>44483</v>
      </c>
      <c r="G3384" s="420" t="n">
        <v>686292</v>
      </c>
      <c r="H3384" s="418" t="n"/>
      <c r="I3384" s="455" t="n">
        <v>686292</v>
      </c>
      <c r="J3384" s="418">
        <f>IF(L3384&lt;&gt;"",L3384,K3384)</f>
        <v/>
      </c>
      <c r="K3384" s="418">
        <f>IF(AND(T3384=TRUE, U3384=TRUE, V3384=TRUE), IF(W3384&lt;-0.05, "អនុញ្ញាត (អ្នកផ្គត់ផ្គង់ប្រកាសខ្វះ)", "បានប្រកាស (អនុញ្ញាត)"), IF(AND(T3384=FALSE, U3384=FALSE, V3384=FALSE), "ព្យួរទុក (មិនមានទិន្នន័យ)", "ប្រកាសខុស (ព្យួរទុក)"))</f>
        <v/>
      </c>
      <c r="L3384" s="418" t="inlineStr"/>
      <c r="M3384" s="418" t="inlineStr"/>
      <c r="N3384" s="455" t="n"/>
      <c r="O3384" s="455">
        <f>IF(W3384&lt;0,AI3384,I3384)</f>
        <v/>
      </c>
      <c r="P3384" s="455">
        <f>I3384-O3384</f>
        <v/>
      </c>
      <c r="Q3384" s="418" t="n"/>
      <c r="R3384" s="418" t="inlineStr">
        <is>
          <t>V0017450</t>
        </is>
      </c>
      <c r="S3384" s="418" t="inlineStr"/>
      <c r="T3384" s="418">
        <f>R3384=S3384</f>
        <v/>
      </c>
      <c r="U3384" s="418">
        <f>AND(MONTH(F3384)=MONTH(Y3384), YEAR(F3384)=YEAR(Y3384))</f>
        <v/>
      </c>
      <c r="V3384" s="418">
        <f>AND(AC3384&lt;&gt;"", 'Company information'!D$4&lt;&gt;"", RIGHT(SUBSTITUTE(AC3384,"-",""),9)=RIGHT(SUBSTITUTE('Company information'!D$4,"-",""),9))</f>
        <v/>
      </c>
      <c r="W3384" s="418">
        <f>AI3384-I3384</f>
        <v/>
      </c>
      <c r="X3384" s="455" t="n"/>
      <c r="Y3384" s="417" t="n"/>
      <c r="Z3384" s="418" t="n"/>
      <c r="AA3384" s="418" t="n"/>
      <c r="AB3384" s="418" t="n"/>
      <c r="AC3384" s="418" t="n"/>
      <c r="AD3384" s="418" t="n"/>
      <c r="AE3384" s="455" t="n"/>
      <c r="AF3384" s="455" t="n"/>
      <c r="AG3384" s="455" t="n"/>
      <c r="AH3384" s="455" t="n"/>
      <c r="AI3384" s="455" t="n"/>
      <c r="AJ3384" s="455" t="n"/>
      <c r="AK3384" s="455" t="n"/>
      <c r="AL3384" s="455" t="n"/>
      <c r="AM3384" s="455" t="n"/>
      <c r="AN3384" s="455" t="n"/>
      <c r="AO3384" s="455" t="n"/>
      <c r="AP3384" s="455" t="n"/>
      <c r="AQ3384" s="455" t="n"/>
      <c r="AR3384" s="418" t="n"/>
      <c r="AS3384" s="418" t="n"/>
      <c r="AT3384" s="418" t="n"/>
    </row>
    <row r="3385">
      <c r="A3385" s="417" t="n">
        <v>3376</v>
      </c>
      <c r="B3385" s="418" t="inlineStr">
        <is>
          <t>កេសកាតុង​</t>
        </is>
      </c>
      <c r="C3385" s="418" t="inlineStr">
        <is>
          <t>ស៊ីងហ្គាពួរ កាតុង (ខេមបូឌា)</t>
        </is>
      </c>
      <c r="D3385" s="418" t="inlineStr">
        <is>
          <t>L001-100121322</t>
        </is>
      </c>
      <c r="E3385" s="418" t="inlineStr">
        <is>
          <t>V0017541</t>
        </is>
      </c>
      <c r="F3385" s="419" t="n">
        <v>44492</v>
      </c>
      <c r="G3385" s="420" t="n">
        <v>45821</v>
      </c>
      <c r="H3385" s="418" t="n"/>
      <c r="I3385" s="455" t="n">
        <v>45821</v>
      </c>
      <c r="J3385" s="418">
        <f>IF(L3385&lt;&gt;"",L3385,K3385)</f>
        <v/>
      </c>
      <c r="K3385" s="418">
        <f>IF(AND(T3385=TRUE, U3385=TRUE, V3385=TRUE), IF(W3385&lt;-0.05, "អនុញ្ញាត (អ្នកផ្គត់ផ្គង់ប្រកាសខ្វះ)", "បានប្រកាស (អនុញ្ញាត)"), IF(AND(T3385=FALSE, U3385=FALSE, V3385=FALSE), "ព្យួរទុក (មិនមានទិន្នន័យ)", "ប្រកាសខុស (ព្យួរទុក)"))</f>
        <v/>
      </c>
      <c r="L3385" s="418" t="inlineStr"/>
      <c r="M3385" s="418" t="inlineStr"/>
      <c r="N3385" s="455" t="n"/>
      <c r="O3385" s="455">
        <f>IF(W3385&lt;0,AI3385,I3385)</f>
        <v/>
      </c>
      <c r="P3385" s="455">
        <f>I3385-O3385</f>
        <v/>
      </c>
      <c r="Q3385" s="418" t="n"/>
      <c r="R3385" s="418" t="inlineStr">
        <is>
          <t>V0017541</t>
        </is>
      </c>
      <c r="S3385" s="418" t="inlineStr"/>
      <c r="T3385" s="418">
        <f>R3385=S3385</f>
        <v/>
      </c>
      <c r="U3385" s="418">
        <f>AND(MONTH(F3385)=MONTH(Y3385), YEAR(F3385)=YEAR(Y3385))</f>
        <v/>
      </c>
      <c r="V3385" s="418">
        <f>AND(AC3385&lt;&gt;"", 'Company information'!D$4&lt;&gt;"", RIGHT(SUBSTITUTE(AC3385,"-",""),9)=RIGHT(SUBSTITUTE('Company information'!D$4,"-",""),9))</f>
        <v/>
      </c>
      <c r="W3385" s="418">
        <f>AI3385-I3385</f>
        <v/>
      </c>
      <c r="X3385" s="455" t="n"/>
      <c r="Y3385" s="417" t="n"/>
      <c r="Z3385" s="418" t="n"/>
      <c r="AA3385" s="418" t="n"/>
      <c r="AB3385" s="418" t="n"/>
      <c r="AC3385" s="418" t="n"/>
      <c r="AD3385" s="418" t="n"/>
      <c r="AE3385" s="455" t="n"/>
      <c r="AF3385" s="455" t="n"/>
      <c r="AG3385" s="455" t="n"/>
      <c r="AH3385" s="455" t="n"/>
      <c r="AI3385" s="455" t="n"/>
      <c r="AJ3385" s="455" t="n"/>
      <c r="AK3385" s="455" t="n"/>
      <c r="AL3385" s="455" t="n"/>
      <c r="AM3385" s="455" t="n"/>
      <c r="AN3385" s="455" t="n"/>
      <c r="AO3385" s="455" t="n"/>
      <c r="AP3385" s="455" t="n"/>
      <c r="AQ3385" s="455" t="n"/>
      <c r="AR3385" s="418" t="n"/>
      <c r="AS3385" s="418" t="n"/>
      <c r="AT3385" s="418" t="n"/>
    </row>
    <row r="3386">
      <c r="A3386" s="417" t="n">
        <v>3377</v>
      </c>
      <c r="B3386" s="418" t="inlineStr">
        <is>
          <t>កេសកាតុង​</t>
        </is>
      </c>
      <c r="C3386" s="418" t="inlineStr">
        <is>
          <t>ស៊ីងហ្គាពួរ កាតុង (ខេមបូឌា)</t>
        </is>
      </c>
      <c r="D3386" s="418" t="inlineStr">
        <is>
          <t>L001-100121322</t>
        </is>
      </c>
      <c r="E3386" s="418" t="inlineStr">
        <is>
          <t>V0017542</t>
        </is>
      </c>
      <c r="F3386" s="419" t="n">
        <v>44493</v>
      </c>
      <c r="G3386" s="420" t="n">
        <v>137464</v>
      </c>
      <c r="H3386" s="418" t="n"/>
      <c r="I3386" s="455" t="n">
        <v>137464</v>
      </c>
      <c r="J3386" s="418">
        <f>IF(L3386&lt;&gt;"",L3386,K3386)</f>
        <v/>
      </c>
      <c r="K3386" s="418">
        <f>IF(AND(T3386=TRUE, U3386=TRUE, V3386=TRUE), IF(W3386&lt;-0.05, "អនុញ្ញាត (អ្នកផ្គត់ផ្គង់ប្រកាសខ្វះ)", "បានប្រកាស (អនុញ្ញាត)"), IF(AND(T3386=FALSE, U3386=FALSE, V3386=FALSE), "ព្យួរទុក (មិនមានទិន្នន័យ)", "ប្រកាសខុស (ព្យួរទុក)"))</f>
        <v/>
      </c>
      <c r="L3386" s="418" t="inlineStr"/>
      <c r="M3386" s="418" t="inlineStr"/>
      <c r="N3386" s="455" t="n"/>
      <c r="O3386" s="455">
        <f>IF(W3386&lt;0,AI3386,I3386)</f>
        <v/>
      </c>
      <c r="P3386" s="455">
        <f>I3386-O3386</f>
        <v/>
      </c>
      <c r="Q3386" s="418" t="n"/>
      <c r="R3386" s="418" t="inlineStr">
        <is>
          <t>V0017542</t>
        </is>
      </c>
      <c r="S3386" s="418" t="inlineStr"/>
      <c r="T3386" s="418">
        <f>R3386=S3386</f>
        <v/>
      </c>
      <c r="U3386" s="418">
        <f>AND(MONTH(F3386)=MONTH(Y3386), YEAR(F3386)=YEAR(Y3386))</f>
        <v/>
      </c>
      <c r="V3386" s="418">
        <f>AND(AC3386&lt;&gt;"", 'Company information'!D$4&lt;&gt;"", RIGHT(SUBSTITUTE(AC3386,"-",""),9)=RIGHT(SUBSTITUTE('Company information'!D$4,"-",""),9))</f>
        <v/>
      </c>
      <c r="W3386" s="418">
        <f>AI3386-I3386</f>
        <v/>
      </c>
      <c r="X3386" s="455" t="n"/>
      <c r="Y3386" s="417" t="n"/>
      <c r="Z3386" s="418" t="n"/>
      <c r="AA3386" s="418" t="n"/>
      <c r="AB3386" s="418" t="n"/>
      <c r="AC3386" s="418" t="n"/>
      <c r="AD3386" s="418" t="n"/>
      <c r="AE3386" s="455" t="n"/>
      <c r="AF3386" s="455" t="n"/>
      <c r="AG3386" s="455" t="n"/>
      <c r="AH3386" s="455" t="n"/>
      <c r="AI3386" s="455" t="n"/>
      <c r="AJ3386" s="455" t="n"/>
      <c r="AK3386" s="455" t="n"/>
      <c r="AL3386" s="455" t="n"/>
      <c r="AM3386" s="455" t="n"/>
      <c r="AN3386" s="455" t="n"/>
      <c r="AO3386" s="455" t="n"/>
      <c r="AP3386" s="455" t="n"/>
      <c r="AQ3386" s="455" t="n"/>
      <c r="AR3386" s="418" t="n"/>
      <c r="AS3386" s="418" t="n"/>
      <c r="AT3386" s="418" t="n"/>
    </row>
    <row r="3387">
      <c r="A3387" s="417" t="n">
        <v>3378</v>
      </c>
      <c r="B3387" s="418" t="inlineStr">
        <is>
          <t>កេសកាតុង​</t>
        </is>
      </c>
      <c r="C3387" s="418" t="inlineStr">
        <is>
          <t>ស៊ីងហ្គាពួរ កាតុង (ខេមបូឌា)</t>
        </is>
      </c>
      <c r="D3387" s="418" t="inlineStr">
        <is>
          <t>L001-100121322</t>
        </is>
      </c>
      <c r="E3387" s="418" t="inlineStr">
        <is>
          <t>V0017566</t>
        </is>
      </c>
      <c r="F3387" s="419" t="n">
        <v>44496</v>
      </c>
      <c r="G3387" s="420" t="n">
        <v>183060</v>
      </c>
      <c r="H3387" s="418" t="n"/>
      <c r="I3387" s="455" t="n">
        <v>183060</v>
      </c>
      <c r="J3387" s="418">
        <f>IF(L3387&lt;&gt;"",L3387,K3387)</f>
        <v/>
      </c>
      <c r="K3387" s="418">
        <f>IF(AND(T3387=TRUE, U3387=TRUE, V3387=TRUE), IF(W3387&lt;-0.05, "អនុញ្ញាត (អ្នកផ្គត់ផ្គង់ប្រកាសខ្វះ)", "បានប្រកាស (អនុញ្ញាត)"), IF(AND(T3387=FALSE, U3387=FALSE, V3387=FALSE), "ព្យួរទុក (មិនមានទិន្នន័យ)", "ប្រកាសខុស (ព្យួរទុក)"))</f>
        <v/>
      </c>
      <c r="L3387" s="418" t="inlineStr"/>
      <c r="M3387" s="418" t="inlineStr"/>
      <c r="N3387" s="455" t="n"/>
      <c r="O3387" s="455">
        <f>IF(W3387&lt;0,AI3387,I3387)</f>
        <v/>
      </c>
      <c r="P3387" s="455">
        <f>I3387-O3387</f>
        <v/>
      </c>
      <c r="Q3387" s="418" t="n"/>
      <c r="R3387" s="418" t="inlineStr">
        <is>
          <t>V0017566</t>
        </is>
      </c>
      <c r="S3387" s="418" t="inlineStr"/>
      <c r="T3387" s="418">
        <f>R3387=S3387</f>
        <v/>
      </c>
      <c r="U3387" s="418">
        <f>AND(MONTH(F3387)=MONTH(Y3387), YEAR(F3387)=YEAR(Y3387))</f>
        <v/>
      </c>
      <c r="V3387" s="418">
        <f>AND(AC3387&lt;&gt;"", 'Company information'!D$4&lt;&gt;"", RIGHT(SUBSTITUTE(AC3387,"-",""),9)=RIGHT(SUBSTITUTE('Company information'!D$4,"-",""),9))</f>
        <v/>
      </c>
      <c r="W3387" s="418">
        <f>AI3387-I3387</f>
        <v/>
      </c>
      <c r="X3387" s="455" t="n"/>
      <c r="Y3387" s="417" t="n"/>
      <c r="Z3387" s="418" t="n"/>
      <c r="AA3387" s="418" t="n"/>
      <c r="AB3387" s="418" t="n"/>
      <c r="AC3387" s="418" t="n"/>
      <c r="AD3387" s="418" t="n"/>
      <c r="AE3387" s="455" t="n"/>
      <c r="AF3387" s="455" t="n"/>
      <c r="AG3387" s="455" t="n"/>
      <c r="AH3387" s="455" t="n"/>
      <c r="AI3387" s="455" t="n"/>
      <c r="AJ3387" s="455" t="n"/>
      <c r="AK3387" s="455" t="n"/>
      <c r="AL3387" s="455" t="n"/>
      <c r="AM3387" s="455" t="n"/>
      <c r="AN3387" s="455" t="n"/>
      <c r="AO3387" s="455" t="n"/>
      <c r="AP3387" s="455" t="n"/>
      <c r="AQ3387" s="455" t="n"/>
      <c r="AR3387" s="418" t="n"/>
      <c r="AS3387" s="418" t="n"/>
      <c r="AT3387" s="418" t="n"/>
    </row>
    <row r="3388">
      <c r="A3388" s="417" t="n">
        <v>3379</v>
      </c>
      <c r="B3388" s="418" t="inlineStr">
        <is>
          <t>កេសកាតុង​</t>
        </is>
      </c>
      <c r="C3388" s="418" t="inlineStr">
        <is>
          <t>ស៊ីងហ្គាពួរ កាតុង (ខេមបូឌា)</t>
        </is>
      </c>
      <c r="D3388" s="418" t="inlineStr">
        <is>
          <t>L001-100121322</t>
        </is>
      </c>
      <c r="E3388" s="418" t="inlineStr">
        <is>
          <t>V0017600</t>
        </is>
      </c>
      <c r="F3388" s="419" t="n">
        <v>44499</v>
      </c>
      <c r="G3388" s="420" t="n">
        <v>381954</v>
      </c>
      <c r="H3388" s="418" t="n"/>
      <c r="I3388" s="455" t="n">
        <v>381954</v>
      </c>
      <c r="J3388" s="418">
        <f>IF(L3388&lt;&gt;"",L3388,K3388)</f>
        <v/>
      </c>
      <c r="K3388" s="418">
        <f>IF(AND(T3388=TRUE, U3388=TRUE, V3388=TRUE), IF(W3388&lt;-0.05, "អនុញ្ញាត (អ្នកផ្គត់ផ្គង់ប្រកាសខ្វះ)", "បានប្រកាស (អនុញ្ញាត)"), IF(AND(T3388=FALSE, U3388=FALSE, V3388=FALSE), "ព្យួរទុក (មិនមានទិន្នន័យ)", "ប្រកាសខុស (ព្យួរទុក)"))</f>
        <v/>
      </c>
      <c r="L3388" s="418" t="inlineStr"/>
      <c r="M3388" s="418" t="inlineStr"/>
      <c r="N3388" s="455" t="n"/>
      <c r="O3388" s="455">
        <f>IF(W3388&lt;0,AI3388,I3388)</f>
        <v/>
      </c>
      <c r="P3388" s="455">
        <f>I3388-O3388</f>
        <v/>
      </c>
      <c r="Q3388" s="418" t="n"/>
      <c r="R3388" s="418" t="inlineStr">
        <is>
          <t>V0017600</t>
        </is>
      </c>
      <c r="S3388" s="418" t="inlineStr"/>
      <c r="T3388" s="418">
        <f>R3388=S3388</f>
        <v/>
      </c>
      <c r="U3388" s="418">
        <f>AND(MONTH(F3388)=MONTH(Y3388), YEAR(F3388)=YEAR(Y3388))</f>
        <v/>
      </c>
      <c r="V3388" s="418">
        <f>AND(AC3388&lt;&gt;"", 'Company information'!D$4&lt;&gt;"", RIGHT(SUBSTITUTE(AC3388,"-",""),9)=RIGHT(SUBSTITUTE('Company information'!D$4,"-",""),9))</f>
        <v/>
      </c>
      <c r="W3388" s="418">
        <f>AI3388-I3388</f>
        <v/>
      </c>
      <c r="X3388" s="455" t="n"/>
      <c r="Y3388" s="417" t="n"/>
      <c r="Z3388" s="418" t="n"/>
      <c r="AA3388" s="418" t="n"/>
      <c r="AB3388" s="418" t="n"/>
      <c r="AC3388" s="418" t="n"/>
      <c r="AD3388" s="418" t="n"/>
      <c r="AE3388" s="455" t="n"/>
      <c r="AF3388" s="455" t="n"/>
      <c r="AG3388" s="455" t="n"/>
      <c r="AH3388" s="455" t="n"/>
      <c r="AI3388" s="455" t="n"/>
      <c r="AJ3388" s="455" t="n"/>
      <c r="AK3388" s="455" t="n"/>
      <c r="AL3388" s="455" t="n"/>
      <c r="AM3388" s="455" t="n"/>
      <c r="AN3388" s="455" t="n"/>
      <c r="AO3388" s="455" t="n"/>
      <c r="AP3388" s="455" t="n"/>
      <c r="AQ3388" s="455" t="n"/>
      <c r="AR3388" s="418" t="n"/>
      <c r="AS3388" s="418" t="n"/>
      <c r="AT3388" s="418" t="n"/>
    </row>
    <row r="3389">
      <c r="A3389" s="417" t="n">
        <v>3380</v>
      </c>
      <c r="B3389" s="418" t="inlineStr">
        <is>
          <t>ផ្លាកក្រដាសនិងក្រដាស</t>
        </is>
      </c>
      <c r="C3389" s="418" t="inlineStr">
        <is>
          <t>ដុងគ័ន ស៊ីធី ហ្វាញស្តារ ព្រីនធីង (ខេមបូឌា)</t>
        </is>
      </c>
      <c r="D3389" s="418" t="inlineStr">
        <is>
          <t>L001-100193021</t>
        </is>
      </c>
      <c r="E3389" s="418" t="inlineStr">
        <is>
          <t>000477</t>
        </is>
      </c>
      <c r="F3389" s="419" t="n">
        <v>44495</v>
      </c>
      <c r="G3389" s="420" t="n">
        <v>8675030</v>
      </c>
      <c r="H3389" s="418" t="n"/>
      <c r="I3389" s="455" t="n">
        <v>8675030</v>
      </c>
      <c r="J3389" s="418">
        <f>IF(L3389&lt;&gt;"",L3389,K3389)</f>
        <v/>
      </c>
      <c r="K3389" s="418">
        <f>IF(AND(T3389=TRUE, U3389=TRUE, V3389=TRUE), IF(W3389&lt;-0.05, "អនុញ្ញាត (អ្នកផ្គត់ផ្គង់ប្រកាសខ្វះ)", "បានប្រកាស (អនុញ្ញាត)"), IF(AND(T3389=FALSE, U3389=FALSE, V3389=FALSE), "ព្យួរទុក (មិនមានទិន្នន័យ)", "ប្រកាសខុស (ព្យួរទុក)"))</f>
        <v/>
      </c>
      <c r="L3389" s="418" t="inlineStr"/>
      <c r="M3389" s="418" t="inlineStr"/>
      <c r="N3389" s="455" t="n"/>
      <c r="O3389" s="455">
        <f>IF(W3389&lt;0,AI3389,I3389)</f>
        <v/>
      </c>
      <c r="P3389" s="455">
        <f>I3389-O3389</f>
        <v/>
      </c>
      <c r="Q3389" s="418" t="n"/>
      <c r="R3389" s="418" t="inlineStr">
        <is>
          <t>000477</t>
        </is>
      </c>
      <c r="S3389" s="418" t="inlineStr"/>
      <c r="T3389" s="418">
        <f>R3389=S3389</f>
        <v/>
      </c>
      <c r="U3389" s="418">
        <f>AND(MONTH(F3389)=MONTH(Y3389), YEAR(F3389)=YEAR(Y3389))</f>
        <v/>
      </c>
      <c r="V3389" s="418">
        <f>AND(AC3389&lt;&gt;"", 'Company information'!D$4&lt;&gt;"", RIGHT(SUBSTITUTE(AC3389,"-",""),9)=RIGHT(SUBSTITUTE('Company information'!D$4,"-",""),9))</f>
        <v/>
      </c>
      <c r="W3389" s="418">
        <f>AI3389-I3389</f>
        <v/>
      </c>
      <c r="X3389" s="455" t="n"/>
      <c r="Y3389" s="417" t="n"/>
      <c r="Z3389" s="418" t="n"/>
      <c r="AA3389" s="418" t="n"/>
      <c r="AB3389" s="418" t="n"/>
      <c r="AC3389" s="418" t="n"/>
      <c r="AD3389" s="418" t="n"/>
      <c r="AE3389" s="455" t="n"/>
      <c r="AF3389" s="455" t="n"/>
      <c r="AG3389" s="455" t="n"/>
      <c r="AH3389" s="455" t="n"/>
      <c r="AI3389" s="455" t="n"/>
      <c r="AJ3389" s="455" t="n"/>
      <c r="AK3389" s="455" t="n"/>
      <c r="AL3389" s="455" t="n"/>
      <c r="AM3389" s="455" t="n"/>
      <c r="AN3389" s="455" t="n"/>
      <c r="AO3389" s="455" t="n"/>
      <c r="AP3389" s="455" t="n"/>
      <c r="AQ3389" s="455" t="n"/>
      <c r="AR3389" s="418" t="n"/>
      <c r="AS3389" s="418" t="n"/>
      <c r="AT3389" s="418" t="n"/>
    </row>
    <row r="3390">
      <c r="A3390" s="417" t="n">
        <v>3381</v>
      </c>
      <c r="B3390" s="418" t="inlineStr">
        <is>
          <t>LIFT Off and Gate Fee</t>
        </is>
      </c>
      <c r="C3390" s="418" t="inlineStr">
        <is>
          <t>កំពង់ផែស្វយ័តភ្នំពេញ "ក.ស.ភ"</t>
        </is>
      </c>
      <c r="D3390" s="418" t="inlineStr">
        <is>
          <t>L001-100044999</t>
        </is>
      </c>
      <c r="E3390" s="418" t="inlineStr">
        <is>
          <t>INV20211063342</t>
        </is>
      </c>
      <c r="F3390" s="419" t="n">
        <v>44492</v>
      </c>
      <c r="G3390" s="420" t="n">
        <v>87977</v>
      </c>
      <c r="H3390" s="418" t="n"/>
      <c r="I3390" s="455" t="n">
        <v>87977</v>
      </c>
      <c r="J3390" s="418">
        <f>IF(L3390&lt;&gt;"",L3390,K3390)</f>
        <v/>
      </c>
      <c r="K3390" s="418">
        <f>IF(AND(T3390=TRUE, U3390=TRUE, V3390=TRUE), IF(W3390&lt;-0.05, "អនុញ្ញាត (អ្នកផ្គត់ផ្គង់ប្រកាសខ្វះ)", "បានប្រកាស (អនុញ្ញាត)"), IF(AND(T3390=FALSE, U3390=FALSE, V3390=FALSE), "ព្យួរទុក (មិនមានទិន្នន័យ)", "ប្រកាសខុស (ព្យួរទុក)"))</f>
        <v/>
      </c>
      <c r="L3390" s="418" t="inlineStr"/>
      <c r="M3390" s="418" t="inlineStr"/>
      <c r="N3390" s="455" t="n"/>
      <c r="O3390" s="455">
        <f>IF(W3390&lt;0,AI3390,I3390)</f>
        <v/>
      </c>
      <c r="P3390" s="455">
        <f>I3390-O3390</f>
        <v/>
      </c>
      <c r="Q3390" s="418" t="n"/>
      <c r="R3390" s="418" t="inlineStr">
        <is>
          <t>INV20211063342</t>
        </is>
      </c>
      <c r="S3390" s="418" t="inlineStr"/>
      <c r="T3390" s="418">
        <f>R3390=S3390</f>
        <v/>
      </c>
      <c r="U3390" s="418">
        <f>AND(MONTH(F3390)=MONTH(Y3390), YEAR(F3390)=YEAR(Y3390))</f>
        <v/>
      </c>
      <c r="V3390" s="418">
        <f>AND(AC3390&lt;&gt;"", 'Company information'!D$4&lt;&gt;"", RIGHT(SUBSTITUTE(AC3390,"-",""),9)=RIGHT(SUBSTITUTE('Company information'!D$4,"-",""),9))</f>
        <v/>
      </c>
      <c r="W3390" s="418">
        <f>AI3390-I3390</f>
        <v/>
      </c>
      <c r="X3390" s="455" t="n"/>
      <c r="Y3390" s="417" t="n"/>
      <c r="Z3390" s="418" t="n"/>
      <c r="AA3390" s="418" t="n"/>
      <c r="AB3390" s="418" t="n"/>
      <c r="AC3390" s="418" t="n"/>
      <c r="AD3390" s="418" t="n"/>
      <c r="AE3390" s="455" t="n"/>
      <c r="AF3390" s="455" t="n"/>
      <c r="AG3390" s="455" t="n"/>
      <c r="AH3390" s="455" t="n"/>
      <c r="AI3390" s="455" t="n"/>
      <c r="AJ3390" s="455" t="n"/>
      <c r="AK3390" s="455" t="n"/>
      <c r="AL3390" s="455" t="n"/>
      <c r="AM3390" s="455" t="n"/>
      <c r="AN3390" s="455" t="n"/>
      <c r="AO3390" s="455" t="n"/>
      <c r="AP3390" s="455" t="n"/>
      <c r="AQ3390" s="455" t="n"/>
      <c r="AR3390" s="418" t="n"/>
      <c r="AS3390" s="418" t="n"/>
      <c r="AT3390" s="418" t="n"/>
    </row>
    <row r="3391">
      <c r="A3391" s="417" t="n">
        <v>3382</v>
      </c>
      <c r="B3391" s="418" t="inlineStr">
        <is>
          <t>LIFT Off and Gate Fee</t>
        </is>
      </c>
      <c r="C3391" s="418" t="inlineStr">
        <is>
          <t>កំពង់ផែស្វយ័តភ្នំពេញ "ក.ស.ភ"</t>
        </is>
      </c>
      <c r="D3391" s="418" t="inlineStr">
        <is>
          <t>L001-100044999</t>
        </is>
      </c>
      <c r="E3391" s="418" t="inlineStr">
        <is>
          <t>INV20211063340</t>
        </is>
      </c>
      <c r="F3391" s="419" t="n">
        <v>44492</v>
      </c>
      <c r="G3391" s="420" t="n">
        <v>283481</v>
      </c>
      <c r="H3391" s="418" t="n"/>
      <c r="I3391" s="455" t="n">
        <v>283481</v>
      </c>
      <c r="J3391" s="418">
        <f>IF(L3391&lt;&gt;"",L3391,K3391)</f>
        <v/>
      </c>
      <c r="K3391" s="418">
        <f>IF(AND(T3391=TRUE, U3391=TRUE, V3391=TRUE), IF(W3391&lt;-0.05, "អនុញ្ញាត (អ្នកផ្គត់ផ្គង់ប្រកាសខ្វះ)", "បានប្រកាស (អនុញ្ញាត)"), IF(AND(T3391=FALSE, U3391=FALSE, V3391=FALSE), "ព្យួរទុក (មិនមានទិន្នន័យ)", "ប្រកាសខុស (ព្យួរទុក)"))</f>
        <v/>
      </c>
      <c r="L3391" s="418" t="inlineStr"/>
      <c r="M3391" s="418" t="inlineStr"/>
      <c r="N3391" s="455" t="n"/>
      <c r="O3391" s="455">
        <f>IF(W3391&lt;0,AI3391,I3391)</f>
        <v/>
      </c>
      <c r="P3391" s="455">
        <f>I3391-O3391</f>
        <v/>
      </c>
      <c r="Q3391" s="418" t="n"/>
      <c r="R3391" s="418" t="inlineStr">
        <is>
          <t>INV20211063340</t>
        </is>
      </c>
      <c r="S3391" s="418" t="inlineStr"/>
      <c r="T3391" s="418">
        <f>R3391=S3391</f>
        <v/>
      </c>
      <c r="U3391" s="418">
        <f>AND(MONTH(F3391)=MONTH(Y3391), YEAR(F3391)=YEAR(Y3391))</f>
        <v/>
      </c>
      <c r="V3391" s="418">
        <f>AND(AC3391&lt;&gt;"", 'Company information'!D$4&lt;&gt;"", RIGHT(SUBSTITUTE(AC3391,"-",""),9)=RIGHT(SUBSTITUTE('Company information'!D$4,"-",""),9))</f>
        <v/>
      </c>
      <c r="W3391" s="418">
        <f>AI3391-I3391</f>
        <v/>
      </c>
      <c r="X3391" s="455" t="n"/>
      <c r="Y3391" s="417" t="n"/>
      <c r="Z3391" s="418" t="n"/>
      <c r="AA3391" s="418" t="n"/>
      <c r="AB3391" s="418" t="n"/>
      <c r="AC3391" s="418" t="n"/>
      <c r="AD3391" s="418" t="n"/>
      <c r="AE3391" s="455" t="n"/>
      <c r="AF3391" s="455" t="n"/>
      <c r="AG3391" s="455" t="n"/>
      <c r="AH3391" s="455" t="n"/>
      <c r="AI3391" s="455" t="n"/>
      <c r="AJ3391" s="455" t="n"/>
      <c r="AK3391" s="455" t="n"/>
      <c r="AL3391" s="455" t="n"/>
      <c r="AM3391" s="455" t="n"/>
      <c r="AN3391" s="455" t="n"/>
      <c r="AO3391" s="455" t="n"/>
      <c r="AP3391" s="455" t="n"/>
      <c r="AQ3391" s="455" t="n"/>
      <c r="AR3391" s="418" t="n"/>
      <c r="AS3391" s="418" t="n"/>
      <c r="AT3391" s="418" t="n"/>
    </row>
    <row r="3392">
      <c r="A3392" s="417" t="n">
        <v>3383</v>
      </c>
      <c r="B3392" s="418" t="inlineStr">
        <is>
          <t>LIFT Off and Gate Fee</t>
        </is>
      </c>
      <c r="C3392" s="418" t="inlineStr">
        <is>
          <t>កំពង់ផែស្វយ័តភ្នំពេញ "ក.ស.ភ"</t>
        </is>
      </c>
      <c r="D3392" s="418" t="inlineStr">
        <is>
          <t>L001-100044999</t>
        </is>
      </c>
      <c r="E3392" s="418" t="inlineStr">
        <is>
          <t>INV20211063338</t>
        </is>
      </c>
      <c r="F3392" s="419" t="n">
        <v>44492</v>
      </c>
      <c r="G3392" s="420" t="n">
        <v>19550</v>
      </c>
      <c r="H3392" s="418" t="n"/>
      <c r="I3392" s="455" t="n">
        <v>19550</v>
      </c>
      <c r="J3392" s="418">
        <f>IF(L3392&lt;&gt;"",L3392,K3392)</f>
        <v/>
      </c>
      <c r="K3392" s="418">
        <f>IF(AND(T3392=TRUE, U3392=TRUE, V3392=TRUE), IF(W3392&lt;-0.05, "អនុញ្ញាត (អ្នកផ្គត់ផ្គង់ប្រកាសខ្វះ)", "បានប្រកាស (អនុញ្ញាត)"), IF(AND(T3392=FALSE, U3392=FALSE, V3392=FALSE), "ព្យួរទុក (មិនមានទិន្នន័យ)", "ប្រកាសខុស (ព្យួរទុក)"))</f>
        <v/>
      </c>
      <c r="L3392" s="418" t="inlineStr"/>
      <c r="M3392" s="418" t="inlineStr"/>
      <c r="N3392" s="455" t="n"/>
      <c r="O3392" s="455">
        <f>IF(W3392&lt;0,AI3392,I3392)</f>
        <v/>
      </c>
      <c r="P3392" s="455">
        <f>I3392-O3392</f>
        <v/>
      </c>
      <c r="Q3392" s="418" t="n"/>
      <c r="R3392" s="418" t="inlineStr">
        <is>
          <t>INV20211063338</t>
        </is>
      </c>
      <c r="S3392" s="418" t="inlineStr"/>
      <c r="T3392" s="418">
        <f>R3392=S3392</f>
        <v/>
      </c>
      <c r="U3392" s="418">
        <f>AND(MONTH(F3392)=MONTH(Y3392), YEAR(F3392)=YEAR(Y3392))</f>
        <v/>
      </c>
      <c r="V3392" s="418">
        <f>AND(AC3392&lt;&gt;"", 'Company information'!D$4&lt;&gt;"", RIGHT(SUBSTITUTE(AC3392,"-",""),9)=RIGHT(SUBSTITUTE('Company information'!D$4,"-",""),9))</f>
        <v/>
      </c>
      <c r="W3392" s="418">
        <f>AI3392-I3392</f>
        <v/>
      </c>
      <c r="X3392" s="455" t="n"/>
      <c r="Y3392" s="417" t="n"/>
      <c r="Z3392" s="418" t="n"/>
      <c r="AA3392" s="418" t="n"/>
      <c r="AB3392" s="418" t="n"/>
      <c r="AC3392" s="418" t="n"/>
      <c r="AD3392" s="418" t="n"/>
      <c r="AE3392" s="455" t="n"/>
      <c r="AF3392" s="455" t="n"/>
      <c r="AG3392" s="455" t="n"/>
      <c r="AH3392" s="455" t="n"/>
      <c r="AI3392" s="455" t="n"/>
      <c r="AJ3392" s="455" t="n"/>
      <c r="AK3392" s="455" t="n"/>
      <c r="AL3392" s="455" t="n"/>
      <c r="AM3392" s="455" t="n"/>
      <c r="AN3392" s="455" t="n"/>
      <c r="AO3392" s="455" t="n"/>
      <c r="AP3392" s="455" t="n"/>
      <c r="AQ3392" s="455" t="n"/>
      <c r="AR3392" s="418" t="n"/>
      <c r="AS3392" s="418" t="n"/>
      <c r="AT3392" s="418" t="n"/>
    </row>
    <row r="3393">
      <c r="A3393" s="417" t="n">
        <v>3384</v>
      </c>
      <c r="B3393" s="418" t="inlineStr">
        <is>
          <t>LIFT Off and Gate Fee</t>
        </is>
      </c>
      <c r="C3393" s="418" t="inlineStr">
        <is>
          <t>កំពង់ផែស្វយ័តភ្នំពេញ "ក.ស.ភ"</t>
        </is>
      </c>
      <c r="D3393" s="418" t="inlineStr">
        <is>
          <t>L001-100044999</t>
        </is>
      </c>
      <c r="E3393" s="418" t="inlineStr">
        <is>
          <t>INV20211063343</t>
        </is>
      </c>
      <c r="F3393" s="419" t="n">
        <v>44492</v>
      </c>
      <c r="G3393" s="420" t="n">
        <v>19550</v>
      </c>
      <c r="H3393" s="418" t="n"/>
      <c r="I3393" s="455" t="n">
        <v>19550</v>
      </c>
      <c r="J3393" s="418">
        <f>IF(L3393&lt;&gt;"",L3393,K3393)</f>
        <v/>
      </c>
      <c r="K3393" s="418">
        <f>IF(AND(T3393=TRUE, U3393=TRUE, V3393=TRUE), IF(W3393&lt;-0.05, "អនុញ្ញាត (អ្នកផ្គត់ផ្គង់ប្រកាសខ្វះ)", "បានប្រកាស (អនុញ្ញាត)"), IF(AND(T3393=FALSE, U3393=FALSE, V3393=FALSE), "ព្យួរទុក (មិនមានទិន្នន័យ)", "ប្រកាសខុស (ព្យួរទុក)"))</f>
        <v/>
      </c>
      <c r="L3393" s="418" t="inlineStr"/>
      <c r="M3393" s="418" t="inlineStr"/>
      <c r="N3393" s="455" t="n"/>
      <c r="O3393" s="455">
        <f>IF(W3393&lt;0,AI3393,I3393)</f>
        <v/>
      </c>
      <c r="P3393" s="455">
        <f>I3393-O3393</f>
        <v/>
      </c>
      <c r="Q3393" s="418" t="n"/>
      <c r="R3393" s="418" t="inlineStr">
        <is>
          <t>INV20211063343</t>
        </is>
      </c>
      <c r="S3393" s="418" t="inlineStr"/>
      <c r="T3393" s="418">
        <f>R3393=S3393</f>
        <v/>
      </c>
      <c r="U3393" s="418">
        <f>AND(MONTH(F3393)=MONTH(Y3393), YEAR(F3393)=YEAR(Y3393))</f>
        <v/>
      </c>
      <c r="V3393" s="418">
        <f>AND(AC3393&lt;&gt;"", 'Company information'!D$4&lt;&gt;"", RIGHT(SUBSTITUTE(AC3393,"-",""),9)=RIGHT(SUBSTITUTE('Company information'!D$4,"-",""),9))</f>
        <v/>
      </c>
      <c r="W3393" s="418">
        <f>AI3393-I3393</f>
        <v/>
      </c>
      <c r="X3393" s="455" t="n"/>
      <c r="Y3393" s="417" t="n"/>
      <c r="Z3393" s="418" t="n"/>
      <c r="AA3393" s="418" t="n"/>
      <c r="AB3393" s="418" t="n"/>
      <c r="AC3393" s="418" t="n"/>
      <c r="AD3393" s="418" t="n"/>
      <c r="AE3393" s="455" t="n"/>
      <c r="AF3393" s="455" t="n"/>
      <c r="AG3393" s="455" t="n"/>
      <c r="AH3393" s="455" t="n"/>
      <c r="AI3393" s="455" t="n"/>
      <c r="AJ3393" s="455" t="n"/>
      <c r="AK3393" s="455" t="n"/>
      <c r="AL3393" s="455" t="n"/>
      <c r="AM3393" s="455" t="n"/>
      <c r="AN3393" s="455" t="n"/>
      <c r="AO3393" s="455" t="n"/>
      <c r="AP3393" s="455" t="n"/>
      <c r="AQ3393" s="455" t="n"/>
      <c r="AR3393" s="418" t="n"/>
      <c r="AS3393" s="418" t="n"/>
      <c r="AT3393" s="418" t="n"/>
    </row>
    <row r="3394">
      <c r="A3394" s="417" t="n">
        <v>3385</v>
      </c>
      <c r="B3394" s="418" t="inlineStr">
        <is>
          <t>LIFT Off and Gate Fee</t>
        </is>
      </c>
      <c r="C3394" s="418" t="inlineStr">
        <is>
          <t>កំពង់ផែស្វយ័តភ្នំពេញ "ក.ស.ភ"</t>
        </is>
      </c>
      <c r="D3394" s="418" t="inlineStr">
        <is>
          <t>L001-100044999</t>
        </is>
      </c>
      <c r="E3394" s="418" t="inlineStr">
        <is>
          <t>INV20211063100</t>
        </is>
      </c>
      <c r="F3394" s="419" t="n">
        <v>44491</v>
      </c>
      <c r="G3394" s="420" t="n">
        <v>29326</v>
      </c>
      <c r="H3394" s="418" t="n"/>
      <c r="I3394" s="455" t="n">
        <v>29326</v>
      </c>
      <c r="J3394" s="418">
        <f>IF(L3394&lt;&gt;"",L3394,K3394)</f>
        <v/>
      </c>
      <c r="K3394" s="418">
        <f>IF(AND(T3394=TRUE, U3394=TRUE, V3394=TRUE), IF(W3394&lt;-0.05, "អនុញ្ញាត (អ្នកផ្គត់ផ្គង់ប្រកាសខ្វះ)", "បានប្រកាស (អនុញ្ញាត)"), IF(AND(T3394=FALSE, U3394=FALSE, V3394=FALSE), "ព្យួរទុក (មិនមានទិន្នន័យ)", "ប្រកាសខុស (ព្យួរទុក)"))</f>
        <v/>
      </c>
      <c r="L3394" s="418" t="inlineStr"/>
      <c r="M3394" s="418" t="inlineStr"/>
      <c r="N3394" s="455" t="n"/>
      <c r="O3394" s="455">
        <f>IF(W3394&lt;0,AI3394,I3394)</f>
        <v/>
      </c>
      <c r="P3394" s="455">
        <f>I3394-O3394</f>
        <v/>
      </c>
      <c r="Q3394" s="418" t="n"/>
      <c r="R3394" s="418" t="inlineStr">
        <is>
          <t>INV20211063100</t>
        </is>
      </c>
      <c r="S3394" s="418" t="inlineStr"/>
      <c r="T3394" s="418">
        <f>R3394=S3394</f>
        <v/>
      </c>
      <c r="U3394" s="418">
        <f>AND(MONTH(F3394)=MONTH(Y3394), YEAR(F3394)=YEAR(Y3394))</f>
        <v/>
      </c>
      <c r="V3394" s="418">
        <f>AND(AC3394&lt;&gt;"", 'Company information'!D$4&lt;&gt;"", RIGHT(SUBSTITUTE(AC3394,"-",""),9)=RIGHT(SUBSTITUTE('Company information'!D$4,"-",""),9))</f>
        <v/>
      </c>
      <c r="W3394" s="418">
        <f>AI3394-I3394</f>
        <v/>
      </c>
      <c r="X3394" s="455" t="n"/>
      <c r="Y3394" s="417" t="n"/>
      <c r="Z3394" s="418" t="n"/>
      <c r="AA3394" s="418" t="n"/>
      <c r="AB3394" s="418" t="n"/>
      <c r="AC3394" s="418" t="n"/>
      <c r="AD3394" s="418" t="n"/>
      <c r="AE3394" s="455" t="n"/>
      <c r="AF3394" s="455" t="n"/>
      <c r="AG3394" s="455" t="n"/>
      <c r="AH3394" s="455" t="n"/>
      <c r="AI3394" s="455" t="n"/>
      <c r="AJ3394" s="455" t="n"/>
      <c r="AK3394" s="455" t="n"/>
      <c r="AL3394" s="455" t="n"/>
      <c r="AM3394" s="455" t="n"/>
      <c r="AN3394" s="455" t="n"/>
      <c r="AO3394" s="455" t="n"/>
      <c r="AP3394" s="455" t="n"/>
      <c r="AQ3394" s="455" t="n"/>
      <c r="AR3394" s="418" t="n"/>
      <c r="AS3394" s="418" t="n"/>
      <c r="AT3394" s="418" t="n"/>
    </row>
    <row r="3395">
      <c r="A3395" s="417" t="n">
        <v>3386</v>
      </c>
      <c r="B3395" s="418" t="inlineStr">
        <is>
          <t>LIFT Off and Gate Fee</t>
        </is>
      </c>
      <c r="C3395" s="418" t="inlineStr">
        <is>
          <t>កំពង់ផែស្វយ័តភ្នំពេញ "ក.ស.ភ"</t>
        </is>
      </c>
      <c r="D3395" s="418" t="inlineStr">
        <is>
          <t>L001-100044999</t>
        </is>
      </c>
      <c r="E3395" s="418" t="inlineStr">
        <is>
          <t>INV20211061401</t>
        </is>
      </c>
      <c r="F3395" s="419" t="n">
        <v>44484</v>
      </c>
      <c r="G3395" s="420" t="n">
        <v>19550</v>
      </c>
      <c r="H3395" s="418" t="n"/>
      <c r="I3395" s="455" t="n">
        <v>19550</v>
      </c>
      <c r="J3395" s="418">
        <f>IF(L3395&lt;&gt;"",L3395,K3395)</f>
        <v/>
      </c>
      <c r="K3395" s="418">
        <f>IF(AND(T3395=TRUE, U3395=TRUE, V3395=TRUE), IF(W3395&lt;-0.05, "អនុញ្ញាត (អ្នកផ្គត់ផ្គង់ប្រកាសខ្វះ)", "បានប្រកាស (អនុញ្ញាត)"), IF(AND(T3395=FALSE, U3395=FALSE, V3395=FALSE), "ព្យួរទុក (មិនមានទិន្នន័យ)", "ប្រកាសខុស (ព្យួរទុក)"))</f>
        <v/>
      </c>
      <c r="L3395" s="418" t="inlineStr"/>
      <c r="M3395" s="418" t="inlineStr"/>
      <c r="N3395" s="455" t="n"/>
      <c r="O3395" s="455">
        <f>IF(W3395&lt;0,AI3395,I3395)</f>
        <v/>
      </c>
      <c r="P3395" s="455">
        <f>I3395-O3395</f>
        <v/>
      </c>
      <c r="Q3395" s="418" t="n"/>
      <c r="R3395" s="418" t="inlineStr">
        <is>
          <t>INV20211061401</t>
        </is>
      </c>
      <c r="S3395" s="418" t="inlineStr"/>
      <c r="T3395" s="418">
        <f>R3395=S3395</f>
        <v/>
      </c>
      <c r="U3395" s="418">
        <f>AND(MONTH(F3395)=MONTH(Y3395), YEAR(F3395)=YEAR(Y3395))</f>
        <v/>
      </c>
      <c r="V3395" s="418">
        <f>AND(AC3395&lt;&gt;"", 'Company information'!D$4&lt;&gt;"", RIGHT(SUBSTITUTE(AC3395,"-",""),9)=RIGHT(SUBSTITUTE('Company information'!D$4,"-",""),9))</f>
        <v/>
      </c>
      <c r="W3395" s="418">
        <f>AI3395-I3395</f>
        <v/>
      </c>
      <c r="X3395" s="455" t="n"/>
      <c r="Y3395" s="417" t="n"/>
      <c r="Z3395" s="418" t="n"/>
      <c r="AA3395" s="418" t="n"/>
      <c r="AB3395" s="418" t="n"/>
      <c r="AC3395" s="418" t="n"/>
      <c r="AD3395" s="418" t="n"/>
      <c r="AE3395" s="455" t="n"/>
      <c r="AF3395" s="455" t="n"/>
      <c r="AG3395" s="455" t="n"/>
      <c r="AH3395" s="455" t="n"/>
      <c r="AI3395" s="455" t="n"/>
      <c r="AJ3395" s="455" t="n"/>
      <c r="AK3395" s="455" t="n"/>
      <c r="AL3395" s="455" t="n"/>
      <c r="AM3395" s="455" t="n"/>
      <c r="AN3395" s="455" t="n"/>
      <c r="AO3395" s="455" t="n"/>
      <c r="AP3395" s="455" t="n"/>
      <c r="AQ3395" s="455" t="n"/>
      <c r="AR3395" s="418" t="n"/>
      <c r="AS3395" s="418" t="n"/>
      <c r="AT3395" s="418" t="n"/>
    </row>
    <row r="3396">
      <c r="A3396" s="417" t="n">
        <v>3387</v>
      </c>
      <c r="B3396" s="418" t="inlineStr">
        <is>
          <t>LIFT Off and Gate Fee</t>
        </is>
      </c>
      <c r="C3396" s="418" t="inlineStr">
        <is>
          <t>កំពង់ផែស្វយ័តភ្នំពេញ "ក.ស.ភ"</t>
        </is>
      </c>
      <c r="D3396" s="418" t="inlineStr">
        <is>
          <t>L001-100044999</t>
        </is>
      </c>
      <c r="E3396" s="418" t="inlineStr">
        <is>
          <t>INV20211061400</t>
        </is>
      </c>
      <c r="F3396" s="419" t="n">
        <v>44484</v>
      </c>
      <c r="G3396" s="420" t="n">
        <v>29326</v>
      </c>
      <c r="H3396" s="418" t="n"/>
      <c r="I3396" s="455" t="n">
        <v>29326</v>
      </c>
      <c r="J3396" s="418">
        <f>IF(L3396&lt;&gt;"",L3396,K3396)</f>
        <v/>
      </c>
      <c r="K3396" s="418">
        <f>IF(AND(T3396=TRUE, U3396=TRUE, V3396=TRUE), IF(W3396&lt;-0.05, "អនុញ្ញាត (អ្នកផ្គត់ផ្គង់ប្រកាសខ្វះ)", "បានប្រកាស (អនុញ្ញាត)"), IF(AND(T3396=FALSE, U3396=FALSE, V3396=FALSE), "ព្យួរទុក (មិនមានទិន្នន័យ)", "ប្រកាសខុស (ព្យួរទុក)"))</f>
        <v/>
      </c>
      <c r="L3396" s="418" t="inlineStr"/>
      <c r="M3396" s="418" t="inlineStr"/>
      <c r="N3396" s="455" t="n"/>
      <c r="O3396" s="455">
        <f>IF(W3396&lt;0,AI3396,I3396)</f>
        <v/>
      </c>
      <c r="P3396" s="455">
        <f>I3396-O3396</f>
        <v/>
      </c>
      <c r="Q3396" s="418" t="n"/>
      <c r="R3396" s="418" t="inlineStr">
        <is>
          <t>INV20211061400</t>
        </is>
      </c>
      <c r="S3396" s="418" t="inlineStr"/>
      <c r="T3396" s="418">
        <f>R3396=S3396</f>
        <v/>
      </c>
      <c r="U3396" s="418">
        <f>AND(MONTH(F3396)=MONTH(Y3396), YEAR(F3396)=YEAR(Y3396))</f>
        <v/>
      </c>
      <c r="V3396" s="418">
        <f>AND(AC3396&lt;&gt;"", 'Company information'!D$4&lt;&gt;"", RIGHT(SUBSTITUTE(AC3396,"-",""),9)=RIGHT(SUBSTITUTE('Company information'!D$4,"-",""),9))</f>
        <v/>
      </c>
      <c r="W3396" s="418">
        <f>AI3396-I3396</f>
        <v/>
      </c>
      <c r="X3396" s="455" t="n"/>
      <c r="Y3396" s="417" t="n"/>
      <c r="Z3396" s="418" t="n"/>
      <c r="AA3396" s="418" t="n"/>
      <c r="AB3396" s="418" t="n"/>
      <c r="AC3396" s="418" t="n"/>
      <c r="AD3396" s="418" t="n"/>
      <c r="AE3396" s="455" t="n"/>
      <c r="AF3396" s="455" t="n"/>
      <c r="AG3396" s="455" t="n"/>
      <c r="AH3396" s="455" t="n"/>
      <c r="AI3396" s="455" t="n"/>
      <c r="AJ3396" s="455" t="n"/>
      <c r="AK3396" s="455" t="n"/>
      <c r="AL3396" s="455" t="n"/>
      <c r="AM3396" s="455" t="n"/>
      <c r="AN3396" s="455" t="n"/>
      <c r="AO3396" s="455" t="n"/>
      <c r="AP3396" s="455" t="n"/>
      <c r="AQ3396" s="455" t="n"/>
      <c r="AR3396" s="418" t="n"/>
      <c r="AS3396" s="418" t="n"/>
      <c r="AT3396" s="418" t="n"/>
    </row>
    <row r="3397">
      <c r="A3397" s="417" t="n">
        <v>3388</v>
      </c>
      <c r="B3397" s="418" t="inlineStr">
        <is>
          <t>LIFT Off and Gate Fee</t>
        </is>
      </c>
      <c r="C3397" s="418" t="inlineStr">
        <is>
          <t>កំពង់ផែស្វយ័តភ្នំពេញ "ក.ស.ភ"</t>
        </is>
      </c>
      <c r="D3397" s="418" t="inlineStr">
        <is>
          <t>L001-100044999</t>
        </is>
      </c>
      <c r="E3397" s="418" t="inlineStr">
        <is>
          <t>INV20211058205</t>
        </is>
      </c>
      <c r="F3397" s="419" t="n">
        <v>44206</v>
      </c>
      <c r="G3397" s="420" t="n">
        <v>48984</v>
      </c>
      <c r="H3397" s="418" t="n"/>
      <c r="I3397" s="455" t="n">
        <v>48984</v>
      </c>
      <c r="J3397" s="418">
        <f>IF(L3397&lt;&gt;"",L3397,K3397)</f>
        <v/>
      </c>
      <c r="K3397" s="418">
        <f>IF(AND(T3397=TRUE, U3397=TRUE, V3397=TRUE), IF(W3397&lt;-0.05, "អនុញ្ញាត (អ្នកផ្គត់ផ្គង់ប្រកាសខ្វះ)", "បានប្រកាស (អនុញ្ញាត)"), IF(AND(T3397=FALSE, U3397=FALSE, V3397=FALSE), "ព្យួរទុក (មិនមានទិន្នន័យ)", "ប្រកាសខុស (ព្យួរទុក)"))</f>
        <v/>
      </c>
      <c r="L3397" s="418" t="inlineStr"/>
      <c r="M3397" s="418" t="inlineStr"/>
      <c r="N3397" s="455" t="n"/>
      <c r="O3397" s="455">
        <f>IF(W3397&lt;0,AI3397,I3397)</f>
        <v/>
      </c>
      <c r="P3397" s="455">
        <f>I3397-O3397</f>
        <v/>
      </c>
      <c r="Q3397" s="418" t="n"/>
      <c r="R3397" s="418" t="inlineStr">
        <is>
          <t>INV20211058205</t>
        </is>
      </c>
      <c r="S3397" s="418" t="inlineStr"/>
      <c r="T3397" s="418">
        <f>R3397=S3397</f>
        <v/>
      </c>
      <c r="U3397" s="418">
        <f>AND(MONTH(F3397)=MONTH(Y3397), YEAR(F3397)=YEAR(Y3397))</f>
        <v/>
      </c>
      <c r="V3397" s="418">
        <f>AND(AC3397&lt;&gt;"", 'Company information'!D$4&lt;&gt;"", RIGHT(SUBSTITUTE(AC3397,"-",""),9)=RIGHT(SUBSTITUTE('Company information'!D$4,"-",""),9))</f>
        <v/>
      </c>
      <c r="W3397" s="418">
        <f>AI3397-I3397</f>
        <v/>
      </c>
      <c r="X3397" s="455" t="n"/>
      <c r="Y3397" s="417" t="n"/>
      <c r="Z3397" s="418" t="n"/>
      <c r="AA3397" s="418" t="n"/>
      <c r="AB3397" s="418" t="n"/>
      <c r="AC3397" s="418" t="n"/>
      <c r="AD3397" s="418" t="n"/>
      <c r="AE3397" s="455" t="n"/>
      <c r="AF3397" s="455" t="n"/>
      <c r="AG3397" s="455" t="n"/>
      <c r="AH3397" s="455" t="n"/>
      <c r="AI3397" s="455" t="n"/>
      <c r="AJ3397" s="455" t="n"/>
      <c r="AK3397" s="455" t="n"/>
      <c r="AL3397" s="455" t="n"/>
      <c r="AM3397" s="455" t="n"/>
      <c r="AN3397" s="455" t="n"/>
      <c r="AO3397" s="455" t="n"/>
      <c r="AP3397" s="455" t="n"/>
      <c r="AQ3397" s="455" t="n"/>
      <c r="AR3397" s="418" t="n"/>
      <c r="AS3397" s="418" t="n"/>
      <c r="AT3397" s="418" t="n"/>
    </row>
    <row r="3398">
      <c r="A3398" s="417" t="n">
        <v>3389</v>
      </c>
      <c r="B3398" s="418" t="inlineStr">
        <is>
          <t>LIFT Off and Gate Fee</t>
        </is>
      </c>
      <c r="C3398" s="418" t="inlineStr">
        <is>
          <t>កំពង់ផែស្វយ័តភ្នំពេញ "ក.ស.ភ"</t>
        </is>
      </c>
      <c r="D3398" s="418" t="inlineStr">
        <is>
          <t>L001-100044999</t>
        </is>
      </c>
      <c r="E3398" s="418" t="inlineStr">
        <is>
          <t>INV20211058206</t>
        </is>
      </c>
      <c r="F3398" s="419" t="n">
        <v>44206</v>
      </c>
      <c r="G3398" s="420" t="n">
        <v>29390</v>
      </c>
      <c r="H3398" s="418" t="n"/>
      <c r="I3398" s="455" t="n">
        <v>29390</v>
      </c>
      <c r="J3398" s="418">
        <f>IF(L3398&lt;&gt;"",L3398,K3398)</f>
        <v/>
      </c>
      <c r="K3398" s="418">
        <f>IF(AND(T3398=TRUE, U3398=TRUE, V3398=TRUE), IF(W3398&lt;-0.05, "អនុញ្ញាត (អ្នកផ្គត់ផ្គង់ប្រកាសខ្វះ)", "បានប្រកាស (អនុញ្ញាត)"), IF(AND(T3398=FALSE, U3398=FALSE, V3398=FALSE), "ព្យួរទុក (មិនមានទិន្នន័យ)", "ប្រកាសខុស (ព្យួរទុក)"))</f>
        <v/>
      </c>
      <c r="L3398" s="418" t="inlineStr"/>
      <c r="M3398" s="418" t="inlineStr"/>
      <c r="N3398" s="455" t="n"/>
      <c r="O3398" s="455">
        <f>IF(W3398&lt;0,AI3398,I3398)</f>
        <v/>
      </c>
      <c r="P3398" s="455">
        <f>I3398-O3398</f>
        <v/>
      </c>
      <c r="Q3398" s="418" t="n"/>
      <c r="R3398" s="418" t="inlineStr">
        <is>
          <t>INV20211058206</t>
        </is>
      </c>
      <c r="S3398" s="418" t="inlineStr"/>
      <c r="T3398" s="418">
        <f>R3398=S3398</f>
        <v/>
      </c>
      <c r="U3398" s="418">
        <f>AND(MONTH(F3398)=MONTH(Y3398), YEAR(F3398)=YEAR(Y3398))</f>
        <v/>
      </c>
      <c r="V3398" s="418">
        <f>AND(AC3398&lt;&gt;"", 'Company information'!D$4&lt;&gt;"", RIGHT(SUBSTITUTE(AC3398,"-",""),9)=RIGHT(SUBSTITUTE('Company information'!D$4,"-",""),9))</f>
        <v/>
      </c>
      <c r="W3398" s="418">
        <f>AI3398-I3398</f>
        <v/>
      </c>
      <c r="X3398" s="455" t="n"/>
      <c r="Y3398" s="417" t="n"/>
      <c r="Z3398" s="418" t="n"/>
      <c r="AA3398" s="418" t="n"/>
      <c r="AB3398" s="418" t="n"/>
      <c r="AC3398" s="418" t="n"/>
      <c r="AD3398" s="418" t="n"/>
      <c r="AE3398" s="455" t="n"/>
      <c r="AF3398" s="455" t="n"/>
      <c r="AG3398" s="455" t="n"/>
      <c r="AH3398" s="455" t="n"/>
      <c r="AI3398" s="455" t="n"/>
      <c r="AJ3398" s="455" t="n"/>
      <c r="AK3398" s="455" t="n"/>
      <c r="AL3398" s="455" t="n"/>
      <c r="AM3398" s="455" t="n"/>
      <c r="AN3398" s="455" t="n"/>
      <c r="AO3398" s="455" t="n"/>
      <c r="AP3398" s="455" t="n"/>
      <c r="AQ3398" s="455" t="n"/>
      <c r="AR3398" s="418" t="n"/>
      <c r="AS3398" s="418" t="n"/>
      <c r="AT3398" s="418" t="n"/>
    </row>
    <row r="3399">
      <c r="A3399" s="417" t="n">
        <v>3390</v>
      </c>
      <c r="B3399" s="418" t="inlineStr">
        <is>
          <t>Lift on/ Lift off</t>
        </is>
      </c>
      <c r="C3399" s="418" t="inlineStr">
        <is>
          <t>កំពង់ផែស្វយ័តក្រុងព្រះសីហនុ</t>
        </is>
      </c>
      <c r="D3399" s="418" t="inlineStr">
        <is>
          <t>L001-100044638</t>
        </is>
      </c>
      <c r="E3399" s="418" t="inlineStr">
        <is>
          <t>168107</t>
        </is>
      </c>
      <c r="F3399" s="419" t="n">
        <v>44540</v>
      </c>
      <c r="G3399" s="420" t="n">
        <v>141845</v>
      </c>
      <c r="H3399" s="418" t="n"/>
      <c r="I3399" s="455" t="n">
        <v>141845</v>
      </c>
      <c r="J3399" s="418">
        <f>IF(L3399&lt;&gt;"",L3399,K3399)</f>
        <v/>
      </c>
      <c r="K3399" s="418">
        <f>IF(AND(T3399=TRUE, U3399=TRUE, V3399=TRUE), IF(W3399&lt;-0.05, "អនុញ្ញាត (អ្នកផ្គត់ផ្គង់ប្រកាសខ្វះ)", "បានប្រកាស (អនុញ្ញាត)"), IF(AND(T3399=FALSE, U3399=FALSE, V3399=FALSE), "ព្យួរទុក (មិនមានទិន្នន័យ)", "ប្រកាសខុស (ព្យួរទុក)"))</f>
        <v/>
      </c>
      <c r="L3399" s="418" t="inlineStr"/>
      <c r="M3399" s="418" t="inlineStr"/>
      <c r="N3399" s="455" t="n"/>
      <c r="O3399" s="455">
        <f>IF(W3399&lt;0,AI3399,I3399)</f>
        <v/>
      </c>
      <c r="P3399" s="455">
        <f>I3399-O3399</f>
        <v/>
      </c>
      <c r="Q3399" s="418" t="n"/>
      <c r="R3399" s="418" t="inlineStr">
        <is>
          <t>168107</t>
        </is>
      </c>
      <c r="S3399" s="418" t="inlineStr"/>
      <c r="T3399" s="418">
        <f>R3399=S3399</f>
        <v/>
      </c>
      <c r="U3399" s="418">
        <f>AND(MONTH(F3399)=MONTH(Y3399), YEAR(F3399)=YEAR(Y3399))</f>
        <v/>
      </c>
      <c r="V3399" s="418">
        <f>AND(AC3399&lt;&gt;"", 'Company information'!D$4&lt;&gt;"", RIGHT(SUBSTITUTE(AC3399,"-",""),9)=RIGHT(SUBSTITUTE('Company information'!D$4,"-",""),9))</f>
        <v/>
      </c>
      <c r="W3399" s="418">
        <f>AI3399-I3399</f>
        <v/>
      </c>
      <c r="X3399" s="455" t="n"/>
      <c r="Y3399" s="417" t="n"/>
      <c r="Z3399" s="418" t="n"/>
      <c r="AA3399" s="418" t="n"/>
      <c r="AB3399" s="418" t="n"/>
      <c r="AC3399" s="418" t="n"/>
      <c r="AD3399" s="418" t="n"/>
      <c r="AE3399" s="455" t="n"/>
      <c r="AF3399" s="455" t="n"/>
      <c r="AG3399" s="455" t="n"/>
      <c r="AH3399" s="455" t="n"/>
      <c r="AI3399" s="455" t="n"/>
      <c r="AJ3399" s="455" t="n"/>
      <c r="AK3399" s="455" t="n"/>
      <c r="AL3399" s="455" t="n"/>
      <c r="AM3399" s="455" t="n"/>
      <c r="AN3399" s="455" t="n"/>
      <c r="AO3399" s="455" t="n"/>
      <c r="AP3399" s="455" t="n"/>
      <c r="AQ3399" s="455" t="n"/>
      <c r="AR3399" s="418" t="n"/>
      <c r="AS3399" s="418" t="n"/>
      <c r="AT3399" s="418" t="n"/>
    </row>
    <row r="3400">
      <c r="A3400" s="417" t="n">
        <v>3391</v>
      </c>
      <c r="B3400" s="418" t="inlineStr">
        <is>
          <t>LIFT Off and Gate Fee</t>
        </is>
      </c>
      <c r="C3400" s="418" t="inlineStr">
        <is>
          <t>កំពង់ផែស្វយ័តភ្នំពេញ "ក.ស.ភ"</t>
        </is>
      </c>
      <c r="D3400" s="418" t="inlineStr">
        <is>
          <t>L001-100044999</t>
        </is>
      </c>
      <c r="E3400" s="418" t="inlineStr">
        <is>
          <t>INV20211058446</t>
        </is>
      </c>
      <c r="F3400" s="419" t="n">
        <v>44237</v>
      </c>
      <c r="G3400" s="420" t="n">
        <v>29390</v>
      </c>
      <c r="H3400" s="418" t="n"/>
      <c r="I3400" s="455" t="n">
        <v>29390</v>
      </c>
      <c r="J3400" s="418">
        <f>IF(L3400&lt;&gt;"",L3400,K3400)</f>
        <v/>
      </c>
      <c r="K3400" s="418">
        <f>IF(AND(T3400=TRUE, U3400=TRUE, V3400=TRUE), IF(W3400&lt;-0.05, "អនុញ្ញាត (អ្នកផ្គត់ផ្គង់ប្រកាសខ្វះ)", "បានប្រកាស (អនុញ្ញាត)"), IF(AND(T3400=FALSE, U3400=FALSE, V3400=FALSE), "ព្យួរទុក (មិនមានទិន្នន័យ)", "ប្រកាសខុស (ព្យួរទុក)"))</f>
        <v/>
      </c>
      <c r="L3400" s="418" t="inlineStr"/>
      <c r="M3400" s="418" t="inlineStr"/>
      <c r="N3400" s="455" t="n"/>
      <c r="O3400" s="455">
        <f>IF(W3400&lt;0,AI3400,I3400)</f>
        <v/>
      </c>
      <c r="P3400" s="455">
        <f>I3400-O3400</f>
        <v/>
      </c>
      <c r="Q3400" s="418" t="n"/>
      <c r="R3400" s="418" t="inlineStr">
        <is>
          <t>INV20211058446</t>
        </is>
      </c>
      <c r="S3400" s="418" t="inlineStr"/>
      <c r="T3400" s="418">
        <f>R3400=S3400</f>
        <v/>
      </c>
      <c r="U3400" s="418">
        <f>AND(MONTH(F3400)=MONTH(Y3400), YEAR(F3400)=YEAR(Y3400))</f>
        <v/>
      </c>
      <c r="V3400" s="418">
        <f>AND(AC3400&lt;&gt;"", 'Company information'!D$4&lt;&gt;"", RIGHT(SUBSTITUTE(AC3400,"-",""),9)=RIGHT(SUBSTITUTE('Company information'!D$4,"-",""),9))</f>
        <v/>
      </c>
      <c r="W3400" s="418">
        <f>AI3400-I3400</f>
        <v/>
      </c>
      <c r="X3400" s="455" t="n"/>
      <c r="Y3400" s="417" t="n"/>
      <c r="Z3400" s="418" t="n"/>
      <c r="AA3400" s="418" t="n"/>
      <c r="AB3400" s="418" t="n"/>
      <c r="AC3400" s="418" t="n"/>
      <c r="AD3400" s="418" t="n"/>
      <c r="AE3400" s="455" t="n"/>
      <c r="AF3400" s="455" t="n"/>
      <c r="AG3400" s="455" t="n"/>
      <c r="AH3400" s="455" t="n"/>
      <c r="AI3400" s="455" t="n"/>
      <c r="AJ3400" s="455" t="n"/>
      <c r="AK3400" s="455" t="n"/>
      <c r="AL3400" s="455" t="n"/>
      <c r="AM3400" s="455" t="n"/>
      <c r="AN3400" s="455" t="n"/>
      <c r="AO3400" s="455" t="n"/>
      <c r="AP3400" s="455" t="n"/>
      <c r="AQ3400" s="455" t="n"/>
      <c r="AR3400" s="418" t="n"/>
      <c r="AS3400" s="418" t="n"/>
      <c r="AT3400" s="418" t="n"/>
    </row>
    <row r="3401">
      <c r="A3401" s="417" t="n">
        <v>3392</v>
      </c>
      <c r="B3401" s="418" t="inlineStr">
        <is>
          <t>Lift on/ Lift off</t>
        </is>
      </c>
      <c r="C3401" s="418" t="inlineStr">
        <is>
          <t>កំពង់ផែស្វយ័តក្រុងព្រះសីហនុ</t>
        </is>
      </c>
      <c r="D3401" s="418" t="inlineStr">
        <is>
          <t>L001-100044638</t>
        </is>
      </c>
      <c r="E3401" s="418" t="inlineStr">
        <is>
          <t>163346</t>
        </is>
      </c>
      <c r="F3401" s="419" t="n">
        <v>44206</v>
      </c>
      <c r="G3401" s="420" t="n">
        <v>141949</v>
      </c>
      <c r="H3401" s="418" t="n"/>
      <c r="I3401" s="455" t="n">
        <v>141949</v>
      </c>
      <c r="J3401" s="418">
        <f>IF(L3401&lt;&gt;"",L3401,K3401)</f>
        <v/>
      </c>
      <c r="K3401" s="418">
        <f>IF(AND(T3401=TRUE, U3401=TRUE, V3401=TRUE), IF(W3401&lt;-0.05, "អនុញ្ញាត (អ្នកផ្គត់ផ្គង់ប្រកាសខ្វះ)", "បានប្រកាស (អនុញ្ញាត)"), IF(AND(T3401=FALSE, U3401=FALSE, V3401=FALSE), "ព្យួរទុក (មិនមានទិន្នន័យ)", "ប្រកាសខុស (ព្យួរទុក)"))</f>
        <v/>
      </c>
      <c r="L3401" s="418" t="inlineStr"/>
      <c r="M3401" s="418" t="inlineStr"/>
      <c r="N3401" s="455" t="n"/>
      <c r="O3401" s="455">
        <f>IF(W3401&lt;0,AI3401,I3401)</f>
        <v/>
      </c>
      <c r="P3401" s="455">
        <f>I3401-O3401</f>
        <v/>
      </c>
      <c r="Q3401" s="418" t="n"/>
      <c r="R3401" s="418" t="inlineStr">
        <is>
          <t>163346</t>
        </is>
      </c>
      <c r="S3401" s="418" t="inlineStr"/>
      <c r="T3401" s="418">
        <f>R3401=S3401</f>
        <v/>
      </c>
      <c r="U3401" s="418">
        <f>AND(MONTH(F3401)=MONTH(Y3401), YEAR(F3401)=YEAR(Y3401))</f>
        <v/>
      </c>
      <c r="V3401" s="418">
        <f>AND(AC3401&lt;&gt;"", 'Company information'!D$4&lt;&gt;"", RIGHT(SUBSTITUTE(AC3401,"-",""),9)=RIGHT(SUBSTITUTE('Company information'!D$4,"-",""),9))</f>
        <v/>
      </c>
      <c r="W3401" s="418">
        <f>AI3401-I3401</f>
        <v/>
      </c>
      <c r="X3401" s="455" t="n"/>
      <c r="Y3401" s="417" t="n"/>
      <c r="Z3401" s="418" t="n"/>
      <c r="AA3401" s="418" t="n"/>
      <c r="AB3401" s="418" t="n"/>
      <c r="AC3401" s="418" t="n"/>
      <c r="AD3401" s="418" t="n"/>
      <c r="AE3401" s="455" t="n"/>
      <c r="AF3401" s="455" t="n"/>
      <c r="AG3401" s="455" t="n"/>
      <c r="AH3401" s="455" t="n"/>
      <c r="AI3401" s="455" t="n"/>
      <c r="AJ3401" s="455" t="n"/>
      <c r="AK3401" s="455" t="n"/>
      <c r="AL3401" s="455" t="n"/>
      <c r="AM3401" s="455" t="n"/>
      <c r="AN3401" s="455" t="n"/>
      <c r="AO3401" s="455" t="n"/>
      <c r="AP3401" s="455" t="n"/>
      <c r="AQ3401" s="455" t="n"/>
      <c r="AR3401" s="418" t="n"/>
      <c r="AS3401" s="418" t="n"/>
      <c r="AT3401" s="418" t="n"/>
    </row>
    <row r="3402">
      <c r="A3402" s="417" t="n">
        <v>3393</v>
      </c>
      <c r="B3402" s="418" t="inlineStr">
        <is>
          <t>Lift on/ Lift off</t>
        </is>
      </c>
      <c r="C3402" s="418" t="inlineStr">
        <is>
          <t>កំពង់ផែស្វយ័តក្រុងព្រះសីហនុ</t>
        </is>
      </c>
      <c r="D3402" s="418" t="inlineStr">
        <is>
          <t>L001-100044638</t>
        </is>
      </c>
      <c r="E3402" s="418" t="inlineStr">
        <is>
          <t>160687</t>
        </is>
      </c>
      <c r="F3402" s="419" t="n">
        <v>44206</v>
      </c>
      <c r="G3402" s="420" t="n">
        <v>35470</v>
      </c>
      <c r="H3402" s="418" t="n"/>
      <c r="I3402" s="455" t="n">
        <v>35470</v>
      </c>
      <c r="J3402" s="418">
        <f>IF(L3402&lt;&gt;"",L3402,K3402)</f>
        <v/>
      </c>
      <c r="K3402" s="418">
        <f>IF(AND(T3402=TRUE, U3402=TRUE, V3402=TRUE), IF(W3402&lt;-0.05, "អនុញ្ញាត (អ្នកផ្គត់ផ្គង់ប្រកាសខ្វះ)", "បានប្រកាស (អនុញ្ញាត)"), IF(AND(T3402=FALSE, U3402=FALSE, V3402=FALSE), "ព្យួរទុក (មិនមានទិន្នន័យ)", "ប្រកាសខុស (ព្យួរទុក)"))</f>
        <v/>
      </c>
      <c r="L3402" s="418" t="inlineStr"/>
      <c r="M3402" s="418" t="inlineStr"/>
      <c r="N3402" s="455" t="n"/>
      <c r="O3402" s="455">
        <f>IF(W3402&lt;0,AI3402,I3402)</f>
        <v/>
      </c>
      <c r="P3402" s="455">
        <f>I3402-O3402</f>
        <v/>
      </c>
      <c r="Q3402" s="418" t="n"/>
      <c r="R3402" s="418" t="inlineStr">
        <is>
          <t>160687</t>
        </is>
      </c>
      <c r="S3402" s="418" t="inlineStr"/>
      <c r="T3402" s="418">
        <f>R3402=S3402</f>
        <v/>
      </c>
      <c r="U3402" s="418">
        <f>AND(MONTH(F3402)=MONTH(Y3402), YEAR(F3402)=YEAR(Y3402))</f>
        <v/>
      </c>
      <c r="V3402" s="418">
        <f>AND(AC3402&lt;&gt;"", 'Company information'!D$4&lt;&gt;"", RIGHT(SUBSTITUTE(AC3402,"-",""),9)=RIGHT(SUBSTITUTE('Company information'!D$4,"-",""),9))</f>
        <v/>
      </c>
      <c r="W3402" s="418">
        <f>AI3402-I3402</f>
        <v/>
      </c>
      <c r="X3402" s="455" t="n"/>
      <c r="Y3402" s="417" t="n"/>
      <c r="Z3402" s="418" t="n"/>
      <c r="AA3402" s="418" t="n"/>
      <c r="AB3402" s="418" t="n"/>
      <c r="AC3402" s="418" t="n"/>
      <c r="AD3402" s="418" t="n"/>
      <c r="AE3402" s="455" t="n"/>
      <c r="AF3402" s="455" t="n"/>
      <c r="AG3402" s="455" t="n"/>
      <c r="AH3402" s="455" t="n"/>
      <c r="AI3402" s="455" t="n"/>
      <c r="AJ3402" s="455" t="n"/>
      <c r="AK3402" s="455" t="n"/>
      <c r="AL3402" s="455" t="n"/>
      <c r="AM3402" s="455" t="n"/>
      <c r="AN3402" s="455" t="n"/>
      <c r="AO3402" s="455" t="n"/>
      <c r="AP3402" s="455" t="n"/>
      <c r="AQ3402" s="455" t="n"/>
      <c r="AR3402" s="418" t="n"/>
      <c r="AS3402" s="418" t="n"/>
      <c r="AT3402" s="418" t="n"/>
    </row>
    <row r="3403">
      <c r="A3403" s="417" t="n">
        <v>3394</v>
      </c>
      <c r="B3403" s="418" t="inlineStr">
        <is>
          <t>Lift on/ Lift off</t>
        </is>
      </c>
      <c r="C3403" s="418" t="inlineStr">
        <is>
          <t>កំពង់ផែស្វយ័តក្រុងព្រះសីហនុ</t>
        </is>
      </c>
      <c r="D3403" s="418" t="inlineStr">
        <is>
          <t>L001-100044638</t>
        </is>
      </c>
      <c r="E3403" s="418" t="inlineStr">
        <is>
          <t>160077</t>
        </is>
      </c>
      <c r="F3403" s="419" t="n">
        <v>44206</v>
      </c>
      <c r="G3403" s="420" t="n">
        <v>100294</v>
      </c>
      <c r="H3403" s="418" t="n"/>
      <c r="I3403" s="455" t="n">
        <v>100294</v>
      </c>
      <c r="J3403" s="418">
        <f>IF(L3403&lt;&gt;"",L3403,K3403)</f>
        <v/>
      </c>
      <c r="K3403" s="418">
        <f>IF(AND(T3403=TRUE, U3403=TRUE, V3403=TRUE), IF(W3403&lt;-0.05, "អនុញ្ញាត (អ្នកផ្គត់ផ្គង់ប្រកាសខ្វះ)", "បានប្រកាស (អនុញ្ញាត)"), IF(AND(T3403=FALSE, U3403=FALSE, V3403=FALSE), "ព្យួរទុក (មិនមានទិន្នន័យ)", "ប្រកាសខុស (ព្យួរទុក)"))</f>
        <v/>
      </c>
      <c r="L3403" s="418" t="inlineStr"/>
      <c r="M3403" s="418" t="inlineStr"/>
      <c r="N3403" s="455" t="n"/>
      <c r="O3403" s="455">
        <f>IF(W3403&lt;0,AI3403,I3403)</f>
        <v/>
      </c>
      <c r="P3403" s="455">
        <f>I3403-O3403</f>
        <v/>
      </c>
      <c r="Q3403" s="418" t="n"/>
      <c r="R3403" s="418" t="inlineStr">
        <is>
          <t>160077</t>
        </is>
      </c>
      <c r="S3403" s="418" t="inlineStr"/>
      <c r="T3403" s="418">
        <f>R3403=S3403</f>
        <v/>
      </c>
      <c r="U3403" s="418">
        <f>AND(MONTH(F3403)=MONTH(Y3403), YEAR(F3403)=YEAR(Y3403))</f>
        <v/>
      </c>
      <c r="V3403" s="418">
        <f>AND(AC3403&lt;&gt;"", 'Company information'!D$4&lt;&gt;"", RIGHT(SUBSTITUTE(AC3403,"-",""),9)=RIGHT(SUBSTITUTE('Company information'!D$4,"-",""),9))</f>
        <v/>
      </c>
      <c r="W3403" s="418">
        <f>AI3403-I3403</f>
        <v/>
      </c>
      <c r="X3403" s="455" t="n"/>
      <c r="Y3403" s="417" t="n"/>
      <c r="Z3403" s="418" t="n"/>
      <c r="AA3403" s="418" t="n"/>
      <c r="AB3403" s="418" t="n"/>
      <c r="AC3403" s="418" t="n"/>
      <c r="AD3403" s="418" t="n"/>
      <c r="AE3403" s="455" t="n"/>
      <c r="AF3403" s="455" t="n"/>
      <c r="AG3403" s="455" t="n"/>
      <c r="AH3403" s="455" t="n"/>
      <c r="AI3403" s="455" t="n"/>
      <c r="AJ3403" s="455" t="n"/>
      <c r="AK3403" s="455" t="n"/>
      <c r="AL3403" s="455" t="n"/>
      <c r="AM3403" s="455" t="n"/>
      <c r="AN3403" s="455" t="n"/>
      <c r="AO3403" s="455" t="n"/>
      <c r="AP3403" s="455" t="n"/>
      <c r="AQ3403" s="455" t="n"/>
      <c r="AR3403" s="418" t="n"/>
      <c r="AS3403" s="418" t="n"/>
      <c r="AT3403" s="418" t="n"/>
    </row>
    <row r="3404">
      <c r="A3404" s="417" t="n">
        <v>3395</v>
      </c>
      <c r="B3404" s="418" t="inlineStr">
        <is>
          <t>THC CIC &amp; DOC FEE</t>
        </is>
      </c>
      <c r="C3404" s="418" t="inlineStr">
        <is>
          <t>ខូស្កូ ស៊ីបភីង ឡាញ (ខេមបូឌា) ឯ.ក</t>
        </is>
      </c>
      <c r="D3404" s="418" t="inlineStr">
        <is>
          <t>L001-100103383</t>
        </is>
      </c>
      <c r="E3404" s="418" t="inlineStr">
        <is>
          <t>COS2110-12438</t>
        </is>
      </c>
      <c r="F3404" s="419" t="n">
        <v>44206</v>
      </c>
      <c r="G3404" s="420" t="n">
        <v>789867</v>
      </c>
      <c r="H3404" s="418" t="n"/>
      <c r="I3404" s="455" t="n">
        <v>789867</v>
      </c>
      <c r="J3404" s="418">
        <f>IF(L3404&lt;&gt;"",L3404,K3404)</f>
        <v/>
      </c>
      <c r="K3404" s="418">
        <f>IF(AND(T3404=TRUE, U3404=TRUE, V3404=TRUE), IF(W3404&lt;-0.05, "អនុញ្ញាត (អ្នកផ្គត់ផ្គង់ប្រកាសខ្វះ)", "បានប្រកាស (អនុញ្ញាត)"), IF(AND(T3404=FALSE, U3404=FALSE, V3404=FALSE), "ព្យួរទុក (មិនមានទិន្នន័យ)", "ប្រកាសខុស (ព្យួរទុក)"))</f>
        <v/>
      </c>
      <c r="L3404" s="418" t="inlineStr"/>
      <c r="M3404" s="418" t="inlineStr"/>
      <c r="N3404" s="455" t="n"/>
      <c r="O3404" s="455">
        <f>IF(W3404&lt;0,AI3404,I3404)</f>
        <v/>
      </c>
      <c r="P3404" s="455">
        <f>I3404-O3404</f>
        <v/>
      </c>
      <c r="Q3404" s="418" t="n"/>
      <c r="R3404" s="418" t="inlineStr">
        <is>
          <t>COS2110-12438</t>
        </is>
      </c>
      <c r="S3404" s="418" t="inlineStr"/>
      <c r="T3404" s="418">
        <f>R3404=S3404</f>
        <v/>
      </c>
      <c r="U3404" s="418">
        <f>AND(MONTH(F3404)=MONTH(Y3404), YEAR(F3404)=YEAR(Y3404))</f>
        <v/>
      </c>
      <c r="V3404" s="418">
        <f>AND(AC3404&lt;&gt;"", 'Company information'!D$4&lt;&gt;"", RIGHT(SUBSTITUTE(AC3404,"-",""),9)=RIGHT(SUBSTITUTE('Company information'!D$4,"-",""),9))</f>
        <v/>
      </c>
      <c r="W3404" s="418">
        <f>AI3404-I3404</f>
        <v/>
      </c>
      <c r="X3404" s="455" t="n"/>
      <c r="Y3404" s="417" t="n"/>
      <c r="Z3404" s="418" t="n"/>
      <c r="AA3404" s="418" t="n"/>
      <c r="AB3404" s="418" t="n"/>
      <c r="AC3404" s="418" t="n"/>
      <c r="AD3404" s="418" t="n"/>
      <c r="AE3404" s="455" t="n"/>
      <c r="AF3404" s="455" t="n"/>
      <c r="AG3404" s="455" t="n"/>
      <c r="AH3404" s="455" t="n"/>
      <c r="AI3404" s="455" t="n"/>
      <c r="AJ3404" s="455" t="n"/>
      <c r="AK3404" s="455" t="n"/>
      <c r="AL3404" s="455" t="n"/>
      <c r="AM3404" s="455" t="n"/>
      <c r="AN3404" s="455" t="n"/>
      <c r="AO3404" s="455" t="n"/>
      <c r="AP3404" s="455" t="n"/>
      <c r="AQ3404" s="455" t="n"/>
      <c r="AR3404" s="418" t="n"/>
      <c r="AS3404" s="418" t="n"/>
      <c r="AT3404" s="418" t="n"/>
    </row>
    <row r="3405">
      <c r="A3405" s="417" t="n">
        <v>3396</v>
      </c>
      <c r="B3405" s="418" t="inlineStr">
        <is>
          <t>Express fee</t>
        </is>
      </c>
      <c r="C3405" s="418" t="inlineStr">
        <is>
          <t>សូស៊ីយេតេ កុងសេស្យូនែរ ដឺ ឡាអេរ៉ូព័រ</t>
        </is>
      </c>
      <c r="D3405" s="418" t="inlineStr">
        <is>
          <t>L001-100047300</t>
        </is>
      </c>
      <c r="E3405" s="418" t="inlineStr">
        <is>
          <t>2100-063203</t>
        </is>
      </c>
      <c r="F3405" s="419" t="n">
        <v>44495</v>
      </c>
      <c r="G3405" s="420" t="n">
        <v>3289</v>
      </c>
      <c r="H3405" s="418" t="n"/>
      <c r="I3405" s="455" t="n">
        <v>3289</v>
      </c>
      <c r="J3405" s="418">
        <f>IF(L3405&lt;&gt;"",L3405,K3405)</f>
        <v/>
      </c>
      <c r="K3405" s="418">
        <f>IF(AND(T3405=TRUE, U3405=TRUE, V3405=TRUE), IF(W3405&lt;-0.05, "អនុញ្ញាត (អ្នកផ្គត់ផ្គង់ប្រកាសខ្វះ)", "បានប្រកាស (អនុញ្ញាត)"), IF(AND(T3405=FALSE, U3405=FALSE, V3405=FALSE), "ព្យួរទុក (មិនមានទិន្នន័យ)", "ប្រកាសខុស (ព្យួរទុក)"))</f>
        <v/>
      </c>
      <c r="L3405" s="418" t="inlineStr"/>
      <c r="M3405" s="418" t="inlineStr"/>
      <c r="N3405" s="455" t="n"/>
      <c r="O3405" s="455">
        <f>IF(W3405&lt;0,AI3405,I3405)</f>
        <v/>
      </c>
      <c r="P3405" s="455">
        <f>I3405-O3405</f>
        <v/>
      </c>
      <c r="Q3405" s="418" t="n"/>
      <c r="R3405" s="418" t="inlineStr">
        <is>
          <t>2100-063203</t>
        </is>
      </c>
      <c r="S3405" s="418" t="inlineStr"/>
      <c r="T3405" s="418">
        <f>R3405=S3405</f>
        <v/>
      </c>
      <c r="U3405" s="418">
        <f>AND(MONTH(F3405)=MONTH(Y3405), YEAR(F3405)=YEAR(Y3405))</f>
        <v/>
      </c>
      <c r="V3405" s="418">
        <f>AND(AC3405&lt;&gt;"", 'Company information'!D$4&lt;&gt;"", RIGHT(SUBSTITUTE(AC3405,"-",""),9)=RIGHT(SUBSTITUTE('Company information'!D$4,"-",""),9))</f>
        <v/>
      </c>
      <c r="W3405" s="418">
        <f>AI3405-I3405</f>
        <v/>
      </c>
      <c r="X3405" s="455" t="n"/>
      <c r="Y3405" s="417" t="n"/>
      <c r="Z3405" s="418" t="n"/>
      <c r="AA3405" s="418" t="n"/>
      <c r="AB3405" s="418" t="n"/>
      <c r="AC3405" s="418" t="n"/>
      <c r="AD3405" s="418" t="n"/>
      <c r="AE3405" s="455" t="n"/>
      <c r="AF3405" s="455" t="n"/>
      <c r="AG3405" s="455" t="n"/>
      <c r="AH3405" s="455" t="n"/>
      <c r="AI3405" s="455" t="n"/>
      <c r="AJ3405" s="455" t="n"/>
      <c r="AK3405" s="455" t="n"/>
      <c r="AL3405" s="455" t="n"/>
      <c r="AM3405" s="455" t="n"/>
      <c r="AN3405" s="455" t="n"/>
      <c r="AO3405" s="455" t="n"/>
      <c r="AP3405" s="455" t="n"/>
      <c r="AQ3405" s="455" t="n"/>
      <c r="AR3405" s="418" t="n"/>
      <c r="AS3405" s="418" t="n"/>
      <c r="AT3405" s="418" t="n"/>
    </row>
    <row r="3406">
      <c r="A3406" s="417" t="n">
        <v>3397</v>
      </c>
      <c r="B3406" s="418" t="inlineStr">
        <is>
          <t>Storage charge</t>
        </is>
      </c>
      <c r="C3406" s="418" t="inlineStr">
        <is>
          <t>កំពង់ផែស្វយ័តក្រុងព្រះសីហនុ</t>
        </is>
      </c>
      <c r="D3406" s="418" t="inlineStr">
        <is>
          <t>L001-100044638</t>
        </is>
      </c>
      <c r="E3406" s="418" t="inlineStr">
        <is>
          <t>172404</t>
        </is>
      </c>
      <c r="F3406" s="419" t="n">
        <v>44487</v>
      </c>
      <c r="G3406" s="420" t="n">
        <v>43988</v>
      </c>
      <c r="H3406" s="418" t="n"/>
      <c r="I3406" s="455" t="n">
        <v>43988</v>
      </c>
      <c r="J3406" s="418">
        <f>IF(L3406&lt;&gt;"",L3406,K3406)</f>
        <v/>
      </c>
      <c r="K3406" s="418">
        <f>IF(AND(T3406=TRUE, U3406=TRUE, V3406=TRUE), IF(W3406&lt;-0.05, "អនុញ្ញាត (អ្នកផ្គត់ផ្គង់ប្រកាសខ្វះ)", "បានប្រកាស (អនុញ្ញាត)"), IF(AND(T3406=FALSE, U3406=FALSE, V3406=FALSE), "ព្យួរទុក (មិនមានទិន្នន័យ)", "ប្រកាសខុស (ព្យួរទុក)"))</f>
        <v/>
      </c>
      <c r="L3406" s="418" t="inlineStr"/>
      <c r="M3406" s="418" t="inlineStr"/>
      <c r="N3406" s="455" t="n"/>
      <c r="O3406" s="455">
        <f>IF(W3406&lt;0,AI3406,I3406)</f>
        <v/>
      </c>
      <c r="P3406" s="455">
        <f>I3406-O3406</f>
        <v/>
      </c>
      <c r="Q3406" s="418" t="n"/>
      <c r="R3406" s="418" t="inlineStr">
        <is>
          <t>172404</t>
        </is>
      </c>
      <c r="S3406" s="418" t="inlineStr"/>
      <c r="T3406" s="418">
        <f>R3406=S3406</f>
        <v/>
      </c>
      <c r="U3406" s="418">
        <f>AND(MONTH(F3406)=MONTH(Y3406), YEAR(F3406)=YEAR(Y3406))</f>
        <v/>
      </c>
      <c r="V3406" s="418">
        <f>AND(AC3406&lt;&gt;"", 'Company information'!D$4&lt;&gt;"", RIGHT(SUBSTITUTE(AC3406,"-",""),9)=RIGHT(SUBSTITUTE('Company information'!D$4,"-",""),9))</f>
        <v/>
      </c>
      <c r="W3406" s="418">
        <f>AI3406-I3406</f>
        <v/>
      </c>
      <c r="X3406" s="455" t="n"/>
      <c r="Y3406" s="417" t="n"/>
      <c r="Z3406" s="418" t="n"/>
      <c r="AA3406" s="418" t="n"/>
      <c r="AB3406" s="418" t="n"/>
      <c r="AC3406" s="418" t="n"/>
      <c r="AD3406" s="418" t="n"/>
      <c r="AE3406" s="455" t="n"/>
      <c r="AF3406" s="455" t="n"/>
      <c r="AG3406" s="455" t="n"/>
      <c r="AH3406" s="455" t="n"/>
      <c r="AI3406" s="455" t="n"/>
      <c r="AJ3406" s="455" t="n"/>
      <c r="AK3406" s="455" t="n"/>
      <c r="AL3406" s="455" t="n"/>
      <c r="AM3406" s="455" t="n"/>
      <c r="AN3406" s="455" t="n"/>
      <c r="AO3406" s="455" t="n"/>
      <c r="AP3406" s="455" t="n"/>
      <c r="AQ3406" s="455" t="n"/>
      <c r="AR3406" s="418" t="n"/>
      <c r="AS3406" s="418" t="n"/>
      <c r="AT3406" s="418" t="n"/>
    </row>
    <row r="3407">
      <c r="A3407" s="417" t="n">
        <v>3398</v>
      </c>
      <c r="B3407" s="418" t="inlineStr">
        <is>
          <t>Storage charge</t>
        </is>
      </c>
      <c r="C3407" s="418" t="inlineStr">
        <is>
          <t>កំពង់ផែស្វយ័តក្រុងព្រះសីហនុ</t>
        </is>
      </c>
      <c r="D3407" s="418" t="inlineStr">
        <is>
          <t>L001-100044638</t>
        </is>
      </c>
      <c r="E3407" s="418" t="inlineStr">
        <is>
          <t>172620</t>
        </is>
      </c>
      <c r="F3407" s="419" t="n">
        <v>44488</v>
      </c>
      <c r="G3407" s="420" t="n">
        <v>4888</v>
      </c>
      <c r="H3407" s="418" t="n"/>
      <c r="I3407" s="455" t="n">
        <v>4888</v>
      </c>
      <c r="J3407" s="418">
        <f>IF(L3407&lt;&gt;"",L3407,K3407)</f>
        <v/>
      </c>
      <c r="K3407" s="418">
        <f>IF(AND(T3407=TRUE, U3407=TRUE, V3407=TRUE), IF(W3407&lt;-0.05, "អនុញ្ញាត (អ្នកផ្គត់ផ្គង់ប្រកាសខ្វះ)", "បានប្រកាស (អនុញ្ញាត)"), IF(AND(T3407=FALSE, U3407=FALSE, V3407=FALSE), "ព្យួរទុក (មិនមានទិន្នន័យ)", "ប្រកាសខុស (ព្យួរទុក)"))</f>
        <v/>
      </c>
      <c r="L3407" s="418" t="inlineStr"/>
      <c r="M3407" s="418" t="inlineStr"/>
      <c r="N3407" s="455" t="n"/>
      <c r="O3407" s="455">
        <f>IF(W3407&lt;0,AI3407,I3407)</f>
        <v/>
      </c>
      <c r="P3407" s="455">
        <f>I3407-O3407</f>
        <v/>
      </c>
      <c r="Q3407" s="418" t="n"/>
      <c r="R3407" s="418" t="inlineStr">
        <is>
          <t>172620</t>
        </is>
      </c>
      <c r="S3407" s="418" t="inlineStr"/>
      <c r="T3407" s="418">
        <f>R3407=S3407</f>
        <v/>
      </c>
      <c r="U3407" s="418">
        <f>AND(MONTH(F3407)=MONTH(Y3407), YEAR(F3407)=YEAR(Y3407))</f>
        <v/>
      </c>
      <c r="V3407" s="418">
        <f>AND(AC3407&lt;&gt;"", 'Company information'!D$4&lt;&gt;"", RIGHT(SUBSTITUTE(AC3407,"-",""),9)=RIGHT(SUBSTITUTE('Company information'!D$4,"-",""),9))</f>
        <v/>
      </c>
      <c r="W3407" s="418">
        <f>AI3407-I3407</f>
        <v/>
      </c>
      <c r="X3407" s="455" t="n"/>
      <c r="Y3407" s="417" t="n"/>
      <c r="Z3407" s="418" t="n"/>
      <c r="AA3407" s="418" t="n"/>
      <c r="AB3407" s="418" t="n"/>
      <c r="AC3407" s="418" t="n"/>
      <c r="AD3407" s="418" t="n"/>
      <c r="AE3407" s="455" t="n"/>
      <c r="AF3407" s="455" t="n"/>
      <c r="AG3407" s="455" t="n"/>
      <c r="AH3407" s="455" t="n"/>
      <c r="AI3407" s="455" t="n"/>
      <c r="AJ3407" s="455" t="n"/>
      <c r="AK3407" s="455" t="n"/>
      <c r="AL3407" s="455" t="n"/>
      <c r="AM3407" s="455" t="n"/>
      <c r="AN3407" s="455" t="n"/>
      <c r="AO3407" s="455" t="n"/>
      <c r="AP3407" s="455" t="n"/>
      <c r="AQ3407" s="455" t="n"/>
      <c r="AR3407" s="418" t="n"/>
      <c r="AS3407" s="418" t="n"/>
      <c r="AT3407" s="418" t="n"/>
    </row>
    <row r="3408">
      <c r="A3408" s="417" t="n">
        <v>3399</v>
      </c>
      <c r="B3408" s="418" t="inlineStr">
        <is>
          <t>Lift on/Lift off</t>
        </is>
      </c>
      <c r="C3408" s="418" t="inlineStr">
        <is>
          <t>កំពង់ផែស្វយ័តក្រុងព្រះសីហនុ</t>
        </is>
      </c>
      <c r="D3408" s="418" t="inlineStr">
        <is>
          <t>L001-100044638</t>
        </is>
      </c>
      <c r="E3408" s="418" t="inlineStr">
        <is>
          <t>171516</t>
        </is>
      </c>
      <c r="F3408" s="419" t="n">
        <v>44484</v>
      </c>
      <c r="G3408" s="420" t="n">
        <v>106305</v>
      </c>
      <c r="H3408" s="418" t="n"/>
      <c r="I3408" s="455" t="n">
        <v>106305</v>
      </c>
      <c r="J3408" s="418">
        <f>IF(L3408&lt;&gt;"",L3408,K3408)</f>
        <v/>
      </c>
      <c r="K3408" s="418">
        <f>IF(AND(T3408=TRUE, U3408=TRUE, V3408=TRUE), IF(W3408&lt;-0.05, "អនុញ្ញាត (អ្នកផ្គត់ផ្គង់ប្រកាសខ្វះ)", "បានប្រកាស (អនុញ្ញាត)"), IF(AND(T3408=FALSE, U3408=FALSE, V3408=FALSE), "ព្យួរទុក (មិនមានទិន្នន័យ)", "ប្រកាសខុស (ព្យួរទុក)"))</f>
        <v/>
      </c>
      <c r="L3408" s="418" t="inlineStr"/>
      <c r="M3408" s="418" t="inlineStr"/>
      <c r="N3408" s="455" t="n"/>
      <c r="O3408" s="455">
        <f>IF(W3408&lt;0,AI3408,I3408)</f>
        <v/>
      </c>
      <c r="P3408" s="455">
        <f>I3408-O3408</f>
        <v/>
      </c>
      <c r="Q3408" s="418" t="n"/>
      <c r="R3408" s="418" t="inlineStr">
        <is>
          <t>171516</t>
        </is>
      </c>
      <c r="S3408" s="418" t="inlineStr"/>
      <c r="T3408" s="418">
        <f>R3408=S3408</f>
        <v/>
      </c>
      <c r="U3408" s="418">
        <f>AND(MONTH(F3408)=MONTH(Y3408), YEAR(F3408)=YEAR(Y3408))</f>
        <v/>
      </c>
      <c r="V3408" s="418">
        <f>AND(AC3408&lt;&gt;"", 'Company information'!D$4&lt;&gt;"", RIGHT(SUBSTITUTE(AC3408,"-",""),9)=RIGHT(SUBSTITUTE('Company information'!D$4,"-",""),9))</f>
        <v/>
      </c>
      <c r="W3408" s="418">
        <f>AI3408-I3408</f>
        <v/>
      </c>
      <c r="X3408" s="455" t="n"/>
      <c r="Y3408" s="417" t="n"/>
      <c r="Z3408" s="418" t="n"/>
      <c r="AA3408" s="418" t="n"/>
      <c r="AB3408" s="418" t="n"/>
      <c r="AC3408" s="418" t="n"/>
      <c r="AD3408" s="418" t="n"/>
      <c r="AE3408" s="455" t="n"/>
      <c r="AF3408" s="455" t="n"/>
      <c r="AG3408" s="455" t="n"/>
      <c r="AH3408" s="455" t="n"/>
      <c r="AI3408" s="455" t="n"/>
      <c r="AJ3408" s="455" t="n"/>
      <c r="AK3408" s="455" t="n"/>
      <c r="AL3408" s="455" t="n"/>
      <c r="AM3408" s="455" t="n"/>
      <c r="AN3408" s="455" t="n"/>
      <c r="AO3408" s="455" t="n"/>
      <c r="AP3408" s="455" t="n"/>
      <c r="AQ3408" s="455" t="n"/>
      <c r="AR3408" s="418" t="n"/>
      <c r="AS3408" s="418" t="n"/>
      <c r="AT3408" s="418" t="n"/>
    </row>
    <row r="3409">
      <c r="A3409" s="417" t="n">
        <v>3400</v>
      </c>
      <c r="B3409" s="418" t="inlineStr">
        <is>
          <t>Storage charge</t>
        </is>
      </c>
      <c r="C3409" s="418" t="inlineStr">
        <is>
          <t>កំពង់ផែស្វយ័តក្រុងព្រះសីហនុ</t>
        </is>
      </c>
      <c r="D3409" s="418" t="inlineStr">
        <is>
          <t>L001-100044638</t>
        </is>
      </c>
      <c r="E3409" s="418" t="inlineStr">
        <is>
          <t>171988</t>
        </is>
      </c>
      <c r="F3409" s="419" t="n">
        <v>44485</v>
      </c>
      <c r="G3409" s="420" t="n">
        <v>14663</v>
      </c>
      <c r="H3409" s="418" t="n"/>
      <c r="I3409" s="455" t="n">
        <v>14663</v>
      </c>
      <c r="J3409" s="418">
        <f>IF(L3409&lt;&gt;"",L3409,K3409)</f>
        <v/>
      </c>
      <c r="K3409" s="418">
        <f>IF(AND(T3409=TRUE, U3409=TRUE, V3409=TRUE), IF(W3409&lt;-0.05, "អនុញ្ញាត (អ្នកផ្គត់ផ្គង់ប្រកាសខ្វះ)", "បានប្រកាស (អនុញ្ញាត)"), IF(AND(T3409=FALSE, U3409=FALSE, V3409=FALSE), "ព្យួរទុក (មិនមានទិន្នន័យ)", "ប្រកាសខុស (ព្យួរទុក)"))</f>
        <v/>
      </c>
      <c r="L3409" s="418" t="inlineStr"/>
      <c r="M3409" s="418" t="inlineStr"/>
      <c r="N3409" s="455" t="n"/>
      <c r="O3409" s="455">
        <f>IF(W3409&lt;0,AI3409,I3409)</f>
        <v/>
      </c>
      <c r="P3409" s="455">
        <f>I3409-O3409</f>
        <v/>
      </c>
      <c r="Q3409" s="418" t="n"/>
      <c r="R3409" s="418" t="inlineStr">
        <is>
          <t>171988</t>
        </is>
      </c>
      <c r="S3409" s="418" t="inlineStr"/>
      <c r="T3409" s="418">
        <f>R3409=S3409</f>
        <v/>
      </c>
      <c r="U3409" s="418">
        <f>AND(MONTH(F3409)=MONTH(Y3409), YEAR(F3409)=YEAR(Y3409))</f>
        <v/>
      </c>
      <c r="V3409" s="418">
        <f>AND(AC3409&lt;&gt;"", 'Company information'!D$4&lt;&gt;"", RIGHT(SUBSTITUTE(AC3409,"-",""),9)=RIGHT(SUBSTITUTE('Company information'!D$4,"-",""),9))</f>
        <v/>
      </c>
      <c r="W3409" s="418">
        <f>AI3409-I3409</f>
        <v/>
      </c>
      <c r="X3409" s="455" t="n"/>
      <c r="Y3409" s="417" t="n"/>
      <c r="Z3409" s="418" t="n"/>
      <c r="AA3409" s="418" t="n"/>
      <c r="AB3409" s="418" t="n"/>
      <c r="AC3409" s="418" t="n"/>
      <c r="AD3409" s="418" t="n"/>
      <c r="AE3409" s="455" t="n"/>
      <c r="AF3409" s="455" t="n"/>
      <c r="AG3409" s="455" t="n"/>
      <c r="AH3409" s="455" t="n"/>
      <c r="AI3409" s="455" t="n"/>
      <c r="AJ3409" s="455" t="n"/>
      <c r="AK3409" s="455" t="n"/>
      <c r="AL3409" s="455" t="n"/>
      <c r="AM3409" s="455" t="n"/>
      <c r="AN3409" s="455" t="n"/>
      <c r="AO3409" s="455" t="n"/>
      <c r="AP3409" s="455" t="n"/>
      <c r="AQ3409" s="455" t="n"/>
      <c r="AR3409" s="418" t="n"/>
      <c r="AS3409" s="418" t="n"/>
      <c r="AT3409" s="418" t="n"/>
    </row>
    <row r="3410">
      <c r="A3410" s="417" t="n">
        <v>3401</v>
      </c>
      <c r="B3410" s="418" t="inlineStr">
        <is>
          <t>Lift on/Lift off</t>
        </is>
      </c>
      <c r="C3410" s="418" t="inlineStr">
        <is>
          <t>កំពង់ផែស្វយ័តក្រុងព្រះសីហនុ</t>
        </is>
      </c>
      <c r="D3410" s="418" t="inlineStr">
        <is>
          <t>L001-100044638</t>
        </is>
      </c>
      <c r="E3410" s="418" t="inlineStr">
        <is>
          <t>171520</t>
        </is>
      </c>
      <c r="F3410" s="419" t="n">
        <v>44484</v>
      </c>
      <c r="G3410" s="420" t="n">
        <v>35435</v>
      </c>
      <c r="H3410" s="418" t="n"/>
      <c r="I3410" s="455" t="n">
        <v>35435</v>
      </c>
      <c r="J3410" s="418">
        <f>IF(L3410&lt;&gt;"",L3410,K3410)</f>
        <v/>
      </c>
      <c r="K3410" s="418">
        <f>IF(AND(T3410=TRUE, U3410=TRUE, V3410=TRUE), IF(W3410&lt;-0.05, "អនុញ្ញាត (អ្នកផ្គត់ផ្គង់ប្រកាសខ្វះ)", "បានប្រកាស (អនុញ្ញាត)"), IF(AND(T3410=FALSE, U3410=FALSE, V3410=FALSE), "ព្យួរទុក (មិនមានទិន្នន័យ)", "ប្រកាសខុស (ព្យួរទុក)"))</f>
        <v/>
      </c>
      <c r="L3410" s="418" t="inlineStr"/>
      <c r="M3410" s="418" t="inlineStr"/>
      <c r="N3410" s="455" t="n"/>
      <c r="O3410" s="455">
        <f>IF(W3410&lt;0,AI3410,I3410)</f>
        <v/>
      </c>
      <c r="P3410" s="455">
        <f>I3410-O3410</f>
        <v/>
      </c>
      <c r="Q3410" s="418" t="n"/>
      <c r="R3410" s="418" t="inlineStr">
        <is>
          <t>171520</t>
        </is>
      </c>
      <c r="S3410" s="418" t="inlineStr"/>
      <c r="T3410" s="418">
        <f>R3410=S3410</f>
        <v/>
      </c>
      <c r="U3410" s="418">
        <f>AND(MONTH(F3410)=MONTH(Y3410), YEAR(F3410)=YEAR(Y3410))</f>
        <v/>
      </c>
      <c r="V3410" s="418">
        <f>AND(AC3410&lt;&gt;"", 'Company information'!D$4&lt;&gt;"", RIGHT(SUBSTITUTE(AC3410,"-",""),9)=RIGHT(SUBSTITUTE('Company information'!D$4,"-",""),9))</f>
        <v/>
      </c>
      <c r="W3410" s="418">
        <f>AI3410-I3410</f>
        <v/>
      </c>
      <c r="X3410" s="455" t="n"/>
      <c r="Y3410" s="417" t="n"/>
      <c r="Z3410" s="418" t="n"/>
      <c r="AA3410" s="418" t="n"/>
      <c r="AB3410" s="418" t="n"/>
      <c r="AC3410" s="418" t="n"/>
      <c r="AD3410" s="418" t="n"/>
      <c r="AE3410" s="455" t="n"/>
      <c r="AF3410" s="455" t="n"/>
      <c r="AG3410" s="455" t="n"/>
      <c r="AH3410" s="455" t="n"/>
      <c r="AI3410" s="455" t="n"/>
      <c r="AJ3410" s="455" t="n"/>
      <c r="AK3410" s="455" t="n"/>
      <c r="AL3410" s="455" t="n"/>
      <c r="AM3410" s="455" t="n"/>
      <c r="AN3410" s="455" t="n"/>
      <c r="AO3410" s="455" t="n"/>
      <c r="AP3410" s="455" t="n"/>
      <c r="AQ3410" s="455" t="n"/>
      <c r="AR3410" s="418" t="n"/>
      <c r="AS3410" s="418" t="n"/>
      <c r="AT3410" s="418" t="n"/>
    </row>
    <row r="3411">
      <c r="A3411" s="417" t="n">
        <v>3402</v>
      </c>
      <c r="B3411" s="418" t="inlineStr">
        <is>
          <t>Storage charge</t>
        </is>
      </c>
      <c r="C3411" s="418" t="inlineStr">
        <is>
          <t>កំពង់ផែស្វយ័តក្រុងព្រះសីហនុ</t>
        </is>
      </c>
      <c r="D3411" s="418" t="inlineStr">
        <is>
          <t>L001-100044638</t>
        </is>
      </c>
      <c r="E3411" s="418" t="inlineStr">
        <is>
          <t>171514</t>
        </is>
      </c>
      <c r="F3411" s="419" t="n">
        <v>44484</v>
      </c>
      <c r="G3411" s="420" t="n">
        <v>54985</v>
      </c>
      <c r="H3411" s="418" t="n"/>
      <c r="I3411" s="455" t="n">
        <v>54985</v>
      </c>
      <c r="J3411" s="418">
        <f>IF(L3411&lt;&gt;"",L3411,K3411)</f>
        <v/>
      </c>
      <c r="K3411" s="418">
        <f>IF(AND(T3411=TRUE, U3411=TRUE, V3411=TRUE), IF(W3411&lt;-0.05, "អនុញ្ញាត (អ្នកផ្គត់ផ្គង់ប្រកាសខ្វះ)", "បានប្រកាស (អនុញ្ញាត)"), IF(AND(T3411=FALSE, U3411=FALSE, V3411=FALSE), "ព្យួរទុក (មិនមានទិន្នន័យ)", "ប្រកាសខុស (ព្យួរទុក)"))</f>
        <v/>
      </c>
      <c r="L3411" s="418" t="inlineStr"/>
      <c r="M3411" s="418" t="inlineStr"/>
      <c r="N3411" s="455" t="n"/>
      <c r="O3411" s="455">
        <f>IF(W3411&lt;0,AI3411,I3411)</f>
        <v/>
      </c>
      <c r="P3411" s="455">
        <f>I3411-O3411</f>
        <v/>
      </c>
      <c r="Q3411" s="418" t="n"/>
      <c r="R3411" s="418" t="inlineStr">
        <is>
          <t>171514</t>
        </is>
      </c>
      <c r="S3411" s="418" t="inlineStr"/>
      <c r="T3411" s="418">
        <f>R3411=S3411</f>
        <v/>
      </c>
      <c r="U3411" s="418">
        <f>AND(MONTH(F3411)=MONTH(Y3411), YEAR(F3411)=YEAR(Y3411))</f>
        <v/>
      </c>
      <c r="V3411" s="418">
        <f>AND(AC3411&lt;&gt;"", 'Company information'!D$4&lt;&gt;"", RIGHT(SUBSTITUTE(AC3411,"-",""),9)=RIGHT(SUBSTITUTE('Company information'!D$4,"-",""),9))</f>
        <v/>
      </c>
      <c r="W3411" s="418">
        <f>AI3411-I3411</f>
        <v/>
      </c>
      <c r="X3411" s="455" t="n"/>
      <c r="Y3411" s="417" t="n"/>
      <c r="Z3411" s="418" t="n"/>
      <c r="AA3411" s="418" t="n"/>
      <c r="AB3411" s="418" t="n"/>
      <c r="AC3411" s="418" t="n"/>
      <c r="AD3411" s="418" t="n"/>
      <c r="AE3411" s="455" t="n"/>
      <c r="AF3411" s="455" t="n"/>
      <c r="AG3411" s="455" t="n"/>
      <c r="AH3411" s="455" t="n"/>
      <c r="AI3411" s="455" t="n"/>
      <c r="AJ3411" s="455" t="n"/>
      <c r="AK3411" s="455" t="n"/>
      <c r="AL3411" s="455" t="n"/>
      <c r="AM3411" s="455" t="n"/>
      <c r="AN3411" s="455" t="n"/>
      <c r="AO3411" s="455" t="n"/>
      <c r="AP3411" s="455" t="n"/>
      <c r="AQ3411" s="455" t="n"/>
      <c r="AR3411" s="418" t="n"/>
      <c r="AS3411" s="418" t="n"/>
      <c r="AT3411" s="418" t="n"/>
    </row>
    <row r="3412">
      <c r="A3412" s="417" t="n">
        <v>3403</v>
      </c>
      <c r="B3412" s="418" t="inlineStr">
        <is>
          <t>Storage charge</t>
        </is>
      </c>
      <c r="C3412" s="418" t="inlineStr">
        <is>
          <t>កំពង់ផែស្វយ័តក្រុងព្រះសីហនុ</t>
        </is>
      </c>
      <c r="D3412" s="418" t="inlineStr">
        <is>
          <t>L001-100044638</t>
        </is>
      </c>
      <c r="E3412" s="418" t="inlineStr">
        <is>
          <t>171989</t>
        </is>
      </c>
      <c r="F3412" s="419" t="n">
        <v>44485</v>
      </c>
      <c r="G3412" s="420" t="n">
        <v>2444</v>
      </c>
      <c r="H3412" s="418" t="n"/>
      <c r="I3412" s="455" t="n">
        <v>2444</v>
      </c>
      <c r="J3412" s="418">
        <f>IF(L3412&lt;&gt;"",L3412,K3412)</f>
        <v/>
      </c>
      <c r="K3412" s="418">
        <f>IF(AND(T3412=TRUE, U3412=TRUE, V3412=TRUE), IF(W3412&lt;-0.05, "អនុញ្ញាត (អ្នកផ្គត់ផ្គង់ប្រកាសខ្វះ)", "បានប្រកាស (អនុញ្ញាត)"), IF(AND(T3412=FALSE, U3412=FALSE, V3412=FALSE), "ព្យួរទុក (មិនមានទិន្នន័យ)", "ប្រកាសខុស (ព្យួរទុក)"))</f>
        <v/>
      </c>
      <c r="L3412" s="418" t="inlineStr"/>
      <c r="M3412" s="418" t="inlineStr"/>
      <c r="N3412" s="455" t="n"/>
      <c r="O3412" s="455">
        <f>IF(W3412&lt;0,AI3412,I3412)</f>
        <v/>
      </c>
      <c r="P3412" s="455">
        <f>I3412-O3412</f>
        <v/>
      </c>
      <c r="Q3412" s="418" t="n"/>
      <c r="R3412" s="418" t="inlineStr">
        <is>
          <t>171989</t>
        </is>
      </c>
      <c r="S3412" s="418" t="inlineStr"/>
      <c r="T3412" s="418">
        <f>R3412=S3412</f>
        <v/>
      </c>
      <c r="U3412" s="418">
        <f>AND(MONTH(F3412)=MONTH(Y3412), YEAR(F3412)=YEAR(Y3412))</f>
        <v/>
      </c>
      <c r="V3412" s="418">
        <f>AND(AC3412&lt;&gt;"", 'Company information'!D$4&lt;&gt;"", RIGHT(SUBSTITUTE(AC3412,"-",""),9)=RIGHT(SUBSTITUTE('Company information'!D$4,"-",""),9))</f>
        <v/>
      </c>
      <c r="W3412" s="418">
        <f>AI3412-I3412</f>
        <v/>
      </c>
      <c r="X3412" s="455" t="n"/>
      <c r="Y3412" s="417" t="n"/>
      <c r="Z3412" s="418" t="n"/>
      <c r="AA3412" s="418" t="n"/>
      <c r="AB3412" s="418" t="n"/>
      <c r="AC3412" s="418" t="n"/>
      <c r="AD3412" s="418" t="n"/>
      <c r="AE3412" s="455" t="n"/>
      <c r="AF3412" s="455" t="n"/>
      <c r="AG3412" s="455" t="n"/>
      <c r="AH3412" s="455" t="n"/>
      <c r="AI3412" s="455" t="n"/>
      <c r="AJ3412" s="455" t="n"/>
      <c r="AK3412" s="455" t="n"/>
      <c r="AL3412" s="455" t="n"/>
      <c r="AM3412" s="455" t="n"/>
      <c r="AN3412" s="455" t="n"/>
      <c r="AO3412" s="455" t="n"/>
      <c r="AP3412" s="455" t="n"/>
      <c r="AQ3412" s="455" t="n"/>
      <c r="AR3412" s="418" t="n"/>
      <c r="AS3412" s="418" t="n"/>
      <c r="AT3412" s="418" t="n"/>
    </row>
    <row r="3413">
      <c r="A3413" s="417" t="n">
        <v>3404</v>
      </c>
      <c r="B3413" s="418" t="inlineStr">
        <is>
          <t>Storage charge</t>
        </is>
      </c>
      <c r="C3413" s="418" t="inlineStr">
        <is>
          <t>កំពង់ផែស្វយ័តក្រុងព្រះសីហនុ</t>
        </is>
      </c>
      <c r="D3413" s="418" t="inlineStr">
        <is>
          <t>L001-100044638</t>
        </is>
      </c>
      <c r="E3413" s="418" t="inlineStr">
        <is>
          <t>172028</t>
        </is>
      </c>
      <c r="F3413" s="419" t="n">
        <v>44486</v>
      </c>
      <c r="G3413" s="420" t="n">
        <v>9775</v>
      </c>
      <c r="H3413" s="418" t="n"/>
      <c r="I3413" s="455" t="n">
        <v>9775</v>
      </c>
      <c r="J3413" s="418">
        <f>IF(L3413&lt;&gt;"",L3413,K3413)</f>
        <v/>
      </c>
      <c r="K3413" s="418">
        <f>IF(AND(T3413=TRUE, U3413=TRUE, V3413=TRUE), IF(W3413&lt;-0.05, "អនុញ្ញាត (អ្នកផ្គត់ផ្គង់ប្រកាសខ្វះ)", "បានប្រកាស (អនុញ្ញាត)"), IF(AND(T3413=FALSE, U3413=FALSE, V3413=FALSE), "ព្យួរទុក (មិនមានទិន្នន័យ)", "ប្រកាសខុស (ព្យួរទុក)"))</f>
        <v/>
      </c>
      <c r="L3413" s="418" t="inlineStr"/>
      <c r="M3413" s="418" t="inlineStr"/>
      <c r="N3413" s="455" t="n"/>
      <c r="O3413" s="455">
        <f>IF(W3413&lt;0,AI3413,I3413)</f>
        <v/>
      </c>
      <c r="P3413" s="455">
        <f>I3413-O3413</f>
        <v/>
      </c>
      <c r="Q3413" s="418" t="n"/>
      <c r="R3413" s="418" t="inlineStr">
        <is>
          <t>172028</t>
        </is>
      </c>
      <c r="S3413" s="418" t="inlineStr"/>
      <c r="T3413" s="418">
        <f>R3413=S3413</f>
        <v/>
      </c>
      <c r="U3413" s="418">
        <f>AND(MONTH(F3413)=MONTH(Y3413), YEAR(F3413)=YEAR(Y3413))</f>
        <v/>
      </c>
      <c r="V3413" s="418">
        <f>AND(AC3413&lt;&gt;"", 'Company information'!D$4&lt;&gt;"", RIGHT(SUBSTITUTE(AC3413,"-",""),9)=RIGHT(SUBSTITUTE('Company information'!D$4,"-",""),9))</f>
        <v/>
      </c>
      <c r="W3413" s="418">
        <f>AI3413-I3413</f>
        <v/>
      </c>
      <c r="X3413" s="455" t="n"/>
      <c r="Y3413" s="417" t="n"/>
      <c r="Z3413" s="418" t="n"/>
      <c r="AA3413" s="418" t="n"/>
      <c r="AB3413" s="418" t="n"/>
      <c r="AC3413" s="418" t="n"/>
      <c r="AD3413" s="418" t="n"/>
      <c r="AE3413" s="455" t="n"/>
      <c r="AF3413" s="455" t="n"/>
      <c r="AG3413" s="455" t="n"/>
      <c r="AH3413" s="455" t="n"/>
      <c r="AI3413" s="455" t="n"/>
      <c r="AJ3413" s="455" t="n"/>
      <c r="AK3413" s="455" t="n"/>
      <c r="AL3413" s="455" t="n"/>
      <c r="AM3413" s="455" t="n"/>
      <c r="AN3413" s="455" t="n"/>
      <c r="AO3413" s="455" t="n"/>
      <c r="AP3413" s="455" t="n"/>
      <c r="AQ3413" s="455" t="n"/>
      <c r="AR3413" s="418" t="n"/>
      <c r="AS3413" s="418" t="n"/>
      <c r="AT3413" s="418" t="n"/>
    </row>
    <row r="3414">
      <c r="A3414" s="417" t="n">
        <v>3405</v>
      </c>
      <c r="B3414" s="418" t="inlineStr">
        <is>
          <t>Storage charge</t>
        </is>
      </c>
      <c r="C3414" s="418" t="inlineStr">
        <is>
          <t>កំពង់ផែស្វយ័តក្រុងព្រះសីហនុ</t>
        </is>
      </c>
      <c r="D3414" s="418" t="inlineStr">
        <is>
          <t>L001-100044638</t>
        </is>
      </c>
      <c r="E3414" s="418" t="inlineStr">
        <is>
          <t>172408</t>
        </is>
      </c>
      <c r="F3414" s="419" t="n">
        <v>44487</v>
      </c>
      <c r="G3414" s="420" t="n">
        <v>9775</v>
      </c>
      <c r="H3414" s="418" t="n"/>
      <c r="I3414" s="455" t="n">
        <v>9775</v>
      </c>
      <c r="J3414" s="418">
        <f>IF(L3414&lt;&gt;"",L3414,K3414)</f>
        <v/>
      </c>
      <c r="K3414" s="418">
        <f>IF(AND(T3414=TRUE, U3414=TRUE, V3414=TRUE), IF(W3414&lt;-0.05, "អនុញ្ញាត (អ្នកផ្គត់ផ្គង់ប្រកាសខ្វះ)", "បានប្រកាស (អនុញ្ញាត)"), IF(AND(T3414=FALSE, U3414=FALSE, V3414=FALSE), "ព្យួរទុក (មិនមានទិន្នន័យ)", "ប្រកាសខុស (ព្យួរទុក)"))</f>
        <v/>
      </c>
      <c r="L3414" s="418" t="inlineStr"/>
      <c r="M3414" s="418" t="inlineStr"/>
      <c r="N3414" s="455" t="n"/>
      <c r="O3414" s="455">
        <f>IF(W3414&lt;0,AI3414,I3414)</f>
        <v/>
      </c>
      <c r="P3414" s="455">
        <f>I3414-O3414</f>
        <v/>
      </c>
      <c r="Q3414" s="418" t="n"/>
      <c r="R3414" s="418" t="inlineStr">
        <is>
          <t>172408</t>
        </is>
      </c>
      <c r="S3414" s="418" t="inlineStr"/>
      <c r="T3414" s="418">
        <f>R3414=S3414</f>
        <v/>
      </c>
      <c r="U3414" s="418">
        <f>AND(MONTH(F3414)=MONTH(Y3414), YEAR(F3414)=YEAR(Y3414))</f>
        <v/>
      </c>
      <c r="V3414" s="418">
        <f>AND(AC3414&lt;&gt;"", 'Company information'!D$4&lt;&gt;"", RIGHT(SUBSTITUTE(AC3414,"-",""),9)=RIGHT(SUBSTITUTE('Company information'!D$4,"-",""),9))</f>
        <v/>
      </c>
      <c r="W3414" s="418">
        <f>AI3414-I3414</f>
        <v/>
      </c>
      <c r="X3414" s="455" t="n"/>
      <c r="Y3414" s="417" t="n"/>
      <c r="Z3414" s="418" t="n"/>
      <c r="AA3414" s="418" t="n"/>
      <c r="AB3414" s="418" t="n"/>
      <c r="AC3414" s="418" t="n"/>
      <c r="AD3414" s="418" t="n"/>
      <c r="AE3414" s="455" t="n"/>
      <c r="AF3414" s="455" t="n"/>
      <c r="AG3414" s="455" t="n"/>
      <c r="AH3414" s="455" t="n"/>
      <c r="AI3414" s="455" t="n"/>
      <c r="AJ3414" s="455" t="n"/>
      <c r="AK3414" s="455" t="n"/>
      <c r="AL3414" s="455" t="n"/>
      <c r="AM3414" s="455" t="n"/>
      <c r="AN3414" s="455" t="n"/>
      <c r="AO3414" s="455" t="n"/>
      <c r="AP3414" s="455" t="n"/>
      <c r="AQ3414" s="455" t="n"/>
      <c r="AR3414" s="418" t="n"/>
      <c r="AS3414" s="418" t="n"/>
      <c r="AT3414" s="418" t="n"/>
    </row>
    <row r="3415">
      <c r="A3415" s="417" t="n">
        <v>3406</v>
      </c>
      <c r="B3415" s="418" t="inlineStr">
        <is>
          <t>Storage charge</t>
        </is>
      </c>
      <c r="C3415" s="418" t="inlineStr">
        <is>
          <t>កំពង់ផែស្វយ័តក្រុងព្រះសីហនុ</t>
        </is>
      </c>
      <c r="D3415" s="418" t="inlineStr">
        <is>
          <t>L001-100044638</t>
        </is>
      </c>
      <c r="E3415" s="418" t="inlineStr">
        <is>
          <t>172623</t>
        </is>
      </c>
      <c r="F3415" s="419" t="n">
        <v>44488</v>
      </c>
      <c r="G3415" s="420" t="n">
        <v>2444</v>
      </c>
      <c r="H3415" s="418" t="n"/>
      <c r="I3415" s="455" t="n">
        <v>2444</v>
      </c>
      <c r="J3415" s="418">
        <f>IF(L3415&lt;&gt;"",L3415,K3415)</f>
        <v/>
      </c>
      <c r="K3415" s="418">
        <f>IF(AND(T3415=TRUE, U3415=TRUE, V3415=TRUE), IF(W3415&lt;-0.05, "អនុញ្ញាត (អ្នកផ្គត់ផ្គង់ប្រកាសខ្វះ)", "បានប្រកាស (អនុញ្ញាត)"), IF(AND(T3415=FALSE, U3415=FALSE, V3415=FALSE), "ព្យួរទុក (មិនមានទិន្នន័យ)", "ប្រកាសខុស (ព្យួរទុក)"))</f>
        <v/>
      </c>
      <c r="L3415" s="418" t="inlineStr"/>
      <c r="M3415" s="418" t="inlineStr"/>
      <c r="N3415" s="455" t="n"/>
      <c r="O3415" s="455">
        <f>IF(W3415&lt;0,AI3415,I3415)</f>
        <v/>
      </c>
      <c r="P3415" s="455">
        <f>I3415-O3415</f>
        <v/>
      </c>
      <c r="Q3415" s="418" t="n"/>
      <c r="R3415" s="418" t="inlineStr">
        <is>
          <t>172623</t>
        </is>
      </c>
      <c r="S3415" s="418" t="inlineStr"/>
      <c r="T3415" s="418">
        <f>R3415=S3415</f>
        <v/>
      </c>
      <c r="U3415" s="418">
        <f>AND(MONTH(F3415)=MONTH(Y3415), YEAR(F3415)=YEAR(Y3415))</f>
        <v/>
      </c>
      <c r="V3415" s="418">
        <f>AND(AC3415&lt;&gt;"", 'Company information'!D$4&lt;&gt;"", RIGHT(SUBSTITUTE(AC3415,"-",""),9)=RIGHT(SUBSTITUTE('Company information'!D$4,"-",""),9))</f>
        <v/>
      </c>
      <c r="W3415" s="418">
        <f>AI3415-I3415</f>
        <v/>
      </c>
      <c r="X3415" s="455" t="n"/>
      <c r="Y3415" s="417" t="n"/>
      <c r="Z3415" s="418" t="n"/>
      <c r="AA3415" s="418" t="n"/>
      <c r="AB3415" s="418" t="n"/>
      <c r="AC3415" s="418" t="n"/>
      <c r="AD3415" s="418" t="n"/>
      <c r="AE3415" s="455" t="n"/>
      <c r="AF3415" s="455" t="n"/>
      <c r="AG3415" s="455" t="n"/>
      <c r="AH3415" s="455" t="n"/>
      <c r="AI3415" s="455" t="n"/>
      <c r="AJ3415" s="455" t="n"/>
      <c r="AK3415" s="455" t="n"/>
      <c r="AL3415" s="455" t="n"/>
      <c r="AM3415" s="455" t="n"/>
      <c r="AN3415" s="455" t="n"/>
      <c r="AO3415" s="455" t="n"/>
      <c r="AP3415" s="455" t="n"/>
      <c r="AQ3415" s="455" t="n"/>
      <c r="AR3415" s="418" t="n"/>
      <c r="AS3415" s="418" t="n"/>
      <c r="AT3415" s="418" t="n"/>
    </row>
    <row r="3416">
      <c r="A3416" s="417" t="n">
        <v>3407</v>
      </c>
      <c r="B3416" s="418" t="inlineStr">
        <is>
          <t>Storage charge</t>
        </is>
      </c>
      <c r="C3416" s="418" t="inlineStr">
        <is>
          <t>កំពង់ផែស្វយ័តក្រុងព្រះសីហនុ</t>
        </is>
      </c>
      <c r="D3416" s="418" t="inlineStr">
        <is>
          <t>L001-100044638</t>
        </is>
      </c>
      <c r="E3416" s="418" t="inlineStr">
        <is>
          <t>171991</t>
        </is>
      </c>
      <c r="F3416" s="419" t="n">
        <v>44485</v>
      </c>
      <c r="G3416" s="420" t="n">
        <v>9775</v>
      </c>
      <c r="H3416" s="418" t="n"/>
      <c r="I3416" s="455" t="n">
        <v>9775</v>
      </c>
      <c r="J3416" s="418">
        <f>IF(L3416&lt;&gt;"",L3416,K3416)</f>
        <v/>
      </c>
      <c r="K3416" s="418">
        <f>IF(AND(T3416=TRUE, U3416=TRUE, V3416=TRUE), IF(W3416&lt;-0.05, "អនុញ្ញាត (អ្នកផ្គត់ផ្គង់ប្រកាសខ្វះ)", "បានប្រកាស (អនុញ្ញាត)"), IF(AND(T3416=FALSE, U3416=FALSE, V3416=FALSE), "ព្យួរទុក (មិនមានទិន្នន័យ)", "ប្រកាសខុស (ព្យួរទុក)"))</f>
        <v/>
      </c>
      <c r="L3416" s="418" t="inlineStr"/>
      <c r="M3416" s="418" t="inlineStr"/>
      <c r="N3416" s="455" t="n"/>
      <c r="O3416" s="455">
        <f>IF(W3416&lt;0,AI3416,I3416)</f>
        <v/>
      </c>
      <c r="P3416" s="455">
        <f>I3416-O3416</f>
        <v/>
      </c>
      <c r="Q3416" s="418" t="n"/>
      <c r="R3416" s="418" t="inlineStr">
        <is>
          <t>171991</t>
        </is>
      </c>
      <c r="S3416" s="418" t="inlineStr"/>
      <c r="T3416" s="418">
        <f>R3416=S3416</f>
        <v/>
      </c>
      <c r="U3416" s="418">
        <f>AND(MONTH(F3416)=MONTH(Y3416), YEAR(F3416)=YEAR(Y3416))</f>
        <v/>
      </c>
      <c r="V3416" s="418">
        <f>AND(AC3416&lt;&gt;"", 'Company information'!D$4&lt;&gt;"", RIGHT(SUBSTITUTE(AC3416,"-",""),9)=RIGHT(SUBSTITUTE('Company information'!D$4,"-",""),9))</f>
        <v/>
      </c>
      <c r="W3416" s="418">
        <f>AI3416-I3416</f>
        <v/>
      </c>
      <c r="X3416" s="455" t="n"/>
      <c r="Y3416" s="417" t="n"/>
      <c r="Z3416" s="418" t="n"/>
      <c r="AA3416" s="418" t="n"/>
      <c r="AB3416" s="418" t="n"/>
      <c r="AC3416" s="418" t="n"/>
      <c r="AD3416" s="418" t="n"/>
      <c r="AE3416" s="455" t="n"/>
      <c r="AF3416" s="455" t="n"/>
      <c r="AG3416" s="455" t="n"/>
      <c r="AH3416" s="455" t="n"/>
      <c r="AI3416" s="455" t="n"/>
      <c r="AJ3416" s="455" t="n"/>
      <c r="AK3416" s="455" t="n"/>
      <c r="AL3416" s="455" t="n"/>
      <c r="AM3416" s="455" t="n"/>
      <c r="AN3416" s="455" t="n"/>
      <c r="AO3416" s="455" t="n"/>
      <c r="AP3416" s="455" t="n"/>
      <c r="AQ3416" s="455" t="n"/>
      <c r="AR3416" s="418" t="n"/>
      <c r="AS3416" s="418" t="n"/>
      <c r="AT3416" s="418" t="n"/>
    </row>
    <row r="3417">
      <c r="A3417" s="417" t="n">
        <v>3408</v>
      </c>
      <c r="B3417" s="418" t="inlineStr">
        <is>
          <t>Storage charge</t>
        </is>
      </c>
      <c r="C3417" s="418" t="inlineStr">
        <is>
          <t>កំពង់ផែស្វយ័តក្រុងព្រះសីហនុ</t>
        </is>
      </c>
      <c r="D3417" s="418" t="inlineStr">
        <is>
          <t>L001-100044638</t>
        </is>
      </c>
      <c r="E3417" s="418" t="inlineStr">
        <is>
          <t>171517</t>
        </is>
      </c>
      <c r="F3417" s="419" t="n">
        <v>44484</v>
      </c>
      <c r="G3417" s="420" t="n">
        <v>229717</v>
      </c>
      <c r="H3417" s="418" t="n"/>
      <c r="I3417" s="455" t="n">
        <v>229717</v>
      </c>
      <c r="J3417" s="418">
        <f>IF(L3417&lt;&gt;"",L3417,K3417)</f>
        <v/>
      </c>
      <c r="K3417" s="418">
        <f>IF(AND(T3417=TRUE, U3417=TRUE, V3417=TRUE), IF(W3417&lt;-0.05, "អនុញ្ញាត (អ្នកផ្គត់ផ្គង់ប្រកាសខ្វះ)", "បានប្រកាស (អនុញ្ញាត)"), IF(AND(T3417=FALSE, U3417=FALSE, V3417=FALSE), "ព្យួរទុក (មិនមានទិន្នន័យ)", "ប្រកាសខុស (ព្យួរទុក)"))</f>
        <v/>
      </c>
      <c r="L3417" s="418" t="inlineStr"/>
      <c r="M3417" s="418" t="inlineStr"/>
      <c r="N3417" s="455" t="n"/>
      <c r="O3417" s="455">
        <f>IF(W3417&lt;0,AI3417,I3417)</f>
        <v/>
      </c>
      <c r="P3417" s="455">
        <f>I3417-O3417</f>
        <v/>
      </c>
      <c r="Q3417" s="418" t="n"/>
      <c r="R3417" s="418" t="inlineStr">
        <is>
          <t>171517</t>
        </is>
      </c>
      <c r="S3417" s="418" t="inlineStr"/>
      <c r="T3417" s="418">
        <f>R3417=S3417</f>
        <v/>
      </c>
      <c r="U3417" s="418">
        <f>AND(MONTH(F3417)=MONTH(Y3417), YEAR(F3417)=YEAR(Y3417))</f>
        <v/>
      </c>
      <c r="V3417" s="418">
        <f>AND(AC3417&lt;&gt;"", 'Company information'!D$4&lt;&gt;"", RIGHT(SUBSTITUTE(AC3417,"-",""),9)=RIGHT(SUBSTITUTE('Company information'!D$4,"-",""),9))</f>
        <v/>
      </c>
      <c r="W3417" s="418">
        <f>AI3417-I3417</f>
        <v/>
      </c>
      <c r="X3417" s="455" t="n"/>
      <c r="Y3417" s="417" t="n"/>
      <c r="Z3417" s="418" t="n"/>
      <c r="AA3417" s="418" t="n"/>
      <c r="AB3417" s="418" t="n"/>
      <c r="AC3417" s="418" t="n"/>
      <c r="AD3417" s="418" t="n"/>
      <c r="AE3417" s="455" t="n"/>
      <c r="AF3417" s="455" t="n"/>
      <c r="AG3417" s="455" t="n"/>
      <c r="AH3417" s="455" t="n"/>
      <c r="AI3417" s="455" t="n"/>
      <c r="AJ3417" s="455" t="n"/>
      <c r="AK3417" s="455" t="n"/>
      <c r="AL3417" s="455" t="n"/>
      <c r="AM3417" s="455" t="n"/>
      <c r="AN3417" s="455" t="n"/>
      <c r="AO3417" s="455" t="n"/>
      <c r="AP3417" s="455" t="n"/>
      <c r="AQ3417" s="455" t="n"/>
      <c r="AR3417" s="418" t="n"/>
      <c r="AS3417" s="418" t="n"/>
      <c r="AT3417" s="418" t="n"/>
    </row>
    <row r="3418">
      <c r="A3418" s="417" t="n">
        <v>3409</v>
      </c>
      <c r="B3418" s="418" t="inlineStr">
        <is>
          <t>Storage charge</t>
        </is>
      </c>
      <c r="C3418" s="418" t="inlineStr">
        <is>
          <t>កំពង់ផែស្វយ័តក្រុងព្រះសីហនុ</t>
        </is>
      </c>
      <c r="D3418" s="418" t="inlineStr">
        <is>
          <t>L001-100044638</t>
        </is>
      </c>
      <c r="E3418" s="418" t="inlineStr">
        <is>
          <t>171523</t>
        </is>
      </c>
      <c r="F3418" s="419" t="n">
        <v>44484</v>
      </c>
      <c r="G3418" s="420" t="n">
        <v>114859</v>
      </c>
      <c r="H3418" s="418" t="n"/>
      <c r="I3418" s="455" t="n">
        <v>114859</v>
      </c>
      <c r="J3418" s="418">
        <f>IF(L3418&lt;&gt;"",L3418,K3418)</f>
        <v/>
      </c>
      <c r="K3418" s="418">
        <f>IF(AND(T3418=TRUE, U3418=TRUE, V3418=TRUE), IF(W3418&lt;-0.05, "អនុញ្ញាត (អ្នកផ្គត់ផ្គង់ប្រកាសខ្វះ)", "បានប្រកាស (អនុញ្ញាត)"), IF(AND(T3418=FALSE, U3418=FALSE, V3418=FALSE), "ព្យួរទុក (មិនមានទិន្នន័យ)", "ប្រកាសខុស (ព្យួរទុក)"))</f>
        <v/>
      </c>
      <c r="L3418" s="418" t="inlineStr"/>
      <c r="M3418" s="418" t="inlineStr"/>
      <c r="N3418" s="455" t="n"/>
      <c r="O3418" s="455">
        <f>IF(W3418&lt;0,AI3418,I3418)</f>
        <v/>
      </c>
      <c r="P3418" s="455">
        <f>I3418-O3418</f>
        <v/>
      </c>
      <c r="Q3418" s="418" t="n"/>
      <c r="R3418" s="418" t="inlineStr">
        <is>
          <t>171523</t>
        </is>
      </c>
      <c r="S3418" s="418" t="inlineStr"/>
      <c r="T3418" s="418">
        <f>R3418=S3418</f>
        <v/>
      </c>
      <c r="U3418" s="418">
        <f>AND(MONTH(F3418)=MONTH(Y3418), YEAR(F3418)=YEAR(Y3418))</f>
        <v/>
      </c>
      <c r="V3418" s="418">
        <f>AND(AC3418&lt;&gt;"", 'Company information'!D$4&lt;&gt;"", RIGHT(SUBSTITUTE(AC3418,"-",""),9)=RIGHT(SUBSTITUTE('Company information'!D$4,"-",""),9))</f>
        <v/>
      </c>
      <c r="W3418" s="418">
        <f>AI3418-I3418</f>
        <v/>
      </c>
      <c r="X3418" s="455" t="n"/>
      <c r="Y3418" s="417" t="n"/>
      <c r="Z3418" s="418" t="n"/>
      <c r="AA3418" s="418" t="n"/>
      <c r="AB3418" s="418" t="n"/>
      <c r="AC3418" s="418" t="n"/>
      <c r="AD3418" s="418" t="n"/>
      <c r="AE3418" s="455" t="n"/>
      <c r="AF3418" s="455" t="n"/>
      <c r="AG3418" s="455" t="n"/>
      <c r="AH3418" s="455" t="n"/>
      <c r="AI3418" s="455" t="n"/>
      <c r="AJ3418" s="455" t="n"/>
      <c r="AK3418" s="455" t="n"/>
      <c r="AL3418" s="455" t="n"/>
      <c r="AM3418" s="455" t="n"/>
      <c r="AN3418" s="455" t="n"/>
      <c r="AO3418" s="455" t="n"/>
      <c r="AP3418" s="455" t="n"/>
      <c r="AQ3418" s="455" t="n"/>
      <c r="AR3418" s="418" t="n"/>
      <c r="AS3418" s="418" t="n"/>
      <c r="AT3418" s="418" t="n"/>
    </row>
    <row r="3419">
      <c r="A3419" s="417" t="n">
        <v>3410</v>
      </c>
      <c r="B3419" s="418" t="inlineStr">
        <is>
          <t>Storage charge</t>
        </is>
      </c>
      <c r="C3419" s="418" t="inlineStr">
        <is>
          <t>កំពង់ផែស្វយ័តក្រុងព្រះសីហនុ</t>
        </is>
      </c>
      <c r="D3419" s="418" t="inlineStr">
        <is>
          <t>L001-100044638</t>
        </is>
      </c>
      <c r="E3419" s="418" t="inlineStr">
        <is>
          <t>171987</t>
        </is>
      </c>
      <c r="F3419" s="419" t="n">
        <v>44485</v>
      </c>
      <c r="G3419" s="420" t="n">
        <v>4888</v>
      </c>
      <c r="H3419" s="418" t="n"/>
      <c r="I3419" s="455" t="n">
        <v>4888</v>
      </c>
      <c r="J3419" s="418">
        <f>IF(L3419&lt;&gt;"",L3419,K3419)</f>
        <v/>
      </c>
      <c r="K3419" s="418">
        <f>IF(AND(T3419=TRUE, U3419=TRUE, V3419=TRUE), IF(W3419&lt;-0.05, "អនុញ្ញាត (អ្នកផ្គត់ផ្គង់ប្រកាសខ្វះ)", "បានប្រកាស (អនុញ្ញាត)"), IF(AND(T3419=FALSE, U3419=FALSE, V3419=FALSE), "ព្យួរទុក (មិនមានទិន្នន័យ)", "ប្រកាសខុស (ព្យួរទុក)"))</f>
        <v/>
      </c>
      <c r="L3419" s="418" t="inlineStr"/>
      <c r="M3419" s="418" t="inlineStr"/>
      <c r="N3419" s="455" t="n"/>
      <c r="O3419" s="455">
        <f>IF(W3419&lt;0,AI3419,I3419)</f>
        <v/>
      </c>
      <c r="P3419" s="455">
        <f>I3419-O3419</f>
        <v/>
      </c>
      <c r="Q3419" s="418" t="n"/>
      <c r="R3419" s="418" t="inlineStr">
        <is>
          <t>171987</t>
        </is>
      </c>
      <c r="S3419" s="418" t="inlineStr"/>
      <c r="T3419" s="418">
        <f>R3419=S3419</f>
        <v/>
      </c>
      <c r="U3419" s="418">
        <f>AND(MONTH(F3419)=MONTH(Y3419), YEAR(F3419)=YEAR(Y3419))</f>
        <v/>
      </c>
      <c r="V3419" s="418">
        <f>AND(AC3419&lt;&gt;"", 'Company information'!D$4&lt;&gt;"", RIGHT(SUBSTITUTE(AC3419,"-",""),9)=RIGHT(SUBSTITUTE('Company information'!D$4,"-",""),9))</f>
        <v/>
      </c>
      <c r="W3419" s="418">
        <f>AI3419-I3419</f>
        <v/>
      </c>
      <c r="X3419" s="455" t="n"/>
      <c r="Y3419" s="417" t="n"/>
      <c r="Z3419" s="418" t="n"/>
      <c r="AA3419" s="418" t="n"/>
      <c r="AB3419" s="418" t="n"/>
      <c r="AC3419" s="418" t="n"/>
      <c r="AD3419" s="418" t="n"/>
      <c r="AE3419" s="455" t="n"/>
      <c r="AF3419" s="455" t="n"/>
      <c r="AG3419" s="455" t="n"/>
      <c r="AH3419" s="455" t="n"/>
      <c r="AI3419" s="455" t="n"/>
      <c r="AJ3419" s="455" t="n"/>
      <c r="AK3419" s="455" t="n"/>
      <c r="AL3419" s="455" t="n"/>
      <c r="AM3419" s="455" t="n"/>
      <c r="AN3419" s="455" t="n"/>
      <c r="AO3419" s="455" t="n"/>
      <c r="AP3419" s="455" t="n"/>
      <c r="AQ3419" s="455" t="n"/>
      <c r="AR3419" s="418" t="n"/>
      <c r="AS3419" s="418" t="n"/>
      <c r="AT3419" s="418" t="n"/>
    </row>
    <row r="3420">
      <c r="A3420" s="417" t="n">
        <v>3411</v>
      </c>
      <c r="B3420" s="418" t="inlineStr">
        <is>
          <t>Lift on/Lift off</t>
        </is>
      </c>
      <c r="C3420" s="418" t="inlineStr">
        <is>
          <t>កំពង់ផែស្វយ័តក្រុងព្រះសីហនុ</t>
        </is>
      </c>
      <c r="D3420" s="418" t="inlineStr">
        <is>
          <t>L001-100044638</t>
        </is>
      </c>
      <c r="E3420" s="418" t="inlineStr">
        <is>
          <t>171984</t>
        </is>
      </c>
      <c r="F3420" s="419" t="n">
        <v>44485</v>
      </c>
      <c r="G3420" s="420" t="n">
        <v>153959</v>
      </c>
      <c r="H3420" s="418" t="n"/>
      <c r="I3420" s="455" t="n">
        <v>153959</v>
      </c>
      <c r="J3420" s="418">
        <f>IF(L3420&lt;&gt;"",L3420,K3420)</f>
        <v/>
      </c>
      <c r="K3420" s="418">
        <f>IF(AND(T3420=TRUE, U3420=TRUE, V3420=TRUE), IF(W3420&lt;-0.05, "អនុញ្ញាត (អ្នកផ្គត់ផ្គង់ប្រកាសខ្វះ)", "បានប្រកាស (អនុញ្ញាត)"), IF(AND(T3420=FALSE, U3420=FALSE, V3420=FALSE), "ព្យួរទុក (មិនមានទិន្នន័យ)", "ប្រកាសខុស (ព្យួរទុក)"))</f>
        <v/>
      </c>
      <c r="L3420" s="418" t="inlineStr"/>
      <c r="M3420" s="418" t="inlineStr"/>
      <c r="N3420" s="455" t="n"/>
      <c r="O3420" s="455">
        <f>IF(W3420&lt;0,AI3420,I3420)</f>
        <v/>
      </c>
      <c r="P3420" s="455">
        <f>I3420-O3420</f>
        <v/>
      </c>
      <c r="Q3420" s="418" t="n"/>
      <c r="R3420" s="418" t="inlineStr">
        <is>
          <t>171984</t>
        </is>
      </c>
      <c r="S3420" s="418" t="inlineStr"/>
      <c r="T3420" s="418">
        <f>R3420=S3420</f>
        <v/>
      </c>
      <c r="U3420" s="418">
        <f>AND(MONTH(F3420)=MONTH(Y3420), YEAR(F3420)=YEAR(Y3420))</f>
        <v/>
      </c>
      <c r="V3420" s="418">
        <f>AND(AC3420&lt;&gt;"", 'Company information'!D$4&lt;&gt;"", RIGHT(SUBSTITUTE(AC3420,"-",""),9)=RIGHT(SUBSTITUTE('Company information'!D$4,"-",""),9))</f>
        <v/>
      </c>
      <c r="W3420" s="418">
        <f>AI3420-I3420</f>
        <v/>
      </c>
      <c r="X3420" s="455" t="n"/>
      <c r="Y3420" s="417" t="n"/>
      <c r="Z3420" s="418" t="n"/>
      <c r="AA3420" s="418" t="n"/>
      <c r="AB3420" s="418" t="n"/>
      <c r="AC3420" s="418" t="n"/>
      <c r="AD3420" s="418" t="n"/>
      <c r="AE3420" s="455" t="n"/>
      <c r="AF3420" s="455" t="n"/>
      <c r="AG3420" s="455" t="n"/>
      <c r="AH3420" s="455" t="n"/>
      <c r="AI3420" s="455" t="n"/>
      <c r="AJ3420" s="455" t="n"/>
      <c r="AK3420" s="455" t="n"/>
      <c r="AL3420" s="455" t="n"/>
      <c r="AM3420" s="455" t="n"/>
      <c r="AN3420" s="455" t="n"/>
      <c r="AO3420" s="455" t="n"/>
      <c r="AP3420" s="455" t="n"/>
      <c r="AQ3420" s="455" t="n"/>
      <c r="AR3420" s="418" t="n"/>
      <c r="AS3420" s="418" t="n"/>
      <c r="AT3420" s="418" t="n"/>
    </row>
    <row r="3421">
      <c r="A3421" s="417" t="n">
        <v>3412</v>
      </c>
      <c r="B3421" s="418" t="inlineStr">
        <is>
          <t>Monthly Security service</t>
        </is>
      </c>
      <c r="C3421" s="418" t="inlineStr">
        <is>
          <t>ភី.អិល (ខេមបូឌា) ស៊ីឃ្យួរឹធី</t>
        </is>
      </c>
      <c r="D3421" s="418" t="inlineStr">
        <is>
          <t>K010-901502809</t>
        </is>
      </c>
      <c r="E3421" s="418" t="inlineStr">
        <is>
          <t>PL000826</t>
        </is>
      </c>
      <c r="F3421" s="419" t="n">
        <v>44499</v>
      </c>
      <c r="G3421" s="420" t="n">
        <v>125909</v>
      </c>
      <c r="H3421" s="418" t="n"/>
      <c r="I3421" s="455" t="n">
        <v>125909</v>
      </c>
      <c r="J3421" s="418">
        <f>IF(L3421&lt;&gt;"",L3421,K3421)</f>
        <v/>
      </c>
      <c r="K3421" s="418">
        <f>IF(AND(T3421=TRUE, U3421=TRUE, V3421=TRUE), IF(W3421&lt;-0.05, "អនុញ្ញាត (អ្នកផ្គត់ផ្គង់ប្រកាសខ្វះ)", "បានប្រកាស (អនុញ្ញាត)"), IF(AND(T3421=FALSE, U3421=FALSE, V3421=FALSE), "ព្យួរទុក (មិនមានទិន្នន័យ)", "ប្រកាសខុស (ព្យួរទុក)"))</f>
        <v/>
      </c>
      <c r="L3421" s="418" t="inlineStr"/>
      <c r="M3421" s="418" t="inlineStr"/>
      <c r="N3421" s="455" t="n"/>
      <c r="O3421" s="455">
        <f>IF(W3421&lt;0,AI3421,I3421)</f>
        <v/>
      </c>
      <c r="P3421" s="455">
        <f>I3421-O3421</f>
        <v/>
      </c>
      <c r="Q3421" s="418" t="n"/>
      <c r="R3421" s="418" t="inlineStr">
        <is>
          <t>PL000826</t>
        </is>
      </c>
      <c r="S3421" s="418" t="inlineStr"/>
      <c r="T3421" s="418">
        <f>R3421=S3421</f>
        <v/>
      </c>
      <c r="U3421" s="418">
        <f>AND(MONTH(F3421)=MONTH(Y3421), YEAR(F3421)=YEAR(Y3421))</f>
        <v/>
      </c>
      <c r="V3421" s="418">
        <f>AND(AC3421&lt;&gt;"", 'Company information'!D$4&lt;&gt;"", RIGHT(SUBSTITUTE(AC3421,"-",""),9)=RIGHT(SUBSTITUTE('Company information'!D$4,"-",""),9))</f>
        <v/>
      </c>
      <c r="W3421" s="418">
        <f>AI3421-I3421</f>
        <v/>
      </c>
      <c r="X3421" s="455" t="n"/>
      <c r="Y3421" s="417" t="n"/>
      <c r="Z3421" s="418" t="n"/>
      <c r="AA3421" s="418" t="n"/>
      <c r="AB3421" s="418" t="n"/>
      <c r="AC3421" s="418" t="n"/>
      <c r="AD3421" s="418" t="n"/>
      <c r="AE3421" s="455" t="n"/>
      <c r="AF3421" s="455" t="n"/>
      <c r="AG3421" s="455" t="n"/>
      <c r="AH3421" s="455" t="n"/>
      <c r="AI3421" s="455" t="n"/>
      <c r="AJ3421" s="455" t="n"/>
      <c r="AK3421" s="455" t="n"/>
      <c r="AL3421" s="455" t="n"/>
      <c r="AM3421" s="455" t="n"/>
      <c r="AN3421" s="455" t="n"/>
      <c r="AO3421" s="455" t="n"/>
      <c r="AP3421" s="455" t="n"/>
      <c r="AQ3421" s="455" t="n"/>
      <c r="AR3421" s="418" t="n"/>
      <c r="AS3421" s="418" t="n"/>
      <c r="AT3421" s="418" t="n"/>
    </row>
    <row r="3422">
      <c r="A3422" s="417" t="n">
        <v>3413</v>
      </c>
      <c r="B3422" s="418" t="inlineStr">
        <is>
          <t>Building rental charge and Management fee for Oct 2021</t>
        </is>
      </c>
      <c r="C3422" s="418" t="inlineStr">
        <is>
          <t>មេហ្គា លេបឹល &amp; ស្ទីកឃើរ (ខេមបូឌា)</t>
        </is>
      </c>
      <c r="D3422" s="418" t="inlineStr">
        <is>
          <t>L001-100185983</t>
        </is>
      </c>
      <c r="E3422" s="418" t="inlineStr">
        <is>
          <t>INV202110001</t>
        </is>
      </c>
      <c r="F3422" s="419" t="n">
        <v>44206</v>
      </c>
      <c r="G3422" s="420" t="n">
        <v>4556254</v>
      </c>
      <c r="H3422" s="418" t="n"/>
      <c r="I3422" s="455" t="n">
        <v>4556254</v>
      </c>
      <c r="J3422" s="418">
        <f>IF(L3422&lt;&gt;"",L3422,K3422)</f>
        <v/>
      </c>
      <c r="K3422" s="418">
        <f>IF(AND(T3422=TRUE, U3422=TRUE, V3422=TRUE), IF(W3422&lt;-0.05, "អនុញ្ញាត (អ្នកផ្គត់ផ្គង់ប្រកាសខ្វះ)", "បានប្រកាស (អនុញ្ញាត)"), IF(AND(T3422=FALSE, U3422=FALSE, V3422=FALSE), "ព្យួរទុក (មិនមានទិន្នន័យ)", "ប្រកាសខុស (ព្យួរទុក)"))</f>
        <v/>
      </c>
      <c r="L3422" s="418" t="inlineStr"/>
      <c r="M3422" s="418" t="inlineStr"/>
      <c r="N3422" s="455" t="n"/>
      <c r="O3422" s="455">
        <f>IF(W3422&lt;0,AI3422,I3422)</f>
        <v/>
      </c>
      <c r="P3422" s="455">
        <f>I3422-O3422</f>
        <v/>
      </c>
      <c r="Q3422" s="418" t="n"/>
      <c r="R3422" s="418" t="inlineStr">
        <is>
          <t>INV202110001</t>
        </is>
      </c>
      <c r="S3422" s="418" t="inlineStr"/>
      <c r="T3422" s="418">
        <f>R3422=S3422</f>
        <v/>
      </c>
      <c r="U3422" s="418">
        <f>AND(MONTH(F3422)=MONTH(Y3422), YEAR(F3422)=YEAR(Y3422))</f>
        <v/>
      </c>
      <c r="V3422" s="418">
        <f>AND(AC3422&lt;&gt;"", 'Company information'!D$4&lt;&gt;"", RIGHT(SUBSTITUTE(AC3422,"-",""),9)=RIGHT(SUBSTITUTE('Company information'!D$4,"-",""),9))</f>
        <v/>
      </c>
      <c r="W3422" s="418">
        <f>AI3422-I3422</f>
        <v/>
      </c>
      <c r="X3422" s="455" t="n"/>
      <c r="Y3422" s="417" t="n"/>
      <c r="Z3422" s="418" t="n"/>
      <c r="AA3422" s="418" t="n"/>
      <c r="AB3422" s="418" t="n"/>
      <c r="AC3422" s="418" t="n"/>
      <c r="AD3422" s="418" t="n"/>
      <c r="AE3422" s="455" t="n"/>
      <c r="AF3422" s="455" t="n"/>
      <c r="AG3422" s="455" t="n"/>
      <c r="AH3422" s="455" t="n"/>
      <c r="AI3422" s="455" t="n"/>
      <c r="AJ3422" s="455" t="n"/>
      <c r="AK3422" s="455" t="n"/>
      <c r="AL3422" s="455" t="n"/>
      <c r="AM3422" s="455" t="n"/>
      <c r="AN3422" s="455" t="n"/>
      <c r="AO3422" s="455" t="n"/>
      <c r="AP3422" s="455" t="n"/>
      <c r="AQ3422" s="455" t="n"/>
      <c r="AR3422" s="418" t="n"/>
      <c r="AS3422" s="418" t="n"/>
      <c r="AT3422" s="418" t="n"/>
    </row>
    <row r="3423">
      <c r="A3423" s="417" t="n">
        <v>3414</v>
      </c>
      <c r="B3423" s="418" t="inlineStr">
        <is>
          <t>Rental Machine for Sep-2021</t>
        </is>
      </c>
      <c r="C3423" s="418" t="inlineStr">
        <is>
          <t>អិនធីអិល តិចណូឡូជី</t>
        </is>
      </c>
      <c r="D3423" s="418" t="inlineStr">
        <is>
          <t>K005-901900283</t>
        </is>
      </c>
      <c r="E3423" s="418" t="inlineStr">
        <is>
          <t>21-002308</t>
        </is>
      </c>
      <c r="F3423" s="419" t="n">
        <v>44487</v>
      </c>
      <c r="G3423" s="420" t="n">
        <v>23558</v>
      </c>
      <c r="H3423" s="418" t="n"/>
      <c r="I3423" s="455" t="n">
        <v>23558</v>
      </c>
      <c r="J3423" s="418">
        <f>IF(L3423&lt;&gt;"",L3423,K3423)</f>
        <v/>
      </c>
      <c r="K3423" s="418">
        <f>IF(AND(T3423=TRUE, U3423=TRUE, V3423=TRUE), IF(W3423&lt;-0.05, "អនុញ្ញាត (អ្នកផ្គត់ផ្គង់ប្រកាសខ្វះ)", "បានប្រកាស (អនុញ្ញាត)"), IF(AND(T3423=FALSE, U3423=FALSE, V3423=FALSE), "ព្យួរទុក (មិនមានទិន្នន័យ)", "ប្រកាសខុស (ព្យួរទុក)"))</f>
        <v/>
      </c>
      <c r="L3423" s="418" t="inlineStr"/>
      <c r="M3423" s="418" t="inlineStr"/>
      <c r="N3423" s="455" t="n"/>
      <c r="O3423" s="455">
        <f>IF(W3423&lt;0,AI3423,I3423)</f>
        <v/>
      </c>
      <c r="P3423" s="455">
        <f>I3423-O3423</f>
        <v/>
      </c>
      <c r="Q3423" s="418" t="n"/>
      <c r="R3423" s="418" t="inlineStr">
        <is>
          <t>21-002308</t>
        </is>
      </c>
      <c r="S3423" s="418" t="inlineStr"/>
      <c r="T3423" s="418">
        <f>R3423=S3423</f>
        <v/>
      </c>
      <c r="U3423" s="418">
        <f>AND(MONTH(F3423)=MONTH(Y3423), YEAR(F3423)=YEAR(Y3423))</f>
        <v/>
      </c>
      <c r="V3423" s="418">
        <f>AND(AC3423&lt;&gt;"", 'Company information'!D$4&lt;&gt;"", RIGHT(SUBSTITUTE(AC3423,"-",""),9)=RIGHT(SUBSTITUTE('Company information'!D$4,"-",""),9))</f>
        <v/>
      </c>
      <c r="W3423" s="418">
        <f>AI3423-I3423</f>
        <v/>
      </c>
      <c r="X3423" s="455" t="n"/>
      <c r="Y3423" s="417" t="n"/>
      <c r="Z3423" s="418" t="n"/>
      <c r="AA3423" s="418" t="n"/>
      <c r="AB3423" s="418" t="n"/>
      <c r="AC3423" s="418" t="n"/>
      <c r="AD3423" s="418" t="n"/>
      <c r="AE3423" s="455" t="n"/>
      <c r="AF3423" s="455" t="n"/>
      <c r="AG3423" s="455" t="n"/>
      <c r="AH3423" s="455" t="n"/>
      <c r="AI3423" s="455" t="n"/>
      <c r="AJ3423" s="455" t="n"/>
      <c r="AK3423" s="455" t="n"/>
      <c r="AL3423" s="455" t="n"/>
      <c r="AM3423" s="455" t="n"/>
      <c r="AN3423" s="455" t="n"/>
      <c r="AO3423" s="455" t="n"/>
      <c r="AP3423" s="455" t="n"/>
      <c r="AQ3423" s="455" t="n"/>
      <c r="AR3423" s="418" t="n"/>
      <c r="AS3423" s="418" t="n"/>
      <c r="AT3423" s="418" t="n"/>
    </row>
    <row r="3424">
      <c r="A3424" s="417" t="n">
        <v>3415</v>
      </c>
      <c r="B3424" s="418" t="inlineStr">
        <is>
          <t>Rental Machine for Oct-2021</t>
        </is>
      </c>
      <c r="C3424" s="418" t="inlineStr">
        <is>
          <t>អិនធីអិល តិចណូឡូជី</t>
        </is>
      </c>
      <c r="D3424" s="418" t="inlineStr">
        <is>
          <t>K005-901900283</t>
        </is>
      </c>
      <c r="E3424" s="418" t="inlineStr">
        <is>
          <t>21-002616</t>
        </is>
      </c>
      <c r="F3424" s="419" t="n">
        <v>44489</v>
      </c>
      <c r="G3424" s="420" t="n">
        <v>21356</v>
      </c>
      <c r="H3424" s="418" t="n"/>
      <c r="I3424" s="455" t="n">
        <v>21356</v>
      </c>
      <c r="J3424" s="418">
        <f>IF(L3424&lt;&gt;"",L3424,K3424)</f>
        <v/>
      </c>
      <c r="K3424" s="418">
        <f>IF(AND(T3424=TRUE, U3424=TRUE, V3424=TRUE), IF(W3424&lt;-0.05, "អនុញ្ញាត (អ្នកផ្គត់ផ្គង់ប្រកាសខ្វះ)", "បានប្រកាស (អនុញ្ញាត)"), IF(AND(T3424=FALSE, U3424=FALSE, V3424=FALSE), "ព្យួរទុក (មិនមានទិន្នន័យ)", "ប្រកាសខុស (ព្យួរទុក)"))</f>
        <v/>
      </c>
      <c r="L3424" s="418" t="inlineStr"/>
      <c r="M3424" s="418" t="inlineStr"/>
      <c r="N3424" s="455" t="n"/>
      <c r="O3424" s="455">
        <f>IF(W3424&lt;0,AI3424,I3424)</f>
        <v/>
      </c>
      <c r="P3424" s="455">
        <f>I3424-O3424</f>
        <v/>
      </c>
      <c r="Q3424" s="418" t="n"/>
      <c r="R3424" s="418" t="inlineStr">
        <is>
          <t>21-002616</t>
        </is>
      </c>
      <c r="S3424" s="418" t="inlineStr"/>
      <c r="T3424" s="418">
        <f>R3424=S3424</f>
        <v/>
      </c>
      <c r="U3424" s="418">
        <f>AND(MONTH(F3424)=MONTH(Y3424), YEAR(F3424)=YEAR(Y3424))</f>
        <v/>
      </c>
      <c r="V3424" s="418">
        <f>AND(AC3424&lt;&gt;"", 'Company information'!D$4&lt;&gt;"", RIGHT(SUBSTITUTE(AC3424,"-",""),9)=RIGHT(SUBSTITUTE('Company information'!D$4,"-",""),9))</f>
        <v/>
      </c>
      <c r="W3424" s="418">
        <f>AI3424-I3424</f>
        <v/>
      </c>
      <c r="X3424" s="455" t="n"/>
      <c r="Y3424" s="417" t="n"/>
      <c r="Z3424" s="418" t="n"/>
      <c r="AA3424" s="418" t="n"/>
      <c r="AB3424" s="418" t="n"/>
      <c r="AC3424" s="418" t="n"/>
      <c r="AD3424" s="418" t="n"/>
      <c r="AE3424" s="455" t="n"/>
      <c r="AF3424" s="455" t="n"/>
      <c r="AG3424" s="455" t="n"/>
      <c r="AH3424" s="455" t="n"/>
      <c r="AI3424" s="455" t="n"/>
      <c r="AJ3424" s="455" t="n"/>
      <c r="AK3424" s="455" t="n"/>
      <c r="AL3424" s="455" t="n"/>
      <c r="AM3424" s="455" t="n"/>
      <c r="AN3424" s="455" t="n"/>
      <c r="AO3424" s="455" t="n"/>
      <c r="AP3424" s="455" t="n"/>
      <c r="AQ3424" s="455" t="n"/>
      <c r="AR3424" s="418" t="n"/>
      <c r="AS3424" s="418" t="n"/>
      <c r="AT3424" s="418" t="n"/>
    </row>
    <row r="3425">
      <c r="A3425" s="417" t="n">
        <v>3416</v>
      </c>
      <c r="B3425" s="418" t="inlineStr">
        <is>
          <t>Waste collection service for Oct 2021</t>
        </is>
      </c>
      <c r="C3425" s="418" t="inlineStr">
        <is>
          <t>ហ្គោមី រីសាយឃល110</t>
        </is>
      </c>
      <c r="D3425" s="418" t="inlineStr">
        <is>
          <t>K010-901503890</t>
        </is>
      </c>
      <c r="E3425" s="418" t="inlineStr">
        <is>
          <t>GR-TIN21/10-016</t>
        </is>
      </c>
      <c r="F3425" s="419" t="n">
        <v>44498</v>
      </c>
      <c r="G3425" s="420" t="n">
        <v>16264</v>
      </c>
      <c r="H3425" s="418" t="n"/>
      <c r="I3425" s="455" t="n">
        <v>16264</v>
      </c>
      <c r="J3425" s="418">
        <f>IF(L3425&lt;&gt;"",L3425,K3425)</f>
        <v/>
      </c>
      <c r="K3425" s="418">
        <f>IF(AND(T3425=TRUE, U3425=TRUE, V3425=TRUE), IF(W3425&lt;-0.05, "អនុញ្ញាត (អ្នកផ្គត់ផ្គង់ប្រកាសខ្វះ)", "បានប្រកាស (អនុញ្ញាត)"), IF(AND(T3425=FALSE, U3425=FALSE, V3425=FALSE), "ព្យួរទុក (មិនមានទិន្នន័យ)", "ប្រកាសខុស (ព្យួរទុក)"))</f>
        <v/>
      </c>
      <c r="L3425" s="418" t="inlineStr"/>
      <c r="M3425" s="418" t="inlineStr"/>
      <c r="N3425" s="455" t="n"/>
      <c r="O3425" s="455">
        <f>IF(W3425&lt;0,AI3425,I3425)</f>
        <v/>
      </c>
      <c r="P3425" s="455">
        <f>I3425-O3425</f>
        <v/>
      </c>
      <c r="Q3425" s="418" t="n"/>
      <c r="R3425" s="418" t="inlineStr">
        <is>
          <t>GR-TIN21/10-016</t>
        </is>
      </c>
      <c r="S3425" s="418" t="inlineStr"/>
      <c r="T3425" s="418">
        <f>R3425=S3425</f>
        <v/>
      </c>
      <c r="U3425" s="418">
        <f>AND(MONTH(F3425)=MONTH(Y3425), YEAR(F3425)=YEAR(Y3425))</f>
        <v/>
      </c>
      <c r="V3425" s="418">
        <f>AND(AC3425&lt;&gt;"", 'Company information'!D$4&lt;&gt;"", RIGHT(SUBSTITUTE(AC3425,"-",""),9)=RIGHT(SUBSTITUTE('Company information'!D$4,"-",""),9))</f>
        <v/>
      </c>
      <c r="W3425" s="418">
        <f>AI3425-I3425</f>
        <v/>
      </c>
      <c r="X3425" s="455" t="n"/>
      <c r="Y3425" s="417" t="n"/>
      <c r="Z3425" s="418" t="n"/>
      <c r="AA3425" s="418" t="n"/>
      <c r="AB3425" s="418" t="n"/>
      <c r="AC3425" s="418" t="n"/>
      <c r="AD3425" s="418" t="n"/>
      <c r="AE3425" s="455" t="n"/>
      <c r="AF3425" s="455" t="n"/>
      <c r="AG3425" s="455" t="n"/>
      <c r="AH3425" s="455" t="n"/>
      <c r="AI3425" s="455" t="n"/>
      <c r="AJ3425" s="455" t="n"/>
      <c r="AK3425" s="455" t="n"/>
      <c r="AL3425" s="455" t="n"/>
      <c r="AM3425" s="455" t="n"/>
      <c r="AN3425" s="455" t="n"/>
      <c r="AO3425" s="455" t="n"/>
      <c r="AP3425" s="455" t="n"/>
      <c r="AQ3425" s="455" t="n"/>
      <c r="AR3425" s="418" t="n"/>
      <c r="AS3425" s="418" t="n"/>
      <c r="AT3425" s="418" t="n"/>
    </row>
    <row r="3426">
      <c r="A3426" s="417" t="n">
        <v>3417</v>
      </c>
      <c r="B3426" s="418" t="inlineStr">
        <is>
          <t>Mothly Security service</t>
        </is>
      </c>
      <c r="C3426" s="418" t="inlineStr">
        <is>
          <t>ភី.អិល (ខេមបូឌា) ស៊ីឃ្យួរឹធី</t>
        </is>
      </c>
      <c r="D3426" s="418" t="inlineStr">
        <is>
          <t>K010-901502809</t>
        </is>
      </c>
      <c r="E3426" s="418" t="inlineStr">
        <is>
          <t>PL000795</t>
        </is>
      </c>
      <c r="F3426" s="419" t="n">
        <v>44206</v>
      </c>
      <c r="G3426" s="420" t="n">
        <v>203300</v>
      </c>
      <c r="H3426" s="418" t="n"/>
      <c r="I3426" s="455" t="n">
        <v>203300</v>
      </c>
      <c r="J3426" s="418">
        <f>IF(L3426&lt;&gt;"",L3426,K3426)</f>
        <v/>
      </c>
      <c r="K3426" s="418">
        <f>IF(AND(T3426=TRUE, U3426=TRUE, V3426=TRUE), IF(W3426&lt;-0.05, "អនុញ្ញាត (អ្នកផ្គត់ផ្គង់ប្រកាសខ្វះ)", "បានប្រកាស (អនុញ្ញាត)"), IF(AND(T3426=FALSE, U3426=FALSE, V3426=FALSE), "ព្យួរទុក (មិនមានទិន្នន័យ)", "ប្រកាសខុស (ព្យួរទុក)"))</f>
        <v/>
      </c>
      <c r="L3426" s="418" t="inlineStr"/>
      <c r="M3426" s="418" t="inlineStr"/>
      <c r="N3426" s="455" t="n"/>
      <c r="O3426" s="455">
        <f>IF(W3426&lt;0,AI3426,I3426)</f>
        <v/>
      </c>
      <c r="P3426" s="455">
        <f>I3426-O3426</f>
        <v/>
      </c>
      <c r="Q3426" s="418" t="n"/>
      <c r="R3426" s="418" t="inlineStr">
        <is>
          <t>PL000795</t>
        </is>
      </c>
      <c r="S3426" s="418" t="inlineStr"/>
      <c r="T3426" s="418">
        <f>R3426=S3426</f>
        <v/>
      </c>
      <c r="U3426" s="418">
        <f>AND(MONTH(F3426)=MONTH(Y3426), YEAR(F3426)=YEAR(Y3426))</f>
        <v/>
      </c>
      <c r="V3426" s="418">
        <f>AND(AC3426&lt;&gt;"", 'Company information'!D$4&lt;&gt;"", RIGHT(SUBSTITUTE(AC3426,"-",""),9)=RIGHT(SUBSTITUTE('Company information'!D$4,"-",""),9))</f>
        <v/>
      </c>
      <c r="W3426" s="418">
        <f>AI3426-I3426</f>
        <v/>
      </c>
      <c r="X3426" s="455" t="n"/>
      <c r="Y3426" s="417" t="n"/>
      <c r="Z3426" s="418" t="n"/>
      <c r="AA3426" s="418" t="n"/>
      <c r="AB3426" s="418" t="n"/>
      <c r="AC3426" s="418" t="n"/>
      <c r="AD3426" s="418" t="n"/>
      <c r="AE3426" s="455" t="n"/>
      <c r="AF3426" s="455" t="n"/>
      <c r="AG3426" s="455" t="n"/>
      <c r="AH3426" s="455" t="n"/>
      <c r="AI3426" s="455" t="n"/>
      <c r="AJ3426" s="455" t="n"/>
      <c r="AK3426" s="455" t="n"/>
      <c r="AL3426" s="455" t="n"/>
      <c r="AM3426" s="455" t="n"/>
      <c r="AN3426" s="455" t="n"/>
      <c r="AO3426" s="455" t="n"/>
      <c r="AP3426" s="455" t="n"/>
      <c r="AQ3426" s="455" t="n"/>
      <c r="AR3426" s="418" t="n"/>
      <c r="AS3426" s="418" t="n"/>
      <c r="AT3426" s="418" t="n"/>
    </row>
    <row r="3427">
      <c r="A3427" s="417" t="n">
        <v>3418</v>
      </c>
      <c r="B3427" s="418" t="inlineStr">
        <is>
          <t>General pest control service on oct 2021</t>
        </is>
      </c>
      <c r="C3427" s="418" t="inlineStr">
        <is>
          <t>ភីស៊ីអាយ សឺវីស</t>
        </is>
      </c>
      <c r="D3427" s="418" t="inlineStr">
        <is>
          <t>K010-901639639</t>
        </is>
      </c>
      <c r="E3427" s="418" t="inlineStr">
        <is>
          <t>2021-0189</t>
        </is>
      </c>
      <c r="F3427" s="419" t="n">
        <v>44487</v>
      </c>
      <c r="G3427" s="420" t="n">
        <v>80960</v>
      </c>
      <c r="H3427" s="418" t="n"/>
      <c r="I3427" s="455" t="n">
        <v>80960</v>
      </c>
      <c r="J3427" s="418">
        <f>IF(L3427&lt;&gt;"",L3427,K3427)</f>
        <v/>
      </c>
      <c r="K3427" s="418">
        <f>IF(AND(T3427=TRUE, U3427=TRUE, V3427=TRUE), IF(W3427&lt;-0.05, "អនុញ្ញាត (អ្នកផ្គត់ផ្គង់ប្រកាសខ្វះ)", "បានប្រកាស (អនុញ្ញាត)"), IF(AND(T3427=FALSE, U3427=FALSE, V3427=FALSE), "ព្យួរទុក (មិនមានទិន្នន័យ)", "ប្រកាសខុស (ព្យួរទុក)"))</f>
        <v/>
      </c>
      <c r="L3427" s="418" t="inlineStr"/>
      <c r="M3427" s="418" t="inlineStr"/>
      <c r="N3427" s="455" t="n"/>
      <c r="O3427" s="455">
        <f>IF(W3427&lt;0,AI3427,I3427)</f>
        <v/>
      </c>
      <c r="P3427" s="455">
        <f>I3427-O3427</f>
        <v/>
      </c>
      <c r="Q3427" s="418" t="n"/>
      <c r="R3427" s="418" t="inlineStr">
        <is>
          <t>2021-0189</t>
        </is>
      </c>
      <c r="S3427" s="418" t="inlineStr"/>
      <c r="T3427" s="418">
        <f>R3427=S3427</f>
        <v/>
      </c>
      <c r="U3427" s="418">
        <f>AND(MONTH(F3427)=MONTH(Y3427), YEAR(F3427)=YEAR(Y3427))</f>
        <v/>
      </c>
      <c r="V3427" s="418">
        <f>AND(AC3427&lt;&gt;"", 'Company information'!D$4&lt;&gt;"", RIGHT(SUBSTITUTE(AC3427,"-",""),9)=RIGHT(SUBSTITUTE('Company information'!D$4,"-",""),9))</f>
        <v/>
      </c>
      <c r="W3427" s="418">
        <f>AI3427-I3427</f>
        <v/>
      </c>
      <c r="X3427" s="455" t="n"/>
      <c r="Y3427" s="417" t="n"/>
      <c r="Z3427" s="418" t="n"/>
      <c r="AA3427" s="418" t="n"/>
      <c r="AB3427" s="418" t="n"/>
      <c r="AC3427" s="418" t="n"/>
      <c r="AD3427" s="418" t="n"/>
      <c r="AE3427" s="455" t="n"/>
      <c r="AF3427" s="455" t="n"/>
      <c r="AG3427" s="455" t="n"/>
      <c r="AH3427" s="455" t="n"/>
      <c r="AI3427" s="455" t="n"/>
      <c r="AJ3427" s="455" t="n"/>
      <c r="AK3427" s="455" t="n"/>
      <c r="AL3427" s="455" t="n"/>
      <c r="AM3427" s="455" t="n"/>
      <c r="AN3427" s="455" t="n"/>
      <c r="AO3427" s="455" t="n"/>
      <c r="AP3427" s="455" t="n"/>
      <c r="AQ3427" s="455" t="n"/>
      <c r="AR3427" s="418" t="n"/>
      <c r="AS3427" s="418" t="n"/>
      <c r="AT3427" s="418" t="n"/>
    </row>
    <row r="3428">
      <c r="A3428" s="417" t="n">
        <v>3419</v>
      </c>
      <c r="B3428" s="418" t="inlineStr">
        <is>
          <t>Sticker</t>
        </is>
      </c>
      <c r="C3428" s="418" t="inlineStr">
        <is>
          <t>ហេង កៃ (ខេមបូឌា) ព្រីនធីង</t>
        </is>
      </c>
      <c r="D3428" s="418" t="inlineStr">
        <is>
          <t>K010-901504622</t>
        </is>
      </c>
      <c r="E3428" s="418" t="inlineStr">
        <is>
          <t>2100133</t>
        </is>
      </c>
      <c r="F3428" s="419" t="n">
        <v>44499</v>
      </c>
      <c r="G3428" s="420" t="n">
        <v>2241030</v>
      </c>
      <c r="H3428" s="418" t="n"/>
      <c r="I3428" s="455" t="n">
        <v>2241030</v>
      </c>
      <c r="J3428" s="418">
        <f>IF(L3428&lt;&gt;"",L3428,K3428)</f>
        <v/>
      </c>
      <c r="K3428" s="418">
        <f>IF(AND(T3428=TRUE, U3428=TRUE, V3428=TRUE), IF(W3428&lt;-0.05, "អនុញ្ញាត (អ្នកផ្គត់ផ្គង់ប្រកាសខ្វះ)", "បានប្រកាស (អនុញ្ញាត)"), IF(AND(T3428=FALSE, U3428=FALSE, V3428=FALSE), "ព្យួរទុក (មិនមានទិន្នន័យ)", "ប្រកាសខុស (ព្យួរទុក)"))</f>
        <v/>
      </c>
      <c r="L3428" s="418" t="inlineStr"/>
      <c r="M3428" s="418" t="inlineStr"/>
      <c r="N3428" s="455" t="n"/>
      <c r="O3428" s="455">
        <f>IF(W3428&lt;0,AI3428,I3428)</f>
        <v/>
      </c>
      <c r="P3428" s="455">
        <f>I3428-O3428</f>
        <v/>
      </c>
      <c r="Q3428" s="418" t="n"/>
      <c r="R3428" s="418" t="inlineStr">
        <is>
          <t>2100133</t>
        </is>
      </c>
      <c r="S3428" s="418" t="inlineStr"/>
      <c r="T3428" s="418">
        <f>R3428=S3428</f>
        <v/>
      </c>
      <c r="U3428" s="418">
        <f>AND(MONTH(F3428)=MONTH(Y3428), YEAR(F3428)=YEAR(Y3428))</f>
        <v/>
      </c>
      <c r="V3428" s="418">
        <f>AND(AC3428&lt;&gt;"", 'Company information'!D$4&lt;&gt;"", RIGHT(SUBSTITUTE(AC3428,"-",""),9)=RIGHT(SUBSTITUTE('Company information'!D$4,"-",""),9))</f>
        <v/>
      </c>
      <c r="W3428" s="418">
        <f>AI3428-I3428</f>
        <v/>
      </c>
      <c r="X3428" s="455" t="n"/>
      <c r="Y3428" s="417" t="n"/>
      <c r="Z3428" s="418" t="n"/>
      <c r="AA3428" s="418" t="n"/>
      <c r="AB3428" s="418" t="n"/>
      <c r="AC3428" s="418" t="n"/>
      <c r="AD3428" s="418" t="n"/>
      <c r="AE3428" s="455" t="n"/>
      <c r="AF3428" s="455" t="n"/>
      <c r="AG3428" s="455" t="n"/>
      <c r="AH3428" s="455" t="n"/>
      <c r="AI3428" s="455" t="n"/>
      <c r="AJ3428" s="455" t="n"/>
      <c r="AK3428" s="455" t="n"/>
      <c r="AL3428" s="455" t="n"/>
      <c r="AM3428" s="455" t="n"/>
      <c r="AN3428" s="455" t="n"/>
      <c r="AO3428" s="455" t="n"/>
      <c r="AP3428" s="455" t="n"/>
      <c r="AQ3428" s="455" t="n"/>
      <c r="AR3428" s="418" t="n"/>
      <c r="AS3428" s="418" t="n"/>
      <c r="AT3428" s="418" t="n"/>
    </row>
    <row r="3429">
      <c r="A3429" s="417" t="n">
        <v>3420</v>
      </c>
      <c r="B3429" s="418" t="inlineStr">
        <is>
          <t>Express fee</t>
        </is>
      </c>
      <c r="C3429" s="418" t="inlineStr">
        <is>
          <t>ឌី អេច អិល អិចប្រេស (ខេមបូឌា)</t>
        </is>
      </c>
      <c r="D3429" s="418" t="inlineStr">
        <is>
          <t>L001-100045197</t>
        </is>
      </c>
      <c r="E3429" s="418" t="inlineStr">
        <is>
          <t>PNHR000398504</t>
        </is>
      </c>
      <c r="F3429" s="419" t="n">
        <v>44490</v>
      </c>
      <c r="G3429" s="420" t="n">
        <v>86005</v>
      </c>
      <c r="H3429" s="418" t="n"/>
      <c r="I3429" s="455" t="n">
        <v>86005</v>
      </c>
      <c r="J3429" s="418">
        <f>IF(L3429&lt;&gt;"",L3429,K3429)</f>
        <v/>
      </c>
      <c r="K3429" s="418">
        <f>IF(AND(T3429=TRUE, U3429=TRUE, V3429=TRUE), IF(W3429&lt;-0.05, "អនុញ្ញាត (អ្នកផ្គត់ផ្គង់ប្រកាសខ្វះ)", "បានប្រកាស (អនុញ្ញាត)"), IF(AND(T3429=FALSE, U3429=FALSE, V3429=FALSE), "ព្យួរទុក (មិនមានទិន្នន័យ)", "ប្រកាសខុស (ព្យួរទុក)"))</f>
        <v/>
      </c>
      <c r="L3429" s="418" t="inlineStr"/>
      <c r="M3429" s="418" t="inlineStr"/>
      <c r="N3429" s="455" t="n"/>
      <c r="O3429" s="455">
        <f>IF(W3429&lt;0,AI3429,I3429)</f>
        <v/>
      </c>
      <c r="P3429" s="455">
        <f>I3429-O3429</f>
        <v/>
      </c>
      <c r="Q3429" s="418" t="n"/>
      <c r="R3429" s="418" t="inlineStr">
        <is>
          <t>PNHR000398504</t>
        </is>
      </c>
      <c r="S3429" s="418" t="inlineStr"/>
      <c r="T3429" s="418">
        <f>R3429=S3429</f>
        <v/>
      </c>
      <c r="U3429" s="418">
        <f>AND(MONTH(F3429)=MONTH(Y3429), YEAR(F3429)=YEAR(Y3429))</f>
        <v/>
      </c>
      <c r="V3429" s="418">
        <f>AND(AC3429&lt;&gt;"", 'Company information'!D$4&lt;&gt;"", RIGHT(SUBSTITUTE(AC3429,"-",""),9)=RIGHT(SUBSTITUTE('Company information'!D$4,"-",""),9))</f>
        <v/>
      </c>
      <c r="W3429" s="418">
        <f>AI3429-I3429</f>
        <v/>
      </c>
      <c r="X3429" s="455" t="n"/>
      <c r="Y3429" s="417" t="n"/>
      <c r="Z3429" s="418" t="n"/>
      <c r="AA3429" s="418" t="n"/>
      <c r="AB3429" s="418" t="n"/>
      <c r="AC3429" s="418" t="n"/>
      <c r="AD3429" s="418" t="n"/>
      <c r="AE3429" s="455" t="n"/>
      <c r="AF3429" s="455" t="n"/>
      <c r="AG3429" s="455" t="n"/>
      <c r="AH3429" s="455" t="n"/>
      <c r="AI3429" s="455" t="n"/>
      <c r="AJ3429" s="455" t="n"/>
      <c r="AK3429" s="455" t="n"/>
      <c r="AL3429" s="455" t="n"/>
      <c r="AM3429" s="455" t="n"/>
      <c r="AN3429" s="455" t="n"/>
      <c r="AO3429" s="455" t="n"/>
      <c r="AP3429" s="455" t="n"/>
      <c r="AQ3429" s="455" t="n"/>
      <c r="AR3429" s="418" t="n"/>
      <c r="AS3429" s="418" t="n"/>
      <c r="AT3429" s="418" t="n"/>
    </row>
    <row r="3430">
      <c r="A3430" s="417" t="n">
        <v>3421</v>
      </c>
      <c r="B3430" s="418" t="inlineStr">
        <is>
          <t>Express fee</t>
        </is>
      </c>
      <c r="C3430" s="418" t="inlineStr">
        <is>
          <t>ឌី អេច អិល អិចប្រេស (ខេមបូឌា)</t>
        </is>
      </c>
      <c r="D3430" s="418" t="inlineStr">
        <is>
          <t>L001-100045197</t>
        </is>
      </c>
      <c r="E3430" s="418" t="inlineStr">
        <is>
          <t>PNHR000397797</t>
        </is>
      </c>
      <c r="F3430" s="419" t="n">
        <v>44483</v>
      </c>
      <c r="G3430" s="420" t="n">
        <v>36759</v>
      </c>
      <c r="H3430" s="418" t="n"/>
      <c r="I3430" s="455" t="n">
        <v>36759</v>
      </c>
      <c r="J3430" s="418">
        <f>IF(L3430&lt;&gt;"",L3430,K3430)</f>
        <v/>
      </c>
      <c r="K3430" s="418">
        <f>IF(AND(T3430=TRUE, U3430=TRUE, V3430=TRUE), IF(W3430&lt;-0.05, "អនុញ្ញាត (អ្នកផ្គត់ផ្គង់ប្រកាសខ្វះ)", "បានប្រកាស (អនុញ្ញាត)"), IF(AND(T3430=FALSE, U3430=FALSE, V3430=FALSE), "ព្យួរទុក (មិនមានទិន្នន័យ)", "ប្រកាសខុស (ព្យួរទុក)"))</f>
        <v/>
      </c>
      <c r="L3430" s="418" t="inlineStr"/>
      <c r="M3430" s="418" t="inlineStr"/>
      <c r="N3430" s="455" t="n"/>
      <c r="O3430" s="455">
        <f>IF(W3430&lt;0,AI3430,I3430)</f>
        <v/>
      </c>
      <c r="P3430" s="455">
        <f>I3430-O3430</f>
        <v/>
      </c>
      <c r="Q3430" s="418" t="n"/>
      <c r="R3430" s="418" t="inlineStr">
        <is>
          <t>PNHR000397797</t>
        </is>
      </c>
      <c r="S3430" s="418" t="inlineStr"/>
      <c r="T3430" s="418">
        <f>R3430=S3430</f>
        <v/>
      </c>
      <c r="U3430" s="418">
        <f>AND(MONTH(F3430)=MONTH(Y3430), YEAR(F3430)=YEAR(Y3430))</f>
        <v/>
      </c>
      <c r="V3430" s="418">
        <f>AND(AC3430&lt;&gt;"", 'Company information'!D$4&lt;&gt;"", RIGHT(SUBSTITUTE(AC3430,"-",""),9)=RIGHT(SUBSTITUTE('Company information'!D$4,"-",""),9))</f>
        <v/>
      </c>
      <c r="W3430" s="418">
        <f>AI3430-I3430</f>
        <v/>
      </c>
      <c r="X3430" s="455" t="n"/>
      <c r="Y3430" s="417" t="n"/>
      <c r="Z3430" s="418" t="n"/>
      <c r="AA3430" s="418" t="n"/>
      <c r="AB3430" s="418" t="n"/>
      <c r="AC3430" s="418" t="n"/>
      <c r="AD3430" s="418" t="n"/>
      <c r="AE3430" s="455" t="n"/>
      <c r="AF3430" s="455" t="n"/>
      <c r="AG3430" s="455" t="n"/>
      <c r="AH3430" s="455" t="n"/>
      <c r="AI3430" s="455" t="n"/>
      <c r="AJ3430" s="455" t="n"/>
      <c r="AK3430" s="455" t="n"/>
      <c r="AL3430" s="455" t="n"/>
      <c r="AM3430" s="455" t="n"/>
      <c r="AN3430" s="455" t="n"/>
      <c r="AO3430" s="455" t="n"/>
      <c r="AP3430" s="455" t="n"/>
      <c r="AQ3430" s="455" t="n"/>
      <c r="AR3430" s="418" t="n"/>
      <c r="AS3430" s="418" t="n"/>
      <c r="AT3430" s="418" t="n"/>
    </row>
    <row r="3431">
      <c r="A3431" s="417" t="n">
        <v>3422</v>
      </c>
      <c r="B3431" s="418" t="inlineStr">
        <is>
          <t>Express fee</t>
        </is>
      </c>
      <c r="C3431" s="418" t="inlineStr">
        <is>
          <t>ឌី អេច អិល អិចប្រេស (ខេមបូឌា)</t>
        </is>
      </c>
      <c r="D3431" s="418" t="inlineStr">
        <is>
          <t>L001-100045197</t>
        </is>
      </c>
      <c r="E3431" s="418" t="inlineStr">
        <is>
          <t>PNHR000397110</t>
        </is>
      </c>
      <c r="F3431" s="419" t="n">
        <v>44387</v>
      </c>
      <c r="G3431" s="420" t="n">
        <v>44778</v>
      </c>
      <c r="H3431" s="418" t="n"/>
      <c r="I3431" s="455" t="n">
        <v>44778</v>
      </c>
      <c r="J3431" s="418">
        <f>IF(L3431&lt;&gt;"",L3431,K3431)</f>
        <v/>
      </c>
      <c r="K3431" s="418">
        <f>IF(AND(T3431=TRUE, U3431=TRUE, V3431=TRUE), IF(W3431&lt;-0.05, "អនុញ្ញាត (អ្នកផ្គត់ផ្គង់ប្រកាសខ្វះ)", "បានប្រកាស (អនុញ្ញាត)"), IF(AND(T3431=FALSE, U3431=FALSE, V3431=FALSE), "ព្យួរទុក (មិនមានទិន្នន័យ)", "ប្រកាសខុស (ព្យួរទុក)"))</f>
        <v/>
      </c>
      <c r="L3431" s="418" t="inlineStr"/>
      <c r="M3431" s="418" t="inlineStr"/>
      <c r="N3431" s="455" t="n"/>
      <c r="O3431" s="455">
        <f>IF(W3431&lt;0,AI3431,I3431)</f>
        <v/>
      </c>
      <c r="P3431" s="455">
        <f>I3431-O3431</f>
        <v/>
      </c>
      <c r="Q3431" s="418" t="n"/>
      <c r="R3431" s="418" t="inlineStr">
        <is>
          <t>PNHR000397110</t>
        </is>
      </c>
      <c r="S3431" s="418" t="inlineStr"/>
      <c r="T3431" s="418">
        <f>R3431=S3431</f>
        <v/>
      </c>
      <c r="U3431" s="418">
        <f>AND(MONTH(F3431)=MONTH(Y3431), YEAR(F3431)=YEAR(Y3431))</f>
        <v/>
      </c>
      <c r="V3431" s="418">
        <f>AND(AC3431&lt;&gt;"", 'Company information'!D$4&lt;&gt;"", RIGHT(SUBSTITUTE(AC3431,"-",""),9)=RIGHT(SUBSTITUTE('Company information'!D$4,"-",""),9))</f>
        <v/>
      </c>
      <c r="W3431" s="418">
        <f>AI3431-I3431</f>
        <v/>
      </c>
      <c r="X3431" s="455" t="n"/>
      <c r="Y3431" s="417" t="n"/>
      <c r="Z3431" s="418" t="n"/>
      <c r="AA3431" s="418" t="n"/>
      <c r="AB3431" s="418" t="n"/>
      <c r="AC3431" s="418" t="n"/>
      <c r="AD3431" s="418" t="n"/>
      <c r="AE3431" s="455" t="n"/>
      <c r="AF3431" s="455" t="n"/>
      <c r="AG3431" s="455" t="n"/>
      <c r="AH3431" s="455" t="n"/>
      <c r="AI3431" s="455" t="n"/>
      <c r="AJ3431" s="455" t="n"/>
      <c r="AK3431" s="455" t="n"/>
      <c r="AL3431" s="455" t="n"/>
      <c r="AM3431" s="455" t="n"/>
      <c r="AN3431" s="455" t="n"/>
      <c r="AO3431" s="455" t="n"/>
      <c r="AP3431" s="455" t="n"/>
      <c r="AQ3431" s="455" t="n"/>
      <c r="AR3431" s="418" t="n"/>
      <c r="AS3431" s="418" t="n"/>
      <c r="AT3431" s="418" t="n"/>
    </row>
    <row r="3432">
      <c r="A3432" s="417" t="n">
        <v>3423</v>
      </c>
      <c r="B3432" s="418" t="inlineStr">
        <is>
          <t>Express fee</t>
        </is>
      </c>
      <c r="C3432" s="418" t="inlineStr">
        <is>
          <t>ឌី អេច អិល អិចប្រេស (ខេមបូឌា)</t>
        </is>
      </c>
      <c r="D3432" s="418" t="inlineStr">
        <is>
          <t>L001-100045197</t>
        </is>
      </c>
      <c r="E3432" s="418" t="inlineStr">
        <is>
          <t>PNHR000395535</t>
        </is>
      </c>
      <c r="F3432" s="419" t="n">
        <v>44206</v>
      </c>
      <c r="G3432" s="420" t="n">
        <v>8708</v>
      </c>
      <c r="H3432" s="418" t="n"/>
      <c r="I3432" s="455" t="n">
        <v>8708</v>
      </c>
      <c r="J3432" s="418">
        <f>IF(L3432&lt;&gt;"",L3432,K3432)</f>
        <v/>
      </c>
      <c r="K3432" s="418">
        <f>IF(AND(T3432=TRUE, U3432=TRUE, V3432=TRUE), IF(W3432&lt;-0.05, "អនុញ្ញាត (អ្នកផ្គត់ផ្គង់ប្រកាសខ្វះ)", "បានប្រកាស (អនុញ្ញាត)"), IF(AND(T3432=FALSE, U3432=FALSE, V3432=FALSE), "ព្យួរទុក (មិនមានទិន្នន័យ)", "ប្រកាសខុស (ព្យួរទុក)"))</f>
        <v/>
      </c>
      <c r="L3432" s="418" t="inlineStr"/>
      <c r="M3432" s="418" t="inlineStr"/>
      <c r="N3432" s="455" t="n"/>
      <c r="O3432" s="455">
        <f>IF(W3432&lt;0,AI3432,I3432)</f>
        <v/>
      </c>
      <c r="P3432" s="455">
        <f>I3432-O3432</f>
        <v/>
      </c>
      <c r="Q3432" s="418" t="n"/>
      <c r="R3432" s="418" t="inlineStr">
        <is>
          <t>PNHR000395535</t>
        </is>
      </c>
      <c r="S3432" s="418" t="inlineStr"/>
      <c r="T3432" s="418">
        <f>R3432=S3432</f>
        <v/>
      </c>
      <c r="U3432" s="418">
        <f>AND(MONTH(F3432)=MONTH(Y3432), YEAR(F3432)=YEAR(Y3432))</f>
        <v/>
      </c>
      <c r="V3432" s="418">
        <f>AND(AC3432&lt;&gt;"", 'Company information'!D$4&lt;&gt;"", RIGHT(SUBSTITUTE(AC3432,"-",""),9)=RIGHT(SUBSTITUTE('Company information'!D$4,"-",""),9))</f>
        <v/>
      </c>
      <c r="W3432" s="418">
        <f>AI3432-I3432</f>
        <v/>
      </c>
      <c r="X3432" s="455" t="n"/>
      <c r="Y3432" s="417" t="n"/>
      <c r="Z3432" s="418" t="n"/>
      <c r="AA3432" s="418" t="n"/>
      <c r="AB3432" s="418" t="n"/>
      <c r="AC3432" s="418" t="n"/>
      <c r="AD3432" s="418" t="n"/>
      <c r="AE3432" s="455" t="n"/>
      <c r="AF3432" s="455" t="n"/>
      <c r="AG3432" s="455" t="n"/>
      <c r="AH3432" s="455" t="n"/>
      <c r="AI3432" s="455" t="n"/>
      <c r="AJ3432" s="455" t="n"/>
      <c r="AK3432" s="455" t="n"/>
      <c r="AL3432" s="455" t="n"/>
      <c r="AM3432" s="455" t="n"/>
      <c r="AN3432" s="455" t="n"/>
      <c r="AO3432" s="455" t="n"/>
      <c r="AP3432" s="455" t="n"/>
      <c r="AQ3432" s="455" t="n"/>
      <c r="AR3432" s="418" t="n"/>
      <c r="AS3432" s="418" t="n"/>
      <c r="AT3432" s="418" t="n"/>
    </row>
    <row r="3433">
      <c r="A3433" s="417" t="n">
        <v>3424</v>
      </c>
      <c r="B3433" s="418" t="inlineStr">
        <is>
          <t>Express fee</t>
        </is>
      </c>
      <c r="C3433" s="418" t="inlineStr">
        <is>
          <t>ឌី អេច អិល អិចប្រេស (ខេមបូឌា)</t>
        </is>
      </c>
      <c r="D3433" s="418" t="inlineStr">
        <is>
          <t>L001-100045197</t>
        </is>
      </c>
      <c r="E3433" s="418" t="inlineStr">
        <is>
          <t>PNHR000394678</t>
        </is>
      </c>
      <c r="F3433" s="419" t="n">
        <v>44206</v>
      </c>
      <c r="G3433" s="420" t="n">
        <v>15928</v>
      </c>
      <c r="H3433" s="418" t="n"/>
      <c r="I3433" s="455" t="n">
        <v>15928</v>
      </c>
      <c r="J3433" s="418">
        <f>IF(L3433&lt;&gt;"",L3433,K3433)</f>
        <v/>
      </c>
      <c r="K3433" s="418">
        <f>IF(AND(T3433=TRUE, U3433=TRUE, V3433=TRUE), IF(W3433&lt;-0.05, "អនុញ្ញាត (អ្នកផ្គត់ផ្គង់ប្រកាសខ្វះ)", "បានប្រកាស (អនុញ្ញាត)"), IF(AND(T3433=FALSE, U3433=FALSE, V3433=FALSE), "ព្យួរទុក (មិនមានទិន្នន័យ)", "ប្រកាសខុស (ព្យួរទុក)"))</f>
        <v/>
      </c>
      <c r="L3433" s="418" t="inlineStr"/>
      <c r="M3433" s="418" t="inlineStr"/>
      <c r="N3433" s="455" t="n"/>
      <c r="O3433" s="455">
        <f>IF(W3433&lt;0,AI3433,I3433)</f>
        <v/>
      </c>
      <c r="P3433" s="455">
        <f>I3433-O3433</f>
        <v/>
      </c>
      <c r="Q3433" s="418" t="n"/>
      <c r="R3433" s="418" t="inlineStr">
        <is>
          <t>PNHR000394678</t>
        </is>
      </c>
      <c r="S3433" s="418" t="inlineStr"/>
      <c r="T3433" s="418">
        <f>R3433=S3433</f>
        <v/>
      </c>
      <c r="U3433" s="418">
        <f>AND(MONTH(F3433)=MONTH(Y3433), YEAR(F3433)=YEAR(Y3433))</f>
        <v/>
      </c>
      <c r="V3433" s="418">
        <f>AND(AC3433&lt;&gt;"", 'Company information'!D$4&lt;&gt;"", RIGHT(SUBSTITUTE(AC3433,"-",""),9)=RIGHT(SUBSTITUTE('Company information'!D$4,"-",""),9))</f>
        <v/>
      </c>
      <c r="W3433" s="418">
        <f>AI3433-I3433</f>
        <v/>
      </c>
      <c r="X3433" s="455" t="n"/>
      <c r="Y3433" s="417" t="n"/>
      <c r="Z3433" s="418" t="n"/>
      <c r="AA3433" s="418" t="n"/>
      <c r="AB3433" s="418" t="n"/>
      <c r="AC3433" s="418" t="n"/>
      <c r="AD3433" s="418" t="n"/>
      <c r="AE3433" s="455" t="n"/>
      <c r="AF3433" s="455" t="n"/>
      <c r="AG3433" s="455" t="n"/>
      <c r="AH3433" s="455" t="n"/>
      <c r="AI3433" s="455" t="n"/>
      <c r="AJ3433" s="455" t="n"/>
      <c r="AK3433" s="455" t="n"/>
      <c r="AL3433" s="455" t="n"/>
      <c r="AM3433" s="455" t="n"/>
      <c r="AN3433" s="455" t="n"/>
      <c r="AO3433" s="455" t="n"/>
      <c r="AP3433" s="455" t="n"/>
      <c r="AQ3433" s="455" t="n"/>
      <c r="AR3433" s="418" t="n"/>
      <c r="AS3433" s="418" t="n"/>
      <c r="AT3433" s="418" t="n"/>
    </row>
    <row r="3434">
      <c r="A3434" s="417" t="n">
        <v>3425</v>
      </c>
      <c r="B3434" s="418" t="inlineStr">
        <is>
          <t>Express Fee</t>
        </is>
      </c>
      <c r="C3434" s="418" t="inlineStr">
        <is>
          <t>ឌី អេច អិល អិចប្រេស (ខេមបូឌា)</t>
        </is>
      </c>
      <c r="D3434" s="418" t="inlineStr">
        <is>
          <t>L001-100045197</t>
        </is>
      </c>
      <c r="E3434" s="418" t="inlineStr">
        <is>
          <t>PNHR000437770</t>
        </is>
      </c>
      <c r="F3434" s="419" t="n">
        <v>44722</v>
      </c>
      <c r="G3434" s="420" t="n">
        <v>5522</v>
      </c>
      <c r="H3434" s="418" t="n"/>
      <c r="I3434" s="455" t="n">
        <v>5522</v>
      </c>
      <c r="J3434" s="418">
        <f>IF(L3434&lt;&gt;"",L3434,K3434)</f>
        <v/>
      </c>
      <c r="K3434" s="418">
        <f>IF(AND(T3434=TRUE, U3434=TRUE, V3434=TRUE), IF(W3434&lt;-0.05, "អនុញ្ញាត (អ្នកផ្គត់ផ្គង់ប្រកាសខ្វះ)", "បានប្រកាស (អនុញ្ញាត)"), IF(AND(T3434=FALSE, U3434=FALSE, V3434=FALSE), "ព្យួរទុក (មិនមានទិន្នន័យ)", "ប្រកាសខុស (ព្យួរទុក)"))</f>
        <v/>
      </c>
      <c r="L3434" s="418" t="inlineStr"/>
      <c r="M3434" s="418" t="inlineStr"/>
      <c r="N3434" s="455" t="n"/>
      <c r="O3434" s="455">
        <f>IF(W3434&lt;0,AI3434,I3434)</f>
        <v/>
      </c>
      <c r="P3434" s="455">
        <f>I3434-O3434</f>
        <v/>
      </c>
      <c r="Q3434" s="418" t="n"/>
      <c r="R3434" s="418" t="inlineStr">
        <is>
          <t>PNHR000437770</t>
        </is>
      </c>
      <c r="S3434" s="418" t="inlineStr"/>
      <c r="T3434" s="418">
        <f>R3434=S3434</f>
        <v/>
      </c>
      <c r="U3434" s="418">
        <f>AND(MONTH(F3434)=MONTH(Y3434), YEAR(F3434)=YEAR(Y3434))</f>
        <v/>
      </c>
      <c r="V3434" s="418">
        <f>AND(AC3434&lt;&gt;"", 'Company information'!D$4&lt;&gt;"", RIGHT(SUBSTITUTE(AC3434,"-",""),9)=RIGHT(SUBSTITUTE('Company information'!D$4,"-",""),9))</f>
        <v/>
      </c>
      <c r="W3434" s="418">
        <f>AI3434-I3434</f>
        <v/>
      </c>
      <c r="X3434" s="455" t="n"/>
      <c r="Y3434" s="417" t="n"/>
      <c r="Z3434" s="418" t="n"/>
      <c r="AA3434" s="418" t="n"/>
      <c r="AB3434" s="418" t="n"/>
      <c r="AC3434" s="418" t="n"/>
      <c r="AD3434" s="418" t="n"/>
      <c r="AE3434" s="455" t="n"/>
      <c r="AF3434" s="455" t="n"/>
      <c r="AG3434" s="455" t="n"/>
      <c r="AH3434" s="455" t="n"/>
      <c r="AI3434" s="455" t="n"/>
      <c r="AJ3434" s="455" t="n"/>
      <c r="AK3434" s="455" t="n"/>
      <c r="AL3434" s="455" t="n"/>
      <c r="AM3434" s="455" t="n"/>
      <c r="AN3434" s="455" t="n"/>
      <c r="AO3434" s="455" t="n"/>
      <c r="AP3434" s="455" t="n"/>
      <c r="AQ3434" s="455" t="n"/>
      <c r="AR3434" s="418" t="n"/>
      <c r="AS3434" s="418" t="n"/>
      <c r="AT3434" s="418" t="n"/>
    </row>
    <row r="3435">
      <c r="A3435" s="417" t="n">
        <v>3426</v>
      </c>
      <c r="B3435" s="418" t="inlineStr">
        <is>
          <t>Clearance &amp; Trucking Fee</t>
        </is>
      </c>
      <c r="C3435" s="418" t="inlineStr">
        <is>
          <t>ឃីតរ៉ាវ៉ាន (ខេមបូឌា)​ឡូជីស្ទីក​ ឯ.ក</t>
        </is>
      </c>
      <c r="D3435" s="418" t="inlineStr">
        <is>
          <t>K002-901638806</t>
        </is>
      </c>
      <c r="E3435" s="418" t="inlineStr">
        <is>
          <t>KW2210/0046</t>
        </is>
      </c>
      <c r="F3435" s="419" t="n">
        <v>44858</v>
      </c>
      <c r="G3435" s="420" t="n">
        <v>236265</v>
      </c>
      <c r="H3435" s="418" t="n"/>
      <c r="I3435" s="455" t="n">
        <v>236265</v>
      </c>
      <c r="J3435" s="418">
        <f>IF(L3435&lt;&gt;"",L3435,K3435)</f>
        <v/>
      </c>
      <c r="K3435" s="418">
        <f>IF(AND(T3435=TRUE, U3435=TRUE, V3435=TRUE), IF(W3435&lt;-0.05, "អនុញ្ញាត (អ្នកផ្គត់ផ្គង់ប្រកាសខ្វះ)", "បានប្រកាស (អនុញ្ញាត)"), IF(AND(T3435=FALSE, U3435=FALSE, V3435=FALSE), "ព្យួរទុក (មិនមានទិន្នន័យ)", "ប្រកាសខុស (ព្យួរទុក)"))</f>
        <v/>
      </c>
      <c r="L3435" s="418" t="inlineStr"/>
      <c r="M3435" s="418" t="inlineStr"/>
      <c r="N3435" s="455" t="n"/>
      <c r="O3435" s="455">
        <f>IF(W3435&lt;0,AI3435,I3435)</f>
        <v/>
      </c>
      <c r="P3435" s="455">
        <f>I3435-O3435</f>
        <v/>
      </c>
      <c r="Q3435" s="418" t="n"/>
      <c r="R3435" s="418" t="inlineStr">
        <is>
          <t>KW2210/0046</t>
        </is>
      </c>
      <c r="S3435" s="418" t="inlineStr"/>
      <c r="T3435" s="418">
        <f>R3435=S3435</f>
        <v/>
      </c>
      <c r="U3435" s="418">
        <f>AND(MONTH(F3435)=MONTH(Y3435), YEAR(F3435)=YEAR(Y3435))</f>
        <v/>
      </c>
      <c r="V3435" s="418">
        <f>AND(AC3435&lt;&gt;"", 'Company information'!D$4&lt;&gt;"", RIGHT(SUBSTITUTE(AC3435,"-",""),9)=RIGHT(SUBSTITUTE('Company information'!D$4,"-",""),9))</f>
        <v/>
      </c>
      <c r="W3435" s="418">
        <f>AI3435-I3435</f>
        <v/>
      </c>
      <c r="X3435" s="455" t="n"/>
      <c r="Y3435" s="417" t="n"/>
      <c r="Z3435" s="418" t="n"/>
      <c r="AA3435" s="418" t="n"/>
      <c r="AB3435" s="418" t="n"/>
      <c r="AC3435" s="418" t="n"/>
      <c r="AD3435" s="418" t="n"/>
      <c r="AE3435" s="455" t="n"/>
      <c r="AF3435" s="455" t="n"/>
      <c r="AG3435" s="455" t="n"/>
      <c r="AH3435" s="455" t="n"/>
      <c r="AI3435" s="455" t="n"/>
      <c r="AJ3435" s="455" t="n"/>
      <c r="AK3435" s="455" t="n"/>
      <c r="AL3435" s="455" t="n"/>
      <c r="AM3435" s="455" t="n"/>
      <c r="AN3435" s="455" t="n"/>
      <c r="AO3435" s="455" t="n"/>
      <c r="AP3435" s="455" t="n"/>
      <c r="AQ3435" s="455" t="n"/>
      <c r="AR3435" s="418" t="n"/>
      <c r="AS3435" s="418" t="n"/>
      <c r="AT3435" s="418" t="n"/>
    </row>
    <row r="3436">
      <c r="A3436" s="417" t="n">
        <v>3427</v>
      </c>
      <c r="B3436" s="418" t="inlineStr">
        <is>
          <t>Clearance &amp; Trucking Fee</t>
        </is>
      </c>
      <c r="C3436" s="418" t="inlineStr">
        <is>
          <t>ឃីតរ៉ាវ៉ាន (ខេមបូឌា)​ឡូជីស្ទីក​ ឯ.ក</t>
        </is>
      </c>
      <c r="D3436" s="418" t="inlineStr">
        <is>
          <t>K002-901638806</t>
        </is>
      </c>
      <c r="E3436" s="418" t="inlineStr">
        <is>
          <t>KW2210/0045</t>
        </is>
      </c>
      <c r="F3436" s="419" t="n">
        <v>44858</v>
      </c>
      <c r="G3436" s="420" t="n">
        <v>472530</v>
      </c>
      <c r="H3436" s="418" t="n"/>
      <c r="I3436" s="455" t="n">
        <v>472530</v>
      </c>
      <c r="J3436" s="418">
        <f>IF(L3436&lt;&gt;"",L3436,K3436)</f>
        <v/>
      </c>
      <c r="K3436" s="418">
        <f>IF(AND(T3436=TRUE, U3436=TRUE, V3436=TRUE), IF(W3436&lt;-0.05, "អនុញ្ញាត (អ្នកផ្គត់ផ្គង់ប្រកាសខ្វះ)", "បានប្រកាស (អនុញ្ញាត)"), IF(AND(T3436=FALSE, U3436=FALSE, V3436=FALSE), "ព្យួរទុក (មិនមានទិន្នន័យ)", "ប្រកាសខុស (ព្យួរទុក)"))</f>
        <v/>
      </c>
      <c r="L3436" s="418" t="inlineStr"/>
      <c r="M3436" s="418" t="inlineStr"/>
      <c r="N3436" s="455" t="n"/>
      <c r="O3436" s="455">
        <f>IF(W3436&lt;0,AI3436,I3436)</f>
        <v/>
      </c>
      <c r="P3436" s="455">
        <f>I3436-O3436</f>
        <v/>
      </c>
      <c r="Q3436" s="418" t="n"/>
      <c r="R3436" s="418" t="inlineStr">
        <is>
          <t>KW2210/0045</t>
        </is>
      </c>
      <c r="S3436" s="418" t="inlineStr"/>
      <c r="T3436" s="418">
        <f>R3436=S3436</f>
        <v/>
      </c>
      <c r="U3436" s="418">
        <f>AND(MONTH(F3436)=MONTH(Y3436), YEAR(F3436)=YEAR(Y3436))</f>
        <v/>
      </c>
      <c r="V3436" s="418">
        <f>AND(AC3436&lt;&gt;"", 'Company information'!D$4&lt;&gt;"", RIGHT(SUBSTITUTE(AC3436,"-",""),9)=RIGHT(SUBSTITUTE('Company information'!D$4,"-",""),9))</f>
        <v/>
      </c>
      <c r="W3436" s="418">
        <f>AI3436-I3436</f>
        <v/>
      </c>
      <c r="X3436" s="455" t="n"/>
      <c r="Y3436" s="417" t="n"/>
      <c r="Z3436" s="418" t="n"/>
      <c r="AA3436" s="418" t="n"/>
      <c r="AB3436" s="418" t="n"/>
      <c r="AC3436" s="418" t="n"/>
      <c r="AD3436" s="418" t="n"/>
      <c r="AE3436" s="455" t="n"/>
      <c r="AF3436" s="455" t="n"/>
      <c r="AG3436" s="455" t="n"/>
      <c r="AH3436" s="455" t="n"/>
      <c r="AI3436" s="455" t="n"/>
      <c r="AJ3436" s="455" t="n"/>
      <c r="AK3436" s="455" t="n"/>
      <c r="AL3436" s="455" t="n"/>
      <c r="AM3436" s="455" t="n"/>
      <c r="AN3436" s="455" t="n"/>
      <c r="AO3436" s="455" t="n"/>
      <c r="AP3436" s="455" t="n"/>
      <c r="AQ3436" s="455" t="n"/>
      <c r="AR3436" s="418" t="n"/>
      <c r="AS3436" s="418" t="n"/>
      <c r="AT3436" s="418" t="n"/>
    </row>
    <row r="3437">
      <c r="A3437" s="417" t="n">
        <v>3428</v>
      </c>
      <c r="B3437" s="418" t="inlineStr">
        <is>
          <t>Clearance &amp; Trucking Fee</t>
        </is>
      </c>
      <c r="C3437" s="418" t="inlineStr">
        <is>
          <t>ឃីតរ៉ាវ៉ាន (ខេមបូឌា)​ឡូជីស្ទីក​ ឯ.ក</t>
        </is>
      </c>
      <c r="D3437" s="418" t="inlineStr">
        <is>
          <t>K002-901638806</t>
        </is>
      </c>
      <c r="E3437" s="418" t="inlineStr">
        <is>
          <t>KW2210/0044</t>
        </is>
      </c>
      <c r="F3437" s="419" t="n">
        <v>44858</v>
      </c>
      <c r="G3437" s="420" t="n">
        <v>236265</v>
      </c>
      <c r="H3437" s="418" t="n"/>
      <c r="I3437" s="455" t="n">
        <v>236265</v>
      </c>
      <c r="J3437" s="418">
        <f>IF(L3437&lt;&gt;"",L3437,K3437)</f>
        <v/>
      </c>
      <c r="K3437" s="418">
        <f>IF(AND(T3437=TRUE, U3437=TRUE, V3437=TRUE), IF(W3437&lt;-0.05, "អនុញ្ញាត (អ្នកផ្គត់ផ្គង់ប្រកាសខ្វះ)", "បានប្រកាស (អនុញ្ញាត)"), IF(AND(T3437=FALSE, U3437=FALSE, V3437=FALSE), "ព្យួរទុក (មិនមានទិន្នន័យ)", "ប្រកាសខុស (ព្យួរទុក)"))</f>
        <v/>
      </c>
      <c r="L3437" s="418" t="inlineStr"/>
      <c r="M3437" s="418" t="inlineStr"/>
      <c r="N3437" s="455" t="n"/>
      <c r="O3437" s="455">
        <f>IF(W3437&lt;0,AI3437,I3437)</f>
        <v/>
      </c>
      <c r="P3437" s="455">
        <f>I3437-O3437</f>
        <v/>
      </c>
      <c r="Q3437" s="418" t="n"/>
      <c r="R3437" s="418" t="inlineStr">
        <is>
          <t>KW2210/0044</t>
        </is>
      </c>
      <c r="S3437" s="418" t="inlineStr"/>
      <c r="T3437" s="418">
        <f>R3437=S3437</f>
        <v/>
      </c>
      <c r="U3437" s="418">
        <f>AND(MONTH(F3437)=MONTH(Y3437), YEAR(F3437)=YEAR(Y3437))</f>
        <v/>
      </c>
      <c r="V3437" s="418">
        <f>AND(AC3437&lt;&gt;"", 'Company information'!D$4&lt;&gt;"", RIGHT(SUBSTITUTE(AC3437,"-",""),9)=RIGHT(SUBSTITUTE('Company information'!D$4,"-",""),9))</f>
        <v/>
      </c>
      <c r="W3437" s="418">
        <f>AI3437-I3437</f>
        <v/>
      </c>
      <c r="X3437" s="455" t="n"/>
      <c r="Y3437" s="417" t="n"/>
      <c r="Z3437" s="418" t="n"/>
      <c r="AA3437" s="418" t="n"/>
      <c r="AB3437" s="418" t="n"/>
      <c r="AC3437" s="418" t="n"/>
      <c r="AD3437" s="418" t="n"/>
      <c r="AE3437" s="455" t="n"/>
      <c r="AF3437" s="455" t="n"/>
      <c r="AG3437" s="455" t="n"/>
      <c r="AH3437" s="455" t="n"/>
      <c r="AI3437" s="455" t="n"/>
      <c r="AJ3437" s="455" t="n"/>
      <c r="AK3437" s="455" t="n"/>
      <c r="AL3437" s="455" t="n"/>
      <c r="AM3437" s="455" t="n"/>
      <c r="AN3437" s="455" t="n"/>
      <c r="AO3437" s="455" t="n"/>
      <c r="AP3437" s="455" t="n"/>
      <c r="AQ3437" s="455" t="n"/>
      <c r="AR3437" s="418" t="n"/>
      <c r="AS3437" s="418" t="n"/>
      <c r="AT3437" s="418" t="n"/>
    </row>
    <row r="3438">
      <c r="A3438" s="417" t="n">
        <v>3429</v>
      </c>
      <c r="B3438" s="418" t="inlineStr">
        <is>
          <t>Clearance &amp; Trucking Fee</t>
        </is>
      </c>
      <c r="C3438" s="418" t="inlineStr">
        <is>
          <t>ឃីតរ៉ាវ៉ាន (ខេមបូឌា)​ឡូជីស្ទីក​ ឯ.ក</t>
        </is>
      </c>
      <c r="D3438" s="418" t="inlineStr">
        <is>
          <t>K002-901638806</t>
        </is>
      </c>
      <c r="E3438" s="418" t="inlineStr">
        <is>
          <t>KW2210/0043</t>
        </is>
      </c>
      <c r="F3438" s="419" t="n">
        <v>44858</v>
      </c>
      <c r="G3438" s="420" t="n">
        <v>236265</v>
      </c>
      <c r="H3438" s="418" t="n"/>
      <c r="I3438" s="455" t="n">
        <v>236265</v>
      </c>
      <c r="J3438" s="418">
        <f>IF(L3438&lt;&gt;"",L3438,K3438)</f>
        <v/>
      </c>
      <c r="K3438" s="418">
        <f>IF(AND(T3438=TRUE, U3438=TRUE, V3438=TRUE), IF(W3438&lt;-0.05, "អនុញ្ញាត (អ្នកផ្គត់ផ្គង់ប្រកាសខ្វះ)", "បានប្រកាស (អនុញ្ញាត)"), IF(AND(T3438=FALSE, U3438=FALSE, V3438=FALSE), "ព្យួរទុក (មិនមានទិន្នន័យ)", "ប្រកាសខុស (ព្យួរទុក)"))</f>
        <v/>
      </c>
      <c r="L3438" s="418" t="inlineStr"/>
      <c r="M3438" s="418" t="inlineStr"/>
      <c r="N3438" s="455" t="n"/>
      <c r="O3438" s="455">
        <f>IF(W3438&lt;0,AI3438,I3438)</f>
        <v/>
      </c>
      <c r="P3438" s="455">
        <f>I3438-O3438</f>
        <v/>
      </c>
      <c r="Q3438" s="418" t="n"/>
      <c r="R3438" s="418" t="inlineStr">
        <is>
          <t>KW2210/0043</t>
        </is>
      </c>
      <c r="S3438" s="418" t="inlineStr"/>
      <c r="T3438" s="418">
        <f>R3438=S3438</f>
        <v/>
      </c>
      <c r="U3438" s="418">
        <f>AND(MONTH(F3438)=MONTH(Y3438), YEAR(F3438)=YEAR(Y3438))</f>
        <v/>
      </c>
      <c r="V3438" s="418">
        <f>AND(AC3438&lt;&gt;"", 'Company information'!D$4&lt;&gt;"", RIGHT(SUBSTITUTE(AC3438,"-",""),9)=RIGHT(SUBSTITUTE('Company information'!D$4,"-",""),9))</f>
        <v/>
      </c>
      <c r="W3438" s="418">
        <f>AI3438-I3438</f>
        <v/>
      </c>
      <c r="X3438" s="455" t="n"/>
      <c r="Y3438" s="417" t="n"/>
      <c r="Z3438" s="418" t="n"/>
      <c r="AA3438" s="418" t="n"/>
      <c r="AB3438" s="418" t="n"/>
      <c r="AC3438" s="418" t="n"/>
      <c r="AD3438" s="418" t="n"/>
      <c r="AE3438" s="455" t="n"/>
      <c r="AF3438" s="455" t="n"/>
      <c r="AG3438" s="455" t="n"/>
      <c r="AH3438" s="455" t="n"/>
      <c r="AI3438" s="455" t="n"/>
      <c r="AJ3438" s="455" t="n"/>
      <c r="AK3438" s="455" t="n"/>
      <c r="AL3438" s="455" t="n"/>
      <c r="AM3438" s="455" t="n"/>
      <c r="AN3438" s="455" t="n"/>
      <c r="AO3438" s="455" t="n"/>
      <c r="AP3438" s="455" t="n"/>
      <c r="AQ3438" s="455" t="n"/>
      <c r="AR3438" s="418" t="n"/>
      <c r="AS3438" s="418" t="n"/>
      <c r="AT3438" s="418" t="n"/>
    </row>
    <row r="3439">
      <c r="A3439" s="417" t="n">
        <v>3430</v>
      </c>
      <c r="B3439" s="418" t="inlineStr">
        <is>
          <t>Paper Label</t>
        </is>
      </c>
      <c r="C3439" s="418" t="inlineStr">
        <is>
          <t>ស៊ីន ហ្វី យ៉ាង ព្រីនធីង &amp; អិកសេសសឺរី ឯ.ក</t>
        </is>
      </c>
      <c r="D3439" s="418" t="inlineStr">
        <is>
          <t>K010-901906822</t>
        </is>
      </c>
      <c r="E3439" s="418" t="inlineStr">
        <is>
          <t>XYF-YD20220163</t>
        </is>
      </c>
      <c r="F3439" s="419" t="n">
        <v>44865</v>
      </c>
      <c r="G3439" s="420" t="n">
        <v>3257411</v>
      </c>
      <c r="H3439" s="418" t="n"/>
      <c r="I3439" s="455" t="n">
        <v>3257411</v>
      </c>
      <c r="J3439" s="418">
        <f>IF(L3439&lt;&gt;"",L3439,K3439)</f>
        <v/>
      </c>
      <c r="K3439" s="418">
        <f>IF(AND(T3439=TRUE, U3439=TRUE, V3439=TRUE), IF(W3439&lt;-0.05, "អនុញ្ញាត (អ្នកផ្គត់ផ្គង់ប្រកាសខ្វះ)", "បានប្រកាស (អនុញ្ញាត)"), IF(AND(T3439=FALSE, U3439=FALSE, V3439=FALSE), "ព្យួរទុក (មិនមានទិន្នន័យ)", "ប្រកាសខុស (ព្យួរទុក)"))</f>
        <v/>
      </c>
      <c r="L3439" s="418" t="inlineStr"/>
      <c r="M3439" s="418" t="inlineStr"/>
      <c r="N3439" s="455" t="n"/>
      <c r="O3439" s="455">
        <f>IF(W3439&lt;0,AI3439,I3439)</f>
        <v/>
      </c>
      <c r="P3439" s="455">
        <f>I3439-O3439</f>
        <v/>
      </c>
      <c r="Q3439" s="418" t="n"/>
      <c r="R3439" s="418" t="inlineStr">
        <is>
          <t>XYF-YD20220163</t>
        </is>
      </c>
      <c r="S3439" s="418" t="inlineStr"/>
      <c r="T3439" s="418">
        <f>R3439=S3439</f>
        <v/>
      </c>
      <c r="U3439" s="418">
        <f>AND(MONTH(F3439)=MONTH(Y3439), YEAR(F3439)=YEAR(Y3439))</f>
        <v/>
      </c>
      <c r="V3439" s="418">
        <f>AND(AC3439&lt;&gt;"", 'Company information'!D$4&lt;&gt;"", RIGHT(SUBSTITUTE(AC3439,"-",""),9)=RIGHT(SUBSTITUTE('Company information'!D$4,"-",""),9))</f>
        <v/>
      </c>
      <c r="W3439" s="418">
        <f>AI3439-I3439</f>
        <v/>
      </c>
      <c r="X3439" s="455" t="n"/>
      <c r="Y3439" s="417" t="n"/>
      <c r="Z3439" s="418" t="n"/>
      <c r="AA3439" s="418" t="n"/>
      <c r="AB3439" s="418" t="n"/>
      <c r="AC3439" s="418" t="n"/>
      <c r="AD3439" s="418" t="n"/>
      <c r="AE3439" s="455" t="n"/>
      <c r="AF3439" s="455" t="n"/>
      <c r="AG3439" s="455" t="n"/>
      <c r="AH3439" s="455" t="n"/>
      <c r="AI3439" s="455" t="n"/>
      <c r="AJ3439" s="455" t="n"/>
      <c r="AK3439" s="455" t="n"/>
      <c r="AL3439" s="455" t="n"/>
      <c r="AM3439" s="455" t="n"/>
      <c r="AN3439" s="455" t="n"/>
      <c r="AO3439" s="455" t="n"/>
      <c r="AP3439" s="455" t="n"/>
      <c r="AQ3439" s="455" t="n"/>
      <c r="AR3439" s="418" t="n"/>
      <c r="AS3439" s="418" t="n"/>
      <c r="AT3439" s="418" t="n"/>
    </row>
    <row r="3440">
      <c r="A3440" s="417" t="n">
        <v>3431</v>
      </c>
      <c r="B3440" s="418" t="inlineStr">
        <is>
          <t>EIB</t>
        </is>
      </c>
      <c r="C3440" s="418" t="inlineStr">
        <is>
          <t>អេសអាយធីស៊ី ខិនថេនើរ ឡាញ (ខេមបូឌា)</t>
        </is>
      </c>
      <c r="D3440" s="418" t="inlineStr">
        <is>
          <t>L001-107035863</t>
        </is>
      </c>
      <c r="E3440" s="418" t="inlineStr">
        <is>
          <t>SITC2022-019506</t>
        </is>
      </c>
      <c r="F3440" s="419" t="n">
        <v>44571</v>
      </c>
      <c r="G3440" s="420" t="n">
        <v>434343</v>
      </c>
      <c r="H3440" s="418" t="n"/>
      <c r="I3440" s="455" t="n">
        <v>434343</v>
      </c>
      <c r="J3440" s="418">
        <f>IF(L3440&lt;&gt;"",L3440,K3440)</f>
        <v/>
      </c>
      <c r="K3440" s="418">
        <f>IF(AND(T3440=TRUE, U3440=TRUE, V3440=TRUE), IF(W3440&lt;-0.05, "អនុញ្ញាត (អ្នកផ្គត់ផ្គង់ប្រកាសខ្វះ)", "បានប្រកាស (អនុញ្ញាត)"), IF(AND(T3440=FALSE, U3440=FALSE, V3440=FALSE), "ព្យួរទុក (មិនមានទិន្នន័យ)", "ប្រកាសខុស (ព្យួរទុក)"))</f>
        <v/>
      </c>
      <c r="L3440" s="418" t="inlineStr"/>
      <c r="M3440" s="418" t="inlineStr"/>
      <c r="N3440" s="455" t="n"/>
      <c r="O3440" s="455">
        <f>IF(W3440&lt;0,AI3440,I3440)</f>
        <v/>
      </c>
      <c r="P3440" s="455">
        <f>I3440-O3440</f>
        <v/>
      </c>
      <c r="Q3440" s="418" t="n"/>
      <c r="R3440" s="418" t="inlineStr">
        <is>
          <t>SITC2022-019506</t>
        </is>
      </c>
      <c r="S3440" s="418" t="inlineStr"/>
      <c r="T3440" s="418">
        <f>R3440=S3440</f>
        <v/>
      </c>
      <c r="U3440" s="418">
        <f>AND(MONTH(F3440)=MONTH(Y3440), YEAR(F3440)=YEAR(Y3440))</f>
        <v/>
      </c>
      <c r="V3440" s="418">
        <f>AND(AC3440&lt;&gt;"", 'Company information'!D$4&lt;&gt;"", RIGHT(SUBSTITUTE(AC3440,"-",""),9)=RIGHT(SUBSTITUTE('Company information'!D$4,"-",""),9))</f>
        <v/>
      </c>
      <c r="W3440" s="418">
        <f>AI3440-I3440</f>
        <v/>
      </c>
      <c r="X3440" s="455" t="n"/>
      <c r="Y3440" s="417" t="n"/>
      <c r="Z3440" s="418" t="n"/>
      <c r="AA3440" s="418" t="n"/>
      <c r="AB3440" s="418" t="n"/>
      <c r="AC3440" s="418" t="n"/>
      <c r="AD3440" s="418" t="n"/>
      <c r="AE3440" s="455" t="n"/>
      <c r="AF3440" s="455" t="n"/>
      <c r="AG3440" s="455" t="n"/>
      <c r="AH3440" s="455" t="n"/>
      <c r="AI3440" s="455" t="n"/>
      <c r="AJ3440" s="455" t="n"/>
      <c r="AK3440" s="455" t="n"/>
      <c r="AL3440" s="455" t="n"/>
      <c r="AM3440" s="455" t="n"/>
      <c r="AN3440" s="455" t="n"/>
      <c r="AO3440" s="455" t="n"/>
      <c r="AP3440" s="455" t="n"/>
      <c r="AQ3440" s="455" t="n"/>
      <c r="AR3440" s="418" t="n"/>
      <c r="AS3440" s="418" t="n"/>
      <c r="AT3440" s="418" t="n"/>
    </row>
    <row r="3441">
      <c r="A3441" s="417" t="n">
        <v>3432</v>
      </c>
      <c r="B3441" s="418" t="inlineStr">
        <is>
          <t>Lift-On &amp; Lift-Off</t>
        </is>
      </c>
      <c r="C3441" s="418" t="inlineStr">
        <is>
          <t>កំពង់ផែស្វយ័តក្រុងព្រះសីហនុ</t>
        </is>
      </c>
      <c r="D3441" s="418" t="inlineStr">
        <is>
          <t>L001-100044638</t>
        </is>
      </c>
      <c r="E3441" s="418" t="inlineStr">
        <is>
          <t>168659</t>
        </is>
      </c>
      <c r="F3441" s="419" t="n">
        <v>44571</v>
      </c>
      <c r="G3441" s="420" t="n">
        <v>71758</v>
      </c>
      <c r="H3441" s="418" t="n"/>
      <c r="I3441" s="455" t="n">
        <v>71758</v>
      </c>
      <c r="J3441" s="418">
        <f>IF(L3441&lt;&gt;"",L3441,K3441)</f>
        <v/>
      </c>
      <c r="K3441" s="418">
        <f>IF(AND(T3441=TRUE, U3441=TRUE, V3441=TRUE), IF(W3441&lt;-0.05, "អនុញ្ញាត (អ្នកផ្គត់ផ្គង់ប្រកាសខ្វះ)", "បានប្រកាស (អនុញ្ញាត)"), IF(AND(T3441=FALSE, U3441=FALSE, V3441=FALSE), "ព្យួរទុក (មិនមានទិន្នន័យ)", "ប្រកាសខុស (ព្យួរទុក)"))</f>
        <v/>
      </c>
      <c r="L3441" s="418" t="inlineStr"/>
      <c r="M3441" s="418" t="inlineStr"/>
      <c r="N3441" s="455" t="n"/>
      <c r="O3441" s="455">
        <f>IF(W3441&lt;0,AI3441,I3441)</f>
        <v/>
      </c>
      <c r="P3441" s="455">
        <f>I3441-O3441</f>
        <v/>
      </c>
      <c r="Q3441" s="418" t="n"/>
      <c r="R3441" s="418" t="inlineStr">
        <is>
          <t>168659</t>
        </is>
      </c>
      <c r="S3441" s="418" t="inlineStr"/>
      <c r="T3441" s="418">
        <f>R3441=S3441</f>
        <v/>
      </c>
      <c r="U3441" s="418">
        <f>AND(MONTH(F3441)=MONTH(Y3441), YEAR(F3441)=YEAR(Y3441))</f>
        <v/>
      </c>
      <c r="V3441" s="418">
        <f>AND(AC3441&lt;&gt;"", 'Company information'!D$4&lt;&gt;"", RIGHT(SUBSTITUTE(AC3441,"-",""),9)=RIGHT(SUBSTITUTE('Company information'!D$4,"-",""),9))</f>
        <v/>
      </c>
      <c r="W3441" s="418">
        <f>AI3441-I3441</f>
        <v/>
      </c>
      <c r="X3441" s="455" t="n"/>
      <c r="Y3441" s="417" t="n"/>
      <c r="Z3441" s="418" t="n"/>
      <c r="AA3441" s="418" t="n"/>
      <c r="AB3441" s="418" t="n"/>
      <c r="AC3441" s="418" t="n"/>
      <c r="AD3441" s="418" t="n"/>
      <c r="AE3441" s="455" t="n"/>
      <c r="AF3441" s="455" t="n"/>
      <c r="AG3441" s="455" t="n"/>
      <c r="AH3441" s="455" t="n"/>
      <c r="AI3441" s="455" t="n"/>
      <c r="AJ3441" s="455" t="n"/>
      <c r="AK3441" s="455" t="n"/>
      <c r="AL3441" s="455" t="n"/>
      <c r="AM3441" s="455" t="n"/>
      <c r="AN3441" s="455" t="n"/>
      <c r="AO3441" s="455" t="n"/>
      <c r="AP3441" s="455" t="n"/>
      <c r="AQ3441" s="455" t="n"/>
      <c r="AR3441" s="418" t="n"/>
      <c r="AS3441" s="418" t="n"/>
      <c r="AT3441" s="418" t="n"/>
    </row>
    <row r="3442">
      <c r="A3442" s="417" t="n">
        <v>3433</v>
      </c>
      <c r="B3442" s="418" t="inlineStr">
        <is>
          <t>Trucking Fee</t>
        </is>
      </c>
      <c r="C3442" s="418" t="inlineStr">
        <is>
          <t>ហាវតាយ អ៊ិនធើណេសិនណល ឡូជីស្ទីក ឯ.ក</t>
        </is>
      </c>
      <c r="D3442" s="418" t="inlineStr">
        <is>
          <t>K007-902202863</t>
        </is>
      </c>
      <c r="E3442" s="418" t="inlineStr">
        <is>
          <t>HT220055</t>
        </is>
      </c>
      <c r="F3442" s="419" t="n">
        <v>44865</v>
      </c>
      <c r="G3442" s="420" t="n">
        <v>505202</v>
      </c>
      <c r="H3442" s="418" t="n"/>
      <c r="I3442" s="455" t="n">
        <v>505202</v>
      </c>
      <c r="J3442" s="418">
        <f>IF(L3442&lt;&gt;"",L3442,K3442)</f>
        <v/>
      </c>
      <c r="K3442" s="418">
        <f>IF(AND(T3442=TRUE, U3442=TRUE, V3442=TRUE), IF(W3442&lt;-0.05, "អនុញ្ញាត (អ្នកផ្គត់ផ្គង់ប្រកាសខ្វះ)", "បានប្រកាស (អនុញ្ញាត)"), IF(AND(T3442=FALSE, U3442=FALSE, V3442=FALSE), "ព្យួរទុក (មិនមានទិន្នន័យ)", "ប្រកាសខុស (ព្យួរទុក)"))</f>
        <v/>
      </c>
      <c r="L3442" s="418" t="inlineStr"/>
      <c r="M3442" s="418" t="inlineStr"/>
      <c r="N3442" s="455" t="n"/>
      <c r="O3442" s="455">
        <f>IF(W3442&lt;0,AI3442,I3442)</f>
        <v/>
      </c>
      <c r="P3442" s="455">
        <f>I3442-O3442</f>
        <v/>
      </c>
      <c r="Q3442" s="418" t="n"/>
      <c r="R3442" s="418" t="inlineStr">
        <is>
          <t>HT220055</t>
        </is>
      </c>
      <c r="S3442" s="418" t="inlineStr"/>
      <c r="T3442" s="418">
        <f>R3442=S3442</f>
        <v/>
      </c>
      <c r="U3442" s="418">
        <f>AND(MONTH(F3442)=MONTH(Y3442), YEAR(F3442)=YEAR(Y3442))</f>
        <v/>
      </c>
      <c r="V3442" s="418">
        <f>AND(AC3442&lt;&gt;"", 'Company information'!D$4&lt;&gt;"", RIGHT(SUBSTITUTE(AC3442,"-",""),9)=RIGHT(SUBSTITUTE('Company information'!D$4,"-",""),9))</f>
        <v/>
      </c>
      <c r="W3442" s="418">
        <f>AI3442-I3442</f>
        <v/>
      </c>
      <c r="X3442" s="455" t="n"/>
      <c r="Y3442" s="417" t="n"/>
      <c r="Z3442" s="418" t="n"/>
      <c r="AA3442" s="418" t="n"/>
      <c r="AB3442" s="418" t="n"/>
      <c r="AC3442" s="418" t="n"/>
      <c r="AD3442" s="418" t="n"/>
      <c r="AE3442" s="455" t="n"/>
      <c r="AF3442" s="455" t="n"/>
      <c r="AG3442" s="455" t="n"/>
      <c r="AH3442" s="455" t="n"/>
      <c r="AI3442" s="455" t="n"/>
      <c r="AJ3442" s="455" t="n"/>
      <c r="AK3442" s="455" t="n"/>
      <c r="AL3442" s="455" t="n"/>
      <c r="AM3442" s="455" t="n"/>
      <c r="AN3442" s="455" t="n"/>
      <c r="AO3442" s="455" t="n"/>
      <c r="AP3442" s="455" t="n"/>
      <c r="AQ3442" s="455" t="n"/>
      <c r="AR3442" s="418" t="n"/>
      <c r="AS3442" s="418" t="n"/>
      <c r="AT3442" s="418" t="n"/>
    </row>
    <row r="3443">
      <c r="A3443" s="417" t="n">
        <v>3434</v>
      </c>
      <c r="B3443" s="418" t="inlineStr">
        <is>
          <t>EIB</t>
        </is>
      </c>
      <c r="C3443" s="418" t="inlineStr">
        <is>
          <t>អេសអាយធីស៊ី ខិនថេនើរ ឡាញ (ខេមបូឌា)</t>
        </is>
      </c>
      <c r="D3443" s="418" t="inlineStr">
        <is>
          <t>L001-107035863</t>
        </is>
      </c>
      <c r="E3443" s="418" t="inlineStr">
        <is>
          <t>SITC2022-020641</t>
        </is>
      </c>
      <c r="F3443" s="419" t="n">
        <v>44571</v>
      </c>
      <c r="G3443" s="420" t="n">
        <v>229045</v>
      </c>
      <c r="H3443" s="418" t="n"/>
      <c r="I3443" s="455" t="n">
        <v>229045</v>
      </c>
      <c r="J3443" s="418">
        <f>IF(L3443&lt;&gt;"",L3443,K3443)</f>
        <v/>
      </c>
      <c r="K3443" s="418">
        <f>IF(AND(T3443=TRUE, U3443=TRUE, V3443=TRUE), IF(W3443&lt;-0.05, "អនុញ្ញាត (អ្នកផ្គត់ផ្គង់ប្រកាសខ្វះ)", "បានប្រកាស (អនុញ្ញាត)"), IF(AND(T3443=FALSE, U3443=FALSE, V3443=FALSE), "ព្យួរទុក (មិនមានទិន្នន័យ)", "ប្រកាសខុស (ព្យួរទុក)"))</f>
        <v/>
      </c>
      <c r="L3443" s="418" t="inlineStr"/>
      <c r="M3443" s="418" t="inlineStr"/>
      <c r="N3443" s="455" t="n"/>
      <c r="O3443" s="455">
        <f>IF(W3443&lt;0,AI3443,I3443)</f>
        <v/>
      </c>
      <c r="P3443" s="455">
        <f>I3443-O3443</f>
        <v/>
      </c>
      <c r="Q3443" s="418" t="n"/>
      <c r="R3443" s="418" t="inlineStr">
        <is>
          <t>SITC2022-020641</t>
        </is>
      </c>
      <c r="S3443" s="418" t="inlineStr"/>
      <c r="T3443" s="418">
        <f>R3443=S3443</f>
        <v/>
      </c>
      <c r="U3443" s="418">
        <f>AND(MONTH(F3443)=MONTH(Y3443), YEAR(F3443)=YEAR(Y3443))</f>
        <v/>
      </c>
      <c r="V3443" s="418">
        <f>AND(AC3443&lt;&gt;"", 'Company information'!D$4&lt;&gt;"", RIGHT(SUBSTITUTE(AC3443,"-",""),9)=RIGHT(SUBSTITUTE('Company information'!D$4,"-",""),9))</f>
        <v/>
      </c>
      <c r="W3443" s="418">
        <f>AI3443-I3443</f>
        <v/>
      </c>
      <c r="X3443" s="455" t="n"/>
      <c r="Y3443" s="417" t="n"/>
      <c r="Z3443" s="418" t="n"/>
      <c r="AA3443" s="418" t="n"/>
      <c r="AB3443" s="418" t="n"/>
      <c r="AC3443" s="418" t="n"/>
      <c r="AD3443" s="418" t="n"/>
      <c r="AE3443" s="455" t="n"/>
      <c r="AF3443" s="455" t="n"/>
      <c r="AG3443" s="455" t="n"/>
      <c r="AH3443" s="455" t="n"/>
      <c r="AI3443" s="455" t="n"/>
      <c r="AJ3443" s="455" t="n"/>
      <c r="AK3443" s="455" t="n"/>
      <c r="AL3443" s="455" t="n"/>
      <c r="AM3443" s="455" t="n"/>
      <c r="AN3443" s="455" t="n"/>
      <c r="AO3443" s="455" t="n"/>
      <c r="AP3443" s="455" t="n"/>
      <c r="AQ3443" s="455" t="n"/>
      <c r="AR3443" s="418" t="n"/>
      <c r="AS3443" s="418" t="n"/>
      <c r="AT3443" s="418" t="n"/>
    </row>
    <row r="3444">
      <c r="A3444" s="417" t="n">
        <v>3435</v>
      </c>
      <c r="B3444" s="418" t="inlineStr">
        <is>
          <t>Lift-On &amp; Lift-Off</t>
        </is>
      </c>
      <c r="C3444" s="418" t="inlineStr">
        <is>
          <t>កំពង់ផែស្វយ័តក្រុងព្រះសីហនុ</t>
        </is>
      </c>
      <c r="D3444" s="418" t="inlineStr">
        <is>
          <t>L001-100044638</t>
        </is>
      </c>
      <c r="E3444" s="418" t="inlineStr">
        <is>
          <t>175651</t>
        </is>
      </c>
      <c r="F3444" s="419" t="n">
        <v>44661</v>
      </c>
      <c r="G3444" s="420" t="n">
        <v>35940</v>
      </c>
      <c r="H3444" s="418" t="n"/>
      <c r="I3444" s="455" t="n">
        <v>35940</v>
      </c>
      <c r="J3444" s="418">
        <f>IF(L3444&lt;&gt;"",L3444,K3444)</f>
        <v/>
      </c>
      <c r="K3444" s="418">
        <f>IF(AND(T3444=TRUE, U3444=TRUE, V3444=TRUE), IF(W3444&lt;-0.05, "អនុញ្ញាត (អ្នកផ្គត់ផ្គង់ប្រកាសខ្វះ)", "បានប្រកាស (អនុញ្ញាត)"), IF(AND(T3444=FALSE, U3444=FALSE, V3444=FALSE), "ព្យួរទុក (មិនមានទិន្នន័យ)", "ប្រកាសខុស (ព្យួរទុក)"))</f>
        <v/>
      </c>
      <c r="L3444" s="418" t="inlineStr"/>
      <c r="M3444" s="418" t="inlineStr"/>
      <c r="N3444" s="455" t="n"/>
      <c r="O3444" s="455">
        <f>IF(W3444&lt;0,AI3444,I3444)</f>
        <v/>
      </c>
      <c r="P3444" s="455">
        <f>I3444-O3444</f>
        <v/>
      </c>
      <c r="Q3444" s="418" t="n"/>
      <c r="R3444" s="418" t="inlineStr">
        <is>
          <t>175651</t>
        </is>
      </c>
      <c r="S3444" s="418" t="inlineStr"/>
      <c r="T3444" s="418">
        <f>R3444=S3444</f>
        <v/>
      </c>
      <c r="U3444" s="418">
        <f>AND(MONTH(F3444)=MONTH(Y3444), YEAR(F3444)=YEAR(Y3444))</f>
        <v/>
      </c>
      <c r="V3444" s="418">
        <f>AND(AC3444&lt;&gt;"", 'Company information'!D$4&lt;&gt;"", RIGHT(SUBSTITUTE(AC3444,"-",""),9)=RIGHT(SUBSTITUTE('Company information'!D$4,"-",""),9))</f>
        <v/>
      </c>
      <c r="W3444" s="418">
        <f>AI3444-I3444</f>
        <v/>
      </c>
      <c r="X3444" s="455" t="n"/>
      <c r="Y3444" s="417" t="n"/>
      <c r="Z3444" s="418" t="n"/>
      <c r="AA3444" s="418" t="n"/>
      <c r="AB3444" s="418" t="n"/>
      <c r="AC3444" s="418" t="n"/>
      <c r="AD3444" s="418" t="n"/>
      <c r="AE3444" s="455" t="n"/>
      <c r="AF3444" s="455" t="n"/>
      <c r="AG3444" s="455" t="n"/>
      <c r="AH3444" s="455" t="n"/>
      <c r="AI3444" s="455" t="n"/>
      <c r="AJ3444" s="455" t="n"/>
      <c r="AK3444" s="455" t="n"/>
      <c r="AL3444" s="455" t="n"/>
      <c r="AM3444" s="455" t="n"/>
      <c r="AN3444" s="455" t="n"/>
      <c r="AO3444" s="455" t="n"/>
      <c r="AP3444" s="455" t="n"/>
      <c r="AQ3444" s="455" t="n"/>
      <c r="AR3444" s="418" t="n"/>
      <c r="AS3444" s="418" t="n"/>
      <c r="AT3444" s="418" t="n"/>
    </row>
    <row r="3445">
      <c r="A3445" s="417" t="n">
        <v>3436</v>
      </c>
      <c r="B3445" s="418" t="inlineStr">
        <is>
          <t>Trucking Fee</t>
        </is>
      </c>
      <c r="C3445" s="418" t="inlineStr">
        <is>
          <t>ហាវតាយ អ៊ិនធើណេសិនណល ឡូជីស្ទីក ឯ.ក</t>
        </is>
      </c>
      <c r="D3445" s="418" t="inlineStr">
        <is>
          <t>K007-902202863</t>
        </is>
      </c>
      <c r="E3445" s="418" t="inlineStr">
        <is>
          <t>HT220054</t>
        </is>
      </c>
      <c r="F3445" s="419" t="n">
        <v>44865</v>
      </c>
      <c r="G3445" s="420" t="n">
        <v>252601</v>
      </c>
      <c r="H3445" s="418" t="n"/>
      <c r="I3445" s="455" t="n">
        <v>252601</v>
      </c>
      <c r="J3445" s="418">
        <f>IF(L3445&lt;&gt;"",L3445,K3445)</f>
        <v/>
      </c>
      <c r="K3445" s="418">
        <f>IF(AND(T3445=TRUE, U3445=TRUE, V3445=TRUE), IF(W3445&lt;-0.05, "អនុញ្ញាត (អ្នកផ្គត់ផ្គង់ប្រកាសខ្វះ)", "បានប្រកាស (អនុញ្ញាត)"), IF(AND(T3445=FALSE, U3445=FALSE, V3445=FALSE), "ព្យួរទុក (មិនមានទិន្នន័យ)", "ប្រកាសខុស (ព្យួរទុក)"))</f>
        <v/>
      </c>
      <c r="L3445" s="418" t="inlineStr"/>
      <c r="M3445" s="418" t="inlineStr"/>
      <c r="N3445" s="455" t="n"/>
      <c r="O3445" s="455">
        <f>IF(W3445&lt;0,AI3445,I3445)</f>
        <v/>
      </c>
      <c r="P3445" s="455">
        <f>I3445-O3445</f>
        <v/>
      </c>
      <c r="Q3445" s="418" t="n"/>
      <c r="R3445" s="418" t="inlineStr">
        <is>
          <t>HT220054</t>
        </is>
      </c>
      <c r="S3445" s="418" t="inlineStr"/>
      <c r="T3445" s="418">
        <f>R3445=S3445</f>
        <v/>
      </c>
      <c r="U3445" s="418">
        <f>AND(MONTH(F3445)=MONTH(Y3445), YEAR(F3445)=YEAR(Y3445))</f>
        <v/>
      </c>
      <c r="V3445" s="418">
        <f>AND(AC3445&lt;&gt;"", 'Company information'!D$4&lt;&gt;"", RIGHT(SUBSTITUTE(AC3445,"-",""),9)=RIGHT(SUBSTITUTE('Company information'!D$4,"-",""),9))</f>
        <v/>
      </c>
      <c r="W3445" s="418">
        <f>AI3445-I3445</f>
        <v/>
      </c>
      <c r="X3445" s="455" t="n"/>
      <c r="Y3445" s="417" t="n"/>
      <c r="Z3445" s="418" t="n"/>
      <c r="AA3445" s="418" t="n"/>
      <c r="AB3445" s="418" t="n"/>
      <c r="AC3445" s="418" t="n"/>
      <c r="AD3445" s="418" t="n"/>
      <c r="AE3445" s="455" t="n"/>
      <c r="AF3445" s="455" t="n"/>
      <c r="AG3445" s="455" t="n"/>
      <c r="AH3445" s="455" t="n"/>
      <c r="AI3445" s="455" t="n"/>
      <c r="AJ3445" s="455" t="n"/>
      <c r="AK3445" s="455" t="n"/>
      <c r="AL3445" s="455" t="n"/>
      <c r="AM3445" s="455" t="n"/>
      <c r="AN3445" s="455" t="n"/>
      <c r="AO3445" s="455" t="n"/>
      <c r="AP3445" s="455" t="n"/>
      <c r="AQ3445" s="455" t="n"/>
      <c r="AR3445" s="418" t="n"/>
      <c r="AS3445" s="418" t="n"/>
      <c r="AT3445" s="418" t="n"/>
    </row>
    <row r="3446">
      <c r="A3446" s="417" t="n">
        <v>3437</v>
      </c>
      <c r="B3446" s="418" t="inlineStr">
        <is>
          <t>EIB</t>
        </is>
      </c>
      <c r="C3446" s="418" t="inlineStr">
        <is>
          <t>អេសអាយធីស៊ី ខិនថេនើរ ឡាញ (ខេមបូឌា)</t>
        </is>
      </c>
      <c r="D3446" s="418" t="inlineStr">
        <is>
          <t>L001-107035863</t>
        </is>
      </c>
      <c r="E3446" s="418" t="inlineStr">
        <is>
          <t>SITC2022-021201</t>
        </is>
      </c>
      <c r="F3446" s="419" t="n">
        <v>44783</v>
      </c>
      <c r="G3446" s="420" t="n">
        <v>142589</v>
      </c>
      <c r="H3446" s="418" t="n"/>
      <c r="I3446" s="455" t="n">
        <v>142589</v>
      </c>
      <c r="J3446" s="418">
        <f>IF(L3446&lt;&gt;"",L3446,K3446)</f>
        <v/>
      </c>
      <c r="K3446" s="418">
        <f>IF(AND(T3446=TRUE, U3446=TRUE, V3446=TRUE), IF(W3446&lt;-0.05, "អនុញ្ញាត (អ្នកផ្គត់ផ្គង់ប្រកាសខ្វះ)", "បានប្រកាស (អនុញ្ញាត)"), IF(AND(T3446=FALSE, U3446=FALSE, V3446=FALSE), "ព្យួរទុក (មិនមានទិន្នន័យ)", "ប្រកាសខុស (ព្យួរទុក)"))</f>
        <v/>
      </c>
      <c r="L3446" s="418" t="inlineStr"/>
      <c r="M3446" s="418" t="inlineStr"/>
      <c r="N3446" s="455" t="n"/>
      <c r="O3446" s="455">
        <f>IF(W3446&lt;0,AI3446,I3446)</f>
        <v/>
      </c>
      <c r="P3446" s="455">
        <f>I3446-O3446</f>
        <v/>
      </c>
      <c r="Q3446" s="418" t="n"/>
      <c r="R3446" s="418" t="inlineStr">
        <is>
          <t>SITC2022-021201</t>
        </is>
      </c>
      <c r="S3446" s="418" t="inlineStr"/>
      <c r="T3446" s="418">
        <f>R3446=S3446</f>
        <v/>
      </c>
      <c r="U3446" s="418">
        <f>AND(MONTH(F3446)=MONTH(Y3446), YEAR(F3446)=YEAR(Y3446))</f>
        <v/>
      </c>
      <c r="V3446" s="418">
        <f>AND(AC3446&lt;&gt;"", 'Company information'!D$4&lt;&gt;"", RIGHT(SUBSTITUTE(AC3446,"-",""),9)=RIGHT(SUBSTITUTE('Company information'!D$4,"-",""),9))</f>
        <v/>
      </c>
      <c r="W3446" s="418">
        <f>AI3446-I3446</f>
        <v/>
      </c>
      <c r="X3446" s="455" t="n"/>
      <c r="Y3446" s="417" t="n"/>
      <c r="Z3446" s="418" t="n"/>
      <c r="AA3446" s="418" t="n"/>
      <c r="AB3446" s="418" t="n"/>
      <c r="AC3446" s="418" t="n"/>
      <c r="AD3446" s="418" t="n"/>
      <c r="AE3446" s="455" t="n"/>
      <c r="AF3446" s="455" t="n"/>
      <c r="AG3446" s="455" t="n"/>
      <c r="AH3446" s="455" t="n"/>
      <c r="AI3446" s="455" t="n"/>
      <c r="AJ3446" s="455" t="n"/>
      <c r="AK3446" s="455" t="n"/>
      <c r="AL3446" s="455" t="n"/>
      <c r="AM3446" s="455" t="n"/>
      <c r="AN3446" s="455" t="n"/>
      <c r="AO3446" s="455" t="n"/>
      <c r="AP3446" s="455" t="n"/>
      <c r="AQ3446" s="455" t="n"/>
      <c r="AR3446" s="418" t="n"/>
      <c r="AS3446" s="418" t="n"/>
      <c r="AT3446" s="418" t="n"/>
    </row>
    <row r="3447">
      <c r="A3447" s="417" t="n">
        <v>3438</v>
      </c>
      <c r="B3447" s="418" t="inlineStr">
        <is>
          <t>Lift-On &amp; Lift-Off</t>
        </is>
      </c>
      <c r="C3447" s="418" t="inlineStr">
        <is>
          <t>កំពង់ផែស្វយ័តក្រុងព្រះសីហនុ</t>
        </is>
      </c>
      <c r="D3447" s="418" t="inlineStr">
        <is>
          <t>L001-100044638</t>
        </is>
      </c>
      <c r="E3447" s="418" t="inlineStr">
        <is>
          <t>180294</t>
        </is>
      </c>
      <c r="F3447" s="419" t="n">
        <v>44905</v>
      </c>
      <c r="G3447" s="420" t="n">
        <v>23581</v>
      </c>
      <c r="H3447" s="418" t="n"/>
      <c r="I3447" s="455" t="n">
        <v>23581</v>
      </c>
      <c r="J3447" s="418">
        <f>IF(L3447&lt;&gt;"",L3447,K3447)</f>
        <v/>
      </c>
      <c r="K3447" s="418">
        <f>IF(AND(T3447=TRUE, U3447=TRUE, V3447=TRUE), IF(W3447&lt;-0.05, "អនុញ្ញាត (អ្នកផ្គត់ផ្គង់ប្រកាសខ្វះ)", "បានប្រកាស (អនុញ្ញាត)"), IF(AND(T3447=FALSE, U3447=FALSE, V3447=FALSE), "ព្យួរទុក (មិនមានទិន្នន័យ)", "ប្រកាសខុស (ព្យួរទុក)"))</f>
        <v/>
      </c>
      <c r="L3447" s="418" t="inlineStr"/>
      <c r="M3447" s="418" t="inlineStr"/>
      <c r="N3447" s="455" t="n"/>
      <c r="O3447" s="455">
        <f>IF(W3447&lt;0,AI3447,I3447)</f>
        <v/>
      </c>
      <c r="P3447" s="455">
        <f>I3447-O3447</f>
        <v/>
      </c>
      <c r="Q3447" s="418" t="n"/>
      <c r="R3447" s="418" t="inlineStr">
        <is>
          <t>180294</t>
        </is>
      </c>
      <c r="S3447" s="418" t="inlineStr"/>
      <c r="T3447" s="418">
        <f>R3447=S3447</f>
        <v/>
      </c>
      <c r="U3447" s="418">
        <f>AND(MONTH(F3447)=MONTH(Y3447), YEAR(F3447)=YEAR(Y3447))</f>
        <v/>
      </c>
      <c r="V3447" s="418">
        <f>AND(AC3447&lt;&gt;"", 'Company information'!D$4&lt;&gt;"", RIGHT(SUBSTITUTE(AC3447,"-",""),9)=RIGHT(SUBSTITUTE('Company information'!D$4,"-",""),9))</f>
        <v/>
      </c>
      <c r="W3447" s="418">
        <f>AI3447-I3447</f>
        <v/>
      </c>
      <c r="X3447" s="455" t="n"/>
      <c r="Y3447" s="417" t="n"/>
      <c r="Z3447" s="418" t="n"/>
      <c r="AA3447" s="418" t="n"/>
      <c r="AB3447" s="418" t="n"/>
      <c r="AC3447" s="418" t="n"/>
      <c r="AD3447" s="418" t="n"/>
      <c r="AE3447" s="455" t="n"/>
      <c r="AF3447" s="455" t="n"/>
      <c r="AG3447" s="455" t="n"/>
      <c r="AH3447" s="455" t="n"/>
      <c r="AI3447" s="455" t="n"/>
      <c r="AJ3447" s="455" t="n"/>
      <c r="AK3447" s="455" t="n"/>
      <c r="AL3447" s="455" t="n"/>
      <c r="AM3447" s="455" t="n"/>
      <c r="AN3447" s="455" t="n"/>
      <c r="AO3447" s="455" t="n"/>
      <c r="AP3447" s="455" t="n"/>
      <c r="AQ3447" s="455" t="n"/>
      <c r="AR3447" s="418" t="n"/>
      <c r="AS3447" s="418" t="n"/>
      <c r="AT3447" s="418" t="n"/>
    </row>
    <row r="3448">
      <c r="A3448" s="417" t="n">
        <v>3439</v>
      </c>
      <c r="B3448" s="418" t="inlineStr">
        <is>
          <t>Trucking Fee</t>
        </is>
      </c>
      <c r="C3448" s="418" t="inlineStr">
        <is>
          <t>ហាវតាយ អ៊ិនធើណេសិនណល ឡូជីស្ទីក ឯ.ក</t>
        </is>
      </c>
      <c r="D3448" s="418" t="inlineStr">
        <is>
          <t>K007-902202863</t>
        </is>
      </c>
      <c r="E3448" s="418" t="inlineStr">
        <is>
          <t>HT220053</t>
        </is>
      </c>
      <c r="F3448" s="419" t="n">
        <v>44865</v>
      </c>
      <c r="G3448" s="420" t="n">
        <v>244319</v>
      </c>
      <c r="H3448" s="418" t="n"/>
      <c r="I3448" s="455" t="n">
        <v>244319</v>
      </c>
      <c r="J3448" s="418">
        <f>IF(L3448&lt;&gt;"",L3448,K3448)</f>
        <v/>
      </c>
      <c r="K3448" s="418">
        <f>IF(AND(T3448=TRUE, U3448=TRUE, V3448=TRUE), IF(W3448&lt;-0.05, "អនុញ្ញាត (អ្នកផ្គត់ផ្គង់ប្រកាសខ្វះ)", "បានប្រកាស (អនុញ្ញាត)"), IF(AND(T3448=FALSE, U3448=FALSE, V3448=FALSE), "ព្យួរទុក (មិនមានទិន្នន័យ)", "ប្រកាសខុស (ព្យួរទុក)"))</f>
        <v/>
      </c>
      <c r="L3448" s="418" t="inlineStr"/>
      <c r="M3448" s="418" t="inlineStr"/>
      <c r="N3448" s="455" t="n"/>
      <c r="O3448" s="455">
        <f>IF(W3448&lt;0,AI3448,I3448)</f>
        <v/>
      </c>
      <c r="P3448" s="455">
        <f>I3448-O3448</f>
        <v/>
      </c>
      <c r="Q3448" s="418" t="n"/>
      <c r="R3448" s="418" t="inlineStr">
        <is>
          <t>HT220053</t>
        </is>
      </c>
      <c r="S3448" s="418" t="inlineStr"/>
      <c r="T3448" s="418">
        <f>R3448=S3448</f>
        <v/>
      </c>
      <c r="U3448" s="418">
        <f>AND(MONTH(F3448)=MONTH(Y3448), YEAR(F3448)=YEAR(Y3448))</f>
        <v/>
      </c>
      <c r="V3448" s="418">
        <f>AND(AC3448&lt;&gt;"", 'Company information'!D$4&lt;&gt;"", RIGHT(SUBSTITUTE(AC3448,"-",""),9)=RIGHT(SUBSTITUTE('Company information'!D$4,"-",""),9))</f>
        <v/>
      </c>
      <c r="W3448" s="418">
        <f>AI3448-I3448</f>
        <v/>
      </c>
      <c r="X3448" s="455" t="n"/>
      <c r="Y3448" s="417" t="n"/>
      <c r="Z3448" s="418" t="n"/>
      <c r="AA3448" s="418" t="n"/>
      <c r="AB3448" s="418" t="n"/>
      <c r="AC3448" s="418" t="n"/>
      <c r="AD3448" s="418" t="n"/>
      <c r="AE3448" s="455" t="n"/>
      <c r="AF3448" s="455" t="n"/>
      <c r="AG3448" s="455" t="n"/>
      <c r="AH3448" s="455" t="n"/>
      <c r="AI3448" s="455" t="n"/>
      <c r="AJ3448" s="455" t="n"/>
      <c r="AK3448" s="455" t="n"/>
      <c r="AL3448" s="455" t="n"/>
      <c r="AM3448" s="455" t="n"/>
      <c r="AN3448" s="455" t="n"/>
      <c r="AO3448" s="455" t="n"/>
      <c r="AP3448" s="455" t="n"/>
      <c r="AQ3448" s="455" t="n"/>
      <c r="AR3448" s="418" t="n"/>
      <c r="AS3448" s="418" t="n"/>
      <c r="AT3448" s="418" t="n"/>
    </row>
    <row r="3449">
      <c r="A3449" s="417" t="n">
        <v>3440</v>
      </c>
      <c r="B3449" s="418" t="inlineStr">
        <is>
          <t>Foreign Sale</t>
        </is>
      </c>
      <c r="C3449" s="418" t="inlineStr">
        <is>
          <t>មើស្គ (ខេមបូឌា)</t>
        </is>
      </c>
      <c r="D3449" s="418" t="inlineStr">
        <is>
          <t>L001-100045200</t>
        </is>
      </c>
      <c r="E3449" s="418" t="inlineStr">
        <is>
          <t>5995901965</t>
        </is>
      </c>
      <c r="F3449" s="419" t="n">
        <v>44571</v>
      </c>
      <c r="G3449" s="420" t="n">
        <v>125721</v>
      </c>
      <c r="H3449" s="418" t="n"/>
      <c r="I3449" s="455" t="n">
        <v>125721</v>
      </c>
      <c r="J3449" s="418">
        <f>IF(L3449&lt;&gt;"",L3449,K3449)</f>
        <v/>
      </c>
      <c r="K3449" s="418">
        <f>IF(AND(T3449=TRUE, U3449=TRUE, V3449=TRUE), IF(W3449&lt;-0.05, "អនុញ្ញាត (អ្នកផ្គត់ផ្គង់ប្រកាសខ្វះ)", "បានប្រកាស (អនុញ្ញាត)"), IF(AND(T3449=FALSE, U3449=FALSE, V3449=FALSE), "ព្យួរទុក (មិនមានទិន្នន័យ)", "ប្រកាសខុស (ព្យួរទុក)"))</f>
        <v/>
      </c>
      <c r="L3449" s="418" t="inlineStr"/>
      <c r="M3449" s="418" t="inlineStr"/>
      <c r="N3449" s="455" t="n"/>
      <c r="O3449" s="455">
        <f>IF(W3449&lt;0,AI3449,I3449)</f>
        <v/>
      </c>
      <c r="P3449" s="455">
        <f>I3449-O3449</f>
        <v/>
      </c>
      <c r="Q3449" s="418" t="n"/>
      <c r="R3449" s="418" t="inlineStr">
        <is>
          <t>5995901965</t>
        </is>
      </c>
      <c r="S3449" s="418" t="inlineStr"/>
      <c r="T3449" s="418">
        <f>R3449=S3449</f>
        <v/>
      </c>
      <c r="U3449" s="418">
        <f>AND(MONTH(F3449)=MONTH(Y3449), YEAR(F3449)=YEAR(Y3449))</f>
        <v/>
      </c>
      <c r="V3449" s="418">
        <f>AND(AC3449&lt;&gt;"", 'Company information'!D$4&lt;&gt;"", RIGHT(SUBSTITUTE(AC3449,"-",""),9)=RIGHT(SUBSTITUTE('Company information'!D$4,"-",""),9))</f>
        <v/>
      </c>
      <c r="W3449" s="418">
        <f>AI3449-I3449</f>
        <v/>
      </c>
      <c r="X3449" s="455" t="n"/>
      <c r="Y3449" s="417" t="n"/>
      <c r="Z3449" s="418" t="n"/>
      <c r="AA3449" s="418" t="n"/>
      <c r="AB3449" s="418" t="n"/>
      <c r="AC3449" s="418" t="n"/>
      <c r="AD3449" s="418" t="n"/>
      <c r="AE3449" s="455" t="n"/>
      <c r="AF3449" s="455" t="n"/>
      <c r="AG3449" s="455" t="n"/>
      <c r="AH3449" s="455" t="n"/>
      <c r="AI3449" s="455" t="n"/>
      <c r="AJ3449" s="455" t="n"/>
      <c r="AK3449" s="455" t="n"/>
      <c r="AL3449" s="455" t="n"/>
      <c r="AM3449" s="455" t="n"/>
      <c r="AN3449" s="455" t="n"/>
      <c r="AO3449" s="455" t="n"/>
      <c r="AP3449" s="455" t="n"/>
      <c r="AQ3449" s="455" t="n"/>
      <c r="AR3449" s="418" t="n"/>
      <c r="AS3449" s="418" t="n"/>
      <c r="AT3449" s="418" t="n"/>
    </row>
    <row r="3450">
      <c r="A3450" s="417" t="n">
        <v>3441</v>
      </c>
      <c r="B3450" s="418" t="inlineStr">
        <is>
          <t>Lift-On &amp; Lift-Off</t>
        </is>
      </c>
      <c r="C3450" s="418" t="inlineStr">
        <is>
          <t>កំពង់ផែស្វយ័តក្រុងព្រះសីហនុ</t>
        </is>
      </c>
      <c r="D3450" s="418" t="inlineStr">
        <is>
          <t>L001-100044638</t>
        </is>
      </c>
      <c r="E3450" s="418" t="inlineStr">
        <is>
          <t>167298</t>
        </is>
      </c>
      <c r="F3450" s="419" t="n">
        <v>44571</v>
      </c>
      <c r="G3450" s="420" t="n">
        <v>35844</v>
      </c>
      <c r="H3450" s="418" t="n"/>
      <c r="I3450" s="455" t="n">
        <v>35844</v>
      </c>
      <c r="J3450" s="418">
        <f>IF(L3450&lt;&gt;"",L3450,K3450)</f>
        <v/>
      </c>
      <c r="K3450" s="418">
        <f>IF(AND(T3450=TRUE, U3450=TRUE, V3450=TRUE), IF(W3450&lt;-0.05, "អនុញ្ញាត (អ្នកផ្គត់ផ្គង់ប្រកាសខ្វះ)", "បានប្រកាស (អនុញ្ញាត)"), IF(AND(T3450=FALSE, U3450=FALSE, V3450=FALSE), "ព្យួរទុក (មិនមានទិន្នន័យ)", "ប្រកាសខុស (ព្យួរទុក)"))</f>
        <v/>
      </c>
      <c r="L3450" s="418" t="inlineStr"/>
      <c r="M3450" s="418" t="inlineStr"/>
      <c r="N3450" s="455" t="n"/>
      <c r="O3450" s="455">
        <f>IF(W3450&lt;0,AI3450,I3450)</f>
        <v/>
      </c>
      <c r="P3450" s="455">
        <f>I3450-O3450</f>
        <v/>
      </c>
      <c r="Q3450" s="418" t="n"/>
      <c r="R3450" s="418" t="inlineStr">
        <is>
          <t>167298</t>
        </is>
      </c>
      <c r="S3450" s="418" t="inlineStr"/>
      <c r="T3450" s="418">
        <f>R3450=S3450</f>
        <v/>
      </c>
      <c r="U3450" s="418">
        <f>AND(MONTH(F3450)=MONTH(Y3450), YEAR(F3450)=YEAR(Y3450))</f>
        <v/>
      </c>
      <c r="V3450" s="418">
        <f>AND(AC3450&lt;&gt;"", 'Company information'!D$4&lt;&gt;"", RIGHT(SUBSTITUTE(AC3450,"-",""),9)=RIGHT(SUBSTITUTE('Company information'!D$4,"-",""),9))</f>
        <v/>
      </c>
      <c r="W3450" s="418">
        <f>AI3450-I3450</f>
        <v/>
      </c>
      <c r="X3450" s="455" t="n"/>
      <c r="Y3450" s="417" t="n"/>
      <c r="Z3450" s="418" t="n"/>
      <c r="AA3450" s="418" t="n"/>
      <c r="AB3450" s="418" t="n"/>
      <c r="AC3450" s="418" t="n"/>
      <c r="AD3450" s="418" t="n"/>
      <c r="AE3450" s="455" t="n"/>
      <c r="AF3450" s="455" t="n"/>
      <c r="AG3450" s="455" t="n"/>
      <c r="AH3450" s="455" t="n"/>
      <c r="AI3450" s="455" t="n"/>
      <c r="AJ3450" s="455" t="n"/>
      <c r="AK3450" s="455" t="n"/>
      <c r="AL3450" s="455" t="n"/>
      <c r="AM3450" s="455" t="n"/>
      <c r="AN3450" s="455" t="n"/>
      <c r="AO3450" s="455" t="n"/>
      <c r="AP3450" s="455" t="n"/>
      <c r="AQ3450" s="455" t="n"/>
      <c r="AR3450" s="418" t="n"/>
      <c r="AS3450" s="418" t="n"/>
      <c r="AT3450" s="418" t="n"/>
    </row>
    <row r="3451">
      <c r="A3451" s="417" t="n">
        <v>3442</v>
      </c>
      <c r="B3451" s="418" t="inlineStr">
        <is>
          <t>Trucking Fee</t>
        </is>
      </c>
      <c r="C3451" s="418" t="inlineStr">
        <is>
          <t>ហាវតាយ អ៊ិនធើណេសិនណល ឡូជីស្ទីក ឯ.ក</t>
        </is>
      </c>
      <c r="D3451" s="418" t="inlineStr">
        <is>
          <t>K007-902202863</t>
        </is>
      </c>
      <c r="E3451" s="418" t="inlineStr">
        <is>
          <t>HT220052</t>
        </is>
      </c>
      <c r="F3451" s="419" t="n">
        <v>44865</v>
      </c>
      <c r="G3451" s="420" t="n">
        <v>252601</v>
      </c>
      <c r="H3451" s="418" t="n"/>
      <c r="I3451" s="455" t="n">
        <v>252601</v>
      </c>
      <c r="J3451" s="418">
        <f>IF(L3451&lt;&gt;"",L3451,K3451)</f>
        <v/>
      </c>
      <c r="K3451" s="418">
        <f>IF(AND(T3451=TRUE, U3451=TRUE, V3451=TRUE), IF(W3451&lt;-0.05, "អនុញ្ញាត (អ្នកផ្គត់ផ្គង់ប្រកាសខ្វះ)", "បានប្រកាស (អនុញ្ញាត)"), IF(AND(T3451=FALSE, U3451=FALSE, V3451=FALSE), "ព្យួរទុក (មិនមានទិន្នន័យ)", "ប្រកាសខុស (ព្យួរទុក)"))</f>
        <v/>
      </c>
      <c r="L3451" s="418" t="inlineStr"/>
      <c r="M3451" s="418" t="inlineStr"/>
      <c r="N3451" s="455" t="n"/>
      <c r="O3451" s="455">
        <f>IF(W3451&lt;0,AI3451,I3451)</f>
        <v/>
      </c>
      <c r="P3451" s="455">
        <f>I3451-O3451</f>
        <v/>
      </c>
      <c r="Q3451" s="418" t="n"/>
      <c r="R3451" s="418" t="inlineStr">
        <is>
          <t>HT220052</t>
        </is>
      </c>
      <c r="S3451" s="418" t="inlineStr"/>
      <c r="T3451" s="418">
        <f>R3451=S3451</f>
        <v/>
      </c>
      <c r="U3451" s="418">
        <f>AND(MONTH(F3451)=MONTH(Y3451), YEAR(F3451)=YEAR(Y3451))</f>
        <v/>
      </c>
      <c r="V3451" s="418">
        <f>AND(AC3451&lt;&gt;"", 'Company information'!D$4&lt;&gt;"", RIGHT(SUBSTITUTE(AC3451,"-",""),9)=RIGHT(SUBSTITUTE('Company information'!D$4,"-",""),9))</f>
        <v/>
      </c>
      <c r="W3451" s="418">
        <f>AI3451-I3451</f>
        <v/>
      </c>
      <c r="X3451" s="455" t="n"/>
      <c r="Y3451" s="417" t="n"/>
      <c r="Z3451" s="418" t="n"/>
      <c r="AA3451" s="418" t="n"/>
      <c r="AB3451" s="418" t="n"/>
      <c r="AC3451" s="418" t="n"/>
      <c r="AD3451" s="418" t="n"/>
      <c r="AE3451" s="455" t="n"/>
      <c r="AF3451" s="455" t="n"/>
      <c r="AG3451" s="455" t="n"/>
      <c r="AH3451" s="455" t="n"/>
      <c r="AI3451" s="455" t="n"/>
      <c r="AJ3451" s="455" t="n"/>
      <c r="AK3451" s="455" t="n"/>
      <c r="AL3451" s="455" t="n"/>
      <c r="AM3451" s="455" t="n"/>
      <c r="AN3451" s="455" t="n"/>
      <c r="AO3451" s="455" t="n"/>
      <c r="AP3451" s="455" t="n"/>
      <c r="AQ3451" s="455" t="n"/>
      <c r="AR3451" s="418" t="n"/>
      <c r="AS3451" s="418" t="n"/>
      <c r="AT3451" s="418" t="n"/>
    </row>
    <row r="3452">
      <c r="A3452" s="417" t="n">
        <v>3443</v>
      </c>
      <c r="B3452" s="418" t="inlineStr">
        <is>
          <t>Trucking Fee</t>
        </is>
      </c>
      <c r="C3452" s="418" t="inlineStr">
        <is>
          <t>ស្ត្រេតស៍ អ៊ិនធើណេសិនណល ភីធីអ៊ី អិលធីឌី</t>
        </is>
      </c>
      <c r="D3452" s="418" t="inlineStr">
        <is>
          <t>L001-100045162</t>
        </is>
      </c>
      <c r="E3452" s="418" t="inlineStr">
        <is>
          <t>2219816</t>
        </is>
      </c>
      <c r="F3452" s="419" t="n">
        <v>44814</v>
      </c>
      <c r="G3452" s="420" t="n">
        <v>114015</v>
      </c>
      <c r="H3452" s="418" t="n"/>
      <c r="I3452" s="455" t="n">
        <v>114015</v>
      </c>
      <c r="J3452" s="418">
        <f>IF(L3452&lt;&gt;"",L3452,K3452)</f>
        <v/>
      </c>
      <c r="K3452" s="418">
        <f>IF(AND(T3452=TRUE, U3452=TRUE, V3452=TRUE), IF(W3452&lt;-0.05, "អនុញ្ញាត (អ្នកផ្គត់ផ្គង់ប្រកាសខ្វះ)", "បានប្រកាស (អនុញ្ញាត)"), IF(AND(T3452=FALSE, U3452=FALSE, V3452=FALSE), "ព្យួរទុក (មិនមានទិន្នន័យ)", "ប្រកាសខុស (ព្យួរទុក)"))</f>
        <v/>
      </c>
      <c r="L3452" s="418" t="inlineStr"/>
      <c r="M3452" s="418" t="inlineStr"/>
      <c r="N3452" s="455" t="n"/>
      <c r="O3452" s="455">
        <f>IF(W3452&lt;0,AI3452,I3452)</f>
        <v/>
      </c>
      <c r="P3452" s="455">
        <f>I3452-O3452</f>
        <v/>
      </c>
      <c r="Q3452" s="418" t="n"/>
      <c r="R3452" s="418" t="inlineStr">
        <is>
          <t>2219816</t>
        </is>
      </c>
      <c r="S3452" s="418" t="inlineStr"/>
      <c r="T3452" s="418">
        <f>R3452=S3452</f>
        <v/>
      </c>
      <c r="U3452" s="418">
        <f>AND(MONTH(F3452)=MONTH(Y3452), YEAR(F3452)=YEAR(Y3452))</f>
        <v/>
      </c>
      <c r="V3452" s="418">
        <f>AND(AC3452&lt;&gt;"", 'Company information'!D$4&lt;&gt;"", RIGHT(SUBSTITUTE(AC3452,"-",""),9)=RIGHT(SUBSTITUTE('Company information'!D$4,"-",""),9))</f>
        <v/>
      </c>
      <c r="W3452" s="418">
        <f>AI3452-I3452</f>
        <v/>
      </c>
      <c r="X3452" s="455" t="n"/>
      <c r="Y3452" s="417" t="n"/>
      <c r="Z3452" s="418" t="n"/>
      <c r="AA3452" s="418" t="n"/>
      <c r="AB3452" s="418" t="n"/>
      <c r="AC3452" s="418" t="n"/>
      <c r="AD3452" s="418" t="n"/>
      <c r="AE3452" s="455" t="n"/>
      <c r="AF3452" s="455" t="n"/>
      <c r="AG3452" s="455" t="n"/>
      <c r="AH3452" s="455" t="n"/>
      <c r="AI3452" s="455" t="n"/>
      <c r="AJ3452" s="455" t="n"/>
      <c r="AK3452" s="455" t="n"/>
      <c r="AL3452" s="455" t="n"/>
      <c r="AM3452" s="455" t="n"/>
      <c r="AN3452" s="455" t="n"/>
      <c r="AO3452" s="455" t="n"/>
      <c r="AP3452" s="455" t="n"/>
      <c r="AQ3452" s="455" t="n"/>
      <c r="AR3452" s="418" t="n"/>
      <c r="AS3452" s="418" t="n"/>
      <c r="AT3452" s="418" t="n"/>
    </row>
    <row r="3453">
      <c r="A3453" s="417" t="n">
        <v>3444</v>
      </c>
      <c r="B3453" s="418" t="inlineStr">
        <is>
          <t>Lift-On &amp; Lift-Off</t>
        </is>
      </c>
      <c r="C3453" s="418" t="inlineStr">
        <is>
          <t>កំពង់ផែស្វយ័តក្រុងព្រះសីហនុ</t>
        </is>
      </c>
      <c r="D3453" s="418" t="inlineStr">
        <is>
          <t>L001-100044638</t>
        </is>
      </c>
      <c r="E3453" s="418" t="inlineStr">
        <is>
          <t>186275</t>
        </is>
      </c>
      <c r="F3453" s="419" t="n">
        <v>44859</v>
      </c>
      <c r="G3453" s="420" t="n">
        <v>36062</v>
      </c>
      <c r="H3453" s="418" t="n"/>
      <c r="I3453" s="455" t="n">
        <v>36062</v>
      </c>
      <c r="J3453" s="418">
        <f>IF(L3453&lt;&gt;"",L3453,K3453)</f>
        <v/>
      </c>
      <c r="K3453" s="418">
        <f>IF(AND(T3453=TRUE, U3453=TRUE, V3453=TRUE), IF(W3453&lt;-0.05, "អនុញ្ញាត (អ្នកផ្គត់ផ្គង់ប្រកាសខ្វះ)", "បានប្រកាស (អនុញ្ញាត)"), IF(AND(T3453=FALSE, U3453=FALSE, V3453=FALSE), "ព្យួរទុក (មិនមានទិន្នន័យ)", "ប្រកាសខុស (ព្យួរទុក)"))</f>
        <v/>
      </c>
      <c r="L3453" s="418" t="inlineStr"/>
      <c r="M3453" s="418" t="inlineStr"/>
      <c r="N3453" s="455" t="n"/>
      <c r="O3453" s="455">
        <f>IF(W3453&lt;0,AI3453,I3453)</f>
        <v/>
      </c>
      <c r="P3453" s="455">
        <f>I3453-O3453</f>
        <v/>
      </c>
      <c r="Q3453" s="418" t="n"/>
      <c r="R3453" s="418" t="inlineStr">
        <is>
          <t>186275</t>
        </is>
      </c>
      <c r="S3453" s="418" t="inlineStr"/>
      <c r="T3453" s="418">
        <f>R3453=S3453</f>
        <v/>
      </c>
      <c r="U3453" s="418">
        <f>AND(MONTH(F3453)=MONTH(Y3453), YEAR(F3453)=YEAR(Y3453))</f>
        <v/>
      </c>
      <c r="V3453" s="418">
        <f>AND(AC3453&lt;&gt;"", 'Company information'!D$4&lt;&gt;"", RIGHT(SUBSTITUTE(AC3453,"-",""),9)=RIGHT(SUBSTITUTE('Company information'!D$4,"-",""),9))</f>
        <v/>
      </c>
      <c r="W3453" s="418">
        <f>AI3453-I3453</f>
        <v/>
      </c>
      <c r="X3453" s="455" t="n"/>
      <c r="Y3453" s="417" t="n"/>
      <c r="Z3453" s="418" t="n"/>
      <c r="AA3453" s="418" t="n"/>
      <c r="AB3453" s="418" t="n"/>
      <c r="AC3453" s="418" t="n"/>
      <c r="AD3453" s="418" t="n"/>
      <c r="AE3453" s="455" t="n"/>
      <c r="AF3453" s="455" t="n"/>
      <c r="AG3453" s="455" t="n"/>
      <c r="AH3453" s="455" t="n"/>
      <c r="AI3453" s="455" t="n"/>
      <c r="AJ3453" s="455" t="n"/>
      <c r="AK3453" s="455" t="n"/>
      <c r="AL3453" s="455" t="n"/>
      <c r="AM3453" s="455" t="n"/>
      <c r="AN3453" s="455" t="n"/>
      <c r="AO3453" s="455" t="n"/>
      <c r="AP3453" s="455" t="n"/>
      <c r="AQ3453" s="455" t="n"/>
      <c r="AR3453" s="418" t="n"/>
      <c r="AS3453" s="418" t="n"/>
      <c r="AT3453" s="418" t="n"/>
    </row>
    <row r="3454">
      <c r="A3454" s="417" t="n">
        <v>3445</v>
      </c>
      <c r="B3454" s="418" t="inlineStr">
        <is>
          <t>Trucking Fee</t>
        </is>
      </c>
      <c r="C3454" s="418" t="inlineStr">
        <is>
          <t>ហាវតាយ អ៊ិនធើណេសិនណល ឡូជីស្ទីក ឯ.ក</t>
        </is>
      </c>
      <c r="D3454" s="418" t="inlineStr">
        <is>
          <t>K007-902202863</t>
        </is>
      </c>
      <c r="E3454" s="418" t="inlineStr">
        <is>
          <t>HT220051</t>
        </is>
      </c>
      <c r="F3454" s="419" t="n">
        <v>44865</v>
      </c>
      <c r="G3454" s="420" t="n">
        <v>252601</v>
      </c>
      <c r="H3454" s="418" t="n"/>
      <c r="I3454" s="455" t="n">
        <v>252601</v>
      </c>
      <c r="J3454" s="418">
        <f>IF(L3454&lt;&gt;"",L3454,K3454)</f>
        <v/>
      </c>
      <c r="K3454" s="418">
        <f>IF(AND(T3454=TRUE, U3454=TRUE, V3454=TRUE), IF(W3454&lt;-0.05, "អនុញ្ញាត (អ្នកផ្គត់ផ្គង់ប្រកាសខ្វះ)", "បានប្រកាស (អនុញ្ញាត)"), IF(AND(T3454=FALSE, U3454=FALSE, V3454=FALSE), "ព្យួរទុក (មិនមានទិន្នន័យ)", "ប្រកាសខុស (ព្យួរទុក)"))</f>
        <v/>
      </c>
      <c r="L3454" s="418" t="inlineStr"/>
      <c r="M3454" s="418" t="inlineStr"/>
      <c r="N3454" s="455" t="n"/>
      <c r="O3454" s="455">
        <f>IF(W3454&lt;0,AI3454,I3454)</f>
        <v/>
      </c>
      <c r="P3454" s="455">
        <f>I3454-O3454</f>
        <v/>
      </c>
      <c r="Q3454" s="418" t="n"/>
      <c r="R3454" s="418" t="inlineStr">
        <is>
          <t>HT220051</t>
        </is>
      </c>
      <c r="S3454" s="418" t="inlineStr"/>
      <c r="T3454" s="418">
        <f>R3454=S3454</f>
        <v/>
      </c>
      <c r="U3454" s="418">
        <f>AND(MONTH(F3454)=MONTH(Y3454), YEAR(F3454)=YEAR(Y3454))</f>
        <v/>
      </c>
      <c r="V3454" s="418">
        <f>AND(AC3454&lt;&gt;"", 'Company information'!D$4&lt;&gt;"", RIGHT(SUBSTITUTE(AC3454,"-",""),9)=RIGHT(SUBSTITUTE('Company information'!D$4,"-",""),9))</f>
        <v/>
      </c>
      <c r="W3454" s="418">
        <f>AI3454-I3454</f>
        <v/>
      </c>
      <c r="X3454" s="455" t="n"/>
      <c r="Y3454" s="417" t="n"/>
      <c r="Z3454" s="418" t="n"/>
      <c r="AA3454" s="418" t="n"/>
      <c r="AB3454" s="418" t="n"/>
      <c r="AC3454" s="418" t="n"/>
      <c r="AD3454" s="418" t="n"/>
      <c r="AE3454" s="455" t="n"/>
      <c r="AF3454" s="455" t="n"/>
      <c r="AG3454" s="455" t="n"/>
      <c r="AH3454" s="455" t="n"/>
      <c r="AI3454" s="455" t="n"/>
      <c r="AJ3454" s="455" t="n"/>
      <c r="AK3454" s="455" t="n"/>
      <c r="AL3454" s="455" t="n"/>
      <c r="AM3454" s="455" t="n"/>
      <c r="AN3454" s="455" t="n"/>
      <c r="AO3454" s="455" t="n"/>
      <c r="AP3454" s="455" t="n"/>
      <c r="AQ3454" s="455" t="n"/>
      <c r="AR3454" s="418" t="n"/>
      <c r="AS3454" s="418" t="n"/>
      <c r="AT3454" s="418" t="n"/>
    </row>
    <row r="3455">
      <c r="A3455" s="417" t="n">
        <v>3446</v>
      </c>
      <c r="B3455" s="418" t="inlineStr">
        <is>
          <t>EIB</t>
        </is>
      </c>
      <c r="C3455" s="418" t="inlineStr">
        <is>
          <t>អេសអាយធីស៊ី ខិនថេនើរ ឡាញ (ខេមបូឌា)</t>
        </is>
      </c>
      <c r="D3455" s="418" t="inlineStr">
        <is>
          <t>L001-107035863</t>
        </is>
      </c>
      <c r="E3455" s="418" t="inlineStr">
        <is>
          <t>SITC2022-017948</t>
        </is>
      </c>
      <c r="F3455" s="419" t="n">
        <v>44571</v>
      </c>
      <c r="G3455" s="420" t="n">
        <v>227939</v>
      </c>
      <c r="H3455" s="418" t="n"/>
      <c r="I3455" s="455" t="n">
        <v>227939</v>
      </c>
      <c r="J3455" s="418">
        <f>IF(L3455&lt;&gt;"",L3455,K3455)</f>
        <v/>
      </c>
      <c r="K3455" s="418">
        <f>IF(AND(T3455=TRUE, U3455=TRUE, V3455=TRUE), IF(W3455&lt;-0.05, "អនុញ្ញាត (អ្នកផ្គត់ផ្គង់ប្រកាសខ្វះ)", "បានប្រកាស (អនុញ្ញាត)"), IF(AND(T3455=FALSE, U3455=FALSE, V3455=FALSE), "ព្យួរទុក (មិនមានទិន្នន័យ)", "ប្រកាសខុស (ព្យួរទុក)"))</f>
        <v/>
      </c>
      <c r="L3455" s="418" t="inlineStr"/>
      <c r="M3455" s="418" t="inlineStr"/>
      <c r="N3455" s="455" t="n"/>
      <c r="O3455" s="455">
        <f>IF(W3455&lt;0,AI3455,I3455)</f>
        <v/>
      </c>
      <c r="P3455" s="455">
        <f>I3455-O3455</f>
        <v/>
      </c>
      <c r="Q3455" s="418" t="n"/>
      <c r="R3455" s="418" t="inlineStr">
        <is>
          <t>SITC2022-017948</t>
        </is>
      </c>
      <c r="S3455" s="418" t="inlineStr"/>
      <c r="T3455" s="418">
        <f>R3455=S3455</f>
        <v/>
      </c>
      <c r="U3455" s="418">
        <f>AND(MONTH(F3455)=MONTH(Y3455), YEAR(F3455)=YEAR(Y3455))</f>
        <v/>
      </c>
      <c r="V3455" s="418">
        <f>AND(AC3455&lt;&gt;"", 'Company information'!D$4&lt;&gt;"", RIGHT(SUBSTITUTE(AC3455,"-",""),9)=RIGHT(SUBSTITUTE('Company information'!D$4,"-",""),9))</f>
        <v/>
      </c>
      <c r="W3455" s="418">
        <f>AI3455-I3455</f>
        <v/>
      </c>
      <c r="X3455" s="455" t="n"/>
      <c r="Y3455" s="417" t="n"/>
      <c r="Z3455" s="418" t="n"/>
      <c r="AA3455" s="418" t="n"/>
      <c r="AB3455" s="418" t="n"/>
      <c r="AC3455" s="418" t="n"/>
      <c r="AD3455" s="418" t="n"/>
      <c r="AE3455" s="455" t="n"/>
      <c r="AF3455" s="455" t="n"/>
      <c r="AG3455" s="455" t="n"/>
      <c r="AH3455" s="455" t="n"/>
      <c r="AI3455" s="455" t="n"/>
      <c r="AJ3455" s="455" t="n"/>
      <c r="AK3455" s="455" t="n"/>
      <c r="AL3455" s="455" t="n"/>
      <c r="AM3455" s="455" t="n"/>
      <c r="AN3455" s="455" t="n"/>
      <c r="AO3455" s="455" t="n"/>
      <c r="AP3455" s="455" t="n"/>
      <c r="AQ3455" s="455" t="n"/>
      <c r="AR3455" s="418" t="n"/>
      <c r="AS3455" s="418" t="n"/>
      <c r="AT3455" s="418" t="n"/>
    </row>
    <row r="3456">
      <c r="A3456" s="417" t="n">
        <v>3447</v>
      </c>
      <c r="B3456" s="418" t="inlineStr">
        <is>
          <t>Lift-On &amp; Lift-Off</t>
        </is>
      </c>
      <c r="C3456" s="418" t="inlineStr">
        <is>
          <t>កំពង់ផែស្វយ័តក្រុងព្រះសីហនុ</t>
        </is>
      </c>
      <c r="D3456" s="418" t="inlineStr">
        <is>
          <t>L001-100044638</t>
        </is>
      </c>
      <c r="E3456" s="418" t="inlineStr">
        <is>
          <t>155824</t>
        </is>
      </c>
      <c r="F3456" s="419" t="n">
        <v>44571</v>
      </c>
      <c r="G3456" s="420" t="n">
        <v>53032</v>
      </c>
      <c r="H3456" s="418" t="n"/>
      <c r="I3456" s="455" t="n">
        <v>53032</v>
      </c>
      <c r="J3456" s="418">
        <f>IF(L3456&lt;&gt;"",L3456,K3456)</f>
        <v/>
      </c>
      <c r="K3456" s="418">
        <f>IF(AND(T3456=TRUE, U3456=TRUE, V3456=TRUE), IF(W3456&lt;-0.05, "អនុញ្ញាត (អ្នកផ្គត់ផ្គង់ប្រកាសខ្វះ)", "បានប្រកាស (អនុញ្ញាត)"), IF(AND(T3456=FALSE, U3456=FALSE, V3456=FALSE), "ព្យួរទុក (មិនមានទិន្នន័យ)", "ប្រកាសខុស (ព្យួរទុក)"))</f>
        <v/>
      </c>
      <c r="L3456" s="418" t="inlineStr"/>
      <c r="M3456" s="418" t="inlineStr"/>
      <c r="N3456" s="455" t="n"/>
      <c r="O3456" s="455">
        <f>IF(W3456&lt;0,AI3456,I3456)</f>
        <v/>
      </c>
      <c r="P3456" s="455">
        <f>I3456-O3456</f>
        <v/>
      </c>
      <c r="Q3456" s="418" t="n"/>
      <c r="R3456" s="418" t="inlineStr">
        <is>
          <t>155824</t>
        </is>
      </c>
      <c r="S3456" s="418" t="inlineStr"/>
      <c r="T3456" s="418">
        <f>R3456=S3456</f>
        <v/>
      </c>
      <c r="U3456" s="418">
        <f>AND(MONTH(F3456)=MONTH(Y3456), YEAR(F3456)=YEAR(Y3456))</f>
        <v/>
      </c>
      <c r="V3456" s="418">
        <f>AND(AC3456&lt;&gt;"", 'Company information'!D$4&lt;&gt;"", RIGHT(SUBSTITUTE(AC3456,"-",""),9)=RIGHT(SUBSTITUTE('Company information'!D$4,"-",""),9))</f>
        <v/>
      </c>
      <c r="W3456" s="418">
        <f>AI3456-I3456</f>
        <v/>
      </c>
      <c r="X3456" s="455" t="n"/>
      <c r="Y3456" s="417" t="n"/>
      <c r="Z3456" s="418" t="n"/>
      <c r="AA3456" s="418" t="n"/>
      <c r="AB3456" s="418" t="n"/>
      <c r="AC3456" s="418" t="n"/>
      <c r="AD3456" s="418" t="n"/>
      <c r="AE3456" s="455" t="n"/>
      <c r="AF3456" s="455" t="n"/>
      <c r="AG3456" s="455" t="n"/>
      <c r="AH3456" s="455" t="n"/>
      <c r="AI3456" s="455" t="n"/>
      <c r="AJ3456" s="455" t="n"/>
      <c r="AK3456" s="455" t="n"/>
      <c r="AL3456" s="455" t="n"/>
      <c r="AM3456" s="455" t="n"/>
      <c r="AN3456" s="455" t="n"/>
      <c r="AO3456" s="455" t="n"/>
      <c r="AP3456" s="455" t="n"/>
      <c r="AQ3456" s="455" t="n"/>
      <c r="AR3456" s="418" t="n"/>
      <c r="AS3456" s="418" t="n"/>
      <c r="AT3456" s="418" t="n"/>
    </row>
    <row r="3457">
      <c r="A3457" s="417" t="n">
        <v>3448</v>
      </c>
      <c r="B3457" s="418" t="inlineStr">
        <is>
          <t>Trucking Fee</t>
        </is>
      </c>
      <c r="C3457" s="418" t="inlineStr">
        <is>
          <t>ហាវតាយ អ៊ិនធើណេសិនណល ឡូជីស្ទីក ឯ.ក</t>
        </is>
      </c>
      <c r="D3457" s="418" t="inlineStr">
        <is>
          <t>K007-902202863</t>
        </is>
      </c>
      <c r="E3457" s="418" t="inlineStr">
        <is>
          <t>HT220050</t>
        </is>
      </c>
      <c r="F3457" s="419" t="n">
        <v>44865</v>
      </c>
      <c r="G3457" s="420" t="n">
        <v>252601</v>
      </c>
      <c r="H3457" s="418" t="n"/>
      <c r="I3457" s="455" t="n">
        <v>252601</v>
      </c>
      <c r="J3457" s="418">
        <f>IF(L3457&lt;&gt;"",L3457,K3457)</f>
        <v/>
      </c>
      <c r="K3457" s="418">
        <f>IF(AND(T3457=TRUE, U3457=TRUE, V3457=TRUE), IF(W3457&lt;-0.05, "អនុញ្ញាត (អ្នកផ្គត់ផ្គង់ប្រកាសខ្វះ)", "បានប្រកាស (អនុញ្ញាត)"), IF(AND(T3457=FALSE, U3457=FALSE, V3457=FALSE), "ព្យួរទុក (មិនមានទិន្នន័យ)", "ប្រកាសខុស (ព្យួរទុក)"))</f>
        <v/>
      </c>
      <c r="L3457" s="418" t="inlineStr"/>
      <c r="M3457" s="418" t="inlineStr"/>
      <c r="N3457" s="455" t="n"/>
      <c r="O3457" s="455">
        <f>IF(W3457&lt;0,AI3457,I3457)</f>
        <v/>
      </c>
      <c r="P3457" s="455">
        <f>I3457-O3457</f>
        <v/>
      </c>
      <c r="Q3457" s="418" t="n"/>
      <c r="R3457" s="418" t="inlineStr">
        <is>
          <t>HT220050</t>
        </is>
      </c>
      <c r="S3457" s="418" t="inlineStr"/>
      <c r="T3457" s="418">
        <f>R3457=S3457</f>
        <v/>
      </c>
      <c r="U3457" s="418">
        <f>AND(MONTH(F3457)=MONTH(Y3457), YEAR(F3457)=YEAR(Y3457))</f>
        <v/>
      </c>
      <c r="V3457" s="418">
        <f>AND(AC3457&lt;&gt;"", 'Company information'!D$4&lt;&gt;"", RIGHT(SUBSTITUTE(AC3457,"-",""),9)=RIGHT(SUBSTITUTE('Company information'!D$4,"-",""),9))</f>
        <v/>
      </c>
      <c r="W3457" s="418">
        <f>AI3457-I3457</f>
        <v/>
      </c>
      <c r="X3457" s="455" t="n"/>
      <c r="Y3457" s="417" t="n"/>
      <c r="Z3457" s="418" t="n"/>
      <c r="AA3457" s="418" t="n"/>
      <c r="AB3457" s="418" t="n"/>
      <c r="AC3457" s="418" t="n"/>
      <c r="AD3457" s="418" t="n"/>
      <c r="AE3457" s="455" t="n"/>
      <c r="AF3457" s="455" t="n"/>
      <c r="AG3457" s="455" t="n"/>
      <c r="AH3457" s="455" t="n"/>
      <c r="AI3457" s="455" t="n"/>
      <c r="AJ3457" s="455" t="n"/>
      <c r="AK3457" s="455" t="n"/>
      <c r="AL3457" s="455" t="n"/>
      <c r="AM3457" s="455" t="n"/>
      <c r="AN3457" s="455" t="n"/>
      <c r="AO3457" s="455" t="n"/>
      <c r="AP3457" s="455" t="n"/>
      <c r="AQ3457" s="455" t="n"/>
      <c r="AR3457" s="418" t="n"/>
      <c r="AS3457" s="418" t="n"/>
      <c r="AT3457" s="418" t="n"/>
    </row>
    <row r="3458">
      <c r="A3458" s="417" t="n">
        <v>3449</v>
      </c>
      <c r="B3458" s="418" t="inlineStr">
        <is>
          <t>EIB</t>
        </is>
      </c>
      <c r="C3458" s="418" t="inlineStr">
        <is>
          <t>អេសអាយធីស៊ី ខិនថេនើរ ឡាញ (ខេមបូឌា)</t>
        </is>
      </c>
      <c r="D3458" s="418" t="inlineStr">
        <is>
          <t>L001-107035863</t>
        </is>
      </c>
      <c r="E3458" s="418" t="inlineStr">
        <is>
          <t>SITC2022-020388</t>
        </is>
      </c>
      <c r="F3458" s="419" t="n">
        <v>44571</v>
      </c>
      <c r="G3458" s="420" t="n">
        <v>641282</v>
      </c>
      <c r="H3458" s="418" t="n"/>
      <c r="I3458" s="455" t="n">
        <v>641282</v>
      </c>
      <c r="J3458" s="418">
        <f>IF(L3458&lt;&gt;"",L3458,K3458)</f>
        <v/>
      </c>
      <c r="K3458" s="418">
        <f>IF(AND(T3458=TRUE, U3458=TRUE, V3458=TRUE), IF(W3458&lt;-0.05, "អនុញ្ញាត (អ្នកផ្គត់ផ្គង់ប្រកាសខ្វះ)", "បានប្រកាស (អនុញ្ញាត)"), IF(AND(T3458=FALSE, U3458=FALSE, V3458=FALSE), "ព្យួរទុក (មិនមានទិន្នន័យ)", "ប្រកាសខុស (ព្យួរទុក)"))</f>
        <v/>
      </c>
      <c r="L3458" s="418" t="inlineStr"/>
      <c r="M3458" s="418" t="inlineStr"/>
      <c r="N3458" s="455" t="n"/>
      <c r="O3458" s="455">
        <f>IF(W3458&lt;0,AI3458,I3458)</f>
        <v/>
      </c>
      <c r="P3458" s="455">
        <f>I3458-O3458</f>
        <v/>
      </c>
      <c r="Q3458" s="418" t="n"/>
      <c r="R3458" s="418" t="inlineStr">
        <is>
          <t>SITC2022-020388</t>
        </is>
      </c>
      <c r="S3458" s="418" t="inlineStr"/>
      <c r="T3458" s="418">
        <f>R3458=S3458</f>
        <v/>
      </c>
      <c r="U3458" s="418">
        <f>AND(MONTH(F3458)=MONTH(Y3458), YEAR(F3458)=YEAR(Y3458))</f>
        <v/>
      </c>
      <c r="V3458" s="418">
        <f>AND(AC3458&lt;&gt;"", 'Company information'!D$4&lt;&gt;"", RIGHT(SUBSTITUTE(AC3458,"-",""),9)=RIGHT(SUBSTITUTE('Company information'!D$4,"-",""),9))</f>
        <v/>
      </c>
      <c r="W3458" s="418">
        <f>AI3458-I3458</f>
        <v/>
      </c>
      <c r="X3458" s="455" t="n"/>
      <c r="Y3458" s="417" t="n"/>
      <c r="Z3458" s="418" t="n"/>
      <c r="AA3458" s="418" t="n"/>
      <c r="AB3458" s="418" t="n"/>
      <c r="AC3458" s="418" t="n"/>
      <c r="AD3458" s="418" t="n"/>
      <c r="AE3458" s="455" t="n"/>
      <c r="AF3458" s="455" t="n"/>
      <c r="AG3458" s="455" t="n"/>
      <c r="AH3458" s="455" t="n"/>
      <c r="AI3458" s="455" t="n"/>
      <c r="AJ3458" s="455" t="n"/>
      <c r="AK3458" s="455" t="n"/>
      <c r="AL3458" s="455" t="n"/>
      <c r="AM3458" s="455" t="n"/>
      <c r="AN3458" s="455" t="n"/>
      <c r="AO3458" s="455" t="n"/>
      <c r="AP3458" s="455" t="n"/>
      <c r="AQ3458" s="455" t="n"/>
      <c r="AR3458" s="418" t="n"/>
      <c r="AS3458" s="418" t="n"/>
      <c r="AT3458" s="418" t="n"/>
    </row>
    <row r="3459">
      <c r="A3459" s="417" t="n">
        <v>3450</v>
      </c>
      <c r="B3459" s="418" t="inlineStr">
        <is>
          <t>EIB</t>
        </is>
      </c>
      <c r="C3459" s="418" t="inlineStr">
        <is>
          <t>អេសអាយធីស៊ី ខិនថេនើរ ឡាញ (ខេមបូឌា)</t>
        </is>
      </c>
      <c r="D3459" s="418" t="inlineStr">
        <is>
          <t>L001-107035863</t>
        </is>
      </c>
      <c r="E3459" s="418" t="inlineStr">
        <is>
          <t>SITC2022-020650</t>
        </is>
      </c>
      <c r="F3459" s="419" t="n">
        <v>44571</v>
      </c>
      <c r="G3459" s="420" t="n">
        <v>262065</v>
      </c>
      <c r="H3459" s="418" t="n"/>
      <c r="I3459" s="455" t="n">
        <v>262065</v>
      </c>
      <c r="J3459" s="418">
        <f>IF(L3459&lt;&gt;"",L3459,K3459)</f>
        <v/>
      </c>
      <c r="K3459" s="418">
        <f>IF(AND(T3459=TRUE, U3459=TRUE, V3459=TRUE), IF(W3459&lt;-0.05, "អនុញ្ញាត (អ្នកផ្គត់ផ្គង់ប្រកាសខ្វះ)", "បានប្រកាស (អនុញ្ញាត)"), IF(AND(T3459=FALSE, U3459=FALSE, V3459=FALSE), "ព្យួរទុក (មិនមានទិន្នន័យ)", "ប្រកាសខុស (ព្យួរទុក)"))</f>
        <v/>
      </c>
      <c r="L3459" s="418" t="inlineStr"/>
      <c r="M3459" s="418" t="inlineStr"/>
      <c r="N3459" s="455" t="n"/>
      <c r="O3459" s="455">
        <f>IF(W3459&lt;0,AI3459,I3459)</f>
        <v/>
      </c>
      <c r="P3459" s="455">
        <f>I3459-O3459</f>
        <v/>
      </c>
      <c r="Q3459" s="418" t="n"/>
      <c r="R3459" s="418" t="inlineStr">
        <is>
          <t>SITC2022-020650</t>
        </is>
      </c>
      <c r="S3459" s="418" t="inlineStr"/>
      <c r="T3459" s="418">
        <f>R3459=S3459</f>
        <v/>
      </c>
      <c r="U3459" s="418">
        <f>AND(MONTH(F3459)=MONTH(Y3459), YEAR(F3459)=YEAR(Y3459))</f>
        <v/>
      </c>
      <c r="V3459" s="418">
        <f>AND(AC3459&lt;&gt;"", 'Company information'!D$4&lt;&gt;"", RIGHT(SUBSTITUTE(AC3459,"-",""),9)=RIGHT(SUBSTITUTE('Company information'!D$4,"-",""),9))</f>
        <v/>
      </c>
      <c r="W3459" s="418">
        <f>AI3459-I3459</f>
        <v/>
      </c>
      <c r="X3459" s="455" t="n"/>
      <c r="Y3459" s="417" t="n"/>
      <c r="Z3459" s="418" t="n"/>
      <c r="AA3459" s="418" t="n"/>
      <c r="AB3459" s="418" t="n"/>
      <c r="AC3459" s="418" t="n"/>
      <c r="AD3459" s="418" t="n"/>
      <c r="AE3459" s="455" t="n"/>
      <c r="AF3459" s="455" t="n"/>
      <c r="AG3459" s="455" t="n"/>
      <c r="AH3459" s="455" t="n"/>
      <c r="AI3459" s="455" t="n"/>
      <c r="AJ3459" s="455" t="n"/>
      <c r="AK3459" s="455" t="n"/>
      <c r="AL3459" s="455" t="n"/>
      <c r="AM3459" s="455" t="n"/>
      <c r="AN3459" s="455" t="n"/>
      <c r="AO3459" s="455" t="n"/>
      <c r="AP3459" s="455" t="n"/>
      <c r="AQ3459" s="455" t="n"/>
      <c r="AR3459" s="418" t="n"/>
      <c r="AS3459" s="418" t="n"/>
      <c r="AT3459" s="418" t="n"/>
    </row>
    <row r="3460">
      <c r="A3460" s="417" t="n">
        <v>3451</v>
      </c>
      <c r="B3460" s="418" t="inlineStr">
        <is>
          <t>Lift-On &amp; Lift-Off</t>
        </is>
      </c>
      <c r="C3460" s="418" t="inlineStr">
        <is>
          <t>កំពង់ផែស្វយ័តក្រុងព្រះសីហនុ</t>
        </is>
      </c>
      <c r="D3460" s="418" t="inlineStr">
        <is>
          <t>L001-100044638</t>
        </is>
      </c>
      <c r="E3460" s="418" t="inlineStr">
        <is>
          <t>175652</t>
        </is>
      </c>
      <c r="F3460" s="419" t="n">
        <v>44661</v>
      </c>
      <c r="G3460" s="420" t="n">
        <v>47093</v>
      </c>
      <c r="H3460" s="418" t="n"/>
      <c r="I3460" s="455" t="n">
        <v>47093</v>
      </c>
      <c r="J3460" s="418">
        <f>IF(L3460&lt;&gt;"",L3460,K3460)</f>
        <v/>
      </c>
      <c r="K3460" s="418">
        <f>IF(AND(T3460=TRUE, U3460=TRUE, V3460=TRUE), IF(W3460&lt;-0.05, "អនុញ្ញាត (អ្នកផ្គត់ផ្គង់ប្រកាសខ្វះ)", "បានប្រកាស (អនុញ្ញាត)"), IF(AND(T3460=FALSE, U3460=FALSE, V3460=FALSE), "ព្យួរទុក (មិនមានទិន្នន័យ)", "ប្រកាសខុស (ព្យួរទុក)"))</f>
        <v/>
      </c>
      <c r="L3460" s="418" t="inlineStr"/>
      <c r="M3460" s="418" t="inlineStr"/>
      <c r="N3460" s="455" t="n"/>
      <c r="O3460" s="455">
        <f>IF(W3460&lt;0,AI3460,I3460)</f>
        <v/>
      </c>
      <c r="P3460" s="455">
        <f>I3460-O3460</f>
        <v/>
      </c>
      <c r="Q3460" s="418" t="n"/>
      <c r="R3460" s="418" t="inlineStr">
        <is>
          <t>175652</t>
        </is>
      </c>
      <c r="S3460" s="418" t="inlineStr"/>
      <c r="T3460" s="418">
        <f>R3460=S3460</f>
        <v/>
      </c>
      <c r="U3460" s="418">
        <f>AND(MONTH(F3460)=MONTH(Y3460), YEAR(F3460)=YEAR(Y3460))</f>
        <v/>
      </c>
      <c r="V3460" s="418">
        <f>AND(AC3460&lt;&gt;"", 'Company information'!D$4&lt;&gt;"", RIGHT(SUBSTITUTE(AC3460,"-",""),9)=RIGHT(SUBSTITUTE('Company information'!D$4,"-",""),9))</f>
        <v/>
      </c>
      <c r="W3460" s="418">
        <f>AI3460-I3460</f>
        <v/>
      </c>
      <c r="X3460" s="455" t="n"/>
      <c r="Y3460" s="417" t="n"/>
      <c r="Z3460" s="418" t="n"/>
      <c r="AA3460" s="418" t="n"/>
      <c r="AB3460" s="418" t="n"/>
      <c r="AC3460" s="418" t="n"/>
      <c r="AD3460" s="418" t="n"/>
      <c r="AE3460" s="455" t="n"/>
      <c r="AF3460" s="455" t="n"/>
      <c r="AG3460" s="455" t="n"/>
      <c r="AH3460" s="455" t="n"/>
      <c r="AI3460" s="455" t="n"/>
      <c r="AJ3460" s="455" t="n"/>
      <c r="AK3460" s="455" t="n"/>
      <c r="AL3460" s="455" t="n"/>
      <c r="AM3460" s="455" t="n"/>
      <c r="AN3460" s="455" t="n"/>
      <c r="AO3460" s="455" t="n"/>
      <c r="AP3460" s="455" t="n"/>
      <c r="AQ3460" s="455" t="n"/>
      <c r="AR3460" s="418" t="n"/>
      <c r="AS3460" s="418" t="n"/>
      <c r="AT3460" s="418" t="n"/>
    </row>
    <row r="3461">
      <c r="A3461" s="417" t="n">
        <v>3452</v>
      </c>
      <c r="B3461" s="418" t="inlineStr">
        <is>
          <t>Trucking Fee</t>
        </is>
      </c>
      <c r="C3461" s="418" t="inlineStr">
        <is>
          <t>ហាវតាយ អ៊ិនធើណេសិនណល ឡូជីស្ទីក ឯ.ក</t>
        </is>
      </c>
      <c r="D3461" s="418" t="inlineStr">
        <is>
          <t>K007-902202863</t>
        </is>
      </c>
      <c r="E3461" s="418" t="inlineStr">
        <is>
          <t>HT220049</t>
        </is>
      </c>
      <c r="F3461" s="419" t="n">
        <v>44865</v>
      </c>
      <c r="G3461" s="420" t="n">
        <v>488638</v>
      </c>
      <c r="H3461" s="418" t="n"/>
      <c r="I3461" s="455" t="n">
        <v>488638</v>
      </c>
      <c r="J3461" s="418">
        <f>IF(L3461&lt;&gt;"",L3461,K3461)</f>
        <v/>
      </c>
      <c r="K3461" s="418">
        <f>IF(AND(T3461=TRUE, U3461=TRUE, V3461=TRUE), IF(W3461&lt;-0.05, "អនុញ្ញាត (អ្នកផ្គត់ផ្គង់ប្រកាសខ្វះ)", "បានប្រកាស (អនុញ្ញាត)"), IF(AND(T3461=FALSE, U3461=FALSE, V3461=FALSE), "ព្យួរទុក (មិនមានទិន្នន័យ)", "ប្រកាសខុស (ព្យួរទុក)"))</f>
        <v/>
      </c>
      <c r="L3461" s="418" t="inlineStr"/>
      <c r="M3461" s="418" t="inlineStr"/>
      <c r="N3461" s="455" t="n"/>
      <c r="O3461" s="455">
        <f>IF(W3461&lt;0,AI3461,I3461)</f>
        <v/>
      </c>
      <c r="P3461" s="455">
        <f>I3461-O3461</f>
        <v/>
      </c>
      <c r="Q3461" s="418" t="n"/>
      <c r="R3461" s="418" t="inlineStr">
        <is>
          <t>HT220049</t>
        </is>
      </c>
      <c r="S3461" s="418" t="inlineStr"/>
      <c r="T3461" s="418">
        <f>R3461=S3461</f>
        <v/>
      </c>
      <c r="U3461" s="418">
        <f>AND(MONTH(F3461)=MONTH(Y3461), YEAR(F3461)=YEAR(Y3461))</f>
        <v/>
      </c>
      <c r="V3461" s="418">
        <f>AND(AC3461&lt;&gt;"", 'Company information'!D$4&lt;&gt;"", RIGHT(SUBSTITUTE(AC3461,"-",""),9)=RIGHT(SUBSTITUTE('Company information'!D$4,"-",""),9))</f>
        <v/>
      </c>
      <c r="W3461" s="418">
        <f>AI3461-I3461</f>
        <v/>
      </c>
      <c r="X3461" s="455" t="n"/>
      <c r="Y3461" s="417" t="n"/>
      <c r="Z3461" s="418" t="n"/>
      <c r="AA3461" s="418" t="n"/>
      <c r="AB3461" s="418" t="n"/>
      <c r="AC3461" s="418" t="n"/>
      <c r="AD3461" s="418" t="n"/>
      <c r="AE3461" s="455" t="n"/>
      <c r="AF3461" s="455" t="n"/>
      <c r="AG3461" s="455" t="n"/>
      <c r="AH3461" s="455" t="n"/>
      <c r="AI3461" s="455" t="n"/>
      <c r="AJ3461" s="455" t="n"/>
      <c r="AK3461" s="455" t="n"/>
      <c r="AL3461" s="455" t="n"/>
      <c r="AM3461" s="455" t="n"/>
      <c r="AN3461" s="455" t="n"/>
      <c r="AO3461" s="455" t="n"/>
      <c r="AP3461" s="455" t="n"/>
      <c r="AQ3461" s="455" t="n"/>
      <c r="AR3461" s="418" t="n"/>
      <c r="AS3461" s="418" t="n"/>
      <c r="AT3461" s="418" t="n"/>
    </row>
    <row r="3462">
      <c r="A3462" s="417" t="n">
        <v>3453</v>
      </c>
      <c r="B3462" s="418" t="inlineStr">
        <is>
          <t>Lift-On &amp; Lift-Off</t>
        </is>
      </c>
      <c r="C3462" s="418" t="inlineStr">
        <is>
          <t>កំពង់ផែស្វយ័តក្រុងព្រះសីហនុ</t>
        </is>
      </c>
      <c r="D3462" s="418" t="inlineStr">
        <is>
          <t>L001-100044638</t>
        </is>
      </c>
      <c r="E3462" s="418" t="inlineStr">
        <is>
          <t>172908</t>
        </is>
      </c>
      <c r="F3462" s="419" t="n">
        <v>44571</v>
      </c>
      <c r="G3462" s="420" t="n">
        <v>107663</v>
      </c>
      <c r="H3462" s="418" t="n"/>
      <c r="I3462" s="455" t="n">
        <v>107663</v>
      </c>
      <c r="J3462" s="418">
        <f>IF(L3462&lt;&gt;"",L3462,K3462)</f>
        <v/>
      </c>
      <c r="K3462" s="418">
        <f>IF(AND(T3462=TRUE, U3462=TRUE, V3462=TRUE), IF(W3462&lt;-0.05, "អនុញ្ញាត (អ្នកផ្គត់ផ្គង់ប្រកាសខ្វះ)", "បានប្រកាស (អនុញ្ញាត)"), IF(AND(T3462=FALSE, U3462=FALSE, V3462=FALSE), "ព្យួរទុក (មិនមានទិន្នន័យ)", "ប្រកាសខុស (ព្យួរទុក)"))</f>
        <v/>
      </c>
      <c r="L3462" s="418" t="inlineStr"/>
      <c r="M3462" s="418" t="inlineStr"/>
      <c r="N3462" s="455" t="n"/>
      <c r="O3462" s="455">
        <f>IF(W3462&lt;0,AI3462,I3462)</f>
        <v/>
      </c>
      <c r="P3462" s="455">
        <f>I3462-O3462</f>
        <v/>
      </c>
      <c r="Q3462" s="418" t="n"/>
      <c r="R3462" s="418" t="inlineStr">
        <is>
          <t>172908</t>
        </is>
      </c>
      <c r="S3462" s="418" t="inlineStr"/>
      <c r="T3462" s="418">
        <f>R3462=S3462</f>
        <v/>
      </c>
      <c r="U3462" s="418">
        <f>AND(MONTH(F3462)=MONTH(Y3462), YEAR(F3462)=YEAR(Y3462))</f>
        <v/>
      </c>
      <c r="V3462" s="418">
        <f>AND(AC3462&lt;&gt;"", 'Company information'!D$4&lt;&gt;"", RIGHT(SUBSTITUTE(AC3462,"-",""),9)=RIGHT(SUBSTITUTE('Company information'!D$4,"-",""),9))</f>
        <v/>
      </c>
      <c r="W3462" s="418">
        <f>AI3462-I3462</f>
        <v/>
      </c>
      <c r="X3462" s="455" t="n"/>
      <c r="Y3462" s="417" t="n"/>
      <c r="Z3462" s="418" t="n"/>
      <c r="AA3462" s="418" t="n"/>
      <c r="AB3462" s="418" t="n"/>
      <c r="AC3462" s="418" t="n"/>
      <c r="AD3462" s="418" t="n"/>
      <c r="AE3462" s="455" t="n"/>
      <c r="AF3462" s="455" t="n"/>
      <c r="AG3462" s="455" t="n"/>
      <c r="AH3462" s="455" t="n"/>
      <c r="AI3462" s="455" t="n"/>
      <c r="AJ3462" s="455" t="n"/>
      <c r="AK3462" s="455" t="n"/>
      <c r="AL3462" s="455" t="n"/>
      <c r="AM3462" s="455" t="n"/>
      <c r="AN3462" s="455" t="n"/>
      <c r="AO3462" s="455" t="n"/>
      <c r="AP3462" s="455" t="n"/>
      <c r="AQ3462" s="455" t="n"/>
      <c r="AR3462" s="418" t="n"/>
      <c r="AS3462" s="418" t="n"/>
      <c r="AT3462" s="418" t="n"/>
    </row>
    <row r="3463">
      <c r="A3463" s="417" t="n">
        <v>3454</v>
      </c>
      <c r="B3463" s="418" t="inlineStr">
        <is>
          <t>Trucking Fee</t>
        </is>
      </c>
      <c r="C3463" s="418" t="inlineStr">
        <is>
          <t>ហាវតាយ អ៊ិនធើណេសិនណល ឡូជីស្ទីក ឯ.ក</t>
        </is>
      </c>
      <c r="D3463" s="418" t="inlineStr">
        <is>
          <t>K007-902202863</t>
        </is>
      </c>
      <c r="E3463" s="418" t="inlineStr">
        <is>
          <t>HT220048</t>
        </is>
      </c>
      <c r="F3463" s="419" t="n">
        <v>44865</v>
      </c>
      <c r="G3463" s="420" t="n">
        <v>757803</v>
      </c>
      <c r="H3463" s="418" t="n"/>
      <c r="I3463" s="455" t="n">
        <v>757803</v>
      </c>
      <c r="J3463" s="418">
        <f>IF(L3463&lt;&gt;"",L3463,K3463)</f>
        <v/>
      </c>
      <c r="K3463" s="418">
        <f>IF(AND(T3463=TRUE, U3463=TRUE, V3463=TRUE), IF(W3463&lt;-0.05, "អនុញ្ញាត (អ្នកផ្គត់ផ្គង់ប្រកាសខ្វះ)", "បានប្រកាស (អនុញ្ញាត)"), IF(AND(T3463=FALSE, U3463=FALSE, V3463=FALSE), "ព្យួរទុក (មិនមានទិន្នន័យ)", "ប្រកាសខុស (ព្យួរទុក)"))</f>
        <v/>
      </c>
      <c r="L3463" s="418" t="inlineStr"/>
      <c r="M3463" s="418" t="inlineStr"/>
      <c r="N3463" s="455" t="n"/>
      <c r="O3463" s="455">
        <f>IF(W3463&lt;0,AI3463,I3463)</f>
        <v/>
      </c>
      <c r="P3463" s="455">
        <f>I3463-O3463</f>
        <v/>
      </c>
      <c r="Q3463" s="418" t="n"/>
      <c r="R3463" s="418" t="inlineStr">
        <is>
          <t>HT220048</t>
        </is>
      </c>
      <c r="S3463" s="418" t="inlineStr"/>
      <c r="T3463" s="418">
        <f>R3463=S3463</f>
        <v/>
      </c>
      <c r="U3463" s="418">
        <f>AND(MONTH(F3463)=MONTH(Y3463), YEAR(F3463)=YEAR(Y3463))</f>
        <v/>
      </c>
      <c r="V3463" s="418">
        <f>AND(AC3463&lt;&gt;"", 'Company information'!D$4&lt;&gt;"", RIGHT(SUBSTITUTE(AC3463,"-",""),9)=RIGHT(SUBSTITUTE('Company information'!D$4,"-",""),9))</f>
        <v/>
      </c>
      <c r="W3463" s="418">
        <f>AI3463-I3463</f>
        <v/>
      </c>
      <c r="X3463" s="455" t="n"/>
      <c r="Y3463" s="417" t="n"/>
      <c r="Z3463" s="418" t="n"/>
      <c r="AA3463" s="418" t="n"/>
      <c r="AB3463" s="418" t="n"/>
      <c r="AC3463" s="418" t="n"/>
      <c r="AD3463" s="418" t="n"/>
      <c r="AE3463" s="455" t="n"/>
      <c r="AF3463" s="455" t="n"/>
      <c r="AG3463" s="455" t="n"/>
      <c r="AH3463" s="455" t="n"/>
      <c r="AI3463" s="455" t="n"/>
      <c r="AJ3463" s="455" t="n"/>
      <c r="AK3463" s="455" t="n"/>
      <c r="AL3463" s="455" t="n"/>
      <c r="AM3463" s="455" t="n"/>
      <c r="AN3463" s="455" t="n"/>
      <c r="AO3463" s="455" t="n"/>
      <c r="AP3463" s="455" t="n"/>
      <c r="AQ3463" s="455" t="n"/>
      <c r="AR3463" s="418" t="n"/>
      <c r="AS3463" s="418" t="n"/>
      <c r="AT3463" s="418" t="n"/>
    </row>
    <row r="3464">
      <c r="A3464" s="417" t="n">
        <v>3455</v>
      </c>
      <c r="B3464" s="418" t="inlineStr">
        <is>
          <t>EIB</t>
        </is>
      </c>
      <c r="C3464" s="418" t="inlineStr">
        <is>
          <t>អេសអាយធីស៊ី ខិនថេនើរ ឡាញ (ខេមបូឌា)</t>
        </is>
      </c>
      <c r="D3464" s="418" t="inlineStr">
        <is>
          <t>L001-107035863</t>
        </is>
      </c>
      <c r="E3464" s="418" t="inlineStr">
        <is>
          <t>SITC2022-019284</t>
        </is>
      </c>
      <c r="F3464" s="419" t="n">
        <v>44571</v>
      </c>
      <c r="G3464" s="420" t="n">
        <v>434977</v>
      </c>
      <c r="H3464" s="418" t="n"/>
      <c r="I3464" s="455" t="n">
        <v>434977</v>
      </c>
      <c r="J3464" s="418">
        <f>IF(L3464&lt;&gt;"",L3464,K3464)</f>
        <v/>
      </c>
      <c r="K3464" s="418">
        <f>IF(AND(T3464=TRUE, U3464=TRUE, V3464=TRUE), IF(W3464&lt;-0.05, "អនុញ្ញាត (អ្នកផ្គត់ផ្គង់ប្រកាសខ្វះ)", "បានប្រកាស (អនុញ្ញាត)"), IF(AND(T3464=FALSE, U3464=FALSE, V3464=FALSE), "ព្យួរទុក (មិនមានទិន្នន័យ)", "ប្រកាសខុស (ព្យួរទុក)"))</f>
        <v/>
      </c>
      <c r="L3464" s="418" t="inlineStr"/>
      <c r="M3464" s="418" t="inlineStr"/>
      <c r="N3464" s="455" t="n"/>
      <c r="O3464" s="455">
        <f>IF(W3464&lt;0,AI3464,I3464)</f>
        <v/>
      </c>
      <c r="P3464" s="455">
        <f>I3464-O3464</f>
        <v/>
      </c>
      <c r="Q3464" s="418" t="n"/>
      <c r="R3464" s="418" t="inlineStr">
        <is>
          <t>SITC2022-019284</t>
        </is>
      </c>
      <c r="S3464" s="418" t="inlineStr"/>
      <c r="T3464" s="418">
        <f>R3464=S3464</f>
        <v/>
      </c>
      <c r="U3464" s="418">
        <f>AND(MONTH(F3464)=MONTH(Y3464), YEAR(F3464)=YEAR(Y3464))</f>
        <v/>
      </c>
      <c r="V3464" s="418">
        <f>AND(AC3464&lt;&gt;"", 'Company information'!D$4&lt;&gt;"", RIGHT(SUBSTITUTE(AC3464,"-",""),9)=RIGHT(SUBSTITUTE('Company information'!D$4,"-",""),9))</f>
        <v/>
      </c>
      <c r="W3464" s="418">
        <f>AI3464-I3464</f>
        <v/>
      </c>
      <c r="X3464" s="455" t="n"/>
      <c r="Y3464" s="417" t="n"/>
      <c r="Z3464" s="418" t="n"/>
      <c r="AA3464" s="418" t="n"/>
      <c r="AB3464" s="418" t="n"/>
      <c r="AC3464" s="418" t="n"/>
      <c r="AD3464" s="418" t="n"/>
      <c r="AE3464" s="455" t="n"/>
      <c r="AF3464" s="455" t="n"/>
      <c r="AG3464" s="455" t="n"/>
      <c r="AH3464" s="455" t="n"/>
      <c r="AI3464" s="455" t="n"/>
      <c r="AJ3464" s="455" t="n"/>
      <c r="AK3464" s="455" t="n"/>
      <c r="AL3464" s="455" t="n"/>
      <c r="AM3464" s="455" t="n"/>
      <c r="AN3464" s="455" t="n"/>
      <c r="AO3464" s="455" t="n"/>
      <c r="AP3464" s="455" t="n"/>
      <c r="AQ3464" s="455" t="n"/>
      <c r="AR3464" s="418" t="n"/>
      <c r="AS3464" s="418" t="n"/>
      <c r="AT3464" s="418" t="n"/>
    </row>
    <row r="3465">
      <c r="A3465" s="417" t="n">
        <v>3456</v>
      </c>
      <c r="B3465" s="418" t="inlineStr">
        <is>
          <t>Lift-On &amp; Lift-Off</t>
        </is>
      </c>
      <c r="C3465" s="418" t="inlineStr">
        <is>
          <t>កំពង់ផែស្វយ័តក្រុងព្រះសីហនុ</t>
        </is>
      </c>
      <c r="D3465" s="418" t="inlineStr">
        <is>
          <t>L001-100044638</t>
        </is>
      </c>
      <c r="E3465" s="418" t="inlineStr">
        <is>
          <t>165180</t>
        </is>
      </c>
      <c r="F3465" s="419" t="n">
        <v>44571</v>
      </c>
      <c r="G3465" s="420" t="n">
        <v>106167</v>
      </c>
      <c r="H3465" s="418" t="n"/>
      <c r="I3465" s="455" t="n">
        <v>106167</v>
      </c>
      <c r="J3465" s="418">
        <f>IF(L3465&lt;&gt;"",L3465,K3465)</f>
        <v/>
      </c>
      <c r="K3465" s="418">
        <f>IF(AND(T3465=TRUE, U3465=TRUE, V3465=TRUE), IF(W3465&lt;-0.05, "អនុញ្ញាត (អ្នកផ្គត់ផ្គង់ប្រកាសខ្វះ)", "បានប្រកាស (អនុញ្ញាត)"), IF(AND(T3465=FALSE, U3465=FALSE, V3465=FALSE), "ព្យួរទុក (មិនមានទិន្នន័យ)", "ប្រកាសខុស (ព្យួរទុក)"))</f>
        <v/>
      </c>
      <c r="L3465" s="418" t="inlineStr"/>
      <c r="M3465" s="418" t="inlineStr"/>
      <c r="N3465" s="455" t="n"/>
      <c r="O3465" s="455">
        <f>IF(W3465&lt;0,AI3465,I3465)</f>
        <v/>
      </c>
      <c r="P3465" s="455">
        <f>I3465-O3465</f>
        <v/>
      </c>
      <c r="Q3465" s="418" t="n"/>
      <c r="R3465" s="418" t="inlineStr">
        <is>
          <t>165180</t>
        </is>
      </c>
      <c r="S3465" s="418" t="inlineStr"/>
      <c r="T3465" s="418">
        <f>R3465=S3465</f>
        <v/>
      </c>
      <c r="U3465" s="418">
        <f>AND(MONTH(F3465)=MONTH(Y3465), YEAR(F3465)=YEAR(Y3465))</f>
        <v/>
      </c>
      <c r="V3465" s="418">
        <f>AND(AC3465&lt;&gt;"", 'Company information'!D$4&lt;&gt;"", RIGHT(SUBSTITUTE(AC3465,"-",""),9)=RIGHT(SUBSTITUTE('Company information'!D$4,"-",""),9))</f>
        <v/>
      </c>
      <c r="W3465" s="418">
        <f>AI3465-I3465</f>
        <v/>
      </c>
      <c r="X3465" s="455" t="n"/>
      <c r="Y3465" s="417" t="n"/>
      <c r="Z3465" s="418" t="n"/>
      <c r="AA3465" s="418" t="n"/>
      <c r="AB3465" s="418" t="n"/>
      <c r="AC3465" s="418" t="n"/>
      <c r="AD3465" s="418" t="n"/>
      <c r="AE3465" s="455" t="n"/>
      <c r="AF3465" s="455" t="n"/>
      <c r="AG3465" s="455" t="n"/>
      <c r="AH3465" s="455" t="n"/>
      <c r="AI3465" s="455" t="n"/>
      <c r="AJ3465" s="455" t="n"/>
      <c r="AK3465" s="455" t="n"/>
      <c r="AL3465" s="455" t="n"/>
      <c r="AM3465" s="455" t="n"/>
      <c r="AN3465" s="455" t="n"/>
      <c r="AO3465" s="455" t="n"/>
      <c r="AP3465" s="455" t="n"/>
      <c r="AQ3465" s="455" t="n"/>
      <c r="AR3465" s="418" t="n"/>
      <c r="AS3465" s="418" t="n"/>
      <c r="AT3465" s="418" t="n"/>
    </row>
    <row r="3466">
      <c r="A3466" s="417" t="n">
        <v>3457</v>
      </c>
      <c r="B3466" s="418" t="inlineStr">
        <is>
          <t>Trucking Fee</t>
        </is>
      </c>
      <c r="C3466" s="418" t="inlineStr">
        <is>
          <t>ហាវតាយ អ៊ិនធើណេសិនណល ឡូជីស្ទីក ឯ.ក</t>
        </is>
      </c>
      <c r="D3466" s="418" t="inlineStr">
        <is>
          <t>K007-902202863</t>
        </is>
      </c>
      <c r="E3466" s="418" t="inlineStr">
        <is>
          <t>HT220047</t>
        </is>
      </c>
      <c r="F3466" s="419" t="n">
        <v>44865</v>
      </c>
      <c r="G3466" s="420" t="n">
        <v>505202</v>
      </c>
      <c r="H3466" s="418" t="n"/>
      <c r="I3466" s="455" t="n">
        <v>505202</v>
      </c>
      <c r="J3466" s="418">
        <f>IF(L3466&lt;&gt;"",L3466,K3466)</f>
        <v/>
      </c>
      <c r="K3466" s="418">
        <f>IF(AND(T3466=TRUE, U3466=TRUE, V3466=TRUE), IF(W3466&lt;-0.05, "អនុញ្ញាត (អ្នកផ្គត់ផ្គង់ប្រកាសខ្វះ)", "បានប្រកាស (អនុញ្ញាត)"), IF(AND(T3466=FALSE, U3466=FALSE, V3466=FALSE), "ព្យួរទុក (មិនមានទិន្នន័យ)", "ប្រកាសខុស (ព្យួរទុក)"))</f>
        <v/>
      </c>
      <c r="L3466" s="418" t="inlineStr"/>
      <c r="M3466" s="418" t="inlineStr"/>
      <c r="N3466" s="455" t="n"/>
      <c r="O3466" s="455">
        <f>IF(W3466&lt;0,AI3466,I3466)</f>
        <v/>
      </c>
      <c r="P3466" s="455">
        <f>I3466-O3466</f>
        <v/>
      </c>
      <c r="Q3466" s="418" t="n"/>
      <c r="R3466" s="418" t="inlineStr">
        <is>
          <t>HT220047</t>
        </is>
      </c>
      <c r="S3466" s="418" t="inlineStr"/>
      <c r="T3466" s="418">
        <f>R3466=S3466</f>
        <v/>
      </c>
      <c r="U3466" s="418">
        <f>AND(MONTH(F3466)=MONTH(Y3466), YEAR(F3466)=YEAR(Y3466))</f>
        <v/>
      </c>
      <c r="V3466" s="418">
        <f>AND(AC3466&lt;&gt;"", 'Company information'!D$4&lt;&gt;"", RIGHT(SUBSTITUTE(AC3466,"-",""),9)=RIGHT(SUBSTITUTE('Company information'!D$4,"-",""),9))</f>
        <v/>
      </c>
      <c r="W3466" s="418">
        <f>AI3466-I3466</f>
        <v/>
      </c>
      <c r="X3466" s="455" t="n"/>
      <c r="Y3466" s="417" t="n"/>
      <c r="Z3466" s="418" t="n"/>
      <c r="AA3466" s="418" t="n"/>
      <c r="AB3466" s="418" t="n"/>
      <c r="AC3466" s="418" t="n"/>
      <c r="AD3466" s="418" t="n"/>
      <c r="AE3466" s="455" t="n"/>
      <c r="AF3466" s="455" t="n"/>
      <c r="AG3466" s="455" t="n"/>
      <c r="AH3466" s="455" t="n"/>
      <c r="AI3466" s="455" t="n"/>
      <c r="AJ3466" s="455" t="n"/>
      <c r="AK3466" s="455" t="n"/>
      <c r="AL3466" s="455" t="n"/>
      <c r="AM3466" s="455" t="n"/>
      <c r="AN3466" s="455" t="n"/>
      <c r="AO3466" s="455" t="n"/>
      <c r="AP3466" s="455" t="n"/>
      <c r="AQ3466" s="455" t="n"/>
      <c r="AR3466" s="418" t="n"/>
      <c r="AS3466" s="418" t="n"/>
      <c r="AT3466" s="418" t="n"/>
    </row>
    <row r="3467">
      <c r="A3467" s="417" t="n">
        <v>3458</v>
      </c>
      <c r="B3467" s="418" t="inlineStr">
        <is>
          <t>EIB</t>
        </is>
      </c>
      <c r="C3467" s="418" t="inlineStr">
        <is>
          <t>អេសអាយធីស៊ី ខិនថេនើរ ឡាញ (ខេមបូឌា)</t>
        </is>
      </c>
      <c r="D3467" s="418" t="inlineStr">
        <is>
          <t>L001-107035863</t>
        </is>
      </c>
      <c r="E3467" s="418" t="inlineStr">
        <is>
          <t>SITC2022-021206</t>
        </is>
      </c>
      <c r="F3467" s="419" t="n">
        <v>44783</v>
      </c>
      <c r="G3467" s="420" t="n">
        <v>436031</v>
      </c>
      <c r="H3467" s="418" t="n"/>
      <c r="I3467" s="455" t="n">
        <v>436031</v>
      </c>
      <c r="J3467" s="418">
        <f>IF(L3467&lt;&gt;"",L3467,K3467)</f>
        <v/>
      </c>
      <c r="K3467" s="418">
        <f>IF(AND(T3467=TRUE, U3467=TRUE, V3467=TRUE), IF(W3467&lt;-0.05, "អនុញ្ញាត (អ្នកផ្គត់ផ្គង់ប្រកាសខ្វះ)", "បានប្រកាស (អនុញ្ញាត)"), IF(AND(T3467=FALSE, U3467=FALSE, V3467=FALSE), "ព្យួរទុក (មិនមានទិន្នន័យ)", "ប្រកាសខុស (ព្យួរទុក)"))</f>
        <v/>
      </c>
      <c r="L3467" s="418" t="inlineStr"/>
      <c r="M3467" s="418" t="inlineStr"/>
      <c r="N3467" s="455" t="n"/>
      <c r="O3467" s="455">
        <f>IF(W3467&lt;0,AI3467,I3467)</f>
        <v/>
      </c>
      <c r="P3467" s="455">
        <f>I3467-O3467</f>
        <v/>
      </c>
      <c r="Q3467" s="418" t="n"/>
      <c r="R3467" s="418" t="inlineStr">
        <is>
          <t>SITC2022-021206</t>
        </is>
      </c>
      <c r="S3467" s="418" t="inlineStr"/>
      <c r="T3467" s="418">
        <f>R3467=S3467</f>
        <v/>
      </c>
      <c r="U3467" s="418">
        <f>AND(MONTH(F3467)=MONTH(Y3467), YEAR(F3467)=YEAR(Y3467))</f>
        <v/>
      </c>
      <c r="V3467" s="418">
        <f>AND(AC3467&lt;&gt;"", 'Company information'!D$4&lt;&gt;"", RIGHT(SUBSTITUTE(AC3467,"-",""),9)=RIGHT(SUBSTITUTE('Company information'!D$4,"-",""),9))</f>
        <v/>
      </c>
      <c r="W3467" s="418">
        <f>AI3467-I3467</f>
        <v/>
      </c>
      <c r="X3467" s="455" t="n"/>
      <c r="Y3467" s="417" t="n"/>
      <c r="Z3467" s="418" t="n"/>
      <c r="AA3467" s="418" t="n"/>
      <c r="AB3467" s="418" t="n"/>
      <c r="AC3467" s="418" t="n"/>
      <c r="AD3467" s="418" t="n"/>
      <c r="AE3467" s="455" t="n"/>
      <c r="AF3467" s="455" t="n"/>
      <c r="AG3467" s="455" t="n"/>
      <c r="AH3467" s="455" t="n"/>
      <c r="AI3467" s="455" t="n"/>
      <c r="AJ3467" s="455" t="n"/>
      <c r="AK3467" s="455" t="n"/>
      <c r="AL3467" s="455" t="n"/>
      <c r="AM3467" s="455" t="n"/>
      <c r="AN3467" s="455" t="n"/>
      <c r="AO3467" s="455" t="n"/>
      <c r="AP3467" s="455" t="n"/>
      <c r="AQ3467" s="455" t="n"/>
      <c r="AR3467" s="418" t="n"/>
      <c r="AS3467" s="418" t="n"/>
      <c r="AT3467" s="418" t="n"/>
    </row>
    <row r="3468">
      <c r="A3468" s="417" t="n">
        <v>3459</v>
      </c>
      <c r="B3468" s="418" t="inlineStr">
        <is>
          <t>Lift-On &amp; Lift-Off</t>
        </is>
      </c>
      <c r="C3468" s="418" t="inlineStr">
        <is>
          <t>កំពង់ផែស្វយ័តក្រុងព្រះសីហនុ</t>
        </is>
      </c>
      <c r="D3468" s="418" t="inlineStr">
        <is>
          <t>L001-100044638</t>
        </is>
      </c>
      <c r="E3468" s="418" t="inlineStr">
        <is>
          <t>180297</t>
        </is>
      </c>
      <c r="F3468" s="419" t="n">
        <v>44905</v>
      </c>
      <c r="G3468" s="420" t="n">
        <v>71984</v>
      </c>
      <c r="H3468" s="418" t="n"/>
      <c r="I3468" s="455" t="n">
        <v>71984</v>
      </c>
      <c r="J3468" s="418">
        <f>IF(L3468&lt;&gt;"",L3468,K3468)</f>
        <v/>
      </c>
      <c r="K3468" s="418">
        <f>IF(AND(T3468=TRUE, U3468=TRUE, V3468=TRUE), IF(W3468&lt;-0.05, "អនុញ្ញាត (អ្នកផ្គត់ផ្គង់ប្រកាសខ្វះ)", "បានប្រកាស (អនុញ្ញាត)"), IF(AND(T3468=FALSE, U3468=FALSE, V3468=FALSE), "ព្យួរទុក (មិនមានទិន្នន័យ)", "ប្រកាសខុស (ព្យួរទុក)"))</f>
        <v/>
      </c>
      <c r="L3468" s="418" t="inlineStr"/>
      <c r="M3468" s="418" t="inlineStr"/>
      <c r="N3468" s="455" t="n"/>
      <c r="O3468" s="455">
        <f>IF(W3468&lt;0,AI3468,I3468)</f>
        <v/>
      </c>
      <c r="P3468" s="455">
        <f>I3468-O3468</f>
        <v/>
      </c>
      <c r="Q3468" s="418" t="n"/>
      <c r="R3468" s="418" t="inlineStr">
        <is>
          <t>180297</t>
        </is>
      </c>
      <c r="S3468" s="418" t="inlineStr"/>
      <c r="T3468" s="418">
        <f>R3468=S3468</f>
        <v/>
      </c>
      <c r="U3468" s="418">
        <f>AND(MONTH(F3468)=MONTH(Y3468), YEAR(F3468)=YEAR(Y3468))</f>
        <v/>
      </c>
      <c r="V3468" s="418">
        <f>AND(AC3468&lt;&gt;"", 'Company information'!D$4&lt;&gt;"", RIGHT(SUBSTITUTE(AC3468,"-",""),9)=RIGHT(SUBSTITUTE('Company information'!D$4,"-",""),9))</f>
        <v/>
      </c>
      <c r="W3468" s="418">
        <f>AI3468-I3468</f>
        <v/>
      </c>
      <c r="X3468" s="455" t="n"/>
      <c r="Y3468" s="417" t="n"/>
      <c r="Z3468" s="418" t="n"/>
      <c r="AA3468" s="418" t="n"/>
      <c r="AB3468" s="418" t="n"/>
      <c r="AC3468" s="418" t="n"/>
      <c r="AD3468" s="418" t="n"/>
      <c r="AE3468" s="455" t="n"/>
      <c r="AF3468" s="455" t="n"/>
      <c r="AG3468" s="455" t="n"/>
      <c r="AH3468" s="455" t="n"/>
      <c r="AI3468" s="455" t="n"/>
      <c r="AJ3468" s="455" t="n"/>
      <c r="AK3468" s="455" t="n"/>
      <c r="AL3468" s="455" t="n"/>
      <c r="AM3468" s="455" t="n"/>
      <c r="AN3468" s="455" t="n"/>
      <c r="AO3468" s="455" t="n"/>
      <c r="AP3468" s="455" t="n"/>
      <c r="AQ3468" s="455" t="n"/>
      <c r="AR3468" s="418" t="n"/>
      <c r="AS3468" s="418" t="n"/>
      <c r="AT3468" s="418" t="n"/>
    </row>
    <row r="3469">
      <c r="A3469" s="417" t="n">
        <v>3460</v>
      </c>
      <c r="B3469" s="418" t="inlineStr">
        <is>
          <t>Trucking Fee</t>
        </is>
      </c>
      <c r="C3469" s="418" t="inlineStr">
        <is>
          <t>ហាវតាយ អ៊ិនធើណេសិនណល ឡូជីស្ទីក ឯ.ក</t>
        </is>
      </c>
      <c r="D3469" s="418" t="inlineStr">
        <is>
          <t>K007-902202863</t>
        </is>
      </c>
      <c r="E3469" s="418" t="inlineStr">
        <is>
          <t>HT220044</t>
        </is>
      </c>
      <c r="F3469" s="419" t="n">
        <v>44865</v>
      </c>
      <c r="G3469" s="420" t="n">
        <v>505202</v>
      </c>
      <c r="H3469" s="418" t="n"/>
      <c r="I3469" s="455" t="n">
        <v>505202</v>
      </c>
      <c r="J3469" s="418">
        <f>IF(L3469&lt;&gt;"",L3469,K3469)</f>
        <v/>
      </c>
      <c r="K3469" s="418">
        <f>IF(AND(T3469=TRUE, U3469=TRUE, V3469=TRUE), IF(W3469&lt;-0.05, "អនុញ្ញាត (អ្នកផ្គត់ផ្គង់ប្រកាសខ្វះ)", "បានប្រកាស (អនុញ្ញាត)"), IF(AND(T3469=FALSE, U3469=FALSE, V3469=FALSE), "ព្យួរទុក (មិនមានទិន្នន័យ)", "ប្រកាសខុស (ព្យួរទុក)"))</f>
        <v/>
      </c>
      <c r="L3469" s="418" t="inlineStr"/>
      <c r="M3469" s="418" t="inlineStr"/>
      <c r="N3469" s="455" t="n"/>
      <c r="O3469" s="455">
        <f>IF(W3469&lt;0,AI3469,I3469)</f>
        <v/>
      </c>
      <c r="P3469" s="455">
        <f>I3469-O3469</f>
        <v/>
      </c>
      <c r="Q3469" s="418" t="n"/>
      <c r="R3469" s="418" t="inlineStr">
        <is>
          <t>HT220044</t>
        </is>
      </c>
      <c r="S3469" s="418" t="inlineStr"/>
      <c r="T3469" s="418">
        <f>R3469=S3469</f>
        <v/>
      </c>
      <c r="U3469" s="418">
        <f>AND(MONTH(F3469)=MONTH(Y3469), YEAR(F3469)=YEAR(Y3469))</f>
        <v/>
      </c>
      <c r="V3469" s="418">
        <f>AND(AC3469&lt;&gt;"", 'Company information'!D$4&lt;&gt;"", RIGHT(SUBSTITUTE(AC3469,"-",""),9)=RIGHT(SUBSTITUTE('Company information'!D$4,"-",""),9))</f>
        <v/>
      </c>
      <c r="W3469" s="418">
        <f>AI3469-I3469</f>
        <v/>
      </c>
      <c r="X3469" s="455" t="n"/>
      <c r="Y3469" s="417" t="n"/>
      <c r="Z3469" s="418" t="n"/>
      <c r="AA3469" s="418" t="n"/>
      <c r="AB3469" s="418" t="n"/>
      <c r="AC3469" s="418" t="n"/>
      <c r="AD3469" s="418" t="n"/>
      <c r="AE3469" s="455" t="n"/>
      <c r="AF3469" s="455" t="n"/>
      <c r="AG3469" s="455" t="n"/>
      <c r="AH3469" s="455" t="n"/>
      <c r="AI3469" s="455" t="n"/>
      <c r="AJ3469" s="455" t="n"/>
      <c r="AK3469" s="455" t="n"/>
      <c r="AL3469" s="455" t="n"/>
      <c r="AM3469" s="455" t="n"/>
      <c r="AN3469" s="455" t="n"/>
      <c r="AO3469" s="455" t="n"/>
      <c r="AP3469" s="455" t="n"/>
      <c r="AQ3469" s="455" t="n"/>
      <c r="AR3469" s="418" t="n"/>
      <c r="AS3469" s="418" t="n"/>
      <c r="AT3469" s="418" t="n"/>
    </row>
    <row r="3470">
      <c r="A3470" s="417" t="n">
        <v>3461</v>
      </c>
      <c r="B3470" s="418" t="inlineStr">
        <is>
          <t>Transportation fee</t>
        </is>
      </c>
      <c r="C3470" s="418" t="inlineStr">
        <is>
          <t>សូស៊ីយេតេ កុងសេស្យូនែរ ដឺ ឡាអេរ៉ូព័រ</t>
        </is>
      </c>
      <c r="D3470" s="418" t="inlineStr">
        <is>
          <t>L001-100047300</t>
        </is>
      </c>
      <c r="E3470" s="418" t="inlineStr">
        <is>
          <t>2200058879</t>
        </is>
      </c>
      <c r="F3470" s="419" t="n">
        <v>44852</v>
      </c>
      <c r="G3470" s="420" t="n">
        <v>8552</v>
      </c>
      <c r="H3470" s="418" t="n"/>
      <c r="I3470" s="455" t="n">
        <v>8552</v>
      </c>
      <c r="J3470" s="418">
        <f>IF(L3470&lt;&gt;"",L3470,K3470)</f>
        <v/>
      </c>
      <c r="K3470" s="418">
        <f>IF(AND(T3470=TRUE, U3470=TRUE, V3470=TRUE), IF(W3470&lt;-0.05, "អនុញ្ញាត (អ្នកផ្គត់ផ្គង់ប្រកាសខ្វះ)", "បានប្រកាស (អនុញ្ញាត)"), IF(AND(T3470=FALSE, U3470=FALSE, V3470=FALSE), "ព្យួរទុក (មិនមានទិន្នន័យ)", "ប្រកាសខុស (ព្យួរទុក)"))</f>
        <v/>
      </c>
      <c r="L3470" s="418" t="inlineStr"/>
      <c r="M3470" s="418" t="inlineStr"/>
      <c r="N3470" s="455" t="n"/>
      <c r="O3470" s="455">
        <f>IF(W3470&lt;0,AI3470,I3470)</f>
        <v/>
      </c>
      <c r="P3470" s="455">
        <f>I3470-O3470</f>
        <v/>
      </c>
      <c r="Q3470" s="418" t="n"/>
      <c r="R3470" s="418" t="inlineStr">
        <is>
          <t>2200058879</t>
        </is>
      </c>
      <c r="S3470" s="418" t="inlineStr"/>
      <c r="T3470" s="418">
        <f>R3470=S3470</f>
        <v/>
      </c>
      <c r="U3470" s="418">
        <f>AND(MONTH(F3470)=MONTH(Y3470), YEAR(F3470)=YEAR(Y3470))</f>
        <v/>
      </c>
      <c r="V3470" s="418">
        <f>AND(AC3470&lt;&gt;"", 'Company information'!D$4&lt;&gt;"", RIGHT(SUBSTITUTE(AC3470,"-",""),9)=RIGHT(SUBSTITUTE('Company information'!D$4,"-",""),9))</f>
        <v/>
      </c>
      <c r="W3470" s="418">
        <f>AI3470-I3470</f>
        <v/>
      </c>
      <c r="X3470" s="455" t="n"/>
      <c r="Y3470" s="417" t="n"/>
      <c r="Z3470" s="418" t="n"/>
      <c r="AA3470" s="418" t="n"/>
      <c r="AB3470" s="418" t="n"/>
      <c r="AC3470" s="418" t="n"/>
      <c r="AD3470" s="418" t="n"/>
      <c r="AE3470" s="455" t="n"/>
      <c r="AF3470" s="455" t="n"/>
      <c r="AG3470" s="455" t="n"/>
      <c r="AH3470" s="455" t="n"/>
      <c r="AI3470" s="455" t="n"/>
      <c r="AJ3470" s="455" t="n"/>
      <c r="AK3470" s="455" t="n"/>
      <c r="AL3470" s="455" t="n"/>
      <c r="AM3470" s="455" t="n"/>
      <c r="AN3470" s="455" t="n"/>
      <c r="AO3470" s="455" t="n"/>
      <c r="AP3470" s="455" t="n"/>
      <c r="AQ3470" s="455" t="n"/>
      <c r="AR3470" s="418" t="n"/>
      <c r="AS3470" s="418" t="n"/>
      <c r="AT3470" s="418" t="n"/>
    </row>
    <row r="3471">
      <c r="A3471" s="417" t="n">
        <v>3462</v>
      </c>
      <c r="B3471" s="418" t="inlineStr">
        <is>
          <t>Trucking Fee</t>
        </is>
      </c>
      <c r="C3471" s="418" t="inlineStr">
        <is>
          <t>ហាវតាយ អ៊ិនធើណេសិនណល ឡូជីស្ទីក ឯ.ក</t>
        </is>
      </c>
      <c r="D3471" s="418" t="inlineStr">
        <is>
          <t>K007-902202863</t>
        </is>
      </c>
      <c r="E3471" s="418" t="inlineStr">
        <is>
          <t>HT220043</t>
        </is>
      </c>
      <c r="F3471" s="419" t="n">
        <v>44865</v>
      </c>
      <c r="G3471" s="420" t="n">
        <v>140794</v>
      </c>
      <c r="H3471" s="418" t="n"/>
      <c r="I3471" s="455" t="n">
        <v>140794</v>
      </c>
      <c r="J3471" s="418">
        <f>IF(L3471&lt;&gt;"",L3471,K3471)</f>
        <v/>
      </c>
      <c r="K3471" s="418">
        <f>IF(AND(T3471=TRUE, U3471=TRUE, V3471=TRUE), IF(W3471&lt;-0.05, "អនុញ្ញាត (អ្នកផ្គត់ផ្គង់ប្រកាសខ្វះ)", "បានប្រកាស (អនុញ្ញាត)"), IF(AND(T3471=FALSE, U3471=FALSE, V3471=FALSE), "ព្យួរទុក (មិនមានទិន្នន័យ)", "ប្រកាសខុស (ព្យួរទុក)"))</f>
        <v/>
      </c>
      <c r="L3471" s="418" t="inlineStr"/>
      <c r="M3471" s="418" t="inlineStr"/>
      <c r="N3471" s="455" t="n"/>
      <c r="O3471" s="455">
        <f>IF(W3471&lt;0,AI3471,I3471)</f>
        <v/>
      </c>
      <c r="P3471" s="455">
        <f>I3471-O3471</f>
        <v/>
      </c>
      <c r="Q3471" s="418" t="n"/>
      <c r="R3471" s="418" t="inlineStr">
        <is>
          <t>HT220043</t>
        </is>
      </c>
      <c r="S3471" s="418" t="inlineStr"/>
      <c r="T3471" s="418">
        <f>R3471=S3471</f>
        <v/>
      </c>
      <c r="U3471" s="418">
        <f>AND(MONTH(F3471)=MONTH(Y3471), YEAR(F3471)=YEAR(Y3471))</f>
        <v/>
      </c>
      <c r="V3471" s="418">
        <f>AND(AC3471&lt;&gt;"", 'Company information'!D$4&lt;&gt;"", RIGHT(SUBSTITUTE(AC3471,"-",""),9)=RIGHT(SUBSTITUTE('Company information'!D$4,"-",""),9))</f>
        <v/>
      </c>
      <c r="W3471" s="418">
        <f>AI3471-I3471</f>
        <v/>
      </c>
      <c r="X3471" s="455" t="n"/>
      <c r="Y3471" s="417" t="n"/>
      <c r="Z3471" s="418" t="n"/>
      <c r="AA3471" s="418" t="n"/>
      <c r="AB3471" s="418" t="n"/>
      <c r="AC3471" s="418" t="n"/>
      <c r="AD3471" s="418" t="n"/>
      <c r="AE3471" s="455" t="n"/>
      <c r="AF3471" s="455" t="n"/>
      <c r="AG3471" s="455" t="n"/>
      <c r="AH3471" s="455" t="n"/>
      <c r="AI3471" s="455" t="n"/>
      <c r="AJ3471" s="455" t="n"/>
      <c r="AK3471" s="455" t="n"/>
      <c r="AL3471" s="455" t="n"/>
      <c r="AM3471" s="455" t="n"/>
      <c r="AN3471" s="455" t="n"/>
      <c r="AO3471" s="455" t="n"/>
      <c r="AP3471" s="455" t="n"/>
      <c r="AQ3471" s="455" t="n"/>
      <c r="AR3471" s="418" t="n"/>
      <c r="AS3471" s="418" t="n"/>
      <c r="AT3471" s="418" t="n"/>
    </row>
    <row r="3472">
      <c r="A3472" s="417" t="n">
        <v>3463</v>
      </c>
      <c r="B3472" s="418" t="inlineStr">
        <is>
          <t>Foreign Sale</t>
        </is>
      </c>
      <c r="C3472" s="418" t="inlineStr">
        <is>
          <t>មើស្គ (ខេមបូឌា)</t>
        </is>
      </c>
      <c r="D3472" s="418" t="inlineStr">
        <is>
          <t>L001-100045200</t>
        </is>
      </c>
      <c r="E3472" s="418" t="inlineStr">
        <is>
          <t>5995903946</t>
        </is>
      </c>
      <c r="F3472" s="419" t="n">
        <v>44722</v>
      </c>
      <c r="G3472" s="420" t="n">
        <v>97126</v>
      </c>
      <c r="H3472" s="418" t="n"/>
      <c r="I3472" s="455" t="n">
        <v>97126</v>
      </c>
      <c r="J3472" s="418">
        <f>IF(L3472&lt;&gt;"",L3472,K3472)</f>
        <v/>
      </c>
      <c r="K3472" s="418">
        <f>IF(AND(T3472=TRUE, U3472=TRUE, V3472=TRUE), IF(W3472&lt;-0.05, "អនុញ្ញាត (អ្នកផ្គត់ផ្គង់ប្រកាសខ្វះ)", "បានប្រកាស (អនុញ្ញាត)"), IF(AND(T3472=FALSE, U3472=FALSE, V3472=FALSE), "ព្យួរទុក (មិនមានទិន្នន័យ)", "ប្រកាសខុស (ព្យួរទុក)"))</f>
        <v/>
      </c>
      <c r="L3472" s="418" t="inlineStr"/>
      <c r="M3472" s="418" t="inlineStr"/>
      <c r="N3472" s="455" t="n"/>
      <c r="O3472" s="455">
        <f>IF(W3472&lt;0,AI3472,I3472)</f>
        <v/>
      </c>
      <c r="P3472" s="455">
        <f>I3472-O3472</f>
        <v/>
      </c>
      <c r="Q3472" s="418" t="n"/>
      <c r="R3472" s="418" t="inlineStr">
        <is>
          <t>5995903946</t>
        </is>
      </c>
      <c r="S3472" s="418" t="inlineStr"/>
      <c r="T3472" s="418">
        <f>R3472=S3472</f>
        <v/>
      </c>
      <c r="U3472" s="418">
        <f>AND(MONTH(F3472)=MONTH(Y3472), YEAR(F3472)=YEAR(Y3472))</f>
        <v/>
      </c>
      <c r="V3472" s="418">
        <f>AND(AC3472&lt;&gt;"", 'Company information'!D$4&lt;&gt;"", RIGHT(SUBSTITUTE(AC3472,"-",""),9)=RIGHT(SUBSTITUTE('Company information'!D$4,"-",""),9))</f>
        <v/>
      </c>
      <c r="W3472" s="418">
        <f>AI3472-I3472</f>
        <v/>
      </c>
      <c r="X3472" s="455" t="n"/>
      <c r="Y3472" s="417" t="n"/>
      <c r="Z3472" s="418" t="n"/>
      <c r="AA3472" s="418" t="n"/>
      <c r="AB3472" s="418" t="n"/>
      <c r="AC3472" s="418" t="n"/>
      <c r="AD3472" s="418" t="n"/>
      <c r="AE3472" s="455" t="n"/>
      <c r="AF3472" s="455" t="n"/>
      <c r="AG3472" s="455" t="n"/>
      <c r="AH3472" s="455" t="n"/>
      <c r="AI3472" s="455" t="n"/>
      <c r="AJ3472" s="455" t="n"/>
      <c r="AK3472" s="455" t="n"/>
      <c r="AL3472" s="455" t="n"/>
      <c r="AM3472" s="455" t="n"/>
      <c r="AN3472" s="455" t="n"/>
      <c r="AO3472" s="455" t="n"/>
      <c r="AP3472" s="455" t="n"/>
      <c r="AQ3472" s="455" t="n"/>
      <c r="AR3472" s="418" t="n"/>
      <c r="AS3472" s="418" t="n"/>
      <c r="AT3472" s="418" t="n"/>
    </row>
    <row r="3473">
      <c r="A3473" s="417" t="n">
        <v>3464</v>
      </c>
      <c r="B3473" s="418" t="inlineStr">
        <is>
          <t>Lift-On &amp; Lift-Off</t>
        </is>
      </c>
      <c r="C3473" s="418" t="inlineStr">
        <is>
          <t>កំពង់ផែស្វយ័តក្រុងព្រះសីហនុ</t>
        </is>
      </c>
      <c r="D3473" s="418" t="inlineStr">
        <is>
          <t>L001-100044638</t>
        </is>
      </c>
      <c r="E3473" s="418" t="inlineStr">
        <is>
          <t>180290</t>
        </is>
      </c>
      <c r="F3473" s="419" t="n">
        <v>44905</v>
      </c>
      <c r="G3473" s="420" t="n">
        <v>23581</v>
      </c>
      <c r="H3473" s="418" t="n"/>
      <c r="I3473" s="455" t="n">
        <v>23581</v>
      </c>
      <c r="J3473" s="418">
        <f>IF(L3473&lt;&gt;"",L3473,K3473)</f>
        <v/>
      </c>
      <c r="K3473" s="418">
        <f>IF(AND(T3473=TRUE, U3473=TRUE, V3473=TRUE), IF(W3473&lt;-0.05, "អនុញ្ញាត (អ្នកផ្គត់ផ្គង់ប្រកាសខ្វះ)", "បានប្រកាស (អនុញ្ញាត)"), IF(AND(T3473=FALSE, U3473=FALSE, V3473=FALSE), "ព្យួរទុក (មិនមានទិន្នន័យ)", "ប្រកាសខុស (ព្យួរទុក)"))</f>
        <v/>
      </c>
      <c r="L3473" s="418" t="inlineStr"/>
      <c r="M3473" s="418" t="inlineStr"/>
      <c r="N3473" s="455" t="n"/>
      <c r="O3473" s="455">
        <f>IF(W3473&lt;0,AI3473,I3473)</f>
        <v/>
      </c>
      <c r="P3473" s="455">
        <f>I3473-O3473</f>
        <v/>
      </c>
      <c r="Q3473" s="418" t="n"/>
      <c r="R3473" s="418" t="inlineStr">
        <is>
          <t>180290</t>
        </is>
      </c>
      <c r="S3473" s="418" t="inlineStr"/>
      <c r="T3473" s="418">
        <f>R3473=S3473</f>
        <v/>
      </c>
      <c r="U3473" s="418">
        <f>AND(MONTH(F3473)=MONTH(Y3473), YEAR(F3473)=YEAR(Y3473))</f>
        <v/>
      </c>
      <c r="V3473" s="418">
        <f>AND(AC3473&lt;&gt;"", 'Company information'!D$4&lt;&gt;"", RIGHT(SUBSTITUTE(AC3473,"-",""),9)=RIGHT(SUBSTITUTE('Company information'!D$4,"-",""),9))</f>
        <v/>
      </c>
      <c r="W3473" s="418">
        <f>AI3473-I3473</f>
        <v/>
      </c>
      <c r="X3473" s="455" t="n"/>
      <c r="Y3473" s="417" t="n"/>
      <c r="Z3473" s="418" t="n"/>
      <c r="AA3473" s="418" t="n"/>
      <c r="AB3473" s="418" t="n"/>
      <c r="AC3473" s="418" t="n"/>
      <c r="AD3473" s="418" t="n"/>
      <c r="AE3473" s="455" t="n"/>
      <c r="AF3473" s="455" t="n"/>
      <c r="AG3473" s="455" t="n"/>
      <c r="AH3473" s="455" t="n"/>
      <c r="AI3473" s="455" t="n"/>
      <c r="AJ3473" s="455" t="n"/>
      <c r="AK3473" s="455" t="n"/>
      <c r="AL3473" s="455" t="n"/>
      <c r="AM3473" s="455" t="n"/>
      <c r="AN3473" s="455" t="n"/>
      <c r="AO3473" s="455" t="n"/>
      <c r="AP3473" s="455" t="n"/>
      <c r="AQ3473" s="455" t="n"/>
      <c r="AR3473" s="418" t="n"/>
      <c r="AS3473" s="418" t="n"/>
      <c r="AT3473" s="418" t="n"/>
    </row>
    <row r="3474">
      <c r="A3474" s="417" t="n">
        <v>3465</v>
      </c>
      <c r="B3474" s="418" t="inlineStr">
        <is>
          <t>Trucking Fee</t>
        </is>
      </c>
      <c r="C3474" s="418" t="inlineStr">
        <is>
          <t>ហាវតាយ អ៊ិនធើណេសិនណល ឡូជីស្ទីក ឯ.ក</t>
        </is>
      </c>
      <c r="D3474" s="418" t="inlineStr">
        <is>
          <t>K007-902202863</t>
        </is>
      </c>
      <c r="E3474" s="418" t="inlineStr">
        <is>
          <t>HT220042</t>
        </is>
      </c>
      <c r="F3474" s="419" t="n">
        <v>44865</v>
      </c>
      <c r="G3474" s="420" t="n">
        <v>244319</v>
      </c>
      <c r="H3474" s="418" t="n"/>
      <c r="I3474" s="455" t="n">
        <v>244319</v>
      </c>
      <c r="J3474" s="418">
        <f>IF(L3474&lt;&gt;"",L3474,K3474)</f>
        <v/>
      </c>
      <c r="K3474" s="418">
        <f>IF(AND(T3474=TRUE, U3474=TRUE, V3474=TRUE), IF(W3474&lt;-0.05, "អនុញ្ញាត (អ្នកផ្គត់ផ្គង់ប្រកាសខ្វះ)", "បានប្រកាស (អនុញ្ញាត)"), IF(AND(T3474=FALSE, U3474=FALSE, V3474=FALSE), "ព្យួរទុក (មិនមានទិន្នន័យ)", "ប្រកាសខុស (ព្យួរទុក)"))</f>
        <v/>
      </c>
      <c r="L3474" s="418" t="inlineStr"/>
      <c r="M3474" s="418" t="inlineStr"/>
      <c r="N3474" s="455" t="n"/>
      <c r="O3474" s="455">
        <f>IF(W3474&lt;0,AI3474,I3474)</f>
        <v/>
      </c>
      <c r="P3474" s="455">
        <f>I3474-O3474</f>
        <v/>
      </c>
      <c r="Q3474" s="418" t="n"/>
      <c r="R3474" s="418" t="inlineStr">
        <is>
          <t>HT220042</t>
        </is>
      </c>
      <c r="S3474" s="418" t="inlineStr"/>
      <c r="T3474" s="418">
        <f>R3474=S3474</f>
        <v/>
      </c>
      <c r="U3474" s="418">
        <f>AND(MONTH(F3474)=MONTH(Y3474), YEAR(F3474)=YEAR(Y3474))</f>
        <v/>
      </c>
      <c r="V3474" s="418">
        <f>AND(AC3474&lt;&gt;"", 'Company information'!D$4&lt;&gt;"", RIGHT(SUBSTITUTE(AC3474,"-",""),9)=RIGHT(SUBSTITUTE('Company information'!D$4,"-",""),9))</f>
        <v/>
      </c>
      <c r="W3474" s="418">
        <f>AI3474-I3474</f>
        <v/>
      </c>
      <c r="X3474" s="455" t="n"/>
      <c r="Y3474" s="417" t="n"/>
      <c r="Z3474" s="418" t="n"/>
      <c r="AA3474" s="418" t="n"/>
      <c r="AB3474" s="418" t="n"/>
      <c r="AC3474" s="418" t="n"/>
      <c r="AD3474" s="418" t="n"/>
      <c r="AE3474" s="455" t="n"/>
      <c r="AF3474" s="455" t="n"/>
      <c r="AG3474" s="455" t="n"/>
      <c r="AH3474" s="455" t="n"/>
      <c r="AI3474" s="455" t="n"/>
      <c r="AJ3474" s="455" t="n"/>
      <c r="AK3474" s="455" t="n"/>
      <c r="AL3474" s="455" t="n"/>
      <c r="AM3474" s="455" t="n"/>
      <c r="AN3474" s="455" t="n"/>
      <c r="AO3474" s="455" t="n"/>
      <c r="AP3474" s="455" t="n"/>
      <c r="AQ3474" s="455" t="n"/>
      <c r="AR3474" s="418" t="n"/>
      <c r="AS3474" s="418" t="n"/>
      <c r="AT3474" s="418" t="n"/>
    </row>
    <row r="3475">
      <c r="A3475" s="417" t="n">
        <v>3466</v>
      </c>
      <c r="B3475" s="418" t="inlineStr">
        <is>
          <t>Transportation fee</t>
        </is>
      </c>
      <c r="C3475" s="418" t="inlineStr">
        <is>
          <t>មើស្គ (ខេមបូឌា)</t>
        </is>
      </c>
      <c r="D3475" s="418" t="inlineStr">
        <is>
          <t>L001-100045200</t>
        </is>
      </c>
      <c r="E3475" s="418" t="inlineStr">
        <is>
          <t>5995902483</t>
        </is>
      </c>
      <c r="F3475" s="419" t="n">
        <v>44571</v>
      </c>
      <c r="G3475" s="420" t="n">
        <v>125630</v>
      </c>
      <c r="H3475" s="418" t="n"/>
      <c r="I3475" s="455" t="n">
        <v>125630</v>
      </c>
      <c r="J3475" s="418">
        <f>IF(L3475&lt;&gt;"",L3475,K3475)</f>
        <v/>
      </c>
      <c r="K3475" s="418">
        <f>IF(AND(T3475=TRUE, U3475=TRUE, V3475=TRUE), IF(W3475&lt;-0.05, "អនុញ្ញាត (អ្នកផ្គត់ផ្គង់ប្រកាសខ្វះ)", "បានប្រកាស (អនុញ្ញាត)"), IF(AND(T3475=FALSE, U3475=FALSE, V3475=FALSE), "ព្យួរទុក (មិនមានទិន្នន័យ)", "ប្រកាសខុស (ព្យួរទុក)"))</f>
        <v/>
      </c>
      <c r="L3475" s="418" t="inlineStr"/>
      <c r="M3475" s="418" t="inlineStr"/>
      <c r="N3475" s="455" t="n"/>
      <c r="O3475" s="455">
        <f>IF(W3475&lt;0,AI3475,I3475)</f>
        <v/>
      </c>
      <c r="P3475" s="455">
        <f>I3475-O3475</f>
        <v/>
      </c>
      <c r="Q3475" s="418" t="n"/>
      <c r="R3475" s="418" t="inlineStr">
        <is>
          <t>5995902483</t>
        </is>
      </c>
      <c r="S3475" s="418" t="inlineStr"/>
      <c r="T3475" s="418">
        <f>R3475=S3475</f>
        <v/>
      </c>
      <c r="U3475" s="418">
        <f>AND(MONTH(F3475)=MONTH(Y3475), YEAR(F3475)=YEAR(Y3475))</f>
        <v/>
      </c>
      <c r="V3475" s="418">
        <f>AND(AC3475&lt;&gt;"", 'Company information'!D$4&lt;&gt;"", RIGHT(SUBSTITUTE(AC3475,"-",""),9)=RIGHT(SUBSTITUTE('Company information'!D$4,"-",""),9))</f>
        <v/>
      </c>
      <c r="W3475" s="418">
        <f>AI3475-I3475</f>
        <v/>
      </c>
      <c r="X3475" s="455" t="n"/>
      <c r="Y3475" s="417" t="n"/>
      <c r="Z3475" s="418" t="n"/>
      <c r="AA3475" s="418" t="n"/>
      <c r="AB3475" s="418" t="n"/>
      <c r="AC3475" s="418" t="n"/>
      <c r="AD3475" s="418" t="n"/>
      <c r="AE3475" s="455" t="n"/>
      <c r="AF3475" s="455" t="n"/>
      <c r="AG3475" s="455" t="n"/>
      <c r="AH3475" s="455" t="n"/>
      <c r="AI3475" s="455" t="n"/>
      <c r="AJ3475" s="455" t="n"/>
      <c r="AK3475" s="455" t="n"/>
      <c r="AL3475" s="455" t="n"/>
      <c r="AM3475" s="455" t="n"/>
      <c r="AN3475" s="455" t="n"/>
      <c r="AO3475" s="455" t="n"/>
      <c r="AP3475" s="455" t="n"/>
      <c r="AQ3475" s="455" t="n"/>
      <c r="AR3475" s="418" t="n"/>
      <c r="AS3475" s="418" t="n"/>
      <c r="AT3475" s="418" t="n"/>
    </row>
    <row r="3476">
      <c r="A3476" s="417" t="n">
        <v>3467</v>
      </c>
      <c r="B3476" s="418" t="inlineStr">
        <is>
          <t>Lift-On &amp; Lift-Off</t>
        </is>
      </c>
      <c r="C3476" s="418" t="inlineStr">
        <is>
          <t>កំពង់ផែស្វយ័តក្រុងព្រះសីហនុ</t>
        </is>
      </c>
      <c r="D3476" s="418" t="inlineStr">
        <is>
          <t>L001-100044638</t>
        </is>
      </c>
      <c r="E3476" s="418" t="inlineStr">
        <is>
          <t>170420</t>
        </is>
      </c>
      <c r="F3476" s="419" t="n">
        <v>44571</v>
      </c>
      <c r="G3476" s="420" t="n">
        <v>35879</v>
      </c>
      <c r="H3476" s="418" t="n"/>
      <c r="I3476" s="455" t="n">
        <v>35879</v>
      </c>
      <c r="J3476" s="418">
        <f>IF(L3476&lt;&gt;"",L3476,K3476)</f>
        <v/>
      </c>
      <c r="K3476" s="418">
        <f>IF(AND(T3476=TRUE, U3476=TRUE, V3476=TRUE), IF(W3476&lt;-0.05, "អនុញ្ញាត (អ្នកផ្គត់ផ្គង់ប្រកាសខ្វះ)", "បានប្រកាស (អនុញ្ញាត)"), IF(AND(T3476=FALSE, U3476=FALSE, V3476=FALSE), "ព្យួរទុក (មិនមានទិន្នន័យ)", "ប្រកាសខុស (ព្យួរទុក)"))</f>
        <v/>
      </c>
      <c r="L3476" s="418" t="inlineStr"/>
      <c r="M3476" s="418" t="inlineStr"/>
      <c r="N3476" s="455" t="n"/>
      <c r="O3476" s="455">
        <f>IF(W3476&lt;0,AI3476,I3476)</f>
        <v/>
      </c>
      <c r="P3476" s="455">
        <f>I3476-O3476</f>
        <v/>
      </c>
      <c r="Q3476" s="418" t="n"/>
      <c r="R3476" s="418" t="inlineStr">
        <is>
          <t>170420</t>
        </is>
      </c>
      <c r="S3476" s="418" t="inlineStr"/>
      <c r="T3476" s="418">
        <f>R3476=S3476</f>
        <v/>
      </c>
      <c r="U3476" s="418">
        <f>AND(MONTH(F3476)=MONTH(Y3476), YEAR(F3476)=YEAR(Y3476))</f>
        <v/>
      </c>
      <c r="V3476" s="418">
        <f>AND(AC3476&lt;&gt;"", 'Company information'!D$4&lt;&gt;"", RIGHT(SUBSTITUTE(AC3476,"-",""),9)=RIGHT(SUBSTITUTE('Company information'!D$4,"-",""),9))</f>
        <v/>
      </c>
      <c r="W3476" s="418">
        <f>AI3476-I3476</f>
        <v/>
      </c>
      <c r="X3476" s="455" t="n"/>
      <c r="Y3476" s="417" t="n"/>
      <c r="Z3476" s="418" t="n"/>
      <c r="AA3476" s="418" t="n"/>
      <c r="AB3476" s="418" t="n"/>
      <c r="AC3476" s="418" t="n"/>
      <c r="AD3476" s="418" t="n"/>
      <c r="AE3476" s="455" t="n"/>
      <c r="AF3476" s="455" t="n"/>
      <c r="AG3476" s="455" t="n"/>
      <c r="AH3476" s="455" t="n"/>
      <c r="AI3476" s="455" t="n"/>
      <c r="AJ3476" s="455" t="n"/>
      <c r="AK3476" s="455" t="n"/>
      <c r="AL3476" s="455" t="n"/>
      <c r="AM3476" s="455" t="n"/>
      <c r="AN3476" s="455" t="n"/>
      <c r="AO3476" s="455" t="n"/>
      <c r="AP3476" s="455" t="n"/>
      <c r="AQ3476" s="455" t="n"/>
      <c r="AR3476" s="418" t="n"/>
      <c r="AS3476" s="418" t="n"/>
      <c r="AT3476" s="418" t="n"/>
    </row>
    <row r="3477">
      <c r="A3477" s="417" t="n">
        <v>3468</v>
      </c>
      <c r="B3477" s="418" t="inlineStr">
        <is>
          <t>Trucking Fee</t>
        </is>
      </c>
      <c r="C3477" s="418" t="inlineStr">
        <is>
          <t>ហាវតាយ អ៊ិនធើណេសិនណល ឡូជីស្ទីក ឯ.ក</t>
        </is>
      </c>
      <c r="D3477" s="418" t="inlineStr">
        <is>
          <t>K007-902202863</t>
        </is>
      </c>
      <c r="E3477" s="418" t="inlineStr">
        <is>
          <t>HT220041</t>
        </is>
      </c>
      <c r="F3477" s="419" t="n">
        <v>44865</v>
      </c>
      <c r="G3477" s="420" t="n">
        <v>252845</v>
      </c>
      <c r="H3477" s="418" t="n"/>
      <c r="I3477" s="455" t="n">
        <v>252845</v>
      </c>
      <c r="J3477" s="418">
        <f>IF(L3477&lt;&gt;"",L3477,K3477)</f>
        <v/>
      </c>
      <c r="K3477" s="418">
        <f>IF(AND(T3477=TRUE, U3477=TRUE, V3477=TRUE), IF(W3477&lt;-0.05, "អនុញ្ញាត (អ្នកផ្គត់ផ្គង់ប្រកាសខ្វះ)", "បានប្រកាស (អនុញ្ញាត)"), IF(AND(T3477=FALSE, U3477=FALSE, V3477=FALSE), "ព្យួរទុក (មិនមានទិន្នន័យ)", "ប្រកាសខុស (ព្យួរទុក)"))</f>
        <v/>
      </c>
      <c r="L3477" s="418" t="inlineStr"/>
      <c r="M3477" s="418" t="inlineStr"/>
      <c r="N3477" s="455" t="n"/>
      <c r="O3477" s="455">
        <f>IF(W3477&lt;0,AI3477,I3477)</f>
        <v/>
      </c>
      <c r="P3477" s="455">
        <f>I3477-O3477</f>
        <v/>
      </c>
      <c r="Q3477" s="418" t="n"/>
      <c r="R3477" s="418" t="inlineStr">
        <is>
          <t>HT220041</t>
        </is>
      </c>
      <c r="S3477" s="418" t="inlineStr"/>
      <c r="T3477" s="418">
        <f>R3477=S3477</f>
        <v/>
      </c>
      <c r="U3477" s="418">
        <f>AND(MONTH(F3477)=MONTH(Y3477), YEAR(F3477)=YEAR(Y3477))</f>
        <v/>
      </c>
      <c r="V3477" s="418">
        <f>AND(AC3477&lt;&gt;"", 'Company information'!D$4&lt;&gt;"", RIGHT(SUBSTITUTE(AC3477,"-",""),9)=RIGHT(SUBSTITUTE('Company information'!D$4,"-",""),9))</f>
        <v/>
      </c>
      <c r="W3477" s="418">
        <f>AI3477-I3477</f>
        <v/>
      </c>
      <c r="X3477" s="455" t="n"/>
      <c r="Y3477" s="417" t="n"/>
      <c r="Z3477" s="418" t="n"/>
      <c r="AA3477" s="418" t="n"/>
      <c r="AB3477" s="418" t="n"/>
      <c r="AC3477" s="418" t="n"/>
      <c r="AD3477" s="418" t="n"/>
      <c r="AE3477" s="455" t="n"/>
      <c r="AF3477" s="455" t="n"/>
      <c r="AG3477" s="455" t="n"/>
      <c r="AH3477" s="455" t="n"/>
      <c r="AI3477" s="455" t="n"/>
      <c r="AJ3477" s="455" t="n"/>
      <c r="AK3477" s="455" t="n"/>
      <c r="AL3477" s="455" t="n"/>
      <c r="AM3477" s="455" t="n"/>
      <c r="AN3477" s="455" t="n"/>
      <c r="AO3477" s="455" t="n"/>
      <c r="AP3477" s="455" t="n"/>
      <c r="AQ3477" s="455" t="n"/>
      <c r="AR3477" s="418" t="n"/>
      <c r="AS3477" s="418" t="n"/>
      <c r="AT3477" s="418" t="n"/>
    </row>
    <row r="3478">
      <c r="A3478" s="417" t="n">
        <v>3469</v>
      </c>
      <c r="B3478" s="418" t="inlineStr">
        <is>
          <t>EIB</t>
        </is>
      </c>
      <c r="C3478" s="418" t="inlineStr">
        <is>
          <t>អេសអាយធីស៊ី ខិនថេនើរ ឡាញ (ខេមបូឌា)</t>
        </is>
      </c>
      <c r="D3478" s="418" t="inlineStr">
        <is>
          <t>L001-107035863</t>
        </is>
      </c>
      <c r="E3478" s="418" t="inlineStr">
        <is>
          <t>STIC2022-019927</t>
        </is>
      </c>
      <c r="F3478" s="419" t="n">
        <v>44571</v>
      </c>
      <c r="G3478" s="420" t="n">
        <v>228882</v>
      </c>
      <c r="H3478" s="418" t="n"/>
      <c r="I3478" s="455" t="n">
        <v>228882</v>
      </c>
      <c r="J3478" s="418">
        <f>IF(L3478&lt;&gt;"",L3478,K3478)</f>
        <v/>
      </c>
      <c r="K3478" s="418">
        <f>IF(AND(T3478=TRUE, U3478=TRUE, V3478=TRUE), IF(W3478&lt;-0.05, "អនុញ្ញាត (អ្នកផ្គត់ផ្គង់ប្រកាសខ្វះ)", "បានប្រកាស (អនុញ្ញាត)"), IF(AND(T3478=FALSE, U3478=FALSE, V3478=FALSE), "ព្យួរទុក (មិនមានទិន្នន័យ)", "ប្រកាសខុស (ព្យួរទុក)"))</f>
        <v/>
      </c>
      <c r="L3478" s="418" t="inlineStr"/>
      <c r="M3478" s="418" t="inlineStr"/>
      <c r="N3478" s="455" t="n"/>
      <c r="O3478" s="455">
        <f>IF(W3478&lt;0,AI3478,I3478)</f>
        <v/>
      </c>
      <c r="P3478" s="455">
        <f>I3478-O3478</f>
        <v/>
      </c>
      <c r="Q3478" s="418" t="n"/>
      <c r="R3478" s="418" t="inlineStr">
        <is>
          <t>STIC2022-019927</t>
        </is>
      </c>
      <c r="S3478" s="418" t="inlineStr"/>
      <c r="T3478" s="418">
        <f>R3478=S3478</f>
        <v/>
      </c>
      <c r="U3478" s="418">
        <f>AND(MONTH(F3478)=MONTH(Y3478), YEAR(F3478)=YEAR(Y3478))</f>
        <v/>
      </c>
      <c r="V3478" s="418">
        <f>AND(AC3478&lt;&gt;"", 'Company information'!D$4&lt;&gt;"", RIGHT(SUBSTITUTE(AC3478,"-",""),9)=RIGHT(SUBSTITUTE('Company information'!D$4,"-",""),9))</f>
        <v/>
      </c>
      <c r="W3478" s="418">
        <f>AI3478-I3478</f>
        <v/>
      </c>
      <c r="X3478" s="455" t="n"/>
      <c r="Y3478" s="417" t="n"/>
      <c r="Z3478" s="418" t="n"/>
      <c r="AA3478" s="418" t="n"/>
      <c r="AB3478" s="418" t="n"/>
      <c r="AC3478" s="418" t="n"/>
      <c r="AD3478" s="418" t="n"/>
      <c r="AE3478" s="455" t="n"/>
      <c r="AF3478" s="455" t="n"/>
      <c r="AG3478" s="455" t="n"/>
      <c r="AH3478" s="455" t="n"/>
      <c r="AI3478" s="455" t="n"/>
      <c r="AJ3478" s="455" t="n"/>
      <c r="AK3478" s="455" t="n"/>
      <c r="AL3478" s="455" t="n"/>
      <c r="AM3478" s="455" t="n"/>
      <c r="AN3478" s="455" t="n"/>
      <c r="AO3478" s="455" t="n"/>
      <c r="AP3478" s="455" t="n"/>
      <c r="AQ3478" s="455" t="n"/>
      <c r="AR3478" s="418" t="n"/>
      <c r="AS3478" s="418" t="n"/>
      <c r="AT3478" s="418" t="n"/>
    </row>
    <row r="3479">
      <c r="A3479" s="417" t="n">
        <v>3470</v>
      </c>
      <c r="B3479" s="418" t="inlineStr">
        <is>
          <t>Lift-On &amp; Lift-Off</t>
        </is>
      </c>
      <c r="C3479" s="418" t="inlineStr">
        <is>
          <t>កំពង់ផែស្វយ័តក្រុងព្រះសីហនុ</t>
        </is>
      </c>
      <c r="D3479" s="418" t="inlineStr">
        <is>
          <t>L001-100044638</t>
        </is>
      </c>
      <c r="E3479" s="418" t="inlineStr">
        <is>
          <t>170904</t>
        </is>
      </c>
      <c r="F3479" s="419" t="n">
        <v>44571</v>
      </c>
      <c r="G3479" s="420" t="n">
        <v>35879</v>
      </c>
      <c r="H3479" s="418" t="n"/>
      <c r="I3479" s="455" t="n">
        <v>35879</v>
      </c>
      <c r="J3479" s="418">
        <f>IF(L3479&lt;&gt;"",L3479,K3479)</f>
        <v/>
      </c>
      <c r="K3479" s="418">
        <f>IF(AND(T3479=TRUE, U3479=TRUE, V3479=TRUE), IF(W3479&lt;-0.05, "អនុញ្ញាត (អ្នកផ្គត់ផ្គង់ប្រកាសខ្វះ)", "បានប្រកាស (អនុញ្ញាត)"), IF(AND(T3479=FALSE, U3479=FALSE, V3479=FALSE), "ព្យួរទុក (មិនមានទិន្នន័យ)", "ប្រកាសខុស (ព្យួរទុក)"))</f>
        <v/>
      </c>
      <c r="L3479" s="418" t="inlineStr"/>
      <c r="M3479" s="418" t="inlineStr"/>
      <c r="N3479" s="455" t="n"/>
      <c r="O3479" s="455">
        <f>IF(W3479&lt;0,AI3479,I3479)</f>
        <v/>
      </c>
      <c r="P3479" s="455">
        <f>I3479-O3479</f>
        <v/>
      </c>
      <c r="Q3479" s="418" t="n"/>
      <c r="R3479" s="418" t="inlineStr">
        <is>
          <t>170904</t>
        </is>
      </c>
      <c r="S3479" s="418" t="inlineStr"/>
      <c r="T3479" s="418">
        <f>R3479=S3479</f>
        <v/>
      </c>
      <c r="U3479" s="418">
        <f>AND(MONTH(F3479)=MONTH(Y3479), YEAR(F3479)=YEAR(Y3479))</f>
        <v/>
      </c>
      <c r="V3479" s="418">
        <f>AND(AC3479&lt;&gt;"", 'Company information'!D$4&lt;&gt;"", RIGHT(SUBSTITUTE(AC3479,"-",""),9)=RIGHT(SUBSTITUTE('Company information'!D$4,"-",""),9))</f>
        <v/>
      </c>
      <c r="W3479" s="418">
        <f>AI3479-I3479</f>
        <v/>
      </c>
      <c r="X3479" s="455" t="n"/>
      <c r="Y3479" s="417" t="n"/>
      <c r="Z3479" s="418" t="n"/>
      <c r="AA3479" s="418" t="n"/>
      <c r="AB3479" s="418" t="n"/>
      <c r="AC3479" s="418" t="n"/>
      <c r="AD3479" s="418" t="n"/>
      <c r="AE3479" s="455" t="n"/>
      <c r="AF3479" s="455" t="n"/>
      <c r="AG3479" s="455" t="n"/>
      <c r="AH3479" s="455" t="n"/>
      <c r="AI3479" s="455" t="n"/>
      <c r="AJ3479" s="455" t="n"/>
      <c r="AK3479" s="455" t="n"/>
      <c r="AL3479" s="455" t="n"/>
      <c r="AM3479" s="455" t="n"/>
      <c r="AN3479" s="455" t="n"/>
      <c r="AO3479" s="455" t="n"/>
      <c r="AP3479" s="455" t="n"/>
      <c r="AQ3479" s="455" t="n"/>
      <c r="AR3479" s="418" t="n"/>
      <c r="AS3479" s="418" t="n"/>
      <c r="AT3479" s="418" t="n"/>
    </row>
    <row r="3480">
      <c r="A3480" s="417" t="n">
        <v>3471</v>
      </c>
      <c r="B3480" s="418" t="inlineStr">
        <is>
          <t>Trucking Fee</t>
        </is>
      </c>
      <c r="C3480" s="418" t="inlineStr">
        <is>
          <t>ហាវតាយ អ៊ិនធើណេសិនណល ឡូជីស្ទីក ឯ.ក</t>
        </is>
      </c>
      <c r="D3480" s="418" t="inlineStr">
        <is>
          <t>K007-902202863</t>
        </is>
      </c>
      <c r="E3480" s="418" t="inlineStr">
        <is>
          <t>HT220040</t>
        </is>
      </c>
      <c r="F3480" s="419" t="n">
        <v>44855</v>
      </c>
      <c r="G3480" s="420" t="n">
        <v>252906</v>
      </c>
      <c r="H3480" s="418" t="n"/>
      <c r="I3480" s="455" t="n">
        <v>252906</v>
      </c>
      <c r="J3480" s="418">
        <f>IF(L3480&lt;&gt;"",L3480,K3480)</f>
        <v/>
      </c>
      <c r="K3480" s="418">
        <f>IF(AND(T3480=TRUE, U3480=TRUE, V3480=TRUE), IF(W3480&lt;-0.05, "អនុញ្ញាត (អ្នកផ្គត់ផ្គង់ប្រកាសខ្វះ)", "បានប្រកាស (អនុញ្ញាត)"), IF(AND(T3480=FALSE, U3480=FALSE, V3480=FALSE), "ព្យួរទុក (មិនមានទិន្នន័យ)", "ប្រកាសខុស (ព្យួរទុក)"))</f>
        <v/>
      </c>
      <c r="L3480" s="418" t="inlineStr"/>
      <c r="M3480" s="418" t="inlineStr"/>
      <c r="N3480" s="455" t="n"/>
      <c r="O3480" s="455">
        <f>IF(W3480&lt;0,AI3480,I3480)</f>
        <v/>
      </c>
      <c r="P3480" s="455">
        <f>I3480-O3480</f>
        <v/>
      </c>
      <c r="Q3480" s="418" t="n"/>
      <c r="R3480" s="418" t="inlineStr">
        <is>
          <t>HT220040</t>
        </is>
      </c>
      <c r="S3480" s="418" t="inlineStr"/>
      <c r="T3480" s="418">
        <f>R3480=S3480</f>
        <v/>
      </c>
      <c r="U3480" s="418">
        <f>AND(MONTH(F3480)=MONTH(Y3480), YEAR(F3480)=YEAR(Y3480))</f>
        <v/>
      </c>
      <c r="V3480" s="418">
        <f>AND(AC3480&lt;&gt;"", 'Company information'!D$4&lt;&gt;"", RIGHT(SUBSTITUTE(AC3480,"-",""),9)=RIGHT(SUBSTITUTE('Company information'!D$4,"-",""),9))</f>
        <v/>
      </c>
      <c r="W3480" s="418">
        <f>AI3480-I3480</f>
        <v/>
      </c>
      <c r="X3480" s="455" t="n"/>
      <c r="Y3480" s="417" t="n"/>
      <c r="Z3480" s="418" t="n"/>
      <c r="AA3480" s="418" t="n"/>
      <c r="AB3480" s="418" t="n"/>
      <c r="AC3480" s="418" t="n"/>
      <c r="AD3480" s="418" t="n"/>
      <c r="AE3480" s="455" t="n"/>
      <c r="AF3480" s="455" t="n"/>
      <c r="AG3480" s="455" t="n"/>
      <c r="AH3480" s="455" t="n"/>
      <c r="AI3480" s="455" t="n"/>
      <c r="AJ3480" s="455" t="n"/>
      <c r="AK3480" s="455" t="n"/>
      <c r="AL3480" s="455" t="n"/>
      <c r="AM3480" s="455" t="n"/>
      <c r="AN3480" s="455" t="n"/>
      <c r="AO3480" s="455" t="n"/>
      <c r="AP3480" s="455" t="n"/>
      <c r="AQ3480" s="455" t="n"/>
      <c r="AR3480" s="418" t="n"/>
      <c r="AS3480" s="418" t="n"/>
      <c r="AT3480" s="418" t="n"/>
    </row>
    <row r="3481">
      <c r="A3481" s="417" t="n">
        <v>3472</v>
      </c>
      <c r="B3481" s="418" t="inlineStr">
        <is>
          <t>EIB</t>
        </is>
      </c>
      <c r="C3481" s="418" t="inlineStr">
        <is>
          <t>អេសអាយធីស៊ី ខិនថេនើរ ឡាញ (ខេមបូឌា)</t>
        </is>
      </c>
      <c r="D3481" s="418" t="inlineStr">
        <is>
          <t>L001-107035863</t>
        </is>
      </c>
      <c r="E3481" s="418" t="inlineStr">
        <is>
          <t>SITC2022-019896</t>
        </is>
      </c>
      <c r="F3481" s="419" t="n">
        <v>44571</v>
      </c>
      <c r="G3481" s="420" t="n">
        <v>228660</v>
      </c>
      <c r="H3481" s="418" t="n"/>
      <c r="I3481" s="455" t="n">
        <v>228660</v>
      </c>
      <c r="J3481" s="418">
        <f>IF(L3481&lt;&gt;"",L3481,K3481)</f>
        <v/>
      </c>
      <c r="K3481" s="418">
        <f>IF(AND(T3481=TRUE, U3481=TRUE, V3481=TRUE), IF(W3481&lt;-0.05, "អនុញ្ញាត (អ្នកផ្គត់ផ្គង់ប្រកាសខ្វះ)", "បានប្រកាស (អនុញ្ញាត)"), IF(AND(T3481=FALSE, U3481=FALSE, V3481=FALSE), "ព្យួរទុក (មិនមានទិន្នន័យ)", "ប្រកាសខុស (ព្យួរទុក)"))</f>
        <v/>
      </c>
      <c r="L3481" s="418" t="inlineStr"/>
      <c r="M3481" s="418" t="inlineStr"/>
      <c r="N3481" s="455" t="n"/>
      <c r="O3481" s="455">
        <f>IF(W3481&lt;0,AI3481,I3481)</f>
        <v/>
      </c>
      <c r="P3481" s="455">
        <f>I3481-O3481</f>
        <v/>
      </c>
      <c r="Q3481" s="418" t="n"/>
      <c r="R3481" s="418" t="inlineStr">
        <is>
          <t>SITC2022-019896</t>
        </is>
      </c>
      <c r="S3481" s="418" t="inlineStr"/>
      <c r="T3481" s="418">
        <f>R3481=S3481</f>
        <v/>
      </c>
      <c r="U3481" s="418">
        <f>AND(MONTH(F3481)=MONTH(Y3481), YEAR(F3481)=YEAR(Y3481))</f>
        <v/>
      </c>
      <c r="V3481" s="418">
        <f>AND(AC3481&lt;&gt;"", 'Company information'!D$4&lt;&gt;"", RIGHT(SUBSTITUTE(AC3481,"-",""),9)=RIGHT(SUBSTITUTE('Company information'!D$4,"-",""),9))</f>
        <v/>
      </c>
      <c r="W3481" s="418">
        <f>AI3481-I3481</f>
        <v/>
      </c>
      <c r="X3481" s="455" t="n"/>
      <c r="Y3481" s="417" t="n"/>
      <c r="Z3481" s="418" t="n"/>
      <c r="AA3481" s="418" t="n"/>
      <c r="AB3481" s="418" t="n"/>
      <c r="AC3481" s="418" t="n"/>
      <c r="AD3481" s="418" t="n"/>
      <c r="AE3481" s="455" t="n"/>
      <c r="AF3481" s="455" t="n"/>
      <c r="AG3481" s="455" t="n"/>
      <c r="AH3481" s="455" t="n"/>
      <c r="AI3481" s="455" t="n"/>
      <c r="AJ3481" s="455" t="n"/>
      <c r="AK3481" s="455" t="n"/>
      <c r="AL3481" s="455" t="n"/>
      <c r="AM3481" s="455" t="n"/>
      <c r="AN3481" s="455" t="n"/>
      <c r="AO3481" s="455" t="n"/>
      <c r="AP3481" s="455" t="n"/>
      <c r="AQ3481" s="455" t="n"/>
      <c r="AR3481" s="418" t="n"/>
      <c r="AS3481" s="418" t="n"/>
      <c r="AT3481" s="418" t="n"/>
    </row>
    <row r="3482">
      <c r="A3482" s="417" t="n">
        <v>3473</v>
      </c>
      <c r="B3482" s="418" t="inlineStr">
        <is>
          <t>Lift-On &amp; Lift-Off</t>
        </is>
      </c>
      <c r="C3482" s="418" t="inlineStr">
        <is>
          <t>កំពង់ផែស្វយ័តក្រុងព្រះសីហនុ</t>
        </is>
      </c>
      <c r="D3482" s="418" t="inlineStr">
        <is>
          <t>L001-100044638</t>
        </is>
      </c>
      <c r="E3482" s="418" t="inlineStr">
        <is>
          <t>170419</t>
        </is>
      </c>
      <c r="F3482" s="419" t="n">
        <v>44571</v>
      </c>
      <c r="G3482" s="420" t="n">
        <v>35879</v>
      </c>
      <c r="H3482" s="418" t="n"/>
      <c r="I3482" s="455" t="n">
        <v>35879</v>
      </c>
      <c r="J3482" s="418">
        <f>IF(L3482&lt;&gt;"",L3482,K3482)</f>
        <v/>
      </c>
      <c r="K3482" s="418">
        <f>IF(AND(T3482=TRUE, U3482=TRUE, V3482=TRUE), IF(W3482&lt;-0.05, "អនុញ្ញាត (អ្នកផ្គត់ផ្គង់ប្រកាសខ្វះ)", "បានប្រកាស (អនុញ្ញាត)"), IF(AND(T3482=FALSE, U3482=FALSE, V3482=FALSE), "ព្យួរទុក (មិនមានទិន្នន័យ)", "ប្រកាសខុស (ព្យួរទុក)"))</f>
        <v/>
      </c>
      <c r="L3482" s="418" t="inlineStr"/>
      <c r="M3482" s="418" t="inlineStr"/>
      <c r="N3482" s="455" t="n"/>
      <c r="O3482" s="455">
        <f>IF(W3482&lt;0,AI3482,I3482)</f>
        <v/>
      </c>
      <c r="P3482" s="455">
        <f>I3482-O3482</f>
        <v/>
      </c>
      <c r="Q3482" s="418" t="n"/>
      <c r="R3482" s="418" t="inlineStr">
        <is>
          <t>170419</t>
        </is>
      </c>
      <c r="S3482" s="418" t="inlineStr"/>
      <c r="T3482" s="418">
        <f>R3482=S3482</f>
        <v/>
      </c>
      <c r="U3482" s="418">
        <f>AND(MONTH(F3482)=MONTH(Y3482), YEAR(F3482)=YEAR(Y3482))</f>
        <v/>
      </c>
      <c r="V3482" s="418">
        <f>AND(AC3482&lt;&gt;"", 'Company information'!D$4&lt;&gt;"", RIGHT(SUBSTITUTE(AC3482,"-",""),9)=RIGHT(SUBSTITUTE('Company information'!D$4,"-",""),9))</f>
        <v/>
      </c>
      <c r="W3482" s="418">
        <f>AI3482-I3482</f>
        <v/>
      </c>
      <c r="X3482" s="455" t="n"/>
      <c r="Y3482" s="417" t="n"/>
      <c r="Z3482" s="418" t="n"/>
      <c r="AA3482" s="418" t="n"/>
      <c r="AB3482" s="418" t="n"/>
      <c r="AC3482" s="418" t="n"/>
      <c r="AD3482" s="418" t="n"/>
      <c r="AE3482" s="455" t="n"/>
      <c r="AF3482" s="455" t="n"/>
      <c r="AG3482" s="455" t="n"/>
      <c r="AH3482" s="455" t="n"/>
      <c r="AI3482" s="455" t="n"/>
      <c r="AJ3482" s="455" t="n"/>
      <c r="AK3482" s="455" t="n"/>
      <c r="AL3482" s="455" t="n"/>
      <c r="AM3482" s="455" t="n"/>
      <c r="AN3482" s="455" t="n"/>
      <c r="AO3482" s="455" t="n"/>
      <c r="AP3482" s="455" t="n"/>
      <c r="AQ3482" s="455" t="n"/>
      <c r="AR3482" s="418" t="n"/>
      <c r="AS3482" s="418" t="n"/>
      <c r="AT3482" s="418" t="n"/>
    </row>
    <row r="3483">
      <c r="A3483" s="417" t="n">
        <v>3474</v>
      </c>
      <c r="B3483" s="418" t="inlineStr">
        <is>
          <t>Trucking Fee</t>
        </is>
      </c>
      <c r="C3483" s="418" t="inlineStr">
        <is>
          <t>ហាវតាយ អ៊ិនធើណេសិនណល ឡូជីស្ទីក ឯ.ក</t>
        </is>
      </c>
      <c r="D3483" s="418" t="inlineStr">
        <is>
          <t>K007-902202863</t>
        </is>
      </c>
      <c r="E3483" s="418" t="inlineStr">
        <is>
          <t>HT220039</t>
        </is>
      </c>
      <c r="F3483" s="419" t="n">
        <v>44855</v>
      </c>
      <c r="G3483" s="420" t="n">
        <v>252906</v>
      </c>
      <c r="H3483" s="418" t="n"/>
      <c r="I3483" s="455" t="n">
        <v>252906</v>
      </c>
      <c r="J3483" s="418">
        <f>IF(L3483&lt;&gt;"",L3483,K3483)</f>
        <v/>
      </c>
      <c r="K3483" s="418">
        <f>IF(AND(T3483=TRUE, U3483=TRUE, V3483=TRUE), IF(W3483&lt;-0.05, "អនុញ្ញាត (អ្នកផ្គត់ផ្គង់ប្រកាសខ្វះ)", "បានប្រកាស (អនុញ្ញាត)"), IF(AND(T3483=FALSE, U3483=FALSE, V3483=FALSE), "ព្យួរទុក (មិនមានទិន្នន័យ)", "ប្រកាសខុស (ព្យួរទុក)"))</f>
        <v/>
      </c>
      <c r="L3483" s="418" t="inlineStr"/>
      <c r="M3483" s="418" t="inlineStr"/>
      <c r="N3483" s="455" t="n"/>
      <c r="O3483" s="455">
        <f>IF(W3483&lt;0,AI3483,I3483)</f>
        <v/>
      </c>
      <c r="P3483" s="455">
        <f>I3483-O3483</f>
        <v/>
      </c>
      <c r="Q3483" s="418" t="n"/>
      <c r="R3483" s="418" t="inlineStr">
        <is>
          <t>HT220039</t>
        </is>
      </c>
      <c r="S3483" s="418" t="inlineStr"/>
      <c r="T3483" s="418">
        <f>R3483=S3483</f>
        <v/>
      </c>
      <c r="U3483" s="418">
        <f>AND(MONTH(F3483)=MONTH(Y3483), YEAR(F3483)=YEAR(Y3483))</f>
        <v/>
      </c>
      <c r="V3483" s="418">
        <f>AND(AC3483&lt;&gt;"", 'Company information'!D$4&lt;&gt;"", RIGHT(SUBSTITUTE(AC3483,"-",""),9)=RIGHT(SUBSTITUTE('Company information'!D$4,"-",""),9))</f>
        <v/>
      </c>
      <c r="W3483" s="418">
        <f>AI3483-I3483</f>
        <v/>
      </c>
      <c r="X3483" s="455" t="n"/>
      <c r="Y3483" s="417" t="n"/>
      <c r="Z3483" s="418" t="n"/>
      <c r="AA3483" s="418" t="n"/>
      <c r="AB3483" s="418" t="n"/>
      <c r="AC3483" s="418" t="n"/>
      <c r="AD3483" s="418" t="n"/>
      <c r="AE3483" s="455" t="n"/>
      <c r="AF3483" s="455" t="n"/>
      <c r="AG3483" s="455" t="n"/>
      <c r="AH3483" s="455" t="n"/>
      <c r="AI3483" s="455" t="n"/>
      <c r="AJ3483" s="455" t="n"/>
      <c r="AK3483" s="455" t="n"/>
      <c r="AL3483" s="455" t="n"/>
      <c r="AM3483" s="455" t="n"/>
      <c r="AN3483" s="455" t="n"/>
      <c r="AO3483" s="455" t="n"/>
      <c r="AP3483" s="455" t="n"/>
      <c r="AQ3483" s="455" t="n"/>
      <c r="AR3483" s="418" t="n"/>
      <c r="AS3483" s="418" t="n"/>
      <c r="AT3483" s="418" t="n"/>
    </row>
    <row r="3484">
      <c r="A3484" s="417" t="n">
        <v>3475</v>
      </c>
      <c r="B3484" s="418" t="inlineStr">
        <is>
          <t>EIB</t>
        </is>
      </c>
      <c r="C3484" s="418" t="inlineStr">
        <is>
          <t>អេសអាយធីស៊ី ខិនថេនើរ ឡាញ (ខេមបូឌា)</t>
        </is>
      </c>
      <c r="D3484" s="418" t="inlineStr">
        <is>
          <t>L001-107035863</t>
        </is>
      </c>
      <c r="E3484" s="418" t="inlineStr">
        <is>
          <t>SITC2022-020387</t>
        </is>
      </c>
      <c r="F3484" s="419" t="n">
        <v>44571</v>
      </c>
      <c r="G3484" s="420" t="n">
        <v>228882</v>
      </c>
      <c r="H3484" s="418" t="n"/>
      <c r="I3484" s="455" t="n">
        <v>228882</v>
      </c>
      <c r="J3484" s="418">
        <f>IF(L3484&lt;&gt;"",L3484,K3484)</f>
        <v/>
      </c>
      <c r="K3484" s="418">
        <f>IF(AND(T3484=TRUE, U3484=TRUE, V3484=TRUE), IF(W3484&lt;-0.05, "អនុញ្ញាត (អ្នកផ្គត់ផ្គង់ប្រកាសខ្វះ)", "បានប្រកាស (អនុញ្ញាត)"), IF(AND(T3484=FALSE, U3484=FALSE, V3484=FALSE), "ព្យួរទុក (មិនមានទិន្នន័យ)", "ប្រកាសខុស (ព្យួរទុក)"))</f>
        <v/>
      </c>
      <c r="L3484" s="418" t="inlineStr"/>
      <c r="M3484" s="418" t="inlineStr"/>
      <c r="N3484" s="455" t="n"/>
      <c r="O3484" s="455">
        <f>IF(W3484&lt;0,AI3484,I3484)</f>
        <v/>
      </c>
      <c r="P3484" s="455">
        <f>I3484-O3484</f>
        <v/>
      </c>
      <c r="Q3484" s="418" t="n"/>
      <c r="R3484" s="418" t="inlineStr">
        <is>
          <t>SITC2022-020387</t>
        </is>
      </c>
      <c r="S3484" s="418" t="inlineStr"/>
      <c r="T3484" s="418">
        <f>R3484=S3484</f>
        <v/>
      </c>
      <c r="U3484" s="418">
        <f>AND(MONTH(F3484)=MONTH(Y3484), YEAR(F3484)=YEAR(Y3484))</f>
        <v/>
      </c>
      <c r="V3484" s="418">
        <f>AND(AC3484&lt;&gt;"", 'Company information'!D$4&lt;&gt;"", RIGHT(SUBSTITUTE(AC3484,"-",""),9)=RIGHT(SUBSTITUTE('Company information'!D$4,"-",""),9))</f>
        <v/>
      </c>
      <c r="W3484" s="418">
        <f>AI3484-I3484</f>
        <v/>
      </c>
      <c r="X3484" s="455" t="n"/>
      <c r="Y3484" s="417" t="n"/>
      <c r="Z3484" s="418" t="n"/>
      <c r="AA3484" s="418" t="n"/>
      <c r="AB3484" s="418" t="n"/>
      <c r="AC3484" s="418" t="n"/>
      <c r="AD3484" s="418" t="n"/>
      <c r="AE3484" s="455" t="n"/>
      <c r="AF3484" s="455" t="n"/>
      <c r="AG3484" s="455" t="n"/>
      <c r="AH3484" s="455" t="n"/>
      <c r="AI3484" s="455" t="n"/>
      <c r="AJ3484" s="455" t="n"/>
      <c r="AK3484" s="455" t="n"/>
      <c r="AL3484" s="455" t="n"/>
      <c r="AM3484" s="455" t="n"/>
      <c r="AN3484" s="455" t="n"/>
      <c r="AO3484" s="455" t="n"/>
      <c r="AP3484" s="455" t="n"/>
      <c r="AQ3484" s="455" t="n"/>
      <c r="AR3484" s="418" t="n"/>
      <c r="AS3484" s="418" t="n"/>
      <c r="AT3484" s="418" t="n"/>
    </row>
    <row r="3485">
      <c r="A3485" s="417" t="n">
        <v>3476</v>
      </c>
      <c r="B3485" s="418" t="inlineStr">
        <is>
          <t>Lift-On &amp; Lift-Off</t>
        </is>
      </c>
      <c r="C3485" s="418" t="inlineStr">
        <is>
          <t>កំពង់ផែស្វយ័តក្រុងព្រះសីហនុ</t>
        </is>
      </c>
      <c r="D3485" s="418" t="inlineStr">
        <is>
          <t>L001-100044638</t>
        </is>
      </c>
      <c r="E3485" s="418" t="inlineStr">
        <is>
          <t>172911</t>
        </is>
      </c>
      <c r="F3485" s="419" t="n">
        <v>44571</v>
      </c>
      <c r="G3485" s="420" t="n">
        <v>35887</v>
      </c>
      <c r="H3485" s="418" t="n"/>
      <c r="I3485" s="455" t="n">
        <v>35887</v>
      </c>
      <c r="J3485" s="418">
        <f>IF(L3485&lt;&gt;"",L3485,K3485)</f>
        <v/>
      </c>
      <c r="K3485" s="418">
        <f>IF(AND(T3485=TRUE, U3485=TRUE, V3485=TRUE), IF(W3485&lt;-0.05, "អនុញ្ញាត (អ្នកផ្គត់ផ្គង់ប្រកាសខ្វះ)", "បានប្រកាស (អនុញ្ញាត)"), IF(AND(T3485=FALSE, U3485=FALSE, V3485=FALSE), "ព្យួរទុក (មិនមានទិន្នន័យ)", "ប្រកាសខុស (ព្យួរទុក)"))</f>
        <v/>
      </c>
      <c r="L3485" s="418" t="inlineStr"/>
      <c r="M3485" s="418" t="inlineStr"/>
      <c r="N3485" s="455" t="n"/>
      <c r="O3485" s="455">
        <f>IF(W3485&lt;0,AI3485,I3485)</f>
        <v/>
      </c>
      <c r="P3485" s="455">
        <f>I3485-O3485</f>
        <v/>
      </c>
      <c r="Q3485" s="418" t="n"/>
      <c r="R3485" s="418" t="inlineStr">
        <is>
          <t>172911</t>
        </is>
      </c>
      <c r="S3485" s="418" t="inlineStr"/>
      <c r="T3485" s="418">
        <f>R3485=S3485</f>
        <v/>
      </c>
      <c r="U3485" s="418">
        <f>AND(MONTH(F3485)=MONTH(Y3485), YEAR(F3485)=YEAR(Y3485))</f>
        <v/>
      </c>
      <c r="V3485" s="418">
        <f>AND(AC3485&lt;&gt;"", 'Company information'!D$4&lt;&gt;"", RIGHT(SUBSTITUTE(AC3485,"-",""),9)=RIGHT(SUBSTITUTE('Company information'!D$4,"-",""),9))</f>
        <v/>
      </c>
      <c r="W3485" s="418">
        <f>AI3485-I3485</f>
        <v/>
      </c>
      <c r="X3485" s="455" t="n"/>
      <c r="Y3485" s="417" t="n"/>
      <c r="Z3485" s="418" t="n"/>
      <c r="AA3485" s="418" t="n"/>
      <c r="AB3485" s="418" t="n"/>
      <c r="AC3485" s="418" t="n"/>
      <c r="AD3485" s="418" t="n"/>
      <c r="AE3485" s="455" t="n"/>
      <c r="AF3485" s="455" t="n"/>
      <c r="AG3485" s="455" t="n"/>
      <c r="AH3485" s="455" t="n"/>
      <c r="AI3485" s="455" t="n"/>
      <c r="AJ3485" s="455" t="n"/>
      <c r="AK3485" s="455" t="n"/>
      <c r="AL3485" s="455" t="n"/>
      <c r="AM3485" s="455" t="n"/>
      <c r="AN3485" s="455" t="n"/>
      <c r="AO3485" s="455" t="n"/>
      <c r="AP3485" s="455" t="n"/>
      <c r="AQ3485" s="455" t="n"/>
      <c r="AR3485" s="418" t="n"/>
      <c r="AS3485" s="418" t="n"/>
      <c r="AT3485" s="418" t="n"/>
    </row>
    <row r="3486">
      <c r="A3486" s="417" t="n">
        <v>3477</v>
      </c>
      <c r="B3486" s="418" t="inlineStr">
        <is>
          <t>Trucking Fee</t>
        </is>
      </c>
      <c r="C3486" s="418" t="inlineStr">
        <is>
          <t>ហាវតាយ អ៊ិនធើណេសិនណល ឡូជីស្ទីក ឯ.ក</t>
        </is>
      </c>
      <c r="D3486" s="418" t="inlineStr">
        <is>
          <t>K007-902202863</t>
        </is>
      </c>
      <c r="E3486" s="418" t="inlineStr">
        <is>
          <t>HT220038</t>
        </is>
      </c>
      <c r="F3486" s="419" t="n">
        <v>44855</v>
      </c>
      <c r="G3486" s="420" t="n">
        <v>252906</v>
      </c>
      <c r="H3486" s="418" t="n"/>
      <c r="I3486" s="455" t="n">
        <v>252906</v>
      </c>
      <c r="J3486" s="418">
        <f>IF(L3486&lt;&gt;"",L3486,K3486)</f>
        <v/>
      </c>
      <c r="K3486" s="418">
        <f>IF(AND(T3486=TRUE, U3486=TRUE, V3486=TRUE), IF(W3486&lt;-0.05, "អនុញ្ញាត (អ្នកផ្គត់ផ្គង់ប្រកាសខ្វះ)", "បានប្រកាស (អនុញ្ញាត)"), IF(AND(T3486=FALSE, U3486=FALSE, V3486=FALSE), "ព្យួរទុក (មិនមានទិន្នន័យ)", "ប្រកាសខុស (ព្យួរទុក)"))</f>
        <v/>
      </c>
      <c r="L3486" s="418" t="inlineStr"/>
      <c r="M3486" s="418" t="inlineStr"/>
      <c r="N3486" s="455" t="n"/>
      <c r="O3486" s="455">
        <f>IF(W3486&lt;0,AI3486,I3486)</f>
        <v/>
      </c>
      <c r="P3486" s="455">
        <f>I3486-O3486</f>
        <v/>
      </c>
      <c r="Q3486" s="418" t="n"/>
      <c r="R3486" s="418" t="inlineStr">
        <is>
          <t>HT220038</t>
        </is>
      </c>
      <c r="S3486" s="418" t="inlineStr"/>
      <c r="T3486" s="418">
        <f>R3486=S3486</f>
        <v/>
      </c>
      <c r="U3486" s="418">
        <f>AND(MONTH(F3486)=MONTH(Y3486), YEAR(F3486)=YEAR(Y3486))</f>
        <v/>
      </c>
      <c r="V3486" s="418">
        <f>AND(AC3486&lt;&gt;"", 'Company information'!D$4&lt;&gt;"", RIGHT(SUBSTITUTE(AC3486,"-",""),9)=RIGHT(SUBSTITUTE('Company information'!D$4,"-",""),9))</f>
        <v/>
      </c>
      <c r="W3486" s="418">
        <f>AI3486-I3486</f>
        <v/>
      </c>
      <c r="X3486" s="455" t="n"/>
      <c r="Y3486" s="417" t="n"/>
      <c r="Z3486" s="418" t="n"/>
      <c r="AA3486" s="418" t="n"/>
      <c r="AB3486" s="418" t="n"/>
      <c r="AC3486" s="418" t="n"/>
      <c r="AD3486" s="418" t="n"/>
      <c r="AE3486" s="455" t="n"/>
      <c r="AF3486" s="455" t="n"/>
      <c r="AG3486" s="455" t="n"/>
      <c r="AH3486" s="455" t="n"/>
      <c r="AI3486" s="455" t="n"/>
      <c r="AJ3486" s="455" t="n"/>
      <c r="AK3486" s="455" t="n"/>
      <c r="AL3486" s="455" t="n"/>
      <c r="AM3486" s="455" t="n"/>
      <c r="AN3486" s="455" t="n"/>
      <c r="AO3486" s="455" t="n"/>
      <c r="AP3486" s="455" t="n"/>
      <c r="AQ3486" s="455" t="n"/>
      <c r="AR3486" s="418" t="n"/>
      <c r="AS3486" s="418" t="n"/>
      <c r="AT3486" s="418" t="n"/>
    </row>
    <row r="3487">
      <c r="A3487" s="417" t="n">
        <v>3478</v>
      </c>
      <c r="B3487" s="418" t="inlineStr">
        <is>
          <t>Trucking Fee</t>
        </is>
      </c>
      <c r="C3487" s="418" t="inlineStr">
        <is>
          <t>អ៊ិចស្ពែឌីធ័រ ខេមបូឌា អិលធីឌី</t>
        </is>
      </c>
      <c r="D3487" s="418" t="inlineStr">
        <is>
          <t>L001-100045898</t>
        </is>
      </c>
      <c r="E3487" s="418" t="inlineStr">
        <is>
          <t>TI-0238617</t>
        </is>
      </c>
      <c r="F3487" s="419" t="n">
        <v>44865</v>
      </c>
      <c r="G3487" s="420" t="n">
        <v>189658</v>
      </c>
      <c r="H3487" s="418" t="n"/>
      <c r="I3487" s="455" t="n">
        <v>189658</v>
      </c>
      <c r="J3487" s="418">
        <f>IF(L3487&lt;&gt;"",L3487,K3487)</f>
        <v/>
      </c>
      <c r="K3487" s="418">
        <f>IF(AND(T3487=TRUE, U3487=TRUE, V3487=TRUE), IF(W3487&lt;-0.05, "អនុញ្ញាត (អ្នកផ្គត់ផ្គង់ប្រកាសខ្វះ)", "បានប្រកាស (អនុញ្ញាត)"), IF(AND(T3487=FALSE, U3487=FALSE, V3487=FALSE), "ព្យួរទុក (មិនមានទិន្នន័យ)", "ប្រកាសខុស (ព្យួរទុក)"))</f>
        <v/>
      </c>
      <c r="L3487" s="418" t="inlineStr"/>
      <c r="M3487" s="418" t="inlineStr"/>
      <c r="N3487" s="455" t="n"/>
      <c r="O3487" s="455">
        <f>IF(W3487&lt;0,AI3487,I3487)</f>
        <v/>
      </c>
      <c r="P3487" s="455">
        <f>I3487-O3487</f>
        <v/>
      </c>
      <c r="Q3487" s="418" t="n"/>
      <c r="R3487" s="418" t="inlineStr">
        <is>
          <t>TI-0238617</t>
        </is>
      </c>
      <c r="S3487" s="418" t="inlineStr"/>
      <c r="T3487" s="418">
        <f>R3487=S3487</f>
        <v/>
      </c>
      <c r="U3487" s="418">
        <f>AND(MONTH(F3487)=MONTH(Y3487), YEAR(F3487)=YEAR(Y3487))</f>
        <v/>
      </c>
      <c r="V3487" s="418">
        <f>AND(AC3487&lt;&gt;"", 'Company information'!D$4&lt;&gt;"", RIGHT(SUBSTITUTE(AC3487,"-",""),9)=RIGHT(SUBSTITUTE('Company information'!D$4,"-",""),9))</f>
        <v/>
      </c>
      <c r="W3487" s="418">
        <f>AI3487-I3487</f>
        <v/>
      </c>
      <c r="X3487" s="455" t="n"/>
      <c r="Y3487" s="417" t="n"/>
      <c r="Z3487" s="418" t="n"/>
      <c r="AA3487" s="418" t="n"/>
      <c r="AB3487" s="418" t="n"/>
      <c r="AC3487" s="418" t="n"/>
      <c r="AD3487" s="418" t="n"/>
      <c r="AE3487" s="455" t="n"/>
      <c r="AF3487" s="455" t="n"/>
      <c r="AG3487" s="455" t="n"/>
      <c r="AH3487" s="455" t="n"/>
      <c r="AI3487" s="455" t="n"/>
      <c r="AJ3487" s="455" t="n"/>
      <c r="AK3487" s="455" t="n"/>
      <c r="AL3487" s="455" t="n"/>
      <c r="AM3487" s="455" t="n"/>
      <c r="AN3487" s="455" t="n"/>
      <c r="AO3487" s="455" t="n"/>
      <c r="AP3487" s="455" t="n"/>
      <c r="AQ3487" s="455" t="n"/>
      <c r="AR3487" s="418" t="n"/>
      <c r="AS3487" s="418" t="n"/>
      <c r="AT3487" s="418" t="n"/>
    </row>
    <row r="3488">
      <c r="A3488" s="417" t="n">
        <v>3479</v>
      </c>
      <c r="B3488" s="418" t="inlineStr">
        <is>
          <t>Trucking Fee</t>
        </is>
      </c>
      <c r="C3488" s="418" t="inlineStr">
        <is>
          <t>អ៊ិចស្ពែឌីធ័រ ខេមបូឌា អិលធីឌី</t>
        </is>
      </c>
      <c r="D3488" s="418" t="inlineStr">
        <is>
          <t>L001-100045898</t>
        </is>
      </c>
      <c r="E3488" s="418" t="inlineStr">
        <is>
          <t>TI-0238606</t>
        </is>
      </c>
      <c r="F3488" s="419" t="n">
        <v>44865</v>
      </c>
      <c r="G3488" s="420" t="n">
        <v>108705</v>
      </c>
      <c r="H3488" s="418" t="n"/>
      <c r="I3488" s="455" t="n">
        <v>108705</v>
      </c>
      <c r="J3488" s="418">
        <f>IF(L3488&lt;&gt;"",L3488,K3488)</f>
        <v/>
      </c>
      <c r="K3488" s="418">
        <f>IF(AND(T3488=TRUE, U3488=TRUE, V3488=TRUE), IF(W3488&lt;-0.05, "អនុញ្ញាត (អ្នកផ្គត់ផ្គង់ប្រកាសខ្វះ)", "បានប្រកាស (អនុញ្ញាត)"), IF(AND(T3488=FALSE, U3488=FALSE, V3488=FALSE), "ព្យួរទុក (មិនមានទិន្នន័យ)", "ប្រកាសខុស (ព្យួរទុក)"))</f>
        <v/>
      </c>
      <c r="L3488" s="418" t="inlineStr"/>
      <c r="M3488" s="418" t="inlineStr"/>
      <c r="N3488" s="455" t="n"/>
      <c r="O3488" s="455">
        <f>IF(W3488&lt;0,AI3488,I3488)</f>
        <v/>
      </c>
      <c r="P3488" s="455">
        <f>I3488-O3488</f>
        <v/>
      </c>
      <c r="Q3488" s="418" t="n"/>
      <c r="R3488" s="418" t="inlineStr">
        <is>
          <t>TI-0238606</t>
        </is>
      </c>
      <c r="S3488" s="418" t="inlineStr"/>
      <c r="T3488" s="418">
        <f>R3488=S3488</f>
        <v/>
      </c>
      <c r="U3488" s="418">
        <f>AND(MONTH(F3488)=MONTH(Y3488), YEAR(F3488)=YEAR(Y3488))</f>
        <v/>
      </c>
      <c r="V3488" s="418">
        <f>AND(AC3488&lt;&gt;"", 'Company information'!D$4&lt;&gt;"", RIGHT(SUBSTITUTE(AC3488,"-",""),9)=RIGHT(SUBSTITUTE('Company information'!D$4,"-",""),9))</f>
        <v/>
      </c>
      <c r="W3488" s="418">
        <f>AI3488-I3488</f>
        <v/>
      </c>
      <c r="X3488" s="455" t="n"/>
      <c r="Y3488" s="417" t="n"/>
      <c r="Z3488" s="418" t="n"/>
      <c r="AA3488" s="418" t="n"/>
      <c r="AB3488" s="418" t="n"/>
      <c r="AC3488" s="418" t="n"/>
      <c r="AD3488" s="418" t="n"/>
      <c r="AE3488" s="455" t="n"/>
      <c r="AF3488" s="455" t="n"/>
      <c r="AG3488" s="455" t="n"/>
      <c r="AH3488" s="455" t="n"/>
      <c r="AI3488" s="455" t="n"/>
      <c r="AJ3488" s="455" t="n"/>
      <c r="AK3488" s="455" t="n"/>
      <c r="AL3488" s="455" t="n"/>
      <c r="AM3488" s="455" t="n"/>
      <c r="AN3488" s="455" t="n"/>
      <c r="AO3488" s="455" t="n"/>
      <c r="AP3488" s="455" t="n"/>
      <c r="AQ3488" s="455" t="n"/>
      <c r="AR3488" s="418" t="n"/>
      <c r="AS3488" s="418" t="n"/>
      <c r="AT3488" s="418" t="n"/>
    </row>
    <row r="3489">
      <c r="A3489" s="417" t="n">
        <v>3480</v>
      </c>
      <c r="B3489" s="418" t="inlineStr">
        <is>
          <t>Trucking Fee</t>
        </is>
      </c>
      <c r="C3489" s="418" t="inlineStr">
        <is>
          <t>អ៊ិចស្ពែឌីធ័រ ខេមបូឌា អិលធីឌី</t>
        </is>
      </c>
      <c r="D3489" s="418" t="inlineStr">
        <is>
          <t>L001-100045898</t>
        </is>
      </c>
      <c r="E3489" s="418" t="inlineStr">
        <is>
          <t>TI-0238605</t>
        </is>
      </c>
      <c r="F3489" s="419" t="n">
        <v>44865</v>
      </c>
      <c r="G3489" s="420" t="n">
        <v>131499</v>
      </c>
      <c r="H3489" s="418" t="n"/>
      <c r="I3489" s="455" t="n">
        <v>131499</v>
      </c>
      <c r="J3489" s="418">
        <f>IF(L3489&lt;&gt;"",L3489,K3489)</f>
        <v/>
      </c>
      <c r="K3489" s="418">
        <f>IF(AND(T3489=TRUE, U3489=TRUE, V3489=TRUE), IF(W3489&lt;-0.05, "អនុញ្ញាត (អ្នកផ្គត់ផ្គង់ប្រកាសខ្វះ)", "បានប្រកាស (អនុញ្ញាត)"), IF(AND(T3489=FALSE, U3489=FALSE, V3489=FALSE), "ព្យួរទុក (មិនមានទិន្នន័យ)", "ប្រកាសខុស (ព្យួរទុក)"))</f>
        <v/>
      </c>
      <c r="L3489" s="418" t="inlineStr"/>
      <c r="M3489" s="418" t="inlineStr"/>
      <c r="N3489" s="455" t="n"/>
      <c r="O3489" s="455">
        <f>IF(W3489&lt;0,AI3489,I3489)</f>
        <v/>
      </c>
      <c r="P3489" s="455">
        <f>I3489-O3489</f>
        <v/>
      </c>
      <c r="Q3489" s="418" t="n"/>
      <c r="R3489" s="418" t="inlineStr">
        <is>
          <t>TI-0238605</t>
        </is>
      </c>
      <c r="S3489" s="418" t="inlineStr"/>
      <c r="T3489" s="418">
        <f>R3489=S3489</f>
        <v/>
      </c>
      <c r="U3489" s="418">
        <f>AND(MONTH(F3489)=MONTH(Y3489), YEAR(F3489)=YEAR(Y3489))</f>
        <v/>
      </c>
      <c r="V3489" s="418">
        <f>AND(AC3489&lt;&gt;"", 'Company information'!D$4&lt;&gt;"", RIGHT(SUBSTITUTE(AC3489,"-",""),9)=RIGHT(SUBSTITUTE('Company information'!D$4,"-",""),9))</f>
        <v/>
      </c>
      <c r="W3489" s="418">
        <f>AI3489-I3489</f>
        <v/>
      </c>
      <c r="X3489" s="455" t="n"/>
      <c r="Y3489" s="417" t="n"/>
      <c r="Z3489" s="418" t="n"/>
      <c r="AA3489" s="418" t="n"/>
      <c r="AB3489" s="418" t="n"/>
      <c r="AC3489" s="418" t="n"/>
      <c r="AD3489" s="418" t="n"/>
      <c r="AE3489" s="455" t="n"/>
      <c r="AF3489" s="455" t="n"/>
      <c r="AG3489" s="455" t="n"/>
      <c r="AH3489" s="455" t="n"/>
      <c r="AI3489" s="455" t="n"/>
      <c r="AJ3489" s="455" t="n"/>
      <c r="AK3489" s="455" t="n"/>
      <c r="AL3489" s="455" t="n"/>
      <c r="AM3489" s="455" t="n"/>
      <c r="AN3489" s="455" t="n"/>
      <c r="AO3489" s="455" t="n"/>
      <c r="AP3489" s="455" t="n"/>
      <c r="AQ3489" s="455" t="n"/>
      <c r="AR3489" s="418" t="n"/>
      <c r="AS3489" s="418" t="n"/>
      <c r="AT3489" s="418" t="n"/>
    </row>
    <row r="3490">
      <c r="A3490" s="417" t="n">
        <v>3481</v>
      </c>
      <c r="B3490" s="418" t="inlineStr">
        <is>
          <t>Trucking Fee</t>
        </is>
      </c>
      <c r="C3490" s="418" t="inlineStr">
        <is>
          <t>អ៊ិចស្ពែឌីធ័រ ខេមបូឌា អិលធីឌី</t>
        </is>
      </c>
      <c r="D3490" s="418" t="inlineStr">
        <is>
          <t>L001-100045898</t>
        </is>
      </c>
      <c r="E3490" s="418" t="inlineStr">
        <is>
          <t>TI-0238602</t>
        </is>
      </c>
      <c r="F3490" s="419" t="n">
        <v>44865</v>
      </c>
      <c r="G3490" s="420" t="n">
        <v>91373</v>
      </c>
      <c r="H3490" s="418" t="n"/>
      <c r="I3490" s="455" t="n">
        <v>91373</v>
      </c>
      <c r="J3490" s="418">
        <f>IF(L3490&lt;&gt;"",L3490,K3490)</f>
        <v/>
      </c>
      <c r="K3490" s="418">
        <f>IF(AND(T3490=TRUE, U3490=TRUE, V3490=TRUE), IF(W3490&lt;-0.05, "អនុញ្ញាត (អ្នកផ្គត់ផ្គង់ប្រកាសខ្វះ)", "បានប្រកាស (អនុញ្ញាត)"), IF(AND(T3490=FALSE, U3490=FALSE, V3490=FALSE), "ព្យួរទុក (មិនមានទិន្នន័យ)", "ប្រកាសខុស (ព្យួរទុក)"))</f>
        <v/>
      </c>
      <c r="L3490" s="418" t="inlineStr"/>
      <c r="M3490" s="418" t="inlineStr"/>
      <c r="N3490" s="455" t="n"/>
      <c r="O3490" s="455">
        <f>IF(W3490&lt;0,AI3490,I3490)</f>
        <v/>
      </c>
      <c r="P3490" s="455">
        <f>I3490-O3490</f>
        <v/>
      </c>
      <c r="Q3490" s="418" t="n"/>
      <c r="R3490" s="418" t="inlineStr">
        <is>
          <t>TI-0238602</t>
        </is>
      </c>
      <c r="S3490" s="418" t="inlineStr"/>
      <c r="T3490" s="418">
        <f>R3490=S3490</f>
        <v/>
      </c>
      <c r="U3490" s="418">
        <f>AND(MONTH(F3490)=MONTH(Y3490), YEAR(F3490)=YEAR(Y3490))</f>
        <v/>
      </c>
      <c r="V3490" s="418">
        <f>AND(AC3490&lt;&gt;"", 'Company information'!D$4&lt;&gt;"", RIGHT(SUBSTITUTE(AC3490,"-",""),9)=RIGHT(SUBSTITUTE('Company information'!D$4,"-",""),9))</f>
        <v/>
      </c>
      <c r="W3490" s="418">
        <f>AI3490-I3490</f>
        <v/>
      </c>
      <c r="X3490" s="455" t="n"/>
      <c r="Y3490" s="417" t="n"/>
      <c r="Z3490" s="418" t="n"/>
      <c r="AA3490" s="418" t="n"/>
      <c r="AB3490" s="418" t="n"/>
      <c r="AC3490" s="418" t="n"/>
      <c r="AD3490" s="418" t="n"/>
      <c r="AE3490" s="455" t="n"/>
      <c r="AF3490" s="455" t="n"/>
      <c r="AG3490" s="455" t="n"/>
      <c r="AH3490" s="455" t="n"/>
      <c r="AI3490" s="455" t="n"/>
      <c r="AJ3490" s="455" t="n"/>
      <c r="AK3490" s="455" t="n"/>
      <c r="AL3490" s="455" t="n"/>
      <c r="AM3490" s="455" t="n"/>
      <c r="AN3490" s="455" t="n"/>
      <c r="AO3490" s="455" t="n"/>
      <c r="AP3490" s="455" t="n"/>
      <c r="AQ3490" s="455" t="n"/>
      <c r="AR3490" s="418" t="n"/>
      <c r="AS3490" s="418" t="n"/>
      <c r="AT3490" s="418" t="n"/>
    </row>
    <row r="3491">
      <c r="A3491" s="417" t="n">
        <v>3482</v>
      </c>
      <c r="B3491" s="418" t="inlineStr">
        <is>
          <t>Trucking Fee</t>
        </is>
      </c>
      <c r="C3491" s="418" t="inlineStr">
        <is>
          <t>អ៊ិចស្ពែឌីធ័រ ខេមបូឌា អិលធីឌី</t>
        </is>
      </c>
      <c r="D3491" s="418" t="inlineStr">
        <is>
          <t>L001-100045898</t>
        </is>
      </c>
      <c r="E3491" s="418" t="inlineStr">
        <is>
          <t>TI-0238596</t>
        </is>
      </c>
      <c r="F3491" s="419" t="n">
        <v>44865</v>
      </c>
      <c r="G3491" s="420" t="n">
        <v>134168</v>
      </c>
      <c r="H3491" s="418" t="n"/>
      <c r="I3491" s="455" t="n">
        <v>134168</v>
      </c>
      <c r="J3491" s="418">
        <f>IF(L3491&lt;&gt;"",L3491,K3491)</f>
        <v/>
      </c>
      <c r="K3491" s="418">
        <f>IF(AND(T3491=TRUE, U3491=TRUE, V3491=TRUE), IF(W3491&lt;-0.05, "អនុញ្ញាត (អ្នកផ្គត់ផ្គង់ប្រកាសខ្វះ)", "បានប្រកាស (អនុញ្ញាត)"), IF(AND(T3491=FALSE, U3491=FALSE, V3491=FALSE), "ព្យួរទុក (មិនមានទិន្នន័យ)", "ប្រកាសខុស (ព្យួរទុក)"))</f>
        <v/>
      </c>
      <c r="L3491" s="418" t="inlineStr"/>
      <c r="M3491" s="418" t="inlineStr"/>
      <c r="N3491" s="455" t="n"/>
      <c r="O3491" s="455">
        <f>IF(W3491&lt;0,AI3491,I3491)</f>
        <v/>
      </c>
      <c r="P3491" s="455">
        <f>I3491-O3491</f>
        <v/>
      </c>
      <c r="Q3491" s="418" t="n"/>
      <c r="R3491" s="418" t="inlineStr">
        <is>
          <t>TI-0238596</t>
        </is>
      </c>
      <c r="S3491" s="418" t="inlineStr"/>
      <c r="T3491" s="418">
        <f>R3491=S3491</f>
        <v/>
      </c>
      <c r="U3491" s="418">
        <f>AND(MONTH(F3491)=MONTH(Y3491), YEAR(F3491)=YEAR(Y3491))</f>
        <v/>
      </c>
      <c r="V3491" s="418">
        <f>AND(AC3491&lt;&gt;"", 'Company information'!D$4&lt;&gt;"", RIGHT(SUBSTITUTE(AC3491,"-",""),9)=RIGHT(SUBSTITUTE('Company information'!D$4,"-",""),9))</f>
        <v/>
      </c>
      <c r="W3491" s="418">
        <f>AI3491-I3491</f>
        <v/>
      </c>
      <c r="X3491" s="455" t="n"/>
      <c r="Y3491" s="417" t="n"/>
      <c r="Z3491" s="418" t="n"/>
      <c r="AA3491" s="418" t="n"/>
      <c r="AB3491" s="418" t="n"/>
      <c r="AC3491" s="418" t="n"/>
      <c r="AD3491" s="418" t="n"/>
      <c r="AE3491" s="455" t="n"/>
      <c r="AF3491" s="455" t="n"/>
      <c r="AG3491" s="455" t="n"/>
      <c r="AH3491" s="455" t="n"/>
      <c r="AI3491" s="455" t="n"/>
      <c r="AJ3491" s="455" t="n"/>
      <c r="AK3491" s="455" t="n"/>
      <c r="AL3491" s="455" t="n"/>
      <c r="AM3491" s="455" t="n"/>
      <c r="AN3491" s="455" t="n"/>
      <c r="AO3491" s="455" t="n"/>
      <c r="AP3491" s="455" t="n"/>
      <c r="AQ3491" s="455" t="n"/>
      <c r="AR3491" s="418" t="n"/>
      <c r="AS3491" s="418" t="n"/>
      <c r="AT3491" s="418" t="n"/>
    </row>
    <row r="3492">
      <c r="A3492" s="417" t="n">
        <v>3483</v>
      </c>
      <c r="B3492" s="418" t="inlineStr">
        <is>
          <t>Trucking Fee</t>
        </is>
      </c>
      <c r="C3492" s="418" t="inlineStr">
        <is>
          <t>អ៊ិចស្ពែឌីធ័រ ខេមបូឌា អិលធីឌី</t>
        </is>
      </c>
      <c r="D3492" s="418" t="inlineStr">
        <is>
          <t>L001-100045898</t>
        </is>
      </c>
      <c r="E3492" s="418" t="inlineStr">
        <is>
          <t>TI-0238595</t>
        </is>
      </c>
      <c r="F3492" s="419" t="n">
        <v>44865</v>
      </c>
      <c r="G3492" s="420" t="n">
        <v>255086</v>
      </c>
      <c r="H3492" s="418" t="n"/>
      <c r="I3492" s="455" t="n">
        <v>255086</v>
      </c>
      <c r="J3492" s="418">
        <f>IF(L3492&lt;&gt;"",L3492,K3492)</f>
        <v/>
      </c>
      <c r="K3492" s="418">
        <f>IF(AND(T3492=TRUE, U3492=TRUE, V3492=TRUE), IF(W3492&lt;-0.05, "អនុញ្ញាត (អ្នកផ្គត់ផ្គង់ប្រកាសខ្វះ)", "បានប្រកាស (អនុញ្ញាត)"), IF(AND(T3492=FALSE, U3492=FALSE, V3492=FALSE), "ព្យួរទុក (មិនមានទិន្នន័យ)", "ប្រកាសខុស (ព្យួរទុក)"))</f>
        <v/>
      </c>
      <c r="L3492" s="418" t="inlineStr"/>
      <c r="M3492" s="418" t="inlineStr"/>
      <c r="N3492" s="455" t="n"/>
      <c r="O3492" s="455">
        <f>IF(W3492&lt;0,AI3492,I3492)</f>
        <v/>
      </c>
      <c r="P3492" s="455">
        <f>I3492-O3492</f>
        <v/>
      </c>
      <c r="Q3492" s="418" t="n"/>
      <c r="R3492" s="418" t="inlineStr">
        <is>
          <t>TI-0238595</t>
        </is>
      </c>
      <c r="S3492" s="418" t="inlineStr"/>
      <c r="T3492" s="418">
        <f>R3492=S3492</f>
        <v/>
      </c>
      <c r="U3492" s="418">
        <f>AND(MONTH(F3492)=MONTH(Y3492), YEAR(F3492)=YEAR(Y3492))</f>
        <v/>
      </c>
      <c r="V3492" s="418">
        <f>AND(AC3492&lt;&gt;"", 'Company information'!D$4&lt;&gt;"", RIGHT(SUBSTITUTE(AC3492,"-",""),9)=RIGHT(SUBSTITUTE('Company information'!D$4,"-",""),9))</f>
        <v/>
      </c>
      <c r="W3492" s="418">
        <f>AI3492-I3492</f>
        <v/>
      </c>
      <c r="X3492" s="455" t="n"/>
      <c r="Y3492" s="417" t="n"/>
      <c r="Z3492" s="418" t="n"/>
      <c r="AA3492" s="418" t="n"/>
      <c r="AB3492" s="418" t="n"/>
      <c r="AC3492" s="418" t="n"/>
      <c r="AD3492" s="418" t="n"/>
      <c r="AE3492" s="455" t="n"/>
      <c r="AF3492" s="455" t="n"/>
      <c r="AG3492" s="455" t="n"/>
      <c r="AH3492" s="455" t="n"/>
      <c r="AI3492" s="455" t="n"/>
      <c r="AJ3492" s="455" t="n"/>
      <c r="AK3492" s="455" t="n"/>
      <c r="AL3492" s="455" t="n"/>
      <c r="AM3492" s="455" t="n"/>
      <c r="AN3492" s="455" t="n"/>
      <c r="AO3492" s="455" t="n"/>
      <c r="AP3492" s="455" t="n"/>
      <c r="AQ3492" s="455" t="n"/>
      <c r="AR3492" s="418" t="n"/>
      <c r="AS3492" s="418" t="n"/>
      <c r="AT3492" s="418" t="n"/>
    </row>
    <row r="3493">
      <c r="A3493" s="417" t="n">
        <v>3484</v>
      </c>
      <c r="B3493" s="418" t="inlineStr">
        <is>
          <t>Trucking Fee</t>
        </is>
      </c>
      <c r="C3493" s="418" t="inlineStr">
        <is>
          <t>អ៊ិចស្ពែឌីធ័រ ខេមបូឌា អិលធីឌី</t>
        </is>
      </c>
      <c r="D3493" s="418" t="inlineStr">
        <is>
          <t>L001-100045898</t>
        </is>
      </c>
      <c r="E3493" s="418" t="inlineStr">
        <is>
          <t>TI-0238593</t>
        </is>
      </c>
      <c r="F3493" s="419" t="n">
        <v>44865</v>
      </c>
      <c r="G3493" s="420" t="n">
        <v>55282</v>
      </c>
      <c r="H3493" s="418" t="n"/>
      <c r="I3493" s="455" t="n">
        <v>55282</v>
      </c>
      <c r="J3493" s="418">
        <f>IF(L3493&lt;&gt;"",L3493,K3493)</f>
        <v/>
      </c>
      <c r="K3493" s="418">
        <f>IF(AND(T3493=TRUE, U3493=TRUE, V3493=TRUE), IF(W3493&lt;-0.05, "អនុញ្ញាត (អ្នកផ្គត់ផ្គង់ប្រកាសខ្វះ)", "បានប្រកាស (អនុញ្ញាត)"), IF(AND(T3493=FALSE, U3493=FALSE, V3493=FALSE), "ព្យួរទុក (មិនមានទិន្នន័យ)", "ប្រកាសខុស (ព្យួរទុក)"))</f>
        <v/>
      </c>
      <c r="L3493" s="418" t="inlineStr"/>
      <c r="M3493" s="418" t="inlineStr"/>
      <c r="N3493" s="455" t="n"/>
      <c r="O3493" s="455">
        <f>IF(W3493&lt;0,AI3493,I3493)</f>
        <v/>
      </c>
      <c r="P3493" s="455">
        <f>I3493-O3493</f>
        <v/>
      </c>
      <c r="Q3493" s="418" t="n"/>
      <c r="R3493" s="418" t="inlineStr">
        <is>
          <t>TI-0238593</t>
        </is>
      </c>
      <c r="S3493" s="418" t="inlineStr"/>
      <c r="T3493" s="418">
        <f>R3493=S3493</f>
        <v/>
      </c>
      <c r="U3493" s="418">
        <f>AND(MONTH(F3493)=MONTH(Y3493), YEAR(F3493)=YEAR(Y3493))</f>
        <v/>
      </c>
      <c r="V3493" s="418">
        <f>AND(AC3493&lt;&gt;"", 'Company information'!D$4&lt;&gt;"", RIGHT(SUBSTITUTE(AC3493,"-",""),9)=RIGHT(SUBSTITUTE('Company information'!D$4,"-",""),9))</f>
        <v/>
      </c>
      <c r="W3493" s="418">
        <f>AI3493-I3493</f>
        <v/>
      </c>
      <c r="X3493" s="455" t="n"/>
      <c r="Y3493" s="417" t="n"/>
      <c r="Z3493" s="418" t="n"/>
      <c r="AA3493" s="418" t="n"/>
      <c r="AB3493" s="418" t="n"/>
      <c r="AC3493" s="418" t="n"/>
      <c r="AD3493" s="418" t="n"/>
      <c r="AE3493" s="455" t="n"/>
      <c r="AF3493" s="455" t="n"/>
      <c r="AG3493" s="455" t="n"/>
      <c r="AH3493" s="455" t="n"/>
      <c r="AI3493" s="455" t="n"/>
      <c r="AJ3493" s="455" t="n"/>
      <c r="AK3493" s="455" t="n"/>
      <c r="AL3493" s="455" t="n"/>
      <c r="AM3493" s="455" t="n"/>
      <c r="AN3493" s="455" t="n"/>
      <c r="AO3493" s="455" t="n"/>
      <c r="AP3493" s="455" t="n"/>
      <c r="AQ3493" s="455" t="n"/>
      <c r="AR3493" s="418" t="n"/>
      <c r="AS3493" s="418" t="n"/>
      <c r="AT3493" s="418" t="n"/>
    </row>
    <row r="3494">
      <c r="A3494" s="417" t="n">
        <v>3485</v>
      </c>
      <c r="B3494" s="418" t="inlineStr">
        <is>
          <t>Trucking Fee</t>
        </is>
      </c>
      <c r="C3494" s="418" t="inlineStr">
        <is>
          <t>អ៊ិចស្ពែឌីធ័រ ខេមបូឌា អិលធីឌី</t>
        </is>
      </c>
      <c r="D3494" s="418" t="inlineStr">
        <is>
          <t>L001-100045898</t>
        </is>
      </c>
      <c r="E3494" s="418" t="inlineStr">
        <is>
          <t>TI-0238589</t>
        </is>
      </c>
      <c r="F3494" s="419" t="n">
        <v>44865</v>
      </c>
      <c r="G3494" s="420" t="n">
        <v>636058</v>
      </c>
      <c r="H3494" s="418" t="n"/>
      <c r="I3494" s="455" t="n">
        <v>636058</v>
      </c>
      <c r="J3494" s="418">
        <f>IF(L3494&lt;&gt;"",L3494,K3494)</f>
        <v/>
      </c>
      <c r="K3494" s="418">
        <f>IF(AND(T3494=TRUE, U3494=TRUE, V3494=TRUE), IF(W3494&lt;-0.05, "អនុញ្ញាត (អ្នកផ្គត់ផ្គង់ប្រកាសខ្វះ)", "បានប្រកាស (អនុញ្ញាត)"), IF(AND(T3494=FALSE, U3494=FALSE, V3494=FALSE), "ព្យួរទុក (មិនមានទិន្នន័យ)", "ប្រកាសខុស (ព្យួរទុក)"))</f>
        <v/>
      </c>
      <c r="L3494" s="418" t="inlineStr"/>
      <c r="M3494" s="418" t="inlineStr"/>
      <c r="N3494" s="455" t="n"/>
      <c r="O3494" s="455">
        <f>IF(W3494&lt;0,AI3494,I3494)</f>
        <v/>
      </c>
      <c r="P3494" s="455">
        <f>I3494-O3494</f>
        <v/>
      </c>
      <c r="Q3494" s="418" t="n"/>
      <c r="R3494" s="418" t="inlineStr">
        <is>
          <t>TI-0238589</t>
        </is>
      </c>
      <c r="S3494" s="418" t="inlineStr"/>
      <c r="T3494" s="418">
        <f>R3494=S3494</f>
        <v/>
      </c>
      <c r="U3494" s="418">
        <f>AND(MONTH(F3494)=MONTH(Y3494), YEAR(F3494)=YEAR(Y3494))</f>
        <v/>
      </c>
      <c r="V3494" s="418">
        <f>AND(AC3494&lt;&gt;"", 'Company information'!D$4&lt;&gt;"", RIGHT(SUBSTITUTE(AC3494,"-",""),9)=RIGHT(SUBSTITUTE('Company information'!D$4,"-",""),9))</f>
        <v/>
      </c>
      <c r="W3494" s="418">
        <f>AI3494-I3494</f>
        <v/>
      </c>
      <c r="X3494" s="455" t="n"/>
      <c r="Y3494" s="417" t="n"/>
      <c r="Z3494" s="418" t="n"/>
      <c r="AA3494" s="418" t="n"/>
      <c r="AB3494" s="418" t="n"/>
      <c r="AC3494" s="418" t="n"/>
      <c r="AD3494" s="418" t="n"/>
      <c r="AE3494" s="455" t="n"/>
      <c r="AF3494" s="455" t="n"/>
      <c r="AG3494" s="455" t="n"/>
      <c r="AH3494" s="455" t="n"/>
      <c r="AI3494" s="455" t="n"/>
      <c r="AJ3494" s="455" t="n"/>
      <c r="AK3494" s="455" t="n"/>
      <c r="AL3494" s="455" t="n"/>
      <c r="AM3494" s="455" t="n"/>
      <c r="AN3494" s="455" t="n"/>
      <c r="AO3494" s="455" t="n"/>
      <c r="AP3494" s="455" t="n"/>
      <c r="AQ3494" s="455" t="n"/>
      <c r="AR3494" s="418" t="n"/>
      <c r="AS3494" s="418" t="n"/>
      <c r="AT3494" s="418" t="n"/>
    </row>
    <row r="3495">
      <c r="A3495" s="417" t="n">
        <v>3486</v>
      </c>
      <c r="B3495" s="418" t="inlineStr">
        <is>
          <t>Trucking Fee</t>
        </is>
      </c>
      <c r="C3495" s="418" t="inlineStr">
        <is>
          <t>អ៊ិចស្ពែឌីធ័រ ខេមបូឌា អិលធីឌី</t>
        </is>
      </c>
      <c r="D3495" s="418" t="inlineStr">
        <is>
          <t>L001-100045898</t>
        </is>
      </c>
      <c r="E3495" s="418" t="inlineStr">
        <is>
          <t>TI-0238356</t>
        </is>
      </c>
      <c r="F3495" s="419" t="n">
        <v>44859</v>
      </c>
      <c r="G3495" s="420" t="n">
        <v>544653</v>
      </c>
      <c r="H3495" s="418" t="n"/>
      <c r="I3495" s="455" t="n">
        <v>544653</v>
      </c>
      <c r="J3495" s="418">
        <f>IF(L3495&lt;&gt;"",L3495,K3495)</f>
        <v/>
      </c>
      <c r="K3495" s="418">
        <f>IF(AND(T3495=TRUE, U3495=TRUE, V3495=TRUE), IF(W3495&lt;-0.05, "អនុញ្ញាត (អ្នកផ្គត់ផ្គង់ប្រកាសខ្វះ)", "បានប្រកាស (អនុញ្ញាត)"), IF(AND(T3495=FALSE, U3495=FALSE, V3495=FALSE), "ព្យួរទុក (មិនមានទិន្នន័យ)", "ប្រកាសខុស (ព្យួរទុក)"))</f>
        <v/>
      </c>
      <c r="L3495" s="418" t="inlineStr"/>
      <c r="M3495" s="418" t="inlineStr"/>
      <c r="N3495" s="455" t="n"/>
      <c r="O3495" s="455">
        <f>IF(W3495&lt;0,AI3495,I3495)</f>
        <v/>
      </c>
      <c r="P3495" s="455">
        <f>I3495-O3495</f>
        <v/>
      </c>
      <c r="Q3495" s="418" t="n"/>
      <c r="R3495" s="418" t="inlineStr">
        <is>
          <t>TI-0238356</t>
        </is>
      </c>
      <c r="S3495" s="418" t="inlineStr"/>
      <c r="T3495" s="418">
        <f>R3495=S3495</f>
        <v/>
      </c>
      <c r="U3495" s="418">
        <f>AND(MONTH(F3495)=MONTH(Y3495), YEAR(F3495)=YEAR(Y3495))</f>
        <v/>
      </c>
      <c r="V3495" s="418">
        <f>AND(AC3495&lt;&gt;"", 'Company information'!D$4&lt;&gt;"", RIGHT(SUBSTITUTE(AC3495,"-",""),9)=RIGHT(SUBSTITUTE('Company information'!D$4,"-",""),9))</f>
        <v/>
      </c>
      <c r="W3495" s="418">
        <f>AI3495-I3495</f>
        <v/>
      </c>
      <c r="X3495" s="455" t="n"/>
      <c r="Y3495" s="417" t="n"/>
      <c r="Z3495" s="418" t="n"/>
      <c r="AA3495" s="418" t="n"/>
      <c r="AB3495" s="418" t="n"/>
      <c r="AC3495" s="418" t="n"/>
      <c r="AD3495" s="418" t="n"/>
      <c r="AE3495" s="455" t="n"/>
      <c r="AF3495" s="455" t="n"/>
      <c r="AG3495" s="455" t="n"/>
      <c r="AH3495" s="455" t="n"/>
      <c r="AI3495" s="455" t="n"/>
      <c r="AJ3495" s="455" t="n"/>
      <c r="AK3495" s="455" t="n"/>
      <c r="AL3495" s="455" t="n"/>
      <c r="AM3495" s="455" t="n"/>
      <c r="AN3495" s="455" t="n"/>
      <c r="AO3495" s="455" t="n"/>
      <c r="AP3495" s="455" t="n"/>
      <c r="AQ3495" s="455" t="n"/>
      <c r="AR3495" s="418" t="n"/>
      <c r="AS3495" s="418" t="n"/>
      <c r="AT3495" s="418" t="n"/>
    </row>
    <row r="3496">
      <c r="A3496" s="417" t="n">
        <v>3487</v>
      </c>
      <c r="B3496" s="418" t="inlineStr">
        <is>
          <t>Trucking Fee</t>
        </is>
      </c>
      <c r="C3496" s="418" t="inlineStr">
        <is>
          <t>អ៊ិចស្ពែឌីធ័រ ខេមបូឌា អិលធីឌី</t>
        </is>
      </c>
      <c r="D3496" s="418" t="inlineStr">
        <is>
          <t>L001-100045898</t>
        </is>
      </c>
      <c r="E3496" s="418" t="inlineStr">
        <is>
          <t>TI-0238355</t>
        </is>
      </c>
      <c r="F3496" s="419" t="n">
        <v>44859</v>
      </c>
      <c r="G3496" s="420" t="n">
        <v>349009</v>
      </c>
      <c r="H3496" s="418" t="n"/>
      <c r="I3496" s="455" t="n">
        <v>349009</v>
      </c>
      <c r="J3496" s="418">
        <f>IF(L3496&lt;&gt;"",L3496,K3496)</f>
        <v/>
      </c>
      <c r="K3496" s="418">
        <f>IF(AND(T3496=TRUE, U3496=TRUE, V3496=TRUE), IF(W3496&lt;-0.05, "អនុញ្ញាត (អ្នកផ្គត់ផ្គង់ប្រកាសខ្វះ)", "បានប្រកាស (អនុញ្ញាត)"), IF(AND(T3496=FALSE, U3496=FALSE, V3496=FALSE), "ព្យួរទុក (មិនមានទិន្នន័យ)", "ប្រកាសខុស (ព្យួរទុក)"))</f>
        <v/>
      </c>
      <c r="L3496" s="418" t="inlineStr"/>
      <c r="M3496" s="418" t="inlineStr"/>
      <c r="N3496" s="455" t="n"/>
      <c r="O3496" s="455">
        <f>IF(W3496&lt;0,AI3496,I3496)</f>
        <v/>
      </c>
      <c r="P3496" s="455">
        <f>I3496-O3496</f>
        <v/>
      </c>
      <c r="Q3496" s="418" t="n"/>
      <c r="R3496" s="418" t="inlineStr">
        <is>
          <t>TI-0238355</t>
        </is>
      </c>
      <c r="S3496" s="418" t="inlineStr"/>
      <c r="T3496" s="418">
        <f>R3496=S3496</f>
        <v/>
      </c>
      <c r="U3496" s="418">
        <f>AND(MONTH(F3496)=MONTH(Y3496), YEAR(F3496)=YEAR(Y3496))</f>
        <v/>
      </c>
      <c r="V3496" s="418">
        <f>AND(AC3496&lt;&gt;"", 'Company information'!D$4&lt;&gt;"", RIGHT(SUBSTITUTE(AC3496,"-",""),9)=RIGHT(SUBSTITUTE('Company information'!D$4,"-",""),9))</f>
        <v/>
      </c>
      <c r="W3496" s="418">
        <f>AI3496-I3496</f>
        <v/>
      </c>
      <c r="X3496" s="455" t="n"/>
      <c r="Y3496" s="417" t="n"/>
      <c r="Z3496" s="418" t="n"/>
      <c r="AA3496" s="418" t="n"/>
      <c r="AB3496" s="418" t="n"/>
      <c r="AC3496" s="418" t="n"/>
      <c r="AD3496" s="418" t="n"/>
      <c r="AE3496" s="455" t="n"/>
      <c r="AF3496" s="455" t="n"/>
      <c r="AG3496" s="455" t="n"/>
      <c r="AH3496" s="455" t="n"/>
      <c r="AI3496" s="455" t="n"/>
      <c r="AJ3496" s="455" t="n"/>
      <c r="AK3496" s="455" t="n"/>
      <c r="AL3496" s="455" t="n"/>
      <c r="AM3496" s="455" t="n"/>
      <c r="AN3496" s="455" t="n"/>
      <c r="AO3496" s="455" t="n"/>
      <c r="AP3496" s="455" t="n"/>
      <c r="AQ3496" s="455" t="n"/>
      <c r="AR3496" s="418" t="n"/>
      <c r="AS3496" s="418" t="n"/>
      <c r="AT3496" s="418" t="n"/>
    </row>
    <row r="3497">
      <c r="A3497" s="417" t="n">
        <v>3488</v>
      </c>
      <c r="B3497" s="418" t="inlineStr">
        <is>
          <t>Trucking Fee</t>
        </is>
      </c>
      <c r="C3497" s="418" t="inlineStr">
        <is>
          <t>អ៊ិចស្ពែឌីធ័រ ខេមបូឌា អិលធីឌី</t>
        </is>
      </c>
      <c r="D3497" s="418" t="inlineStr">
        <is>
          <t>L001-100045898</t>
        </is>
      </c>
      <c r="E3497" s="418" t="inlineStr">
        <is>
          <t>TI-0238350</t>
        </is>
      </c>
      <c r="F3497" s="419" t="n">
        <v>44851</v>
      </c>
      <c r="G3497" s="420" t="n">
        <v>949205</v>
      </c>
      <c r="H3497" s="418" t="n"/>
      <c r="I3497" s="455" t="n">
        <v>949205</v>
      </c>
      <c r="J3497" s="418">
        <f>IF(L3497&lt;&gt;"",L3497,K3497)</f>
        <v/>
      </c>
      <c r="K3497" s="418">
        <f>IF(AND(T3497=TRUE, U3497=TRUE, V3497=TRUE), IF(W3497&lt;-0.05, "អនុញ្ញាត (អ្នកផ្គត់ផ្គង់ប្រកាសខ្វះ)", "បានប្រកាស (អនុញ្ញាត)"), IF(AND(T3497=FALSE, U3497=FALSE, V3497=FALSE), "ព្យួរទុក (មិនមានទិន្នន័យ)", "ប្រកាសខុស (ព្យួរទុក)"))</f>
        <v/>
      </c>
      <c r="L3497" s="418" t="inlineStr"/>
      <c r="M3497" s="418" t="inlineStr"/>
      <c r="N3497" s="455" t="n"/>
      <c r="O3497" s="455">
        <f>IF(W3497&lt;0,AI3497,I3497)</f>
        <v/>
      </c>
      <c r="P3497" s="455">
        <f>I3497-O3497</f>
        <v/>
      </c>
      <c r="Q3497" s="418" t="n"/>
      <c r="R3497" s="418" t="inlineStr">
        <is>
          <t>TI-0238350</t>
        </is>
      </c>
      <c r="S3497" s="418" t="inlineStr"/>
      <c r="T3497" s="418">
        <f>R3497=S3497</f>
        <v/>
      </c>
      <c r="U3497" s="418">
        <f>AND(MONTH(F3497)=MONTH(Y3497), YEAR(F3497)=YEAR(Y3497))</f>
        <v/>
      </c>
      <c r="V3497" s="418">
        <f>AND(AC3497&lt;&gt;"", 'Company information'!D$4&lt;&gt;"", RIGHT(SUBSTITUTE(AC3497,"-",""),9)=RIGHT(SUBSTITUTE('Company information'!D$4,"-",""),9))</f>
        <v/>
      </c>
      <c r="W3497" s="418">
        <f>AI3497-I3497</f>
        <v/>
      </c>
      <c r="X3497" s="455" t="n"/>
      <c r="Y3497" s="417" t="n"/>
      <c r="Z3497" s="418" t="n"/>
      <c r="AA3497" s="418" t="n"/>
      <c r="AB3497" s="418" t="n"/>
      <c r="AC3497" s="418" t="n"/>
      <c r="AD3497" s="418" t="n"/>
      <c r="AE3497" s="455" t="n"/>
      <c r="AF3497" s="455" t="n"/>
      <c r="AG3497" s="455" t="n"/>
      <c r="AH3497" s="455" t="n"/>
      <c r="AI3497" s="455" t="n"/>
      <c r="AJ3497" s="455" t="n"/>
      <c r="AK3497" s="455" t="n"/>
      <c r="AL3497" s="455" t="n"/>
      <c r="AM3497" s="455" t="n"/>
      <c r="AN3497" s="455" t="n"/>
      <c r="AO3497" s="455" t="n"/>
      <c r="AP3497" s="455" t="n"/>
      <c r="AQ3497" s="455" t="n"/>
      <c r="AR3497" s="418" t="n"/>
      <c r="AS3497" s="418" t="n"/>
      <c r="AT3497" s="418" t="n"/>
    </row>
    <row r="3498">
      <c r="A3498" s="417" t="n">
        <v>3489</v>
      </c>
      <c r="B3498" s="418" t="inlineStr">
        <is>
          <t>Trucking Fee</t>
        </is>
      </c>
      <c r="C3498" s="418" t="inlineStr">
        <is>
          <t>អ៊ិចស្ពែឌីធ័រ ខេមបូឌា អិលធីឌី</t>
        </is>
      </c>
      <c r="D3498" s="418" t="inlineStr">
        <is>
          <t>L001-100045898</t>
        </is>
      </c>
      <c r="E3498" s="418" t="inlineStr">
        <is>
          <t>TI-0237959</t>
        </is>
      </c>
      <c r="F3498" s="419" t="n">
        <v>44851</v>
      </c>
      <c r="G3498" s="420" t="n">
        <v>96860</v>
      </c>
      <c r="H3498" s="418" t="n"/>
      <c r="I3498" s="455" t="n">
        <v>96860</v>
      </c>
      <c r="J3498" s="418">
        <f>IF(L3498&lt;&gt;"",L3498,K3498)</f>
        <v/>
      </c>
      <c r="K3498" s="418">
        <f>IF(AND(T3498=TRUE, U3498=TRUE, V3498=TRUE), IF(W3498&lt;-0.05, "អនុញ្ញាត (អ្នកផ្គត់ផ្គង់ប្រកាសខ្វះ)", "បានប្រកាស (អនុញ្ញាត)"), IF(AND(T3498=FALSE, U3498=FALSE, V3498=FALSE), "ព្យួរទុក (មិនមានទិន្នន័យ)", "ប្រកាសខុស (ព្យួរទុក)"))</f>
        <v/>
      </c>
      <c r="L3498" s="418" t="inlineStr"/>
      <c r="M3498" s="418" t="inlineStr"/>
      <c r="N3498" s="455" t="n"/>
      <c r="O3498" s="455">
        <f>IF(W3498&lt;0,AI3498,I3498)</f>
        <v/>
      </c>
      <c r="P3498" s="455">
        <f>I3498-O3498</f>
        <v/>
      </c>
      <c r="Q3498" s="418" t="n"/>
      <c r="R3498" s="418" t="inlineStr">
        <is>
          <t>TI-0237959</t>
        </is>
      </c>
      <c r="S3498" s="418" t="inlineStr"/>
      <c r="T3498" s="418">
        <f>R3498=S3498</f>
        <v/>
      </c>
      <c r="U3498" s="418">
        <f>AND(MONTH(F3498)=MONTH(Y3498), YEAR(F3498)=YEAR(Y3498))</f>
        <v/>
      </c>
      <c r="V3498" s="418">
        <f>AND(AC3498&lt;&gt;"", 'Company information'!D$4&lt;&gt;"", RIGHT(SUBSTITUTE(AC3498,"-",""),9)=RIGHT(SUBSTITUTE('Company information'!D$4,"-",""),9))</f>
        <v/>
      </c>
      <c r="W3498" s="418">
        <f>AI3498-I3498</f>
        <v/>
      </c>
      <c r="X3498" s="455" t="n"/>
      <c r="Y3498" s="417" t="n"/>
      <c r="Z3498" s="418" t="n"/>
      <c r="AA3498" s="418" t="n"/>
      <c r="AB3498" s="418" t="n"/>
      <c r="AC3498" s="418" t="n"/>
      <c r="AD3498" s="418" t="n"/>
      <c r="AE3498" s="455" t="n"/>
      <c r="AF3498" s="455" t="n"/>
      <c r="AG3498" s="455" t="n"/>
      <c r="AH3498" s="455" t="n"/>
      <c r="AI3498" s="455" t="n"/>
      <c r="AJ3498" s="455" t="n"/>
      <c r="AK3498" s="455" t="n"/>
      <c r="AL3498" s="455" t="n"/>
      <c r="AM3498" s="455" t="n"/>
      <c r="AN3498" s="455" t="n"/>
      <c r="AO3498" s="455" t="n"/>
      <c r="AP3498" s="455" t="n"/>
      <c r="AQ3498" s="455" t="n"/>
      <c r="AR3498" s="418" t="n"/>
      <c r="AS3498" s="418" t="n"/>
      <c r="AT3498" s="418" t="n"/>
    </row>
    <row r="3499">
      <c r="A3499" s="417" t="n">
        <v>3490</v>
      </c>
      <c r="B3499" s="418" t="inlineStr">
        <is>
          <t>Trucking Fee</t>
        </is>
      </c>
      <c r="C3499" s="418" t="inlineStr">
        <is>
          <t>អ៊ិចស្ពែឌីធ័រ ខេមបូឌា អិលធីឌី</t>
        </is>
      </c>
      <c r="D3499" s="418" t="inlineStr">
        <is>
          <t>L001-100045898</t>
        </is>
      </c>
      <c r="E3499" s="418" t="inlineStr">
        <is>
          <t>TI-0237958</t>
        </is>
      </c>
      <c r="F3499" s="419" t="n">
        <v>44851</v>
      </c>
      <c r="G3499" s="420" t="n">
        <v>459155</v>
      </c>
      <c r="H3499" s="418" t="n"/>
      <c r="I3499" s="455" t="n">
        <v>459155</v>
      </c>
      <c r="J3499" s="418">
        <f>IF(L3499&lt;&gt;"",L3499,K3499)</f>
        <v/>
      </c>
      <c r="K3499" s="418">
        <f>IF(AND(T3499=TRUE, U3499=TRUE, V3499=TRUE), IF(W3499&lt;-0.05, "អនុញ្ញាត (អ្នកផ្គត់ផ្គង់ប្រកាសខ្វះ)", "បានប្រកាស (អនុញ្ញាត)"), IF(AND(T3499=FALSE, U3499=FALSE, V3499=FALSE), "ព្យួរទុក (មិនមានទិន្នន័យ)", "ប្រកាសខុស (ព្យួរទុក)"))</f>
        <v/>
      </c>
      <c r="L3499" s="418" t="inlineStr"/>
      <c r="M3499" s="418" t="inlineStr"/>
      <c r="N3499" s="455" t="n"/>
      <c r="O3499" s="455">
        <f>IF(W3499&lt;0,AI3499,I3499)</f>
        <v/>
      </c>
      <c r="P3499" s="455">
        <f>I3499-O3499</f>
        <v/>
      </c>
      <c r="Q3499" s="418" t="n"/>
      <c r="R3499" s="418" t="inlineStr">
        <is>
          <t>TI-0237958</t>
        </is>
      </c>
      <c r="S3499" s="418" t="inlineStr"/>
      <c r="T3499" s="418">
        <f>R3499=S3499</f>
        <v/>
      </c>
      <c r="U3499" s="418">
        <f>AND(MONTH(F3499)=MONTH(Y3499), YEAR(F3499)=YEAR(Y3499))</f>
        <v/>
      </c>
      <c r="V3499" s="418">
        <f>AND(AC3499&lt;&gt;"", 'Company information'!D$4&lt;&gt;"", RIGHT(SUBSTITUTE(AC3499,"-",""),9)=RIGHT(SUBSTITUTE('Company information'!D$4,"-",""),9))</f>
        <v/>
      </c>
      <c r="W3499" s="418">
        <f>AI3499-I3499</f>
        <v/>
      </c>
      <c r="X3499" s="455" t="n"/>
      <c r="Y3499" s="417" t="n"/>
      <c r="Z3499" s="418" t="n"/>
      <c r="AA3499" s="418" t="n"/>
      <c r="AB3499" s="418" t="n"/>
      <c r="AC3499" s="418" t="n"/>
      <c r="AD3499" s="418" t="n"/>
      <c r="AE3499" s="455" t="n"/>
      <c r="AF3499" s="455" t="n"/>
      <c r="AG3499" s="455" t="n"/>
      <c r="AH3499" s="455" t="n"/>
      <c r="AI3499" s="455" t="n"/>
      <c r="AJ3499" s="455" t="n"/>
      <c r="AK3499" s="455" t="n"/>
      <c r="AL3499" s="455" t="n"/>
      <c r="AM3499" s="455" t="n"/>
      <c r="AN3499" s="455" t="n"/>
      <c r="AO3499" s="455" t="n"/>
      <c r="AP3499" s="455" t="n"/>
      <c r="AQ3499" s="455" t="n"/>
      <c r="AR3499" s="418" t="n"/>
      <c r="AS3499" s="418" t="n"/>
      <c r="AT3499" s="418" t="n"/>
    </row>
    <row r="3500">
      <c r="A3500" s="417" t="n">
        <v>3491</v>
      </c>
      <c r="B3500" s="418" t="inlineStr">
        <is>
          <t>Trucking Fee</t>
        </is>
      </c>
      <c r="C3500" s="418" t="inlineStr">
        <is>
          <t>អ៊ិចស្ពែឌីធ័រ ខេមបូឌា អិលធីឌី</t>
        </is>
      </c>
      <c r="D3500" s="418" t="inlineStr">
        <is>
          <t>L001-100045898</t>
        </is>
      </c>
      <c r="E3500" s="418" t="inlineStr">
        <is>
          <t>TI-0237957</t>
        </is>
      </c>
      <c r="F3500" s="419" t="n">
        <v>44851</v>
      </c>
      <c r="G3500" s="420" t="n">
        <v>428490</v>
      </c>
      <c r="H3500" s="418" t="n"/>
      <c r="I3500" s="455" t="n">
        <v>428490</v>
      </c>
      <c r="J3500" s="418">
        <f>IF(L3500&lt;&gt;"",L3500,K3500)</f>
        <v/>
      </c>
      <c r="K3500" s="418">
        <f>IF(AND(T3500=TRUE, U3500=TRUE, V3500=TRUE), IF(W3500&lt;-0.05, "អនុញ្ញាត (អ្នកផ្គត់ផ្គង់ប្រកាសខ្វះ)", "បានប្រកាស (អនុញ្ញាត)"), IF(AND(T3500=FALSE, U3500=FALSE, V3500=FALSE), "ព្យួរទុក (មិនមានទិន្នន័យ)", "ប្រកាសខុស (ព្យួរទុក)"))</f>
        <v/>
      </c>
      <c r="L3500" s="418" t="inlineStr"/>
      <c r="M3500" s="418" t="inlineStr"/>
      <c r="N3500" s="455" t="n"/>
      <c r="O3500" s="455">
        <f>IF(W3500&lt;0,AI3500,I3500)</f>
        <v/>
      </c>
      <c r="P3500" s="455">
        <f>I3500-O3500</f>
        <v/>
      </c>
      <c r="Q3500" s="418" t="n"/>
      <c r="R3500" s="418" t="inlineStr">
        <is>
          <t>TI-0237957</t>
        </is>
      </c>
      <c r="S3500" s="418" t="inlineStr"/>
      <c r="T3500" s="418">
        <f>R3500=S3500</f>
        <v/>
      </c>
      <c r="U3500" s="418">
        <f>AND(MONTH(F3500)=MONTH(Y3500), YEAR(F3500)=YEAR(Y3500))</f>
        <v/>
      </c>
      <c r="V3500" s="418">
        <f>AND(AC3500&lt;&gt;"", 'Company information'!D$4&lt;&gt;"", RIGHT(SUBSTITUTE(AC3500,"-",""),9)=RIGHT(SUBSTITUTE('Company information'!D$4,"-",""),9))</f>
        <v/>
      </c>
      <c r="W3500" s="418">
        <f>AI3500-I3500</f>
        <v/>
      </c>
      <c r="X3500" s="455" t="n"/>
      <c r="Y3500" s="417" t="n"/>
      <c r="Z3500" s="418" t="n"/>
      <c r="AA3500" s="418" t="n"/>
      <c r="AB3500" s="418" t="n"/>
      <c r="AC3500" s="418" t="n"/>
      <c r="AD3500" s="418" t="n"/>
      <c r="AE3500" s="455" t="n"/>
      <c r="AF3500" s="455" t="n"/>
      <c r="AG3500" s="455" t="n"/>
      <c r="AH3500" s="455" t="n"/>
      <c r="AI3500" s="455" t="n"/>
      <c r="AJ3500" s="455" t="n"/>
      <c r="AK3500" s="455" t="n"/>
      <c r="AL3500" s="455" t="n"/>
      <c r="AM3500" s="455" t="n"/>
      <c r="AN3500" s="455" t="n"/>
      <c r="AO3500" s="455" t="n"/>
      <c r="AP3500" s="455" t="n"/>
      <c r="AQ3500" s="455" t="n"/>
      <c r="AR3500" s="418" t="n"/>
      <c r="AS3500" s="418" t="n"/>
      <c r="AT3500" s="418" t="n"/>
    </row>
    <row r="3501">
      <c r="A3501" s="417" t="n">
        <v>3492</v>
      </c>
      <c r="B3501" s="418" t="inlineStr">
        <is>
          <t>Trucking Fee</t>
        </is>
      </c>
      <c r="C3501" s="418" t="inlineStr">
        <is>
          <t>អ៊ិចស្ពែឌីធ័រ ខេមបូឌា អិលធីឌី</t>
        </is>
      </c>
      <c r="D3501" s="418" t="inlineStr">
        <is>
          <t>L001-100045898</t>
        </is>
      </c>
      <c r="E3501" s="418" t="inlineStr">
        <is>
          <t>TI-0237955</t>
        </is>
      </c>
      <c r="F3501" s="419" t="n">
        <v>44851</v>
      </c>
      <c r="G3501" s="420" t="n">
        <v>181477</v>
      </c>
      <c r="H3501" s="418" t="n"/>
      <c r="I3501" s="455" t="n">
        <v>181477</v>
      </c>
      <c r="J3501" s="418">
        <f>IF(L3501&lt;&gt;"",L3501,K3501)</f>
        <v/>
      </c>
      <c r="K3501" s="418">
        <f>IF(AND(T3501=TRUE, U3501=TRUE, V3501=TRUE), IF(W3501&lt;-0.05, "អនុញ្ញាត (អ្នកផ្គត់ផ្គង់ប្រកាសខ្វះ)", "បានប្រកាស (អនុញ្ញាត)"), IF(AND(T3501=FALSE, U3501=FALSE, V3501=FALSE), "ព្យួរទុក (មិនមានទិន្នន័យ)", "ប្រកាសខុស (ព្យួរទុក)"))</f>
        <v/>
      </c>
      <c r="L3501" s="418" t="inlineStr"/>
      <c r="M3501" s="418" t="inlineStr"/>
      <c r="N3501" s="455" t="n"/>
      <c r="O3501" s="455">
        <f>IF(W3501&lt;0,AI3501,I3501)</f>
        <v/>
      </c>
      <c r="P3501" s="455">
        <f>I3501-O3501</f>
        <v/>
      </c>
      <c r="Q3501" s="418" t="n"/>
      <c r="R3501" s="418" t="inlineStr">
        <is>
          <t>TI-0237955</t>
        </is>
      </c>
      <c r="S3501" s="418" t="inlineStr"/>
      <c r="T3501" s="418">
        <f>R3501=S3501</f>
        <v/>
      </c>
      <c r="U3501" s="418">
        <f>AND(MONTH(F3501)=MONTH(Y3501), YEAR(F3501)=YEAR(Y3501))</f>
        <v/>
      </c>
      <c r="V3501" s="418">
        <f>AND(AC3501&lt;&gt;"", 'Company information'!D$4&lt;&gt;"", RIGHT(SUBSTITUTE(AC3501,"-",""),9)=RIGHT(SUBSTITUTE('Company information'!D$4,"-",""),9))</f>
        <v/>
      </c>
      <c r="W3501" s="418">
        <f>AI3501-I3501</f>
        <v/>
      </c>
      <c r="X3501" s="455" t="n"/>
      <c r="Y3501" s="417" t="n"/>
      <c r="Z3501" s="418" t="n"/>
      <c r="AA3501" s="418" t="n"/>
      <c r="AB3501" s="418" t="n"/>
      <c r="AC3501" s="418" t="n"/>
      <c r="AD3501" s="418" t="n"/>
      <c r="AE3501" s="455" t="n"/>
      <c r="AF3501" s="455" t="n"/>
      <c r="AG3501" s="455" t="n"/>
      <c r="AH3501" s="455" t="n"/>
      <c r="AI3501" s="455" t="n"/>
      <c r="AJ3501" s="455" t="n"/>
      <c r="AK3501" s="455" t="n"/>
      <c r="AL3501" s="455" t="n"/>
      <c r="AM3501" s="455" t="n"/>
      <c r="AN3501" s="455" t="n"/>
      <c r="AO3501" s="455" t="n"/>
      <c r="AP3501" s="455" t="n"/>
      <c r="AQ3501" s="455" t="n"/>
      <c r="AR3501" s="418" t="n"/>
      <c r="AS3501" s="418" t="n"/>
      <c r="AT3501" s="418" t="n"/>
    </row>
    <row r="3502">
      <c r="A3502" s="417" t="n">
        <v>3493</v>
      </c>
      <c r="B3502" s="418" t="inlineStr">
        <is>
          <t>Trucking Fee</t>
        </is>
      </c>
      <c r="C3502" s="418" t="inlineStr">
        <is>
          <t>អ៊ិចស្ពែឌីធ័រ ខេមបូឌា អិលធីឌី</t>
        </is>
      </c>
      <c r="D3502" s="418" t="inlineStr">
        <is>
          <t>L001-100045898</t>
        </is>
      </c>
      <c r="E3502" s="418" t="inlineStr">
        <is>
          <t>TI-0237950</t>
        </is>
      </c>
      <c r="F3502" s="419" t="n">
        <v>44851</v>
      </c>
      <c r="G3502" s="420" t="n">
        <v>318259</v>
      </c>
      <c r="H3502" s="418" t="n"/>
      <c r="I3502" s="455" t="n">
        <v>318259</v>
      </c>
      <c r="J3502" s="418">
        <f>IF(L3502&lt;&gt;"",L3502,K3502)</f>
        <v/>
      </c>
      <c r="K3502" s="418">
        <f>IF(AND(T3502=TRUE, U3502=TRUE, V3502=TRUE), IF(W3502&lt;-0.05, "អនុញ្ញាត (អ្នកផ្គត់ផ្គង់ប្រកាសខ្វះ)", "បានប្រកាស (អនុញ្ញាត)"), IF(AND(T3502=FALSE, U3502=FALSE, V3502=FALSE), "ព្យួរទុក (មិនមានទិន្នន័យ)", "ប្រកាសខុស (ព្យួរទុក)"))</f>
        <v/>
      </c>
      <c r="L3502" s="418" t="inlineStr"/>
      <c r="M3502" s="418" t="inlineStr"/>
      <c r="N3502" s="455" t="n"/>
      <c r="O3502" s="455">
        <f>IF(W3502&lt;0,AI3502,I3502)</f>
        <v/>
      </c>
      <c r="P3502" s="455">
        <f>I3502-O3502</f>
        <v/>
      </c>
      <c r="Q3502" s="418" t="n"/>
      <c r="R3502" s="418" t="inlineStr">
        <is>
          <t>TI-0237950</t>
        </is>
      </c>
      <c r="S3502" s="418" t="inlineStr"/>
      <c r="T3502" s="418">
        <f>R3502=S3502</f>
        <v/>
      </c>
      <c r="U3502" s="418">
        <f>AND(MONTH(F3502)=MONTH(Y3502), YEAR(F3502)=YEAR(Y3502))</f>
        <v/>
      </c>
      <c r="V3502" s="418">
        <f>AND(AC3502&lt;&gt;"", 'Company information'!D$4&lt;&gt;"", RIGHT(SUBSTITUTE(AC3502,"-",""),9)=RIGHT(SUBSTITUTE('Company information'!D$4,"-",""),9))</f>
        <v/>
      </c>
      <c r="W3502" s="418">
        <f>AI3502-I3502</f>
        <v/>
      </c>
      <c r="X3502" s="455" t="n"/>
      <c r="Y3502" s="417" t="n"/>
      <c r="Z3502" s="418" t="n"/>
      <c r="AA3502" s="418" t="n"/>
      <c r="AB3502" s="418" t="n"/>
      <c r="AC3502" s="418" t="n"/>
      <c r="AD3502" s="418" t="n"/>
      <c r="AE3502" s="455" t="n"/>
      <c r="AF3502" s="455" t="n"/>
      <c r="AG3502" s="455" t="n"/>
      <c r="AH3502" s="455" t="n"/>
      <c r="AI3502" s="455" t="n"/>
      <c r="AJ3502" s="455" t="n"/>
      <c r="AK3502" s="455" t="n"/>
      <c r="AL3502" s="455" t="n"/>
      <c r="AM3502" s="455" t="n"/>
      <c r="AN3502" s="455" t="n"/>
      <c r="AO3502" s="455" t="n"/>
      <c r="AP3502" s="455" t="n"/>
      <c r="AQ3502" s="455" t="n"/>
      <c r="AR3502" s="418" t="n"/>
      <c r="AS3502" s="418" t="n"/>
      <c r="AT3502" s="418" t="n"/>
    </row>
    <row r="3503">
      <c r="A3503" s="417" t="n">
        <v>3494</v>
      </c>
      <c r="B3503" s="418" t="inlineStr">
        <is>
          <t>Trucking Fee</t>
        </is>
      </c>
      <c r="C3503" s="418" t="inlineStr">
        <is>
          <t>អ៊ិចស្ពែឌីធ័រ ខេមបូឌា អិលធីឌី</t>
        </is>
      </c>
      <c r="D3503" s="418" t="inlineStr">
        <is>
          <t>L001-100045898</t>
        </is>
      </c>
      <c r="E3503" s="418" t="inlineStr">
        <is>
          <t>TI-0237949</t>
        </is>
      </c>
      <c r="F3503" s="419" t="n">
        <v>44851</v>
      </c>
      <c r="G3503" s="420" t="n">
        <v>287594</v>
      </c>
      <c r="H3503" s="418" t="n"/>
      <c r="I3503" s="455" t="n">
        <v>287594</v>
      </c>
      <c r="J3503" s="418">
        <f>IF(L3503&lt;&gt;"",L3503,K3503)</f>
        <v/>
      </c>
      <c r="K3503" s="418">
        <f>IF(AND(T3503=TRUE, U3503=TRUE, V3503=TRUE), IF(W3503&lt;-0.05, "អនុញ្ញាត (អ្នកផ្គត់ផ្គង់ប្រកាសខ្វះ)", "បានប្រកាស (អនុញ្ញាត)"), IF(AND(T3503=FALSE, U3503=FALSE, V3503=FALSE), "ព្យួរទុក (មិនមានទិន្នន័យ)", "ប្រកាសខុស (ព្យួរទុក)"))</f>
        <v/>
      </c>
      <c r="L3503" s="418" t="inlineStr"/>
      <c r="M3503" s="418" t="inlineStr"/>
      <c r="N3503" s="455" t="n"/>
      <c r="O3503" s="455">
        <f>IF(W3503&lt;0,AI3503,I3503)</f>
        <v/>
      </c>
      <c r="P3503" s="455">
        <f>I3503-O3503</f>
        <v/>
      </c>
      <c r="Q3503" s="418" t="n"/>
      <c r="R3503" s="418" t="inlineStr">
        <is>
          <t>TI-0237949</t>
        </is>
      </c>
      <c r="S3503" s="418" t="inlineStr"/>
      <c r="T3503" s="418">
        <f>R3503=S3503</f>
        <v/>
      </c>
      <c r="U3503" s="418">
        <f>AND(MONTH(F3503)=MONTH(Y3503), YEAR(F3503)=YEAR(Y3503))</f>
        <v/>
      </c>
      <c r="V3503" s="418">
        <f>AND(AC3503&lt;&gt;"", 'Company information'!D$4&lt;&gt;"", RIGHT(SUBSTITUTE(AC3503,"-",""),9)=RIGHT(SUBSTITUTE('Company information'!D$4,"-",""),9))</f>
        <v/>
      </c>
      <c r="W3503" s="418">
        <f>AI3503-I3503</f>
        <v/>
      </c>
      <c r="X3503" s="455" t="n"/>
      <c r="Y3503" s="417" t="n"/>
      <c r="Z3503" s="418" t="n"/>
      <c r="AA3503" s="418" t="n"/>
      <c r="AB3503" s="418" t="n"/>
      <c r="AC3503" s="418" t="n"/>
      <c r="AD3503" s="418" t="n"/>
      <c r="AE3503" s="455" t="n"/>
      <c r="AF3503" s="455" t="n"/>
      <c r="AG3503" s="455" t="n"/>
      <c r="AH3503" s="455" t="n"/>
      <c r="AI3503" s="455" t="n"/>
      <c r="AJ3503" s="455" t="n"/>
      <c r="AK3503" s="455" t="n"/>
      <c r="AL3503" s="455" t="n"/>
      <c r="AM3503" s="455" t="n"/>
      <c r="AN3503" s="455" t="n"/>
      <c r="AO3503" s="455" t="n"/>
      <c r="AP3503" s="455" t="n"/>
      <c r="AQ3503" s="455" t="n"/>
      <c r="AR3503" s="418" t="n"/>
      <c r="AS3503" s="418" t="n"/>
      <c r="AT3503" s="418" t="n"/>
    </row>
    <row r="3504">
      <c r="A3504" s="417" t="n">
        <v>3495</v>
      </c>
      <c r="B3504" s="418" t="inlineStr">
        <is>
          <t>Trucking Fee</t>
        </is>
      </c>
      <c r="C3504" s="418" t="inlineStr">
        <is>
          <t>អ៊ិចស្ពែឌីធ័រ ខេមបូឌា អិលធីឌី</t>
        </is>
      </c>
      <c r="D3504" s="418" t="inlineStr">
        <is>
          <t>L001-100045898</t>
        </is>
      </c>
      <c r="E3504" s="418" t="inlineStr">
        <is>
          <t>TI-0237947</t>
        </is>
      </c>
      <c r="F3504" s="419" t="n">
        <v>44851</v>
      </c>
      <c r="G3504" s="420" t="n">
        <v>298093</v>
      </c>
      <c r="H3504" s="418" t="n"/>
      <c r="I3504" s="455" t="n">
        <v>298093</v>
      </c>
      <c r="J3504" s="418">
        <f>IF(L3504&lt;&gt;"",L3504,K3504)</f>
        <v/>
      </c>
      <c r="K3504" s="418">
        <f>IF(AND(T3504=TRUE, U3504=TRUE, V3504=TRUE), IF(W3504&lt;-0.05, "អនុញ្ញាត (អ្នកផ្គត់ផ្គង់ប្រកាសខ្វះ)", "បានប្រកាស (អនុញ្ញាត)"), IF(AND(T3504=FALSE, U3504=FALSE, V3504=FALSE), "ព្យួរទុក (មិនមានទិន្នន័យ)", "ប្រកាសខុស (ព្យួរទុក)"))</f>
        <v/>
      </c>
      <c r="L3504" s="418" t="inlineStr"/>
      <c r="M3504" s="418" t="inlineStr"/>
      <c r="N3504" s="455" t="n"/>
      <c r="O3504" s="455">
        <f>IF(W3504&lt;0,AI3504,I3504)</f>
        <v/>
      </c>
      <c r="P3504" s="455">
        <f>I3504-O3504</f>
        <v/>
      </c>
      <c r="Q3504" s="418" t="n"/>
      <c r="R3504" s="418" t="inlineStr">
        <is>
          <t>TI-0237947</t>
        </is>
      </c>
      <c r="S3504" s="418" t="inlineStr"/>
      <c r="T3504" s="418">
        <f>R3504=S3504</f>
        <v/>
      </c>
      <c r="U3504" s="418">
        <f>AND(MONTH(F3504)=MONTH(Y3504), YEAR(F3504)=YEAR(Y3504))</f>
        <v/>
      </c>
      <c r="V3504" s="418">
        <f>AND(AC3504&lt;&gt;"", 'Company information'!D$4&lt;&gt;"", RIGHT(SUBSTITUTE(AC3504,"-",""),9)=RIGHT(SUBSTITUTE('Company information'!D$4,"-",""),9))</f>
        <v/>
      </c>
      <c r="W3504" s="418">
        <f>AI3504-I3504</f>
        <v/>
      </c>
      <c r="X3504" s="455" t="n"/>
      <c r="Y3504" s="417" t="n"/>
      <c r="Z3504" s="418" t="n"/>
      <c r="AA3504" s="418" t="n"/>
      <c r="AB3504" s="418" t="n"/>
      <c r="AC3504" s="418" t="n"/>
      <c r="AD3504" s="418" t="n"/>
      <c r="AE3504" s="455" t="n"/>
      <c r="AF3504" s="455" t="n"/>
      <c r="AG3504" s="455" t="n"/>
      <c r="AH3504" s="455" t="n"/>
      <c r="AI3504" s="455" t="n"/>
      <c r="AJ3504" s="455" t="n"/>
      <c r="AK3504" s="455" t="n"/>
      <c r="AL3504" s="455" t="n"/>
      <c r="AM3504" s="455" t="n"/>
      <c r="AN3504" s="455" t="n"/>
      <c r="AO3504" s="455" t="n"/>
      <c r="AP3504" s="455" t="n"/>
      <c r="AQ3504" s="455" t="n"/>
      <c r="AR3504" s="418" t="n"/>
      <c r="AS3504" s="418" t="n"/>
      <c r="AT3504" s="418" t="n"/>
    </row>
    <row r="3505">
      <c r="A3505" s="417" t="n">
        <v>3496</v>
      </c>
      <c r="B3505" s="418" t="inlineStr">
        <is>
          <t>Trucking Fee</t>
        </is>
      </c>
      <c r="C3505" s="418" t="inlineStr">
        <is>
          <t>អ៊ិចស្ពែឌីធ័រ ខេមបូឌា អិលធីឌី</t>
        </is>
      </c>
      <c r="D3505" s="418" t="inlineStr">
        <is>
          <t>L001-100045898</t>
        </is>
      </c>
      <c r="E3505" s="418" t="inlineStr">
        <is>
          <t>TI-0237945</t>
        </is>
      </c>
      <c r="F3505" s="419" t="n">
        <v>44875</v>
      </c>
      <c r="G3505" s="420" t="n">
        <v>318259</v>
      </c>
      <c r="H3505" s="418" t="n"/>
      <c r="I3505" s="455" t="n">
        <v>318259</v>
      </c>
      <c r="J3505" s="418">
        <f>IF(L3505&lt;&gt;"",L3505,K3505)</f>
        <v/>
      </c>
      <c r="K3505" s="418">
        <f>IF(AND(T3505=TRUE, U3505=TRUE, V3505=TRUE), IF(W3505&lt;-0.05, "អនុញ្ញាត (អ្នកផ្គត់ផ្គង់ប្រកាសខ្វះ)", "បានប្រកាស (អនុញ្ញាត)"), IF(AND(T3505=FALSE, U3505=FALSE, V3505=FALSE), "ព្យួរទុក (មិនមានទិន្នន័យ)", "ប្រកាសខុស (ព្យួរទុក)"))</f>
        <v/>
      </c>
      <c r="L3505" s="418" t="inlineStr"/>
      <c r="M3505" s="418" t="inlineStr"/>
      <c r="N3505" s="455" t="n"/>
      <c r="O3505" s="455">
        <f>IF(W3505&lt;0,AI3505,I3505)</f>
        <v/>
      </c>
      <c r="P3505" s="455">
        <f>I3505-O3505</f>
        <v/>
      </c>
      <c r="Q3505" s="418" t="n"/>
      <c r="R3505" s="418" t="inlineStr">
        <is>
          <t>TI-0237945</t>
        </is>
      </c>
      <c r="S3505" s="418" t="inlineStr"/>
      <c r="T3505" s="418">
        <f>R3505=S3505</f>
        <v/>
      </c>
      <c r="U3505" s="418">
        <f>AND(MONTH(F3505)=MONTH(Y3505), YEAR(F3505)=YEAR(Y3505))</f>
        <v/>
      </c>
      <c r="V3505" s="418">
        <f>AND(AC3505&lt;&gt;"", 'Company information'!D$4&lt;&gt;"", RIGHT(SUBSTITUTE(AC3505,"-",""),9)=RIGHT(SUBSTITUTE('Company information'!D$4,"-",""),9))</f>
        <v/>
      </c>
      <c r="W3505" s="418">
        <f>AI3505-I3505</f>
        <v/>
      </c>
      <c r="X3505" s="455" t="n"/>
      <c r="Y3505" s="417" t="n"/>
      <c r="Z3505" s="418" t="n"/>
      <c r="AA3505" s="418" t="n"/>
      <c r="AB3505" s="418" t="n"/>
      <c r="AC3505" s="418" t="n"/>
      <c r="AD3505" s="418" t="n"/>
      <c r="AE3505" s="455" t="n"/>
      <c r="AF3505" s="455" t="n"/>
      <c r="AG3505" s="455" t="n"/>
      <c r="AH3505" s="455" t="n"/>
      <c r="AI3505" s="455" t="n"/>
      <c r="AJ3505" s="455" t="n"/>
      <c r="AK3505" s="455" t="n"/>
      <c r="AL3505" s="455" t="n"/>
      <c r="AM3505" s="455" t="n"/>
      <c r="AN3505" s="455" t="n"/>
      <c r="AO3505" s="455" t="n"/>
      <c r="AP3505" s="455" t="n"/>
      <c r="AQ3505" s="455" t="n"/>
      <c r="AR3505" s="418" t="n"/>
      <c r="AS3505" s="418" t="n"/>
      <c r="AT3505" s="418" t="n"/>
    </row>
    <row r="3506">
      <c r="A3506" s="417" t="n">
        <v>3497</v>
      </c>
      <c r="B3506" s="418" t="inlineStr">
        <is>
          <t>Trucking Fee</t>
        </is>
      </c>
      <c r="C3506" s="418" t="inlineStr">
        <is>
          <t>អ៊ិចស្ពែឌីធ័រ ខេមបូឌា អិលធីឌី</t>
        </is>
      </c>
      <c r="D3506" s="418" t="inlineStr">
        <is>
          <t>L001-100045898</t>
        </is>
      </c>
      <c r="E3506" s="418" t="inlineStr">
        <is>
          <t>TI-0237749</t>
        </is>
      </c>
      <c r="F3506" s="419" t="n">
        <v>44875</v>
      </c>
      <c r="G3506" s="420" t="n">
        <v>308058</v>
      </c>
      <c r="H3506" s="418" t="n"/>
      <c r="I3506" s="455" t="n">
        <v>308058</v>
      </c>
      <c r="J3506" s="418">
        <f>IF(L3506&lt;&gt;"",L3506,K3506)</f>
        <v/>
      </c>
      <c r="K3506" s="418">
        <f>IF(AND(T3506=TRUE, U3506=TRUE, V3506=TRUE), IF(W3506&lt;-0.05, "អនុញ្ញាត (អ្នកផ្គត់ផ្គង់ប្រកាសខ្វះ)", "បានប្រកាស (អនុញ្ញាត)"), IF(AND(T3506=FALSE, U3506=FALSE, V3506=FALSE), "ព្យួរទុក (មិនមានទិន្នន័យ)", "ប្រកាសខុស (ព្យួរទុក)"))</f>
        <v/>
      </c>
      <c r="L3506" s="418" t="inlineStr"/>
      <c r="M3506" s="418" t="inlineStr"/>
      <c r="N3506" s="455" t="n"/>
      <c r="O3506" s="455">
        <f>IF(W3506&lt;0,AI3506,I3506)</f>
        <v/>
      </c>
      <c r="P3506" s="455">
        <f>I3506-O3506</f>
        <v/>
      </c>
      <c r="Q3506" s="418" t="n"/>
      <c r="R3506" s="418" t="inlineStr">
        <is>
          <t>TI-0237749</t>
        </is>
      </c>
      <c r="S3506" s="418" t="inlineStr"/>
      <c r="T3506" s="418">
        <f>R3506=S3506</f>
        <v/>
      </c>
      <c r="U3506" s="418">
        <f>AND(MONTH(F3506)=MONTH(Y3506), YEAR(F3506)=YEAR(Y3506))</f>
        <v/>
      </c>
      <c r="V3506" s="418">
        <f>AND(AC3506&lt;&gt;"", 'Company information'!D$4&lt;&gt;"", RIGHT(SUBSTITUTE(AC3506,"-",""),9)=RIGHT(SUBSTITUTE('Company information'!D$4,"-",""),9))</f>
        <v/>
      </c>
      <c r="W3506" s="418">
        <f>AI3506-I3506</f>
        <v/>
      </c>
      <c r="X3506" s="455" t="n"/>
      <c r="Y3506" s="417" t="n"/>
      <c r="Z3506" s="418" t="n"/>
      <c r="AA3506" s="418" t="n"/>
      <c r="AB3506" s="418" t="n"/>
      <c r="AC3506" s="418" t="n"/>
      <c r="AD3506" s="418" t="n"/>
      <c r="AE3506" s="455" t="n"/>
      <c r="AF3506" s="455" t="n"/>
      <c r="AG3506" s="455" t="n"/>
      <c r="AH3506" s="455" t="n"/>
      <c r="AI3506" s="455" t="n"/>
      <c r="AJ3506" s="455" t="n"/>
      <c r="AK3506" s="455" t="n"/>
      <c r="AL3506" s="455" t="n"/>
      <c r="AM3506" s="455" t="n"/>
      <c r="AN3506" s="455" t="n"/>
      <c r="AO3506" s="455" t="n"/>
      <c r="AP3506" s="455" t="n"/>
      <c r="AQ3506" s="455" t="n"/>
      <c r="AR3506" s="418" t="n"/>
      <c r="AS3506" s="418" t="n"/>
      <c r="AT3506" s="418" t="n"/>
    </row>
    <row r="3507">
      <c r="A3507" s="417" t="n">
        <v>3498</v>
      </c>
      <c r="B3507" s="418" t="inlineStr">
        <is>
          <t>Trucking Fee</t>
        </is>
      </c>
      <c r="C3507" s="418" t="inlineStr">
        <is>
          <t>អ៊ិចស្ពែឌីធ័រ ខេមបូឌា អិលធីឌី</t>
        </is>
      </c>
      <c r="D3507" s="418" t="inlineStr">
        <is>
          <t>L001-100045898</t>
        </is>
      </c>
      <c r="E3507" s="418" t="inlineStr">
        <is>
          <t>TI-0237748</t>
        </is>
      </c>
      <c r="F3507" s="419" t="n">
        <v>44875</v>
      </c>
      <c r="G3507" s="420" t="n">
        <v>336589</v>
      </c>
      <c r="H3507" s="418" t="n"/>
      <c r="I3507" s="455" t="n">
        <v>336589</v>
      </c>
      <c r="J3507" s="418">
        <f>IF(L3507&lt;&gt;"",L3507,K3507)</f>
        <v/>
      </c>
      <c r="K3507" s="418">
        <f>IF(AND(T3507=TRUE, U3507=TRUE, V3507=TRUE), IF(W3507&lt;-0.05, "អនុញ្ញាត (អ្នកផ្គត់ផ្គង់ប្រកាសខ្វះ)", "បានប្រកាស (អនុញ្ញាត)"), IF(AND(T3507=FALSE, U3507=FALSE, V3507=FALSE), "ព្យួរទុក (មិនមានទិន្នន័យ)", "ប្រកាសខុស (ព្យួរទុក)"))</f>
        <v/>
      </c>
      <c r="L3507" s="418" t="inlineStr"/>
      <c r="M3507" s="418" t="inlineStr"/>
      <c r="N3507" s="455" t="n"/>
      <c r="O3507" s="455">
        <f>IF(W3507&lt;0,AI3507,I3507)</f>
        <v/>
      </c>
      <c r="P3507" s="455">
        <f>I3507-O3507</f>
        <v/>
      </c>
      <c r="Q3507" s="418" t="n"/>
      <c r="R3507" s="418" t="inlineStr">
        <is>
          <t>TI-0237748</t>
        </is>
      </c>
      <c r="S3507" s="418" t="inlineStr"/>
      <c r="T3507" s="418">
        <f>R3507=S3507</f>
        <v/>
      </c>
      <c r="U3507" s="418">
        <f>AND(MONTH(F3507)=MONTH(Y3507), YEAR(F3507)=YEAR(Y3507))</f>
        <v/>
      </c>
      <c r="V3507" s="418">
        <f>AND(AC3507&lt;&gt;"", 'Company information'!D$4&lt;&gt;"", RIGHT(SUBSTITUTE(AC3507,"-",""),9)=RIGHT(SUBSTITUTE('Company information'!D$4,"-",""),9))</f>
        <v/>
      </c>
      <c r="W3507" s="418">
        <f>AI3507-I3507</f>
        <v/>
      </c>
      <c r="X3507" s="455" t="n"/>
      <c r="Y3507" s="417" t="n"/>
      <c r="Z3507" s="418" t="n"/>
      <c r="AA3507" s="418" t="n"/>
      <c r="AB3507" s="418" t="n"/>
      <c r="AC3507" s="418" t="n"/>
      <c r="AD3507" s="418" t="n"/>
      <c r="AE3507" s="455" t="n"/>
      <c r="AF3507" s="455" t="n"/>
      <c r="AG3507" s="455" t="n"/>
      <c r="AH3507" s="455" t="n"/>
      <c r="AI3507" s="455" t="n"/>
      <c r="AJ3507" s="455" t="n"/>
      <c r="AK3507" s="455" t="n"/>
      <c r="AL3507" s="455" t="n"/>
      <c r="AM3507" s="455" t="n"/>
      <c r="AN3507" s="455" t="n"/>
      <c r="AO3507" s="455" t="n"/>
      <c r="AP3507" s="455" t="n"/>
      <c r="AQ3507" s="455" t="n"/>
      <c r="AR3507" s="418" t="n"/>
      <c r="AS3507" s="418" t="n"/>
      <c r="AT3507" s="418" t="n"/>
    </row>
    <row r="3508">
      <c r="A3508" s="417" t="n">
        <v>3499</v>
      </c>
      <c r="B3508" s="418" t="inlineStr">
        <is>
          <t>Trucking Fee</t>
        </is>
      </c>
      <c r="C3508" s="418" t="inlineStr">
        <is>
          <t>អ៊ិចស្ពែឌីធ័រ ខេមបូឌា អិលធីឌី</t>
        </is>
      </c>
      <c r="D3508" s="418" t="inlineStr">
        <is>
          <t>L001-100045898</t>
        </is>
      </c>
      <c r="E3508" s="418" t="inlineStr">
        <is>
          <t>TI-0237746</t>
        </is>
      </c>
      <c r="F3508" s="419" t="n">
        <v>44875</v>
      </c>
      <c r="G3508" s="420" t="n">
        <v>162039</v>
      </c>
      <c r="H3508" s="418" t="n"/>
      <c r="I3508" s="455" t="n">
        <v>162039</v>
      </c>
      <c r="J3508" s="418">
        <f>IF(L3508&lt;&gt;"",L3508,K3508)</f>
        <v/>
      </c>
      <c r="K3508" s="418">
        <f>IF(AND(T3508=TRUE, U3508=TRUE, V3508=TRUE), IF(W3508&lt;-0.05, "អនុញ្ញាត (អ្នកផ្គត់ផ្គង់ប្រកាសខ្វះ)", "បានប្រកាស (អនុញ្ញាត)"), IF(AND(T3508=FALSE, U3508=FALSE, V3508=FALSE), "ព្យួរទុក (មិនមានទិន្នន័យ)", "ប្រកាសខុស (ព្យួរទុក)"))</f>
        <v/>
      </c>
      <c r="L3508" s="418" t="inlineStr"/>
      <c r="M3508" s="418" t="inlineStr"/>
      <c r="N3508" s="455" t="n"/>
      <c r="O3508" s="455">
        <f>IF(W3508&lt;0,AI3508,I3508)</f>
        <v/>
      </c>
      <c r="P3508" s="455">
        <f>I3508-O3508</f>
        <v/>
      </c>
      <c r="Q3508" s="418" t="n"/>
      <c r="R3508" s="418" t="inlineStr">
        <is>
          <t>TI-0237746</t>
        </is>
      </c>
      <c r="S3508" s="418" t="inlineStr"/>
      <c r="T3508" s="418">
        <f>R3508=S3508</f>
        <v/>
      </c>
      <c r="U3508" s="418">
        <f>AND(MONTH(F3508)=MONTH(Y3508), YEAR(F3508)=YEAR(Y3508))</f>
        <v/>
      </c>
      <c r="V3508" s="418">
        <f>AND(AC3508&lt;&gt;"", 'Company information'!D$4&lt;&gt;"", RIGHT(SUBSTITUTE(AC3508,"-",""),9)=RIGHT(SUBSTITUTE('Company information'!D$4,"-",""),9))</f>
        <v/>
      </c>
      <c r="W3508" s="418">
        <f>AI3508-I3508</f>
        <v/>
      </c>
      <c r="X3508" s="455" t="n"/>
      <c r="Y3508" s="417" t="n"/>
      <c r="Z3508" s="418" t="n"/>
      <c r="AA3508" s="418" t="n"/>
      <c r="AB3508" s="418" t="n"/>
      <c r="AC3508" s="418" t="n"/>
      <c r="AD3508" s="418" t="n"/>
      <c r="AE3508" s="455" t="n"/>
      <c r="AF3508" s="455" t="n"/>
      <c r="AG3508" s="455" t="n"/>
      <c r="AH3508" s="455" t="n"/>
      <c r="AI3508" s="455" t="n"/>
      <c r="AJ3508" s="455" t="n"/>
      <c r="AK3508" s="455" t="n"/>
      <c r="AL3508" s="455" t="n"/>
      <c r="AM3508" s="455" t="n"/>
      <c r="AN3508" s="455" t="n"/>
      <c r="AO3508" s="455" t="n"/>
      <c r="AP3508" s="455" t="n"/>
      <c r="AQ3508" s="455" t="n"/>
      <c r="AR3508" s="418" t="n"/>
      <c r="AS3508" s="418" t="n"/>
      <c r="AT3508" s="418" t="n"/>
    </row>
    <row r="3509">
      <c r="A3509" s="417" t="n">
        <v>3500</v>
      </c>
      <c r="B3509" s="418" t="inlineStr">
        <is>
          <t>Trucking Fee</t>
        </is>
      </c>
      <c r="C3509" s="418" t="inlineStr">
        <is>
          <t>អ៊ិចស្ពែឌីធ័រ ខេមបូឌា អិលធីឌី</t>
        </is>
      </c>
      <c r="D3509" s="418" t="inlineStr">
        <is>
          <t>L001-100045898</t>
        </is>
      </c>
      <c r="E3509" s="418" t="inlineStr">
        <is>
          <t>TI-0237741</t>
        </is>
      </c>
      <c r="F3509" s="419" t="n">
        <v>44875</v>
      </c>
      <c r="G3509" s="420" t="n">
        <v>717009</v>
      </c>
      <c r="H3509" s="418" t="n"/>
      <c r="I3509" s="455" t="n">
        <v>717009</v>
      </c>
      <c r="J3509" s="418">
        <f>IF(L3509&lt;&gt;"",L3509,K3509)</f>
        <v/>
      </c>
      <c r="K3509" s="418">
        <f>IF(AND(T3509=TRUE, U3509=TRUE, V3509=TRUE), IF(W3509&lt;-0.05, "អនុញ្ញាត (អ្នកផ្គត់ផ្គង់ប្រកាសខ្វះ)", "បានប្រកាស (អនុញ្ញាត)"), IF(AND(T3509=FALSE, U3509=FALSE, V3509=FALSE), "ព្យួរទុក (មិនមានទិន្នន័យ)", "ប្រកាសខុស (ព្យួរទុក)"))</f>
        <v/>
      </c>
      <c r="L3509" s="418" t="inlineStr"/>
      <c r="M3509" s="418" t="inlineStr"/>
      <c r="N3509" s="455" t="n"/>
      <c r="O3509" s="455">
        <f>IF(W3509&lt;0,AI3509,I3509)</f>
        <v/>
      </c>
      <c r="P3509" s="455">
        <f>I3509-O3509</f>
        <v/>
      </c>
      <c r="Q3509" s="418" t="n"/>
      <c r="R3509" s="418" t="inlineStr">
        <is>
          <t>TI-0237741</t>
        </is>
      </c>
      <c r="S3509" s="418" t="inlineStr"/>
      <c r="T3509" s="418">
        <f>R3509=S3509</f>
        <v/>
      </c>
      <c r="U3509" s="418">
        <f>AND(MONTH(F3509)=MONTH(Y3509), YEAR(F3509)=YEAR(Y3509))</f>
        <v/>
      </c>
      <c r="V3509" s="418">
        <f>AND(AC3509&lt;&gt;"", 'Company information'!D$4&lt;&gt;"", RIGHT(SUBSTITUTE(AC3509,"-",""),9)=RIGHT(SUBSTITUTE('Company information'!D$4,"-",""),9))</f>
        <v/>
      </c>
      <c r="W3509" s="418">
        <f>AI3509-I3509</f>
        <v/>
      </c>
      <c r="X3509" s="455" t="n"/>
      <c r="Y3509" s="417" t="n"/>
      <c r="Z3509" s="418" t="n"/>
      <c r="AA3509" s="418" t="n"/>
      <c r="AB3509" s="418" t="n"/>
      <c r="AC3509" s="418" t="n"/>
      <c r="AD3509" s="418" t="n"/>
      <c r="AE3509" s="455" t="n"/>
      <c r="AF3509" s="455" t="n"/>
      <c r="AG3509" s="455" t="n"/>
      <c r="AH3509" s="455" t="n"/>
      <c r="AI3509" s="455" t="n"/>
      <c r="AJ3509" s="455" t="n"/>
      <c r="AK3509" s="455" t="n"/>
      <c r="AL3509" s="455" t="n"/>
      <c r="AM3509" s="455" t="n"/>
      <c r="AN3509" s="455" t="n"/>
      <c r="AO3509" s="455" t="n"/>
      <c r="AP3509" s="455" t="n"/>
      <c r="AQ3509" s="455" t="n"/>
      <c r="AR3509" s="418" t="n"/>
      <c r="AS3509" s="418" t="n"/>
      <c r="AT3509" s="418" t="n"/>
    </row>
    <row r="3510">
      <c r="A3510" s="417" t="n">
        <v>3501</v>
      </c>
      <c r="B3510" s="418" t="inlineStr">
        <is>
          <t>Trucking Fee</t>
        </is>
      </c>
      <c r="C3510" s="418" t="inlineStr">
        <is>
          <t>អ៊ិចស្ពែឌីធ័រ ខេមបូឌា អិលធីឌី</t>
        </is>
      </c>
      <c r="D3510" s="418" t="inlineStr">
        <is>
          <t>L001-100045898</t>
        </is>
      </c>
      <c r="E3510" s="418" t="inlineStr">
        <is>
          <t>TI-0237736</t>
        </is>
      </c>
      <c r="F3510" s="419" t="n">
        <v>44875</v>
      </c>
      <c r="G3510" s="420" t="n">
        <v>325838</v>
      </c>
      <c r="H3510" s="418" t="n"/>
      <c r="I3510" s="455" t="n">
        <v>325838</v>
      </c>
      <c r="J3510" s="418">
        <f>IF(L3510&lt;&gt;"",L3510,K3510)</f>
        <v/>
      </c>
      <c r="K3510" s="418">
        <f>IF(AND(T3510=TRUE, U3510=TRUE, V3510=TRUE), IF(W3510&lt;-0.05, "អនុញ្ញាត (អ្នកផ្គត់ផ្គង់ប្រកាសខ្វះ)", "បានប្រកាស (អនុញ្ញាត)"), IF(AND(T3510=FALSE, U3510=FALSE, V3510=FALSE), "ព្យួរទុក (មិនមានទិន្នន័យ)", "ប្រកាសខុស (ព្យួរទុក)"))</f>
        <v/>
      </c>
      <c r="L3510" s="418" t="inlineStr"/>
      <c r="M3510" s="418" t="inlineStr"/>
      <c r="N3510" s="455" t="n"/>
      <c r="O3510" s="455">
        <f>IF(W3510&lt;0,AI3510,I3510)</f>
        <v/>
      </c>
      <c r="P3510" s="455">
        <f>I3510-O3510</f>
        <v/>
      </c>
      <c r="Q3510" s="418" t="n"/>
      <c r="R3510" s="418" t="inlineStr">
        <is>
          <t>TI-0237736</t>
        </is>
      </c>
      <c r="S3510" s="418" t="inlineStr"/>
      <c r="T3510" s="418">
        <f>R3510=S3510</f>
        <v/>
      </c>
      <c r="U3510" s="418">
        <f>AND(MONTH(F3510)=MONTH(Y3510), YEAR(F3510)=YEAR(Y3510))</f>
        <v/>
      </c>
      <c r="V3510" s="418">
        <f>AND(AC3510&lt;&gt;"", 'Company information'!D$4&lt;&gt;"", RIGHT(SUBSTITUTE(AC3510,"-",""),9)=RIGHT(SUBSTITUTE('Company information'!D$4,"-",""),9))</f>
        <v/>
      </c>
      <c r="W3510" s="418">
        <f>AI3510-I3510</f>
        <v/>
      </c>
      <c r="X3510" s="455" t="n"/>
      <c r="Y3510" s="417" t="n"/>
      <c r="Z3510" s="418" t="n"/>
      <c r="AA3510" s="418" t="n"/>
      <c r="AB3510" s="418" t="n"/>
      <c r="AC3510" s="418" t="n"/>
      <c r="AD3510" s="418" t="n"/>
      <c r="AE3510" s="455" t="n"/>
      <c r="AF3510" s="455" t="n"/>
      <c r="AG3510" s="455" t="n"/>
      <c r="AH3510" s="455" t="n"/>
      <c r="AI3510" s="455" t="n"/>
      <c r="AJ3510" s="455" t="n"/>
      <c r="AK3510" s="455" t="n"/>
      <c r="AL3510" s="455" t="n"/>
      <c r="AM3510" s="455" t="n"/>
      <c r="AN3510" s="455" t="n"/>
      <c r="AO3510" s="455" t="n"/>
      <c r="AP3510" s="455" t="n"/>
      <c r="AQ3510" s="455" t="n"/>
      <c r="AR3510" s="418" t="n"/>
      <c r="AS3510" s="418" t="n"/>
      <c r="AT3510" s="418" t="n"/>
    </row>
    <row r="3511">
      <c r="A3511" s="417" t="n">
        <v>3502</v>
      </c>
      <c r="B3511" s="418" t="inlineStr">
        <is>
          <t>Trucking Fee</t>
        </is>
      </c>
      <c r="C3511" s="418" t="inlineStr">
        <is>
          <t>អ៊ិចស្ពែឌីធ័រ ខេមបូឌា អិលធីឌី</t>
        </is>
      </c>
      <c r="D3511" s="418" t="inlineStr">
        <is>
          <t>L001-100045898</t>
        </is>
      </c>
      <c r="E3511" s="418" t="inlineStr">
        <is>
          <t>TI-0237735</t>
        </is>
      </c>
      <c r="F3511" s="419" t="n">
        <v>44875</v>
      </c>
      <c r="G3511" s="420" t="n">
        <v>406884</v>
      </c>
      <c r="H3511" s="418" t="n"/>
      <c r="I3511" s="455" t="n">
        <v>406884</v>
      </c>
      <c r="J3511" s="418">
        <f>IF(L3511&lt;&gt;"",L3511,K3511)</f>
        <v/>
      </c>
      <c r="K3511" s="418">
        <f>IF(AND(T3511=TRUE, U3511=TRUE, V3511=TRUE), IF(W3511&lt;-0.05, "អនុញ្ញាត (អ្នកផ្គត់ផ្គង់ប្រកាសខ្វះ)", "បានប្រកាស (អនុញ្ញាត)"), IF(AND(T3511=FALSE, U3511=FALSE, V3511=FALSE), "ព្យួរទុក (មិនមានទិន្នន័យ)", "ប្រកាសខុស (ព្យួរទុក)"))</f>
        <v/>
      </c>
      <c r="L3511" s="418" t="inlineStr"/>
      <c r="M3511" s="418" t="inlineStr"/>
      <c r="N3511" s="455" t="n"/>
      <c r="O3511" s="455">
        <f>IF(W3511&lt;0,AI3511,I3511)</f>
        <v/>
      </c>
      <c r="P3511" s="455">
        <f>I3511-O3511</f>
        <v/>
      </c>
      <c r="Q3511" s="418" t="n"/>
      <c r="R3511" s="418" t="inlineStr">
        <is>
          <t>TI-0237735</t>
        </is>
      </c>
      <c r="S3511" s="418" t="inlineStr"/>
      <c r="T3511" s="418">
        <f>R3511=S3511</f>
        <v/>
      </c>
      <c r="U3511" s="418">
        <f>AND(MONTH(F3511)=MONTH(Y3511), YEAR(F3511)=YEAR(Y3511))</f>
        <v/>
      </c>
      <c r="V3511" s="418">
        <f>AND(AC3511&lt;&gt;"", 'Company information'!D$4&lt;&gt;"", RIGHT(SUBSTITUTE(AC3511,"-",""),9)=RIGHT(SUBSTITUTE('Company information'!D$4,"-",""),9))</f>
        <v/>
      </c>
      <c r="W3511" s="418">
        <f>AI3511-I3511</f>
        <v/>
      </c>
      <c r="X3511" s="455" t="n"/>
      <c r="Y3511" s="417" t="n"/>
      <c r="Z3511" s="418" t="n"/>
      <c r="AA3511" s="418" t="n"/>
      <c r="AB3511" s="418" t="n"/>
      <c r="AC3511" s="418" t="n"/>
      <c r="AD3511" s="418" t="n"/>
      <c r="AE3511" s="455" t="n"/>
      <c r="AF3511" s="455" t="n"/>
      <c r="AG3511" s="455" t="n"/>
      <c r="AH3511" s="455" t="n"/>
      <c r="AI3511" s="455" t="n"/>
      <c r="AJ3511" s="455" t="n"/>
      <c r="AK3511" s="455" t="n"/>
      <c r="AL3511" s="455" t="n"/>
      <c r="AM3511" s="455" t="n"/>
      <c r="AN3511" s="455" t="n"/>
      <c r="AO3511" s="455" t="n"/>
      <c r="AP3511" s="455" t="n"/>
      <c r="AQ3511" s="455" t="n"/>
      <c r="AR3511" s="418" t="n"/>
      <c r="AS3511" s="418" t="n"/>
      <c r="AT3511" s="418" t="n"/>
    </row>
    <row r="3512">
      <c r="A3512" s="417" t="n">
        <v>3503</v>
      </c>
      <c r="B3512" s="418" t="inlineStr">
        <is>
          <t>Trucking Fee</t>
        </is>
      </c>
      <c r="C3512" s="418" t="inlineStr">
        <is>
          <t>អ៊ិចស្ពែឌីធ័រ ខេមបូឌា អិលធីឌី</t>
        </is>
      </c>
      <c r="D3512" s="418" t="inlineStr">
        <is>
          <t>L001-100045898</t>
        </is>
      </c>
      <c r="E3512" s="418" t="inlineStr">
        <is>
          <t>TI-0237733</t>
        </is>
      </c>
      <c r="F3512" s="419" t="n">
        <v>44875</v>
      </c>
      <c r="G3512" s="420" t="n">
        <v>266978</v>
      </c>
      <c r="H3512" s="418" t="n"/>
      <c r="I3512" s="455" t="n">
        <v>266978</v>
      </c>
      <c r="J3512" s="418">
        <f>IF(L3512&lt;&gt;"",L3512,K3512)</f>
        <v/>
      </c>
      <c r="K3512" s="418">
        <f>IF(AND(T3512=TRUE, U3512=TRUE, V3512=TRUE), IF(W3512&lt;-0.05, "អនុញ្ញាត (អ្នកផ្គត់ផ្គង់ប្រកាសខ្វះ)", "បានប្រកាស (អនុញ្ញាត)"), IF(AND(T3512=FALSE, U3512=FALSE, V3512=FALSE), "ព្យួរទុក (មិនមានទិន្នន័យ)", "ប្រកាសខុស (ព្យួរទុក)"))</f>
        <v/>
      </c>
      <c r="L3512" s="418" t="inlineStr"/>
      <c r="M3512" s="418" t="inlineStr"/>
      <c r="N3512" s="455" t="n"/>
      <c r="O3512" s="455">
        <f>IF(W3512&lt;0,AI3512,I3512)</f>
        <v/>
      </c>
      <c r="P3512" s="455">
        <f>I3512-O3512</f>
        <v/>
      </c>
      <c r="Q3512" s="418" t="n"/>
      <c r="R3512" s="418" t="inlineStr">
        <is>
          <t>TI-0237733</t>
        </is>
      </c>
      <c r="S3512" s="418" t="inlineStr"/>
      <c r="T3512" s="418">
        <f>R3512=S3512</f>
        <v/>
      </c>
      <c r="U3512" s="418">
        <f>AND(MONTH(F3512)=MONTH(Y3512), YEAR(F3512)=YEAR(Y3512))</f>
        <v/>
      </c>
      <c r="V3512" s="418">
        <f>AND(AC3512&lt;&gt;"", 'Company information'!D$4&lt;&gt;"", RIGHT(SUBSTITUTE(AC3512,"-",""),9)=RIGHT(SUBSTITUTE('Company information'!D$4,"-",""),9))</f>
        <v/>
      </c>
      <c r="W3512" s="418">
        <f>AI3512-I3512</f>
        <v/>
      </c>
      <c r="X3512" s="455" t="n"/>
      <c r="Y3512" s="417" t="n"/>
      <c r="Z3512" s="418" t="n"/>
      <c r="AA3512" s="418" t="n"/>
      <c r="AB3512" s="418" t="n"/>
      <c r="AC3512" s="418" t="n"/>
      <c r="AD3512" s="418" t="n"/>
      <c r="AE3512" s="455" t="n"/>
      <c r="AF3512" s="455" t="n"/>
      <c r="AG3512" s="455" t="n"/>
      <c r="AH3512" s="455" t="n"/>
      <c r="AI3512" s="455" t="n"/>
      <c r="AJ3512" s="455" t="n"/>
      <c r="AK3512" s="455" t="n"/>
      <c r="AL3512" s="455" t="n"/>
      <c r="AM3512" s="455" t="n"/>
      <c r="AN3512" s="455" t="n"/>
      <c r="AO3512" s="455" t="n"/>
      <c r="AP3512" s="455" t="n"/>
      <c r="AQ3512" s="455" t="n"/>
      <c r="AR3512" s="418" t="n"/>
      <c r="AS3512" s="418" t="n"/>
      <c r="AT3512" s="418" t="n"/>
    </row>
    <row r="3513">
      <c r="A3513" s="417" t="n">
        <v>3504</v>
      </c>
      <c r="B3513" s="418" t="inlineStr">
        <is>
          <t>Trucking Fee</t>
        </is>
      </c>
      <c r="C3513" s="418" t="inlineStr">
        <is>
          <t>ឆាយ ដា ឡូយីស្ទីក</t>
        </is>
      </c>
      <c r="D3513" s="418" t="inlineStr">
        <is>
          <t>L001-100063098</t>
        </is>
      </c>
      <c r="E3513" s="418" t="inlineStr">
        <is>
          <t>2210012272</t>
        </is>
      </c>
      <c r="F3513" s="419" t="n">
        <v>44851</v>
      </c>
      <c r="G3513" s="420" t="n">
        <v>14504</v>
      </c>
      <c r="H3513" s="418" t="n"/>
      <c r="I3513" s="455" t="n">
        <v>14504</v>
      </c>
      <c r="J3513" s="418">
        <f>IF(L3513&lt;&gt;"",L3513,K3513)</f>
        <v/>
      </c>
      <c r="K3513" s="418">
        <f>IF(AND(T3513=TRUE, U3513=TRUE, V3513=TRUE), IF(W3513&lt;-0.05, "អនុញ្ញាត (អ្នកផ្គត់ផ្គង់ប្រកាសខ្វះ)", "បានប្រកាស (អនុញ្ញាត)"), IF(AND(T3513=FALSE, U3513=FALSE, V3513=FALSE), "ព្យួរទុក (មិនមានទិន្នន័យ)", "ប្រកាសខុស (ព្យួរទុក)"))</f>
        <v/>
      </c>
      <c r="L3513" s="418" t="inlineStr"/>
      <c r="M3513" s="418" t="inlineStr"/>
      <c r="N3513" s="455" t="n"/>
      <c r="O3513" s="455">
        <f>IF(W3513&lt;0,AI3513,I3513)</f>
        <v/>
      </c>
      <c r="P3513" s="455">
        <f>I3513-O3513</f>
        <v/>
      </c>
      <c r="Q3513" s="418" t="n"/>
      <c r="R3513" s="418" t="inlineStr">
        <is>
          <t>2210012272</t>
        </is>
      </c>
      <c r="S3513" s="418" t="inlineStr"/>
      <c r="T3513" s="418">
        <f>R3513=S3513</f>
        <v/>
      </c>
      <c r="U3513" s="418">
        <f>AND(MONTH(F3513)=MONTH(Y3513), YEAR(F3513)=YEAR(Y3513))</f>
        <v/>
      </c>
      <c r="V3513" s="418">
        <f>AND(AC3513&lt;&gt;"", 'Company information'!D$4&lt;&gt;"", RIGHT(SUBSTITUTE(AC3513,"-",""),9)=RIGHT(SUBSTITUTE('Company information'!D$4,"-",""),9))</f>
        <v/>
      </c>
      <c r="W3513" s="418">
        <f>AI3513-I3513</f>
        <v/>
      </c>
      <c r="X3513" s="455" t="n"/>
      <c r="Y3513" s="417" t="n"/>
      <c r="Z3513" s="418" t="n"/>
      <c r="AA3513" s="418" t="n"/>
      <c r="AB3513" s="418" t="n"/>
      <c r="AC3513" s="418" t="n"/>
      <c r="AD3513" s="418" t="n"/>
      <c r="AE3513" s="455" t="n"/>
      <c r="AF3513" s="455" t="n"/>
      <c r="AG3513" s="455" t="n"/>
      <c r="AH3513" s="455" t="n"/>
      <c r="AI3513" s="455" t="n"/>
      <c r="AJ3513" s="455" t="n"/>
      <c r="AK3513" s="455" t="n"/>
      <c r="AL3513" s="455" t="n"/>
      <c r="AM3513" s="455" t="n"/>
      <c r="AN3513" s="455" t="n"/>
      <c r="AO3513" s="455" t="n"/>
      <c r="AP3513" s="455" t="n"/>
      <c r="AQ3513" s="455" t="n"/>
      <c r="AR3513" s="418" t="n"/>
      <c r="AS3513" s="418" t="n"/>
      <c r="AT3513" s="418" t="n"/>
    </row>
    <row r="3514">
      <c r="A3514" s="417" t="n">
        <v>3505</v>
      </c>
      <c r="B3514" s="418" t="inlineStr">
        <is>
          <t>Trucking Fee</t>
        </is>
      </c>
      <c r="C3514" s="418" t="inlineStr">
        <is>
          <t>ឆាយ ដា ឡូយីស្ទីក</t>
        </is>
      </c>
      <c r="D3514" s="418" t="inlineStr">
        <is>
          <t>L001-100063098</t>
        </is>
      </c>
      <c r="E3514" s="418" t="inlineStr">
        <is>
          <t>2210012250</t>
        </is>
      </c>
      <c r="F3514" s="419" t="n">
        <v>44851</v>
      </c>
      <c r="G3514" s="420" t="n">
        <v>90754</v>
      </c>
      <c r="H3514" s="418" t="n"/>
      <c r="I3514" s="455" t="n">
        <v>90754</v>
      </c>
      <c r="J3514" s="418">
        <f>IF(L3514&lt;&gt;"",L3514,K3514)</f>
        <v/>
      </c>
      <c r="K3514" s="418">
        <f>IF(AND(T3514=TRUE, U3514=TRUE, V3514=TRUE), IF(W3514&lt;-0.05, "អនុញ្ញាត (អ្នកផ្គត់ផ្គង់ប្រកាសខ្វះ)", "បានប្រកាស (អនុញ្ញាត)"), IF(AND(T3514=FALSE, U3514=FALSE, V3514=FALSE), "ព្យួរទុក (មិនមានទិន្នន័យ)", "ប្រកាសខុស (ព្យួរទុក)"))</f>
        <v/>
      </c>
      <c r="L3514" s="418" t="inlineStr"/>
      <c r="M3514" s="418" t="inlineStr"/>
      <c r="N3514" s="455" t="n"/>
      <c r="O3514" s="455">
        <f>IF(W3514&lt;0,AI3514,I3514)</f>
        <v/>
      </c>
      <c r="P3514" s="455">
        <f>I3514-O3514</f>
        <v/>
      </c>
      <c r="Q3514" s="418" t="n"/>
      <c r="R3514" s="418" t="inlineStr">
        <is>
          <t>2210012250</t>
        </is>
      </c>
      <c r="S3514" s="418" t="inlineStr"/>
      <c r="T3514" s="418">
        <f>R3514=S3514</f>
        <v/>
      </c>
      <c r="U3514" s="418">
        <f>AND(MONTH(F3514)=MONTH(Y3514), YEAR(F3514)=YEAR(Y3514))</f>
        <v/>
      </c>
      <c r="V3514" s="418">
        <f>AND(AC3514&lt;&gt;"", 'Company information'!D$4&lt;&gt;"", RIGHT(SUBSTITUTE(AC3514,"-",""),9)=RIGHT(SUBSTITUTE('Company information'!D$4,"-",""),9))</f>
        <v/>
      </c>
      <c r="W3514" s="418">
        <f>AI3514-I3514</f>
        <v/>
      </c>
      <c r="X3514" s="455" t="n"/>
      <c r="Y3514" s="417" t="n"/>
      <c r="Z3514" s="418" t="n"/>
      <c r="AA3514" s="418" t="n"/>
      <c r="AB3514" s="418" t="n"/>
      <c r="AC3514" s="418" t="n"/>
      <c r="AD3514" s="418" t="n"/>
      <c r="AE3514" s="455" t="n"/>
      <c r="AF3514" s="455" t="n"/>
      <c r="AG3514" s="455" t="n"/>
      <c r="AH3514" s="455" t="n"/>
      <c r="AI3514" s="455" t="n"/>
      <c r="AJ3514" s="455" t="n"/>
      <c r="AK3514" s="455" t="n"/>
      <c r="AL3514" s="455" t="n"/>
      <c r="AM3514" s="455" t="n"/>
      <c r="AN3514" s="455" t="n"/>
      <c r="AO3514" s="455" t="n"/>
      <c r="AP3514" s="455" t="n"/>
      <c r="AQ3514" s="455" t="n"/>
      <c r="AR3514" s="418" t="n"/>
      <c r="AS3514" s="418" t="n"/>
      <c r="AT3514" s="418" t="n"/>
    </row>
    <row r="3515">
      <c r="A3515" s="417" t="n">
        <v>3506</v>
      </c>
      <c r="B3515" s="418" t="inlineStr">
        <is>
          <t>Trucking Fee</t>
        </is>
      </c>
      <c r="C3515" s="418" t="inlineStr">
        <is>
          <t>ឆាយ ដា ឡូយីស្ទីក</t>
        </is>
      </c>
      <c r="D3515" s="418" t="inlineStr">
        <is>
          <t>L001-100063098</t>
        </is>
      </c>
      <c r="E3515" s="418" t="inlineStr">
        <is>
          <t>2210012241</t>
        </is>
      </c>
      <c r="F3515" s="419" t="n">
        <v>44851</v>
      </c>
      <c r="G3515" s="420" t="n">
        <v>90754</v>
      </c>
      <c r="H3515" s="418" t="n"/>
      <c r="I3515" s="455" t="n">
        <v>90754</v>
      </c>
      <c r="J3515" s="418">
        <f>IF(L3515&lt;&gt;"",L3515,K3515)</f>
        <v/>
      </c>
      <c r="K3515" s="418">
        <f>IF(AND(T3515=TRUE, U3515=TRUE, V3515=TRUE), IF(W3515&lt;-0.05, "អនុញ្ញាត (អ្នកផ្គត់ផ្គង់ប្រកាសខ្វះ)", "បានប្រកាស (អនុញ្ញាត)"), IF(AND(T3515=FALSE, U3515=FALSE, V3515=FALSE), "ព្យួរទុក (មិនមានទិន្នន័យ)", "ប្រកាសខុស (ព្យួរទុក)"))</f>
        <v/>
      </c>
      <c r="L3515" s="418" t="inlineStr"/>
      <c r="M3515" s="418" t="inlineStr"/>
      <c r="N3515" s="455" t="n"/>
      <c r="O3515" s="455">
        <f>IF(W3515&lt;0,AI3515,I3515)</f>
        <v/>
      </c>
      <c r="P3515" s="455">
        <f>I3515-O3515</f>
        <v/>
      </c>
      <c r="Q3515" s="418" t="n"/>
      <c r="R3515" s="418" t="inlineStr">
        <is>
          <t>2210012241</t>
        </is>
      </c>
      <c r="S3515" s="418" t="inlineStr"/>
      <c r="T3515" s="418">
        <f>R3515=S3515</f>
        <v/>
      </c>
      <c r="U3515" s="418">
        <f>AND(MONTH(F3515)=MONTH(Y3515), YEAR(F3515)=YEAR(Y3515))</f>
        <v/>
      </c>
      <c r="V3515" s="418">
        <f>AND(AC3515&lt;&gt;"", 'Company information'!D$4&lt;&gt;"", RIGHT(SUBSTITUTE(AC3515,"-",""),9)=RIGHT(SUBSTITUTE('Company information'!D$4,"-",""),9))</f>
        <v/>
      </c>
      <c r="W3515" s="418">
        <f>AI3515-I3515</f>
        <v/>
      </c>
      <c r="X3515" s="455" t="n"/>
      <c r="Y3515" s="417" t="n"/>
      <c r="Z3515" s="418" t="n"/>
      <c r="AA3515" s="418" t="n"/>
      <c r="AB3515" s="418" t="n"/>
      <c r="AC3515" s="418" t="n"/>
      <c r="AD3515" s="418" t="n"/>
      <c r="AE3515" s="455" t="n"/>
      <c r="AF3515" s="455" t="n"/>
      <c r="AG3515" s="455" t="n"/>
      <c r="AH3515" s="455" t="n"/>
      <c r="AI3515" s="455" t="n"/>
      <c r="AJ3515" s="455" t="n"/>
      <c r="AK3515" s="455" t="n"/>
      <c r="AL3515" s="455" t="n"/>
      <c r="AM3515" s="455" t="n"/>
      <c r="AN3515" s="455" t="n"/>
      <c r="AO3515" s="455" t="n"/>
      <c r="AP3515" s="455" t="n"/>
      <c r="AQ3515" s="455" t="n"/>
      <c r="AR3515" s="418" t="n"/>
      <c r="AS3515" s="418" t="n"/>
      <c r="AT3515" s="418" t="n"/>
    </row>
    <row r="3516">
      <c r="A3516" s="417" t="n">
        <v>3507</v>
      </c>
      <c r="B3516" s="418" t="inlineStr">
        <is>
          <t>Trucking Fee</t>
        </is>
      </c>
      <c r="C3516" s="418" t="inlineStr">
        <is>
          <t>ឆាយ ដា ឡូយីស្ទីក</t>
        </is>
      </c>
      <c r="D3516" s="418" t="inlineStr">
        <is>
          <t>L001-100063098</t>
        </is>
      </c>
      <c r="E3516" s="418" t="inlineStr">
        <is>
          <t>2210012238</t>
        </is>
      </c>
      <c r="F3516" s="419" t="n">
        <v>44851</v>
      </c>
      <c r="G3516" s="420" t="n">
        <v>90754</v>
      </c>
      <c r="H3516" s="418" t="n"/>
      <c r="I3516" s="455" t="n">
        <v>90754</v>
      </c>
      <c r="J3516" s="418">
        <f>IF(L3516&lt;&gt;"",L3516,K3516)</f>
        <v/>
      </c>
      <c r="K3516" s="418">
        <f>IF(AND(T3516=TRUE, U3516=TRUE, V3516=TRUE), IF(W3516&lt;-0.05, "អនុញ្ញាត (អ្នកផ្គត់ផ្គង់ប្រកាសខ្វះ)", "បានប្រកាស (អនុញ្ញាត)"), IF(AND(T3516=FALSE, U3516=FALSE, V3516=FALSE), "ព្យួរទុក (មិនមានទិន្នន័យ)", "ប្រកាសខុស (ព្យួរទុក)"))</f>
        <v/>
      </c>
      <c r="L3516" s="418" t="inlineStr"/>
      <c r="M3516" s="418" t="inlineStr"/>
      <c r="N3516" s="455" t="n"/>
      <c r="O3516" s="455">
        <f>IF(W3516&lt;0,AI3516,I3516)</f>
        <v/>
      </c>
      <c r="P3516" s="455">
        <f>I3516-O3516</f>
        <v/>
      </c>
      <c r="Q3516" s="418" t="n"/>
      <c r="R3516" s="418" t="inlineStr">
        <is>
          <t>2210012238</t>
        </is>
      </c>
      <c r="S3516" s="418" t="inlineStr"/>
      <c r="T3516" s="418">
        <f>R3516=S3516</f>
        <v/>
      </c>
      <c r="U3516" s="418">
        <f>AND(MONTH(F3516)=MONTH(Y3516), YEAR(F3516)=YEAR(Y3516))</f>
        <v/>
      </c>
      <c r="V3516" s="418">
        <f>AND(AC3516&lt;&gt;"", 'Company information'!D$4&lt;&gt;"", RIGHT(SUBSTITUTE(AC3516,"-",""),9)=RIGHT(SUBSTITUTE('Company information'!D$4,"-",""),9))</f>
        <v/>
      </c>
      <c r="W3516" s="418">
        <f>AI3516-I3516</f>
        <v/>
      </c>
      <c r="X3516" s="455" t="n"/>
      <c r="Y3516" s="417" t="n"/>
      <c r="Z3516" s="418" t="n"/>
      <c r="AA3516" s="418" t="n"/>
      <c r="AB3516" s="418" t="n"/>
      <c r="AC3516" s="418" t="n"/>
      <c r="AD3516" s="418" t="n"/>
      <c r="AE3516" s="455" t="n"/>
      <c r="AF3516" s="455" t="n"/>
      <c r="AG3516" s="455" t="n"/>
      <c r="AH3516" s="455" t="n"/>
      <c r="AI3516" s="455" t="n"/>
      <c r="AJ3516" s="455" t="n"/>
      <c r="AK3516" s="455" t="n"/>
      <c r="AL3516" s="455" t="n"/>
      <c r="AM3516" s="455" t="n"/>
      <c r="AN3516" s="455" t="n"/>
      <c r="AO3516" s="455" t="n"/>
      <c r="AP3516" s="455" t="n"/>
      <c r="AQ3516" s="455" t="n"/>
      <c r="AR3516" s="418" t="n"/>
      <c r="AS3516" s="418" t="n"/>
      <c r="AT3516" s="418" t="n"/>
    </row>
    <row r="3517">
      <c r="A3517" s="417" t="n">
        <v>3508</v>
      </c>
      <c r="B3517" s="418" t="inlineStr">
        <is>
          <t>Trucking Fee</t>
        </is>
      </c>
      <c r="C3517" s="418" t="inlineStr">
        <is>
          <t>ឆាយ ដា ឡូយីស្ទីក</t>
        </is>
      </c>
      <c r="D3517" s="418" t="inlineStr">
        <is>
          <t>L001-100063098</t>
        </is>
      </c>
      <c r="E3517" s="418" t="inlineStr">
        <is>
          <t>2210012009</t>
        </is>
      </c>
      <c r="F3517" s="419" t="n">
        <v>44844</v>
      </c>
      <c r="G3517" s="420" t="n">
        <v>12405</v>
      </c>
      <c r="H3517" s="418" t="n"/>
      <c r="I3517" s="455" t="n">
        <v>12405</v>
      </c>
      <c r="J3517" s="418">
        <f>IF(L3517&lt;&gt;"",L3517,K3517)</f>
        <v/>
      </c>
      <c r="K3517" s="418">
        <f>IF(AND(T3517=TRUE, U3517=TRUE, V3517=TRUE), IF(W3517&lt;-0.05, "អនុញ្ញាត (អ្នកផ្គត់ផ្គង់ប្រកាសខ្វះ)", "បានប្រកាស (អនុញ្ញាត)"), IF(AND(T3517=FALSE, U3517=FALSE, V3517=FALSE), "ព្យួរទុក (មិនមានទិន្នន័យ)", "ប្រកាសខុស (ព្យួរទុក)"))</f>
        <v/>
      </c>
      <c r="L3517" s="418" t="inlineStr"/>
      <c r="M3517" s="418" t="inlineStr"/>
      <c r="N3517" s="455" t="n"/>
      <c r="O3517" s="455">
        <f>IF(W3517&lt;0,AI3517,I3517)</f>
        <v/>
      </c>
      <c r="P3517" s="455">
        <f>I3517-O3517</f>
        <v/>
      </c>
      <c r="Q3517" s="418" t="n"/>
      <c r="R3517" s="418" t="inlineStr">
        <is>
          <t>2210012009</t>
        </is>
      </c>
      <c r="S3517" s="418" t="inlineStr"/>
      <c r="T3517" s="418">
        <f>R3517=S3517</f>
        <v/>
      </c>
      <c r="U3517" s="418">
        <f>AND(MONTH(F3517)=MONTH(Y3517), YEAR(F3517)=YEAR(Y3517))</f>
        <v/>
      </c>
      <c r="V3517" s="418">
        <f>AND(AC3517&lt;&gt;"", 'Company information'!D$4&lt;&gt;"", RIGHT(SUBSTITUTE(AC3517,"-",""),9)=RIGHT(SUBSTITUTE('Company information'!D$4,"-",""),9))</f>
        <v/>
      </c>
      <c r="W3517" s="418">
        <f>AI3517-I3517</f>
        <v/>
      </c>
      <c r="X3517" s="455" t="n"/>
      <c r="Y3517" s="417" t="n"/>
      <c r="Z3517" s="418" t="n"/>
      <c r="AA3517" s="418" t="n"/>
      <c r="AB3517" s="418" t="n"/>
      <c r="AC3517" s="418" t="n"/>
      <c r="AD3517" s="418" t="n"/>
      <c r="AE3517" s="455" t="n"/>
      <c r="AF3517" s="455" t="n"/>
      <c r="AG3517" s="455" t="n"/>
      <c r="AH3517" s="455" t="n"/>
      <c r="AI3517" s="455" t="n"/>
      <c r="AJ3517" s="455" t="n"/>
      <c r="AK3517" s="455" t="n"/>
      <c r="AL3517" s="455" t="n"/>
      <c r="AM3517" s="455" t="n"/>
      <c r="AN3517" s="455" t="n"/>
      <c r="AO3517" s="455" t="n"/>
      <c r="AP3517" s="455" t="n"/>
      <c r="AQ3517" s="455" t="n"/>
      <c r="AR3517" s="418" t="n"/>
      <c r="AS3517" s="418" t="n"/>
      <c r="AT3517" s="418" t="n"/>
    </row>
    <row r="3518">
      <c r="A3518" s="417" t="n">
        <v>3509</v>
      </c>
      <c r="B3518" s="418" t="inlineStr">
        <is>
          <t>Trucking Fee</t>
        </is>
      </c>
      <c r="C3518" s="418" t="inlineStr">
        <is>
          <t>ឆាយ ដា ឡូយីស្ទីក</t>
        </is>
      </c>
      <c r="D3518" s="418" t="inlineStr">
        <is>
          <t>L001-100063098</t>
        </is>
      </c>
      <c r="E3518" s="418" t="inlineStr">
        <is>
          <t>2210011976</t>
        </is>
      </c>
      <c r="F3518" s="419" t="n">
        <v>44844</v>
      </c>
      <c r="G3518" s="420" t="n">
        <v>90557</v>
      </c>
      <c r="H3518" s="418" t="n"/>
      <c r="I3518" s="455" t="n">
        <v>90557</v>
      </c>
      <c r="J3518" s="418">
        <f>IF(L3518&lt;&gt;"",L3518,K3518)</f>
        <v/>
      </c>
      <c r="K3518" s="418">
        <f>IF(AND(T3518=TRUE, U3518=TRUE, V3518=TRUE), IF(W3518&lt;-0.05, "អនុញ្ញាត (អ្នកផ្គត់ផ្គង់ប្រកាសខ្វះ)", "បានប្រកាស (អនុញ្ញាត)"), IF(AND(T3518=FALSE, U3518=FALSE, V3518=FALSE), "ព្យួរទុក (មិនមានទិន្នន័យ)", "ប្រកាសខុស (ព្យួរទុក)"))</f>
        <v/>
      </c>
      <c r="L3518" s="418" t="inlineStr"/>
      <c r="M3518" s="418" t="inlineStr"/>
      <c r="N3518" s="455" t="n"/>
      <c r="O3518" s="455">
        <f>IF(W3518&lt;0,AI3518,I3518)</f>
        <v/>
      </c>
      <c r="P3518" s="455">
        <f>I3518-O3518</f>
        <v/>
      </c>
      <c r="Q3518" s="418" t="n"/>
      <c r="R3518" s="418" t="inlineStr">
        <is>
          <t>2210011976</t>
        </is>
      </c>
      <c r="S3518" s="418" t="inlineStr"/>
      <c r="T3518" s="418">
        <f>R3518=S3518</f>
        <v/>
      </c>
      <c r="U3518" s="418">
        <f>AND(MONTH(F3518)=MONTH(Y3518), YEAR(F3518)=YEAR(Y3518))</f>
        <v/>
      </c>
      <c r="V3518" s="418">
        <f>AND(AC3518&lt;&gt;"", 'Company information'!D$4&lt;&gt;"", RIGHT(SUBSTITUTE(AC3518,"-",""),9)=RIGHT(SUBSTITUTE('Company information'!D$4,"-",""),9))</f>
        <v/>
      </c>
      <c r="W3518" s="418">
        <f>AI3518-I3518</f>
        <v/>
      </c>
      <c r="X3518" s="455" t="n"/>
      <c r="Y3518" s="417" t="n"/>
      <c r="Z3518" s="418" t="n"/>
      <c r="AA3518" s="418" t="n"/>
      <c r="AB3518" s="418" t="n"/>
      <c r="AC3518" s="418" t="n"/>
      <c r="AD3518" s="418" t="n"/>
      <c r="AE3518" s="455" t="n"/>
      <c r="AF3518" s="455" t="n"/>
      <c r="AG3518" s="455" t="n"/>
      <c r="AH3518" s="455" t="n"/>
      <c r="AI3518" s="455" t="n"/>
      <c r="AJ3518" s="455" t="n"/>
      <c r="AK3518" s="455" t="n"/>
      <c r="AL3518" s="455" t="n"/>
      <c r="AM3518" s="455" t="n"/>
      <c r="AN3518" s="455" t="n"/>
      <c r="AO3518" s="455" t="n"/>
      <c r="AP3518" s="455" t="n"/>
      <c r="AQ3518" s="455" t="n"/>
      <c r="AR3518" s="418" t="n"/>
      <c r="AS3518" s="418" t="n"/>
      <c r="AT3518" s="418" t="n"/>
    </row>
    <row r="3519">
      <c r="A3519" s="417" t="n">
        <v>3510</v>
      </c>
      <c r="B3519" s="418" t="inlineStr">
        <is>
          <t>Trucking Fee</t>
        </is>
      </c>
      <c r="C3519" s="418" t="inlineStr">
        <is>
          <t>ឆាយ ដា ឡូយីស្ទីក</t>
        </is>
      </c>
      <c r="D3519" s="418" t="inlineStr">
        <is>
          <t>L001-100063098</t>
        </is>
      </c>
      <c r="E3519" s="418" t="inlineStr">
        <is>
          <t>2210011973</t>
        </is>
      </c>
      <c r="F3519" s="419" t="n">
        <v>44844</v>
      </c>
      <c r="G3519" s="420" t="n">
        <v>90557</v>
      </c>
      <c r="H3519" s="418" t="n"/>
      <c r="I3519" s="455" t="n">
        <v>90557</v>
      </c>
      <c r="J3519" s="418">
        <f>IF(L3519&lt;&gt;"",L3519,K3519)</f>
        <v/>
      </c>
      <c r="K3519" s="418">
        <f>IF(AND(T3519=TRUE, U3519=TRUE, V3519=TRUE), IF(W3519&lt;-0.05, "អនុញ្ញាត (អ្នកផ្គត់ផ្គង់ប្រកាសខ្វះ)", "បានប្រកាស (អនុញ្ញាត)"), IF(AND(T3519=FALSE, U3519=FALSE, V3519=FALSE), "ព្យួរទុក (មិនមានទិន្នន័យ)", "ប្រកាសខុស (ព្យួរទុក)"))</f>
        <v/>
      </c>
      <c r="L3519" s="418" t="inlineStr"/>
      <c r="M3519" s="418" t="inlineStr"/>
      <c r="N3519" s="455" t="n"/>
      <c r="O3519" s="455">
        <f>IF(W3519&lt;0,AI3519,I3519)</f>
        <v/>
      </c>
      <c r="P3519" s="455">
        <f>I3519-O3519</f>
        <v/>
      </c>
      <c r="Q3519" s="418" t="n"/>
      <c r="R3519" s="418" t="inlineStr">
        <is>
          <t>2210011973</t>
        </is>
      </c>
      <c r="S3519" s="418" t="inlineStr"/>
      <c r="T3519" s="418">
        <f>R3519=S3519</f>
        <v/>
      </c>
      <c r="U3519" s="418">
        <f>AND(MONTH(F3519)=MONTH(Y3519), YEAR(F3519)=YEAR(Y3519))</f>
        <v/>
      </c>
      <c r="V3519" s="418">
        <f>AND(AC3519&lt;&gt;"", 'Company information'!D$4&lt;&gt;"", RIGHT(SUBSTITUTE(AC3519,"-",""),9)=RIGHT(SUBSTITUTE('Company information'!D$4,"-",""),9))</f>
        <v/>
      </c>
      <c r="W3519" s="418">
        <f>AI3519-I3519</f>
        <v/>
      </c>
      <c r="X3519" s="455" t="n"/>
      <c r="Y3519" s="417" t="n"/>
      <c r="Z3519" s="418" t="n"/>
      <c r="AA3519" s="418" t="n"/>
      <c r="AB3519" s="418" t="n"/>
      <c r="AC3519" s="418" t="n"/>
      <c r="AD3519" s="418" t="n"/>
      <c r="AE3519" s="455" t="n"/>
      <c r="AF3519" s="455" t="n"/>
      <c r="AG3519" s="455" t="n"/>
      <c r="AH3519" s="455" t="n"/>
      <c r="AI3519" s="455" t="n"/>
      <c r="AJ3519" s="455" t="n"/>
      <c r="AK3519" s="455" t="n"/>
      <c r="AL3519" s="455" t="n"/>
      <c r="AM3519" s="455" t="n"/>
      <c r="AN3519" s="455" t="n"/>
      <c r="AO3519" s="455" t="n"/>
      <c r="AP3519" s="455" t="n"/>
      <c r="AQ3519" s="455" t="n"/>
      <c r="AR3519" s="418" t="n"/>
      <c r="AS3519" s="418" t="n"/>
      <c r="AT3519" s="418" t="n"/>
    </row>
    <row r="3520">
      <c r="A3520" s="417" t="n">
        <v>3511</v>
      </c>
      <c r="B3520" s="418" t="inlineStr">
        <is>
          <t>Trucking Fee</t>
        </is>
      </c>
      <c r="C3520" s="418" t="inlineStr">
        <is>
          <t>ឆាយ ដា ឡូយីស្ទីក</t>
        </is>
      </c>
      <c r="D3520" s="418" t="inlineStr">
        <is>
          <t>L001-100063098</t>
        </is>
      </c>
      <c r="E3520" s="418" t="inlineStr">
        <is>
          <t>2210011969</t>
        </is>
      </c>
      <c r="F3520" s="419" t="n">
        <v>44844</v>
      </c>
      <c r="G3520" s="420" t="n">
        <v>90557</v>
      </c>
      <c r="H3520" s="418" t="n"/>
      <c r="I3520" s="455" t="n">
        <v>90557</v>
      </c>
      <c r="J3520" s="418">
        <f>IF(L3520&lt;&gt;"",L3520,K3520)</f>
        <v/>
      </c>
      <c r="K3520" s="418">
        <f>IF(AND(T3520=TRUE, U3520=TRUE, V3520=TRUE), IF(W3520&lt;-0.05, "អនុញ្ញាត (អ្នកផ្គត់ផ្គង់ប្រកាសខ្វះ)", "បានប្រកាស (អនុញ្ញាត)"), IF(AND(T3520=FALSE, U3520=FALSE, V3520=FALSE), "ព្យួរទុក (មិនមានទិន្នន័យ)", "ប្រកាសខុស (ព្យួរទុក)"))</f>
        <v/>
      </c>
      <c r="L3520" s="418" t="inlineStr"/>
      <c r="M3520" s="418" t="inlineStr"/>
      <c r="N3520" s="455" t="n"/>
      <c r="O3520" s="455">
        <f>IF(W3520&lt;0,AI3520,I3520)</f>
        <v/>
      </c>
      <c r="P3520" s="455">
        <f>I3520-O3520</f>
        <v/>
      </c>
      <c r="Q3520" s="418" t="n"/>
      <c r="R3520" s="418" t="inlineStr">
        <is>
          <t>2210011969</t>
        </is>
      </c>
      <c r="S3520" s="418" t="inlineStr"/>
      <c r="T3520" s="418">
        <f>R3520=S3520</f>
        <v/>
      </c>
      <c r="U3520" s="418">
        <f>AND(MONTH(F3520)=MONTH(Y3520), YEAR(F3520)=YEAR(Y3520))</f>
        <v/>
      </c>
      <c r="V3520" s="418">
        <f>AND(AC3520&lt;&gt;"", 'Company information'!D$4&lt;&gt;"", RIGHT(SUBSTITUTE(AC3520,"-",""),9)=RIGHT(SUBSTITUTE('Company information'!D$4,"-",""),9))</f>
        <v/>
      </c>
      <c r="W3520" s="418">
        <f>AI3520-I3520</f>
        <v/>
      </c>
      <c r="X3520" s="455" t="n"/>
      <c r="Y3520" s="417" t="n"/>
      <c r="Z3520" s="418" t="n"/>
      <c r="AA3520" s="418" t="n"/>
      <c r="AB3520" s="418" t="n"/>
      <c r="AC3520" s="418" t="n"/>
      <c r="AD3520" s="418" t="n"/>
      <c r="AE3520" s="455" t="n"/>
      <c r="AF3520" s="455" t="n"/>
      <c r="AG3520" s="455" t="n"/>
      <c r="AH3520" s="455" t="n"/>
      <c r="AI3520" s="455" t="n"/>
      <c r="AJ3520" s="455" t="n"/>
      <c r="AK3520" s="455" t="n"/>
      <c r="AL3520" s="455" t="n"/>
      <c r="AM3520" s="455" t="n"/>
      <c r="AN3520" s="455" t="n"/>
      <c r="AO3520" s="455" t="n"/>
      <c r="AP3520" s="455" t="n"/>
      <c r="AQ3520" s="455" t="n"/>
      <c r="AR3520" s="418" t="n"/>
      <c r="AS3520" s="418" t="n"/>
      <c r="AT3520" s="418" t="n"/>
    </row>
    <row r="3521">
      <c r="A3521" s="417" t="n">
        <v>3512</v>
      </c>
      <c r="B3521" s="418" t="inlineStr">
        <is>
          <t>Clearance &amp; Trucking Fee</t>
        </is>
      </c>
      <c r="C3521" s="418" t="inlineStr">
        <is>
          <t>56ប៊ី-លីង សឹបផ្លាយ ឆេន មេនេចម៉ិន ឯ.ក</t>
        </is>
      </c>
      <c r="D3521" s="418" t="inlineStr">
        <is>
          <t>K004-902004795</t>
        </is>
      </c>
      <c r="E3521" s="418" t="inlineStr">
        <is>
          <t>TI2022-0806</t>
        </is>
      </c>
      <c r="F3521" s="419" t="n">
        <v>44861</v>
      </c>
      <c r="G3521" s="420" t="n">
        <v>188461</v>
      </c>
      <c r="H3521" s="418" t="n"/>
      <c r="I3521" s="455" t="n">
        <v>188461</v>
      </c>
      <c r="J3521" s="418">
        <f>IF(L3521&lt;&gt;"",L3521,K3521)</f>
        <v/>
      </c>
      <c r="K3521" s="418">
        <f>IF(AND(T3521=TRUE, U3521=TRUE, V3521=TRUE), IF(W3521&lt;-0.05, "អនុញ្ញាត (អ្នកផ្គត់ផ្គង់ប្រកាសខ្វះ)", "បានប្រកាស (អនុញ្ញាត)"), IF(AND(T3521=FALSE, U3521=FALSE, V3521=FALSE), "ព្យួរទុក (មិនមានទិន្នន័យ)", "ប្រកាសខុស (ព្យួរទុក)"))</f>
        <v/>
      </c>
      <c r="L3521" s="418" t="inlineStr"/>
      <c r="M3521" s="418" t="inlineStr"/>
      <c r="N3521" s="455" t="n"/>
      <c r="O3521" s="455">
        <f>IF(W3521&lt;0,AI3521,I3521)</f>
        <v/>
      </c>
      <c r="P3521" s="455">
        <f>I3521-O3521</f>
        <v/>
      </c>
      <c r="Q3521" s="418" t="n"/>
      <c r="R3521" s="418" t="inlineStr">
        <is>
          <t>TI2022-0806</t>
        </is>
      </c>
      <c r="S3521" s="418" t="inlineStr"/>
      <c r="T3521" s="418">
        <f>R3521=S3521</f>
        <v/>
      </c>
      <c r="U3521" s="418">
        <f>AND(MONTH(F3521)=MONTH(Y3521), YEAR(F3521)=YEAR(Y3521))</f>
        <v/>
      </c>
      <c r="V3521" s="418">
        <f>AND(AC3521&lt;&gt;"", 'Company information'!D$4&lt;&gt;"", RIGHT(SUBSTITUTE(AC3521,"-",""),9)=RIGHT(SUBSTITUTE('Company information'!D$4,"-",""),9))</f>
        <v/>
      </c>
      <c r="W3521" s="418">
        <f>AI3521-I3521</f>
        <v/>
      </c>
      <c r="X3521" s="455" t="n"/>
      <c r="Y3521" s="417" t="n"/>
      <c r="Z3521" s="418" t="n"/>
      <c r="AA3521" s="418" t="n"/>
      <c r="AB3521" s="418" t="n"/>
      <c r="AC3521" s="418" t="n"/>
      <c r="AD3521" s="418" t="n"/>
      <c r="AE3521" s="455" t="n"/>
      <c r="AF3521" s="455" t="n"/>
      <c r="AG3521" s="455" t="n"/>
      <c r="AH3521" s="455" t="n"/>
      <c r="AI3521" s="455" t="n"/>
      <c r="AJ3521" s="455" t="n"/>
      <c r="AK3521" s="455" t="n"/>
      <c r="AL3521" s="455" t="n"/>
      <c r="AM3521" s="455" t="n"/>
      <c r="AN3521" s="455" t="n"/>
      <c r="AO3521" s="455" t="n"/>
      <c r="AP3521" s="455" t="n"/>
      <c r="AQ3521" s="455" t="n"/>
      <c r="AR3521" s="418" t="n"/>
      <c r="AS3521" s="418" t="n"/>
      <c r="AT3521" s="418" t="n"/>
    </row>
    <row r="3522">
      <c r="A3522" s="417" t="n">
        <v>3513</v>
      </c>
      <c r="B3522" s="418" t="inlineStr">
        <is>
          <t>LIFT-OFF Charges and Gate Fee Charge</t>
        </is>
      </c>
      <c r="C3522" s="418" t="inlineStr">
        <is>
          <t>កំពង់ផែស្វយ័តភ្នំពេញ "ក.ស.ភ"</t>
        </is>
      </c>
      <c r="D3522" s="418" t="inlineStr">
        <is>
          <t>L001-100044999</t>
        </is>
      </c>
      <c r="E3522" s="418" t="inlineStr">
        <is>
          <t>INV20221078796</t>
        </is>
      </c>
      <c r="F3522" s="419" t="n">
        <v>44859</v>
      </c>
      <c r="G3522" s="420" t="n">
        <v>119376</v>
      </c>
      <c r="H3522" s="418" t="n"/>
      <c r="I3522" s="455" t="n">
        <v>119376</v>
      </c>
      <c r="J3522" s="418">
        <f>IF(L3522&lt;&gt;"",L3522,K3522)</f>
        <v/>
      </c>
      <c r="K3522" s="418">
        <f>IF(AND(T3522=TRUE, U3522=TRUE, V3522=TRUE), IF(W3522&lt;-0.05, "អនុញ្ញាត (អ្នកផ្គត់ផ្គង់ប្រកាសខ្វះ)", "បានប្រកាស (អនុញ្ញាត)"), IF(AND(T3522=FALSE, U3522=FALSE, V3522=FALSE), "ព្យួរទុក (មិនមានទិន្នន័យ)", "ប្រកាសខុស (ព្យួរទុក)"))</f>
        <v/>
      </c>
      <c r="L3522" s="418" t="inlineStr"/>
      <c r="M3522" s="418" t="inlineStr"/>
      <c r="N3522" s="455" t="n"/>
      <c r="O3522" s="455">
        <f>IF(W3522&lt;0,AI3522,I3522)</f>
        <v/>
      </c>
      <c r="P3522" s="455">
        <f>I3522-O3522</f>
        <v/>
      </c>
      <c r="Q3522" s="418" t="n"/>
      <c r="R3522" s="418" t="inlineStr">
        <is>
          <t>INV20221078796</t>
        </is>
      </c>
      <c r="S3522" s="418" t="inlineStr"/>
      <c r="T3522" s="418">
        <f>R3522=S3522</f>
        <v/>
      </c>
      <c r="U3522" s="418">
        <f>AND(MONTH(F3522)=MONTH(Y3522), YEAR(F3522)=YEAR(Y3522))</f>
        <v/>
      </c>
      <c r="V3522" s="418">
        <f>AND(AC3522&lt;&gt;"", 'Company information'!D$4&lt;&gt;"", RIGHT(SUBSTITUTE(AC3522,"-",""),9)=RIGHT(SUBSTITUTE('Company information'!D$4,"-",""),9))</f>
        <v/>
      </c>
      <c r="W3522" s="418">
        <f>AI3522-I3522</f>
        <v/>
      </c>
      <c r="X3522" s="455" t="n"/>
      <c r="Y3522" s="417" t="n"/>
      <c r="Z3522" s="418" t="n"/>
      <c r="AA3522" s="418" t="n"/>
      <c r="AB3522" s="418" t="n"/>
      <c r="AC3522" s="418" t="n"/>
      <c r="AD3522" s="418" t="n"/>
      <c r="AE3522" s="455" t="n"/>
      <c r="AF3522" s="455" t="n"/>
      <c r="AG3522" s="455" t="n"/>
      <c r="AH3522" s="455" t="n"/>
      <c r="AI3522" s="455" t="n"/>
      <c r="AJ3522" s="455" t="n"/>
      <c r="AK3522" s="455" t="n"/>
      <c r="AL3522" s="455" t="n"/>
      <c r="AM3522" s="455" t="n"/>
      <c r="AN3522" s="455" t="n"/>
      <c r="AO3522" s="455" t="n"/>
      <c r="AP3522" s="455" t="n"/>
      <c r="AQ3522" s="455" t="n"/>
      <c r="AR3522" s="418" t="n"/>
      <c r="AS3522" s="418" t="n"/>
      <c r="AT3522" s="418" t="n"/>
    </row>
    <row r="3523">
      <c r="A3523" s="417" t="n">
        <v>3514</v>
      </c>
      <c r="B3523" s="418" t="inlineStr">
        <is>
          <t>Clearance &amp; Trucking Fee</t>
        </is>
      </c>
      <c r="C3523" s="418" t="inlineStr">
        <is>
          <t>56ប៊ី-លីង សឹបផ្លាយ ឆេន មេនេចម៉ិន ឯ.ក</t>
        </is>
      </c>
      <c r="D3523" s="418" t="inlineStr">
        <is>
          <t>K004-902004795</t>
        </is>
      </c>
      <c r="E3523" s="418" t="inlineStr">
        <is>
          <t>TI2022-0828</t>
        </is>
      </c>
      <c r="F3523" s="419" t="n">
        <v>44865</v>
      </c>
      <c r="G3523" s="420" t="n">
        <v>927584</v>
      </c>
      <c r="H3523" s="418" t="n"/>
      <c r="I3523" s="455" t="n">
        <v>927584</v>
      </c>
      <c r="J3523" s="418">
        <f>IF(L3523&lt;&gt;"",L3523,K3523)</f>
        <v/>
      </c>
      <c r="K3523" s="418">
        <f>IF(AND(T3523=TRUE, U3523=TRUE, V3523=TRUE), IF(W3523&lt;-0.05, "អនុញ្ញាត (អ្នកផ្គត់ផ្គង់ប្រកាសខ្វះ)", "បានប្រកាស (អនុញ្ញាត)"), IF(AND(T3523=FALSE, U3523=FALSE, V3523=FALSE), "ព្យួរទុក (មិនមានទិន្នន័យ)", "ប្រកាសខុស (ព្យួរទុក)"))</f>
        <v/>
      </c>
      <c r="L3523" s="418" t="inlineStr"/>
      <c r="M3523" s="418" t="inlineStr"/>
      <c r="N3523" s="455" t="n"/>
      <c r="O3523" s="455">
        <f>IF(W3523&lt;0,AI3523,I3523)</f>
        <v/>
      </c>
      <c r="P3523" s="455">
        <f>I3523-O3523</f>
        <v/>
      </c>
      <c r="Q3523" s="418" t="n"/>
      <c r="R3523" s="418" t="inlineStr">
        <is>
          <t>TI2022-0828</t>
        </is>
      </c>
      <c r="S3523" s="418" t="inlineStr"/>
      <c r="T3523" s="418">
        <f>R3523=S3523</f>
        <v/>
      </c>
      <c r="U3523" s="418">
        <f>AND(MONTH(F3523)=MONTH(Y3523), YEAR(F3523)=YEAR(Y3523))</f>
        <v/>
      </c>
      <c r="V3523" s="418">
        <f>AND(AC3523&lt;&gt;"", 'Company information'!D$4&lt;&gt;"", RIGHT(SUBSTITUTE(AC3523,"-",""),9)=RIGHT(SUBSTITUTE('Company information'!D$4,"-",""),9))</f>
        <v/>
      </c>
      <c r="W3523" s="418">
        <f>AI3523-I3523</f>
        <v/>
      </c>
      <c r="X3523" s="455" t="n"/>
      <c r="Y3523" s="417" t="n"/>
      <c r="Z3523" s="418" t="n"/>
      <c r="AA3523" s="418" t="n"/>
      <c r="AB3523" s="418" t="n"/>
      <c r="AC3523" s="418" t="n"/>
      <c r="AD3523" s="418" t="n"/>
      <c r="AE3523" s="455" t="n"/>
      <c r="AF3523" s="455" t="n"/>
      <c r="AG3523" s="455" t="n"/>
      <c r="AH3523" s="455" t="n"/>
      <c r="AI3523" s="455" t="n"/>
      <c r="AJ3523" s="455" t="n"/>
      <c r="AK3523" s="455" t="n"/>
      <c r="AL3523" s="455" t="n"/>
      <c r="AM3523" s="455" t="n"/>
      <c r="AN3523" s="455" t="n"/>
      <c r="AO3523" s="455" t="n"/>
      <c r="AP3523" s="455" t="n"/>
      <c r="AQ3523" s="455" t="n"/>
      <c r="AR3523" s="418" t="n"/>
      <c r="AS3523" s="418" t="n"/>
      <c r="AT3523" s="418" t="n"/>
    </row>
    <row r="3524">
      <c r="A3524" s="417" t="n">
        <v>3515</v>
      </c>
      <c r="B3524" s="418" t="inlineStr">
        <is>
          <t>Lift Off</t>
        </is>
      </c>
      <c r="C3524" s="418" t="inlineStr">
        <is>
          <t>កំពង់ផែស្វយ័តក្រុងព្រះសីហនុ</t>
        </is>
      </c>
      <c r="D3524" s="418" t="inlineStr">
        <is>
          <t>L001-100044638</t>
        </is>
      </c>
      <c r="E3524" s="418" t="inlineStr">
        <is>
          <t>187297</t>
        </is>
      </c>
      <c r="F3524" s="419" t="n">
        <v>44861</v>
      </c>
      <c r="G3524" s="420" t="n">
        <v>21124</v>
      </c>
      <c r="H3524" s="418" t="n"/>
      <c r="I3524" s="455" t="n">
        <v>21124</v>
      </c>
      <c r="J3524" s="418">
        <f>IF(L3524&lt;&gt;"",L3524,K3524)</f>
        <v/>
      </c>
      <c r="K3524" s="418">
        <f>IF(AND(T3524=TRUE, U3524=TRUE, V3524=TRUE), IF(W3524&lt;-0.05, "អនុញ្ញាត (អ្នកផ្គត់ផ្គង់ប្រកាសខ្វះ)", "បានប្រកាស (អនុញ្ញាត)"), IF(AND(T3524=FALSE, U3524=FALSE, V3524=FALSE), "ព្យួរទុក (មិនមានទិន្នន័យ)", "ប្រកាសខុស (ព្យួរទុក)"))</f>
        <v/>
      </c>
      <c r="L3524" s="418" t="inlineStr"/>
      <c r="M3524" s="418" t="inlineStr"/>
      <c r="N3524" s="455" t="n"/>
      <c r="O3524" s="455">
        <f>IF(W3524&lt;0,AI3524,I3524)</f>
        <v/>
      </c>
      <c r="P3524" s="455">
        <f>I3524-O3524</f>
        <v/>
      </c>
      <c r="Q3524" s="418" t="n"/>
      <c r="R3524" s="418" t="inlineStr">
        <is>
          <t>187297</t>
        </is>
      </c>
      <c r="S3524" s="418" t="inlineStr"/>
      <c r="T3524" s="418">
        <f>R3524=S3524</f>
        <v/>
      </c>
      <c r="U3524" s="418">
        <f>AND(MONTH(F3524)=MONTH(Y3524), YEAR(F3524)=YEAR(Y3524))</f>
        <v/>
      </c>
      <c r="V3524" s="418">
        <f>AND(AC3524&lt;&gt;"", 'Company information'!D$4&lt;&gt;"", RIGHT(SUBSTITUTE(AC3524,"-",""),9)=RIGHT(SUBSTITUTE('Company information'!D$4,"-",""),9))</f>
        <v/>
      </c>
      <c r="W3524" s="418">
        <f>AI3524-I3524</f>
        <v/>
      </c>
      <c r="X3524" s="455" t="n"/>
      <c r="Y3524" s="417" t="n"/>
      <c r="Z3524" s="418" t="n"/>
      <c r="AA3524" s="418" t="n"/>
      <c r="AB3524" s="418" t="n"/>
      <c r="AC3524" s="418" t="n"/>
      <c r="AD3524" s="418" t="n"/>
      <c r="AE3524" s="455" t="n"/>
      <c r="AF3524" s="455" t="n"/>
      <c r="AG3524" s="455" t="n"/>
      <c r="AH3524" s="455" t="n"/>
      <c r="AI3524" s="455" t="n"/>
      <c r="AJ3524" s="455" t="n"/>
      <c r="AK3524" s="455" t="n"/>
      <c r="AL3524" s="455" t="n"/>
      <c r="AM3524" s="455" t="n"/>
      <c r="AN3524" s="455" t="n"/>
      <c r="AO3524" s="455" t="n"/>
      <c r="AP3524" s="455" t="n"/>
      <c r="AQ3524" s="455" t="n"/>
      <c r="AR3524" s="418" t="n"/>
      <c r="AS3524" s="418" t="n"/>
      <c r="AT3524" s="418" t="n"/>
    </row>
    <row r="3525">
      <c r="A3525" s="417" t="n">
        <v>3516</v>
      </c>
      <c r="B3525" s="418" t="inlineStr">
        <is>
          <t>Clearance &amp; Trucking Fee</t>
        </is>
      </c>
      <c r="C3525" s="418" t="inlineStr">
        <is>
          <t>56ប៊ី-លីង សឹបផ្លាយ ឆេន មេនេចម៉ិន ឯ.ក</t>
        </is>
      </c>
      <c r="D3525" s="418" t="inlineStr">
        <is>
          <t>K004-902004795</t>
        </is>
      </c>
      <c r="E3525" s="418" t="inlineStr">
        <is>
          <t>TI2022-0813</t>
        </is>
      </c>
      <c r="F3525" s="419" t="n">
        <v>44861</v>
      </c>
      <c r="G3525" s="420" t="n">
        <v>304437</v>
      </c>
      <c r="H3525" s="418" t="n"/>
      <c r="I3525" s="455" t="n">
        <v>304437</v>
      </c>
      <c r="J3525" s="418">
        <f>IF(L3525&lt;&gt;"",L3525,K3525)</f>
        <v/>
      </c>
      <c r="K3525" s="418">
        <f>IF(AND(T3525=TRUE, U3525=TRUE, V3525=TRUE), IF(W3525&lt;-0.05, "អនុញ្ញាត (អ្នកផ្គត់ផ្គង់ប្រកាសខ្វះ)", "បានប្រកាស (អនុញ្ញាត)"), IF(AND(T3525=FALSE, U3525=FALSE, V3525=FALSE), "ព្យួរទុក (មិនមានទិន្នន័យ)", "ប្រកាសខុស (ព្យួរទុក)"))</f>
        <v/>
      </c>
      <c r="L3525" s="418" t="inlineStr"/>
      <c r="M3525" s="418" t="inlineStr"/>
      <c r="N3525" s="455" t="n"/>
      <c r="O3525" s="455">
        <f>IF(W3525&lt;0,AI3525,I3525)</f>
        <v/>
      </c>
      <c r="P3525" s="455">
        <f>I3525-O3525</f>
        <v/>
      </c>
      <c r="Q3525" s="418" t="n"/>
      <c r="R3525" s="418" t="inlineStr">
        <is>
          <t>TI2022-0813</t>
        </is>
      </c>
      <c r="S3525" s="418" t="inlineStr"/>
      <c r="T3525" s="418">
        <f>R3525=S3525</f>
        <v/>
      </c>
      <c r="U3525" s="418">
        <f>AND(MONTH(F3525)=MONTH(Y3525), YEAR(F3525)=YEAR(Y3525))</f>
        <v/>
      </c>
      <c r="V3525" s="418">
        <f>AND(AC3525&lt;&gt;"", 'Company information'!D$4&lt;&gt;"", RIGHT(SUBSTITUTE(AC3525,"-",""),9)=RIGHT(SUBSTITUTE('Company information'!D$4,"-",""),9))</f>
        <v/>
      </c>
      <c r="W3525" s="418">
        <f>AI3525-I3525</f>
        <v/>
      </c>
      <c r="X3525" s="455" t="n"/>
      <c r="Y3525" s="417" t="n"/>
      <c r="Z3525" s="418" t="n"/>
      <c r="AA3525" s="418" t="n"/>
      <c r="AB3525" s="418" t="n"/>
      <c r="AC3525" s="418" t="n"/>
      <c r="AD3525" s="418" t="n"/>
      <c r="AE3525" s="455" t="n"/>
      <c r="AF3525" s="455" t="n"/>
      <c r="AG3525" s="455" t="n"/>
      <c r="AH3525" s="455" t="n"/>
      <c r="AI3525" s="455" t="n"/>
      <c r="AJ3525" s="455" t="n"/>
      <c r="AK3525" s="455" t="n"/>
      <c r="AL3525" s="455" t="n"/>
      <c r="AM3525" s="455" t="n"/>
      <c r="AN3525" s="455" t="n"/>
      <c r="AO3525" s="455" t="n"/>
      <c r="AP3525" s="455" t="n"/>
      <c r="AQ3525" s="455" t="n"/>
      <c r="AR3525" s="418" t="n"/>
      <c r="AS3525" s="418" t="n"/>
      <c r="AT3525" s="418" t="n"/>
    </row>
    <row r="3526">
      <c r="A3526" s="417" t="n">
        <v>3517</v>
      </c>
      <c r="B3526" s="418" t="inlineStr">
        <is>
          <t>Clearance &amp; Trucking Fee</t>
        </is>
      </c>
      <c r="C3526" s="418" t="inlineStr">
        <is>
          <t>56ប៊ី-លីង សឹបផ្លាយ ឆេន មេនេចម៉ិន ឯ.ក</t>
        </is>
      </c>
      <c r="D3526" s="418" t="inlineStr">
        <is>
          <t>K004-902004795</t>
        </is>
      </c>
      <c r="E3526" s="418" t="inlineStr">
        <is>
          <t>TI2022-0812</t>
        </is>
      </c>
      <c r="F3526" s="419" t="n">
        <v>44861</v>
      </c>
      <c r="G3526" s="420" t="n">
        <v>927808</v>
      </c>
      <c r="H3526" s="418" t="n"/>
      <c r="I3526" s="455" t="n">
        <v>927808</v>
      </c>
      <c r="J3526" s="418">
        <f>IF(L3526&lt;&gt;"",L3526,K3526)</f>
        <v/>
      </c>
      <c r="K3526" s="418">
        <f>IF(AND(T3526=TRUE, U3526=TRUE, V3526=TRUE), IF(W3526&lt;-0.05, "អនុញ្ញាត (អ្នកផ្គត់ផ្គង់ប្រកាសខ្វះ)", "បានប្រកាស (អនុញ្ញាត)"), IF(AND(T3526=FALSE, U3526=FALSE, V3526=FALSE), "ព្យួរទុក (មិនមានទិន្នន័យ)", "ប្រកាសខុស (ព្យួរទុក)"))</f>
        <v/>
      </c>
      <c r="L3526" s="418" t="inlineStr"/>
      <c r="M3526" s="418" t="inlineStr"/>
      <c r="N3526" s="455" t="n"/>
      <c r="O3526" s="455">
        <f>IF(W3526&lt;0,AI3526,I3526)</f>
        <v/>
      </c>
      <c r="P3526" s="455">
        <f>I3526-O3526</f>
        <v/>
      </c>
      <c r="Q3526" s="418" t="n"/>
      <c r="R3526" s="418" t="inlineStr">
        <is>
          <t>TI2022-0812</t>
        </is>
      </c>
      <c r="S3526" s="418" t="inlineStr"/>
      <c r="T3526" s="418">
        <f>R3526=S3526</f>
        <v/>
      </c>
      <c r="U3526" s="418">
        <f>AND(MONTH(F3526)=MONTH(Y3526), YEAR(F3526)=YEAR(Y3526))</f>
        <v/>
      </c>
      <c r="V3526" s="418">
        <f>AND(AC3526&lt;&gt;"", 'Company information'!D$4&lt;&gt;"", RIGHT(SUBSTITUTE(AC3526,"-",""),9)=RIGHT(SUBSTITUTE('Company information'!D$4,"-",""),9))</f>
        <v/>
      </c>
      <c r="W3526" s="418">
        <f>AI3526-I3526</f>
        <v/>
      </c>
      <c r="X3526" s="455" t="n"/>
      <c r="Y3526" s="417" t="n"/>
      <c r="Z3526" s="418" t="n"/>
      <c r="AA3526" s="418" t="n"/>
      <c r="AB3526" s="418" t="n"/>
      <c r="AC3526" s="418" t="n"/>
      <c r="AD3526" s="418" t="n"/>
      <c r="AE3526" s="455" t="n"/>
      <c r="AF3526" s="455" t="n"/>
      <c r="AG3526" s="455" t="n"/>
      <c r="AH3526" s="455" t="n"/>
      <c r="AI3526" s="455" t="n"/>
      <c r="AJ3526" s="455" t="n"/>
      <c r="AK3526" s="455" t="n"/>
      <c r="AL3526" s="455" t="n"/>
      <c r="AM3526" s="455" t="n"/>
      <c r="AN3526" s="455" t="n"/>
      <c r="AO3526" s="455" t="n"/>
      <c r="AP3526" s="455" t="n"/>
      <c r="AQ3526" s="455" t="n"/>
      <c r="AR3526" s="418" t="n"/>
      <c r="AS3526" s="418" t="n"/>
      <c r="AT3526" s="418" t="n"/>
    </row>
    <row r="3527">
      <c r="A3527" s="417" t="n">
        <v>3518</v>
      </c>
      <c r="B3527" s="418" t="inlineStr">
        <is>
          <t>Clearance &amp; Trucking Fee</t>
        </is>
      </c>
      <c r="C3527" s="418" t="inlineStr">
        <is>
          <t>56ប៊ី-លីង សឹបផ្លាយ ឆេន មេនេចម៉ិន ឯ.ក</t>
        </is>
      </c>
      <c r="D3527" s="418" t="inlineStr">
        <is>
          <t>K004-902004795</t>
        </is>
      </c>
      <c r="E3527" s="418" t="inlineStr">
        <is>
          <t>TI2022-0811</t>
        </is>
      </c>
      <c r="F3527" s="419" t="n">
        <v>44861</v>
      </c>
      <c r="G3527" s="420" t="n">
        <v>275443</v>
      </c>
      <c r="H3527" s="418" t="n"/>
      <c r="I3527" s="455" t="n">
        <v>275443</v>
      </c>
      <c r="J3527" s="418">
        <f>IF(L3527&lt;&gt;"",L3527,K3527)</f>
        <v/>
      </c>
      <c r="K3527" s="418">
        <f>IF(AND(T3527=TRUE, U3527=TRUE, V3527=TRUE), IF(W3527&lt;-0.05, "អនុញ្ញាត (អ្នកផ្គត់ផ្គង់ប្រកាសខ្វះ)", "បានប្រកាស (អនុញ្ញាត)"), IF(AND(T3527=FALSE, U3527=FALSE, V3527=FALSE), "ព្យួរទុក (មិនមានទិន្នន័យ)", "ប្រកាសខុស (ព្យួរទុក)"))</f>
        <v/>
      </c>
      <c r="L3527" s="418" t="inlineStr"/>
      <c r="M3527" s="418" t="inlineStr"/>
      <c r="N3527" s="455" t="n"/>
      <c r="O3527" s="455">
        <f>IF(W3527&lt;0,AI3527,I3527)</f>
        <v/>
      </c>
      <c r="P3527" s="455">
        <f>I3527-O3527</f>
        <v/>
      </c>
      <c r="Q3527" s="418" t="n"/>
      <c r="R3527" s="418" t="inlineStr">
        <is>
          <t>TI2022-0811</t>
        </is>
      </c>
      <c r="S3527" s="418" t="inlineStr"/>
      <c r="T3527" s="418">
        <f>R3527=S3527</f>
        <v/>
      </c>
      <c r="U3527" s="418">
        <f>AND(MONTH(F3527)=MONTH(Y3527), YEAR(F3527)=YEAR(Y3527))</f>
        <v/>
      </c>
      <c r="V3527" s="418">
        <f>AND(AC3527&lt;&gt;"", 'Company information'!D$4&lt;&gt;"", RIGHT(SUBSTITUTE(AC3527,"-",""),9)=RIGHT(SUBSTITUTE('Company information'!D$4,"-",""),9))</f>
        <v/>
      </c>
      <c r="W3527" s="418">
        <f>AI3527-I3527</f>
        <v/>
      </c>
      <c r="X3527" s="455" t="n"/>
      <c r="Y3527" s="417" t="n"/>
      <c r="Z3527" s="418" t="n"/>
      <c r="AA3527" s="418" t="n"/>
      <c r="AB3527" s="418" t="n"/>
      <c r="AC3527" s="418" t="n"/>
      <c r="AD3527" s="418" t="n"/>
      <c r="AE3527" s="455" t="n"/>
      <c r="AF3527" s="455" t="n"/>
      <c r="AG3527" s="455" t="n"/>
      <c r="AH3527" s="455" t="n"/>
      <c r="AI3527" s="455" t="n"/>
      <c r="AJ3527" s="455" t="n"/>
      <c r="AK3527" s="455" t="n"/>
      <c r="AL3527" s="455" t="n"/>
      <c r="AM3527" s="455" t="n"/>
      <c r="AN3527" s="455" t="n"/>
      <c r="AO3527" s="455" t="n"/>
      <c r="AP3527" s="455" t="n"/>
      <c r="AQ3527" s="455" t="n"/>
      <c r="AR3527" s="418" t="n"/>
      <c r="AS3527" s="418" t="n"/>
      <c r="AT3527" s="418" t="n"/>
    </row>
    <row r="3528">
      <c r="A3528" s="417" t="n">
        <v>3519</v>
      </c>
      <c r="B3528" s="418" t="inlineStr">
        <is>
          <t>Clearance &amp; Trucking Fee</t>
        </is>
      </c>
      <c r="C3528" s="418" t="inlineStr">
        <is>
          <t>56ប៊ី-លីង សឹបផ្លាយ ឆេន មេនេចម៉ិន ឯ.ក</t>
        </is>
      </c>
      <c r="D3528" s="418" t="inlineStr">
        <is>
          <t>K004-902004795</t>
        </is>
      </c>
      <c r="E3528" s="418" t="inlineStr">
        <is>
          <t>TI2022-0810</t>
        </is>
      </c>
      <c r="F3528" s="419" t="n">
        <v>44861</v>
      </c>
      <c r="G3528" s="420" t="n">
        <v>263017</v>
      </c>
      <c r="H3528" s="418" t="n"/>
      <c r="I3528" s="455" t="n">
        <v>263017</v>
      </c>
      <c r="J3528" s="418">
        <f>IF(L3528&lt;&gt;"",L3528,K3528)</f>
        <v/>
      </c>
      <c r="K3528" s="418">
        <f>IF(AND(T3528=TRUE, U3528=TRUE, V3528=TRUE), IF(W3528&lt;-0.05, "អនុញ្ញាត (អ្នកផ្គត់ផ្គង់ប្រកាសខ្វះ)", "បានប្រកាស (អនុញ្ញាត)"), IF(AND(T3528=FALSE, U3528=FALSE, V3528=FALSE), "ព្យួរទុក (មិនមានទិន្នន័យ)", "ប្រកាសខុស (ព្យួរទុក)"))</f>
        <v/>
      </c>
      <c r="L3528" s="418" t="inlineStr"/>
      <c r="M3528" s="418" t="inlineStr"/>
      <c r="N3528" s="455" t="n"/>
      <c r="O3528" s="455">
        <f>IF(W3528&lt;0,AI3528,I3528)</f>
        <v/>
      </c>
      <c r="P3528" s="455">
        <f>I3528-O3528</f>
        <v/>
      </c>
      <c r="Q3528" s="418" t="n"/>
      <c r="R3528" s="418" t="inlineStr">
        <is>
          <t>TI2022-0810</t>
        </is>
      </c>
      <c r="S3528" s="418" t="inlineStr"/>
      <c r="T3528" s="418">
        <f>R3528=S3528</f>
        <v/>
      </c>
      <c r="U3528" s="418">
        <f>AND(MONTH(F3528)=MONTH(Y3528), YEAR(F3528)=YEAR(Y3528))</f>
        <v/>
      </c>
      <c r="V3528" s="418">
        <f>AND(AC3528&lt;&gt;"", 'Company information'!D$4&lt;&gt;"", RIGHT(SUBSTITUTE(AC3528,"-",""),9)=RIGHT(SUBSTITUTE('Company information'!D$4,"-",""),9))</f>
        <v/>
      </c>
      <c r="W3528" s="418">
        <f>AI3528-I3528</f>
        <v/>
      </c>
      <c r="X3528" s="455" t="n"/>
      <c r="Y3528" s="417" t="n"/>
      <c r="Z3528" s="418" t="n"/>
      <c r="AA3528" s="418" t="n"/>
      <c r="AB3528" s="418" t="n"/>
      <c r="AC3528" s="418" t="n"/>
      <c r="AD3528" s="418" t="n"/>
      <c r="AE3528" s="455" t="n"/>
      <c r="AF3528" s="455" t="n"/>
      <c r="AG3528" s="455" t="n"/>
      <c r="AH3528" s="455" t="n"/>
      <c r="AI3528" s="455" t="n"/>
      <c r="AJ3528" s="455" t="n"/>
      <c r="AK3528" s="455" t="n"/>
      <c r="AL3528" s="455" t="n"/>
      <c r="AM3528" s="455" t="n"/>
      <c r="AN3528" s="455" t="n"/>
      <c r="AO3528" s="455" t="n"/>
      <c r="AP3528" s="455" t="n"/>
      <c r="AQ3528" s="455" t="n"/>
      <c r="AR3528" s="418" t="n"/>
      <c r="AS3528" s="418" t="n"/>
      <c r="AT3528" s="418" t="n"/>
    </row>
    <row r="3529">
      <c r="A3529" s="417" t="n">
        <v>3520</v>
      </c>
      <c r="B3529" s="418" t="inlineStr">
        <is>
          <t>Clearance &amp; Trucking Fee</t>
        </is>
      </c>
      <c r="C3529" s="418" t="inlineStr">
        <is>
          <t>56ប៊ី-លីង សឹបផ្លាយ ឆេន មេនេចម៉ិន ឯ.ក</t>
        </is>
      </c>
      <c r="D3529" s="418" t="inlineStr">
        <is>
          <t>K004-902004795</t>
        </is>
      </c>
      <c r="E3529" s="418" t="inlineStr">
        <is>
          <t>TI2022-0809</t>
        </is>
      </c>
      <c r="F3529" s="419" t="n">
        <v>44861</v>
      </c>
      <c r="G3529" s="420" t="n">
        <v>196745</v>
      </c>
      <c r="H3529" s="418" t="n"/>
      <c r="I3529" s="455" t="n">
        <v>196745</v>
      </c>
      <c r="J3529" s="418">
        <f>IF(L3529&lt;&gt;"",L3529,K3529)</f>
        <v/>
      </c>
      <c r="K3529" s="418">
        <f>IF(AND(T3529=TRUE, U3529=TRUE, V3529=TRUE), IF(W3529&lt;-0.05, "អនុញ្ញាត (អ្នកផ្គត់ផ្គង់ប្រកាសខ្វះ)", "បានប្រកាស (អនុញ្ញាត)"), IF(AND(T3529=FALSE, U3529=FALSE, V3529=FALSE), "ព្យួរទុក (មិនមានទិន្នន័យ)", "ប្រកាសខុស (ព្យួរទុក)"))</f>
        <v/>
      </c>
      <c r="L3529" s="418" t="inlineStr"/>
      <c r="M3529" s="418" t="inlineStr"/>
      <c r="N3529" s="455" t="n"/>
      <c r="O3529" s="455">
        <f>IF(W3529&lt;0,AI3529,I3529)</f>
        <v/>
      </c>
      <c r="P3529" s="455">
        <f>I3529-O3529</f>
        <v/>
      </c>
      <c r="Q3529" s="418" t="n"/>
      <c r="R3529" s="418" t="inlineStr">
        <is>
          <t>TI2022-0809</t>
        </is>
      </c>
      <c r="S3529" s="418" t="inlineStr"/>
      <c r="T3529" s="418">
        <f>R3529=S3529</f>
        <v/>
      </c>
      <c r="U3529" s="418">
        <f>AND(MONTH(F3529)=MONTH(Y3529), YEAR(F3529)=YEAR(Y3529))</f>
        <v/>
      </c>
      <c r="V3529" s="418">
        <f>AND(AC3529&lt;&gt;"", 'Company information'!D$4&lt;&gt;"", RIGHT(SUBSTITUTE(AC3529,"-",""),9)=RIGHT(SUBSTITUTE('Company information'!D$4,"-",""),9))</f>
        <v/>
      </c>
      <c r="W3529" s="418">
        <f>AI3529-I3529</f>
        <v/>
      </c>
      <c r="X3529" s="455" t="n"/>
      <c r="Y3529" s="417" t="n"/>
      <c r="Z3529" s="418" t="n"/>
      <c r="AA3529" s="418" t="n"/>
      <c r="AB3529" s="418" t="n"/>
      <c r="AC3529" s="418" t="n"/>
      <c r="AD3529" s="418" t="n"/>
      <c r="AE3529" s="455" t="n"/>
      <c r="AF3529" s="455" t="n"/>
      <c r="AG3529" s="455" t="n"/>
      <c r="AH3529" s="455" t="n"/>
      <c r="AI3529" s="455" t="n"/>
      <c r="AJ3529" s="455" t="n"/>
      <c r="AK3529" s="455" t="n"/>
      <c r="AL3529" s="455" t="n"/>
      <c r="AM3529" s="455" t="n"/>
      <c r="AN3529" s="455" t="n"/>
      <c r="AO3529" s="455" t="n"/>
      <c r="AP3529" s="455" t="n"/>
      <c r="AQ3529" s="455" t="n"/>
      <c r="AR3529" s="418" t="n"/>
      <c r="AS3529" s="418" t="n"/>
      <c r="AT3529" s="418" t="n"/>
    </row>
    <row r="3530">
      <c r="A3530" s="417" t="n">
        <v>3521</v>
      </c>
      <c r="B3530" s="418" t="inlineStr">
        <is>
          <t>Clearance &amp; Trucking Fee</t>
        </is>
      </c>
      <c r="C3530" s="418" t="inlineStr">
        <is>
          <t>56ប៊ី-លីង សឹបផ្លាយ ឆេន មេនេចម៉ិន ឯ.ក</t>
        </is>
      </c>
      <c r="D3530" s="418" t="inlineStr">
        <is>
          <t>K004-902004795</t>
        </is>
      </c>
      <c r="E3530" s="418" t="inlineStr">
        <is>
          <t>TI2022-0808</t>
        </is>
      </c>
      <c r="F3530" s="419" t="n">
        <v>44861</v>
      </c>
      <c r="G3530" s="420" t="n">
        <v>188461</v>
      </c>
      <c r="H3530" s="418" t="n"/>
      <c r="I3530" s="455" t="n">
        <v>188461</v>
      </c>
      <c r="J3530" s="418">
        <f>IF(L3530&lt;&gt;"",L3530,K3530)</f>
        <v/>
      </c>
      <c r="K3530" s="418">
        <f>IF(AND(T3530=TRUE, U3530=TRUE, V3530=TRUE), IF(W3530&lt;-0.05, "អនុញ្ញាត (អ្នកផ្គត់ផ្គង់ប្រកាសខ្វះ)", "បានប្រកាស (អនុញ្ញាត)"), IF(AND(T3530=FALSE, U3530=FALSE, V3530=FALSE), "ព្យួរទុក (មិនមានទិន្នន័យ)", "ប្រកាសខុស (ព្យួរទុក)"))</f>
        <v/>
      </c>
      <c r="L3530" s="418" t="inlineStr"/>
      <c r="M3530" s="418" t="inlineStr"/>
      <c r="N3530" s="455" t="n"/>
      <c r="O3530" s="455">
        <f>IF(W3530&lt;0,AI3530,I3530)</f>
        <v/>
      </c>
      <c r="P3530" s="455">
        <f>I3530-O3530</f>
        <v/>
      </c>
      <c r="Q3530" s="418" t="n"/>
      <c r="R3530" s="418" t="inlineStr">
        <is>
          <t>TI2022-0808</t>
        </is>
      </c>
      <c r="S3530" s="418" t="inlineStr"/>
      <c r="T3530" s="418">
        <f>R3530=S3530</f>
        <v/>
      </c>
      <c r="U3530" s="418">
        <f>AND(MONTH(F3530)=MONTH(Y3530), YEAR(F3530)=YEAR(Y3530))</f>
        <v/>
      </c>
      <c r="V3530" s="418">
        <f>AND(AC3530&lt;&gt;"", 'Company information'!D$4&lt;&gt;"", RIGHT(SUBSTITUTE(AC3530,"-",""),9)=RIGHT(SUBSTITUTE('Company information'!D$4,"-",""),9))</f>
        <v/>
      </c>
      <c r="W3530" s="418">
        <f>AI3530-I3530</f>
        <v/>
      </c>
      <c r="X3530" s="455" t="n"/>
      <c r="Y3530" s="417" t="n"/>
      <c r="Z3530" s="418" t="n"/>
      <c r="AA3530" s="418" t="n"/>
      <c r="AB3530" s="418" t="n"/>
      <c r="AC3530" s="418" t="n"/>
      <c r="AD3530" s="418" t="n"/>
      <c r="AE3530" s="455" t="n"/>
      <c r="AF3530" s="455" t="n"/>
      <c r="AG3530" s="455" t="n"/>
      <c r="AH3530" s="455" t="n"/>
      <c r="AI3530" s="455" t="n"/>
      <c r="AJ3530" s="455" t="n"/>
      <c r="AK3530" s="455" t="n"/>
      <c r="AL3530" s="455" t="n"/>
      <c r="AM3530" s="455" t="n"/>
      <c r="AN3530" s="455" t="n"/>
      <c r="AO3530" s="455" t="n"/>
      <c r="AP3530" s="455" t="n"/>
      <c r="AQ3530" s="455" t="n"/>
      <c r="AR3530" s="418" t="n"/>
      <c r="AS3530" s="418" t="n"/>
      <c r="AT3530" s="418" t="n"/>
    </row>
    <row r="3531">
      <c r="A3531" s="417" t="n">
        <v>3522</v>
      </c>
      <c r="B3531" s="418" t="inlineStr">
        <is>
          <t>Clearance &amp; Trucking Fee</t>
        </is>
      </c>
      <c r="C3531" s="418" t="inlineStr">
        <is>
          <t>56ប៊ី-លីង សឹបផ្លាយ ឆេន មេនេចម៉ិន ឯ.ក</t>
        </is>
      </c>
      <c r="D3531" s="418" t="inlineStr">
        <is>
          <t>K004-902004795</t>
        </is>
      </c>
      <c r="E3531" s="418" t="inlineStr">
        <is>
          <t>TI2022-0807</t>
        </is>
      </c>
      <c r="F3531" s="419" t="n">
        <v>44861</v>
      </c>
      <c r="G3531" s="420" t="n">
        <v>188461</v>
      </c>
      <c r="H3531" s="418" t="n"/>
      <c r="I3531" s="455" t="n">
        <v>188461</v>
      </c>
      <c r="J3531" s="418">
        <f>IF(L3531&lt;&gt;"",L3531,K3531)</f>
        <v/>
      </c>
      <c r="K3531" s="418">
        <f>IF(AND(T3531=TRUE, U3531=TRUE, V3531=TRUE), IF(W3531&lt;-0.05, "អនុញ្ញាត (អ្នកផ្គត់ផ្គង់ប្រកាសខ្វះ)", "បានប្រកាស (អនុញ្ញាត)"), IF(AND(T3531=FALSE, U3531=FALSE, V3531=FALSE), "ព្យួរទុក (មិនមានទិន្នន័យ)", "ប្រកាសខុស (ព្យួរទុក)"))</f>
        <v/>
      </c>
      <c r="L3531" s="418" t="inlineStr"/>
      <c r="M3531" s="418" t="inlineStr"/>
      <c r="N3531" s="455" t="n"/>
      <c r="O3531" s="455">
        <f>IF(W3531&lt;0,AI3531,I3531)</f>
        <v/>
      </c>
      <c r="P3531" s="455">
        <f>I3531-O3531</f>
        <v/>
      </c>
      <c r="Q3531" s="418" t="n"/>
      <c r="R3531" s="418" t="inlineStr">
        <is>
          <t>TI2022-0807</t>
        </is>
      </c>
      <c r="S3531" s="418" t="inlineStr"/>
      <c r="T3531" s="418">
        <f>R3531=S3531</f>
        <v/>
      </c>
      <c r="U3531" s="418">
        <f>AND(MONTH(F3531)=MONTH(Y3531), YEAR(F3531)=YEAR(Y3531))</f>
        <v/>
      </c>
      <c r="V3531" s="418">
        <f>AND(AC3531&lt;&gt;"", 'Company information'!D$4&lt;&gt;"", RIGHT(SUBSTITUTE(AC3531,"-",""),9)=RIGHT(SUBSTITUTE('Company information'!D$4,"-",""),9))</f>
        <v/>
      </c>
      <c r="W3531" s="418">
        <f>AI3531-I3531</f>
        <v/>
      </c>
      <c r="X3531" s="455" t="n"/>
      <c r="Y3531" s="417" t="n"/>
      <c r="Z3531" s="418" t="n"/>
      <c r="AA3531" s="418" t="n"/>
      <c r="AB3531" s="418" t="n"/>
      <c r="AC3531" s="418" t="n"/>
      <c r="AD3531" s="418" t="n"/>
      <c r="AE3531" s="455" t="n"/>
      <c r="AF3531" s="455" t="n"/>
      <c r="AG3531" s="455" t="n"/>
      <c r="AH3531" s="455" t="n"/>
      <c r="AI3531" s="455" t="n"/>
      <c r="AJ3531" s="455" t="n"/>
      <c r="AK3531" s="455" t="n"/>
      <c r="AL3531" s="455" t="n"/>
      <c r="AM3531" s="455" t="n"/>
      <c r="AN3531" s="455" t="n"/>
      <c r="AO3531" s="455" t="n"/>
      <c r="AP3531" s="455" t="n"/>
      <c r="AQ3531" s="455" t="n"/>
      <c r="AR3531" s="418" t="n"/>
      <c r="AS3531" s="418" t="n"/>
      <c r="AT3531" s="418" t="n"/>
    </row>
    <row r="3532">
      <c r="A3532" s="417" t="n">
        <v>3523</v>
      </c>
      <c r="B3532" s="418" t="inlineStr">
        <is>
          <t>LIFT-OFF Charges and Gate Fee Charge</t>
        </is>
      </c>
      <c r="C3532" s="418" t="inlineStr">
        <is>
          <t>កំពង់ផែស្វយ័តភ្នំពេញ "ក.ស.ភ"</t>
        </is>
      </c>
      <c r="D3532" s="418" t="inlineStr">
        <is>
          <t>L001-100044999</t>
        </is>
      </c>
      <c r="E3532" s="418" t="inlineStr">
        <is>
          <t>INV20221078799</t>
        </is>
      </c>
      <c r="F3532" s="419" t="n">
        <v>44859</v>
      </c>
      <c r="G3532" s="420" t="n">
        <v>89532</v>
      </c>
      <c r="H3532" s="418" t="n"/>
      <c r="I3532" s="455" t="n">
        <v>89532</v>
      </c>
      <c r="J3532" s="418">
        <f>IF(L3532&lt;&gt;"",L3532,K3532)</f>
        <v/>
      </c>
      <c r="K3532" s="418">
        <f>IF(AND(T3532=TRUE, U3532=TRUE, V3532=TRUE), IF(W3532&lt;-0.05, "អនុញ្ញាត (អ្នកផ្គត់ផ្គង់ប្រកាសខ្វះ)", "បានប្រកាស (អនុញ្ញាត)"), IF(AND(T3532=FALSE, U3532=FALSE, V3532=FALSE), "ព្យួរទុក (មិនមានទិន្នន័យ)", "ប្រកាសខុស (ព្យួរទុក)"))</f>
        <v/>
      </c>
      <c r="L3532" s="418" t="inlineStr"/>
      <c r="M3532" s="418" t="inlineStr"/>
      <c r="N3532" s="455" t="n"/>
      <c r="O3532" s="455">
        <f>IF(W3532&lt;0,AI3532,I3532)</f>
        <v/>
      </c>
      <c r="P3532" s="455">
        <f>I3532-O3532</f>
        <v/>
      </c>
      <c r="Q3532" s="418" t="n"/>
      <c r="R3532" s="418" t="inlineStr">
        <is>
          <t>INV20221078799</t>
        </is>
      </c>
      <c r="S3532" s="418" t="inlineStr"/>
      <c r="T3532" s="418">
        <f>R3532=S3532</f>
        <v/>
      </c>
      <c r="U3532" s="418">
        <f>AND(MONTH(F3532)=MONTH(Y3532), YEAR(F3532)=YEAR(Y3532))</f>
        <v/>
      </c>
      <c r="V3532" s="418">
        <f>AND(AC3532&lt;&gt;"", 'Company information'!D$4&lt;&gt;"", RIGHT(SUBSTITUTE(AC3532,"-",""),9)=RIGHT(SUBSTITUTE('Company information'!D$4,"-",""),9))</f>
        <v/>
      </c>
      <c r="W3532" s="418">
        <f>AI3532-I3532</f>
        <v/>
      </c>
      <c r="X3532" s="455" t="n"/>
      <c r="Y3532" s="417" t="n"/>
      <c r="Z3532" s="418" t="n"/>
      <c r="AA3532" s="418" t="n"/>
      <c r="AB3532" s="418" t="n"/>
      <c r="AC3532" s="418" t="n"/>
      <c r="AD3532" s="418" t="n"/>
      <c r="AE3532" s="455" t="n"/>
      <c r="AF3532" s="455" t="n"/>
      <c r="AG3532" s="455" t="n"/>
      <c r="AH3532" s="455" t="n"/>
      <c r="AI3532" s="455" t="n"/>
      <c r="AJ3532" s="455" t="n"/>
      <c r="AK3532" s="455" t="n"/>
      <c r="AL3532" s="455" t="n"/>
      <c r="AM3532" s="455" t="n"/>
      <c r="AN3532" s="455" t="n"/>
      <c r="AO3532" s="455" t="n"/>
      <c r="AP3532" s="455" t="n"/>
      <c r="AQ3532" s="455" t="n"/>
      <c r="AR3532" s="418" t="n"/>
      <c r="AS3532" s="418" t="n"/>
      <c r="AT3532" s="418" t="n"/>
    </row>
    <row r="3533">
      <c r="A3533" s="417" t="n">
        <v>3524</v>
      </c>
      <c r="B3533" s="418" t="inlineStr">
        <is>
          <t>Clearance &amp; Trucking Fee</t>
        </is>
      </c>
      <c r="C3533" s="418" t="inlineStr">
        <is>
          <t>56ប៊ី-លីង សឹបផ្លាយ ឆេន មេនេចម៉ិន ឯ.ក</t>
        </is>
      </c>
      <c r="D3533" s="418" t="inlineStr">
        <is>
          <t>K004-902004795</t>
        </is>
      </c>
      <c r="E3533" s="418" t="inlineStr">
        <is>
          <t>TI2022-0800</t>
        </is>
      </c>
      <c r="F3533" s="419" t="n">
        <v>44855</v>
      </c>
      <c r="G3533" s="420" t="n">
        <v>711039</v>
      </c>
      <c r="H3533" s="418" t="n"/>
      <c r="I3533" s="455" t="n">
        <v>711039</v>
      </c>
      <c r="J3533" s="418">
        <f>IF(L3533&lt;&gt;"",L3533,K3533)</f>
        <v/>
      </c>
      <c r="K3533" s="418">
        <f>IF(AND(T3533=TRUE, U3533=TRUE, V3533=TRUE), IF(W3533&lt;-0.05, "អនុញ្ញាត (អ្នកផ្គត់ផ្គង់ប្រកាសខ្វះ)", "បានប្រកាស (អនុញ្ញាត)"), IF(AND(T3533=FALSE, U3533=FALSE, V3533=FALSE), "ព្យួរទុក (មិនមានទិន្នន័យ)", "ប្រកាសខុស (ព្យួរទុក)"))</f>
        <v/>
      </c>
      <c r="L3533" s="418" t="inlineStr"/>
      <c r="M3533" s="418" t="inlineStr"/>
      <c r="N3533" s="455" t="n"/>
      <c r="O3533" s="455">
        <f>IF(W3533&lt;0,AI3533,I3533)</f>
        <v/>
      </c>
      <c r="P3533" s="455">
        <f>I3533-O3533</f>
        <v/>
      </c>
      <c r="Q3533" s="418" t="n"/>
      <c r="R3533" s="418" t="inlineStr">
        <is>
          <t>TI2022-0800</t>
        </is>
      </c>
      <c r="S3533" s="418" t="inlineStr"/>
      <c r="T3533" s="418">
        <f>R3533=S3533</f>
        <v/>
      </c>
      <c r="U3533" s="418">
        <f>AND(MONTH(F3533)=MONTH(Y3533), YEAR(F3533)=YEAR(Y3533))</f>
        <v/>
      </c>
      <c r="V3533" s="418">
        <f>AND(AC3533&lt;&gt;"", 'Company information'!D$4&lt;&gt;"", RIGHT(SUBSTITUTE(AC3533,"-",""),9)=RIGHT(SUBSTITUTE('Company information'!D$4,"-",""),9))</f>
        <v/>
      </c>
      <c r="W3533" s="418">
        <f>AI3533-I3533</f>
        <v/>
      </c>
      <c r="X3533" s="455" t="n"/>
      <c r="Y3533" s="417" t="n"/>
      <c r="Z3533" s="418" t="n"/>
      <c r="AA3533" s="418" t="n"/>
      <c r="AB3533" s="418" t="n"/>
      <c r="AC3533" s="418" t="n"/>
      <c r="AD3533" s="418" t="n"/>
      <c r="AE3533" s="455" t="n"/>
      <c r="AF3533" s="455" t="n"/>
      <c r="AG3533" s="455" t="n"/>
      <c r="AH3533" s="455" t="n"/>
      <c r="AI3533" s="455" t="n"/>
      <c r="AJ3533" s="455" t="n"/>
      <c r="AK3533" s="455" t="n"/>
      <c r="AL3533" s="455" t="n"/>
      <c r="AM3533" s="455" t="n"/>
      <c r="AN3533" s="455" t="n"/>
      <c r="AO3533" s="455" t="n"/>
      <c r="AP3533" s="455" t="n"/>
      <c r="AQ3533" s="455" t="n"/>
      <c r="AR3533" s="418" t="n"/>
      <c r="AS3533" s="418" t="n"/>
      <c r="AT3533" s="418" t="n"/>
    </row>
    <row r="3534">
      <c r="A3534" s="417" t="n">
        <v>3525</v>
      </c>
      <c r="B3534" s="418" t="inlineStr">
        <is>
          <t>LIFT-OFF Charges and Gate Fee Charge</t>
        </is>
      </c>
      <c r="C3534" s="418" t="inlineStr">
        <is>
          <t>កំពង់ផែស្វយ័តភ្នំពេញ "ក.ស.ភ"</t>
        </is>
      </c>
      <c r="D3534" s="418" t="inlineStr">
        <is>
          <t>L001-100044999</t>
        </is>
      </c>
      <c r="E3534" s="418" t="inlineStr">
        <is>
          <t>INV20221078795</t>
        </is>
      </c>
      <c r="F3534" s="419" t="n">
        <v>44859</v>
      </c>
      <c r="G3534" s="420" t="n">
        <v>89532</v>
      </c>
      <c r="H3534" s="418" t="n"/>
      <c r="I3534" s="455" t="n">
        <v>89532</v>
      </c>
      <c r="J3534" s="418">
        <f>IF(L3534&lt;&gt;"",L3534,K3534)</f>
        <v/>
      </c>
      <c r="K3534" s="418">
        <f>IF(AND(T3534=TRUE, U3534=TRUE, V3534=TRUE), IF(W3534&lt;-0.05, "អនុញ្ញាត (អ្នកផ្គត់ផ្គង់ប្រកាសខ្វះ)", "បានប្រកាស (អនុញ្ញាត)"), IF(AND(T3534=FALSE, U3534=FALSE, V3534=FALSE), "ព្យួរទុក (មិនមានទិន្នន័យ)", "ប្រកាសខុស (ព្យួរទុក)"))</f>
        <v/>
      </c>
      <c r="L3534" s="418" t="inlineStr"/>
      <c r="M3534" s="418" t="inlineStr"/>
      <c r="N3534" s="455" t="n"/>
      <c r="O3534" s="455">
        <f>IF(W3534&lt;0,AI3534,I3534)</f>
        <v/>
      </c>
      <c r="P3534" s="455">
        <f>I3534-O3534</f>
        <v/>
      </c>
      <c r="Q3534" s="418" t="n"/>
      <c r="R3534" s="418" t="inlineStr">
        <is>
          <t>INV20221078795</t>
        </is>
      </c>
      <c r="S3534" s="418" t="inlineStr"/>
      <c r="T3534" s="418">
        <f>R3534=S3534</f>
        <v/>
      </c>
      <c r="U3534" s="418">
        <f>AND(MONTH(F3534)=MONTH(Y3534), YEAR(F3534)=YEAR(Y3534))</f>
        <v/>
      </c>
      <c r="V3534" s="418">
        <f>AND(AC3534&lt;&gt;"", 'Company information'!D$4&lt;&gt;"", RIGHT(SUBSTITUTE(AC3534,"-",""),9)=RIGHT(SUBSTITUTE('Company information'!D$4,"-",""),9))</f>
        <v/>
      </c>
      <c r="W3534" s="418">
        <f>AI3534-I3534</f>
        <v/>
      </c>
      <c r="X3534" s="455" t="n"/>
      <c r="Y3534" s="417" t="n"/>
      <c r="Z3534" s="418" t="n"/>
      <c r="AA3534" s="418" t="n"/>
      <c r="AB3534" s="418" t="n"/>
      <c r="AC3534" s="418" t="n"/>
      <c r="AD3534" s="418" t="n"/>
      <c r="AE3534" s="455" t="n"/>
      <c r="AF3534" s="455" t="n"/>
      <c r="AG3534" s="455" t="n"/>
      <c r="AH3534" s="455" t="n"/>
      <c r="AI3534" s="455" t="n"/>
      <c r="AJ3534" s="455" t="n"/>
      <c r="AK3534" s="455" t="n"/>
      <c r="AL3534" s="455" t="n"/>
      <c r="AM3534" s="455" t="n"/>
      <c r="AN3534" s="455" t="n"/>
      <c r="AO3534" s="455" t="n"/>
      <c r="AP3534" s="455" t="n"/>
      <c r="AQ3534" s="455" t="n"/>
      <c r="AR3534" s="418" t="n"/>
      <c r="AS3534" s="418" t="n"/>
      <c r="AT3534" s="418" t="n"/>
    </row>
    <row r="3535">
      <c r="A3535" s="417" t="n">
        <v>3526</v>
      </c>
      <c r="B3535" s="418" t="inlineStr">
        <is>
          <t>Clearance &amp; Trucking Fee</t>
        </is>
      </c>
      <c r="C3535" s="418" t="inlineStr">
        <is>
          <t>56ប៊ី-លីង សឹបផ្លាយ ឆេន មេនេចម៉ិន ឯ.ក</t>
        </is>
      </c>
      <c r="D3535" s="418" t="inlineStr">
        <is>
          <t>K004-902004795</t>
        </is>
      </c>
      <c r="E3535" s="418" t="inlineStr">
        <is>
          <t>TI2022-0799</t>
        </is>
      </c>
      <c r="F3535" s="419" t="n">
        <v>44855</v>
      </c>
      <c r="G3535" s="420" t="n">
        <v>711039</v>
      </c>
      <c r="H3535" s="418" t="n"/>
      <c r="I3535" s="455" t="n">
        <v>711039</v>
      </c>
      <c r="J3535" s="418">
        <f>IF(L3535&lt;&gt;"",L3535,K3535)</f>
        <v/>
      </c>
      <c r="K3535" s="418">
        <f>IF(AND(T3535=TRUE, U3535=TRUE, V3535=TRUE), IF(W3535&lt;-0.05, "អនុញ្ញាត (អ្នកផ្គត់ផ្គង់ប្រកាសខ្វះ)", "បានប្រកាស (អនុញ្ញាត)"), IF(AND(T3535=FALSE, U3535=FALSE, V3535=FALSE), "ព្យួរទុក (មិនមានទិន្នន័យ)", "ប្រកាសខុស (ព្យួរទុក)"))</f>
        <v/>
      </c>
      <c r="L3535" s="418" t="inlineStr"/>
      <c r="M3535" s="418" t="inlineStr"/>
      <c r="N3535" s="455" t="n"/>
      <c r="O3535" s="455">
        <f>IF(W3535&lt;0,AI3535,I3535)</f>
        <v/>
      </c>
      <c r="P3535" s="455">
        <f>I3535-O3535</f>
        <v/>
      </c>
      <c r="Q3535" s="418" t="n"/>
      <c r="R3535" s="418" t="inlineStr">
        <is>
          <t>TI2022-0799</t>
        </is>
      </c>
      <c r="S3535" s="418" t="inlineStr"/>
      <c r="T3535" s="418">
        <f>R3535=S3535</f>
        <v/>
      </c>
      <c r="U3535" s="418">
        <f>AND(MONTH(F3535)=MONTH(Y3535), YEAR(F3535)=YEAR(Y3535))</f>
        <v/>
      </c>
      <c r="V3535" s="418">
        <f>AND(AC3535&lt;&gt;"", 'Company information'!D$4&lt;&gt;"", RIGHT(SUBSTITUTE(AC3535,"-",""),9)=RIGHT(SUBSTITUTE('Company information'!D$4,"-",""),9))</f>
        <v/>
      </c>
      <c r="W3535" s="418">
        <f>AI3535-I3535</f>
        <v/>
      </c>
      <c r="X3535" s="455" t="n"/>
      <c r="Y3535" s="417" t="n"/>
      <c r="Z3535" s="418" t="n"/>
      <c r="AA3535" s="418" t="n"/>
      <c r="AB3535" s="418" t="n"/>
      <c r="AC3535" s="418" t="n"/>
      <c r="AD3535" s="418" t="n"/>
      <c r="AE3535" s="455" t="n"/>
      <c r="AF3535" s="455" t="n"/>
      <c r="AG3535" s="455" t="n"/>
      <c r="AH3535" s="455" t="n"/>
      <c r="AI3535" s="455" t="n"/>
      <c r="AJ3535" s="455" t="n"/>
      <c r="AK3535" s="455" t="n"/>
      <c r="AL3535" s="455" t="n"/>
      <c r="AM3535" s="455" t="n"/>
      <c r="AN3535" s="455" t="n"/>
      <c r="AO3535" s="455" t="n"/>
      <c r="AP3535" s="455" t="n"/>
      <c r="AQ3535" s="455" t="n"/>
      <c r="AR3535" s="418" t="n"/>
      <c r="AS3535" s="418" t="n"/>
      <c r="AT3535" s="418" t="n"/>
    </row>
    <row r="3536">
      <c r="A3536" s="417" t="n">
        <v>3527</v>
      </c>
      <c r="B3536" s="418" t="inlineStr">
        <is>
          <t>LIFT-OFF Charges and Gate Fee Charge</t>
        </is>
      </c>
      <c r="C3536" s="418" t="inlineStr">
        <is>
          <t>កំពង់ផែស្វយ័តភ្នំពេញ "ក.ស.ភ"</t>
        </is>
      </c>
      <c r="D3536" s="418" t="inlineStr">
        <is>
          <t>L001-100044999</t>
        </is>
      </c>
      <c r="E3536" s="418" t="inlineStr">
        <is>
          <t>INV20221078798</t>
        </is>
      </c>
      <c r="F3536" s="419" t="n">
        <v>44859</v>
      </c>
      <c r="G3536" s="420" t="n">
        <v>59688</v>
      </c>
      <c r="H3536" s="418" t="n"/>
      <c r="I3536" s="455" t="n">
        <v>59688</v>
      </c>
      <c r="J3536" s="418">
        <f>IF(L3536&lt;&gt;"",L3536,K3536)</f>
        <v/>
      </c>
      <c r="K3536" s="418">
        <f>IF(AND(T3536=TRUE, U3536=TRUE, V3536=TRUE), IF(W3536&lt;-0.05, "អនុញ្ញាត (អ្នកផ្គត់ផ្គង់ប្រកាសខ្វះ)", "បានប្រកាស (អនុញ្ញាត)"), IF(AND(T3536=FALSE, U3536=FALSE, V3536=FALSE), "ព្យួរទុក (មិនមានទិន្នន័យ)", "ប្រកាសខុស (ព្យួរទុក)"))</f>
        <v/>
      </c>
      <c r="L3536" s="418" t="inlineStr"/>
      <c r="M3536" s="418" t="inlineStr"/>
      <c r="N3536" s="455" t="n"/>
      <c r="O3536" s="455">
        <f>IF(W3536&lt;0,AI3536,I3536)</f>
        <v/>
      </c>
      <c r="P3536" s="455">
        <f>I3536-O3536</f>
        <v/>
      </c>
      <c r="Q3536" s="418" t="n"/>
      <c r="R3536" s="418" t="inlineStr">
        <is>
          <t>INV20221078798</t>
        </is>
      </c>
      <c r="S3536" s="418" t="inlineStr"/>
      <c r="T3536" s="418">
        <f>R3536=S3536</f>
        <v/>
      </c>
      <c r="U3536" s="418">
        <f>AND(MONTH(F3536)=MONTH(Y3536), YEAR(F3536)=YEAR(Y3536))</f>
        <v/>
      </c>
      <c r="V3536" s="418">
        <f>AND(AC3536&lt;&gt;"", 'Company information'!D$4&lt;&gt;"", RIGHT(SUBSTITUTE(AC3536,"-",""),9)=RIGHT(SUBSTITUTE('Company information'!D$4,"-",""),9))</f>
        <v/>
      </c>
      <c r="W3536" s="418">
        <f>AI3536-I3536</f>
        <v/>
      </c>
      <c r="X3536" s="455" t="n"/>
      <c r="Y3536" s="417" t="n"/>
      <c r="Z3536" s="418" t="n"/>
      <c r="AA3536" s="418" t="n"/>
      <c r="AB3536" s="418" t="n"/>
      <c r="AC3536" s="418" t="n"/>
      <c r="AD3536" s="418" t="n"/>
      <c r="AE3536" s="455" t="n"/>
      <c r="AF3536" s="455" t="n"/>
      <c r="AG3536" s="455" t="n"/>
      <c r="AH3536" s="455" t="n"/>
      <c r="AI3536" s="455" t="n"/>
      <c r="AJ3536" s="455" t="n"/>
      <c r="AK3536" s="455" t="n"/>
      <c r="AL3536" s="455" t="n"/>
      <c r="AM3536" s="455" t="n"/>
      <c r="AN3536" s="455" t="n"/>
      <c r="AO3536" s="455" t="n"/>
      <c r="AP3536" s="455" t="n"/>
      <c r="AQ3536" s="455" t="n"/>
      <c r="AR3536" s="418" t="n"/>
      <c r="AS3536" s="418" t="n"/>
      <c r="AT3536" s="418" t="n"/>
    </row>
    <row r="3537">
      <c r="A3537" s="417" t="n">
        <v>3528</v>
      </c>
      <c r="B3537" s="418" t="inlineStr">
        <is>
          <t>Clearance &amp; Trucking Fee</t>
        </is>
      </c>
      <c r="C3537" s="418" t="inlineStr">
        <is>
          <t>56ប៊ី-លីង សឹបផ្លាយ ឆេន មេនេចម៉ិន ឯ.ក</t>
        </is>
      </c>
      <c r="D3537" s="418" t="inlineStr">
        <is>
          <t>K004-902004795</t>
        </is>
      </c>
      <c r="E3537" s="418" t="inlineStr">
        <is>
          <t>TI2022-0798</t>
        </is>
      </c>
      <c r="F3537" s="419" t="n">
        <v>44855</v>
      </c>
      <c r="G3537" s="420" t="n">
        <v>493374</v>
      </c>
      <c r="H3537" s="418" t="n"/>
      <c r="I3537" s="455" t="n">
        <v>493374</v>
      </c>
      <c r="J3537" s="418">
        <f>IF(L3537&lt;&gt;"",L3537,K3537)</f>
        <v/>
      </c>
      <c r="K3537" s="418">
        <f>IF(AND(T3537=TRUE, U3537=TRUE, V3537=TRUE), IF(W3537&lt;-0.05, "អនុញ្ញាត (អ្នកផ្គត់ផ្គង់ប្រកាសខ្វះ)", "បានប្រកាស (អនុញ្ញាត)"), IF(AND(T3537=FALSE, U3537=FALSE, V3537=FALSE), "ព្យួរទុក (មិនមានទិន្នន័យ)", "ប្រកាសខុស (ព្យួរទុក)"))</f>
        <v/>
      </c>
      <c r="L3537" s="418" t="inlineStr"/>
      <c r="M3537" s="418" t="inlineStr"/>
      <c r="N3537" s="455" t="n"/>
      <c r="O3537" s="455">
        <f>IF(W3537&lt;0,AI3537,I3537)</f>
        <v/>
      </c>
      <c r="P3537" s="455">
        <f>I3537-O3537</f>
        <v/>
      </c>
      <c r="Q3537" s="418" t="n"/>
      <c r="R3537" s="418" t="inlineStr">
        <is>
          <t>TI2022-0798</t>
        </is>
      </c>
      <c r="S3537" s="418" t="inlineStr"/>
      <c r="T3537" s="418">
        <f>R3537=S3537</f>
        <v/>
      </c>
      <c r="U3537" s="418">
        <f>AND(MONTH(F3537)=MONTH(Y3537), YEAR(F3537)=YEAR(Y3537))</f>
        <v/>
      </c>
      <c r="V3537" s="418">
        <f>AND(AC3537&lt;&gt;"", 'Company information'!D$4&lt;&gt;"", RIGHT(SUBSTITUTE(AC3537,"-",""),9)=RIGHT(SUBSTITUTE('Company information'!D$4,"-",""),9))</f>
        <v/>
      </c>
      <c r="W3537" s="418">
        <f>AI3537-I3537</f>
        <v/>
      </c>
      <c r="X3537" s="455" t="n"/>
      <c r="Y3537" s="417" t="n"/>
      <c r="Z3537" s="418" t="n"/>
      <c r="AA3537" s="418" t="n"/>
      <c r="AB3537" s="418" t="n"/>
      <c r="AC3537" s="418" t="n"/>
      <c r="AD3537" s="418" t="n"/>
      <c r="AE3537" s="455" t="n"/>
      <c r="AF3537" s="455" t="n"/>
      <c r="AG3537" s="455" t="n"/>
      <c r="AH3537" s="455" t="n"/>
      <c r="AI3537" s="455" t="n"/>
      <c r="AJ3537" s="455" t="n"/>
      <c r="AK3537" s="455" t="n"/>
      <c r="AL3537" s="455" t="n"/>
      <c r="AM3537" s="455" t="n"/>
      <c r="AN3537" s="455" t="n"/>
      <c r="AO3537" s="455" t="n"/>
      <c r="AP3537" s="455" t="n"/>
      <c r="AQ3537" s="455" t="n"/>
      <c r="AR3537" s="418" t="n"/>
      <c r="AS3537" s="418" t="n"/>
      <c r="AT3537" s="418" t="n"/>
    </row>
    <row r="3538">
      <c r="A3538" s="417" t="n">
        <v>3529</v>
      </c>
      <c r="B3538" s="418" t="inlineStr">
        <is>
          <t>Clearance &amp; Trucking Fee</t>
        </is>
      </c>
      <c r="C3538" s="418" t="inlineStr">
        <is>
          <t>56ប៊ី-លីង សឹបផ្លាយ ឆេន មេនេចម៉ិន ឯ.ក</t>
        </is>
      </c>
      <c r="D3538" s="418" t="inlineStr">
        <is>
          <t>K004-902004795</t>
        </is>
      </c>
      <c r="E3538" s="418" t="inlineStr">
        <is>
          <t>TI2022-0789</t>
        </is>
      </c>
      <c r="F3538" s="419" t="n">
        <v>44847</v>
      </c>
      <c r="G3538" s="420" t="n">
        <v>238349</v>
      </c>
      <c r="H3538" s="418" t="n"/>
      <c r="I3538" s="455" t="n">
        <v>238349</v>
      </c>
      <c r="J3538" s="418">
        <f>IF(L3538&lt;&gt;"",L3538,K3538)</f>
        <v/>
      </c>
      <c r="K3538" s="418">
        <f>IF(AND(T3538=TRUE, U3538=TRUE, V3538=TRUE), IF(W3538&lt;-0.05, "អនុញ្ញាត (អ្នកផ្គត់ផ្គង់ប្រកាសខ្វះ)", "បានប្រកាស (អនុញ្ញាត)"), IF(AND(T3538=FALSE, U3538=FALSE, V3538=FALSE), "ព្យួរទុក (មិនមានទិន្នន័យ)", "ប្រកាសខុស (ព្យួរទុក)"))</f>
        <v/>
      </c>
      <c r="L3538" s="418" t="inlineStr"/>
      <c r="M3538" s="418" t="inlineStr"/>
      <c r="N3538" s="455" t="n"/>
      <c r="O3538" s="455">
        <f>IF(W3538&lt;0,AI3538,I3538)</f>
        <v/>
      </c>
      <c r="P3538" s="455">
        <f>I3538-O3538</f>
        <v/>
      </c>
      <c r="Q3538" s="418" t="n"/>
      <c r="R3538" s="418" t="inlineStr">
        <is>
          <t>TI2022-0789</t>
        </is>
      </c>
      <c r="S3538" s="418" t="inlineStr"/>
      <c r="T3538" s="418">
        <f>R3538=S3538</f>
        <v/>
      </c>
      <c r="U3538" s="418">
        <f>AND(MONTH(F3538)=MONTH(Y3538), YEAR(F3538)=YEAR(Y3538))</f>
        <v/>
      </c>
      <c r="V3538" s="418">
        <f>AND(AC3538&lt;&gt;"", 'Company information'!D$4&lt;&gt;"", RIGHT(SUBSTITUTE(AC3538,"-",""),9)=RIGHT(SUBSTITUTE('Company information'!D$4,"-",""),9))</f>
        <v/>
      </c>
      <c r="W3538" s="418">
        <f>AI3538-I3538</f>
        <v/>
      </c>
      <c r="X3538" s="455" t="n"/>
      <c r="Y3538" s="417" t="n"/>
      <c r="Z3538" s="418" t="n"/>
      <c r="AA3538" s="418" t="n"/>
      <c r="AB3538" s="418" t="n"/>
      <c r="AC3538" s="418" t="n"/>
      <c r="AD3538" s="418" t="n"/>
      <c r="AE3538" s="455" t="n"/>
      <c r="AF3538" s="455" t="n"/>
      <c r="AG3538" s="455" t="n"/>
      <c r="AH3538" s="455" t="n"/>
      <c r="AI3538" s="455" t="n"/>
      <c r="AJ3538" s="455" t="n"/>
      <c r="AK3538" s="455" t="n"/>
      <c r="AL3538" s="455" t="n"/>
      <c r="AM3538" s="455" t="n"/>
      <c r="AN3538" s="455" t="n"/>
      <c r="AO3538" s="455" t="n"/>
      <c r="AP3538" s="455" t="n"/>
      <c r="AQ3538" s="455" t="n"/>
      <c r="AR3538" s="418" t="n"/>
      <c r="AS3538" s="418" t="n"/>
      <c r="AT3538" s="418" t="n"/>
    </row>
    <row r="3539">
      <c r="A3539" s="417" t="n">
        <v>3530</v>
      </c>
      <c r="B3539" s="418" t="inlineStr">
        <is>
          <t>LIFT-OFF Charges and Gate Fee Charge</t>
        </is>
      </c>
      <c r="C3539" s="418" t="inlineStr">
        <is>
          <t>កំពង់ផែស្វយ័តភ្នំពេញ "ក.ស.ភ"</t>
        </is>
      </c>
      <c r="D3539" s="418" t="inlineStr">
        <is>
          <t>L001-100044999</t>
        </is>
      </c>
      <c r="E3539" s="418" t="inlineStr">
        <is>
          <t>INV20221077847</t>
        </is>
      </c>
      <c r="F3539" s="419" t="n">
        <v>44853</v>
      </c>
      <c r="G3539" s="420" t="n">
        <v>89554</v>
      </c>
      <c r="H3539" s="418" t="n"/>
      <c r="I3539" s="455" t="n">
        <v>89554</v>
      </c>
      <c r="J3539" s="418">
        <f>IF(L3539&lt;&gt;"",L3539,K3539)</f>
        <v/>
      </c>
      <c r="K3539" s="418">
        <f>IF(AND(T3539=TRUE, U3539=TRUE, V3539=TRUE), IF(W3539&lt;-0.05, "អនុញ្ញាត (អ្នកផ្គត់ផ្គង់ប្រកាសខ្វះ)", "បានប្រកាស (អនុញ្ញាត)"), IF(AND(T3539=FALSE, U3539=FALSE, V3539=FALSE), "ព្យួរទុក (មិនមានទិន្នន័យ)", "ប្រកាសខុស (ព្យួរទុក)"))</f>
        <v/>
      </c>
      <c r="L3539" s="418" t="inlineStr"/>
      <c r="M3539" s="418" t="inlineStr"/>
      <c r="N3539" s="455" t="n"/>
      <c r="O3539" s="455">
        <f>IF(W3539&lt;0,AI3539,I3539)</f>
        <v/>
      </c>
      <c r="P3539" s="455">
        <f>I3539-O3539</f>
        <v/>
      </c>
      <c r="Q3539" s="418" t="n"/>
      <c r="R3539" s="418" t="inlineStr">
        <is>
          <t>INV20221077847</t>
        </is>
      </c>
      <c r="S3539" s="418" t="inlineStr"/>
      <c r="T3539" s="418">
        <f>R3539=S3539</f>
        <v/>
      </c>
      <c r="U3539" s="418">
        <f>AND(MONTH(F3539)=MONTH(Y3539), YEAR(F3539)=YEAR(Y3539))</f>
        <v/>
      </c>
      <c r="V3539" s="418">
        <f>AND(AC3539&lt;&gt;"", 'Company information'!D$4&lt;&gt;"", RIGHT(SUBSTITUTE(AC3539,"-",""),9)=RIGHT(SUBSTITUTE('Company information'!D$4,"-",""),9))</f>
        <v/>
      </c>
      <c r="W3539" s="418">
        <f>AI3539-I3539</f>
        <v/>
      </c>
      <c r="X3539" s="455" t="n"/>
      <c r="Y3539" s="417" t="n"/>
      <c r="Z3539" s="418" t="n"/>
      <c r="AA3539" s="418" t="n"/>
      <c r="AB3539" s="418" t="n"/>
      <c r="AC3539" s="418" t="n"/>
      <c r="AD3539" s="418" t="n"/>
      <c r="AE3539" s="455" t="n"/>
      <c r="AF3539" s="455" t="n"/>
      <c r="AG3539" s="455" t="n"/>
      <c r="AH3539" s="455" t="n"/>
      <c r="AI3539" s="455" t="n"/>
      <c r="AJ3539" s="455" t="n"/>
      <c r="AK3539" s="455" t="n"/>
      <c r="AL3539" s="455" t="n"/>
      <c r="AM3539" s="455" t="n"/>
      <c r="AN3539" s="455" t="n"/>
      <c r="AO3539" s="455" t="n"/>
      <c r="AP3539" s="455" t="n"/>
      <c r="AQ3539" s="455" t="n"/>
      <c r="AR3539" s="418" t="n"/>
      <c r="AS3539" s="418" t="n"/>
      <c r="AT3539" s="418" t="n"/>
    </row>
    <row r="3540">
      <c r="A3540" s="417" t="n">
        <v>3531</v>
      </c>
      <c r="B3540" s="418" t="inlineStr">
        <is>
          <t>Clearance &amp; Trucking Fee</t>
        </is>
      </c>
      <c r="C3540" s="418" t="inlineStr">
        <is>
          <t>56ប៊ី-លីង សឹបផ្លាយ ឆេន មេនេចម៉ិន ឯ.ក</t>
        </is>
      </c>
      <c r="D3540" s="418" t="inlineStr">
        <is>
          <t>K004-902004795</t>
        </is>
      </c>
      <c r="E3540" s="418" t="inlineStr">
        <is>
          <t>TI2022-0788</t>
        </is>
      </c>
      <c r="F3540" s="419" t="n">
        <v>44847</v>
      </c>
      <c r="G3540" s="420" t="n">
        <v>709667</v>
      </c>
      <c r="H3540" s="418" t="n"/>
      <c r="I3540" s="455" t="n">
        <v>709667</v>
      </c>
      <c r="J3540" s="418">
        <f>IF(L3540&lt;&gt;"",L3540,K3540)</f>
        <v/>
      </c>
      <c r="K3540" s="418">
        <f>IF(AND(T3540=TRUE, U3540=TRUE, V3540=TRUE), IF(W3540&lt;-0.05, "អនុញ្ញាត (អ្នកផ្គត់ផ្គង់ប្រកាសខ្វះ)", "បានប្រកាស (អនុញ្ញាត)"), IF(AND(T3540=FALSE, U3540=FALSE, V3540=FALSE), "ព្យួរទុក (មិនមានទិន្នន័យ)", "ប្រកាសខុស (ព្យួរទុក)"))</f>
        <v/>
      </c>
      <c r="L3540" s="418" t="inlineStr"/>
      <c r="M3540" s="418" t="inlineStr"/>
      <c r="N3540" s="455" t="n"/>
      <c r="O3540" s="455">
        <f>IF(W3540&lt;0,AI3540,I3540)</f>
        <v/>
      </c>
      <c r="P3540" s="455">
        <f>I3540-O3540</f>
        <v/>
      </c>
      <c r="Q3540" s="418" t="n"/>
      <c r="R3540" s="418" t="inlineStr">
        <is>
          <t>TI2022-0788</t>
        </is>
      </c>
      <c r="S3540" s="418" t="inlineStr"/>
      <c r="T3540" s="418">
        <f>R3540=S3540</f>
        <v/>
      </c>
      <c r="U3540" s="418">
        <f>AND(MONTH(F3540)=MONTH(Y3540), YEAR(F3540)=YEAR(Y3540))</f>
        <v/>
      </c>
      <c r="V3540" s="418">
        <f>AND(AC3540&lt;&gt;"", 'Company information'!D$4&lt;&gt;"", RIGHT(SUBSTITUTE(AC3540,"-",""),9)=RIGHT(SUBSTITUTE('Company information'!D$4,"-",""),9))</f>
        <v/>
      </c>
      <c r="W3540" s="418">
        <f>AI3540-I3540</f>
        <v/>
      </c>
      <c r="X3540" s="455" t="n"/>
      <c r="Y3540" s="417" t="n"/>
      <c r="Z3540" s="418" t="n"/>
      <c r="AA3540" s="418" t="n"/>
      <c r="AB3540" s="418" t="n"/>
      <c r="AC3540" s="418" t="n"/>
      <c r="AD3540" s="418" t="n"/>
      <c r="AE3540" s="455" t="n"/>
      <c r="AF3540" s="455" t="n"/>
      <c r="AG3540" s="455" t="n"/>
      <c r="AH3540" s="455" t="n"/>
      <c r="AI3540" s="455" t="n"/>
      <c r="AJ3540" s="455" t="n"/>
      <c r="AK3540" s="455" t="n"/>
      <c r="AL3540" s="455" t="n"/>
      <c r="AM3540" s="455" t="n"/>
      <c r="AN3540" s="455" t="n"/>
      <c r="AO3540" s="455" t="n"/>
      <c r="AP3540" s="455" t="n"/>
      <c r="AQ3540" s="455" t="n"/>
      <c r="AR3540" s="418" t="n"/>
      <c r="AS3540" s="418" t="n"/>
      <c r="AT3540" s="418" t="n"/>
    </row>
    <row r="3541">
      <c r="A3541" s="417" t="n">
        <v>3532</v>
      </c>
      <c r="B3541" s="418" t="inlineStr">
        <is>
          <t>LIFT-OFF Charges and Gate Fee Charge</t>
        </is>
      </c>
      <c r="C3541" s="418" t="inlineStr">
        <is>
          <t>កំពង់ផែស្វយ័តភ្នំពេញ "ក.ស.ភ"</t>
        </is>
      </c>
      <c r="D3541" s="418" t="inlineStr">
        <is>
          <t>L001-100044999</t>
        </is>
      </c>
      <c r="E3541" s="418" t="inlineStr">
        <is>
          <t>INV20221077794</t>
        </is>
      </c>
      <c r="F3541" s="419" t="n">
        <v>44853</v>
      </c>
      <c r="G3541" s="420" t="n">
        <v>59702</v>
      </c>
      <c r="H3541" s="418" t="n"/>
      <c r="I3541" s="455" t="n">
        <v>59702</v>
      </c>
      <c r="J3541" s="418">
        <f>IF(L3541&lt;&gt;"",L3541,K3541)</f>
        <v/>
      </c>
      <c r="K3541" s="418">
        <f>IF(AND(T3541=TRUE, U3541=TRUE, V3541=TRUE), IF(W3541&lt;-0.05, "អនុញ្ញាត (អ្នកផ្គត់ផ្គង់ប្រកាសខ្វះ)", "បានប្រកាស (អនុញ្ញាត)"), IF(AND(T3541=FALSE, U3541=FALSE, V3541=FALSE), "ព្យួរទុក (មិនមានទិន្នន័យ)", "ប្រកាសខុស (ព្យួរទុក)"))</f>
        <v/>
      </c>
      <c r="L3541" s="418" t="inlineStr"/>
      <c r="M3541" s="418" t="inlineStr"/>
      <c r="N3541" s="455" t="n"/>
      <c r="O3541" s="455">
        <f>IF(W3541&lt;0,AI3541,I3541)</f>
        <v/>
      </c>
      <c r="P3541" s="455">
        <f>I3541-O3541</f>
        <v/>
      </c>
      <c r="Q3541" s="418" t="n"/>
      <c r="R3541" s="418" t="inlineStr">
        <is>
          <t>INV20221077794</t>
        </is>
      </c>
      <c r="S3541" s="418" t="inlineStr"/>
      <c r="T3541" s="418">
        <f>R3541=S3541</f>
        <v/>
      </c>
      <c r="U3541" s="418">
        <f>AND(MONTH(F3541)=MONTH(Y3541), YEAR(F3541)=YEAR(Y3541))</f>
        <v/>
      </c>
      <c r="V3541" s="418">
        <f>AND(AC3541&lt;&gt;"", 'Company information'!D$4&lt;&gt;"", RIGHT(SUBSTITUTE(AC3541,"-",""),9)=RIGHT(SUBSTITUTE('Company information'!D$4,"-",""),9))</f>
        <v/>
      </c>
      <c r="W3541" s="418">
        <f>AI3541-I3541</f>
        <v/>
      </c>
      <c r="X3541" s="455" t="n"/>
      <c r="Y3541" s="417" t="n"/>
      <c r="Z3541" s="418" t="n"/>
      <c r="AA3541" s="418" t="n"/>
      <c r="AB3541" s="418" t="n"/>
      <c r="AC3541" s="418" t="n"/>
      <c r="AD3541" s="418" t="n"/>
      <c r="AE3541" s="455" t="n"/>
      <c r="AF3541" s="455" t="n"/>
      <c r="AG3541" s="455" t="n"/>
      <c r="AH3541" s="455" t="n"/>
      <c r="AI3541" s="455" t="n"/>
      <c r="AJ3541" s="455" t="n"/>
      <c r="AK3541" s="455" t="n"/>
      <c r="AL3541" s="455" t="n"/>
      <c r="AM3541" s="455" t="n"/>
      <c r="AN3541" s="455" t="n"/>
      <c r="AO3541" s="455" t="n"/>
      <c r="AP3541" s="455" t="n"/>
      <c r="AQ3541" s="455" t="n"/>
      <c r="AR3541" s="418" t="n"/>
      <c r="AS3541" s="418" t="n"/>
      <c r="AT3541" s="418" t="n"/>
    </row>
    <row r="3542">
      <c r="A3542" s="417" t="n">
        <v>3533</v>
      </c>
      <c r="B3542" s="418" t="inlineStr">
        <is>
          <t>Clearance &amp; Trucking Fee</t>
        </is>
      </c>
      <c r="C3542" s="418" t="inlineStr">
        <is>
          <t>56ប៊ី-លីង សឹបផ្លាយ ឆេន មេនេចម៉ិន ឯ.ក</t>
        </is>
      </c>
      <c r="D3542" s="418" t="inlineStr">
        <is>
          <t>K004-902004795</t>
        </is>
      </c>
      <c r="E3542" s="418" t="inlineStr">
        <is>
          <t>TI2022-0787</t>
        </is>
      </c>
      <c r="F3542" s="419" t="n">
        <v>44847</v>
      </c>
      <c r="G3542" s="420" t="n">
        <v>492422</v>
      </c>
      <c r="H3542" s="418" t="n"/>
      <c r="I3542" s="455" t="n">
        <v>492422</v>
      </c>
      <c r="J3542" s="418">
        <f>IF(L3542&lt;&gt;"",L3542,K3542)</f>
        <v/>
      </c>
      <c r="K3542" s="418">
        <f>IF(AND(T3542=TRUE, U3542=TRUE, V3542=TRUE), IF(W3542&lt;-0.05, "អនុញ្ញាត (អ្នកផ្គត់ផ្គង់ប្រកាសខ្វះ)", "បានប្រកាស (អនុញ្ញាត)"), IF(AND(T3542=FALSE, U3542=FALSE, V3542=FALSE), "ព្យួរទុក (មិនមានទិន្នន័យ)", "ប្រកាសខុស (ព្យួរទុក)"))</f>
        <v/>
      </c>
      <c r="L3542" s="418" t="inlineStr"/>
      <c r="M3542" s="418" t="inlineStr"/>
      <c r="N3542" s="455" t="n"/>
      <c r="O3542" s="455">
        <f>IF(W3542&lt;0,AI3542,I3542)</f>
        <v/>
      </c>
      <c r="P3542" s="455">
        <f>I3542-O3542</f>
        <v/>
      </c>
      <c r="Q3542" s="418" t="n"/>
      <c r="R3542" s="418" t="inlineStr">
        <is>
          <t>TI2022-0787</t>
        </is>
      </c>
      <c r="S3542" s="418" t="inlineStr"/>
      <c r="T3542" s="418">
        <f>R3542=S3542</f>
        <v/>
      </c>
      <c r="U3542" s="418">
        <f>AND(MONTH(F3542)=MONTH(Y3542), YEAR(F3542)=YEAR(Y3542))</f>
        <v/>
      </c>
      <c r="V3542" s="418">
        <f>AND(AC3542&lt;&gt;"", 'Company information'!D$4&lt;&gt;"", RIGHT(SUBSTITUTE(AC3542,"-",""),9)=RIGHT(SUBSTITUTE('Company information'!D$4,"-",""),9))</f>
        <v/>
      </c>
      <c r="W3542" s="418">
        <f>AI3542-I3542</f>
        <v/>
      </c>
      <c r="X3542" s="455" t="n"/>
      <c r="Y3542" s="417" t="n"/>
      <c r="Z3542" s="418" t="n"/>
      <c r="AA3542" s="418" t="n"/>
      <c r="AB3542" s="418" t="n"/>
      <c r="AC3542" s="418" t="n"/>
      <c r="AD3542" s="418" t="n"/>
      <c r="AE3542" s="455" t="n"/>
      <c r="AF3542" s="455" t="n"/>
      <c r="AG3542" s="455" t="n"/>
      <c r="AH3542" s="455" t="n"/>
      <c r="AI3542" s="455" t="n"/>
      <c r="AJ3542" s="455" t="n"/>
      <c r="AK3542" s="455" t="n"/>
      <c r="AL3542" s="455" t="n"/>
      <c r="AM3542" s="455" t="n"/>
      <c r="AN3542" s="455" t="n"/>
      <c r="AO3542" s="455" t="n"/>
      <c r="AP3542" s="455" t="n"/>
      <c r="AQ3542" s="455" t="n"/>
      <c r="AR3542" s="418" t="n"/>
      <c r="AS3542" s="418" t="n"/>
      <c r="AT3542" s="418" t="n"/>
    </row>
    <row r="3543">
      <c r="A3543" s="417" t="n">
        <v>3534</v>
      </c>
      <c r="B3543" s="418" t="inlineStr">
        <is>
          <t>LIFT-OFF Charges and Gate Fee Charge</t>
        </is>
      </c>
      <c r="C3543" s="418" t="inlineStr">
        <is>
          <t>កំពង់ផែស្វយ័តភ្នំពេញ "ក.ស.ភ"</t>
        </is>
      </c>
      <c r="D3543" s="418" t="inlineStr">
        <is>
          <t>L001-100044999</t>
        </is>
      </c>
      <c r="E3543" s="418" t="inlineStr">
        <is>
          <t>INV20221077792</t>
        </is>
      </c>
      <c r="F3543" s="419" t="n">
        <v>44853</v>
      </c>
      <c r="G3543" s="420" t="n">
        <v>59702</v>
      </c>
      <c r="H3543" s="418" t="n"/>
      <c r="I3543" s="455" t="n">
        <v>59702</v>
      </c>
      <c r="J3543" s="418">
        <f>IF(L3543&lt;&gt;"",L3543,K3543)</f>
        <v/>
      </c>
      <c r="K3543" s="418">
        <f>IF(AND(T3543=TRUE, U3543=TRUE, V3543=TRUE), IF(W3543&lt;-0.05, "អនុញ្ញាត (អ្នកផ្គត់ផ្គង់ប្រកាសខ្វះ)", "បានប្រកាស (អនុញ្ញាត)"), IF(AND(T3543=FALSE, U3543=FALSE, V3543=FALSE), "ព្យួរទុក (មិនមានទិន្នន័យ)", "ប្រកាសខុស (ព្យួរទុក)"))</f>
        <v/>
      </c>
      <c r="L3543" s="418" t="inlineStr"/>
      <c r="M3543" s="418" t="inlineStr"/>
      <c r="N3543" s="455" t="n"/>
      <c r="O3543" s="455">
        <f>IF(W3543&lt;0,AI3543,I3543)</f>
        <v/>
      </c>
      <c r="P3543" s="455">
        <f>I3543-O3543</f>
        <v/>
      </c>
      <c r="Q3543" s="418" t="n"/>
      <c r="R3543" s="418" t="inlineStr">
        <is>
          <t>INV20221077792</t>
        </is>
      </c>
      <c r="S3543" s="418" t="inlineStr"/>
      <c r="T3543" s="418">
        <f>R3543=S3543</f>
        <v/>
      </c>
      <c r="U3543" s="418">
        <f>AND(MONTH(F3543)=MONTH(Y3543), YEAR(F3543)=YEAR(Y3543))</f>
        <v/>
      </c>
      <c r="V3543" s="418">
        <f>AND(AC3543&lt;&gt;"", 'Company information'!D$4&lt;&gt;"", RIGHT(SUBSTITUTE(AC3543,"-",""),9)=RIGHT(SUBSTITUTE('Company information'!D$4,"-",""),9))</f>
        <v/>
      </c>
      <c r="W3543" s="418">
        <f>AI3543-I3543</f>
        <v/>
      </c>
      <c r="X3543" s="455" t="n"/>
      <c r="Y3543" s="417" t="n"/>
      <c r="Z3543" s="418" t="n"/>
      <c r="AA3543" s="418" t="n"/>
      <c r="AB3543" s="418" t="n"/>
      <c r="AC3543" s="418" t="n"/>
      <c r="AD3543" s="418" t="n"/>
      <c r="AE3543" s="455" t="n"/>
      <c r="AF3543" s="455" t="n"/>
      <c r="AG3543" s="455" t="n"/>
      <c r="AH3543" s="455" t="n"/>
      <c r="AI3543" s="455" t="n"/>
      <c r="AJ3543" s="455" t="n"/>
      <c r="AK3543" s="455" t="n"/>
      <c r="AL3543" s="455" t="n"/>
      <c r="AM3543" s="455" t="n"/>
      <c r="AN3543" s="455" t="n"/>
      <c r="AO3543" s="455" t="n"/>
      <c r="AP3543" s="455" t="n"/>
      <c r="AQ3543" s="455" t="n"/>
      <c r="AR3543" s="418" t="n"/>
      <c r="AS3543" s="418" t="n"/>
      <c r="AT3543" s="418" t="n"/>
    </row>
    <row r="3544">
      <c r="A3544" s="417" t="n">
        <v>3535</v>
      </c>
      <c r="B3544" s="418" t="inlineStr">
        <is>
          <t>Clearance &amp; Trucking Fee</t>
        </is>
      </c>
      <c r="C3544" s="418" t="inlineStr">
        <is>
          <t>56ប៊ី-លីង សឹបផ្លាយ ឆេន មេនេចម៉ិន ឯ.ក</t>
        </is>
      </c>
      <c r="D3544" s="418" t="inlineStr">
        <is>
          <t>K004-902004795</t>
        </is>
      </c>
      <c r="E3544" s="418" t="inlineStr">
        <is>
          <t>TI2022-0786</t>
        </is>
      </c>
      <c r="F3544" s="419" t="n">
        <v>44847</v>
      </c>
      <c r="G3544" s="420" t="n">
        <v>492422</v>
      </c>
      <c r="H3544" s="418" t="n"/>
      <c r="I3544" s="455" t="n">
        <v>492422</v>
      </c>
      <c r="J3544" s="418">
        <f>IF(L3544&lt;&gt;"",L3544,K3544)</f>
        <v/>
      </c>
      <c r="K3544" s="418">
        <f>IF(AND(T3544=TRUE, U3544=TRUE, V3544=TRUE), IF(W3544&lt;-0.05, "អនុញ្ញាត (អ្នកផ្គត់ផ្គង់ប្រកាសខ្វះ)", "បានប្រកាស (អនុញ្ញាត)"), IF(AND(T3544=FALSE, U3544=FALSE, V3544=FALSE), "ព្យួរទុក (មិនមានទិន្នន័យ)", "ប្រកាសខុស (ព្យួរទុក)"))</f>
        <v/>
      </c>
      <c r="L3544" s="418" t="inlineStr"/>
      <c r="M3544" s="418" t="inlineStr"/>
      <c r="N3544" s="455" t="n"/>
      <c r="O3544" s="455">
        <f>IF(W3544&lt;0,AI3544,I3544)</f>
        <v/>
      </c>
      <c r="P3544" s="455">
        <f>I3544-O3544</f>
        <v/>
      </c>
      <c r="Q3544" s="418" t="n"/>
      <c r="R3544" s="418" t="inlineStr">
        <is>
          <t>TI2022-0786</t>
        </is>
      </c>
      <c r="S3544" s="418" t="inlineStr"/>
      <c r="T3544" s="418">
        <f>R3544=S3544</f>
        <v/>
      </c>
      <c r="U3544" s="418">
        <f>AND(MONTH(F3544)=MONTH(Y3544), YEAR(F3544)=YEAR(Y3544))</f>
        <v/>
      </c>
      <c r="V3544" s="418">
        <f>AND(AC3544&lt;&gt;"", 'Company information'!D$4&lt;&gt;"", RIGHT(SUBSTITUTE(AC3544,"-",""),9)=RIGHT(SUBSTITUTE('Company information'!D$4,"-",""),9))</f>
        <v/>
      </c>
      <c r="W3544" s="418">
        <f>AI3544-I3544</f>
        <v/>
      </c>
      <c r="X3544" s="455" t="n"/>
      <c r="Y3544" s="417" t="n"/>
      <c r="Z3544" s="418" t="n"/>
      <c r="AA3544" s="418" t="n"/>
      <c r="AB3544" s="418" t="n"/>
      <c r="AC3544" s="418" t="n"/>
      <c r="AD3544" s="418" t="n"/>
      <c r="AE3544" s="455" t="n"/>
      <c r="AF3544" s="455" t="n"/>
      <c r="AG3544" s="455" t="n"/>
      <c r="AH3544" s="455" t="n"/>
      <c r="AI3544" s="455" t="n"/>
      <c r="AJ3544" s="455" t="n"/>
      <c r="AK3544" s="455" t="n"/>
      <c r="AL3544" s="455" t="n"/>
      <c r="AM3544" s="455" t="n"/>
      <c r="AN3544" s="455" t="n"/>
      <c r="AO3544" s="455" t="n"/>
      <c r="AP3544" s="455" t="n"/>
      <c r="AQ3544" s="455" t="n"/>
      <c r="AR3544" s="418" t="n"/>
      <c r="AS3544" s="418" t="n"/>
      <c r="AT3544" s="418" t="n"/>
    </row>
    <row r="3545">
      <c r="A3545" s="417" t="n">
        <v>3536</v>
      </c>
      <c r="B3545" s="418" t="inlineStr">
        <is>
          <t>LIFT-OFF Charges and Gate Fee Charge</t>
        </is>
      </c>
      <c r="C3545" s="418" t="inlineStr">
        <is>
          <t>កំពង់ផែស្វយ័តភ្នំពេញ "ក.ស.ភ"</t>
        </is>
      </c>
      <c r="D3545" s="418" t="inlineStr">
        <is>
          <t>L001-100044999</t>
        </is>
      </c>
      <c r="E3545" s="418" t="inlineStr">
        <is>
          <t>INV20221077795</t>
        </is>
      </c>
      <c r="F3545" s="419" t="n">
        <v>44853</v>
      </c>
      <c r="G3545" s="420" t="n">
        <v>59702</v>
      </c>
      <c r="H3545" s="418" t="n"/>
      <c r="I3545" s="455" t="n">
        <v>59702</v>
      </c>
      <c r="J3545" s="418">
        <f>IF(L3545&lt;&gt;"",L3545,K3545)</f>
        <v/>
      </c>
      <c r="K3545" s="418">
        <f>IF(AND(T3545=TRUE, U3545=TRUE, V3545=TRUE), IF(W3545&lt;-0.05, "អនុញ្ញាត (អ្នកផ្គត់ផ្គង់ប្រកាសខ្វះ)", "បានប្រកាស (អនុញ្ញាត)"), IF(AND(T3545=FALSE, U3545=FALSE, V3545=FALSE), "ព្យួរទុក (មិនមានទិន្នន័យ)", "ប្រកាសខុស (ព្យួរទុក)"))</f>
        <v/>
      </c>
      <c r="L3545" s="418" t="inlineStr"/>
      <c r="M3545" s="418" t="inlineStr"/>
      <c r="N3545" s="455" t="n"/>
      <c r="O3545" s="455">
        <f>IF(W3545&lt;0,AI3545,I3545)</f>
        <v/>
      </c>
      <c r="P3545" s="455">
        <f>I3545-O3545</f>
        <v/>
      </c>
      <c r="Q3545" s="418" t="n"/>
      <c r="R3545" s="418" t="inlineStr">
        <is>
          <t>INV20221077795</t>
        </is>
      </c>
      <c r="S3545" s="418" t="inlineStr"/>
      <c r="T3545" s="418">
        <f>R3545=S3545</f>
        <v/>
      </c>
      <c r="U3545" s="418">
        <f>AND(MONTH(F3545)=MONTH(Y3545), YEAR(F3545)=YEAR(Y3545))</f>
        <v/>
      </c>
      <c r="V3545" s="418">
        <f>AND(AC3545&lt;&gt;"", 'Company information'!D$4&lt;&gt;"", RIGHT(SUBSTITUTE(AC3545,"-",""),9)=RIGHT(SUBSTITUTE('Company information'!D$4,"-",""),9))</f>
        <v/>
      </c>
      <c r="W3545" s="418">
        <f>AI3545-I3545</f>
        <v/>
      </c>
      <c r="X3545" s="455" t="n"/>
      <c r="Y3545" s="417" t="n"/>
      <c r="Z3545" s="418" t="n"/>
      <c r="AA3545" s="418" t="n"/>
      <c r="AB3545" s="418" t="n"/>
      <c r="AC3545" s="418" t="n"/>
      <c r="AD3545" s="418" t="n"/>
      <c r="AE3545" s="455" t="n"/>
      <c r="AF3545" s="455" t="n"/>
      <c r="AG3545" s="455" t="n"/>
      <c r="AH3545" s="455" t="n"/>
      <c r="AI3545" s="455" t="n"/>
      <c r="AJ3545" s="455" t="n"/>
      <c r="AK3545" s="455" t="n"/>
      <c r="AL3545" s="455" t="n"/>
      <c r="AM3545" s="455" t="n"/>
      <c r="AN3545" s="455" t="n"/>
      <c r="AO3545" s="455" t="n"/>
      <c r="AP3545" s="455" t="n"/>
      <c r="AQ3545" s="455" t="n"/>
      <c r="AR3545" s="418" t="n"/>
      <c r="AS3545" s="418" t="n"/>
      <c r="AT3545" s="418" t="n"/>
    </row>
    <row r="3546">
      <c r="A3546" s="417" t="n">
        <v>3537</v>
      </c>
      <c r="B3546" s="418" t="inlineStr">
        <is>
          <t>Clearance &amp; Trucking Fee</t>
        </is>
      </c>
      <c r="C3546" s="418" t="inlineStr">
        <is>
          <t>56ប៊ី-លីង សឹបផ្លាយ ឆេន មេនេចម៉ិន ឯ.ក</t>
        </is>
      </c>
      <c r="D3546" s="418" t="inlineStr">
        <is>
          <t>K004-902004795</t>
        </is>
      </c>
      <c r="E3546" s="418" t="inlineStr">
        <is>
          <t>TI2022-0785</t>
        </is>
      </c>
      <c r="F3546" s="419" t="n">
        <v>44847</v>
      </c>
      <c r="G3546" s="420" t="n">
        <v>492422</v>
      </c>
      <c r="H3546" s="418" t="n"/>
      <c r="I3546" s="455" t="n">
        <v>492422</v>
      </c>
      <c r="J3546" s="418">
        <f>IF(L3546&lt;&gt;"",L3546,K3546)</f>
        <v/>
      </c>
      <c r="K3546" s="418">
        <f>IF(AND(T3546=TRUE, U3546=TRUE, V3546=TRUE), IF(W3546&lt;-0.05, "អនុញ្ញាត (អ្នកផ្គត់ផ្គង់ប្រកាសខ្វះ)", "បានប្រកាស (អនុញ្ញាត)"), IF(AND(T3546=FALSE, U3546=FALSE, V3546=FALSE), "ព្យួរទុក (មិនមានទិន្នន័យ)", "ប្រកាសខុស (ព្យួរទុក)"))</f>
        <v/>
      </c>
      <c r="L3546" s="418" t="inlineStr"/>
      <c r="M3546" s="418" t="inlineStr"/>
      <c r="N3546" s="455" t="n"/>
      <c r="O3546" s="455">
        <f>IF(W3546&lt;0,AI3546,I3546)</f>
        <v/>
      </c>
      <c r="P3546" s="455">
        <f>I3546-O3546</f>
        <v/>
      </c>
      <c r="Q3546" s="418" t="n"/>
      <c r="R3546" s="418" t="inlineStr">
        <is>
          <t>TI2022-0785</t>
        </is>
      </c>
      <c r="S3546" s="418" t="inlineStr"/>
      <c r="T3546" s="418">
        <f>R3546=S3546</f>
        <v/>
      </c>
      <c r="U3546" s="418">
        <f>AND(MONTH(F3546)=MONTH(Y3546), YEAR(F3546)=YEAR(Y3546))</f>
        <v/>
      </c>
      <c r="V3546" s="418">
        <f>AND(AC3546&lt;&gt;"", 'Company information'!D$4&lt;&gt;"", RIGHT(SUBSTITUTE(AC3546,"-",""),9)=RIGHT(SUBSTITUTE('Company information'!D$4,"-",""),9))</f>
        <v/>
      </c>
      <c r="W3546" s="418">
        <f>AI3546-I3546</f>
        <v/>
      </c>
      <c r="X3546" s="455" t="n"/>
      <c r="Y3546" s="417" t="n"/>
      <c r="Z3546" s="418" t="n"/>
      <c r="AA3546" s="418" t="n"/>
      <c r="AB3546" s="418" t="n"/>
      <c r="AC3546" s="418" t="n"/>
      <c r="AD3546" s="418" t="n"/>
      <c r="AE3546" s="455" t="n"/>
      <c r="AF3546" s="455" t="n"/>
      <c r="AG3546" s="455" t="n"/>
      <c r="AH3546" s="455" t="n"/>
      <c r="AI3546" s="455" t="n"/>
      <c r="AJ3546" s="455" t="n"/>
      <c r="AK3546" s="455" t="n"/>
      <c r="AL3546" s="455" t="n"/>
      <c r="AM3546" s="455" t="n"/>
      <c r="AN3546" s="455" t="n"/>
      <c r="AO3546" s="455" t="n"/>
      <c r="AP3546" s="455" t="n"/>
      <c r="AQ3546" s="455" t="n"/>
      <c r="AR3546" s="418" t="n"/>
      <c r="AS3546" s="418" t="n"/>
      <c r="AT3546" s="418" t="n"/>
    </row>
    <row r="3547">
      <c r="A3547" s="417" t="n">
        <v>3538</v>
      </c>
      <c r="B3547" s="418" t="inlineStr">
        <is>
          <t>LIFT-OFF Charges and Gate Fee Charge</t>
        </is>
      </c>
      <c r="C3547" s="418" t="inlineStr">
        <is>
          <t>កំពង់ផែស្វយ័តភ្នំពេញ "ក.ស.ភ"</t>
        </is>
      </c>
      <c r="D3547" s="418" t="inlineStr">
        <is>
          <t>L001-100044999</t>
        </is>
      </c>
      <c r="E3547" s="418" t="inlineStr">
        <is>
          <t>INV20221077796</t>
        </is>
      </c>
      <c r="F3547" s="419" t="n">
        <v>44853</v>
      </c>
      <c r="G3547" s="420" t="n">
        <v>89554</v>
      </c>
      <c r="H3547" s="418" t="n"/>
      <c r="I3547" s="455" t="n">
        <v>89554</v>
      </c>
      <c r="J3547" s="418">
        <f>IF(L3547&lt;&gt;"",L3547,K3547)</f>
        <v/>
      </c>
      <c r="K3547" s="418">
        <f>IF(AND(T3547=TRUE, U3547=TRUE, V3547=TRUE), IF(W3547&lt;-0.05, "អនុញ្ញាត (អ្នកផ្គត់ផ្គង់ប្រកាសខ្វះ)", "បានប្រកាស (អនុញ្ញាត)"), IF(AND(T3547=FALSE, U3547=FALSE, V3547=FALSE), "ព្យួរទុក (មិនមានទិន្នន័យ)", "ប្រកាសខុស (ព្យួរទុក)"))</f>
        <v/>
      </c>
      <c r="L3547" s="418" t="inlineStr"/>
      <c r="M3547" s="418" t="inlineStr"/>
      <c r="N3547" s="455" t="n"/>
      <c r="O3547" s="455">
        <f>IF(W3547&lt;0,AI3547,I3547)</f>
        <v/>
      </c>
      <c r="P3547" s="455">
        <f>I3547-O3547</f>
        <v/>
      </c>
      <c r="Q3547" s="418" t="n"/>
      <c r="R3547" s="418" t="inlineStr">
        <is>
          <t>INV20221077796</t>
        </is>
      </c>
      <c r="S3547" s="418" t="inlineStr"/>
      <c r="T3547" s="418">
        <f>R3547=S3547</f>
        <v/>
      </c>
      <c r="U3547" s="418">
        <f>AND(MONTH(F3547)=MONTH(Y3547), YEAR(F3547)=YEAR(Y3547))</f>
        <v/>
      </c>
      <c r="V3547" s="418">
        <f>AND(AC3547&lt;&gt;"", 'Company information'!D$4&lt;&gt;"", RIGHT(SUBSTITUTE(AC3547,"-",""),9)=RIGHT(SUBSTITUTE('Company information'!D$4,"-",""),9))</f>
        <v/>
      </c>
      <c r="W3547" s="418">
        <f>AI3547-I3547</f>
        <v/>
      </c>
      <c r="X3547" s="455" t="n"/>
      <c r="Y3547" s="417" t="n"/>
      <c r="Z3547" s="418" t="n"/>
      <c r="AA3547" s="418" t="n"/>
      <c r="AB3547" s="418" t="n"/>
      <c r="AC3547" s="418" t="n"/>
      <c r="AD3547" s="418" t="n"/>
      <c r="AE3547" s="455" t="n"/>
      <c r="AF3547" s="455" t="n"/>
      <c r="AG3547" s="455" t="n"/>
      <c r="AH3547" s="455" t="n"/>
      <c r="AI3547" s="455" t="n"/>
      <c r="AJ3547" s="455" t="n"/>
      <c r="AK3547" s="455" t="n"/>
      <c r="AL3547" s="455" t="n"/>
      <c r="AM3547" s="455" t="n"/>
      <c r="AN3547" s="455" t="n"/>
      <c r="AO3547" s="455" t="n"/>
      <c r="AP3547" s="455" t="n"/>
      <c r="AQ3547" s="455" t="n"/>
      <c r="AR3547" s="418" t="n"/>
      <c r="AS3547" s="418" t="n"/>
      <c r="AT3547" s="418" t="n"/>
    </row>
    <row r="3548">
      <c r="A3548" s="417" t="n">
        <v>3539</v>
      </c>
      <c r="B3548" s="418" t="inlineStr">
        <is>
          <t>Clearance &amp; Trucking Fee</t>
        </is>
      </c>
      <c r="C3548" s="418" t="inlineStr">
        <is>
          <t>56ប៊ី-លីង សឹបផ្លាយ ឆេន មេនេចម៉ិន ឯ.ក</t>
        </is>
      </c>
      <c r="D3548" s="418" t="inlineStr">
        <is>
          <t>K004-902004795</t>
        </is>
      </c>
      <c r="E3548" s="418" t="inlineStr">
        <is>
          <t>TI2022-0784</t>
        </is>
      </c>
      <c r="F3548" s="419" t="n">
        <v>44847</v>
      </c>
      <c r="G3548" s="420" t="n">
        <v>709667</v>
      </c>
      <c r="H3548" s="418" t="n"/>
      <c r="I3548" s="455" t="n">
        <v>709667</v>
      </c>
      <c r="J3548" s="418">
        <f>IF(L3548&lt;&gt;"",L3548,K3548)</f>
        <v/>
      </c>
      <c r="K3548" s="418">
        <f>IF(AND(T3548=TRUE, U3548=TRUE, V3548=TRUE), IF(W3548&lt;-0.05, "អនុញ្ញាត (អ្នកផ្គត់ផ្គង់ប្រកាសខ្វះ)", "បានប្រកាស (អនុញ្ញាត)"), IF(AND(T3548=FALSE, U3548=FALSE, V3548=FALSE), "ព្យួរទុក (មិនមានទិន្នន័យ)", "ប្រកាសខុស (ព្យួរទុក)"))</f>
        <v/>
      </c>
      <c r="L3548" s="418" t="inlineStr"/>
      <c r="M3548" s="418" t="inlineStr"/>
      <c r="N3548" s="455" t="n"/>
      <c r="O3548" s="455">
        <f>IF(W3548&lt;0,AI3548,I3548)</f>
        <v/>
      </c>
      <c r="P3548" s="455">
        <f>I3548-O3548</f>
        <v/>
      </c>
      <c r="Q3548" s="418" t="n"/>
      <c r="R3548" s="418" t="inlineStr">
        <is>
          <t>TI2022-0784</t>
        </is>
      </c>
      <c r="S3548" s="418" t="inlineStr"/>
      <c r="T3548" s="418">
        <f>R3548=S3548</f>
        <v/>
      </c>
      <c r="U3548" s="418">
        <f>AND(MONTH(F3548)=MONTH(Y3548), YEAR(F3548)=YEAR(Y3548))</f>
        <v/>
      </c>
      <c r="V3548" s="418">
        <f>AND(AC3548&lt;&gt;"", 'Company information'!D$4&lt;&gt;"", RIGHT(SUBSTITUTE(AC3548,"-",""),9)=RIGHT(SUBSTITUTE('Company information'!D$4,"-",""),9))</f>
        <v/>
      </c>
      <c r="W3548" s="418">
        <f>AI3548-I3548</f>
        <v/>
      </c>
      <c r="X3548" s="455" t="n"/>
      <c r="Y3548" s="417" t="n"/>
      <c r="Z3548" s="418" t="n"/>
      <c r="AA3548" s="418" t="n"/>
      <c r="AB3548" s="418" t="n"/>
      <c r="AC3548" s="418" t="n"/>
      <c r="AD3548" s="418" t="n"/>
      <c r="AE3548" s="455" t="n"/>
      <c r="AF3548" s="455" t="n"/>
      <c r="AG3548" s="455" t="n"/>
      <c r="AH3548" s="455" t="n"/>
      <c r="AI3548" s="455" t="n"/>
      <c r="AJ3548" s="455" t="n"/>
      <c r="AK3548" s="455" t="n"/>
      <c r="AL3548" s="455" t="n"/>
      <c r="AM3548" s="455" t="n"/>
      <c r="AN3548" s="455" t="n"/>
      <c r="AO3548" s="455" t="n"/>
      <c r="AP3548" s="455" t="n"/>
      <c r="AQ3548" s="455" t="n"/>
      <c r="AR3548" s="418" t="n"/>
      <c r="AS3548" s="418" t="n"/>
      <c r="AT3548" s="418" t="n"/>
    </row>
    <row r="3549">
      <c r="A3549" s="417" t="n">
        <v>3540</v>
      </c>
      <c r="B3549" s="418" t="inlineStr">
        <is>
          <t>Clearance &amp; Trucking Fee</t>
        </is>
      </c>
      <c r="C3549" s="418" t="inlineStr">
        <is>
          <t>56ប៊ី-លីង សឹបផ្លាយ ឆេន មេនេចម៉ិន ឯ.ក</t>
        </is>
      </c>
      <c r="D3549" s="418" t="inlineStr">
        <is>
          <t>K004-902004795</t>
        </is>
      </c>
      <c r="E3549" s="418" t="inlineStr">
        <is>
          <t>TI2022-0783</t>
        </is>
      </c>
      <c r="F3549" s="419" t="n">
        <v>44847</v>
      </c>
      <c r="G3549" s="420" t="n">
        <v>213107</v>
      </c>
      <c r="H3549" s="418" t="n"/>
      <c r="I3549" s="455" t="n">
        <v>213107</v>
      </c>
      <c r="J3549" s="418">
        <f>IF(L3549&lt;&gt;"",L3549,K3549)</f>
        <v/>
      </c>
      <c r="K3549" s="418">
        <f>IF(AND(T3549=TRUE, U3549=TRUE, V3549=TRUE), IF(W3549&lt;-0.05, "អនុញ្ញាត (អ្នកផ្គត់ផ្គង់ប្រកាសខ្វះ)", "បានប្រកាស (អនុញ្ញាត)"), IF(AND(T3549=FALSE, U3549=FALSE, V3549=FALSE), "ព្យួរទុក (មិនមានទិន្នន័យ)", "ប្រកាសខុស (ព្យួរទុក)"))</f>
        <v/>
      </c>
      <c r="L3549" s="418" t="inlineStr"/>
      <c r="M3549" s="418" t="inlineStr"/>
      <c r="N3549" s="455" t="n"/>
      <c r="O3549" s="455">
        <f>IF(W3549&lt;0,AI3549,I3549)</f>
        <v/>
      </c>
      <c r="P3549" s="455">
        <f>I3549-O3549</f>
        <v/>
      </c>
      <c r="Q3549" s="418" t="n"/>
      <c r="R3549" s="418" t="inlineStr">
        <is>
          <t>TI2022-0783</t>
        </is>
      </c>
      <c r="S3549" s="418" t="inlineStr"/>
      <c r="T3549" s="418">
        <f>R3549=S3549</f>
        <v/>
      </c>
      <c r="U3549" s="418">
        <f>AND(MONTH(F3549)=MONTH(Y3549), YEAR(F3549)=YEAR(Y3549))</f>
        <v/>
      </c>
      <c r="V3549" s="418">
        <f>AND(AC3549&lt;&gt;"", 'Company information'!D$4&lt;&gt;"", RIGHT(SUBSTITUTE(AC3549,"-",""),9)=RIGHT(SUBSTITUTE('Company information'!D$4,"-",""),9))</f>
        <v/>
      </c>
      <c r="W3549" s="418">
        <f>AI3549-I3549</f>
        <v/>
      </c>
      <c r="X3549" s="455" t="n"/>
      <c r="Y3549" s="417" t="n"/>
      <c r="Z3549" s="418" t="n"/>
      <c r="AA3549" s="418" t="n"/>
      <c r="AB3549" s="418" t="n"/>
      <c r="AC3549" s="418" t="n"/>
      <c r="AD3549" s="418" t="n"/>
      <c r="AE3549" s="455" t="n"/>
      <c r="AF3549" s="455" t="n"/>
      <c r="AG3549" s="455" t="n"/>
      <c r="AH3549" s="455" t="n"/>
      <c r="AI3549" s="455" t="n"/>
      <c r="AJ3549" s="455" t="n"/>
      <c r="AK3549" s="455" t="n"/>
      <c r="AL3549" s="455" t="n"/>
      <c r="AM3549" s="455" t="n"/>
      <c r="AN3549" s="455" t="n"/>
      <c r="AO3549" s="455" t="n"/>
      <c r="AP3549" s="455" t="n"/>
      <c r="AQ3549" s="455" t="n"/>
      <c r="AR3549" s="418" t="n"/>
      <c r="AS3549" s="418" t="n"/>
      <c r="AT3549" s="418" t="n"/>
    </row>
    <row r="3550">
      <c r="A3550" s="417" t="n">
        <v>3541</v>
      </c>
      <c r="B3550" s="418" t="inlineStr">
        <is>
          <t>Clearance &amp; Trucking Fee</t>
        </is>
      </c>
      <c r="C3550" s="418" t="inlineStr">
        <is>
          <t>56ប៊ី-លីង សឹបផ្លាយ ឆេន មេនេចម៉ិន ឯ.ក</t>
        </is>
      </c>
      <c r="D3550" s="418" t="inlineStr">
        <is>
          <t>K004-902004795</t>
        </is>
      </c>
      <c r="E3550" s="418" t="inlineStr">
        <is>
          <t>TI2022-0782</t>
        </is>
      </c>
      <c r="F3550" s="419" t="n">
        <v>44847</v>
      </c>
      <c r="G3550" s="420" t="n">
        <v>213107</v>
      </c>
      <c r="H3550" s="418" t="n"/>
      <c r="I3550" s="455" t="n">
        <v>213107</v>
      </c>
      <c r="J3550" s="418">
        <f>IF(L3550&lt;&gt;"",L3550,K3550)</f>
        <v/>
      </c>
      <c r="K3550" s="418">
        <f>IF(AND(T3550=TRUE, U3550=TRUE, V3550=TRUE), IF(W3550&lt;-0.05, "អនុញ្ញាត (អ្នកផ្គត់ផ្គង់ប្រកាសខ្វះ)", "បានប្រកាស (អនុញ្ញាត)"), IF(AND(T3550=FALSE, U3550=FALSE, V3550=FALSE), "ព្យួរទុក (មិនមានទិន្នន័យ)", "ប្រកាសខុស (ព្យួរទុក)"))</f>
        <v/>
      </c>
      <c r="L3550" s="418" t="inlineStr"/>
      <c r="M3550" s="418" t="inlineStr"/>
      <c r="N3550" s="455" t="n"/>
      <c r="O3550" s="455">
        <f>IF(W3550&lt;0,AI3550,I3550)</f>
        <v/>
      </c>
      <c r="P3550" s="455">
        <f>I3550-O3550</f>
        <v/>
      </c>
      <c r="Q3550" s="418" t="n"/>
      <c r="R3550" s="418" t="inlineStr">
        <is>
          <t>TI2022-0782</t>
        </is>
      </c>
      <c r="S3550" s="418" t="inlineStr"/>
      <c r="T3550" s="418">
        <f>R3550=S3550</f>
        <v/>
      </c>
      <c r="U3550" s="418">
        <f>AND(MONTH(F3550)=MONTH(Y3550), YEAR(F3550)=YEAR(Y3550))</f>
        <v/>
      </c>
      <c r="V3550" s="418">
        <f>AND(AC3550&lt;&gt;"", 'Company information'!D$4&lt;&gt;"", RIGHT(SUBSTITUTE(AC3550,"-",""),9)=RIGHT(SUBSTITUTE('Company information'!D$4,"-",""),9))</f>
        <v/>
      </c>
      <c r="W3550" s="418">
        <f>AI3550-I3550</f>
        <v/>
      </c>
      <c r="X3550" s="455" t="n"/>
      <c r="Y3550" s="417" t="n"/>
      <c r="Z3550" s="418" t="n"/>
      <c r="AA3550" s="418" t="n"/>
      <c r="AB3550" s="418" t="n"/>
      <c r="AC3550" s="418" t="n"/>
      <c r="AD3550" s="418" t="n"/>
      <c r="AE3550" s="455" t="n"/>
      <c r="AF3550" s="455" t="n"/>
      <c r="AG3550" s="455" t="n"/>
      <c r="AH3550" s="455" t="n"/>
      <c r="AI3550" s="455" t="n"/>
      <c r="AJ3550" s="455" t="n"/>
      <c r="AK3550" s="455" t="n"/>
      <c r="AL3550" s="455" t="n"/>
      <c r="AM3550" s="455" t="n"/>
      <c r="AN3550" s="455" t="n"/>
      <c r="AO3550" s="455" t="n"/>
      <c r="AP3550" s="455" t="n"/>
      <c r="AQ3550" s="455" t="n"/>
      <c r="AR3550" s="418" t="n"/>
      <c r="AS3550" s="418" t="n"/>
      <c r="AT3550" s="418" t="n"/>
    </row>
    <row r="3551">
      <c r="A3551" s="417" t="n">
        <v>3542</v>
      </c>
      <c r="B3551" s="418" t="inlineStr">
        <is>
          <t>Clearance &amp; Trucking Fee</t>
        </is>
      </c>
      <c r="C3551" s="418" t="inlineStr">
        <is>
          <t>56ប៊ី-លីង សឹបផ្លាយ ឆេន មេនេចម៉ិន ឯ.ក</t>
        </is>
      </c>
      <c r="D3551" s="418" t="inlineStr">
        <is>
          <t>K004-902004795</t>
        </is>
      </c>
      <c r="E3551" s="418" t="inlineStr">
        <is>
          <t>TI2022-0781</t>
        </is>
      </c>
      <c r="F3551" s="419" t="n">
        <v>44847</v>
      </c>
      <c r="G3551" s="420" t="n">
        <v>188279</v>
      </c>
      <c r="H3551" s="418" t="n"/>
      <c r="I3551" s="455" t="n">
        <v>188279</v>
      </c>
      <c r="J3551" s="418">
        <f>IF(L3551&lt;&gt;"",L3551,K3551)</f>
        <v/>
      </c>
      <c r="K3551" s="418">
        <f>IF(AND(T3551=TRUE, U3551=TRUE, V3551=TRUE), IF(W3551&lt;-0.05, "អនុញ្ញាត (អ្នកផ្គត់ផ្គង់ប្រកាសខ្វះ)", "បានប្រកាស (អនុញ្ញាត)"), IF(AND(T3551=FALSE, U3551=FALSE, V3551=FALSE), "ព្យួរទុក (មិនមានទិន្នន័យ)", "ប្រកាសខុស (ព្យួរទុក)"))</f>
        <v/>
      </c>
      <c r="L3551" s="418" t="inlineStr"/>
      <c r="M3551" s="418" t="inlineStr"/>
      <c r="N3551" s="455" t="n"/>
      <c r="O3551" s="455">
        <f>IF(W3551&lt;0,AI3551,I3551)</f>
        <v/>
      </c>
      <c r="P3551" s="455">
        <f>I3551-O3551</f>
        <v/>
      </c>
      <c r="Q3551" s="418" t="n"/>
      <c r="R3551" s="418" t="inlineStr">
        <is>
          <t>TI2022-0781</t>
        </is>
      </c>
      <c r="S3551" s="418" t="inlineStr"/>
      <c r="T3551" s="418">
        <f>R3551=S3551</f>
        <v/>
      </c>
      <c r="U3551" s="418">
        <f>AND(MONTH(F3551)=MONTH(Y3551), YEAR(F3551)=YEAR(Y3551))</f>
        <v/>
      </c>
      <c r="V3551" s="418">
        <f>AND(AC3551&lt;&gt;"", 'Company information'!D$4&lt;&gt;"", RIGHT(SUBSTITUTE(AC3551,"-",""),9)=RIGHT(SUBSTITUTE('Company information'!D$4,"-",""),9))</f>
        <v/>
      </c>
      <c r="W3551" s="418">
        <f>AI3551-I3551</f>
        <v/>
      </c>
      <c r="X3551" s="455" t="n"/>
      <c r="Y3551" s="417" t="n"/>
      <c r="Z3551" s="418" t="n"/>
      <c r="AA3551" s="418" t="n"/>
      <c r="AB3551" s="418" t="n"/>
      <c r="AC3551" s="418" t="n"/>
      <c r="AD3551" s="418" t="n"/>
      <c r="AE3551" s="455" t="n"/>
      <c r="AF3551" s="455" t="n"/>
      <c r="AG3551" s="455" t="n"/>
      <c r="AH3551" s="455" t="n"/>
      <c r="AI3551" s="455" t="n"/>
      <c r="AJ3551" s="455" t="n"/>
      <c r="AK3551" s="455" t="n"/>
      <c r="AL3551" s="455" t="n"/>
      <c r="AM3551" s="455" t="n"/>
      <c r="AN3551" s="455" t="n"/>
      <c r="AO3551" s="455" t="n"/>
      <c r="AP3551" s="455" t="n"/>
      <c r="AQ3551" s="455" t="n"/>
      <c r="AR3551" s="418" t="n"/>
      <c r="AS3551" s="418" t="n"/>
      <c r="AT3551" s="418" t="n"/>
    </row>
    <row r="3552">
      <c r="A3552" s="417" t="n">
        <v>3543</v>
      </c>
      <c r="B3552" s="418" t="inlineStr">
        <is>
          <t>LIFT-OFF Charges and Gate Fee Charge</t>
        </is>
      </c>
      <c r="C3552" s="418" t="inlineStr">
        <is>
          <t>កំពង់ផែស្វយ័តភ្នំពេញ "ក.ស.ភ"</t>
        </is>
      </c>
      <c r="D3552" s="418" t="inlineStr">
        <is>
          <t>L001-100044999</t>
        </is>
      </c>
      <c r="E3552" s="418" t="inlineStr">
        <is>
          <t>INV20221076594</t>
        </is>
      </c>
      <c r="F3552" s="419" t="n">
        <v>44905</v>
      </c>
      <c r="G3552" s="420" t="n">
        <v>148932</v>
      </c>
      <c r="H3552" s="418" t="n"/>
      <c r="I3552" s="455" t="n">
        <v>148932</v>
      </c>
      <c r="J3552" s="418">
        <f>IF(L3552&lt;&gt;"",L3552,K3552)</f>
        <v/>
      </c>
      <c r="K3552" s="418">
        <f>IF(AND(T3552=TRUE, U3552=TRUE, V3552=TRUE), IF(W3552&lt;-0.05, "អនុញ្ញាត (អ្នកផ្គត់ផ្គង់ប្រកាសខ្វះ)", "បានប្រកាស (អនុញ្ញាត)"), IF(AND(T3552=FALSE, U3552=FALSE, V3552=FALSE), "ព្យួរទុក (មិនមានទិន្នន័យ)", "ប្រកាសខុស (ព្យួរទុក)"))</f>
        <v/>
      </c>
      <c r="L3552" s="418" t="inlineStr"/>
      <c r="M3552" s="418" t="inlineStr"/>
      <c r="N3552" s="455" t="n"/>
      <c r="O3552" s="455">
        <f>IF(W3552&lt;0,AI3552,I3552)</f>
        <v/>
      </c>
      <c r="P3552" s="455">
        <f>I3552-O3552</f>
        <v/>
      </c>
      <c r="Q3552" s="418" t="n"/>
      <c r="R3552" s="418" t="inlineStr">
        <is>
          <t>INV20221076594</t>
        </is>
      </c>
      <c r="S3552" s="418" t="inlineStr"/>
      <c r="T3552" s="418">
        <f>R3552=S3552</f>
        <v/>
      </c>
      <c r="U3552" s="418">
        <f>AND(MONTH(F3552)=MONTH(Y3552), YEAR(F3552)=YEAR(Y3552))</f>
        <v/>
      </c>
      <c r="V3552" s="418">
        <f>AND(AC3552&lt;&gt;"", 'Company information'!D$4&lt;&gt;"", RIGHT(SUBSTITUTE(AC3552,"-",""),9)=RIGHT(SUBSTITUTE('Company information'!D$4,"-",""),9))</f>
        <v/>
      </c>
      <c r="W3552" s="418">
        <f>AI3552-I3552</f>
        <v/>
      </c>
      <c r="X3552" s="455" t="n"/>
      <c r="Y3552" s="417" t="n"/>
      <c r="Z3552" s="418" t="n"/>
      <c r="AA3552" s="418" t="n"/>
      <c r="AB3552" s="418" t="n"/>
      <c r="AC3552" s="418" t="n"/>
      <c r="AD3552" s="418" t="n"/>
      <c r="AE3552" s="455" t="n"/>
      <c r="AF3552" s="455" t="n"/>
      <c r="AG3552" s="455" t="n"/>
      <c r="AH3552" s="455" t="n"/>
      <c r="AI3552" s="455" t="n"/>
      <c r="AJ3552" s="455" t="n"/>
      <c r="AK3552" s="455" t="n"/>
      <c r="AL3552" s="455" t="n"/>
      <c r="AM3552" s="455" t="n"/>
      <c r="AN3552" s="455" t="n"/>
      <c r="AO3552" s="455" t="n"/>
      <c r="AP3552" s="455" t="n"/>
      <c r="AQ3552" s="455" t="n"/>
      <c r="AR3552" s="418" t="n"/>
      <c r="AS3552" s="418" t="n"/>
      <c r="AT3552" s="418" t="n"/>
    </row>
    <row r="3553">
      <c r="A3553" s="417" t="n">
        <v>3544</v>
      </c>
      <c r="B3553" s="418" t="inlineStr">
        <is>
          <t>Clearance &amp; Trucking Fee</t>
        </is>
      </c>
      <c r="C3553" s="418" t="inlineStr">
        <is>
          <t>56ប៊ី-លីង សឹបផ្លាយ ឆេន មេនេចម៉ិន ឯ.ក</t>
        </is>
      </c>
      <c r="D3553" s="418" t="inlineStr">
        <is>
          <t>K004-902004795</t>
        </is>
      </c>
      <c r="E3553" s="418" t="inlineStr">
        <is>
          <t>TI2022-0773</t>
        </is>
      </c>
      <c r="F3553" s="419" t="n">
        <v>44905</v>
      </c>
      <c r="G3553" s="420" t="n">
        <v>1143881</v>
      </c>
      <c r="H3553" s="418" t="n"/>
      <c r="I3553" s="455" t="n">
        <v>1143881</v>
      </c>
      <c r="J3553" s="418">
        <f>IF(L3553&lt;&gt;"",L3553,K3553)</f>
        <v/>
      </c>
      <c r="K3553" s="418">
        <f>IF(AND(T3553=TRUE, U3553=TRUE, V3553=TRUE), IF(W3553&lt;-0.05, "អនុញ្ញាត (អ្នកផ្គត់ផ្គង់ប្រកាសខ្វះ)", "បានប្រកាស (អនុញ្ញាត)"), IF(AND(T3553=FALSE, U3553=FALSE, V3553=FALSE), "ព្យួរទុក (មិនមានទិន្នន័យ)", "ប្រកាសខុស (ព្យួរទុក)"))</f>
        <v/>
      </c>
      <c r="L3553" s="418" t="inlineStr"/>
      <c r="M3553" s="418" t="inlineStr"/>
      <c r="N3553" s="455" t="n"/>
      <c r="O3553" s="455">
        <f>IF(W3553&lt;0,AI3553,I3553)</f>
        <v/>
      </c>
      <c r="P3553" s="455">
        <f>I3553-O3553</f>
        <v/>
      </c>
      <c r="Q3553" s="418" t="n"/>
      <c r="R3553" s="418" t="inlineStr">
        <is>
          <t>TI2022-0773</t>
        </is>
      </c>
      <c r="S3553" s="418" t="inlineStr"/>
      <c r="T3553" s="418">
        <f>R3553=S3553</f>
        <v/>
      </c>
      <c r="U3553" s="418">
        <f>AND(MONTH(F3553)=MONTH(Y3553), YEAR(F3553)=YEAR(Y3553))</f>
        <v/>
      </c>
      <c r="V3553" s="418">
        <f>AND(AC3553&lt;&gt;"", 'Company information'!D$4&lt;&gt;"", RIGHT(SUBSTITUTE(AC3553,"-",""),9)=RIGHT(SUBSTITUTE('Company information'!D$4,"-",""),9))</f>
        <v/>
      </c>
      <c r="W3553" s="418">
        <f>AI3553-I3553</f>
        <v/>
      </c>
      <c r="X3553" s="455" t="n"/>
      <c r="Y3553" s="417" t="n"/>
      <c r="Z3553" s="418" t="n"/>
      <c r="AA3553" s="418" t="n"/>
      <c r="AB3553" s="418" t="n"/>
      <c r="AC3553" s="418" t="n"/>
      <c r="AD3553" s="418" t="n"/>
      <c r="AE3553" s="455" t="n"/>
      <c r="AF3553" s="455" t="n"/>
      <c r="AG3553" s="455" t="n"/>
      <c r="AH3553" s="455" t="n"/>
      <c r="AI3553" s="455" t="n"/>
      <c r="AJ3553" s="455" t="n"/>
      <c r="AK3553" s="455" t="n"/>
      <c r="AL3553" s="455" t="n"/>
      <c r="AM3553" s="455" t="n"/>
      <c r="AN3553" s="455" t="n"/>
      <c r="AO3553" s="455" t="n"/>
      <c r="AP3553" s="455" t="n"/>
      <c r="AQ3553" s="455" t="n"/>
      <c r="AR3553" s="418" t="n"/>
      <c r="AS3553" s="418" t="n"/>
      <c r="AT3553" s="418" t="n"/>
    </row>
    <row r="3554">
      <c r="A3554" s="417" t="n">
        <v>3545</v>
      </c>
      <c r="B3554" s="418" t="inlineStr">
        <is>
          <t>LIFT-OFF Charges and Gate Fee Charge</t>
        </is>
      </c>
      <c r="C3554" s="418" t="inlineStr">
        <is>
          <t>កំពង់ផែស្វយ័តភ្នំពេញ "ក.ស.ភ"</t>
        </is>
      </c>
      <c r="D3554" s="418" t="inlineStr">
        <is>
          <t>L001-100044999</t>
        </is>
      </c>
      <c r="E3554" s="418" t="inlineStr">
        <is>
          <t>INV20221076593</t>
        </is>
      </c>
      <c r="F3554" s="419" t="n">
        <v>44905</v>
      </c>
      <c r="G3554" s="420" t="n">
        <v>89359</v>
      </c>
      <c r="H3554" s="418" t="n"/>
      <c r="I3554" s="455" t="n">
        <v>89359</v>
      </c>
      <c r="J3554" s="418">
        <f>IF(L3554&lt;&gt;"",L3554,K3554)</f>
        <v/>
      </c>
      <c r="K3554" s="418">
        <f>IF(AND(T3554=TRUE, U3554=TRUE, V3554=TRUE), IF(W3554&lt;-0.05, "អនុញ្ញាត (អ្នកផ្គត់ផ្គង់ប្រកាសខ្វះ)", "បានប្រកាស (អនុញ្ញាត)"), IF(AND(T3554=FALSE, U3554=FALSE, V3554=FALSE), "ព្យួរទុក (មិនមានទិន្នន័យ)", "ប្រកាសខុស (ព្យួរទុក)"))</f>
        <v/>
      </c>
      <c r="L3554" s="418" t="inlineStr"/>
      <c r="M3554" s="418" t="inlineStr"/>
      <c r="N3554" s="455" t="n"/>
      <c r="O3554" s="455">
        <f>IF(W3554&lt;0,AI3554,I3554)</f>
        <v/>
      </c>
      <c r="P3554" s="455">
        <f>I3554-O3554</f>
        <v/>
      </c>
      <c r="Q3554" s="418" t="n"/>
      <c r="R3554" s="418" t="inlineStr">
        <is>
          <t>INV20221076593</t>
        </is>
      </c>
      <c r="S3554" s="418" t="inlineStr"/>
      <c r="T3554" s="418">
        <f>R3554=S3554</f>
        <v/>
      </c>
      <c r="U3554" s="418">
        <f>AND(MONTH(F3554)=MONTH(Y3554), YEAR(F3554)=YEAR(Y3554))</f>
        <v/>
      </c>
      <c r="V3554" s="418">
        <f>AND(AC3554&lt;&gt;"", 'Company information'!D$4&lt;&gt;"", RIGHT(SUBSTITUTE(AC3554,"-",""),9)=RIGHT(SUBSTITUTE('Company information'!D$4,"-",""),9))</f>
        <v/>
      </c>
      <c r="W3554" s="418">
        <f>AI3554-I3554</f>
        <v/>
      </c>
      <c r="X3554" s="455" t="n"/>
      <c r="Y3554" s="417" t="n"/>
      <c r="Z3554" s="418" t="n"/>
      <c r="AA3554" s="418" t="n"/>
      <c r="AB3554" s="418" t="n"/>
      <c r="AC3554" s="418" t="n"/>
      <c r="AD3554" s="418" t="n"/>
      <c r="AE3554" s="455" t="n"/>
      <c r="AF3554" s="455" t="n"/>
      <c r="AG3554" s="455" t="n"/>
      <c r="AH3554" s="455" t="n"/>
      <c r="AI3554" s="455" t="n"/>
      <c r="AJ3554" s="455" t="n"/>
      <c r="AK3554" s="455" t="n"/>
      <c r="AL3554" s="455" t="n"/>
      <c r="AM3554" s="455" t="n"/>
      <c r="AN3554" s="455" t="n"/>
      <c r="AO3554" s="455" t="n"/>
      <c r="AP3554" s="455" t="n"/>
      <c r="AQ3554" s="455" t="n"/>
      <c r="AR3554" s="418" t="n"/>
      <c r="AS3554" s="418" t="n"/>
      <c r="AT3554" s="418" t="n"/>
    </row>
    <row r="3555">
      <c r="A3555" s="417" t="n">
        <v>3546</v>
      </c>
      <c r="B3555" s="418" t="inlineStr">
        <is>
          <t>Clearance &amp; Trucking Fee</t>
        </is>
      </c>
      <c r="C3555" s="418" t="inlineStr">
        <is>
          <t>56ប៊ី-លីង សឹបផ្លាយ ឆេន មេនេចម៉ិន ឯ.ក</t>
        </is>
      </c>
      <c r="D3555" s="418" t="inlineStr">
        <is>
          <t>K004-902004795</t>
        </is>
      </c>
      <c r="E3555" s="418" t="inlineStr">
        <is>
          <t>TI2022-0772</t>
        </is>
      </c>
      <c r="F3555" s="419" t="n">
        <v>44905</v>
      </c>
      <c r="G3555" s="420" t="n">
        <v>709496</v>
      </c>
      <c r="H3555" s="418" t="n"/>
      <c r="I3555" s="455" t="n">
        <v>709496</v>
      </c>
      <c r="J3555" s="418">
        <f>IF(L3555&lt;&gt;"",L3555,K3555)</f>
        <v/>
      </c>
      <c r="K3555" s="418">
        <f>IF(AND(T3555=TRUE, U3555=TRUE, V3555=TRUE), IF(W3555&lt;-0.05, "អនុញ្ញាត (អ្នកផ្គត់ផ្គង់ប្រកាសខ្វះ)", "បានប្រកាស (អនុញ្ញាត)"), IF(AND(T3555=FALSE, U3555=FALSE, V3555=FALSE), "ព្យួរទុក (មិនមានទិន្នន័យ)", "ប្រកាសខុស (ព្យួរទុក)"))</f>
        <v/>
      </c>
      <c r="L3555" s="418" t="inlineStr"/>
      <c r="M3555" s="418" t="inlineStr"/>
      <c r="N3555" s="455" t="n"/>
      <c r="O3555" s="455">
        <f>IF(W3555&lt;0,AI3555,I3555)</f>
        <v/>
      </c>
      <c r="P3555" s="455">
        <f>I3555-O3555</f>
        <v/>
      </c>
      <c r="Q3555" s="418" t="n"/>
      <c r="R3555" s="418" t="inlineStr">
        <is>
          <t>TI2022-0772</t>
        </is>
      </c>
      <c r="S3555" s="418" t="inlineStr"/>
      <c r="T3555" s="418">
        <f>R3555=S3555</f>
        <v/>
      </c>
      <c r="U3555" s="418">
        <f>AND(MONTH(F3555)=MONTH(Y3555), YEAR(F3555)=YEAR(Y3555))</f>
        <v/>
      </c>
      <c r="V3555" s="418">
        <f>AND(AC3555&lt;&gt;"", 'Company information'!D$4&lt;&gt;"", RIGHT(SUBSTITUTE(AC3555,"-",""),9)=RIGHT(SUBSTITUTE('Company information'!D$4,"-",""),9))</f>
        <v/>
      </c>
      <c r="W3555" s="418">
        <f>AI3555-I3555</f>
        <v/>
      </c>
      <c r="X3555" s="455" t="n"/>
      <c r="Y3555" s="417" t="n"/>
      <c r="Z3555" s="418" t="n"/>
      <c r="AA3555" s="418" t="n"/>
      <c r="AB3555" s="418" t="n"/>
      <c r="AC3555" s="418" t="n"/>
      <c r="AD3555" s="418" t="n"/>
      <c r="AE3555" s="455" t="n"/>
      <c r="AF3555" s="455" t="n"/>
      <c r="AG3555" s="455" t="n"/>
      <c r="AH3555" s="455" t="n"/>
      <c r="AI3555" s="455" t="n"/>
      <c r="AJ3555" s="455" t="n"/>
      <c r="AK3555" s="455" t="n"/>
      <c r="AL3555" s="455" t="n"/>
      <c r="AM3555" s="455" t="n"/>
      <c r="AN3555" s="455" t="n"/>
      <c r="AO3555" s="455" t="n"/>
      <c r="AP3555" s="455" t="n"/>
      <c r="AQ3555" s="455" t="n"/>
      <c r="AR3555" s="418" t="n"/>
      <c r="AS3555" s="418" t="n"/>
      <c r="AT3555" s="418" t="n"/>
    </row>
    <row r="3556">
      <c r="A3556" s="417" t="n">
        <v>3547</v>
      </c>
      <c r="B3556" s="418" t="inlineStr">
        <is>
          <t>LIFT-OFF Charges and Gate Fee Charge</t>
        </is>
      </c>
      <c r="C3556" s="418" t="inlineStr">
        <is>
          <t>កំពង់ផែស្វយ័តភ្នំពេញ "ក.ស.ភ"</t>
        </is>
      </c>
      <c r="D3556" s="418" t="inlineStr">
        <is>
          <t>L001-100044999</t>
        </is>
      </c>
      <c r="E3556" s="418" t="inlineStr">
        <is>
          <t>INV20221076595</t>
        </is>
      </c>
      <c r="F3556" s="419" t="n">
        <v>44905</v>
      </c>
      <c r="G3556" s="420" t="n">
        <v>59573</v>
      </c>
      <c r="H3556" s="418" t="n"/>
      <c r="I3556" s="455" t="n">
        <v>59573</v>
      </c>
      <c r="J3556" s="418">
        <f>IF(L3556&lt;&gt;"",L3556,K3556)</f>
        <v/>
      </c>
      <c r="K3556" s="418">
        <f>IF(AND(T3556=TRUE, U3556=TRUE, V3556=TRUE), IF(W3556&lt;-0.05, "អនុញ្ញាត (អ្នកផ្គត់ផ្គង់ប្រកាសខ្វះ)", "បានប្រកាស (អនុញ្ញាត)"), IF(AND(T3556=FALSE, U3556=FALSE, V3556=FALSE), "ព្យួរទុក (មិនមានទិន្នន័យ)", "ប្រកាសខុស (ព្យួរទុក)"))</f>
        <v/>
      </c>
      <c r="L3556" s="418" t="inlineStr"/>
      <c r="M3556" s="418" t="inlineStr"/>
      <c r="N3556" s="455" t="n"/>
      <c r="O3556" s="455">
        <f>IF(W3556&lt;0,AI3556,I3556)</f>
        <v/>
      </c>
      <c r="P3556" s="455">
        <f>I3556-O3556</f>
        <v/>
      </c>
      <c r="Q3556" s="418" t="n"/>
      <c r="R3556" s="418" t="inlineStr">
        <is>
          <t>INV20221076595</t>
        </is>
      </c>
      <c r="S3556" s="418" t="inlineStr"/>
      <c r="T3556" s="418">
        <f>R3556=S3556</f>
        <v/>
      </c>
      <c r="U3556" s="418">
        <f>AND(MONTH(F3556)=MONTH(Y3556), YEAR(F3556)=YEAR(Y3556))</f>
        <v/>
      </c>
      <c r="V3556" s="418">
        <f>AND(AC3556&lt;&gt;"", 'Company information'!D$4&lt;&gt;"", RIGHT(SUBSTITUTE(AC3556,"-",""),9)=RIGHT(SUBSTITUTE('Company information'!D$4,"-",""),9))</f>
        <v/>
      </c>
      <c r="W3556" s="418">
        <f>AI3556-I3556</f>
        <v/>
      </c>
      <c r="X3556" s="455" t="n"/>
      <c r="Y3556" s="417" t="n"/>
      <c r="Z3556" s="418" t="n"/>
      <c r="AA3556" s="418" t="n"/>
      <c r="AB3556" s="418" t="n"/>
      <c r="AC3556" s="418" t="n"/>
      <c r="AD3556" s="418" t="n"/>
      <c r="AE3556" s="455" t="n"/>
      <c r="AF3556" s="455" t="n"/>
      <c r="AG3556" s="455" t="n"/>
      <c r="AH3556" s="455" t="n"/>
      <c r="AI3556" s="455" t="n"/>
      <c r="AJ3556" s="455" t="n"/>
      <c r="AK3556" s="455" t="n"/>
      <c r="AL3556" s="455" t="n"/>
      <c r="AM3556" s="455" t="n"/>
      <c r="AN3556" s="455" t="n"/>
      <c r="AO3556" s="455" t="n"/>
      <c r="AP3556" s="455" t="n"/>
      <c r="AQ3556" s="455" t="n"/>
      <c r="AR3556" s="418" t="n"/>
      <c r="AS3556" s="418" t="n"/>
      <c r="AT3556" s="418" t="n"/>
    </row>
    <row r="3557">
      <c r="A3557" s="417" t="n">
        <v>3548</v>
      </c>
      <c r="B3557" s="418" t="inlineStr">
        <is>
          <t>Clearance &amp; Trucking Fee</t>
        </is>
      </c>
      <c r="C3557" s="418" t="inlineStr">
        <is>
          <t>56ប៊ី-លីង សឹបផ្លាយ ឆេន មេនេចម៉ិន ឯ.ក</t>
        </is>
      </c>
      <c r="D3557" s="418" t="inlineStr">
        <is>
          <t>K004-902004795</t>
        </is>
      </c>
      <c r="E3557" s="418" t="inlineStr">
        <is>
          <t>TI2022-0771</t>
        </is>
      </c>
      <c r="F3557" s="419" t="n">
        <v>44905</v>
      </c>
      <c r="G3557" s="420" t="n">
        <v>492303</v>
      </c>
      <c r="H3557" s="418" t="n"/>
      <c r="I3557" s="455" t="n">
        <v>492303</v>
      </c>
      <c r="J3557" s="418">
        <f>IF(L3557&lt;&gt;"",L3557,K3557)</f>
        <v/>
      </c>
      <c r="K3557" s="418">
        <f>IF(AND(T3557=TRUE, U3557=TRUE, V3557=TRUE), IF(W3557&lt;-0.05, "អនុញ្ញាត (អ្នកផ្គត់ផ្គង់ប្រកាសខ្វះ)", "បានប្រកាស (អនុញ្ញាត)"), IF(AND(T3557=FALSE, U3557=FALSE, V3557=FALSE), "ព្យួរទុក (មិនមានទិន្នន័យ)", "ប្រកាសខុស (ព្យួរទុក)"))</f>
        <v/>
      </c>
      <c r="L3557" s="418" t="inlineStr"/>
      <c r="M3557" s="418" t="inlineStr"/>
      <c r="N3557" s="455" t="n"/>
      <c r="O3557" s="455">
        <f>IF(W3557&lt;0,AI3557,I3557)</f>
        <v/>
      </c>
      <c r="P3557" s="455">
        <f>I3557-O3557</f>
        <v/>
      </c>
      <c r="Q3557" s="418" t="n"/>
      <c r="R3557" s="418" t="inlineStr">
        <is>
          <t>TI2022-0771</t>
        </is>
      </c>
      <c r="S3557" s="418" t="inlineStr"/>
      <c r="T3557" s="418">
        <f>R3557=S3557</f>
        <v/>
      </c>
      <c r="U3557" s="418">
        <f>AND(MONTH(F3557)=MONTH(Y3557), YEAR(F3557)=YEAR(Y3557))</f>
        <v/>
      </c>
      <c r="V3557" s="418">
        <f>AND(AC3557&lt;&gt;"", 'Company information'!D$4&lt;&gt;"", RIGHT(SUBSTITUTE(AC3557,"-",""),9)=RIGHT(SUBSTITUTE('Company information'!D$4,"-",""),9))</f>
        <v/>
      </c>
      <c r="W3557" s="418">
        <f>AI3557-I3557</f>
        <v/>
      </c>
      <c r="X3557" s="455" t="n"/>
      <c r="Y3557" s="417" t="n"/>
      <c r="Z3557" s="418" t="n"/>
      <c r="AA3557" s="418" t="n"/>
      <c r="AB3557" s="418" t="n"/>
      <c r="AC3557" s="418" t="n"/>
      <c r="AD3557" s="418" t="n"/>
      <c r="AE3557" s="455" t="n"/>
      <c r="AF3557" s="455" t="n"/>
      <c r="AG3557" s="455" t="n"/>
      <c r="AH3557" s="455" t="n"/>
      <c r="AI3557" s="455" t="n"/>
      <c r="AJ3557" s="455" t="n"/>
      <c r="AK3557" s="455" t="n"/>
      <c r="AL3557" s="455" t="n"/>
      <c r="AM3557" s="455" t="n"/>
      <c r="AN3557" s="455" t="n"/>
      <c r="AO3557" s="455" t="n"/>
      <c r="AP3557" s="455" t="n"/>
      <c r="AQ3557" s="455" t="n"/>
      <c r="AR3557" s="418" t="n"/>
      <c r="AS3557" s="418" t="n"/>
      <c r="AT3557" s="418" t="n"/>
    </row>
    <row r="3558">
      <c r="A3558" s="417" t="n">
        <v>3549</v>
      </c>
      <c r="B3558" s="418" t="inlineStr">
        <is>
          <t>LIFT-OFF Charges and Gate Fee Charge</t>
        </is>
      </c>
      <c r="C3558" s="418" t="inlineStr">
        <is>
          <t>កំពង់ផែស្វយ័តភ្នំពេញ "ក.ស.ភ"</t>
        </is>
      </c>
      <c r="D3558" s="418" t="inlineStr">
        <is>
          <t>L001-100044999</t>
        </is>
      </c>
      <c r="E3558" s="418" t="inlineStr">
        <is>
          <t>INV20221076592</t>
        </is>
      </c>
      <c r="F3558" s="419" t="n">
        <v>44905</v>
      </c>
      <c r="G3558" s="420" t="n">
        <v>59573</v>
      </c>
      <c r="H3558" s="418" t="n"/>
      <c r="I3558" s="455" t="n">
        <v>59573</v>
      </c>
      <c r="J3558" s="418">
        <f>IF(L3558&lt;&gt;"",L3558,K3558)</f>
        <v/>
      </c>
      <c r="K3558" s="418">
        <f>IF(AND(T3558=TRUE, U3558=TRUE, V3558=TRUE), IF(W3558&lt;-0.05, "អនុញ្ញាត (អ្នកផ្គត់ផ្គង់ប្រកាសខ្វះ)", "បានប្រកាស (អនុញ្ញាត)"), IF(AND(T3558=FALSE, U3558=FALSE, V3558=FALSE), "ព្យួរទុក (មិនមានទិន្នន័យ)", "ប្រកាសខុស (ព្យួរទុក)"))</f>
        <v/>
      </c>
      <c r="L3558" s="418" t="inlineStr"/>
      <c r="M3558" s="418" t="inlineStr"/>
      <c r="N3558" s="455" t="n"/>
      <c r="O3558" s="455">
        <f>IF(W3558&lt;0,AI3558,I3558)</f>
        <v/>
      </c>
      <c r="P3558" s="455">
        <f>I3558-O3558</f>
        <v/>
      </c>
      <c r="Q3558" s="418" t="n"/>
      <c r="R3558" s="418" t="inlineStr">
        <is>
          <t>INV20221076592</t>
        </is>
      </c>
      <c r="S3558" s="418" t="inlineStr"/>
      <c r="T3558" s="418">
        <f>R3558=S3558</f>
        <v/>
      </c>
      <c r="U3558" s="418">
        <f>AND(MONTH(F3558)=MONTH(Y3558), YEAR(F3558)=YEAR(Y3558))</f>
        <v/>
      </c>
      <c r="V3558" s="418">
        <f>AND(AC3558&lt;&gt;"", 'Company information'!D$4&lt;&gt;"", RIGHT(SUBSTITUTE(AC3558,"-",""),9)=RIGHT(SUBSTITUTE('Company information'!D$4,"-",""),9))</f>
        <v/>
      </c>
      <c r="W3558" s="418">
        <f>AI3558-I3558</f>
        <v/>
      </c>
      <c r="X3558" s="455" t="n"/>
      <c r="Y3558" s="417" t="n"/>
      <c r="Z3558" s="418" t="n"/>
      <c r="AA3558" s="418" t="n"/>
      <c r="AB3558" s="418" t="n"/>
      <c r="AC3558" s="418" t="n"/>
      <c r="AD3558" s="418" t="n"/>
      <c r="AE3558" s="455" t="n"/>
      <c r="AF3558" s="455" t="n"/>
      <c r="AG3558" s="455" t="n"/>
      <c r="AH3558" s="455" t="n"/>
      <c r="AI3558" s="455" t="n"/>
      <c r="AJ3558" s="455" t="n"/>
      <c r="AK3558" s="455" t="n"/>
      <c r="AL3558" s="455" t="n"/>
      <c r="AM3558" s="455" t="n"/>
      <c r="AN3558" s="455" t="n"/>
      <c r="AO3558" s="455" t="n"/>
      <c r="AP3558" s="455" t="n"/>
      <c r="AQ3558" s="455" t="n"/>
      <c r="AR3558" s="418" t="n"/>
      <c r="AS3558" s="418" t="n"/>
      <c r="AT3558" s="418" t="n"/>
    </row>
    <row r="3559">
      <c r="A3559" s="417" t="n">
        <v>3550</v>
      </c>
      <c r="B3559" s="418" t="inlineStr">
        <is>
          <t>Clearance &amp; Trucking Fee</t>
        </is>
      </c>
      <c r="C3559" s="418" t="inlineStr">
        <is>
          <t>56ប៊ី-លីង សឹបផ្លាយ ឆេន មេនេចម៉ិន ឯ.ក</t>
        </is>
      </c>
      <c r="D3559" s="418" t="inlineStr">
        <is>
          <t>K004-902004795</t>
        </is>
      </c>
      <c r="E3559" s="418" t="inlineStr">
        <is>
          <t>TI2022-0770</t>
        </is>
      </c>
      <c r="F3559" s="419" t="n">
        <v>44905</v>
      </c>
      <c r="G3559" s="420" t="n">
        <v>492303</v>
      </c>
      <c r="H3559" s="418" t="n"/>
      <c r="I3559" s="455" t="n">
        <v>492303</v>
      </c>
      <c r="J3559" s="418">
        <f>IF(L3559&lt;&gt;"",L3559,K3559)</f>
        <v/>
      </c>
      <c r="K3559" s="418">
        <f>IF(AND(T3559=TRUE, U3559=TRUE, V3559=TRUE), IF(W3559&lt;-0.05, "អនុញ្ញាត (អ្នកផ្គត់ផ្គង់ប្រកាសខ្វះ)", "បានប្រកាស (អនុញ្ញាត)"), IF(AND(T3559=FALSE, U3559=FALSE, V3559=FALSE), "ព្យួរទុក (មិនមានទិន្នន័យ)", "ប្រកាសខុស (ព្យួរទុក)"))</f>
        <v/>
      </c>
      <c r="L3559" s="418" t="inlineStr"/>
      <c r="M3559" s="418" t="inlineStr"/>
      <c r="N3559" s="455" t="n"/>
      <c r="O3559" s="455">
        <f>IF(W3559&lt;0,AI3559,I3559)</f>
        <v/>
      </c>
      <c r="P3559" s="455">
        <f>I3559-O3559</f>
        <v/>
      </c>
      <c r="Q3559" s="418" t="n"/>
      <c r="R3559" s="418" t="inlineStr">
        <is>
          <t>TI2022-0770</t>
        </is>
      </c>
      <c r="S3559" s="418" t="inlineStr"/>
      <c r="T3559" s="418">
        <f>R3559=S3559</f>
        <v/>
      </c>
      <c r="U3559" s="418">
        <f>AND(MONTH(F3559)=MONTH(Y3559), YEAR(F3559)=YEAR(Y3559))</f>
        <v/>
      </c>
      <c r="V3559" s="418">
        <f>AND(AC3559&lt;&gt;"", 'Company information'!D$4&lt;&gt;"", RIGHT(SUBSTITUTE(AC3559,"-",""),9)=RIGHT(SUBSTITUTE('Company information'!D$4,"-",""),9))</f>
        <v/>
      </c>
      <c r="W3559" s="418">
        <f>AI3559-I3559</f>
        <v/>
      </c>
      <c r="X3559" s="455" t="n"/>
      <c r="Y3559" s="417" t="n"/>
      <c r="Z3559" s="418" t="n"/>
      <c r="AA3559" s="418" t="n"/>
      <c r="AB3559" s="418" t="n"/>
      <c r="AC3559" s="418" t="n"/>
      <c r="AD3559" s="418" t="n"/>
      <c r="AE3559" s="455" t="n"/>
      <c r="AF3559" s="455" t="n"/>
      <c r="AG3559" s="455" t="n"/>
      <c r="AH3559" s="455" t="n"/>
      <c r="AI3559" s="455" t="n"/>
      <c r="AJ3559" s="455" t="n"/>
      <c r="AK3559" s="455" t="n"/>
      <c r="AL3559" s="455" t="n"/>
      <c r="AM3559" s="455" t="n"/>
      <c r="AN3559" s="455" t="n"/>
      <c r="AO3559" s="455" t="n"/>
      <c r="AP3559" s="455" t="n"/>
      <c r="AQ3559" s="455" t="n"/>
      <c r="AR3559" s="418" t="n"/>
      <c r="AS3559" s="418" t="n"/>
      <c r="AT3559" s="418" t="n"/>
    </row>
    <row r="3560">
      <c r="A3560" s="417" t="n">
        <v>3551</v>
      </c>
      <c r="B3560" s="418" t="inlineStr">
        <is>
          <t>Clearance &amp; Trucking Fee</t>
        </is>
      </c>
      <c r="C3560" s="418" t="inlineStr">
        <is>
          <t>56ប៊ី-លីង សឹបផ្លាយ ឆេន មេនេចម៉ិន ឯ.ក</t>
        </is>
      </c>
      <c r="D3560" s="418" t="inlineStr">
        <is>
          <t>K004-902004795</t>
        </is>
      </c>
      <c r="E3560" s="418" t="inlineStr">
        <is>
          <t>TI2022-0769</t>
        </is>
      </c>
      <c r="F3560" s="419" t="n">
        <v>44875</v>
      </c>
      <c r="G3560" s="420" t="n">
        <v>213004</v>
      </c>
      <c r="H3560" s="418" t="n"/>
      <c r="I3560" s="455" t="n">
        <v>213004</v>
      </c>
      <c r="J3560" s="418">
        <f>IF(L3560&lt;&gt;"",L3560,K3560)</f>
        <v/>
      </c>
      <c r="K3560" s="418">
        <f>IF(AND(T3560=TRUE, U3560=TRUE, V3560=TRUE), IF(W3560&lt;-0.05, "អនុញ្ញាត (អ្នកផ្គត់ផ្គង់ប្រកាសខ្វះ)", "បានប្រកាស (អនុញ្ញាត)"), IF(AND(T3560=FALSE, U3560=FALSE, V3560=FALSE), "ព្យួរទុក (មិនមានទិន្នន័យ)", "ប្រកាសខុស (ព្យួរទុក)"))</f>
        <v/>
      </c>
      <c r="L3560" s="418" t="inlineStr"/>
      <c r="M3560" s="418" t="inlineStr"/>
      <c r="N3560" s="455" t="n"/>
      <c r="O3560" s="455">
        <f>IF(W3560&lt;0,AI3560,I3560)</f>
        <v/>
      </c>
      <c r="P3560" s="455">
        <f>I3560-O3560</f>
        <v/>
      </c>
      <c r="Q3560" s="418" t="n"/>
      <c r="R3560" s="418" t="inlineStr">
        <is>
          <t>TI2022-0769</t>
        </is>
      </c>
      <c r="S3560" s="418" t="inlineStr"/>
      <c r="T3560" s="418">
        <f>R3560=S3560</f>
        <v/>
      </c>
      <c r="U3560" s="418">
        <f>AND(MONTH(F3560)=MONTH(Y3560), YEAR(F3560)=YEAR(Y3560))</f>
        <v/>
      </c>
      <c r="V3560" s="418">
        <f>AND(AC3560&lt;&gt;"", 'Company information'!D$4&lt;&gt;"", RIGHT(SUBSTITUTE(AC3560,"-",""),9)=RIGHT(SUBSTITUTE('Company information'!D$4,"-",""),9))</f>
        <v/>
      </c>
      <c r="W3560" s="418">
        <f>AI3560-I3560</f>
        <v/>
      </c>
      <c r="X3560" s="455" t="n"/>
      <c r="Y3560" s="417" t="n"/>
      <c r="Z3560" s="418" t="n"/>
      <c r="AA3560" s="418" t="n"/>
      <c r="AB3560" s="418" t="n"/>
      <c r="AC3560" s="418" t="n"/>
      <c r="AD3560" s="418" t="n"/>
      <c r="AE3560" s="455" t="n"/>
      <c r="AF3560" s="455" t="n"/>
      <c r="AG3560" s="455" t="n"/>
      <c r="AH3560" s="455" t="n"/>
      <c r="AI3560" s="455" t="n"/>
      <c r="AJ3560" s="455" t="n"/>
      <c r="AK3560" s="455" t="n"/>
      <c r="AL3560" s="455" t="n"/>
      <c r="AM3560" s="455" t="n"/>
      <c r="AN3560" s="455" t="n"/>
      <c r="AO3560" s="455" t="n"/>
      <c r="AP3560" s="455" t="n"/>
      <c r="AQ3560" s="455" t="n"/>
      <c r="AR3560" s="418" t="n"/>
      <c r="AS3560" s="418" t="n"/>
      <c r="AT3560" s="418" t="n"/>
    </row>
    <row r="3561">
      <c r="A3561" s="417" t="n">
        <v>3552</v>
      </c>
      <c r="B3561" s="418" t="inlineStr">
        <is>
          <t>Clearance &amp; Trucking Fee</t>
        </is>
      </c>
      <c r="C3561" s="418" t="inlineStr">
        <is>
          <t>56ប៊ី-លីង សឹបផ្លាយ ឆេន មេនេចម៉ិន ឯ.ក</t>
        </is>
      </c>
      <c r="D3561" s="418" t="inlineStr">
        <is>
          <t>K004-902004795</t>
        </is>
      </c>
      <c r="E3561" s="418" t="inlineStr">
        <is>
          <t>TI2022-0768</t>
        </is>
      </c>
      <c r="F3561" s="419" t="n">
        <v>44875</v>
      </c>
      <c r="G3561" s="420" t="n">
        <v>196460</v>
      </c>
      <c r="H3561" s="418" t="n"/>
      <c r="I3561" s="455" t="n">
        <v>196460</v>
      </c>
      <c r="J3561" s="418">
        <f>IF(L3561&lt;&gt;"",L3561,K3561)</f>
        <v/>
      </c>
      <c r="K3561" s="418">
        <f>IF(AND(T3561=TRUE, U3561=TRUE, V3561=TRUE), IF(W3561&lt;-0.05, "អនុញ្ញាត (អ្នកផ្គត់ផ្គង់ប្រកាសខ្វះ)", "បានប្រកាស (អនុញ្ញាត)"), IF(AND(T3561=FALSE, U3561=FALSE, V3561=FALSE), "ព្យួរទុក (មិនមានទិន្នន័យ)", "ប្រកាសខុស (ព្យួរទុក)"))</f>
        <v/>
      </c>
      <c r="L3561" s="418" t="inlineStr"/>
      <c r="M3561" s="418" t="inlineStr"/>
      <c r="N3561" s="455" t="n"/>
      <c r="O3561" s="455">
        <f>IF(W3561&lt;0,AI3561,I3561)</f>
        <v/>
      </c>
      <c r="P3561" s="455">
        <f>I3561-O3561</f>
        <v/>
      </c>
      <c r="Q3561" s="418" t="n"/>
      <c r="R3561" s="418" t="inlineStr">
        <is>
          <t>TI2022-0768</t>
        </is>
      </c>
      <c r="S3561" s="418" t="inlineStr"/>
      <c r="T3561" s="418">
        <f>R3561=S3561</f>
        <v/>
      </c>
      <c r="U3561" s="418">
        <f>AND(MONTH(F3561)=MONTH(Y3561), YEAR(F3561)=YEAR(Y3561))</f>
        <v/>
      </c>
      <c r="V3561" s="418">
        <f>AND(AC3561&lt;&gt;"", 'Company information'!D$4&lt;&gt;"", RIGHT(SUBSTITUTE(AC3561,"-",""),9)=RIGHT(SUBSTITUTE('Company information'!D$4,"-",""),9))</f>
        <v/>
      </c>
      <c r="W3561" s="418">
        <f>AI3561-I3561</f>
        <v/>
      </c>
      <c r="X3561" s="455" t="n"/>
      <c r="Y3561" s="417" t="n"/>
      <c r="Z3561" s="418" t="n"/>
      <c r="AA3561" s="418" t="n"/>
      <c r="AB3561" s="418" t="n"/>
      <c r="AC3561" s="418" t="n"/>
      <c r="AD3561" s="418" t="n"/>
      <c r="AE3561" s="455" t="n"/>
      <c r="AF3561" s="455" t="n"/>
      <c r="AG3561" s="455" t="n"/>
      <c r="AH3561" s="455" t="n"/>
      <c r="AI3561" s="455" t="n"/>
      <c r="AJ3561" s="455" t="n"/>
      <c r="AK3561" s="455" t="n"/>
      <c r="AL3561" s="455" t="n"/>
      <c r="AM3561" s="455" t="n"/>
      <c r="AN3561" s="455" t="n"/>
      <c r="AO3561" s="455" t="n"/>
      <c r="AP3561" s="455" t="n"/>
      <c r="AQ3561" s="455" t="n"/>
      <c r="AR3561" s="418" t="n"/>
      <c r="AS3561" s="418" t="n"/>
      <c r="AT3561" s="418" t="n"/>
    </row>
    <row r="3562">
      <c r="A3562" s="417" t="n">
        <v>3553</v>
      </c>
      <c r="B3562" s="418" t="inlineStr">
        <is>
          <t>Clearance &amp; Trucking Fee</t>
        </is>
      </c>
      <c r="C3562" s="418" t="inlineStr">
        <is>
          <t>56ប៊ី-លីង សឹបផ្លាយ ឆេន មេនេចម៉ិន ឯ.ក</t>
        </is>
      </c>
      <c r="D3562" s="418" t="inlineStr">
        <is>
          <t>K004-902004795</t>
        </is>
      </c>
      <c r="E3562" s="418" t="inlineStr">
        <is>
          <t>TI2022-0766</t>
        </is>
      </c>
      <c r="F3562" s="419" t="n">
        <v>44875</v>
      </c>
      <c r="G3562" s="420" t="n">
        <v>213004</v>
      </c>
      <c r="H3562" s="418" t="n"/>
      <c r="I3562" s="455" t="n">
        <v>213004</v>
      </c>
      <c r="J3562" s="418">
        <f>IF(L3562&lt;&gt;"",L3562,K3562)</f>
        <v/>
      </c>
      <c r="K3562" s="418">
        <f>IF(AND(T3562=TRUE, U3562=TRUE, V3562=TRUE), IF(W3562&lt;-0.05, "អនុញ្ញាត (អ្នកផ្គត់ផ្គង់ប្រកាសខ្វះ)", "បានប្រកាស (អនុញ្ញាត)"), IF(AND(T3562=FALSE, U3562=FALSE, V3562=FALSE), "ព្យួរទុក (មិនមានទិន្នន័យ)", "ប្រកាសខុស (ព្យួរទុក)"))</f>
        <v/>
      </c>
      <c r="L3562" s="418" t="inlineStr"/>
      <c r="M3562" s="418" t="inlineStr"/>
      <c r="N3562" s="455" t="n"/>
      <c r="O3562" s="455">
        <f>IF(W3562&lt;0,AI3562,I3562)</f>
        <v/>
      </c>
      <c r="P3562" s="455">
        <f>I3562-O3562</f>
        <v/>
      </c>
      <c r="Q3562" s="418" t="n"/>
      <c r="R3562" s="418" t="inlineStr">
        <is>
          <t>TI2022-0766</t>
        </is>
      </c>
      <c r="S3562" s="418" t="inlineStr"/>
      <c r="T3562" s="418">
        <f>R3562=S3562</f>
        <v/>
      </c>
      <c r="U3562" s="418">
        <f>AND(MONTH(F3562)=MONTH(Y3562), YEAR(F3562)=YEAR(Y3562))</f>
        <v/>
      </c>
      <c r="V3562" s="418">
        <f>AND(AC3562&lt;&gt;"", 'Company information'!D$4&lt;&gt;"", RIGHT(SUBSTITUTE(AC3562,"-",""),9)=RIGHT(SUBSTITUTE('Company information'!D$4,"-",""),9))</f>
        <v/>
      </c>
      <c r="W3562" s="418">
        <f>AI3562-I3562</f>
        <v/>
      </c>
      <c r="X3562" s="455" t="n"/>
      <c r="Y3562" s="417" t="n"/>
      <c r="Z3562" s="418" t="n"/>
      <c r="AA3562" s="418" t="n"/>
      <c r="AB3562" s="418" t="n"/>
      <c r="AC3562" s="418" t="n"/>
      <c r="AD3562" s="418" t="n"/>
      <c r="AE3562" s="455" t="n"/>
      <c r="AF3562" s="455" t="n"/>
      <c r="AG3562" s="455" t="n"/>
      <c r="AH3562" s="455" t="n"/>
      <c r="AI3562" s="455" t="n"/>
      <c r="AJ3562" s="455" t="n"/>
      <c r="AK3562" s="455" t="n"/>
      <c r="AL3562" s="455" t="n"/>
      <c r="AM3562" s="455" t="n"/>
      <c r="AN3562" s="455" t="n"/>
      <c r="AO3562" s="455" t="n"/>
      <c r="AP3562" s="455" t="n"/>
      <c r="AQ3562" s="455" t="n"/>
      <c r="AR3562" s="418" t="n"/>
      <c r="AS3562" s="418" t="n"/>
      <c r="AT3562" s="418" t="n"/>
    </row>
    <row r="3563">
      <c r="A3563" s="417" t="n">
        <v>3554</v>
      </c>
      <c r="B3563" s="418" t="inlineStr">
        <is>
          <t>Machine Rental fee</t>
        </is>
      </c>
      <c r="C3563" s="418" t="inlineStr">
        <is>
          <t>អិនធីអិល តិចណូឡូជី</t>
        </is>
      </c>
      <c r="D3563" s="418" t="inlineStr">
        <is>
          <t>K005-901900283</t>
        </is>
      </c>
      <c r="E3563" s="418" t="inlineStr">
        <is>
          <t>22-003743</t>
        </is>
      </c>
      <c r="F3563" s="419" t="n">
        <v>44854</v>
      </c>
      <c r="G3563" s="420" t="n">
        <v>24827</v>
      </c>
      <c r="H3563" s="418" t="n"/>
      <c r="I3563" s="455" t="n">
        <v>24827</v>
      </c>
      <c r="J3563" s="418">
        <f>IF(L3563&lt;&gt;"",L3563,K3563)</f>
        <v/>
      </c>
      <c r="K3563" s="418">
        <f>IF(AND(T3563=TRUE, U3563=TRUE, V3563=TRUE), IF(W3563&lt;-0.05, "អនុញ្ញាត (អ្នកផ្គត់ផ្គង់ប្រកាសខ្វះ)", "បានប្រកាស (អនុញ្ញាត)"), IF(AND(T3563=FALSE, U3563=FALSE, V3563=FALSE), "ព្យួរទុក (មិនមានទិន្នន័យ)", "ប្រកាសខុស (ព្យួរទុក)"))</f>
        <v/>
      </c>
      <c r="L3563" s="418" t="inlineStr"/>
      <c r="M3563" s="418" t="inlineStr"/>
      <c r="N3563" s="455" t="n"/>
      <c r="O3563" s="455">
        <f>IF(W3563&lt;0,AI3563,I3563)</f>
        <v/>
      </c>
      <c r="P3563" s="455">
        <f>I3563-O3563</f>
        <v/>
      </c>
      <c r="Q3563" s="418" t="n"/>
      <c r="R3563" s="418" t="inlineStr">
        <is>
          <t>22-003743</t>
        </is>
      </c>
      <c r="S3563" s="418" t="inlineStr"/>
      <c r="T3563" s="418">
        <f>R3563=S3563</f>
        <v/>
      </c>
      <c r="U3563" s="418">
        <f>AND(MONTH(F3563)=MONTH(Y3563), YEAR(F3563)=YEAR(Y3563))</f>
        <v/>
      </c>
      <c r="V3563" s="418">
        <f>AND(AC3563&lt;&gt;"", 'Company information'!D$4&lt;&gt;"", RIGHT(SUBSTITUTE(AC3563,"-",""),9)=RIGHT(SUBSTITUTE('Company information'!D$4,"-",""),9))</f>
        <v/>
      </c>
      <c r="W3563" s="418">
        <f>AI3563-I3563</f>
        <v/>
      </c>
      <c r="X3563" s="455" t="n"/>
      <c r="Y3563" s="417" t="n"/>
      <c r="Z3563" s="418" t="n"/>
      <c r="AA3563" s="418" t="n"/>
      <c r="AB3563" s="418" t="n"/>
      <c r="AC3563" s="418" t="n"/>
      <c r="AD3563" s="418" t="n"/>
      <c r="AE3563" s="455" t="n"/>
      <c r="AF3563" s="455" t="n"/>
      <c r="AG3563" s="455" t="n"/>
      <c r="AH3563" s="455" t="n"/>
      <c r="AI3563" s="455" t="n"/>
      <c r="AJ3563" s="455" t="n"/>
      <c r="AK3563" s="455" t="n"/>
      <c r="AL3563" s="455" t="n"/>
      <c r="AM3563" s="455" t="n"/>
      <c r="AN3563" s="455" t="n"/>
      <c r="AO3563" s="455" t="n"/>
      <c r="AP3563" s="455" t="n"/>
      <c r="AQ3563" s="455" t="n"/>
      <c r="AR3563" s="418" t="n"/>
      <c r="AS3563" s="418" t="n"/>
      <c r="AT3563" s="418" t="n"/>
    </row>
    <row r="3564">
      <c r="A3564" s="417" t="n">
        <v>3555</v>
      </c>
      <c r="B3564" s="418" t="inlineStr">
        <is>
          <t>Other Expense USB</t>
        </is>
      </c>
      <c r="C3564" s="418" t="inlineStr">
        <is>
          <t>168 វីនសូ ឯ.ក</t>
        </is>
      </c>
      <c r="D3564" s="418" t="inlineStr">
        <is>
          <t>K010-902000959</t>
        </is>
      </c>
      <c r="E3564" s="418" t="inlineStr">
        <is>
          <t>HO202210003128</t>
        </is>
      </c>
      <c r="F3564" s="419" t="n">
        <v>44722</v>
      </c>
      <c r="G3564" s="420" t="n">
        <v>1826</v>
      </c>
      <c r="H3564" s="418" t="n"/>
      <c r="I3564" s="455" t="n">
        <v>1826</v>
      </c>
      <c r="J3564" s="418">
        <f>IF(L3564&lt;&gt;"",L3564,K3564)</f>
        <v/>
      </c>
      <c r="K3564" s="418">
        <f>IF(AND(T3564=TRUE, U3564=TRUE, V3564=TRUE), IF(W3564&lt;-0.05, "អនុញ្ញាត (អ្នកផ្គត់ផ្គង់ប្រកាសខ្វះ)", "បានប្រកាស (អនុញ្ញាត)"), IF(AND(T3564=FALSE, U3564=FALSE, V3564=FALSE), "ព្យួរទុក (មិនមានទិន្នន័យ)", "ប្រកាសខុស (ព្យួរទុក)"))</f>
        <v/>
      </c>
      <c r="L3564" s="418" t="inlineStr"/>
      <c r="M3564" s="418" t="inlineStr"/>
      <c r="N3564" s="455" t="n"/>
      <c r="O3564" s="455">
        <f>IF(W3564&lt;0,AI3564,I3564)</f>
        <v/>
      </c>
      <c r="P3564" s="455">
        <f>I3564-O3564</f>
        <v/>
      </c>
      <c r="Q3564" s="418" t="n"/>
      <c r="R3564" s="418" t="inlineStr">
        <is>
          <t>HO202210003128</t>
        </is>
      </c>
      <c r="S3564" s="418" t="inlineStr"/>
      <c r="T3564" s="418">
        <f>R3564=S3564</f>
        <v/>
      </c>
      <c r="U3564" s="418">
        <f>AND(MONTH(F3564)=MONTH(Y3564), YEAR(F3564)=YEAR(Y3564))</f>
        <v/>
      </c>
      <c r="V3564" s="418">
        <f>AND(AC3564&lt;&gt;"", 'Company information'!D$4&lt;&gt;"", RIGHT(SUBSTITUTE(AC3564,"-",""),9)=RIGHT(SUBSTITUTE('Company information'!D$4,"-",""),9))</f>
        <v/>
      </c>
      <c r="W3564" s="418">
        <f>AI3564-I3564</f>
        <v/>
      </c>
      <c r="X3564" s="455" t="n"/>
      <c r="Y3564" s="417" t="n"/>
      <c r="Z3564" s="418" t="n"/>
      <c r="AA3564" s="418" t="n"/>
      <c r="AB3564" s="418" t="n"/>
      <c r="AC3564" s="418" t="n"/>
      <c r="AD3564" s="418" t="n"/>
      <c r="AE3564" s="455" t="n"/>
      <c r="AF3564" s="455" t="n"/>
      <c r="AG3564" s="455" t="n"/>
      <c r="AH3564" s="455" t="n"/>
      <c r="AI3564" s="455" t="n"/>
      <c r="AJ3564" s="455" t="n"/>
      <c r="AK3564" s="455" t="n"/>
      <c r="AL3564" s="455" t="n"/>
      <c r="AM3564" s="455" t="n"/>
      <c r="AN3564" s="455" t="n"/>
      <c r="AO3564" s="455" t="n"/>
      <c r="AP3564" s="455" t="n"/>
      <c r="AQ3564" s="455" t="n"/>
      <c r="AR3564" s="418" t="n"/>
      <c r="AS3564" s="418" t="n"/>
      <c r="AT3564" s="418" t="n"/>
    </row>
    <row r="3565">
      <c r="A3565" s="417" t="n">
        <v>3556</v>
      </c>
      <c r="B3565" s="418" t="inlineStr">
        <is>
          <t>Entertainment expense</t>
        </is>
      </c>
      <c r="C3565" s="418" t="inlineStr">
        <is>
          <t>ខ្មែរ អ៊ិននើវេធីវ សឺវីស ឯ.ក</t>
        </is>
      </c>
      <c r="D3565" s="418" t="inlineStr">
        <is>
          <t>L001-100185800</t>
        </is>
      </c>
      <c r="E3565" s="418" t="inlineStr">
        <is>
          <t>2022-15233</t>
        </is>
      </c>
      <c r="F3565" s="419" t="n">
        <v>44752</v>
      </c>
      <c r="G3565" s="420" t="n">
        <v>6600</v>
      </c>
      <c r="H3565" s="418" t="n"/>
      <c r="I3565" s="455" t="n">
        <v>6600</v>
      </c>
      <c r="J3565" s="418">
        <f>IF(L3565&lt;&gt;"",L3565,K3565)</f>
        <v/>
      </c>
      <c r="K3565" s="418">
        <f>IF(AND(T3565=TRUE, U3565=TRUE, V3565=TRUE), IF(W3565&lt;-0.05, "អនុញ្ញាត (អ្នកផ្គត់ផ្គង់ប្រកាសខ្វះ)", "បានប្រកាស (អនុញ្ញាត)"), IF(AND(T3565=FALSE, U3565=FALSE, V3565=FALSE), "ព្យួរទុក (មិនមានទិន្នន័យ)", "ប្រកាសខុស (ព្យួរទុក)"))</f>
        <v/>
      </c>
      <c r="L3565" s="418" t="inlineStr"/>
      <c r="M3565" s="418" t="inlineStr"/>
      <c r="N3565" s="455" t="n"/>
      <c r="O3565" s="455">
        <f>IF(W3565&lt;0,AI3565,I3565)</f>
        <v/>
      </c>
      <c r="P3565" s="455">
        <f>I3565-O3565</f>
        <v/>
      </c>
      <c r="Q3565" s="418" t="n"/>
      <c r="R3565" s="418" t="inlineStr">
        <is>
          <t>2022-15233</t>
        </is>
      </c>
      <c r="S3565" s="418" t="inlineStr"/>
      <c r="T3565" s="418">
        <f>R3565=S3565</f>
        <v/>
      </c>
      <c r="U3565" s="418">
        <f>AND(MONTH(F3565)=MONTH(Y3565), YEAR(F3565)=YEAR(Y3565))</f>
        <v/>
      </c>
      <c r="V3565" s="418">
        <f>AND(AC3565&lt;&gt;"", 'Company information'!D$4&lt;&gt;"", RIGHT(SUBSTITUTE(AC3565,"-",""),9)=RIGHT(SUBSTITUTE('Company information'!D$4,"-",""),9))</f>
        <v/>
      </c>
      <c r="W3565" s="418">
        <f>AI3565-I3565</f>
        <v/>
      </c>
      <c r="X3565" s="455" t="n"/>
      <c r="Y3565" s="417" t="n"/>
      <c r="Z3565" s="418" t="n"/>
      <c r="AA3565" s="418" t="n"/>
      <c r="AB3565" s="418" t="n"/>
      <c r="AC3565" s="418" t="n"/>
      <c r="AD3565" s="418" t="n"/>
      <c r="AE3565" s="455" t="n"/>
      <c r="AF3565" s="455" t="n"/>
      <c r="AG3565" s="455" t="n"/>
      <c r="AH3565" s="455" t="n"/>
      <c r="AI3565" s="455" t="n"/>
      <c r="AJ3565" s="455" t="n"/>
      <c r="AK3565" s="455" t="n"/>
      <c r="AL3565" s="455" t="n"/>
      <c r="AM3565" s="455" t="n"/>
      <c r="AN3565" s="455" t="n"/>
      <c r="AO3565" s="455" t="n"/>
      <c r="AP3565" s="455" t="n"/>
      <c r="AQ3565" s="455" t="n"/>
      <c r="AR3565" s="418" t="n"/>
      <c r="AS3565" s="418" t="n"/>
      <c r="AT3565" s="418" t="n"/>
    </row>
    <row r="3566">
      <c r="A3566" s="417" t="n">
        <v>3557</v>
      </c>
      <c r="B3566" s="418" t="inlineStr">
        <is>
          <t>Entertainment expense</t>
        </is>
      </c>
      <c r="C3566" s="418" t="inlineStr">
        <is>
          <t>ខ្មែរ អ៊ិននើវេធីវ សឺវីស ឯ.ក</t>
        </is>
      </c>
      <c r="D3566" s="418" t="inlineStr">
        <is>
          <t>L001-100185800</t>
        </is>
      </c>
      <c r="E3566" s="418" t="inlineStr">
        <is>
          <t>2022-16005</t>
        </is>
      </c>
      <c r="F3566" s="419" t="n">
        <v>44855</v>
      </c>
      <c r="G3566" s="420" t="n">
        <v>8600</v>
      </c>
      <c r="H3566" s="418" t="n"/>
      <c r="I3566" s="455" t="n">
        <v>8600</v>
      </c>
      <c r="J3566" s="418">
        <f>IF(L3566&lt;&gt;"",L3566,K3566)</f>
        <v/>
      </c>
      <c r="K3566" s="418">
        <f>IF(AND(T3566=TRUE, U3566=TRUE, V3566=TRUE), IF(W3566&lt;-0.05, "អនុញ្ញាត (អ្នកផ្គត់ផ្គង់ប្រកាសខ្វះ)", "បានប្រកាស (អនុញ្ញាត)"), IF(AND(T3566=FALSE, U3566=FALSE, V3566=FALSE), "ព្យួរទុក (មិនមានទិន្នន័យ)", "ប្រកាសខុស (ព្យួរទុក)"))</f>
        <v/>
      </c>
      <c r="L3566" s="418" t="inlineStr"/>
      <c r="M3566" s="418" t="inlineStr"/>
      <c r="N3566" s="455" t="n"/>
      <c r="O3566" s="455">
        <f>IF(W3566&lt;0,AI3566,I3566)</f>
        <v/>
      </c>
      <c r="P3566" s="455">
        <f>I3566-O3566</f>
        <v/>
      </c>
      <c r="Q3566" s="418" t="n"/>
      <c r="R3566" s="418" t="inlineStr">
        <is>
          <t>2022-16005</t>
        </is>
      </c>
      <c r="S3566" s="418" t="inlineStr"/>
      <c r="T3566" s="418">
        <f>R3566=S3566</f>
        <v/>
      </c>
      <c r="U3566" s="418">
        <f>AND(MONTH(F3566)=MONTH(Y3566), YEAR(F3566)=YEAR(Y3566))</f>
        <v/>
      </c>
      <c r="V3566" s="418">
        <f>AND(AC3566&lt;&gt;"", 'Company information'!D$4&lt;&gt;"", RIGHT(SUBSTITUTE(AC3566,"-",""),9)=RIGHT(SUBSTITUTE('Company information'!D$4,"-",""),9))</f>
        <v/>
      </c>
      <c r="W3566" s="418">
        <f>AI3566-I3566</f>
        <v/>
      </c>
      <c r="X3566" s="455" t="n"/>
      <c r="Y3566" s="417" t="n"/>
      <c r="Z3566" s="418" t="n"/>
      <c r="AA3566" s="418" t="n"/>
      <c r="AB3566" s="418" t="n"/>
      <c r="AC3566" s="418" t="n"/>
      <c r="AD3566" s="418" t="n"/>
      <c r="AE3566" s="455" t="n"/>
      <c r="AF3566" s="455" t="n"/>
      <c r="AG3566" s="455" t="n"/>
      <c r="AH3566" s="455" t="n"/>
      <c r="AI3566" s="455" t="n"/>
      <c r="AJ3566" s="455" t="n"/>
      <c r="AK3566" s="455" t="n"/>
      <c r="AL3566" s="455" t="n"/>
      <c r="AM3566" s="455" t="n"/>
      <c r="AN3566" s="455" t="n"/>
      <c r="AO3566" s="455" t="n"/>
      <c r="AP3566" s="455" t="n"/>
      <c r="AQ3566" s="455" t="n"/>
      <c r="AR3566" s="418" t="n"/>
      <c r="AS3566" s="418" t="n"/>
      <c r="AT3566" s="418" t="n"/>
    </row>
    <row r="3567">
      <c r="A3567" s="417" t="n">
        <v>3558</v>
      </c>
      <c r="B3567" s="418" t="inlineStr">
        <is>
          <t>Entertainment expense</t>
        </is>
      </c>
      <c r="C3567" s="418" t="inlineStr">
        <is>
          <t>ខ្មែរ អ៊ិននើវេធីវ សឺវីស ឯ.ក</t>
        </is>
      </c>
      <c r="D3567" s="418" t="inlineStr">
        <is>
          <t>L001-100185800</t>
        </is>
      </c>
      <c r="E3567" s="418" t="inlineStr">
        <is>
          <t>2022-16282</t>
        </is>
      </c>
      <c r="F3567" s="419" t="n">
        <v>44860</v>
      </c>
      <c r="G3567" s="420" t="n">
        <v>4302</v>
      </c>
      <c r="H3567" s="418" t="n"/>
      <c r="I3567" s="455" t="n">
        <v>4302</v>
      </c>
      <c r="J3567" s="418">
        <f>IF(L3567&lt;&gt;"",L3567,K3567)</f>
        <v/>
      </c>
      <c r="K3567" s="418">
        <f>IF(AND(T3567=TRUE, U3567=TRUE, V3567=TRUE), IF(W3567&lt;-0.05, "អនុញ្ញាត (អ្នកផ្គត់ផ្គង់ប្រកាសខ្វះ)", "បានប្រកាស (អនុញ្ញាត)"), IF(AND(T3567=FALSE, U3567=FALSE, V3567=FALSE), "ព្យួរទុក (មិនមានទិន្នន័យ)", "ប្រកាសខុស (ព្យួរទុក)"))</f>
        <v/>
      </c>
      <c r="L3567" s="418" t="inlineStr"/>
      <c r="M3567" s="418" t="inlineStr"/>
      <c r="N3567" s="455" t="n"/>
      <c r="O3567" s="455">
        <f>IF(W3567&lt;0,AI3567,I3567)</f>
        <v/>
      </c>
      <c r="P3567" s="455">
        <f>I3567-O3567</f>
        <v/>
      </c>
      <c r="Q3567" s="418" t="n"/>
      <c r="R3567" s="418" t="inlineStr">
        <is>
          <t>2022-16282</t>
        </is>
      </c>
      <c r="S3567" s="418" t="inlineStr"/>
      <c r="T3567" s="418">
        <f>R3567=S3567</f>
        <v/>
      </c>
      <c r="U3567" s="418">
        <f>AND(MONTH(F3567)=MONTH(Y3567), YEAR(F3567)=YEAR(Y3567))</f>
        <v/>
      </c>
      <c r="V3567" s="418">
        <f>AND(AC3567&lt;&gt;"", 'Company information'!D$4&lt;&gt;"", RIGHT(SUBSTITUTE(AC3567,"-",""),9)=RIGHT(SUBSTITUTE('Company information'!D$4,"-",""),9))</f>
        <v/>
      </c>
      <c r="W3567" s="418">
        <f>AI3567-I3567</f>
        <v/>
      </c>
      <c r="X3567" s="455" t="n"/>
      <c r="Y3567" s="417" t="n"/>
      <c r="Z3567" s="418" t="n"/>
      <c r="AA3567" s="418" t="n"/>
      <c r="AB3567" s="418" t="n"/>
      <c r="AC3567" s="418" t="n"/>
      <c r="AD3567" s="418" t="n"/>
      <c r="AE3567" s="455" t="n"/>
      <c r="AF3567" s="455" t="n"/>
      <c r="AG3567" s="455" t="n"/>
      <c r="AH3567" s="455" t="n"/>
      <c r="AI3567" s="455" t="n"/>
      <c r="AJ3567" s="455" t="n"/>
      <c r="AK3567" s="455" t="n"/>
      <c r="AL3567" s="455" t="n"/>
      <c r="AM3567" s="455" t="n"/>
      <c r="AN3567" s="455" t="n"/>
      <c r="AO3567" s="455" t="n"/>
      <c r="AP3567" s="455" t="n"/>
      <c r="AQ3567" s="455" t="n"/>
      <c r="AR3567" s="418" t="n"/>
      <c r="AS3567" s="418" t="n"/>
      <c r="AT3567" s="418" t="n"/>
    </row>
    <row r="3568">
      <c r="A3568" s="417" t="n">
        <v>3559</v>
      </c>
      <c r="B3568" s="418" t="inlineStr">
        <is>
          <t>Entertainment expense</t>
        </is>
      </c>
      <c r="C3568" s="418" t="inlineStr">
        <is>
          <t>ខ្មែរ អ៊ិននើវេធីវ សឺវីស ឯ.ក</t>
        </is>
      </c>
      <c r="D3568" s="418" t="inlineStr">
        <is>
          <t>L001-100185800</t>
        </is>
      </c>
      <c r="E3568" s="418" t="inlineStr">
        <is>
          <t>2022-16368</t>
        </is>
      </c>
      <c r="F3568" s="419" t="n">
        <v>44861</v>
      </c>
      <c r="G3568" s="420" t="n">
        <v>8702</v>
      </c>
      <c r="H3568" s="418" t="n"/>
      <c r="I3568" s="455" t="n">
        <v>8702</v>
      </c>
      <c r="J3568" s="418">
        <f>IF(L3568&lt;&gt;"",L3568,K3568)</f>
        <v/>
      </c>
      <c r="K3568" s="418">
        <f>IF(AND(T3568=TRUE, U3568=TRUE, V3568=TRUE), IF(W3568&lt;-0.05, "អនុញ្ញាត (អ្នកផ្គត់ផ្គង់ប្រកាសខ្វះ)", "បានប្រកាស (អនុញ្ញាត)"), IF(AND(T3568=FALSE, U3568=FALSE, V3568=FALSE), "ព្យួរទុក (មិនមានទិន្នន័យ)", "ប្រកាសខុស (ព្យួរទុក)"))</f>
        <v/>
      </c>
      <c r="L3568" s="418" t="inlineStr"/>
      <c r="M3568" s="418" t="inlineStr"/>
      <c r="N3568" s="455" t="n"/>
      <c r="O3568" s="455">
        <f>IF(W3568&lt;0,AI3568,I3568)</f>
        <v/>
      </c>
      <c r="P3568" s="455">
        <f>I3568-O3568</f>
        <v/>
      </c>
      <c r="Q3568" s="418" t="n"/>
      <c r="R3568" s="418" t="inlineStr">
        <is>
          <t>2022-16368</t>
        </is>
      </c>
      <c r="S3568" s="418" t="inlineStr"/>
      <c r="T3568" s="418">
        <f>R3568=S3568</f>
        <v/>
      </c>
      <c r="U3568" s="418">
        <f>AND(MONTH(F3568)=MONTH(Y3568), YEAR(F3568)=YEAR(Y3568))</f>
        <v/>
      </c>
      <c r="V3568" s="418">
        <f>AND(AC3568&lt;&gt;"", 'Company information'!D$4&lt;&gt;"", RIGHT(SUBSTITUTE(AC3568,"-",""),9)=RIGHT(SUBSTITUTE('Company information'!D$4,"-",""),9))</f>
        <v/>
      </c>
      <c r="W3568" s="418">
        <f>AI3568-I3568</f>
        <v/>
      </c>
      <c r="X3568" s="455" t="n"/>
      <c r="Y3568" s="417" t="n"/>
      <c r="Z3568" s="418" t="n"/>
      <c r="AA3568" s="418" t="n"/>
      <c r="AB3568" s="418" t="n"/>
      <c r="AC3568" s="418" t="n"/>
      <c r="AD3568" s="418" t="n"/>
      <c r="AE3568" s="455" t="n"/>
      <c r="AF3568" s="455" t="n"/>
      <c r="AG3568" s="455" t="n"/>
      <c r="AH3568" s="455" t="n"/>
      <c r="AI3568" s="455" t="n"/>
      <c r="AJ3568" s="455" t="n"/>
      <c r="AK3568" s="455" t="n"/>
      <c r="AL3568" s="455" t="n"/>
      <c r="AM3568" s="455" t="n"/>
      <c r="AN3568" s="455" t="n"/>
      <c r="AO3568" s="455" t="n"/>
      <c r="AP3568" s="455" t="n"/>
      <c r="AQ3568" s="455" t="n"/>
      <c r="AR3568" s="418" t="n"/>
      <c r="AS3568" s="418" t="n"/>
      <c r="AT3568" s="418" t="n"/>
    </row>
    <row r="3569">
      <c r="A3569" s="417" t="n">
        <v>3560</v>
      </c>
      <c r="B3569" s="418" t="inlineStr">
        <is>
          <t>Entertainment expense</t>
        </is>
      </c>
      <c r="C3569" s="418" t="inlineStr">
        <is>
          <t>ខ្មែរ អ៊ិននើវេធីវ សឺវីស ឯ.ក</t>
        </is>
      </c>
      <c r="D3569" s="418" t="inlineStr">
        <is>
          <t>L001-100185800</t>
        </is>
      </c>
      <c r="E3569" s="418" t="inlineStr">
        <is>
          <t>NA20221001</t>
        </is>
      </c>
      <c r="F3569" s="419" t="n">
        <v>44571</v>
      </c>
      <c r="G3569" s="420" t="n">
        <v>5502</v>
      </c>
      <c r="H3569" s="418" t="n"/>
      <c r="I3569" s="455" t="n">
        <v>5502</v>
      </c>
      <c r="J3569" s="418">
        <f>IF(L3569&lt;&gt;"",L3569,K3569)</f>
        <v/>
      </c>
      <c r="K3569" s="418">
        <f>IF(AND(T3569=TRUE, U3569=TRUE, V3569=TRUE), IF(W3569&lt;-0.05, "អនុញ្ញាត (អ្នកផ្គត់ផ្គង់ប្រកាសខ្វះ)", "បានប្រកាស (អនុញ្ញាត)"), IF(AND(T3569=FALSE, U3569=FALSE, V3569=FALSE), "ព្យួរទុក (មិនមានទិន្នន័យ)", "ប្រកាសខុស (ព្យួរទុក)"))</f>
        <v/>
      </c>
      <c r="L3569" s="418" t="inlineStr"/>
      <c r="M3569" s="418" t="inlineStr"/>
      <c r="N3569" s="455" t="n"/>
      <c r="O3569" s="455">
        <f>IF(W3569&lt;0,AI3569,I3569)</f>
        <v/>
      </c>
      <c r="P3569" s="455">
        <f>I3569-O3569</f>
        <v/>
      </c>
      <c r="Q3569" s="418" t="n"/>
      <c r="R3569" s="418" t="inlineStr">
        <is>
          <t>NA20221001</t>
        </is>
      </c>
      <c r="S3569" s="418" t="inlineStr"/>
      <c r="T3569" s="418">
        <f>R3569=S3569</f>
        <v/>
      </c>
      <c r="U3569" s="418">
        <f>AND(MONTH(F3569)=MONTH(Y3569), YEAR(F3569)=YEAR(Y3569))</f>
        <v/>
      </c>
      <c r="V3569" s="418">
        <f>AND(AC3569&lt;&gt;"", 'Company information'!D$4&lt;&gt;"", RIGHT(SUBSTITUTE(AC3569,"-",""),9)=RIGHT(SUBSTITUTE('Company information'!D$4,"-",""),9))</f>
        <v/>
      </c>
      <c r="W3569" s="418">
        <f>AI3569-I3569</f>
        <v/>
      </c>
      <c r="X3569" s="455" t="n"/>
      <c r="Y3569" s="417" t="n"/>
      <c r="Z3569" s="418" t="n"/>
      <c r="AA3569" s="418" t="n"/>
      <c r="AB3569" s="418" t="n"/>
      <c r="AC3569" s="418" t="n"/>
      <c r="AD3569" s="418" t="n"/>
      <c r="AE3569" s="455" t="n"/>
      <c r="AF3569" s="455" t="n"/>
      <c r="AG3569" s="455" t="n"/>
      <c r="AH3569" s="455" t="n"/>
      <c r="AI3569" s="455" t="n"/>
      <c r="AJ3569" s="455" t="n"/>
      <c r="AK3569" s="455" t="n"/>
      <c r="AL3569" s="455" t="n"/>
      <c r="AM3569" s="455" t="n"/>
      <c r="AN3569" s="455" t="n"/>
      <c r="AO3569" s="455" t="n"/>
      <c r="AP3569" s="455" t="n"/>
      <c r="AQ3569" s="455" t="n"/>
      <c r="AR3569" s="418" t="n"/>
      <c r="AS3569" s="418" t="n"/>
      <c r="AT3569" s="418" t="n"/>
    </row>
    <row r="3570">
      <c r="A3570" s="417" t="n">
        <v>3561</v>
      </c>
      <c r="B3570" s="418" t="inlineStr">
        <is>
          <t>Entertainment expense</t>
        </is>
      </c>
      <c r="C3570" s="418" t="inlineStr">
        <is>
          <t>ឡោវទីហ្វាង</t>
        </is>
      </c>
      <c r="D3570" s="418" t="inlineStr">
        <is>
          <t>L001-107027453</t>
        </is>
      </c>
      <c r="E3570" s="418" t="inlineStr">
        <is>
          <t>221016-076</t>
        </is>
      </c>
      <c r="F3570" s="419" t="n">
        <v>44850</v>
      </c>
      <c r="G3570" s="420" t="n">
        <v>110764</v>
      </c>
      <c r="H3570" s="418" t="n"/>
      <c r="I3570" s="455" t="n">
        <v>110764</v>
      </c>
      <c r="J3570" s="418">
        <f>IF(L3570&lt;&gt;"",L3570,K3570)</f>
        <v/>
      </c>
      <c r="K3570" s="418">
        <f>IF(AND(T3570=TRUE, U3570=TRUE, V3570=TRUE), IF(W3570&lt;-0.05, "អនុញ្ញាត (អ្នកផ្គត់ផ្គង់ប្រកាសខ្វះ)", "បានប្រកាស (អនុញ្ញាត)"), IF(AND(T3570=FALSE, U3570=FALSE, V3570=FALSE), "ព្យួរទុក (មិនមានទិន្នន័យ)", "ប្រកាសខុស (ព្យួរទុក)"))</f>
        <v/>
      </c>
      <c r="L3570" s="418" t="inlineStr"/>
      <c r="M3570" s="418" t="inlineStr"/>
      <c r="N3570" s="455" t="n"/>
      <c r="O3570" s="455">
        <f>IF(W3570&lt;0,AI3570,I3570)</f>
        <v/>
      </c>
      <c r="P3570" s="455">
        <f>I3570-O3570</f>
        <v/>
      </c>
      <c r="Q3570" s="418" t="n"/>
      <c r="R3570" s="418" t="inlineStr">
        <is>
          <t>221016-076</t>
        </is>
      </c>
      <c r="S3570" s="418" t="inlineStr"/>
      <c r="T3570" s="418">
        <f>R3570=S3570</f>
        <v/>
      </c>
      <c r="U3570" s="418">
        <f>AND(MONTH(F3570)=MONTH(Y3570), YEAR(F3570)=YEAR(Y3570))</f>
        <v/>
      </c>
      <c r="V3570" s="418">
        <f>AND(AC3570&lt;&gt;"", 'Company information'!D$4&lt;&gt;"", RIGHT(SUBSTITUTE(AC3570,"-",""),9)=RIGHT(SUBSTITUTE('Company information'!D$4,"-",""),9))</f>
        <v/>
      </c>
      <c r="W3570" s="418">
        <f>AI3570-I3570</f>
        <v/>
      </c>
      <c r="X3570" s="455" t="n"/>
      <c r="Y3570" s="417" t="n"/>
      <c r="Z3570" s="418" t="n"/>
      <c r="AA3570" s="418" t="n"/>
      <c r="AB3570" s="418" t="n"/>
      <c r="AC3570" s="418" t="n"/>
      <c r="AD3570" s="418" t="n"/>
      <c r="AE3570" s="455" t="n"/>
      <c r="AF3570" s="455" t="n"/>
      <c r="AG3570" s="455" t="n"/>
      <c r="AH3570" s="455" t="n"/>
      <c r="AI3570" s="455" t="n"/>
      <c r="AJ3570" s="455" t="n"/>
      <c r="AK3570" s="455" t="n"/>
      <c r="AL3570" s="455" t="n"/>
      <c r="AM3570" s="455" t="n"/>
      <c r="AN3570" s="455" t="n"/>
      <c r="AO3570" s="455" t="n"/>
      <c r="AP3570" s="455" t="n"/>
      <c r="AQ3570" s="455" t="n"/>
      <c r="AR3570" s="418" t="n"/>
      <c r="AS3570" s="418" t="n"/>
      <c r="AT3570" s="418" t="n"/>
    </row>
    <row r="3571">
      <c r="A3571" s="417" t="n">
        <v>3562</v>
      </c>
      <c r="B3571" s="418" t="inlineStr">
        <is>
          <t>Entertainment expense</t>
        </is>
      </c>
      <c r="C3571" s="418" t="inlineStr">
        <is>
          <t>ខ្មែរ អ៊ិននើវេធីវ សឺវីស ឯ.ក</t>
        </is>
      </c>
      <c r="D3571" s="418" t="inlineStr">
        <is>
          <t>L001-100185800</t>
        </is>
      </c>
      <c r="E3571" s="418" t="inlineStr">
        <is>
          <t>15016</t>
        </is>
      </c>
      <c r="F3571" s="419" t="n">
        <v>44691</v>
      </c>
      <c r="G3571" s="420" t="n">
        <v>14800</v>
      </c>
      <c r="H3571" s="418" t="n"/>
      <c r="I3571" s="455" t="n">
        <v>14800</v>
      </c>
      <c r="J3571" s="418">
        <f>IF(L3571&lt;&gt;"",L3571,K3571)</f>
        <v/>
      </c>
      <c r="K3571" s="418">
        <f>IF(AND(T3571=TRUE, U3571=TRUE, V3571=TRUE), IF(W3571&lt;-0.05, "អនុញ្ញាត (អ្នកផ្គត់ផ្គង់ប្រកាសខ្វះ)", "បានប្រកាស (អនុញ្ញាត)"), IF(AND(T3571=FALSE, U3571=FALSE, V3571=FALSE), "ព្យួរទុក (មិនមានទិន្នន័យ)", "ប្រកាសខុស (ព្យួរទុក)"))</f>
        <v/>
      </c>
      <c r="L3571" s="418" t="inlineStr"/>
      <c r="M3571" s="418" t="inlineStr"/>
      <c r="N3571" s="455" t="n"/>
      <c r="O3571" s="455">
        <f>IF(W3571&lt;0,AI3571,I3571)</f>
        <v/>
      </c>
      <c r="P3571" s="455">
        <f>I3571-O3571</f>
        <v/>
      </c>
      <c r="Q3571" s="418" t="n"/>
      <c r="R3571" s="418" t="inlineStr">
        <is>
          <t>15016</t>
        </is>
      </c>
      <c r="S3571" s="418" t="inlineStr"/>
      <c r="T3571" s="418">
        <f>R3571=S3571</f>
        <v/>
      </c>
      <c r="U3571" s="418">
        <f>AND(MONTH(F3571)=MONTH(Y3571), YEAR(F3571)=YEAR(Y3571))</f>
        <v/>
      </c>
      <c r="V3571" s="418">
        <f>AND(AC3571&lt;&gt;"", 'Company information'!D$4&lt;&gt;"", RIGHT(SUBSTITUTE(AC3571,"-",""),9)=RIGHT(SUBSTITUTE('Company information'!D$4,"-",""),9))</f>
        <v/>
      </c>
      <c r="W3571" s="418">
        <f>AI3571-I3571</f>
        <v/>
      </c>
      <c r="X3571" s="455" t="n"/>
      <c r="Y3571" s="417" t="n"/>
      <c r="Z3571" s="418" t="n"/>
      <c r="AA3571" s="418" t="n"/>
      <c r="AB3571" s="418" t="n"/>
      <c r="AC3571" s="418" t="n"/>
      <c r="AD3571" s="418" t="n"/>
      <c r="AE3571" s="455" t="n"/>
      <c r="AF3571" s="455" t="n"/>
      <c r="AG3571" s="455" t="n"/>
      <c r="AH3571" s="455" t="n"/>
      <c r="AI3571" s="455" t="n"/>
      <c r="AJ3571" s="455" t="n"/>
      <c r="AK3571" s="455" t="n"/>
      <c r="AL3571" s="455" t="n"/>
      <c r="AM3571" s="455" t="n"/>
      <c r="AN3571" s="455" t="n"/>
      <c r="AO3571" s="455" t="n"/>
      <c r="AP3571" s="455" t="n"/>
      <c r="AQ3571" s="455" t="n"/>
      <c r="AR3571" s="418" t="n"/>
      <c r="AS3571" s="418" t="n"/>
      <c r="AT3571" s="418" t="n"/>
    </row>
    <row r="3572">
      <c r="A3572" s="417" t="n">
        <v>3563</v>
      </c>
      <c r="B3572" s="418" t="inlineStr">
        <is>
          <t>Entertainment expense</t>
        </is>
      </c>
      <c r="C3572" s="418" t="inlineStr">
        <is>
          <t>ខ្មែរ អ៊ិននើវេធីវ សឺវីស ឯ.ក</t>
        </is>
      </c>
      <c r="D3572" s="418" t="inlineStr">
        <is>
          <t>L001-100185800</t>
        </is>
      </c>
      <c r="E3572" s="418" t="inlineStr">
        <is>
          <t>2022-15166</t>
        </is>
      </c>
      <c r="F3572" s="419" t="n">
        <v>44722</v>
      </c>
      <c r="G3572" s="420" t="n">
        <v>11400</v>
      </c>
      <c r="H3572" s="418" t="n"/>
      <c r="I3572" s="455" t="n">
        <v>11400</v>
      </c>
      <c r="J3572" s="418">
        <f>IF(L3572&lt;&gt;"",L3572,K3572)</f>
        <v/>
      </c>
      <c r="K3572" s="418">
        <f>IF(AND(T3572=TRUE, U3572=TRUE, V3572=TRUE), IF(W3572&lt;-0.05, "អនុញ្ញាត (អ្នកផ្គត់ផ្គង់ប្រកាសខ្វះ)", "បានប្រកាស (អនុញ្ញាត)"), IF(AND(T3572=FALSE, U3572=FALSE, V3572=FALSE), "ព្យួរទុក (មិនមានទិន្នន័យ)", "ប្រកាសខុស (ព្យួរទុក)"))</f>
        <v/>
      </c>
      <c r="L3572" s="418" t="inlineStr"/>
      <c r="M3572" s="418" t="inlineStr"/>
      <c r="N3572" s="455" t="n"/>
      <c r="O3572" s="455">
        <f>IF(W3572&lt;0,AI3572,I3572)</f>
        <v/>
      </c>
      <c r="P3572" s="455">
        <f>I3572-O3572</f>
        <v/>
      </c>
      <c r="Q3572" s="418" t="n"/>
      <c r="R3572" s="418" t="inlineStr">
        <is>
          <t>2022-15166</t>
        </is>
      </c>
      <c r="S3572" s="418" t="inlineStr"/>
      <c r="T3572" s="418">
        <f>R3572=S3572</f>
        <v/>
      </c>
      <c r="U3572" s="418">
        <f>AND(MONTH(F3572)=MONTH(Y3572), YEAR(F3572)=YEAR(Y3572))</f>
        <v/>
      </c>
      <c r="V3572" s="418">
        <f>AND(AC3572&lt;&gt;"", 'Company information'!D$4&lt;&gt;"", RIGHT(SUBSTITUTE(AC3572,"-",""),9)=RIGHT(SUBSTITUTE('Company information'!D$4,"-",""),9))</f>
        <v/>
      </c>
      <c r="W3572" s="418">
        <f>AI3572-I3572</f>
        <v/>
      </c>
      <c r="X3572" s="455" t="n"/>
      <c r="Y3572" s="417" t="n"/>
      <c r="Z3572" s="418" t="n"/>
      <c r="AA3572" s="418" t="n"/>
      <c r="AB3572" s="418" t="n"/>
      <c r="AC3572" s="418" t="n"/>
      <c r="AD3572" s="418" t="n"/>
      <c r="AE3572" s="455" t="n"/>
      <c r="AF3572" s="455" t="n"/>
      <c r="AG3572" s="455" t="n"/>
      <c r="AH3572" s="455" t="n"/>
      <c r="AI3572" s="455" t="n"/>
      <c r="AJ3572" s="455" t="n"/>
      <c r="AK3572" s="455" t="n"/>
      <c r="AL3572" s="455" t="n"/>
      <c r="AM3572" s="455" t="n"/>
      <c r="AN3572" s="455" t="n"/>
      <c r="AO3572" s="455" t="n"/>
      <c r="AP3572" s="455" t="n"/>
      <c r="AQ3572" s="455" t="n"/>
      <c r="AR3572" s="418" t="n"/>
      <c r="AS3572" s="418" t="n"/>
      <c r="AT3572" s="418" t="n"/>
    </row>
    <row r="3573">
      <c r="A3573" s="417" t="n">
        <v>3564</v>
      </c>
      <c r="B3573" s="418" t="inlineStr">
        <is>
          <t>Entertainment expense</t>
        </is>
      </c>
      <c r="C3573" s="418" t="inlineStr">
        <is>
          <t>ស៊ាំង ស៊ាំង រេសថឹរេន</t>
        </is>
      </c>
      <c r="D3573" s="418" t="inlineStr">
        <is>
          <t>E010-2100000611</t>
        </is>
      </c>
      <c r="E3573" s="418" t="inlineStr">
        <is>
          <t>15116</t>
        </is>
      </c>
      <c r="F3573" s="419" t="n">
        <v>44844</v>
      </c>
      <c r="G3573" s="420" t="n">
        <v>8518</v>
      </c>
      <c r="H3573" s="418" t="n"/>
      <c r="I3573" s="455" t="n">
        <v>8518</v>
      </c>
      <c r="J3573" s="418">
        <f>IF(L3573&lt;&gt;"",L3573,K3573)</f>
        <v/>
      </c>
      <c r="K3573" s="418">
        <f>IF(AND(T3573=TRUE, U3573=TRUE, V3573=TRUE), IF(W3573&lt;-0.05, "អនុញ្ញាត (អ្នកផ្គត់ផ្គង់ប្រកាសខ្វះ)", "បានប្រកាស (អនុញ្ញាត)"), IF(AND(T3573=FALSE, U3573=FALSE, V3573=FALSE), "ព្យួរទុក (មិនមានទិន្នន័យ)", "ប្រកាសខុស (ព្យួរទុក)"))</f>
        <v/>
      </c>
      <c r="L3573" s="418" t="inlineStr"/>
      <c r="M3573" s="418" t="inlineStr"/>
      <c r="N3573" s="455" t="n"/>
      <c r="O3573" s="455">
        <f>IF(W3573&lt;0,AI3573,I3573)</f>
        <v/>
      </c>
      <c r="P3573" s="455">
        <f>I3573-O3573</f>
        <v/>
      </c>
      <c r="Q3573" s="418" t="n"/>
      <c r="R3573" s="418" t="inlineStr">
        <is>
          <t>15116</t>
        </is>
      </c>
      <c r="S3573" s="418" t="inlineStr"/>
      <c r="T3573" s="418">
        <f>R3573=S3573</f>
        <v/>
      </c>
      <c r="U3573" s="418">
        <f>AND(MONTH(F3573)=MONTH(Y3573), YEAR(F3573)=YEAR(Y3573))</f>
        <v/>
      </c>
      <c r="V3573" s="418">
        <f>AND(AC3573&lt;&gt;"", 'Company information'!D$4&lt;&gt;"", RIGHT(SUBSTITUTE(AC3573,"-",""),9)=RIGHT(SUBSTITUTE('Company information'!D$4,"-",""),9))</f>
        <v/>
      </c>
      <c r="W3573" s="418">
        <f>AI3573-I3573</f>
        <v/>
      </c>
      <c r="X3573" s="455" t="n"/>
      <c r="Y3573" s="417" t="n"/>
      <c r="Z3573" s="418" t="n"/>
      <c r="AA3573" s="418" t="n"/>
      <c r="AB3573" s="418" t="n"/>
      <c r="AC3573" s="418" t="n"/>
      <c r="AD3573" s="418" t="n"/>
      <c r="AE3573" s="455" t="n"/>
      <c r="AF3573" s="455" t="n"/>
      <c r="AG3573" s="455" t="n"/>
      <c r="AH3573" s="455" t="n"/>
      <c r="AI3573" s="455" t="n"/>
      <c r="AJ3573" s="455" t="n"/>
      <c r="AK3573" s="455" t="n"/>
      <c r="AL3573" s="455" t="n"/>
      <c r="AM3573" s="455" t="n"/>
      <c r="AN3573" s="455" t="n"/>
      <c r="AO3573" s="455" t="n"/>
      <c r="AP3573" s="455" t="n"/>
      <c r="AQ3573" s="455" t="n"/>
      <c r="AR3573" s="418" t="n"/>
      <c r="AS3573" s="418" t="n"/>
      <c r="AT3573" s="418" t="n"/>
    </row>
    <row r="3574">
      <c r="A3574" s="417" t="n">
        <v>3565</v>
      </c>
      <c r="B3574" s="418" t="inlineStr">
        <is>
          <t>Entertainment expense</t>
        </is>
      </c>
      <c r="C3574" s="418" t="inlineStr">
        <is>
          <t>ខ្មែរ អ៊ិននើវេធីវ សឺវីស ឯ.ក</t>
        </is>
      </c>
      <c r="D3574" s="418" t="inlineStr">
        <is>
          <t>L001-100185800</t>
        </is>
      </c>
      <c r="E3574" s="418" t="inlineStr">
        <is>
          <t>2022-15467</t>
        </is>
      </c>
      <c r="F3574" s="419" t="n">
        <v>44905</v>
      </c>
      <c r="G3574" s="420" t="n">
        <v>8000</v>
      </c>
      <c r="H3574" s="418" t="n"/>
      <c r="I3574" s="455" t="n">
        <v>8000</v>
      </c>
      <c r="J3574" s="418">
        <f>IF(L3574&lt;&gt;"",L3574,K3574)</f>
        <v/>
      </c>
      <c r="K3574" s="418">
        <f>IF(AND(T3574=TRUE, U3574=TRUE, V3574=TRUE), IF(W3574&lt;-0.05, "អនុញ្ញាត (អ្នកផ្គត់ផ្គង់ប្រកាសខ្វះ)", "បានប្រកាស (អនុញ្ញាត)"), IF(AND(T3574=FALSE, U3574=FALSE, V3574=FALSE), "ព្យួរទុក (មិនមានទិន្នន័យ)", "ប្រកាសខុស (ព្យួរទុក)"))</f>
        <v/>
      </c>
      <c r="L3574" s="418" t="inlineStr"/>
      <c r="M3574" s="418" t="inlineStr"/>
      <c r="N3574" s="455" t="n"/>
      <c r="O3574" s="455">
        <f>IF(W3574&lt;0,AI3574,I3574)</f>
        <v/>
      </c>
      <c r="P3574" s="455">
        <f>I3574-O3574</f>
        <v/>
      </c>
      <c r="Q3574" s="418" t="n"/>
      <c r="R3574" s="418" t="inlineStr">
        <is>
          <t>2022-15467</t>
        </is>
      </c>
      <c r="S3574" s="418" t="inlineStr"/>
      <c r="T3574" s="418">
        <f>R3574=S3574</f>
        <v/>
      </c>
      <c r="U3574" s="418">
        <f>AND(MONTH(F3574)=MONTH(Y3574), YEAR(F3574)=YEAR(Y3574))</f>
        <v/>
      </c>
      <c r="V3574" s="418">
        <f>AND(AC3574&lt;&gt;"", 'Company information'!D$4&lt;&gt;"", RIGHT(SUBSTITUTE(AC3574,"-",""),9)=RIGHT(SUBSTITUTE('Company information'!D$4,"-",""),9))</f>
        <v/>
      </c>
      <c r="W3574" s="418">
        <f>AI3574-I3574</f>
        <v/>
      </c>
      <c r="X3574" s="455" t="n"/>
      <c r="Y3574" s="417" t="n"/>
      <c r="Z3574" s="418" t="n"/>
      <c r="AA3574" s="418" t="n"/>
      <c r="AB3574" s="418" t="n"/>
      <c r="AC3574" s="418" t="n"/>
      <c r="AD3574" s="418" t="n"/>
      <c r="AE3574" s="455" t="n"/>
      <c r="AF3574" s="455" t="n"/>
      <c r="AG3574" s="455" t="n"/>
      <c r="AH3574" s="455" t="n"/>
      <c r="AI3574" s="455" t="n"/>
      <c r="AJ3574" s="455" t="n"/>
      <c r="AK3574" s="455" t="n"/>
      <c r="AL3574" s="455" t="n"/>
      <c r="AM3574" s="455" t="n"/>
      <c r="AN3574" s="455" t="n"/>
      <c r="AO3574" s="455" t="n"/>
      <c r="AP3574" s="455" t="n"/>
      <c r="AQ3574" s="455" t="n"/>
      <c r="AR3574" s="418" t="n"/>
      <c r="AS3574" s="418" t="n"/>
      <c r="AT3574" s="418" t="n"/>
    </row>
    <row r="3575">
      <c r="A3575" s="417" t="n">
        <v>3566</v>
      </c>
      <c r="B3575" s="418" t="inlineStr">
        <is>
          <t>Entertainment expense</t>
        </is>
      </c>
      <c r="C3575" s="418" t="inlineStr">
        <is>
          <t>ស៊ាំង ស៊ាំង រេសថឹរេន</t>
        </is>
      </c>
      <c r="D3575" s="418" t="inlineStr">
        <is>
          <t>E010-2100000611</t>
        </is>
      </c>
      <c r="E3575" s="418" t="inlineStr">
        <is>
          <t>15195</t>
        </is>
      </c>
      <c r="F3575" s="419" t="n">
        <v>44847</v>
      </c>
      <c r="G3575" s="420" t="n">
        <v>7904</v>
      </c>
      <c r="H3575" s="418" t="n"/>
      <c r="I3575" s="455" t="n">
        <v>7904</v>
      </c>
      <c r="J3575" s="418">
        <f>IF(L3575&lt;&gt;"",L3575,K3575)</f>
        <v/>
      </c>
      <c r="K3575" s="418">
        <f>IF(AND(T3575=TRUE, U3575=TRUE, V3575=TRUE), IF(W3575&lt;-0.05, "អនុញ្ញាត (អ្នកផ្គត់ផ្គង់ប្រកាសខ្វះ)", "បានប្រកាស (អនុញ្ញាត)"), IF(AND(T3575=FALSE, U3575=FALSE, V3575=FALSE), "ព្យួរទុក (មិនមានទិន្នន័យ)", "ប្រកាសខុស (ព្យួរទុក)"))</f>
        <v/>
      </c>
      <c r="L3575" s="418" t="inlineStr"/>
      <c r="M3575" s="418" t="inlineStr"/>
      <c r="N3575" s="455" t="n"/>
      <c r="O3575" s="455">
        <f>IF(W3575&lt;0,AI3575,I3575)</f>
        <v/>
      </c>
      <c r="P3575" s="455">
        <f>I3575-O3575</f>
        <v/>
      </c>
      <c r="Q3575" s="418" t="n"/>
      <c r="R3575" s="418" t="inlineStr">
        <is>
          <t>15195</t>
        </is>
      </c>
      <c r="S3575" s="418" t="inlineStr"/>
      <c r="T3575" s="418">
        <f>R3575=S3575</f>
        <v/>
      </c>
      <c r="U3575" s="418">
        <f>AND(MONTH(F3575)=MONTH(Y3575), YEAR(F3575)=YEAR(Y3575))</f>
        <v/>
      </c>
      <c r="V3575" s="418">
        <f>AND(AC3575&lt;&gt;"", 'Company information'!D$4&lt;&gt;"", RIGHT(SUBSTITUTE(AC3575,"-",""),9)=RIGHT(SUBSTITUTE('Company information'!D$4,"-",""),9))</f>
        <v/>
      </c>
      <c r="W3575" s="418">
        <f>AI3575-I3575</f>
        <v/>
      </c>
      <c r="X3575" s="455" t="n"/>
      <c r="Y3575" s="417" t="n"/>
      <c r="Z3575" s="418" t="n"/>
      <c r="AA3575" s="418" t="n"/>
      <c r="AB3575" s="418" t="n"/>
      <c r="AC3575" s="418" t="n"/>
      <c r="AD3575" s="418" t="n"/>
      <c r="AE3575" s="455" t="n"/>
      <c r="AF3575" s="455" t="n"/>
      <c r="AG3575" s="455" t="n"/>
      <c r="AH3575" s="455" t="n"/>
      <c r="AI3575" s="455" t="n"/>
      <c r="AJ3575" s="455" t="n"/>
      <c r="AK3575" s="455" t="n"/>
      <c r="AL3575" s="455" t="n"/>
      <c r="AM3575" s="455" t="n"/>
      <c r="AN3575" s="455" t="n"/>
      <c r="AO3575" s="455" t="n"/>
      <c r="AP3575" s="455" t="n"/>
      <c r="AQ3575" s="455" t="n"/>
      <c r="AR3575" s="418" t="n"/>
      <c r="AS3575" s="418" t="n"/>
      <c r="AT3575" s="418" t="n"/>
    </row>
    <row r="3576">
      <c r="A3576" s="417" t="n">
        <v>3567</v>
      </c>
      <c r="B3576" s="418" t="inlineStr">
        <is>
          <t>Entertainment expense</t>
        </is>
      </c>
      <c r="C3576" s="418" t="inlineStr">
        <is>
          <t>ស៊ាំង ស៊ាំង រេសថឹរេន</t>
        </is>
      </c>
      <c r="D3576" s="418" t="inlineStr">
        <is>
          <t>E010-2100000611</t>
        </is>
      </c>
      <c r="E3576" s="418" t="inlineStr">
        <is>
          <t>15373</t>
        </is>
      </c>
      <c r="F3576" s="419" t="n">
        <v>44854</v>
      </c>
      <c r="G3576" s="420" t="n">
        <v>7380</v>
      </c>
      <c r="H3576" s="418" t="n"/>
      <c r="I3576" s="455" t="n">
        <v>7380</v>
      </c>
      <c r="J3576" s="418">
        <f>IF(L3576&lt;&gt;"",L3576,K3576)</f>
        <v/>
      </c>
      <c r="K3576" s="418">
        <f>IF(AND(T3576=TRUE, U3576=TRUE, V3576=TRUE), IF(W3576&lt;-0.05, "អនុញ្ញាត (អ្នកផ្គត់ផ្គង់ប្រកាសខ្វះ)", "បានប្រកាស (អនុញ្ញាត)"), IF(AND(T3576=FALSE, U3576=FALSE, V3576=FALSE), "ព្យួរទុក (មិនមានទិន្នន័យ)", "ប្រកាសខុស (ព្យួរទុក)"))</f>
        <v/>
      </c>
      <c r="L3576" s="418" t="inlineStr"/>
      <c r="M3576" s="418" t="inlineStr"/>
      <c r="N3576" s="455" t="n"/>
      <c r="O3576" s="455">
        <f>IF(W3576&lt;0,AI3576,I3576)</f>
        <v/>
      </c>
      <c r="P3576" s="455">
        <f>I3576-O3576</f>
        <v/>
      </c>
      <c r="Q3576" s="418" t="n"/>
      <c r="R3576" s="418" t="inlineStr">
        <is>
          <t>15373</t>
        </is>
      </c>
      <c r="S3576" s="418" t="inlineStr"/>
      <c r="T3576" s="418">
        <f>R3576=S3576</f>
        <v/>
      </c>
      <c r="U3576" s="418">
        <f>AND(MONTH(F3576)=MONTH(Y3576), YEAR(F3576)=YEAR(Y3576))</f>
        <v/>
      </c>
      <c r="V3576" s="418">
        <f>AND(AC3576&lt;&gt;"", 'Company information'!D$4&lt;&gt;"", RIGHT(SUBSTITUTE(AC3576,"-",""),9)=RIGHT(SUBSTITUTE('Company information'!D$4,"-",""),9))</f>
        <v/>
      </c>
      <c r="W3576" s="418">
        <f>AI3576-I3576</f>
        <v/>
      </c>
      <c r="X3576" s="455" t="n"/>
      <c r="Y3576" s="417" t="n"/>
      <c r="Z3576" s="418" t="n"/>
      <c r="AA3576" s="418" t="n"/>
      <c r="AB3576" s="418" t="n"/>
      <c r="AC3576" s="418" t="n"/>
      <c r="AD3576" s="418" t="n"/>
      <c r="AE3576" s="455" t="n"/>
      <c r="AF3576" s="455" t="n"/>
      <c r="AG3576" s="455" t="n"/>
      <c r="AH3576" s="455" t="n"/>
      <c r="AI3576" s="455" t="n"/>
      <c r="AJ3576" s="455" t="n"/>
      <c r="AK3576" s="455" t="n"/>
      <c r="AL3576" s="455" t="n"/>
      <c r="AM3576" s="455" t="n"/>
      <c r="AN3576" s="455" t="n"/>
      <c r="AO3576" s="455" t="n"/>
      <c r="AP3576" s="455" t="n"/>
      <c r="AQ3576" s="455" t="n"/>
      <c r="AR3576" s="418" t="n"/>
      <c r="AS3576" s="418" t="n"/>
      <c r="AT3576" s="418" t="n"/>
    </row>
    <row r="3577">
      <c r="A3577" s="417" t="n">
        <v>3568</v>
      </c>
      <c r="B3577" s="418" t="inlineStr">
        <is>
          <t>Entertainment expense</t>
        </is>
      </c>
      <c r="C3577" s="418" t="inlineStr">
        <is>
          <t>ស៊ាំង ស៊ាំង រេសថឹរេន</t>
        </is>
      </c>
      <c r="D3577" s="418" t="inlineStr">
        <is>
          <t>E010-2100000611</t>
        </is>
      </c>
      <c r="E3577" s="418" t="inlineStr">
        <is>
          <t>15320</t>
        </is>
      </c>
      <c r="F3577" s="419" t="n">
        <v>44852</v>
      </c>
      <c r="G3577" s="420" t="n">
        <v>5223</v>
      </c>
      <c r="H3577" s="418" t="n"/>
      <c r="I3577" s="455" t="n">
        <v>5223</v>
      </c>
      <c r="J3577" s="418">
        <f>IF(L3577&lt;&gt;"",L3577,K3577)</f>
        <v/>
      </c>
      <c r="K3577" s="418">
        <f>IF(AND(T3577=TRUE, U3577=TRUE, V3577=TRUE), IF(W3577&lt;-0.05, "អនុញ្ញាត (អ្នកផ្គត់ផ្គង់ប្រកាសខ្វះ)", "បានប្រកាស (អនុញ្ញាត)"), IF(AND(T3577=FALSE, U3577=FALSE, V3577=FALSE), "ព្យួរទុក (មិនមានទិន្នន័យ)", "ប្រកាសខុស (ព្យួរទុក)"))</f>
        <v/>
      </c>
      <c r="L3577" s="418" t="inlineStr"/>
      <c r="M3577" s="418" t="inlineStr"/>
      <c r="N3577" s="455" t="n"/>
      <c r="O3577" s="455">
        <f>IF(W3577&lt;0,AI3577,I3577)</f>
        <v/>
      </c>
      <c r="P3577" s="455">
        <f>I3577-O3577</f>
        <v/>
      </c>
      <c r="Q3577" s="418" t="n"/>
      <c r="R3577" s="418" t="inlineStr">
        <is>
          <t>15320</t>
        </is>
      </c>
      <c r="S3577" s="418" t="inlineStr"/>
      <c r="T3577" s="418">
        <f>R3577=S3577</f>
        <v/>
      </c>
      <c r="U3577" s="418">
        <f>AND(MONTH(F3577)=MONTH(Y3577), YEAR(F3577)=YEAR(Y3577))</f>
        <v/>
      </c>
      <c r="V3577" s="418">
        <f>AND(AC3577&lt;&gt;"", 'Company information'!D$4&lt;&gt;"", RIGHT(SUBSTITUTE(AC3577,"-",""),9)=RIGHT(SUBSTITUTE('Company information'!D$4,"-",""),9))</f>
        <v/>
      </c>
      <c r="W3577" s="418">
        <f>AI3577-I3577</f>
        <v/>
      </c>
      <c r="X3577" s="455" t="n"/>
      <c r="Y3577" s="417" t="n"/>
      <c r="Z3577" s="418" t="n"/>
      <c r="AA3577" s="418" t="n"/>
      <c r="AB3577" s="418" t="n"/>
      <c r="AC3577" s="418" t="n"/>
      <c r="AD3577" s="418" t="n"/>
      <c r="AE3577" s="455" t="n"/>
      <c r="AF3577" s="455" t="n"/>
      <c r="AG3577" s="455" t="n"/>
      <c r="AH3577" s="455" t="n"/>
      <c r="AI3577" s="455" t="n"/>
      <c r="AJ3577" s="455" t="n"/>
      <c r="AK3577" s="455" t="n"/>
      <c r="AL3577" s="455" t="n"/>
      <c r="AM3577" s="455" t="n"/>
      <c r="AN3577" s="455" t="n"/>
      <c r="AO3577" s="455" t="n"/>
      <c r="AP3577" s="455" t="n"/>
      <c r="AQ3577" s="455" t="n"/>
      <c r="AR3577" s="418" t="n"/>
      <c r="AS3577" s="418" t="n"/>
      <c r="AT3577" s="418" t="n"/>
    </row>
    <row r="3578">
      <c r="A3578" s="417" t="n">
        <v>3569</v>
      </c>
      <c r="B3578" s="418" t="inlineStr">
        <is>
          <t>Monthly Tax Declaration fee for Oct 2022 service</t>
        </is>
      </c>
      <c r="C3578" s="418" t="inlineStr">
        <is>
          <t>យីងកឺ ខេម ថេក អ៊ែតវ៉ាយហ្សឺរី ឯ.ក</t>
        </is>
      </c>
      <c r="D3578" s="418" t="inlineStr">
        <is>
          <t>K003-902005313</t>
        </is>
      </c>
      <c r="E3578" s="418" t="inlineStr">
        <is>
          <t>YKT22-226</t>
        </is>
      </c>
      <c r="F3578" s="419" t="n">
        <v>44571</v>
      </c>
      <c r="G3578" s="420" t="n">
        <v>577780</v>
      </c>
      <c r="H3578" s="418" t="n"/>
      <c r="I3578" s="455" t="n">
        <v>577780</v>
      </c>
      <c r="J3578" s="418">
        <f>IF(L3578&lt;&gt;"",L3578,K3578)</f>
        <v/>
      </c>
      <c r="K3578" s="418">
        <f>IF(AND(T3578=TRUE, U3578=TRUE, V3578=TRUE), IF(W3578&lt;-0.05, "អនុញ្ញាត (អ្នកផ្គត់ផ្គង់ប្រកាសខ្វះ)", "បានប្រកាស (អនុញ្ញាត)"), IF(AND(T3578=FALSE, U3578=FALSE, V3578=FALSE), "ព្យួរទុក (មិនមានទិន្នន័យ)", "ប្រកាសខុស (ព្យួរទុក)"))</f>
        <v/>
      </c>
      <c r="L3578" s="418" t="inlineStr"/>
      <c r="M3578" s="418" t="inlineStr"/>
      <c r="N3578" s="455" t="n"/>
      <c r="O3578" s="455">
        <f>IF(W3578&lt;0,AI3578,I3578)</f>
        <v/>
      </c>
      <c r="P3578" s="455">
        <f>I3578-O3578</f>
        <v/>
      </c>
      <c r="Q3578" s="418" t="n"/>
      <c r="R3578" s="418" t="inlineStr">
        <is>
          <t>YKT22-226</t>
        </is>
      </c>
      <c r="S3578" s="418" t="inlineStr"/>
      <c r="T3578" s="418">
        <f>R3578=S3578</f>
        <v/>
      </c>
      <c r="U3578" s="418">
        <f>AND(MONTH(F3578)=MONTH(Y3578), YEAR(F3578)=YEAR(Y3578))</f>
        <v/>
      </c>
      <c r="V3578" s="418">
        <f>AND(AC3578&lt;&gt;"", 'Company information'!D$4&lt;&gt;"", RIGHT(SUBSTITUTE(AC3578,"-",""),9)=RIGHT(SUBSTITUTE('Company information'!D$4,"-",""),9))</f>
        <v/>
      </c>
      <c r="W3578" s="418">
        <f>AI3578-I3578</f>
        <v/>
      </c>
      <c r="X3578" s="455" t="n"/>
      <c r="Y3578" s="417" t="n"/>
      <c r="Z3578" s="418" t="n"/>
      <c r="AA3578" s="418" t="n"/>
      <c r="AB3578" s="418" t="n"/>
      <c r="AC3578" s="418" t="n"/>
      <c r="AD3578" s="418" t="n"/>
      <c r="AE3578" s="455" t="n"/>
      <c r="AF3578" s="455" t="n"/>
      <c r="AG3578" s="455" t="n"/>
      <c r="AH3578" s="455" t="n"/>
      <c r="AI3578" s="455" t="n"/>
      <c r="AJ3578" s="455" t="n"/>
      <c r="AK3578" s="455" t="n"/>
      <c r="AL3578" s="455" t="n"/>
      <c r="AM3578" s="455" t="n"/>
      <c r="AN3578" s="455" t="n"/>
      <c r="AO3578" s="455" t="n"/>
      <c r="AP3578" s="455" t="n"/>
      <c r="AQ3578" s="455" t="n"/>
      <c r="AR3578" s="418" t="n"/>
      <c r="AS3578" s="418" t="n"/>
      <c r="AT3578" s="418" t="n"/>
    </row>
    <row r="3579">
      <c r="A3579" s="417" t="n">
        <v>3570</v>
      </c>
      <c r="B3579" s="418" t="inlineStr">
        <is>
          <t>Building Rental fee for Oct 2022</t>
        </is>
      </c>
      <c r="C3579" s="418" t="inlineStr">
        <is>
          <t>មេហ្គា លេបឹល &amp; ស្ទីកឃើរ (ខេមបូឌា)</t>
        </is>
      </c>
      <c r="D3579" s="418" t="inlineStr">
        <is>
          <t>L001-100185983</t>
        </is>
      </c>
      <c r="E3579" s="418" t="inlineStr">
        <is>
          <t>INV20221003</t>
        </is>
      </c>
      <c r="F3579" s="419" t="n">
        <v>44630</v>
      </c>
      <c r="G3579" s="420" t="n">
        <v>1419693</v>
      </c>
      <c r="H3579" s="418" t="n"/>
      <c r="I3579" s="455" t="n">
        <v>1419693</v>
      </c>
      <c r="J3579" s="418">
        <f>IF(L3579&lt;&gt;"",L3579,K3579)</f>
        <v/>
      </c>
      <c r="K3579" s="418">
        <f>IF(AND(T3579=TRUE, U3579=TRUE, V3579=TRUE), IF(W3579&lt;-0.05, "អនុញ្ញាត (អ្នកផ្គត់ផ្គង់ប្រកាសខ្វះ)", "បានប្រកាស (អនុញ្ញាត)"), IF(AND(T3579=FALSE, U3579=FALSE, V3579=FALSE), "ព្យួរទុក (មិនមានទិន្នន័យ)", "ប្រកាសខុស (ព្យួរទុក)"))</f>
        <v/>
      </c>
      <c r="L3579" s="418" t="inlineStr"/>
      <c r="M3579" s="418" t="inlineStr"/>
      <c r="N3579" s="455" t="n"/>
      <c r="O3579" s="455">
        <f>IF(W3579&lt;0,AI3579,I3579)</f>
        <v/>
      </c>
      <c r="P3579" s="455">
        <f>I3579-O3579</f>
        <v/>
      </c>
      <c r="Q3579" s="418" t="n"/>
      <c r="R3579" s="418" t="inlineStr">
        <is>
          <t>INV20221003</t>
        </is>
      </c>
      <c r="S3579" s="418" t="inlineStr"/>
      <c r="T3579" s="418">
        <f>R3579=S3579</f>
        <v/>
      </c>
      <c r="U3579" s="418">
        <f>AND(MONTH(F3579)=MONTH(Y3579), YEAR(F3579)=YEAR(Y3579))</f>
        <v/>
      </c>
      <c r="V3579" s="418">
        <f>AND(AC3579&lt;&gt;"", 'Company information'!D$4&lt;&gt;"", RIGHT(SUBSTITUTE(AC3579,"-",""),9)=RIGHT(SUBSTITUTE('Company information'!D$4,"-",""),9))</f>
        <v/>
      </c>
      <c r="W3579" s="418">
        <f>AI3579-I3579</f>
        <v/>
      </c>
      <c r="X3579" s="455" t="n"/>
      <c r="Y3579" s="417" t="n"/>
      <c r="Z3579" s="418" t="n"/>
      <c r="AA3579" s="418" t="n"/>
      <c r="AB3579" s="418" t="n"/>
      <c r="AC3579" s="418" t="n"/>
      <c r="AD3579" s="418" t="n"/>
      <c r="AE3579" s="455" t="n"/>
      <c r="AF3579" s="455" t="n"/>
      <c r="AG3579" s="455" t="n"/>
      <c r="AH3579" s="455" t="n"/>
      <c r="AI3579" s="455" t="n"/>
      <c r="AJ3579" s="455" t="n"/>
      <c r="AK3579" s="455" t="n"/>
      <c r="AL3579" s="455" t="n"/>
      <c r="AM3579" s="455" t="n"/>
      <c r="AN3579" s="455" t="n"/>
      <c r="AO3579" s="455" t="n"/>
      <c r="AP3579" s="455" t="n"/>
      <c r="AQ3579" s="455" t="n"/>
      <c r="AR3579" s="418" t="n"/>
      <c r="AS3579" s="418" t="n"/>
      <c r="AT3579" s="418" t="n"/>
    </row>
    <row r="3580">
      <c r="A3580" s="417" t="n">
        <v>3571</v>
      </c>
      <c r="B3580" s="418" t="inlineStr">
        <is>
          <t>Security Guard</t>
        </is>
      </c>
      <c r="C3580" s="418" t="inlineStr">
        <is>
          <t>អេសអេហ្វអាយ​ ស៊ីឃ្យួរឹធី ហ្វសស៍ អ៊ិនធើណេសិនណល ឯ.ក</t>
        </is>
      </c>
      <c r="D3580" s="418" t="inlineStr">
        <is>
          <t>K010-901908100</t>
        </is>
      </c>
      <c r="E3580" s="418" t="inlineStr">
        <is>
          <t>SFI2022/380</t>
        </is>
      </c>
      <c r="F3580" s="419" t="n">
        <v>44858</v>
      </c>
      <c r="G3580" s="420" t="n">
        <v>232120</v>
      </c>
      <c r="H3580" s="418" t="n"/>
      <c r="I3580" s="455" t="n">
        <v>232120</v>
      </c>
      <c r="J3580" s="418">
        <f>IF(L3580&lt;&gt;"",L3580,K3580)</f>
        <v/>
      </c>
      <c r="K3580" s="418">
        <f>IF(AND(T3580=TRUE, U3580=TRUE, V3580=TRUE), IF(W3580&lt;-0.05, "អនុញ្ញាត (អ្នកផ្គត់ផ្គង់ប្រកាសខ្វះ)", "បានប្រកាស (អនុញ្ញាត)"), IF(AND(T3580=FALSE, U3580=FALSE, V3580=FALSE), "ព្យួរទុក (មិនមានទិន្នន័យ)", "ប្រកាសខុស (ព្យួរទុក)"))</f>
        <v/>
      </c>
      <c r="L3580" s="418" t="inlineStr"/>
      <c r="M3580" s="418" t="inlineStr"/>
      <c r="N3580" s="455" t="n"/>
      <c r="O3580" s="455">
        <f>IF(W3580&lt;0,AI3580,I3580)</f>
        <v/>
      </c>
      <c r="P3580" s="455">
        <f>I3580-O3580</f>
        <v/>
      </c>
      <c r="Q3580" s="418" t="n"/>
      <c r="R3580" s="418" t="inlineStr">
        <is>
          <t>SFI2022/380</t>
        </is>
      </c>
      <c r="S3580" s="418" t="inlineStr"/>
      <c r="T3580" s="418">
        <f>R3580=S3580</f>
        <v/>
      </c>
      <c r="U3580" s="418">
        <f>AND(MONTH(F3580)=MONTH(Y3580), YEAR(F3580)=YEAR(Y3580))</f>
        <v/>
      </c>
      <c r="V3580" s="418">
        <f>AND(AC3580&lt;&gt;"", 'Company information'!D$4&lt;&gt;"", RIGHT(SUBSTITUTE(AC3580,"-",""),9)=RIGHT(SUBSTITUTE('Company information'!D$4,"-",""),9))</f>
        <v/>
      </c>
      <c r="W3580" s="418">
        <f>AI3580-I3580</f>
        <v/>
      </c>
      <c r="X3580" s="455" t="n"/>
      <c r="Y3580" s="417" t="n"/>
      <c r="Z3580" s="418" t="n"/>
      <c r="AA3580" s="418" t="n"/>
      <c r="AB3580" s="418" t="n"/>
      <c r="AC3580" s="418" t="n"/>
      <c r="AD3580" s="418" t="n"/>
      <c r="AE3580" s="455" t="n"/>
      <c r="AF3580" s="455" t="n"/>
      <c r="AG3580" s="455" t="n"/>
      <c r="AH3580" s="455" t="n"/>
      <c r="AI3580" s="455" t="n"/>
      <c r="AJ3580" s="455" t="n"/>
      <c r="AK3580" s="455" t="n"/>
      <c r="AL3580" s="455" t="n"/>
      <c r="AM3580" s="455" t="n"/>
      <c r="AN3580" s="455" t="n"/>
      <c r="AO3580" s="455" t="n"/>
      <c r="AP3580" s="455" t="n"/>
      <c r="AQ3580" s="455" t="n"/>
      <c r="AR3580" s="418" t="n"/>
      <c r="AS3580" s="418" t="n"/>
      <c r="AT3580" s="418" t="n"/>
    </row>
    <row r="3581">
      <c r="A3581" s="417" t="n">
        <v>3572</v>
      </c>
      <c r="B3581" s="418" t="inlineStr">
        <is>
          <t>Infrastructure Maintenance fee for Oct 2022</t>
        </is>
      </c>
      <c r="C3581" s="418" t="inlineStr">
        <is>
          <t>ភ្នំពេញ អេសអ៊ីហ្សិត ភីអិលស៊ី</t>
        </is>
      </c>
      <c r="D3581" s="418" t="inlineStr">
        <is>
          <t>L001-100046592</t>
        </is>
      </c>
      <c r="E3581" s="418" t="inlineStr">
        <is>
          <t>2022-05153</t>
        </is>
      </c>
      <c r="F3581" s="419" t="n">
        <v>44852</v>
      </c>
      <c r="G3581" s="420" t="n">
        <v>204333</v>
      </c>
      <c r="H3581" s="418" t="n"/>
      <c r="I3581" s="455" t="n">
        <v>204333</v>
      </c>
      <c r="J3581" s="418">
        <f>IF(L3581&lt;&gt;"",L3581,K3581)</f>
        <v/>
      </c>
      <c r="K3581" s="418">
        <f>IF(AND(T3581=TRUE, U3581=TRUE, V3581=TRUE), IF(W3581&lt;-0.05, "អនុញ្ញាត (អ្នកផ្គត់ផ្គង់ប្រកាសខ្វះ)", "បានប្រកាស (អនុញ្ញាត)"), IF(AND(T3581=FALSE, U3581=FALSE, V3581=FALSE), "ព្យួរទុក (មិនមានទិន្នន័យ)", "ប្រកាសខុស (ព្យួរទុក)"))</f>
        <v/>
      </c>
      <c r="L3581" s="418" t="inlineStr"/>
      <c r="M3581" s="418" t="inlineStr"/>
      <c r="N3581" s="455" t="n"/>
      <c r="O3581" s="455">
        <f>IF(W3581&lt;0,AI3581,I3581)</f>
        <v/>
      </c>
      <c r="P3581" s="455">
        <f>I3581-O3581</f>
        <v/>
      </c>
      <c r="Q3581" s="418" t="n"/>
      <c r="R3581" s="418" t="inlineStr">
        <is>
          <t>2022-05153</t>
        </is>
      </c>
      <c r="S3581" s="418" t="inlineStr"/>
      <c r="T3581" s="418">
        <f>R3581=S3581</f>
        <v/>
      </c>
      <c r="U3581" s="418">
        <f>AND(MONTH(F3581)=MONTH(Y3581), YEAR(F3581)=YEAR(Y3581))</f>
        <v/>
      </c>
      <c r="V3581" s="418">
        <f>AND(AC3581&lt;&gt;"", 'Company information'!D$4&lt;&gt;"", RIGHT(SUBSTITUTE(AC3581,"-",""),9)=RIGHT(SUBSTITUTE('Company information'!D$4,"-",""),9))</f>
        <v/>
      </c>
      <c r="W3581" s="418">
        <f>AI3581-I3581</f>
        <v/>
      </c>
      <c r="X3581" s="455" t="n"/>
      <c r="Y3581" s="417" t="n"/>
      <c r="Z3581" s="418" t="n"/>
      <c r="AA3581" s="418" t="n"/>
      <c r="AB3581" s="418" t="n"/>
      <c r="AC3581" s="418" t="n"/>
      <c r="AD3581" s="418" t="n"/>
      <c r="AE3581" s="455" t="n"/>
      <c r="AF3581" s="455" t="n"/>
      <c r="AG3581" s="455" t="n"/>
      <c r="AH3581" s="455" t="n"/>
      <c r="AI3581" s="455" t="n"/>
      <c r="AJ3581" s="455" t="n"/>
      <c r="AK3581" s="455" t="n"/>
      <c r="AL3581" s="455" t="n"/>
      <c r="AM3581" s="455" t="n"/>
      <c r="AN3581" s="455" t="n"/>
      <c r="AO3581" s="455" t="n"/>
      <c r="AP3581" s="455" t="n"/>
      <c r="AQ3581" s="455" t="n"/>
      <c r="AR3581" s="418" t="n"/>
      <c r="AS3581" s="418" t="n"/>
      <c r="AT3581" s="418" t="n"/>
    </row>
    <row r="3582">
      <c r="A3582" s="417" t="n">
        <v>3573</v>
      </c>
      <c r="B3582" s="418" t="inlineStr">
        <is>
          <t>Infrastructure Maintenance fee for Oct 2022</t>
        </is>
      </c>
      <c r="C3582" s="418" t="inlineStr">
        <is>
          <t>ភ្នំពេញ អេសអ៊ីហ្សិត ភីអិលស៊ី</t>
        </is>
      </c>
      <c r="D3582" s="418" t="inlineStr">
        <is>
          <t>L001-100046592</t>
        </is>
      </c>
      <c r="E3582" s="418" t="inlineStr">
        <is>
          <t>2022-05162</t>
        </is>
      </c>
      <c r="F3582" s="419" t="n">
        <v>44852</v>
      </c>
      <c r="G3582" s="420" t="n">
        <v>167824</v>
      </c>
      <c r="H3582" s="418" t="n"/>
      <c r="I3582" s="455" t="n">
        <v>167824</v>
      </c>
      <c r="J3582" s="418">
        <f>IF(L3582&lt;&gt;"",L3582,K3582)</f>
        <v/>
      </c>
      <c r="K3582" s="418">
        <f>IF(AND(T3582=TRUE, U3582=TRUE, V3582=TRUE), IF(W3582&lt;-0.05, "អនុញ្ញាត (អ្នកផ្គត់ផ្គង់ប្រកាសខ្វះ)", "បានប្រកាស (អនុញ្ញាត)"), IF(AND(T3582=FALSE, U3582=FALSE, V3582=FALSE), "ព្យួរទុក (មិនមានទិន្នន័យ)", "ប្រកាសខុស (ព្យួរទុក)"))</f>
        <v/>
      </c>
      <c r="L3582" s="418" t="inlineStr"/>
      <c r="M3582" s="418" t="inlineStr"/>
      <c r="N3582" s="455" t="n"/>
      <c r="O3582" s="455">
        <f>IF(W3582&lt;0,AI3582,I3582)</f>
        <v/>
      </c>
      <c r="P3582" s="455">
        <f>I3582-O3582</f>
        <v/>
      </c>
      <c r="Q3582" s="418" t="n"/>
      <c r="R3582" s="418" t="inlineStr">
        <is>
          <t>2022-05162</t>
        </is>
      </c>
      <c r="S3582" s="418" t="inlineStr"/>
      <c r="T3582" s="418">
        <f>R3582=S3582</f>
        <v/>
      </c>
      <c r="U3582" s="418">
        <f>AND(MONTH(F3582)=MONTH(Y3582), YEAR(F3582)=YEAR(Y3582))</f>
        <v/>
      </c>
      <c r="V3582" s="418">
        <f>AND(AC3582&lt;&gt;"", 'Company information'!D$4&lt;&gt;"", RIGHT(SUBSTITUTE(AC3582,"-",""),9)=RIGHT(SUBSTITUTE('Company information'!D$4,"-",""),9))</f>
        <v/>
      </c>
      <c r="W3582" s="418">
        <f>AI3582-I3582</f>
        <v/>
      </c>
      <c r="X3582" s="455" t="n"/>
      <c r="Y3582" s="417" t="n"/>
      <c r="Z3582" s="418" t="n"/>
      <c r="AA3582" s="418" t="n"/>
      <c r="AB3582" s="418" t="n"/>
      <c r="AC3582" s="418" t="n"/>
      <c r="AD3582" s="418" t="n"/>
      <c r="AE3582" s="455" t="n"/>
      <c r="AF3582" s="455" t="n"/>
      <c r="AG3582" s="455" t="n"/>
      <c r="AH3582" s="455" t="n"/>
      <c r="AI3582" s="455" t="n"/>
      <c r="AJ3582" s="455" t="n"/>
      <c r="AK3582" s="455" t="n"/>
      <c r="AL3582" s="455" t="n"/>
      <c r="AM3582" s="455" t="n"/>
      <c r="AN3582" s="455" t="n"/>
      <c r="AO3582" s="455" t="n"/>
      <c r="AP3582" s="455" t="n"/>
      <c r="AQ3582" s="455" t="n"/>
      <c r="AR3582" s="418" t="n"/>
      <c r="AS3582" s="418" t="n"/>
      <c r="AT3582" s="418" t="n"/>
    </row>
    <row r="3583">
      <c r="A3583" s="417" t="n">
        <v>3574</v>
      </c>
      <c r="B3583" s="418" t="inlineStr">
        <is>
          <t>Colors Box and Paper Card</t>
        </is>
      </c>
      <c r="C3583" s="418" t="inlineStr">
        <is>
          <t>វីង ចេង ភែកឃីជីង ឯ.ក</t>
        </is>
      </c>
      <c r="D3583" s="418" t="inlineStr">
        <is>
          <t>L001-902102915</t>
        </is>
      </c>
      <c r="E3583" s="418" t="inlineStr">
        <is>
          <t>TI0533</t>
        </is>
      </c>
      <c r="F3583" s="419" t="n">
        <v>44865</v>
      </c>
      <c r="G3583" s="420" t="n">
        <v>5879086</v>
      </c>
      <c r="H3583" s="418" t="n"/>
      <c r="I3583" s="455" t="n">
        <v>5879086</v>
      </c>
      <c r="J3583" s="418">
        <f>IF(L3583&lt;&gt;"",L3583,K3583)</f>
        <v/>
      </c>
      <c r="K3583" s="418">
        <f>IF(AND(T3583=TRUE, U3583=TRUE, V3583=TRUE), IF(W3583&lt;-0.05, "អនុញ្ញាត (អ្នកផ្គត់ផ្គង់ប្រកាសខ្វះ)", "បានប្រកាស (អនុញ្ញាត)"), IF(AND(T3583=FALSE, U3583=FALSE, V3583=FALSE), "ព្យួរទុក (មិនមានទិន្នន័យ)", "ប្រកាសខុស (ព្យួរទុក)"))</f>
        <v/>
      </c>
      <c r="L3583" s="418" t="inlineStr"/>
      <c r="M3583" s="418" t="inlineStr"/>
      <c r="N3583" s="455" t="n"/>
      <c r="O3583" s="455">
        <f>IF(W3583&lt;0,AI3583,I3583)</f>
        <v/>
      </c>
      <c r="P3583" s="455">
        <f>I3583-O3583</f>
        <v/>
      </c>
      <c r="Q3583" s="418" t="n"/>
      <c r="R3583" s="418" t="inlineStr">
        <is>
          <t>TI0533</t>
        </is>
      </c>
      <c r="S3583" s="418" t="inlineStr"/>
      <c r="T3583" s="418">
        <f>R3583=S3583</f>
        <v/>
      </c>
      <c r="U3583" s="418">
        <f>AND(MONTH(F3583)=MONTH(Y3583), YEAR(F3583)=YEAR(Y3583))</f>
        <v/>
      </c>
      <c r="V3583" s="418">
        <f>AND(AC3583&lt;&gt;"", 'Company information'!D$4&lt;&gt;"", RIGHT(SUBSTITUTE(AC3583,"-",""),9)=RIGHT(SUBSTITUTE('Company information'!D$4,"-",""),9))</f>
        <v/>
      </c>
      <c r="W3583" s="418">
        <f>AI3583-I3583</f>
        <v/>
      </c>
      <c r="X3583" s="455" t="n"/>
      <c r="Y3583" s="417" t="n"/>
      <c r="Z3583" s="418" t="n"/>
      <c r="AA3583" s="418" t="n"/>
      <c r="AB3583" s="418" t="n"/>
      <c r="AC3583" s="418" t="n"/>
      <c r="AD3583" s="418" t="n"/>
      <c r="AE3583" s="455" t="n"/>
      <c r="AF3583" s="455" t="n"/>
      <c r="AG3583" s="455" t="n"/>
      <c r="AH3583" s="455" t="n"/>
      <c r="AI3583" s="455" t="n"/>
      <c r="AJ3583" s="455" t="n"/>
      <c r="AK3583" s="455" t="n"/>
      <c r="AL3583" s="455" t="n"/>
      <c r="AM3583" s="455" t="n"/>
      <c r="AN3583" s="455" t="n"/>
      <c r="AO3583" s="455" t="n"/>
      <c r="AP3583" s="455" t="n"/>
      <c r="AQ3583" s="455" t="n"/>
      <c r="AR3583" s="418" t="n"/>
      <c r="AS3583" s="418" t="n"/>
      <c r="AT3583" s="418" t="n"/>
    </row>
    <row r="3584">
      <c r="A3584" s="417" t="n">
        <v>3575</v>
      </c>
      <c r="B3584" s="418" t="inlineStr">
        <is>
          <t>Cartons</t>
        </is>
      </c>
      <c r="C3584" s="418" t="inlineStr">
        <is>
          <t>ស៊ីងហ្គាពួរ កាតុង (ខេមបូឌា)</t>
        </is>
      </c>
      <c r="D3584" s="418" t="inlineStr">
        <is>
          <t>L001-100121322</t>
        </is>
      </c>
      <c r="E3584" s="418" t="inlineStr">
        <is>
          <t>V0019971</t>
        </is>
      </c>
      <c r="F3584" s="419" t="n">
        <v>44571</v>
      </c>
      <c r="G3584" s="420" t="n">
        <v>518912</v>
      </c>
      <c r="H3584" s="418" t="n"/>
      <c r="I3584" s="455" t="n">
        <v>518912</v>
      </c>
      <c r="J3584" s="418">
        <f>IF(L3584&lt;&gt;"",L3584,K3584)</f>
        <v/>
      </c>
      <c r="K3584" s="418">
        <f>IF(AND(T3584=TRUE, U3584=TRUE, V3584=TRUE), IF(W3584&lt;-0.05, "អនុញ្ញាត (អ្នកផ្គត់ផ្គង់ប្រកាសខ្វះ)", "បានប្រកាស (អនុញ្ញាត)"), IF(AND(T3584=FALSE, U3584=FALSE, V3584=FALSE), "ព្យួរទុក (មិនមានទិន្នន័យ)", "ប្រកាសខុស (ព្យួរទុក)"))</f>
        <v/>
      </c>
      <c r="L3584" s="418" t="inlineStr"/>
      <c r="M3584" s="418" t="inlineStr"/>
      <c r="N3584" s="455" t="n"/>
      <c r="O3584" s="455">
        <f>IF(W3584&lt;0,AI3584,I3584)</f>
        <v/>
      </c>
      <c r="P3584" s="455">
        <f>I3584-O3584</f>
        <v/>
      </c>
      <c r="Q3584" s="418" t="n"/>
      <c r="R3584" s="418" t="inlineStr">
        <is>
          <t>V0019971</t>
        </is>
      </c>
      <c r="S3584" s="418" t="inlineStr"/>
      <c r="T3584" s="418">
        <f>R3584=S3584</f>
        <v/>
      </c>
      <c r="U3584" s="418">
        <f>AND(MONTH(F3584)=MONTH(Y3584), YEAR(F3584)=YEAR(Y3584))</f>
        <v/>
      </c>
      <c r="V3584" s="418">
        <f>AND(AC3584&lt;&gt;"", 'Company information'!D$4&lt;&gt;"", RIGHT(SUBSTITUTE(AC3584,"-",""),9)=RIGHT(SUBSTITUTE('Company information'!D$4,"-",""),9))</f>
        <v/>
      </c>
      <c r="W3584" s="418">
        <f>AI3584-I3584</f>
        <v/>
      </c>
      <c r="X3584" s="455" t="n"/>
      <c r="Y3584" s="417" t="n"/>
      <c r="Z3584" s="418" t="n"/>
      <c r="AA3584" s="418" t="n"/>
      <c r="AB3584" s="418" t="n"/>
      <c r="AC3584" s="418" t="n"/>
      <c r="AD3584" s="418" t="n"/>
      <c r="AE3584" s="455" t="n"/>
      <c r="AF3584" s="455" t="n"/>
      <c r="AG3584" s="455" t="n"/>
      <c r="AH3584" s="455" t="n"/>
      <c r="AI3584" s="455" t="n"/>
      <c r="AJ3584" s="455" t="n"/>
      <c r="AK3584" s="455" t="n"/>
      <c r="AL3584" s="455" t="n"/>
      <c r="AM3584" s="455" t="n"/>
      <c r="AN3584" s="455" t="n"/>
      <c r="AO3584" s="455" t="n"/>
      <c r="AP3584" s="455" t="n"/>
      <c r="AQ3584" s="455" t="n"/>
      <c r="AR3584" s="418" t="n"/>
      <c r="AS3584" s="418" t="n"/>
      <c r="AT3584" s="418" t="n"/>
    </row>
    <row r="3585">
      <c r="A3585" s="417" t="n">
        <v>3576</v>
      </c>
      <c r="B3585" s="418" t="inlineStr">
        <is>
          <t>Cartons</t>
        </is>
      </c>
      <c r="C3585" s="418" t="inlineStr">
        <is>
          <t>ស៊ីងហ្គាពួរ កាតុង (ខេមបូឌា)</t>
        </is>
      </c>
      <c r="D3585" s="418" t="inlineStr">
        <is>
          <t>L001-100121322</t>
        </is>
      </c>
      <c r="E3585" s="418" t="inlineStr">
        <is>
          <t>V0019981</t>
        </is>
      </c>
      <c r="F3585" s="419" t="n">
        <v>44661</v>
      </c>
      <c r="G3585" s="420" t="n">
        <v>72189</v>
      </c>
      <c r="H3585" s="418" t="n"/>
      <c r="I3585" s="455" t="n">
        <v>72189</v>
      </c>
      <c r="J3585" s="418">
        <f>IF(L3585&lt;&gt;"",L3585,K3585)</f>
        <v/>
      </c>
      <c r="K3585" s="418">
        <f>IF(AND(T3585=TRUE, U3585=TRUE, V3585=TRUE), IF(W3585&lt;-0.05, "អនុញ្ញាត (អ្នកផ្គត់ផ្គង់ប្រកាសខ្វះ)", "បានប្រកាស (អនុញ្ញាត)"), IF(AND(T3585=FALSE, U3585=FALSE, V3585=FALSE), "ព្យួរទុក (មិនមានទិន្នន័យ)", "ប្រកាសខុស (ព្យួរទុក)"))</f>
        <v/>
      </c>
      <c r="L3585" s="418" t="inlineStr"/>
      <c r="M3585" s="418" t="inlineStr"/>
      <c r="N3585" s="455" t="n"/>
      <c r="O3585" s="455">
        <f>IF(W3585&lt;0,AI3585,I3585)</f>
        <v/>
      </c>
      <c r="P3585" s="455">
        <f>I3585-O3585</f>
        <v/>
      </c>
      <c r="Q3585" s="418" t="n"/>
      <c r="R3585" s="418" t="inlineStr">
        <is>
          <t>V0019981</t>
        </is>
      </c>
      <c r="S3585" s="418" t="inlineStr"/>
      <c r="T3585" s="418">
        <f>R3585=S3585</f>
        <v/>
      </c>
      <c r="U3585" s="418">
        <f>AND(MONTH(F3585)=MONTH(Y3585), YEAR(F3585)=YEAR(Y3585))</f>
        <v/>
      </c>
      <c r="V3585" s="418">
        <f>AND(AC3585&lt;&gt;"", 'Company information'!D$4&lt;&gt;"", RIGHT(SUBSTITUTE(AC3585,"-",""),9)=RIGHT(SUBSTITUTE('Company information'!D$4,"-",""),9))</f>
        <v/>
      </c>
      <c r="W3585" s="418">
        <f>AI3585-I3585</f>
        <v/>
      </c>
      <c r="X3585" s="455" t="n"/>
      <c r="Y3585" s="417" t="n"/>
      <c r="Z3585" s="418" t="n"/>
      <c r="AA3585" s="418" t="n"/>
      <c r="AB3585" s="418" t="n"/>
      <c r="AC3585" s="418" t="n"/>
      <c r="AD3585" s="418" t="n"/>
      <c r="AE3585" s="455" t="n"/>
      <c r="AF3585" s="455" t="n"/>
      <c r="AG3585" s="455" t="n"/>
      <c r="AH3585" s="455" t="n"/>
      <c r="AI3585" s="455" t="n"/>
      <c r="AJ3585" s="455" t="n"/>
      <c r="AK3585" s="455" t="n"/>
      <c r="AL3585" s="455" t="n"/>
      <c r="AM3585" s="455" t="n"/>
      <c r="AN3585" s="455" t="n"/>
      <c r="AO3585" s="455" t="n"/>
      <c r="AP3585" s="455" t="n"/>
      <c r="AQ3585" s="455" t="n"/>
      <c r="AR3585" s="418" t="n"/>
      <c r="AS3585" s="418" t="n"/>
      <c r="AT3585" s="418" t="n"/>
    </row>
    <row r="3586">
      <c r="A3586" s="417" t="n">
        <v>3577</v>
      </c>
      <c r="B3586" s="418" t="inlineStr">
        <is>
          <t>Cartons</t>
        </is>
      </c>
      <c r="C3586" s="418" t="inlineStr">
        <is>
          <t>ស៊ីងហ្គាពួរ កាតុង (ខេមបូឌា)</t>
        </is>
      </c>
      <c r="D3586" s="418" t="inlineStr">
        <is>
          <t>L001-100121322</t>
        </is>
      </c>
      <c r="E3586" s="418" t="inlineStr">
        <is>
          <t>V0020027</t>
        </is>
      </c>
      <c r="F3586" s="419" t="n">
        <v>44752</v>
      </c>
      <c r="G3586" s="420" t="n">
        <v>665529</v>
      </c>
      <c r="H3586" s="418" t="n"/>
      <c r="I3586" s="455" t="n">
        <v>665529</v>
      </c>
      <c r="J3586" s="418">
        <f>IF(L3586&lt;&gt;"",L3586,K3586)</f>
        <v/>
      </c>
      <c r="K3586" s="418">
        <f>IF(AND(T3586=TRUE, U3586=TRUE, V3586=TRUE), IF(W3586&lt;-0.05, "អនុញ្ញាត (អ្នកផ្គត់ផ្គង់ប្រកាសខ្វះ)", "បានប្រកាស (អនុញ្ញាត)"), IF(AND(T3586=FALSE, U3586=FALSE, V3586=FALSE), "ព្យួរទុក (មិនមានទិន្នន័យ)", "ប្រកាសខុស (ព្យួរទុក)"))</f>
        <v/>
      </c>
      <c r="L3586" s="418" t="inlineStr"/>
      <c r="M3586" s="418" t="inlineStr"/>
      <c r="N3586" s="455" t="n"/>
      <c r="O3586" s="455">
        <f>IF(W3586&lt;0,AI3586,I3586)</f>
        <v/>
      </c>
      <c r="P3586" s="455">
        <f>I3586-O3586</f>
        <v/>
      </c>
      <c r="Q3586" s="418" t="n"/>
      <c r="R3586" s="418" t="inlineStr">
        <is>
          <t>V0020027</t>
        </is>
      </c>
      <c r="S3586" s="418" t="inlineStr"/>
      <c r="T3586" s="418">
        <f>R3586=S3586</f>
        <v/>
      </c>
      <c r="U3586" s="418">
        <f>AND(MONTH(F3586)=MONTH(Y3586), YEAR(F3586)=YEAR(Y3586))</f>
        <v/>
      </c>
      <c r="V3586" s="418">
        <f>AND(AC3586&lt;&gt;"", 'Company information'!D$4&lt;&gt;"", RIGHT(SUBSTITUTE(AC3586,"-",""),9)=RIGHT(SUBSTITUTE('Company information'!D$4,"-",""),9))</f>
        <v/>
      </c>
      <c r="W3586" s="418">
        <f>AI3586-I3586</f>
        <v/>
      </c>
      <c r="X3586" s="455" t="n"/>
      <c r="Y3586" s="417" t="n"/>
      <c r="Z3586" s="418" t="n"/>
      <c r="AA3586" s="418" t="n"/>
      <c r="AB3586" s="418" t="n"/>
      <c r="AC3586" s="418" t="n"/>
      <c r="AD3586" s="418" t="n"/>
      <c r="AE3586" s="455" t="n"/>
      <c r="AF3586" s="455" t="n"/>
      <c r="AG3586" s="455" t="n"/>
      <c r="AH3586" s="455" t="n"/>
      <c r="AI3586" s="455" t="n"/>
      <c r="AJ3586" s="455" t="n"/>
      <c r="AK3586" s="455" t="n"/>
      <c r="AL3586" s="455" t="n"/>
      <c r="AM3586" s="455" t="n"/>
      <c r="AN3586" s="455" t="n"/>
      <c r="AO3586" s="455" t="n"/>
      <c r="AP3586" s="455" t="n"/>
      <c r="AQ3586" s="455" t="n"/>
      <c r="AR3586" s="418" t="n"/>
      <c r="AS3586" s="418" t="n"/>
      <c r="AT3586" s="418" t="n"/>
    </row>
    <row r="3587">
      <c r="A3587" s="417" t="n">
        <v>3578</v>
      </c>
      <c r="B3587" s="418" t="inlineStr">
        <is>
          <t>Cartons</t>
        </is>
      </c>
      <c r="C3587" s="418" t="inlineStr">
        <is>
          <t>ស៊ីងហ្គាពួរ កាតុង (ខេមបូឌា)</t>
        </is>
      </c>
      <c r="D3587" s="418" t="inlineStr">
        <is>
          <t>L001-100121322</t>
        </is>
      </c>
      <c r="E3587" s="418" t="inlineStr">
        <is>
          <t>V0020044</t>
        </is>
      </c>
      <c r="F3587" s="419" t="n">
        <v>44844</v>
      </c>
      <c r="G3587" s="420" t="n">
        <v>274275</v>
      </c>
      <c r="H3587" s="418" t="n"/>
      <c r="I3587" s="455" t="n">
        <v>274275</v>
      </c>
      <c r="J3587" s="418">
        <f>IF(L3587&lt;&gt;"",L3587,K3587)</f>
        <v/>
      </c>
      <c r="K3587" s="418">
        <f>IF(AND(T3587=TRUE, U3587=TRUE, V3587=TRUE), IF(W3587&lt;-0.05, "អនុញ្ញាត (អ្នកផ្គត់ផ្គង់ប្រកាសខ្វះ)", "បានប្រកាស (អនុញ្ញាត)"), IF(AND(T3587=FALSE, U3587=FALSE, V3587=FALSE), "ព្យួរទុក (មិនមានទិន្នន័យ)", "ប្រកាសខុស (ព្យួរទុក)"))</f>
        <v/>
      </c>
      <c r="L3587" s="418" t="inlineStr"/>
      <c r="M3587" s="418" t="inlineStr"/>
      <c r="N3587" s="455" t="n"/>
      <c r="O3587" s="455">
        <f>IF(W3587&lt;0,AI3587,I3587)</f>
        <v/>
      </c>
      <c r="P3587" s="455">
        <f>I3587-O3587</f>
        <v/>
      </c>
      <c r="Q3587" s="418" t="n"/>
      <c r="R3587" s="418" t="inlineStr">
        <is>
          <t>V0020044</t>
        </is>
      </c>
      <c r="S3587" s="418" t="inlineStr"/>
      <c r="T3587" s="418">
        <f>R3587=S3587</f>
        <v/>
      </c>
      <c r="U3587" s="418">
        <f>AND(MONTH(F3587)=MONTH(Y3587), YEAR(F3587)=YEAR(Y3587))</f>
        <v/>
      </c>
      <c r="V3587" s="418">
        <f>AND(AC3587&lt;&gt;"", 'Company information'!D$4&lt;&gt;"", RIGHT(SUBSTITUTE(AC3587,"-",""),9)=RIGHT(SUBSTITUTE('Company information'!D$4,"-",""),9))</f>
        <v/>
      </c>
      <c r="W3587" s="418">
        <f>AI3587-I3587</f>
        <v/>
      </c>
      <c r="X3587" s="455" t="n"/>
      <c r="Y3587" s="417" t="n"/>
      <c r="Z3587" s="418" t="n"/>
      <c r="AA3587" s="418" t="n"/>
      <c r="AB3587" s="418" t="n"/>
      <c r="AC3587" s="418" t="n"/>
      <c r="AD3587" s="418" t="n"/>
      <c r="AE3587" s="455" t="n"/>
      <c r="AF3587" s="455" t="n"/>
      <c r="AG3587" s="455" t="n"/>
      <c r="AH3587" s="455" t="n"/>
      <c r="AI3587" s="455" t="n"/>
      <c r="AJ3587" s="455" t="n"/>
      <c r="AK3587" s="455" t="n"/>
      <c r="AL3587" s="455" t="n"/>
      <c r="AM3587" s="455" t="n"/>
      <c r="AN3587" s="455" t="n"/>
      <c r="AO3587" s="455" t="n"/>
      <c r="AP3587" s="455" t="n"/>
      <c r="AQ3587" s="455" t="n"/>
      <c r="AR3587" s="418" t="n"/>
      <c r="AS3587" s="418" t="n"/>
      <c r="AT3587" s="418" t="n"/>
    </row>
    <row r="3588">
      <c r="A3588" s="417" t="n">
        <v>3579</v>
      </c>
      <c r="B3588" s="418" t="inlineStr">
        <is>
          <t>Cartons</t>
        </is>
      </c>
      <c r="C3588" s="418" t="inlineStr">
        <is>
          <t>ស៊ីងហ្គាពួរ កាតុង (ខេមបូឌា)</t>
        </is>
      </c>
      <c r="D3588" s="418" t="inlineStr">
        <is>
          <t>L001-100121322</t>
        </is>
      </c>
      <c r="E3588" s="418" t="inlineStr">
        <is>
          <t>V0020101</t>
        </is>
      </c>
      <c r="F3588" s="419" t="n">
        <v>44853</v>
      </c>
      <c r="G3588" s="420" t="n">
        <v>503739</v>
      </c>
      <c r="H3588" s="418" t="n"/>
      <c r="I3588" s="455" t="n">
        <v>503739</v>
      </c>
      <c r="J3588" s="418">
        <f>IF(L3588&lt;&gt;"",L3588,K3588)</f>
        <v/>
      </c>
      <c r="K3588" s="418">
        <f>IF(AND(T3588=TRUE, U3588=TRUE, V3588=TRUE), IF(W3588&lt;-0.05, "អនុញ្ញាត (អ្នកផ្គត់ផ្គង់ប្រកាសខ្វះ)", "បានប្រកាស (អនុញ្ញាត)"), IF(AND(T3588=FALSE, U3588=FALSE, V3588=FALSE), "ព្យួរទុក (មិនមានទិន្នន័យ)", "ប្រកាសខុស (ព្យួរទុក)"))</f>
        <v/>
      </c>
      <c r="L3588" s="418" t="inlineStr"/>
      <c r="M3588" s="418" t="inlineStr"/>
      <c r="N3588" s="455" t="n"/>
      <c r="O3588" s="455">
        <f>IF(W3588&lt;0,AI3588,I3588)</f>
        <v/>
      </c>
      <c r="P3588" s="455">
        <f>I3588-O3588</f>
        <v/>
      </c>
      <c r="Q3588" s="418" t="n"/>
      <c r="R3588" s="418" t="inlineStr">
        <is>
          <t>V0020101</t>
        </is>
      </c>
      <c r="S3588" s="418" t="inlineStr"/>
      <c r="T3588" s="418">
        <f>R3588=S3588</f>
        <v/>
      </c>
      <c r="U3588" s="418">
        <f>AND(MONTH(F3588)=MONTH(Y3588), YEAR(F3588)=YEAR(Y3588))</f>
        <v/>
      </c>
      <c r="V3588" s="418">
        <f>AND(AC3588&lt;&gt;"", 'Company information'!D$4&lt;&gt;"", RIGHT(SUBSTITUTE(AC3588,"-",""),9)=RIGHT(SUBSTITUTE('Company information'!D$4,"-",""),9))</f>
        <v/>
      </c>
      <c r="W3588" s="418">
        <f>AI3588-I3588</f>
        <v/>
      </c>
      <c r="X3588" s="455" t="n"/>
      <c r="Y3588" s="417" t="n"/>
      <c r="Z3588" s="418" t="n"/>
      <c r="AA3588" s="418" t="n"/>
      <c r="AB3588" s="418" t="n"/>
      <c r="AC3588" s="418" t="n"/>
      <c r="AD3588" s="418" t="n"/>
      <c r="AE3588" s="455" t="n"/>
      <c r="AF3588" s="455" t="n"/>
      <c r="AG3588" s="455" t="n"/>
      <c r="AH3588" s="455" t="n"/>
      <c r="AI3588" s="455" t="n"/>
      <c r="AJ3588" s="455" t="n"/>
      <c r="AK3588" s="455" t="n"/>
      <c r="AL3588" s="455" t="n"/>
      <c r="AM3588" s="455" t="n"/>
      <c r="AN3588" s="455" t="n"/>
      <c r="AO3588" s="455" t="n"/>
      <c r="AP3588" s="455" t="n"/>
      <c r="AQ3588" s="455" t="n"/>
      <c r="AR3588" s="418" t="n"/>
      <c r="AS3588" s="418" t="n"/>
      <c r="AT3588" s="418" t="n"/>
    </row>
    <row r="3589">
      <c r="A3589" s="417" t="n">
        <v>3580</v>
      </c>
      <c r="B3589" s="418" t="inlineStr">
        <is>
          <t>Cartons</t>
        </is>
      </c>
      <c r="C3589" s="418" t="inlineStr">
        <is>
          <t>ស៊ីងហ្គាពួរ កាតុង (ខេមបូឌា)</t>
        </is>
      </c>
      <c r="D3589" s="418" t="inlineStr">
        <is>
          <t>L001-100121322</t>
        </is>
      </c>
      <c r="E3589" s="418" t="inlineStr">
        <is>
          <t>V0020102</t>
        </is>
      </c>
      <c r="F3589" s="419" t="n">
        <v>44853</v>
      </c>
      <c r="G3589" s="420" t="n">
        <v>503739</v>
      </c>
      <c r="H3589" s="418" t="n"/>
      <c r="I3589" s="455" t="n">
        <v>503739</v>
      </c>
      <c r="J3589" s="418">
        <f>IF(L3589&lt;&gt;"",L3589,K3589)</f>
        <v/>
      </c>
      <c r="K3589" s="418">
        <f>IF(AND(T3589=TRUE, U3589=TRUE, V3589=TRUE), IF(W3589&lt;-0.05, "អនុញ្ញាត (អ្នកផ្គត់ផ្គង់ប្រកាសខ្វះ)", "បានប្រកាស (អនុញ្ញាត)"), IF(AND(T3589=FALSE, U3589=FALSE, V3589=FALSE), "ព្យួរទុក (មិនមានទិន្នន័យ)", "ប្រកាសខុស (ព្យួរទុក)"))</f>
        <v/>
      </c>
      <c r="L3589" s="418" t="inlineStr"/>
      <c r="M3589" s="418" t="inlineStr"/>
      <c r="N3589" s="455" t="n"/>
      <c r="O3589" s="455">
        <f>IF(W3589&lt;0,AI3589,I3589)</f>
        <v/>
      </c>
      <c r="P3589" s="455">
        <f>I3589-O3589</f>
        <v/>
      </c>
      <c r="Q3589" s="418" t="n"/>
      <c r="R3589" s="418" t="inlineStr">
        <is>
          <t>V0020102</t>
        </is>
      </c>
      <c r="S3589" s="418" t="inlineStr"/>
      <c r="T3589" s="418">
        <f>R3589=S3589</f>
        <v/>
      </c>
      <c r="U3589" s="418">
        <f>AND(MONTH(F3589)=MONTH(Y3589), YEAR(F3589)=YEAR(Y3589))</f>
        <v/>
      </c>
      <c r="V3589" s="418">
        <f>AND(AC3589&lt;&gt;"", 'Company information'!D$4&lt;&gt;"", RIGHT(SUBSTITUTE(AC3589,"-",""),9)=RIGHT(SUBSTITUTE('Company information'!D$4,"-",""),9))</f>
        <v/>
      </c>
      <c r="W3589" s="418">
        <f>AI3589-I3589</f>
        <v/>
      </c>
      <c r="X3589" s="455" t="n"/>
      <c r="Y3589" s="417" t="n"/>
      <c r="Z3589" s="418" t="n"/>
      <c r="AA3589" s="418" t="n"/>
      <c r="AB3589" s="418" t="n"/>
      <c r="AC3589" s="418" t="n"/>
      <c r="AD3589" s="418" t="n"/>
      <c r="AE3589" s="455" t="n"/>
      <c r="AF3589" s="455" t="n"/>
      <c r="AG3589" s="455" t="n"/>
      <c r="AH3589" s="455" t="n"/>
      <c r="AI3589" s="455" t="n"/>
      <c r="AJ3589" s="455" t="n"/>
      <c r="AK3589" s="455" t="n"/>
      <c r="AL3589" s="455" t="n"/>
      <c r="AM3589" s="455" t="n"/>
      <c r="AN3589" s="455" t="n"/>
      <c r="AO3589" s="455" t="n"/>
      <c r="AP3589" s="455" t="n"/>
      <c r="AQ3589" s="455" t="n"/>
      <c r="AR3589" s="418" t="n"/>
      <c r="AS3589" s="418" t="n"/>
      <c r="AT3589" s="418" t="n"/>
    </row>
    <row r="3590">
      <c r="A3590" s="417" t="n">
        <v>3581</v>
      </c>
      <c r="B3590" s="418" t="inlineStr">
        <is>
          <t>Cartons</t>
        </is>
      </c>
      <c r="C3590" s="418" t="inlineStr">
        <is>
          <t>ស៊ីងហ្គាពួរ កាតុង (ខេមបូឌា)</t>
        </is>
      </c>
      <c r="D3590" s="418" t="inlineStr">
        <is>
          <t>L001-100121322</t>
        </is>
      </c>
      <c r="E3590" s="418" t="inlineStr">
        <is>
          <t>V0020121</t>
        </is>
      </c>
      <c r="F3590" s="419" t="n">
        <v>44854</v>
      </c>
      <c r="G3590" s="420" t="n">
        <v>72037</v>
      </c>
      <c r="H3590" s="418" t="n"/>
      <c r="I3590" s="455" t="n">
        <v>72037</v>
      </c>
      <c r="J3590" s="418">
        <f>IF(L3590&lt;&gt;"",L3590,K3590)</f>
        <v/>
      </c>
      <c r="K3590" s="418">
        <f>IF(AND(T3590=TRUE, U3590=TRUE, V3590=TRUE), IF(W3590&lt;-0.05, "អនុញ្ញាត (អ្នកផ្គត់ផ្គង់ប្រកាសខ្វះ)", "បានប្រកាស (អនុញ្ញាត)"), IF(AND(T3590=FALSE, U3590=FALSE, V3590=FALSE), "ព្យួរទុក (មិនមានទិន្នន័យ)", "ប្រកាសខុស (ព្យួរទុក)"))</f>
        <v/>
      </c>
      <c r="L3590" s="418" t="inlineStr"/>
      <c r="M3590" s="418" t="inlineStr"/>
      <c r="N3590" s="455" t="n"/>
      <c r="O3590" s="455">
        <f>IF(W3590&lt;0,AI3590,I3590)</f>
        <v/>
      </c>
      <c r="P3590" s="455">
        <f>I3590-O3590</f>
        <v/>
      </c>
      <c r="Q3590" s="418" t="n"/>
      <c r="R3590" s="418" t="inlineStr">
        <is>
          <t>V0020121</t>
        </is>
      </c>
      <c r="S3590" s="418" t="inlineStr"/>
      <c r="T3590" s="418">
        <f>R3590=S3590</f>
        <v/>
      </c>
      <c r="U3590" s="418">
        <f>AND(MONTH(F3590)=MONTH(Y3590), YEAR(F3590)=YEAR(Y3590))</f>
        <v/>
      </c>
      <c r="V3590" s="418">
        <f>AND(AC3590&lt;&gt;"", 'Company information'!D$4&lt;&gt;"", RIGHT(SUBSTITUTE(AC3590,"-",""),9)=RIGHT(SUBSTITUTE('Company information'!D$4,"-",""),9))</f>
        <v/>
      </c>
      <c r="W3590" s="418">
        <f>AI3590-I3590</f>
        <v/>
      </c>
      <c r="X3590" s="455" t="n"/>
      <c r="Y3590" s="417" t="n"/>
      <c r="Z3590" s="418" t="n"/>
      <c r="AA3590" s="418" t="n"/>
      <c r="AB3590" s="418" t="n"/>
      <c r="AC3590" s="418" t="n"/>
      <c r="AD3590" s="418" t="n"/>
      <c r="AE3590" s="455" t="n"/>
      <c r="AF3590" s="455" t="n"/>
      <c r="AG3590" s="455" t="n"/>
      <c r="AH3590" s="455" t="n"/>
      <c r="AI3590" s="455" t="n"/>
      <c r="AJ3590" s="455" t="n"/>
      <c r="AK3590" s="455" t="n"/>
      <c r="AL3590" s="455" t="n"/>
      <c r="AM3590" s="455" t="n"/>
      <c r="AN3590" s="455" t="n"/>
      <c r="AO3590" s="455" t="n"/>
      <c r="AP3590" s="455" t="n"/>
      <c r="AQ3590" s="455" t="n"/>
      <c r="AR3590" s="418" t="n"/>
      <c r="AS3590" s="418" t="n"/>
      <c r="AT3590" s="418" t="n"/>
    </row>
    <row r="3591">
      <c r="A3591" s="417" t="n">
        <v>3582</v>
      </c>
      <c r="B3591" s="418" t="inlineStr">
        <is>
          <t>Cartons</t>
        </is>
      </c>
      <c r="C3591" s="418" t="inlineStr">
        <is>
          <t>ស៊ីងហ្គាពួរ កាតុង (ខេមបូឌា)</t>
        </is>
      </c>
      <c r="D3591" s="418" t="inlineStr">
        <is>
          <t>L001-100121322</t>
        </is>
      </c>
      <c r="E3591" s="418" t="inlineStr">
        <is>
          <t>V0020122</t>
        </is>
      </c>
      <c r="F3591" s="419" t="n">
        <v>44854</v>
      </c>
      <c r="G3591" s="420" t="n">
        <v>29549</v>
      </c>
      <c r="H3591" s="418" t="n"/>
      <c r="I3591" s="455" t="n">
        <v>29549</v>
      </c>
      <c r="J3591" s="418">
        <f>IF(L3591&lt;&gt;"",L3591,K3591)</f>
        <v/>
      </c>
      <c r="K3591" s="418">
        <f>IF(AND(T3591=TRUE, U3591=TRUE, V3591=TRUE), IF(W3591&lt;-0.05, "អនុញ្ញាត (អ្នកផ្គត់ផ្គង់ប្រកាសខ្វះ)", "បានប្រកាស (អនុញ្ញាត)"), IF(AND(T3591=FALSE, U3591=FALSE, V3591=FALSE), "ព្យួរទុក (មិនមានទិន្នន័យ)", "ប្រកាសខុស (ព្យួរទុក)"))</f>
        <v/>
      </c>
      <c r="L3591" s="418" t="inlineStr"/>
      <c r="M3591" s="418" t="inlineStr"/>
      <c r="N3591" s="455" t="n"/>
      <c r="O3591" s="455">
        <f>IF(W3591&lt;0,AI3591,I3591)</f>
        <v/>
      </c>
      <c r="P3591" s="455">
        <f>I3591-O3591</f>
        <v/>
      </c>
      <c r="Q3591" s="418" t="n"/>
      <c r="R3591" s="418" t="inlineStr">
        <is>
          <t>V0020122</t>
        </is>
      </c>
      <c r="S3591" s="418" t="inlineStr"/>
      <c r="T3591" s="418">
        <f>R3591=S3591</f>
        <v/>
      </c>
      <c r="U3591" s="418">
        <f>AND(MONTH(F3591)=MONTH(Y3591), YEAR(F3591)=YEAR(Y3591))</f>
        <v/>
      </c>
      <c r="V3591" s="418">
        <f>AND(AC3591&lt;&gt;"", 'Company information'!D$4&lt;&gt;"", RIGHT(SUBSTITUTE(AC3591,"-",""),9)=RIGHT(SUBSTITUTE('Company information'!D$4,"-",""),9))</f>
        <v/>
      </c>
      <c r="W3591" s="418">
        <f>AI3591-I3591</f>
        <v/>
      </c>
      <c r="X3591" s="455" t="n"/>
      <c r="Y3591" s="417" t="n"/>
      <c r="Z3591" s="418" t="n"/>
      <c r="AA3591" s="418" t="n"/>
      <c r="AB3591" s="418" t="n"/>
      <c r="AC3591" s="418" t="n"/>
      <c r="AD3591" s="418" t="n"/>
      <c r="AE3591" s="455" t="n"/>
      <c r="AF3591" s="455" t="n"/>
      <c r="AG3591" s="455" t="n"/>
      <c r="AH3591" s="455" t="n"/>
      <c r="AI3591" s="455" t="n"/>
      <c r="AJ3591" s="455" t="n"/>
      <c r="AK3591" s="455" t="n"/>
      <c r="AL3591" s="455" t="n"/>
      <c r="AM3591" s="455" t="n"/>
      <c r="AN3591" s="455" t="n"/>
      <c r="AO3591" s="455" t="n"/>
      <c r="AP3591" s="455" t="n"/>
      <c r="AQ3591" s="455" t="n"/>
      <c r="AR3591" s="418" t="n"/>
      <c r="AS3591" s="418" t="n"/>
      <c r="AT3591" s="418" t="n"/>
    </row>
    <row r="3592">
      <c r="A3592" s="417" t="n">
        <v>3583</v>
      </c>
      <c r="B3592" s="418" t="inlineStr">
        <is>
          <t>Cartons</t>
        </is>
      </c>
      <c r="C3592" s="418" t="inlineStr">
        <is>
          <t>យី មីង ភែកឃីជីង ឯ.ក</t>
        </is>
      </c>
      <c r="D3592" s="418" t="inlineStr">
        <is>
          <t>B108-902101335</t>
        </is>
      </c>
      <c r="E3592" s="418" t="inlineStr">
        <is>
          <t>YM-0038</t>
        </is>
      </c>
      <c r="F3592" s="419" t="n">
        <v>44865</v>
      </c>
      <c r="G3592" s="420" t="n">
        <v>11116466</v>
      </c>
      <c r="H3592" s="418" t="n"/>
      <c r="I3592" s="455" t="n">
        <v>11116466</v>
      </c>
      <c r="J3592" s="418">
        <f>IF(L3592&lt;&gt;"",L3592,K3592)</f>
        <v/>
      </c>
      <c r="K3592" s="418">
        <f>IF(AND(T3592=TRUE, U3592=TRUE, V3592=TRUE), IF(W3592&lt;-0.05, "អនុញ្ញាត (អ្នកផ្គត់ផ្គង់ប្រកាសខ្វះ)", "បានប្រកាស (អនុញ្ញាត)"), IF(AND(T3592=FALSE, U3592=FALSE, V3592=FALSE), "ព្យួរទុក (មិនមានទិន្នន័យ)", "ប្រកាសខុស (ព្យួរទុក)"))</f>
        <v/>
      </c>
      <c r="L3592" s="418" t="inlineStr"/>
      <c r="M3592" s="418" t="inlineStr"/>
      <c r="N3592" s="455" t="n"/>
      <c r="O3592" s="455">
        <f>IF(W3592&lt;0,AI3592,I3592)</f>
        <v/>
      </c>
      <c r="P3592" s="455">
        <f>I3592-O3592</f>
        <v/>
      </c>
      <c r="Q3592" s="418" t="n"/>
      <c r="R3592" s="418" t="inlineStr">
        <is>
          <t>YM-0038</t>
        </is>
      </c>
      <c r="S3592" s="418" t="inlineStr"/>
      <c r="T3592" s="418">
        <f>R3592=S3592</f>
        <v/>
      </c>
      <c r="U3592" s="418">
        <f>AND(MONTH(F3592)=MONTH(Y3592), YEAR(F3592)=YEAR(Y3592))</f>
        <v/>
      </c>
      <c r="V3592" s="418">
        <f>AND(AC3592&lt;&gt;"", 'Company information'!D$4&lt;&gt;"", RIGHT(SUBSTITUTE(AC3592,"-",""),9)=RIGHT(SUBSTITUTE('Company information'!D$4,"-",""),9))</f>
        <v/>
      </c>
      <c r="W3592" s="418">
        <f>AI3592-I3592</f>
        <v/>
      </c>
      <c r="X3592" s="455" t="n"/>
      <c r="Y3592" s="417" t="n"/>
      <c r="Z3592" s="418" t="n"/>
      <c r="AA3592" s="418" t="n"/>
      <c r="AB3592" s="418" t="n"/>
      <c r="AC3592" s="418" t="n"/>
      <c r="AD3592" s="418" t="n"/>
      <c r="AE3592" s="455" t="n"/>
      <c r="AF3592" s="455" t="n"/>
      <c r="AG3592" s="455" t="n"/>
      <c r="AH3592" s="455" t="n"/>
      <c r="AI3592" s="455" t="n"/>
      <c r="AJ3592" s="455" t="n"/>
      <c r="AK3592" s="455" t="n"/>
      <c r="AL3592" s="455" t="n"/>
      <c r="AM3592" s="455" t="n"/>
      <c r="AN3592" s="455" t="n"/>
      <c r="AO3592" s="455" t="n"/>
      <c r="AP3592" s="455" t="n"/>
      <c r="AQ3592" s="455" t="n"/>
      <c r="AR3592" s="418" t="n"/>
      <c r="AS3592" s="418" t="n"/>
      <c r="AT3592" s="418" t="n"/>
    </row>
    <row r="3593">
      <c r="A3593" s="417" t="n">
        <v>3584</v>
      </c>
      <c r="B3593" s="418" t="inlineStr">
        <is>
          <t>Sampling and Travel Fee</t>
        </is>
      </c>
      <c r="C3593" s="418" t="inlineStr">
        <is>
          <t>អេសជីអេស (ខេមបូឌា) លីមីធីត</t>
        </is>
      </c>
      <c r="D3593" s="418" t="inlineStr">
        <is>
          <t>L001-107030519</t>
        </is>
      </c>
      <c r="E3593" s="418" t="inlineStr">
        <is>
          <t>10022277</t>
        </is>
      </c>
      <c r="F3593" s="419" t="n">
        <v>44851</v>
      </c>
      <c r="G3593" s="420" t="n">
        <v>108158</v>
      </c>
      <c r="H3593" s="418" t="n"/>
      <c r="I3593" s="455" t="n">
        <v>108158</v>
      </c>
      <c r="J3593" s="418">
        <f>IF(L3593&lt;&gt;"",L3593,K3593)</f>
        <v/>
      </c>
      <c r="K3593" s="418">
        <f>IF(AND(T3593=TRUE, U3593=TRUE, V3593=TRUE), IF(W3593&lt;-0.05, "អនុញ្ញាត (អ្នកផ្គត់ផ្គង់ប្រកាសខ្វះ)", "បានប្រកាស (អនុញ្ញាត)"), IF(AND(T3593=FALSE, U3593=FALSE, V3593=FALSE), "ព្យួរទុក (មិនមានទិន្នន័យ)", "ប្រកាសខុស (ព្យួរទុក)"))</f>
        <v/>
      </c>
      <c r="L3593" s="418" t="inlineStr"/>
      <c r="M3593" s="418" t="inlineStr"/>
      <c r="N3593" s="455" t="n"/>
      <c r="O3593" s="455">
        <f>IF(W3593&lt;0,AI3593,I3593)</f>
        <v/>
      </c>
      <c r="P3593" s="455">
        <f>I3593-O3593</f>
        <v/>
      </c>
      <c r="Q3593" s="418" t="n"/>
      <c r="R3593" s="418" t="inlineStr">
        <is>
          <t>10022277</t>
        </is>
      </c>
      <c r="S3593" s="418" t="inlineStr">
        <is>
          <t>10022277</t>
        </is>
      </c>
      <c r="T3593" s="418">
        <f>R3593=S3593</f>
        <v/>
      </c>
      <c r="U3593" s="418">
        <f>AND(MONTH(F3593)=MONTH(Y3593), YEAR(F3593)=YEAR(Y3593))</f>
        <v/>
      </c>
      <c r="V3593" s="418">
        <f>AND(AC3593&lt;&gt;"", 'Company information'!D$4&lt;&gt;"", RIGHT(SUBSTITUTE(AC3593,"-",""),9)=RIGHT(SUBSTITUTE('Company information'!D$4,"-",""),9))</f>
        <v/>
      </c>
      <c r="W3593" s="418">
        <f>AI3593-I3593</f>
        <v/>
      </c>
      <c r="X3593" s="455" t="n"/>
      <c r="Y3593" s="419" t="n">
        <v>44851</v>
      </c>
      <c r="Z3593" s="418" t="inlineStr">
        <is>
          <t>10022277</t>
        </is>
      </c>
      <c r="AA3593" s="418" t="inlineStr"/>
      <c r="AB3593" s="418" t="inlineStr">
        <is>
          <t>បុគ្គលជាប់អាករ</t>
        </is>
      </c>
      <c r="AC3593" s="418" t="inlineStr">
        <is>
          <t>L001-901905215</t>
        </is>
      </c>
      <c r="AD3593" s="418" t="inlineStr">
        <is>
          <t>វីអ៊ីស៊ិន (ខេមបូឌា) អ៊ិនដាសស្ទ្រី ឯ.ក</t>
        </is>
      </c>
      <c r="AE3593" s="455" t="n">
        <v>1189742</v>
      </c>
      <c r="AF3593" s="455" t="n">
        <v>1081584</v>
      </c>
      <c r="AG3593" s="455" t="n">
        <v>0</v>
      </c>
      <c r="AH3593" s="455" t="n">
        <v>0</v>
      </c>
      <c r="AI3593" s="455" t="n">
        <v>108158</v>
      </c>
      <c r="AJ3593" s="455" t="n">
        <v>0</v>
      </c>
      <c r="AK3593" s="455" t="n">
        <v>0</v>
      </c>
      <c r="AL3593" s="455" t="n">
        <v>0</v>
      </c>
      <c r="AM3593" s="455" t="n">
        <v>0</v>
      </c>
      <c r="AN3593" s="455" t="n">
        <v>0</v>
      </c>
      <c r="AO3593" s="455" t="n">
        <v>0</v>
      </c>
      <c r="AP3593" s="455" t="n">
        <v>0</v>
      </c>
      <c r="AQ3593" s="455" t="n">
        <v>0</v>
      </c>
      <c r="AR3593" s="418" t="inlineStr"/>
      <c r="AS3593" s="418" t="inlineStr">
        <is>
          <t>Sampling - Mdy - Trade - C&amp;P</t>
        </is>
      </c>
      <c r="AT3593" s="418" t="inlineStr">
        <is>
          <t>បានប្រកាសពន្ធ</t>
        </is>
      </c>
    </row>
    <row r="3594">
      <c r="A3594" s="417" t="n">
        <v>3585</v>
      </c>
      <c r="B3594" s="418" t="inlineStr">
        <is>
          <t>Service charge</t>
        </is>
      </c>
      <c r="C3594" s="418" t="inlineStr">
        <is>
          <t>អ៊ិនធើថេក ថេសធីង សឺវីស (ខេមបូឌា) ខមភេនី លីមីធីត</t>
        </is>
      </c>
      <c r="D3594" s="418" t="inlineStr">
        <is>
          <t>L001-100045707</t>
        </is>
      </c>
      <c r="E3594" s="418" t="inlineStr">
        <is>
          <t>KHM20220014320</t>
        </is>
      </c>
      <c r="F3594" s="419" t="n">
        <v>44865</v>
      </c>
      <c r="G3594" s="420" t="n">
        <v>196697</v>
      </c>
      <c r="H3594" s="418" t="n"/>
      <c r="I3594" s="455" t="n">
        <v>196697</v>
      </c>
      <c r="J3594" s="418">
        <f>IF(L3594&lt;&gt;"",L3594,K3594)</f>
        <v/>
      </c>
      <c r="K3594" s="418">
        <f>IF(AND(T3594=TRUE, U3594=TRUE, V3594=TRUE), IF(W3594&lt;-0.05, "អនុញ្ញាត (អ្នកផ្គត់ផ្គង់ប្រកាសខ្វះ)", "បានប្រកាស (អនុញ្ញាត)"), IF(AND(T3594=FALSE, U3594=FALSE, V3594=FALSE), "ព្យួរទុក (មិនមានទិន្នន័យ)", "ប្រកាសខុស (ព្យួរទុក)"))</f>
        <v/>
      </c>
      <c r="L3594" s="418" t="inlineStr"/>
      <c r="M3594" s="418" t="inlineStr"/>
      <c r="N3594" s="455" t="n"/>
      <c r="O3594" s="455">
        <f>IF(W3594&lt;0,AI3594,I3594)</f>
        <v/>
      </c>
      <c r="P3594" s="455">
        <f>I3594-O3594</f>
        <v/>
      </c>
      <c r="Q3594" s="418" t="n"/>
      <c r="R3594" s="418" t="inlineStr">
        <is>
          <t>KHM20220014320</t>
        </is>
      </c>
      <c r="S3594" s="418" t="inlineStr"/>
      <c r="T3594" s="418">
        <f>R3594=S3594</f>
        <v/>
      </c>
      <c r="U3594" s="418">
        <f>AND(MONTH(F3594)=MONTH(Y3594), YEAR(F3594)=YEAR(Y3594))</f>
        <v/>
      </c>
      <c r="V3594" s="418">
        <f>AND(AC3594&lt;&gt;"", 'Company information'!D$4&lt;&gt;"", RIGHT(SUBSTITUTE(AC3594,"-",""),9)=RIGHT(SUBSTITUTE('Company information'!D$4,"-",""),9))</f>
        <v/>
      </c>
      <c r="W3594" s="418">
        <f>AI3594-I3594</f>
        <v/>
      </c>
      <c r="X3594" s="455" t="n"/>
      <c r="Y3594" s="417" t="n"/>
      <c r="Z3594" s="418" t="n"/>
      <c r="AA3594" s="418" t="n"/>
      <c r="AB3594" s="418" t="n"/>
      <c r="AC3594" s="418" t="n"/>
      <c r="AD3594" s="418" t="n"/>
      <c r="AE3594" s="455" t="n"/>
      <c r="AF3594" s="455" t="n"/>
      <c r="AG3594" s="455" t="n"/>
      <c r="AH3594" s="455" t="n"/>
      <c r="AI3594" s="455" t="n"/>
      <c r="AJ3594" s="455" t="n"/>
      <c r="AK3594" s="455" t="n"/>
      <c r="AL3594" s="455" t="n"/>
      <c r="AM3594" s="455" t="n"/>
      <c r="AN3594" s="455" t="n"/>
      <c r="AO3594" s="455" t="n"/>
      <c r="AP3594" s="455" t="n"/>
      <c r="AQ3594" s="455" t="n"/>
      <c r="AR3594" s="418" t="n"/>
      <c r="AS3594" s="418" t="n"/>
      <c r="AT3594" s="418" t="n"/>
    </row>
    <row r="3595">
      <c r="A3595" s="417" t="n">
        <v>3586</v>
      </c>
      <c r="B3595" s="418" t="inlineStr">
        <is>
          <t>Service Fee</t>
        </is>
      </c>
      <c r="C3595" s="418" t="inlineStr">
        <is>
          <t>ប្យួរ៉ូ វេរីតាស (ខេមបូឌា) លីមីធីត</t>
        </is>
      </c>
      <c r="D3595" s="418" t="inlineStr">
        <is>
          <t>L001-107024462</t>
        </is>
      </c>
      <c r="E3595" s="418" t="inlineStr">
        <is>
          <t>59013671</t>
        </is>
      </c>
      <c r="F3595" s="419" t="n">
        <v>44865</v>
      </c>
      <c r="G3595" s="420" t="n">
        <v>56078</v>
      </c>
      <c r="H3595" s="418" t="n"/>
      <c r="I3595" s="455" t="n">
        <v>56078</v>
      </c>
      <c r="J3595" s="418">
        <f>IF(L3595&lt;&gt;"",L3595,K3595)</f>
        <v/>
      </c>
      <c r="K3595" s="418">
        <f>IF(AND(T3595=TRUE, U3595=TRUE, V3595=TRUE), IF(W3595&lt;-0.05, "អនុញ្ញាត (អ្នកផ្គត់ផ្គង់ប្រកាសខ្វះ)", "បានប្រកាស (អនុញ្ញាត)"), IF(AND(T3595=FALSE, U3595=FALSE, V3595=FALSE), "ព្យួរទុក (មិនមានទិន្នន័យ)", "ប្រកាសខុស (ព្យួរទុក)"))</f>
        <v/>
      </c>
      <c r="L3595" s="418" t="inlineStr"/>
      <c r="M3595" s="418" t="inlineStr"/>
      <c r="N3595" s="455" t="n"/>
      <c r="O3595" s="455">
        <f>IF(W3595&lt;0,AI3595,I3595)</f>
        <v/>
      </c>
      <c r="P3595" s="455">
        <f>I3595-O3595</f>
        <v/>
      </c>
      <c r="Q3595" s="418" t="n"/>
      <c r="R3595" s="418" t="inlineStr">
        <is>
          <t>59013671</t>
        </is>
      </c>
      <c r="S3595" s="418" t="inlineStr">
        <is>
          <t>59013671</t>
        </is>
      </c>
      <c r="T3595" s="418">
        <f>R3595=S3595</f>
        <v/>
      </c>
      <c r="U3595" s="418">
        <f>AND(MONTH(F3595)=MONTH(Y3595), YEAR(F3595)=YEAR(Y3595))</f>
        <v/>
      </c>
      <c r="V3595" s="418">
        <f>AND(AC3595&lt;&gt;"", 'Company information'!D$4&lt;&gt;"", RIGHT(SUBSTITUTE(AC3595,"-",""),9)=RIGHT(SUBSTITUTE('Company information'!D$4,"-",""),9))</f>
        <v/>
      </c>
      <c r="W3595" s="418">
        <f>AI3595-I3595</f>
        <v/>
      </c>
      <c r="X3595" s="455" t="n"/>
      <c r="Y3595" s="419" t="n">
        <v>44863</v>
      </c>
      <c r="Z3595" s="418" t="inlineStr">
        <is>
          <t>59013671</t>
        </is>
      </c>
      <c r="AA3595" s="418" t="inlineStr"/>
      <c r="AB3595" s="418" t="inlineStr">
        <is>
          <t>បុគ្គលជាប់អាករ</t>
        </is>
      </c>
      <c r="AC3595" s="418" t="inlineStr">
        <is>
          <t>L001-901905215</t>
        </is>
      </c>
      <c r="AD3595" s="418" t="inlineStr">
        <is>
          <t>វីអ៊ីស៊ិន (ខេមបូឌា) អ៊ិនដាសស្ទ្រី ឯ.ក</t>
        </is>
      </c>
      <c r="AE3595" s="455" t="n">
        <v>616860</v>
      </c>
      <c r="AF3595" s="455" t="n">
        <v>560782</v>
      </c>
      <c r="AG3595" s="455" t="n">
        <v>0</v>
      </c>
      <c r="AH3595" s="455" t="n">
        <v>0</v>
      </c>
      <c r="AI3595" s="455" t="n">
        <v>56078</v>
      </c>
      <c r="AJ3595" s="455" t="n">
        <v>0</v>
      </c>
      <c r="AK3595" s="455" t="n">
        <v>0</v>
      </c>
      <c r="AL3595" s="455" t="n">
        <v>0</v>
      </c>
      <c r="AM3595" s="455" t="n">
        <v>0</v>
      </c>
      <c r="AN3595" s="455" t="n">
        <v>0</v>
      </c>
      <c r="AO3595" s="455" t="n">
        <v>0</v>
      </c>
      <c r="AP3595" s="455" t="n">
        <v>0</v>
      </c>
      <c r="AQ3595" s="455" t="n">
        <v>0</v>
      </c>
      <c r="AR3595" s="418" t="inlineStr"/>
      <c r="AS3595" s="418" t="inlineStr">
        <is>
          <t>ចំនូលបានមកពីការលក់</t>
        </is>
      </c>
      <c r="AT3595" s="418" t="inlineStr">
        <is>
          <t>បានប្រកាសពន្ធ</t>
        </is>
      </c>
    </row>
    <row r="3596">
      <c r="A3596" s="417" t="n">
        <v>3587</v>
      </c>
      <c r="B3596" s="418" t="inlineStr">
        <is>
          <t>Service Fee</t>
        </is>
      </c>
      <c r="C3596" s="418" t="inlineStr">
        <is>
          <t>ប្យួរ៉ូ វេរីតាស (ខេមបូឌា) លីមីធីត</t>
        </is>
      </c>
      <c r="D3596" s="418" t="inlineStr">
        <is>
          <t>L001-107024462</t>
        </is>
      </c>
      <c r="E3596" s="418" t="inlineStr">
        <is>
          <t>59013657</t>
        </is>
      </c>
      <c r="F3596" s="419" t="n">
        <v>44862</v>
      </c>
      <c r="G3596" s="420" t="n">
        <v>56078</v>
      </c>
      <c r="H3596" s="418" t="n"/>
      <c r="I3596" s="455" t="n">
        <v>56078</v>
      </c>
      <c r="J3596" s="418">
        <f>IF(L3596&lt;&gt;"",L3596,K3596)</f>
        <v/>
      </c>
      <c r="K3596" s="418">
        <f>IF(AND(T3596=TRUE, U3596=TRUE, V3596=TRUE), IF(W3596&lt;-0.05, "អនុញ្ញាត (អ្នកផ្គត់ផ្គង់ប្រកាសខ្វះ)", "បានប្រកាស (អនុញ្ញាត)"), IF(AND(T3596=FALSE, U3596=FALSE, V3596=FALSE), "ព្យួរទុក (មិនមានទិន្នន័យ)", "ប្រកាសខុស (ព្យួរទុក)"))</f>
        <v/>
      </c>
      <c r="L3596" s="418" t="inlineStr"/>
      <c r="M3596" s="418" t="inlineStr"/>
      <c r="N3596" s="455" t="n"/>
      <c r="O3596" s="455">
        <f>IF(W3596&lt;0,AI3596,I3596)</f>
        <v/>
      </c>
      <c r="P3596" s="455">
        <f>I3596-O3596</f>
        <v/>
      </c>
      <c r="Q3596" s="418" t="n"/>
      <c r="R3596" s="418" t="inlineStr">
        <is>
          <t>59013657</t>
        </is>
      </c>
      <c r="S3596" s="418" t="inlineStr">
        <is>
          <t>59013657</t>
        </is>
      </c>
      <c r="T3596" s="418">
        <f>R3596=S3596</f>
        <v/>
      </c>
      <c r="U3596" s="418">
        <f>AND(MONTH(F3596)=MONTH(Y3596), YEAR(F3596)=YEAR(Y3596))</f>
        <v/>
      </c>
      <c r="V3596" s="418">
        <f>AND(AC3596&lt;&gt;"", 'Company information'!D$4&lt;&gt;"", RIGHT(SUBSTITUTE(AC3596,"-",""),9)=RIGHT(SUBSTITUTE('Company information'!D$4,"-",""),9))</f>
        <v/>
      </c>
      <c r="W3596" s="418">
        <f>AI3596-I3596</f>
        <v/>
      </c>
      <c r="X3596" s="455" t="n"/>
      <c r="Y3596" s="419" t="n">
        <v>44862</v>
      </c>
      <c r="Z3596" s="418" t="inlineStr">
        <is>
          <t>59013657</t>
        </is>
      </c>
      <c r="AA3596" s="418" t="inlineStr"/>
      <c r="AB3596" s="418" t="inlineStr">
        <is>
          <t>បុគ្គលជាប់អាករ</t>
        </is>
      </c>
      <c r="AC3596" s="418" t="inlineStr">
        <is>
          <t>L001-901905215</t>
        </is>
      </c>
      <c r="AD3596" s="418" t="inlineStr">
        <is>
          <t>វីអ៊ីស៊ិន (ខេមបូឌា) អ៊ិនដាសស្ទ្រី ឯ.ក</t>
        </is>
      </c>
      <c r="AE3596" s="455" t="n">
        <v>616860</v>
      </c>
      <c r="AF3596" s="455" t="n">
        <v>560782</v>
      </c>
      <c r="AG3596" s="455" t="n">
        <v>0</v>
      </c>
      <c r="AH3596" s="455" t="n">
        <v>0</v>
      </c>
      <c r="AI3596" s="455" t="n">
        <v>56078</v>
      </c>
      <c r="AJ3596" s="455" t="n">
        <v>0</v>
      </c>
      <c r="AK3596" s="455" t="n">
        <v>0</v>
      </c>
      <c r="AL3596" s="455" t="n">
        <v>0</v>
      </c>
      <c r="AM3596" s="455" t="n">
        <v>0</v>
      </c>
      <c r="AN3596" s="455" t="n">
        <v>0</v>
      </c>
      <c r="AO3596" s="455" t="n">
        <v>0</v>
      </c>
      <c r="AP3596" s="455" t="n">
        <v>0</v>
      </c>
      <c r="AQ3596" s="455" t="n">
        <v>0</v>
      </c>
      <c r="AR3596" s="418" t="inlineStr"/>
      <c r="AS3596" s="418" t="inlineStr">
        <is>
          <t>ចំនូលបានមកពីការលក់</t>
        </is>
      </c>
      <c r="AT3596" s="418" t="inlineStr">
        <is>
          <t>បានប្រកាសពន្ធ</t>
        </is>
      </c>
    </row>
    <row r="3597">
      <c r="A3597" s="417" t="n">
        <v>3588</v>
      </c>
      <c r="B3597" s="418" t="inlineStr">
        <is>
          <t>Service Fee</t>
        </is>
      </c>
      <c r="C3597" s="418" t="inlineStr">
        <is>
          <t>ប្យួរ៉ូ វេរីតាស (ខេមបូឌា) លីមីធីត</t>
        </is>
      </c>
      <c r="D3597" s="418" t="inlineStr">
        <is>
          <t>L001-107024462</t>
        </is>
      </c>
      <c r="E3597" s="418" t="inlineStr">
        <is>
          <t>59013619</t>
        </is>
      </c>
      <c r="F3597" s="419" t="n">
        <v>44859</v>
      </c>
      <c r="G3597" s="420" t="n">
        <v>56146</v>
      </c>
      <c r="H3597" s="418" t="n"/>
      <c r="I3597" s="455" t="n">
        <v>56146</v>
      </c>
      <c r="J3597" s="418">
        <f>IF(L3597&lt;&gt;"",L3597,K3597)</f>
        <v/>
      </c>
      <c r="K3597" s="418">
        <f>IF(AND(T3597=TRUE, U3597=TRUE, V3597=TRUE), IF(W3597&lt;-0.05, "អនុញ្ញាត (អ្នកផ្គត់ផ្គង់ប្រកាសខ្វះ)", "បានប្រកាស (អនុញ្ញាត)"), IF(AND(T3597=FALSE, U3597=FALSE, V3597=FALSE), "ព្យួរទុក (មិនមានទិន្នន័យ)", "ប្រកាសខុស (ព្យួរទុក)"))</f>
        <v/>
      </c>
      <c r="L3597" s="418" t="inlineStr"/>
      <c r="M3597" s="418" t="inlineStr"/>
      <c r="N3597" s="455" t="n"/>
      <c r="O3597" s="455">
        <f>IF(W3597&lt;0,AI3597,I3597)</f>
        <v/>
      </c>
      <c r="P3597" s="455">
        <f>I3597-O3597</f>
        <v/>
      </c>
      <c r="Q3597" s="418" t="n"/>
      <c r="R3597" s="418" t="inlineStr">
        <is>
          <t>59013619</t>
        </is>
      </c>
      <c r="S3597" s="418" t="inlineStr">
        <is>
          <t>59013619</t>
        </is>
      </c>
      <c r="T3597" s="418">
        <f>R3597=S3597</f>
        <v/>
      </c>
      <c r="U3597" s="418">
        <f>AND(MONTH(F3597)=MONTH(Y3597), YEAR(F3597)=YEAR(Y3597))</f>
        <v/>
      </c>
      <c r="V3597" s="418">
        <f>AND(AC3597&lt;&gt;"", 'Company information'!D$4&lt;&gt;"", RIGHT(SUBSTITUTE(AC3597,"-",""),9)=RIGHT(SUBSTITUTE('Company information'!D$4,"-",""),9))</f>
        <v/>
      </c>
      <c r="W3597" s="418">
        <f>AI3597-I3597</f>
        <v/>
      </c>
      <c r="X3597" s="455" t="n"/>
      <c r="Y3597" s="419" t="n">
        <v>44859</v>
      </c>
      <c r="Z3597" s="418" t="inlineStr">
        <is>
          <t>59013619</t>
        </is>
      </c>
      <c r="AA3597" s="418" t="inlineStr"/>
      <c r="AB3597" s="418" t="inlineStr">
        <is>
          <t>បុគ្គលជាប់អាករ</t>
        </is>
      </c>
      <c r="AC3597" s="418" t="inlineStr">
        <is>
          <t>L001-901905215</t>
        </is>
      </c>
      <c r="AD3597" s="418" t="inlineStr">
        <is>
          <t>វីអ៊ីស៊ិន (ខេមបូឌា) អ៊ិនដាសស្ទ្រី ឯ.ក</t>
        </is>
      </c>
      <c r="AE3597" s="455" t="n">
        <v>617605</v>
      </c>
      <c r="AF3597" s="455" t="n">
        <v>561459</v>
      </c>
      <c r="AG3597" s="455" t="n">
        <v>0</v>
      </c>
      <c r="AH3597" s="455" t="n">
        <v>0</v>
      </c>
      <c r="AI3597" s="455" t="n">
        <v>56146</v>
      </c>
      <c r="AJ3597" s="455" t="n">
        <v>0</v>
      </c>
      <c r="AK3597" s="455" t="n">
        <v>0</v>
      </c>
      <c r="AL3597" s="455" t="n">
        <v>0</v>
      </c>
      <c r="AM3597" s="455" t="n">
        <v>0</v>
      </c>
      <c r="AN3597" s="455" t="n">
        <v>0</v>
      </c>
      <c r="AO3597" s="455" t="n">
        <v>0</v>
      </c>
      <c r="AP3597" s="455" t="n">
        <v>0</v>
      </c>
      <c r="AQ3597" s="455" t="n">
        <v>0</v>
      </c>
      <c r="AR3597" s="418" t="inlineStr"/>
      <c r="AS3597" s="418" t="inlineStr">
        <is>
          <t>ចំនូលបានមកពីការលក់</t>
        </is>
      </c>
      <c r="AT3597" s="418" t="inlineStr">
        <is>
          <t>បានប្រកាសពន្ធ</t>
        </is>
      </c>
    </row>
    <row r="3598">
      <c r="A3598" s="417" t="n">
        <v>3589</v>
      </c>
      <c r="B3598" s="418" t="inlineStr">
        <is>
          <t>Service Fee</t>
        </is>
      </c>
      <c r="C3598" s="418" t="inlineStr">
        <is>
          <t>ប្យួរ៉ូ វេរីតាស (ខេមបូឌា) លីមីធីត</t>
        </is>
      </c>
      <c r="D3598" s="418" t="inlineStr">
        <is>
          <t>L001-107024462</t>
        </is>
      </c>
      <c r="E3598" s="418" t="inlineStr">
        <is>
          <t>59013608</t>
        </is>
      </c>
      <c r="F3598" s="419" t="n">
        <v>44858</v>
      </c>
      <c r="G3598" s="420" t="n">
        <v>56146</v>
      </c>
      <c r="H3598" s="418" t="n"/>
      <c r="I3598" s="455" t="n">
        <v>56146</v>
      </c>
      <c r="J3598" s="418">
        <f>IF(L3598&lt;&gt;"",L3598,K3598)</f>
        <v/>
      </c>
      <c r="K3598" s="418">
        <f>IF(AND(T3598=TRUE, U3598=TRUE, V3598=TRUE), IF(W3598&lt;-0.05, "អនុញ្ញាត (អ្នកផ្គត់ផ្គង់ប្រកាសខ្វះ)", "បានប្រកាស (អនុញ្ញាត)"), IF(AND(T3598=FALSE, U3598=FALSE, V3598=FALSE), "ព្យួរទុក (មិនមានទិន្នន័យ)", "ប្រកាសខុស (ព្យួរទុក)"))</f>
        <v/>
      </c>
      <c r="L3598" s="418" t="inlineStr"/>
      <c r="M3598" s="418" t="inlineStr"/>
      <c r="N3598" s="455" t="n"/>
      <c r="O3598" s="455">
        <f>IF(W3598&lt;0,AI3598,I3598)</f>
        <v/>
      </c>
      <c r="P3598" s="455">
        <f>I3598-O3598</f>
        <v/>
      </c>
      <c r="Q3598" s="418" t="n"/>
      <c r="R3598" s="418" t="inlineStr">
        <is>
          <t>59013608</t>
        </is>
      </c>
      <c r="S3598" s="418" t="inlineStr">
        <is>
          <t>59013608</t>
        </is>
      </c>
      <c r="T3598" s="418">
        <f>R3598=S3598</f>
        <v/>
      </c>
      <c r="U3598" s="418">
        <f>AND(MONTH(F3598)=MONTH(Y3598), YEAR(F3598)=YEAR(Y3598))</f>
        <v/>
      </c>
      <c r="V3598" s="418">
        <f>AND(AC3598&lt;&gt;"", 'Company information'!D$4&lt;&gt;"", RIGHT(SUBSTITUTE(AC3598,"-",""),9)=RIGHT(SUBSTITUTE('Company information'!D$4,"-",""),9))</f>
        <v/>
      </c>
      <c r="W3598" s="418">
        <f>AI3598-I3598</f>
        <v/>
      </c>
      <c r="X3598" s="455" t="n"/>
      <c r="Y3598" s="419" t="n">
        <v>44858</v>
      </c>
      <c r="Z3598" s="418" t="inlineStr">
        <is>
          <t>59013608</t>
        </is>
      </c>
      <c r="AA3598" s="418" t="inlineStr"/>
      <c r="AB3598" s="418" t="inlineStr">
        <is>
          <t>បុគ្គលជាប់អាករ</t>
        </is>
      </c>
      <c r="AC3598" s="418" t="inlineStr">
        <is>
          <t>L001-901905215</t>
        </is>
      </c>
      <c r="AD3598" s="418" t="inlineStr">
        <is>
          <t>វីអ៊ីស៊ិន (ខេមបូឌា) អ៊ិនដាសស្ទ្រី ឯ.ក</t>
        </is>
      </c>
      <c r="AE3598" s="455" t="n">
        <v>617605</v>
      </c>
      <c r="AF3598" s="455" t="n">
        <v>561459</v>
      </c>
      <c r="AG3598" s="455" t="n">
        <v>0</v>
      </c>
      <c r="AH3598" s="455" t="n">
        <v>0</v>
      </c>
      <c r="AI3598" s="455" t="n">
        <v>56146</v>
      </c>
      <c r="AJ3598" s="455" t="n">
        <v>0</v>
      </c>
      <c r="AK3598" s="455" t="n">
        <v>0</v>
      </c>
      <c r="AL3598" s="455" t="n">
        <v>0</v>
      </c>
      <c r="AM3598" s="455" t="n">
        <v>0</v>
      </c>
      <c r="AN3598" s="455" t="n">
        <v>0</v>
      </c>
      <c r="AO3598" s="455" t="n">
        <v>0</v>
      </c>
      <c r="AP3598" s="455" t="n">
        <v>0</v>
      </c>
      <c r="AQ3598" s="455" t="n">
        <v>0</v>
      </c>
      <c r="AR3598" s="418" t="inlineStr"/>
      <c r="AS3598" s="418" t="inlineStr">
        <is>
          <t>ចំនូលបានមកពីការលក់</t>
        </is>
      </c>
      <c r="AT3598" s="418" t="inlineStr">
        <is>
          <t>បានប្រកាសពន្ធ</t>
        </is>
      </c>
    </row>
    <row r="3599">
      <c r="A3599" s="417" t="n">
        <v>3590</v>
      </c>
      <c r="B3599" s="418" t="inlineStr">
        <is>
          <t>Service Fee</t>
        </is>
      </c>
      <c r="C3599" s="418" t="inlineStr">
        <is>
          <t>ប្យួរ៉ូ វេរីតាស (ខេមបូឌា) លីមីធីត</t>
        </is>
      </c>
      <c r="D3599" s="418" t="inlineStr">
        <is>
          <t>L001-107024462</t>
        </is>
      </c>
      <c r="E3599" s="418" t="inlineStr">
        <is>
          <t>59013603</t>
        </is>
      </c>
      <c r="F3599" s="419" t="n">
        <v>44571</v>
      </c>
      <c r="G3599" s="420" t="n">
        <v>56159</v>
      </c>
      <c r="H3599" s="418" t="n"/>
      <c r="I3599" s="455" t="n">
        <v>56159</v>
      </c>
      <c r="J3599" s="418">
        <f>IF(L3599&lt;&gt;"",L3599,K3599)</f>
        <v/>
      </c>
      <c r="K3599" s="418">
        <f>IF(AND(T3599=TRUE, U3599=TRUE, V3599=TRUE), IF(W3599&lt;-0.05, "អនុញ្ញាត (អ្នកផ្គត់ផ្គង់ប្រកាសខ្វះ)", "បានប្រកាស (អនុញ្ញាត)"), IF(AND(T3599=FALSE, U3599=FALSE, V3599=FALSE), "ព្យួរទុក (មិនមានទិន្នន័យ)", "ប្រកាសខុស (ព្យួរទុក)"))</f>
        <v/>
      </c>
      <c r="L3599" s="418" t="inlineStr"/>
      <c r="M3599" s="418" t="inlineStr"/>
      <c r="N3599" s="455" t="n"/>
      <c r="O3599" s="455">
        <f>IF(W3599&lt;0,AI3599,I3599)</f>
        <v/>
      </c>
      <c r="P3599" s="455">
        <f>I3599-O3599</f>
        <v/>
      </c>
      <c r="Q3599" s="418" t="n"/>
      <c r="R3599" s="418" t="inlineStr">
        <is>
          <t>59013603</t>
        </is>
      </c>
      <c r="S3599" s="418" t="inlineStr">
        <is>
          <t>59013603</t>
        </is>
      </c>
      <c r="T3599" s="418">
        <f>R3599=S3599</f>
        <v/>
      </c>
      <c r="U3599" s="418">
        <f>AND(MONTH(F3599)=MONTH(Y3599), YEAR(F3599)=YEAR(Y3599))</f>
        <v/>
      </c>
      <c r="V3599" s="418">
        <f>AND(AC3599&lt;&gt;"", 'Company information'!D$4&lt;&gt;"", RIGHT(SUBSTITUTE(AC3599,"-",""),9)=RIGHT(SUBSTITUTE('Company information'!D$4,"-",""),9))</f>
        <v/>
      </c>
      <c r="W3599" s="418">
        <f>AI3599-I3599</f>
        <v/>
      </c>
      <c r="X3599" s="455" t="n"/>
      <c r="Y3599" s="419" t="n">
        <v>44856</v>
      </c>
      <c r="Z3599" s="418" t="inlineStr">
        <is>
          <t>59013603</t>
        </is>
      </c>
      <c r="AA3599" s="418" t="inlineStr"/>
      <c r="AB3599" s="418" t="inlineStr">
        <is>
          <t>បុគ្គលជាប់អាករ</t>
        </is>
      </c>
      <c r="AC3599" s="418" t="inlineStr">
        <is>
          <t>L001-901905215</t>
        </is>
      </c>
      <c r="AD3599" s="418" t="inlineStr">
        <is>
          <t>វីអ៊ីស៊ិន (ខេមបូឌា) អ៊ិនដាសស្ទ្រី ឯ.ក</t>
        </is>
      </c>
      <c r="AE3599" s="455" t="n">
        <v>617755</v>
      </c>
      <c r="AF3599" s="455" t="n">
        <v>561595</v>
      </c>
      <c r="AG3599" s="455" t="n">
        <v>0</v>
      </c>
      <c r="AH3599" s="455" t="n">
        <v>0</v>
      </c>
      <c r="AI3599" s="455" t="n">
        <v>56160</v>
      </c>
      <c r="AJ3599" s="455" t="n">
        <v>0</v>
      </c>
      <c r="AK3599" s="455" t="n">
        <v>0</v>
      </c>
      <c r="AL3599" s="455" t="n">
        <v>0</v>
      </c>
      <c r="AM3599" s="455" t="n">
        <v>0</v>
      </c>
      <c r="AN3599" s="455" t="n">
        <v>0</v>
      </c>
      <c r="AO3599" s="455" t="n">
        <v>0</v>
      </c>
      <c r="AP3599" s="455" t="n">
        <v>0</v>
      </c>
      <c r="AQ3599" s="455" t="n">
        <v>0</v>
      </c>
      <c r="AR3599" s="418" t="inlineStr"/>
      <c r="AS3599" s="418" t="inlineStr">
        <is>
          <t>ចំនូលបានមកពីការលក់</t>
        </is>
      </c>
      <c r="AT3599" s="418" t="inlineStr">
        <is>
          <t>បានប្រកាសពន្ធ</t>
        </is>
      </c>
    </row>
    <row r="3600">
      <c r="A3600" s="417" t="n">
        <v>3591</v>
      </c>
      <c r="B3600" s="418" t="inlineStr">
        <is>
          <t>Service Fee</t>
        </is>
      </c>
      <c r="C3600" s="418" t="inlineStr">
        <is>
          <t>ប្យួរ៉ូ វេរីតាស (ខេមបូឌា) លីមីធីត</t>
        </is>
      </c>
      <c r="D3600" s="418" t="inlineStr">
        <is>
          <t>L001-107024462</t>
        </is>
      </c>
      <c r="E3600" s="418" t="inlineStr">
        <is>
          <t>59013584</t>
        </is>
      </c>
      <c r="F3600" s="419" t="n">
        <v>44854</v>
      </c>
      <c r="G3600" s="420" t="n">
        <v>56159</v>
      </c>
      <c r="H3600" s="418" t="n"/>
      <c r="I3600" s="455" t="n">
        <v>56159</v>
      </c>
      <c r="J3600" s="418">
        <f>IF(L3600&lt;&gt;"",L3600,K3600)</f>
        <v/>
      </c>
      <c r="K3600" s="418">
        <f>IF(AND(T3600=TRUE, U3600=TRUE, V3600=TRUE), IF(W3600&lt;-0.05, "អនុញ្ញាត (អ្នកផ្គត់ផ្គង់ប្រកាសខ្វះ)", "បានប្រកាស (អនុញ្ញាត)"), IF(AND(T3600=FALSE, U3600=FALSE, V3600=FALSE), "ព្យួរទុក (មិនមានទិន្នន័យ)", "ប្រកាសខុស (ព្យួរទុក)"))</f>
        <v/>
      </c>
      <c r="L3600" s="418" t="inlineStr"/>
      <c r="M3600" s="418" t="inlineStr"/>
      <c r="N3600" s="455" t="n"/>
      <c r="O3600" s="455">
        <f>IF(W3600&lt;0,AI3600,I3600)</f>
        <v/>
      </c>
      <c r="P3600" s="455">
        <f>I3600-O3600</f>
        <v/>
      </c>
      <c r="Q3600" s="418" t="n"/>
      <c r="R3600" s="418" t="inlineStr">
        <is>
          <t>59013584</t>
        </is>
      </c>
      <c r="S3600" s="418" t="inlineStr">
        <is>
          <t>59013584</t>
        </is>
      </c>
      <c r="T3600" s="418">
        <f>R3600=S3600</f>
        <v/>
      </c>
      <c r="U3600" s="418">
        <f>AND(MONTH(F3600)=MONTH(Y3600), YEAR(F3600)=YEAR(Y3600))</f>
        <v/>
      </c>
      <c r="V3600" s="418">
        <f>AND(AC3600&lt;&gt;"", 'Company information'!D$4&lt;&gt;"", RIGHT(SUBSTITUTE(AC3600,"-",""),9)=RIGHT(SUBSTITUTE('Company information'!D$4,"-",""),9))</f>
        <v/>
      </c>
      <c r="W3600" s="418">
        <f>AI3600-I3600</f>
        <v/>
      </c>
      <c r="X3600" s="455" t="n"/>
      <c r="Y3600" s="419" t="n">
        <v>44854</v>
      </c>
      <c r="Z3600" s="418" t="inlineStr">
        <is>
          <t>59013584</t>
        </is>
      </c>
      <c r="AA3600" s="418" t="inlineStr"/>
      <c r="AB3600" s="418" t="inlineStr">
        <is>
          <t>បុគ្គលជាប់អាករ</t>
        </is>
      </c>
      <c r="AC3600" s="418" t="inlineStr">
        <is>
          <t>L001-901905215</t>
        </is>
      </c>
      <c r="AD3600" s="418" t="inlineStr">
        <is>
          <t>វីអ៊ីស៊ិន (ខេមបូឌា) អ៊ិនដាសស្ទ្រី ឯ.ក</t>
        </is>
      </c>
      <c r="AE3600" s="455" t="n">
        <v>617755</v>
      </c>
      <c r="AF3600" s="455" t="n">
        <v>561595</v>
      </c>
      <c r="AG3600" s="455" t="n">
        <v>0</v>
      </c>
      <c r="AH3600" s="455" t="n">
        <v>0</v>
      </c>
      <c r="AI3600" s="455" t="n">
        <v>56160</v>
      </c>
      <c r="AJ3600" s="455" t="n">
        <v>0</v>
      </c>
      <c r="AK3600" s="455" t="n">
        <v>0</v>
      </c>
      <c r="AL3600" s="455" t="n">
        <v>0</v>
      </c>
      <c r="AM3600" s="455" t="n">
        <v>0</v>
      </c>
      <c r="AN3600" s="455" t="n">
        <v>0</v>
      </c>
      <c r="AO3600" s="455" t="n">
        <v>0</v>
      </c>
      <c r="AP3600" s="455" t="n">
        <v>0</v>
      </c>
      <c r="AQ3600" s="455" t="n">
        <v>0</v>
      </c>
      <c r="AR3600" s="418" t="inlineStr"/>
      <c r="AS3600" s="418" t="inlineStr">
        <is>
          <t>ចំនូលបានមកពីការលក់</t>
        </is>
      </c>
      <c r="AT3600" s="418" t="inlineStr">
        <is>
          <t>បានប្រកាសពន្ធ</t>
        </is>
      </c>
    </row>
    <row r="3601">
      <c r="A3601" s="417" t="n">
        <v>3592</v>
      </c>
      <c r="B3601" s="418" t="inlineStr">
        <is>
          <t>Service Fee</t>
        </is>
      </c>
      <c r="C3601" s="418" t="inlineStr">
        <is>
          <t>ប្យួរ៉ូ វេរីតាស (ខេមបូឌា) លីមីធីត</t>
        </is>
      </c>
      <c r="D3601" s="418" t="inlineStr">
        <is>
          <t>L001-107024462</t>
        </is>
      </c>
      <c r="E3601" s="418" t="inlineStr">
        <is>
          <t>59013559</t>
        </is>
      </c>
      <c r="F3601" s="419" t="n">
        <v>44852</v>
      </c>
      <c r="G3601" s="420" t="n">
        <v>56146</v>
      </c>
      <c r="H3601" s="418" t="n"/>
      <c r="I3601" s="455" t="n">
        <v>56146</v>
      </c>
      <c r="J3601" s="418">
        <f>IF(L3601&lt;&gt;"",L3601,K3601)</f>
        <v/>
      </c>
      <c r="K3601" s="418">
        <f>IF(AND(T3601=TRUE, U3601=TRUE, V3601=TRUE), IF(W3601&lt;-0.05, "អនុញ្ញាត (អ្នកផ្គត់ផ្គង់ប្រកាសខ្វះ)", "បានប្រកាស (អនុញ្ញាត)"), IF(AND(T3601=FALSE, U3601=FALSE, V3601=FALSE), "ព្យួរទុក (មិនមានទិន្នន័យ)", "ប្រកាសខុស (ព្យួរទុក)"))</f>
        <v/>
      </c>
      <c r="L3601" s="418" t="inlineStr"/>
      <c r="M3601" s="418" t="inlineStr"/>
      <c r="N3601" s="455" t="n"/>
      <c r="O3601" s="455">
        <f>IF(W3601&lt;0,AI3601,I3601)</f>
        <v/>
      </c>
      <c r="P3601" s="455">
        <f>I3601-O3601</f>
        <v/>
      </c>
      <c r="Q3601" s="418" t="n"/>
      <c r="R3601" s="418" t="inlineStr">
        <is>
          <t>59013559</t>
        </is>
      </c>
      <c r="S3601" s="418" t="inlineStr">
        <is>
          <t>59013559</t>
        </is>
      </c>
      <c r="T3601" s="418">
        <f>R3601=S3601</f>
        <v/>
      </c>
      <c r="U3601" s="418">
        <f>AND(MONTH(F3601)=MONTH(Y3601), YEAR(F3601)=YEAR(Y3601))</f>
        <v/>
      </c>
      <c r="V3601" s="418">
        <f>AND(AC3601&lt;&gt;"", 'Company information'!D$4&lt;&gt;"", RIGHT(SUBSTITUTE(AC3601,"-",""),9)=RIGHT(SUBSTITUTE('Company information'!D$4,"-",""),9))</f>
        <v/>
      </c>
      <c r="W3601" s="418">
        <f>AI3601-I3601</f>
        <v/>
      </c>
      <c r="X3601" s="455" t="n"/>
      <c r="Y3601" s="419" t="n">
        <v>44852</v>
      </c>
      <c r="Z3601" s="418" t="inlineStr">
        <is>
          <t>59013559</t>
        </is>
      </c>
      <c r="AA3601" s="418" t="inlineStr"/>
      <c r="AB3601" s="418" t="inlineStr">
        <is>
          <t>បុគ្គលជាប់អាករ</t>
        </is>
      </c>
      <c r="AC3601" s="418" t="inlineStr">
        <is>
          <t>L001-901905215</t>
        </is>
      </c>
      <c r="AD3601" s="418" t="inlineStr">
        <is>
          <t>វីអ៊ីស៊ិន (ខេមបូឌា) អ៊ិនដាសស្ទ្រី ឯ.ក</t>
        </is>
      </c>
      <c r="AE3601" s="455" t="n">
        <v>617605</v>
      </c>
      <c r="AF3601" s="455" t="n">
        <v>561459</v>
      </c>
      <c r="AG3601" s="455" t="n">
        <v>0</v>
      </c>
      <c r="AH3601" s="455" t="n">
        <v>0</v>
      </c>
      <c r="AI3601" s="455" t="n">
        <v>56146</v>
      </c>
      <c r="AJ3601" s="455" t="n">
        <v>0</v>
      </c>
      <c r="AK3601" s="455" t="n">
        <v>0</v>
      </c>
      <c r="AL3601" s="455" t="n">
        <v>0</v>
      </c>
      <c r="AM3601" s="455" t="n">
        <v>0</v>
      </c>
      <c r="AN3601" s="455" t="n">
        <v>0</v>
      </c>
      <c r="AO3601" s="455" t="n">
        <v>0</v>
      </c>
      <c r="AP3601" s="455" t="n">
        <v>0</v>
      </c>
      <c r="AQ3601" s="455" t="n">
        <v>0</v>
      </c>
      <c r="AR3601" s="418" t="inlineStr"/>
      <c r="AS3601" s="418" t="inlineStr">
        <is>
          <t>ចំនូលបានមកពីការលក់</t>
        </is>
      </c>
      <c r="AT3601" s="418" t="inlineStr">
        <is>
          <t>បានប្រកាសពន្ធ</t>
        </is>
      </c>
    </row>
    <row r="3602">
      <c r="A3602" s="417" t="n">
        <v>3593</v>
      </c>
      <c r="B3602" s="418" t="inlineStr">
        <is>
          <t>Service Fee</t>
        </is>
      </c>
      <c r="C3602" s="418" t="inlineStr">
        <is>
          <t>ប្យួរ៉ូ វេរីតាស (ខេមបូឌា) លីមីធីត</t>
        </is>
      </c>
      <c r="D3602" s="418" t="inlineStr">
        <is>
          <t>L001-107024462</t>
        </is>
      </c>
      <c r="E3602" s="418" t="inlineStr">
        <is>
          <t>59013549</t>
        </is>
      </c>
      <c r="F3602" s="419" t="n">
        <v>44851</v>
      </c>
      <c r="G3602" s="420" t="n">
        <v>112261</v>
      </c>
      <c r="H3602" s="418" t="n"/>
      <c r="I3602" s="455" t="n">
        <v>112261</v>
      </c>
      <c r="J3602" s="418">
        <f>IF(L3602&lt;&gt;"",L3602,K3602)</f>
        <v/>
      </c>
      <c r="K3602" s="418">
        <f>IF(AND(T3602=TRUE, U3602=TRUE, V3602=TRUE), IF(W3602&lt;-0.05, "អនុញ្ញាត (អ្នកផ្គត់ផ្គង់ប្រកាសខ្វះ)", "បានប្រកាស (អនុញ្ញាត)"), IF(AND(T3602=FALSE, U3602=FALSE, V3602=FALSE), "ព្យួរទុក (មិនមានទិន្នន័យ)", "ប្រកាសខុស (ព្យួរទុក)"))</f>
        <v/>
      </c>
      <c r="L3602" s="418" t="inlineStr"/>
      <c r="M3602" s="418" t="inlineStr"/>
      <c r="N3602" s="455" t="n"/>
      <c r="O3602" s="455">
        <f>IF(W3602&lt;0,AI3602,I3602)</f>
        <v/>
      </c>
      <c r="P3602" s="455">
        <f>I3602-O3602</f>
        <v/>
      </c>
      <c r="Q3602" s="418" t="n"/>
      <c r="R3602" s="418" t="inlineStr">
        <is>
          <t>59013549</t>
        </is>
      </c>
      <c r="S3602" s="418" t="inlineStr">
        <is>
          <t>59013549</t>
        </is>
      </c>
      <c r="T3602" s="418">
        <f>R3602=S3602</f>
        <v/>
      </c>
      <c r="U3602" s="418">
        <f>AND(MONTH(F3602)=MONTH(Y3602), YEAR(F3602)=YEAR(Y3602))</f>
        <v/>
      </c>
      <c r="V3602" s="418">
        <f>AND(AC3602&lt;&gt;"", 'Company information'!D$4&lt;&gt;"", RIGHT(SUBSTITUTE(AC3602,"-",""),9)=RIGHT(SUBSTITUTE('Company information'!D$4,"-",""),9))</f>
        <v/>
      </c>
      <c r="W3602" s="418">
        <f>AI3602-I3602</f>
        <v/>
      </c>
      <c r="X3602" s="455" t="n"/>
      <c r="Y3602" s="419" t="n">
        <v>44851</v>
      </c>
      <c r="Z3602" s="418" t="inlineStr">
        <is>
          <t>59013549</t>
        </is>
      </c>
      <c r="AA3602" s="418" t="inlineStr"/>
      <c r="AB3602" s="418" t="inlineStr">
        <is>
          <t>បុគ្គលជាប់អាករ</t>
        </is>
      </c>
      <c r="AC3602" s="418" t="inlineStr">
        <is>
          <t>L001-901905215</t>
        </is>
      </c>
      <c r="AD3602" s="418" t="inlineStr">
        <is>
          <t>វីអ៊ីស៊ិន (ខេមបូឌា) អ៊ិនដាសស្ទ្រី ឯ.ក</t>
        </is>
      </c>
      <c r="AE3602" s="455" t="n">
        <v>1234871</v>
      </c>
      <c r="AF3602" s="455" t="n">
        <v>1122610</v>
      </c>
      <c r="AG3602" s="455" t="n">
        <v>0</v>
      </c>
      <c r="AH3602" s="455" t="n">
        <v>0</v>
      </c>
      <c r="AI3602" s="455" t="n">
        <v>112261</v>
      </c>
      <c r="AJ3602" s="455" t="n">
        <v>0</v>
      </c>
      <c r="AK3602" s="455" t="n">
        <v>0</v>
      </c>
      <c r="AL3602" s="455" t="n">
        <v>0</v>
      </c>
      <c r="AM3602" s="455" t="n">
        <v>0</v>
      </c>
      <c r="AN3602" s="455" t="n">
        <v>0</v>
      </c>
      <c r="AO3602" s="455" t="n">
        <v>0</v>
      </c>
      <c r="AP3602" s="455" t="n">
        <v>0</v>
      </c>
      <c r="AQ3602" s="455" t="n">
        <v>0</v>
      </c>
      <c r="AR3602" s="418" t="inlineStr"/>
      <c r="AS3602" s="418" t="inlineStr">
        <is>
          <t>ចំនូលបានមកពីការលក់</t>
        </is>
      </c>
      <c r="AT3602" s="418" t="inlineStr">
        <is>
          <t>បានប្រកាសពន្ធ</t>
        </is>
      </c>
    </row>
    <row r="3603">
      <c r="A3603" s="417" t="n">
        <v>3594</v>
      </c>
      <c r="B3603" s="418" t="inlineStr">
        <is>
          <t>Service Fee</t>
        </is>
      </c>
      <c r="C3603" s="418" t="inlineStr">
        <is>
          <t>ប្យួរ៉ូ វេរីតាស (ខេមបូឌា) លីមីធីត</t>
        </is>
      </c>
      <c r="D3603" s="418" t="inlineStr">
        <is>
          <t>L001-107024462</t>
        </is>
      </c>
      <c r="E3603" s="418" t="inlineStr">
        <is>
          <t>59013520</t>
        </is>
      </c>
      <c r="F3603" s="419" t="n">
        <v>44905</v>
      </c>
      <c r="G3603" s="420" t="n">
        <v>56038</v>
      </c>
      <c r="H3603" s="418" t="n"/>
      <c r="I3603" s="455" t="n">
        <v>56038</v>
      </c>
      <c r="J3603" s="418">
        <f>IF(L3603&lt;&gt;"",L3603,K3603)</f>
        <v/>
      </c>
      <c r="K3603" s="418">
        <f>IF(AND(T3603=TRUE, U3603=TRUE, V3603=TRUE), IF(W3603&lt;-0.05, "អនុញ្ញាត (អ្នកផ្គត់ផ្គង់ប្រកាសខ្វះ)", "បានប្រកាស (អនុញ្ញាត)"), IF(AND(T3603=FALSE, U3603=FALSE, V3603=FALSE), "ព្យួរទុក (មិនមានទិន្នន័យ)", "ប្រកាសខុស (ព្យួរទុក)"))</f>
        <v/>
      </c>
      <c r="L3603" s="418" t="inlineStr"/>
      <c r="M3603" s="418" t="inlineStr"/>
      <c r="N3603" s="455" t="n"/>
      <c r="O3603" s="455">
        <f>IF(W3603&lt;0,AI3603,I3603)</f>
        <v/>
      </c>
      <c r="P3603" s="455">
        <f>I3603-O3603</f>
        <v/>
      </c>
      <c r="Q3603" s="418" t="n"/>
      <c r="R3603" s="418" t="inlineStr">
        <is>
          <t>59013520</t>
        </is>
      </c>
      <c r="S3603" s="418" t="inlineStr">
        <is>
          <t>59013520</t>
        </is>
      </c>
      <c r="T3603" s="418">
        <f>R3603=S3603</f>
        <v/>
      </c>
      <c r="U3603" s="418">
        <f>AND(MONTH(F3603)=MONTH(Y3603), YEAR(F3603)=YEAR(Y3603))</f>
        <v/>
      </c>
      <c r="V3603" s="418">
        <f>AND(AC3603&lt;&gt;"", 'Company information'!D$4&lt;&gt;"", RIGHT(SUBSTITUTE(AC3603,"-",""),9)=RIGHT(SUBSTITUTE('Company information'!D$4,"-",""),9))</f>
        <v/>
      </c>
      <c r="W3603" s="418">
        <f>AI3603-I3603</f>
        <v/>
      </c>
      <c r="X3603" s="455" t="n"/>
      <c r="Y3603" s="419" t="n">
        <v>44846</v>
      </c>
      <c r="Z3603" s="418" t="inlineStr">
        <is>
          <t>59013520</t>
        </is>
      </c>
      <c r="AA3603" s="418" t="inlineStr"/>
      <c r="AB3603" s="418" t="inlineStr">
        <is>
          <t>បុគ្គលជាប់អាករ</t>
        </is>
      </c>
      <c r="AC3603" s="418" t="inlineStr">
        <is>
          <t>L001-901905215</t>
        </is>
      </c>
      <c r="AD3603" s="418" t="inlineStr">
        <is>
          <t>វីអ៊ីស៊ិន (ខេមបូឌា) អ៊ិនដាសស្ទ្រី ឯ.ក</t>
        </is>
      </c>
      <c r="AE3603" s="455" t="n">
        <v>616413</v>
      </c>
      <c r="AF3603" s="455" t="n">
        <v>560375</v>
      </c>
      <c r="AG3603" s="455" t="n">
        <v>0</v>
      </c>
      <c r="AH3603" s="455" t="n">
        <v>0</v>
      </c>
      <c r="AI3603" s="455" t="n">
        <v>56038</v>
      </c>
      <c r="AJ3603" s="455" t="n">
        <v>0</v>
      </c>
      <c r="AK3603" s="455" t="n">
        <v>0</v>
      </c>
      <c r="AL3603" s="455" t="n">
        <v>0</v>
      </c>
      <c r="AM3603" s="455" t="n">
        <v>0</v>
      </c>
      <c r="AN3603" s="455" t="n">
        <v>0</v>
      </c>
      <c r="AO3603" s="455" t="n">
        <v>0</v>
      </c>
      <c r="AP3603" s="455" t="n">
        <v>0</v>
      </c>
      <c r="AQ3603" s="455" t="n">
        <v>0</v>
      </c>
      <c r="AR3603" s="418" t="inlineStr"/>
      <c r="AS3603" s="418" t="inlineStr">
        <is>
          <t>ចំនូលបានមកពីការលក់</t>
        </is>
      </c>
      <c r="AT3603" s="418" t="inlineStr">
        <is>
          <t>បានប្រកាសពន្ធ</t>
        </is>
      </c>
    </row>
    <row r="3604">
      <c r="A3604" s="417" t="n">
        <v>3595</v>
      </c>
      <c r="B3604" s="418" t="inlineStr">
        <is>
          <t>Service Fee</t>
        </is>
      </c>
      <c r="C3604" s="418" t="inlineStr">
        <is>
          <t>ប្យួរ៉ូ វេរីតាស (ខេមបូឌា) លីមីធីត</t>
        </is>
      </c>
      <c r="D3604" s="418" t="inlineStr">
        <is>
          <t>L001-107024462</t>
        </is>
      </c>
      <c r="E3604" s="418" t="inlineStr">
        <is>
          <t>59013509</t>
        </is>
      </c>
      <c r="F3604" s="419" t="n">
        <v>44875</v>
      </c>
      <c r="G3604" s="420" t="n">
        <v>56024</v>
      </c>
      <c r="H3604" s="418" t="n"/>
      <c r="I3604" s="455" t="n">
        <v>56024</v>
      </c>
      <c r="J3604" s="418">
        <f>IF(L3604&lt;&gt;"",L3604,K3604)</f>
        <v/>
      </c>
      <c r="K3604" s="418">
        <f>IF(AND(T3604=TRUE, U3604=TRUE, V3604=TRUE), IF(W3604&lt;-0.05, "អនុញ្ញាត (អ្នកផ្គត់ផ្គង់ប្រកាសខ្វះ)", "បានប្រកាស (អនុញ្ញាត)"), IF(AND(T3604=FALSE, U3604=FALSE, V3604=FALSE), "ព្យួរទុក (មិនមានទិន្នន័យ)", "ប្រកាសខុស (ព្យួរទុក)"))</f>
        <v/>
      </c>
      <c r="L3604" s="418" t="inlineStr"/>
      <c r="M3604" s="418" t="inlineStr"/>
      <c r="N3604" s="455" t="n"/>
      <c r="O3604" s="455">
        <f>IF(W3604&lt;0,AI3604,I3604)</f>
        <v/>
      </c>
      <c r="P3604" s="455">
        <f>I3604-O3604</f>
        <v/>
      </c>
      <c r="Q3604" s="418" t="n"/>
      <c r="R3604" s="418" t="inlineStr">
        <is>
          <t>59013509</t>
        </is>
      </c>
      <c r="S3604" s="418" t="inlineStr">
        <is>
          <t>59013509</t>
        </is>
      </c>
      <c r="T3604" s="418">
        <f>R3604=S3604</f>
        <v/>
      </c>
      <c r="U3604" s="418">
        <f>AND(MONTH(F3604)=MONTH(Y3604), YEAR(F3604)=YEAR(Y3604))</f>
        <v/>
      </c>
      <c r="V3604" s="418">
        <f>AND(AC3604&lt;&gt;"", 'Company information'!D$4&lt;&gt;"", RIGHT(SUBSTITUTE(AC3604,"-",""),9)=RIGHT(SUBSTITUTE('Company information'!D$4,"-",""),9))</f>
        <v/>
      </c>
      <c r="W3604" s="418">
        <f>AI3604-I3604</f>
        <v/>
      </c>
      <c r="X3604" s="455" t="n"/>
      <c r="Y3604" s="419" t="n">
        <v>44845</v>
      </c>
      <c r="Z3604" s="418" t="inlineStr">
        <is>
          <t>59013509</t>
        </is>
      </c>
      <c r="AA3604" s="418" t="inlineStr"/>
      <c r="AB3604" s="418" t="inlineStr">
        <is>
          <t>បុគ្គលជាប់អាករ</t>
        </is>
      </c>
      <c r="AC3604" s="418" t="inlineStr">
        <is>
          <t>L001-901905215</t>
        </is>
      </c>
      <c r="AD3604" s="418" t="inlineStr">
        <is>
          <t>វីអ៊ីស៊ិន (ខេមបូឌា) អ៊ិនដាសស្ទ្រី ឯ.ក</t>
        </is>
      </c>
      <c r="AE3604" s="455" t="n">
        <v>616264</v>
      </c>
      <c r="AF3604" s="455" t="n">
        <v>560240</v>
      </c>
      <c r="AG3604" s="455" t="n">
        <v>0</v>
      </c>
      <c r="AH3604" s="455" t="n">
        <v>0</v>
      </c>
      <c r="AI3604" s="455" t="n">
        <v>56024</v>
      </c>
      <c r="AJ3604" s="455" t="n">
        <v>0</v>
      </c>
      <c r="AK3604" s="455" t="n">
        <v>0</v>
      </c>
      <c r="AL3604" s="455" t="n">
        <v>0</v>
      </c>
      <c r="AM3604" s="455" t="n">
        <v>0</v>
      </c>
      <c r="AN3604" s="455" t="n">
        <v>0</v>
      </c>
      <c r="AO3604" s="455" t="n">
        <v>0</v>
      </c>
      <c r="AP3604" s="455" t="n">
        <v>0</v>
      </c>
      <c r="AQ3604" s="455" t="n">
        <v>0</v>
      </c>
      <c r="AR3604" s="418" t="inlineStr"/>
      <c r="AS3604" s="418" t="inlineStr">
        <is>
          <t>ចំនូលបានមកពីការលក់</t>
        </is>
      </c>
      <c r="AT3604" s="418" t="inlineStr">
        <is>
          <t>បានប្រកាសពន្ធ</t>
        </is>
      </c>
    </row>
    <row r="3605">
      <c r="A3605" s="417" t="n">
        <v>3596</v>
      </c>
      <c r="B3605" s="418" t="inlineStr">
        <is>
          <t>Service Fee</t>
        </is>
      </c>
      <c r="C3605" s="418" t="inlineStr">
        <is>
          <t>ប្យួរ៉ូ វេរីតាស (ខេមបូឌា) លីមីធីត</t>
        </is>
      </c>
      <c r="D3605" s="418" t="inlineStr">
        <is>
          <t>L001-107024462</t>
        </is>
      </c>
      <c r="E3605" s="418" t="inlineStr">
        <is>
          <t>59013499</t>
        </is>
      </c>
      <c r="F3605" s="419" t="n">
        <v>44783</v>
      </c>
      <c r="G3605" s="420" t="n">
        <v>55983</v>
      </c>
      <c r="H3605" s="418" t="n"/>
      <c r="I3605" s="455" t="n">
        <v>55983</v>
      </c>
      <c r="J3605" s="418">
        <f>IF(L3605&lt;&gt;"",L3605,K3605)</f>
        <v/>
      </c>
      <c r="K3605" s="418">
        <f>IF(AND(T3605=TRUE, U3605=TRUE, V3605=TRUE), IF(W3605&lt;-0.05, "អនុញ្ញាត (អ្នកផ្គត់ផ្គង់ប្រកាសខ្វះ)", "បានប្រកាស (អនុញ្ញាត)"), IF(AND(T3605=FALSE, U3605=FALSE, V3605=FALSE), "ព្យួរទុក (មិនមានទិន្នន័យ)", "ប្រកាសខុស (ព្យួរទុក)"))</f>
        <v/>
      </c>
      <c r="L3605" s="418" t="inlineStr"/>
      <c r="M3605" s="418" t="inlineStr"/>
      <c r="N3605" s="455" t="n"/>
      <c r="O3605" s="455">
        <f>IF(W3605&lt;0,AI3605,I3605)</f>
        <v/>
      </c>
      <c r="P3605" s="455">
        <f>I3605-O3605</f>
        <v/>
      </c>
      <c r="Q3605" s="418" t="n"/>
      <c r="R3605" s="418" t="inlineStr">
        <is>
          <t>59013499</t>
        </is>
      </c>
      <c r="S3605" s="418" t="inlineStr">
        <is>
          <t>59013499</t>
        </is>
      </c>
      <c r="T3605" s="418">
        <f>R3605=S3605</f>
        <v/>
      </c>
      <c r="U3605" s="418">
        <f>AND(MONTH(F3605)=MONTH(Y3605), YEAR(F3605)=YEAR(Y3605))</f>
        <v/>
      </c>
      <c r="V3605" s="418">
        <f>AND(AC3605&lt;&gt;"", 'Company information'!D$4&lt;&gt;"", RIGHT(SUBSTITUTE(AC3605,"-",""),9)=RIGHT(SUBSTITUTE('Company information'!D$4,"-",""),9))</f>
        <v/>
      </c>
      <c r="W3605" s="418">
        <f>AI3605-I3605</f>
        <v/>
      </c>
      <c r="X3605" s="455" t="n"/>
      <c r="Y3605" s="419" t="n">
        <v>44842</v>
      </c>
      <c r="Z3605" s="418" t="inlineStr">
        <is>
          <t>59013499</t>
        </is>
      </c>
      <c r="AA3605" s="418" t="inlineStr"/>
      <c r="AB3605" s="418" t="inlineStr">
        <is>
          <t>បុគ្គលជាប់អាករ</t>
        </is>
      </c>
      <c r="AC3605" s="418" t="inlineStr">
        <is>
          <t>L001-901905215</t>
        </is>
      </c>
      <c r="AD3605" s="418" t="inlineStr">
        <is>
          <t>វីអ៊ីស៊ិន (ខេមបូឌា) អ៊ិនដាសស្ទ្រី ឯ.ក</t>
        </is>
      </c>
      <c r="AE3605" s="455" t="n">
        <v>615817</v>
      </c>
      <c r="AF3605" s="455" t="n">
        <v>559834</v>
      </c>
      <c r="AG3605" s="455" t="n">
        <v>0</v>
      </c>
      <c r="AH3605" s="455" t="n">
        <v>0</v>
      </c>
      <c r="AI3605" s="455" t="n">
        <v>55983</v>
      </c>
      <c r="AJ3605" s="455" t="n">
        <v>0</v>
      </c>
      <c r="AK3605" s="455" t="n">
        <v>0</v>
      </c>
      <c r="AL3605" s="455" t="n">
        <v>0</v>
      </c>
      <c r="AM3605" s="455" t="n">
        <v>0</v>
      </c>
      <c r="AN3605" s="455" t="n">
        <v>0</v>
      </c>
      <c r="AO3605" s="455" t="n">
        <v>0</v>
      </c>
      <c r="AP3605" s="455" t="n">
        <v>0</v>
      </c>
      <c r="AQ3605" s="455" t="n">
        <v>0</v>
      </c>
      <c r="AR3605" s="418" t="inlineStr"/>
      <c r="AS3605" s="418" t="inlineStr">
        <is>
          <t>ចំនូលបានមកពីការលក់</t>
        </is>
      </c>
      <c r="AT3605" s="418" t="inlineStr">
        <is>
          <t>បានប្រកាសពន្ធ</t>
        </is>
      </c>
    </row>
    <row r="3606">
      <c r="A3606" s="417" t="n">
        <v>3597</v>
      </c>
      <c r="B3606" s="418" t="inlineStr">
        <is>
          <t>Service Fee</t>
        </is>
      </c>
      <c r="C3606" s="418" t="inlineStr">
        <is>
          <t>ប្យួរ៉ូ វេរីតាស (ខេមបូឌា) លីមីធីត</t>
        </is>
      </c>
      <c r="D3606" s="418" t="inlineStr">
        <is>
          <t>L001-107024462</t>
        </is>
      </c>
      <c r="E3606" s="418" t="inlineStr">
        <is>
          <t>59013495</t>
        </is>
      </c>
      <c r="F3606" s="419" t="n">
        <v>44752</v>
      </c>
      <c r="G3606" s="420" t="n">
        <v>111963</v>
      </c>
      <c r="H3606" s="418" t="n"/>
      <c r="I3606" s="455" t="n">
        <v>111963</v>
      </c>
      <c r="J3606" s="418">
        <f>IF(L3606&lt;&gt;"",L3606,K3606)</f>
        <v/>
      </c>
      <c r="K3606" s="418">
        <f>IF(AND(T3606=TRUE, U3606=TRUE, V3606=TRUE), IF(W3606&lt;-0.05, "អនុញ្ញាត (អ្នកផ្គត់ផ្គង់ប្រកាសខ្វះ)", "បានប្រកាស (អនុញ្ញាត)"), IF(AND(T3606=FALSE, U3606=FALSE, V3606=FALSE), "ព្យួរទុក (មិនមានទិន្នន័យ)", "ប្រកាសខុស (ព្យួរទុក)"))</f>
        <v/>
      </c>
      <c r="L3606" s="418" t="inlineStr"/>
      <c r="M3606" s="418" t="inlineStr"/>
      <c r="N3606" s="455" t="n"/>
      <c r="O3606" s="455">
        <f>IF(W3606&lt;0,AI3606,I3606)</f>
        <v/>
      </c>
      <c r="P3606" s="455">
        <f>I3606-O3606</f>
        <v/>
      </c>
      <c r="Q3606" s="418" t="n"/>
      <c r="R3606" s="418" t="inlineStr">
        <is>
          <t>59013495</t>
        </is>
      </c>
      <c r="S3606" s="418" t="inlineStr">
        <is>
          <t>59013495</t>
        </is>
      </c>
      <c r="T3606" s="418">
        <f>R3606=S3606</f>
        <v/>
      </c>
      <c r="U3606" s="418">
        <f>AND(MONTH(F3606)=MONTH(Y3606), YEAR(F3606)=YEAR(Y3606))</f>
        <v/>
      </c>
      <c r="V3606" s="418">
        <f>AND(AC3606&lt;&gt;"", 'Company information'!D$4&lt;&gt;"", RIGHT(SUBSTITUTE(AC3606,"-",""),9)=RIGHT(SUBSTITUTE('Company information'!D$4,"-",""),9))</f>
        <v/>
      </c>
      <c r="W3606" s="418">
        <f>AI3606-I3606</f>
        <v/>
      </c>
      <c r="X3606" s="455" t="n"/>
      <c r="Y3606" s="419" t="n">
        <v>44841</v>
      </c>
      <c r="Z3606" s="418" t="inlineStr">
        <is>
          <t>59013495</t>
        </is>
      </c>
      <c r="AA3606" s="418" t="inlineStr"/>
      <c r="AB3606" s="418" t="inlineStr">
        <is>
          <t>បុគ្គលជាប់អាករ</t>
        </is>
      </c>
      <c r="AC3606" s="418" t="inlineStr">
        <is>
          <t>L001-901905215</t>
        </is>
      </c>
      <c r="AD3606" s="418" t="inlineStr">
        <is>
          <t>វីអ៊ីស៊ិន (ខេមបូឌា) អ៊ិនដាសស្ទ្រី ឯ.ក</t>
        </is>
      </c>
      <c r="AE3606" s="455" t="n">
        <v>1231593</v>
      </c>
      <c r="AF3606" s="455" t="n">
        <v>1119630</v>
      </c>
      <c r="AG3606" s="455" t="n">
        <v>0</v>
      </c>
      <c r="AH3606" s="455" t="n">
        <v>0</v>
      </c>
      <c r="AI3606" s="455" t="n">
        <v>111963</v>
      </c>
      <c r="AJ3606" s="455" t="n">
        <v>0</v>
      </c>
      <c r="AK3606" s="455" t="n">
        <v>0</v>
      </c>
      <c r="AL3606" s="455" t="n">
        <v>0</v>
      </c>
      <c r="AM3606" s="455" t="n">
        <v>0</v>
      </c>
      <c r="AN3606" s="455" t="n">
        <v>0</v>
      </c>
      <c r="AO3606" s="455" t="n">
        <v>0</v>
      </c>
      <c r="AP3606" s="455" t="n">
        <v>0</v>
      </c>
      <c r="AQ3606" s="455" t="n">
        <v>0</v>
      </c>
      <c r="AR3606" s="418" t="inlineStr"/>
      <c r="AS3606" s="418" t="inlineStr">
        <is>
          <t>ចំនូលបានមកពីការលក់</t>
        </is>
      </c>
      <c r="AT3606" s="418" t="inlineStr">
        <is>
          <t>បានប្រកាសពន្ធ</t>
        </is>
      </c>
    </row>
    <row r="3607">
      <c r="A3607" s="417" t="n">
        <v>3598</v>
      </c>
      <c r="B3607" s="418" t="inlineStr">
        <is>
          <t>Service Fee</t>
        </is>
      </c>
      <c r="C3607" s="418" t="inlineStr">
        <is>
          <t>ប្យួរ៉ូ វេរីតាស (ខេមបូឌា) លីមីធីត</t>
        </is>
      </c>
      <c r="D3607" s="418" t="inlineStr">
        <is>
          <t>L001-107024462</t>
        </is>
      </c>
      <c r="E3607" s="418" t="inlineStr">
        <is>
          <t>59013494</t>
        </is>
      </c>
      <c r="F3607" s="419" t="n">
        <v>44752</v>
      </c>
      <c r="G3607" s="420" t="n">
        <v>55983</v>
      </c>
      <c r="H3607" s="418" t="n"/>
      <c r="I3607" s="455" t="n">
        <v>55983</v>
      </c>
      <c r="J3607" s="418">
        <f>IF(L3607&lt;&gt;"",L3607,K3607)</f>
        <v/>
      </c>
      <c r="K3607" s="418">
        <f>IF(AND(T3607=TRUE, U3607=TRUE, V3607=TRUE), IF(W3607&lt;-0.05, "អនុញ្ញាត (អ្នកផ្គត់ផ្គង់ប្រកាសខ្វះ)", "បានប្រកាស (អនុញ្ញាត)"), IF(AND(T3607=FALSE, U3607=FALSE, V3607=FALSE), "ព្យួរទុក (មិនមានទិន្នន័យ)", "ប្រកាសខុស (ព្យួរទុក)"))</f>
        <v/>
      </c>
      <c r="L3607" s="418" t="inlineStr"/>
      <c r="M3607" s="418" t="inlineStr"/>
      <c r="N3607" s="455" t="n"/>
      <c r="O3607" s="455">
        <f>IF(W3607&lt;0,AI3607,I3607)</f>
        <v/>
      </c>
      <c r="P3607" s="455">
        <f>I3607-O3607</f>
        <v/>
      </c>
      <c r="Q3607" s="418" t="n"/>
      <c r="R3607" s="418" t="inlineStr">
        <is>
          <t>59013494</t>
        </is>
      </c>
      <c r="S3607" s="418" t="inlineStr">
        <is>
          <t>59013494</t>
        </is>
      </c>
      <c r="T3607" s="418">
        <f>R3607=S3607</f>
        <v/>
      </c>
      <c r="U3607" s="418">
        <f>AND(MONTH(F3607)=MONTH(Y3607), YEAR(F3607)=YEAR(Y3607))</f>
        <v/>
      </c>
      <c r="V3607" s="418">
        <f>AND(AC3607&lt;&gt;"", 'Company information'!D$4&lt;&gt;"", RIGHT(SUBSTITUTE(AC3607,"-",""),9)=RIGHT(SUBSTITUTE('Company information'!D$4,"-",""),9))</f>
        <v/>
      </c>
      <c r="W3607" s="418">
        <f>AI3607-I3607</f>
        <v/>
      </c>
      <c r="X3607" s="455" t="n"/>
      <c r="Y3607" s="419" t="n">
        <v>44841</v>
      </c>
      <c r="Z3607" s="418" t="inlineStr">
        <is>
          <t>59013494</t>
        </is>
      </c>
      <c r="AA3607" s="418" t="inlineStr"/>
      <c r="AB3607" s="418" t="inlineStr">
        <is>
          <t>បុគ្គលជាប់អាករ</t>
        </is>
      </c>
      <c r="AC3607" s="418" t="inlineStr">
        <is>
          <t>L001-901905215</t>
        </is>
      </c>
      <c r="AD3607" s="418" t="inlineStr">
        <is>
          <t>វីអ៊ីស៊ិន (ខេមបូឌា) អ៊ិនដាសស្ទ្រី ឯ.ក</t>
        </is>
      </c>
      <c r="AE3607" s="455" t="n">
        <v>615817</v>
      </c>
      <c r="AF3607" s="455" t="n">
        <v>559834</v>
      </c>
      <c r="AG3607" s="455" t="n">
        <v>0</v>
      </c>
      <c r="AH3607" s="455" t="n">
        <v>0</v>
      </c>
      <c r="AI3607" s="455" t="n">
        <v>55983</v>
      </c>
      <c r="AJ3607" s="455" t="n">
        <v>0</v>
      </c>
      <c r="AK3607" s="455" t="n">
        <v>0</v>
      </c>
      <c r="AL3607" s="455" t="n">
        <v>0</v>
      </c>
      <c r="AM3607" s="455" t="n">
        <v>0</v>
      </c>
      <c r="AN3607" s="455" t="n">
        <v>0</v>
      </c>
      <c r="AO3607" s="455" t="n">
        <v>0</v>
      </c>
      <c r="AP3607" s="455" t="n">
        <v>0</v>
      </c>
      <c r="AQ3607" s="455" t="n">
        <v>0</v>
      </c>
      <c r="AR3607" s="418" t="inlineStr"/>
      <c r="AS3607" s="418" t="inlineStr">
        <is>
          <t>ចំនូលបានមកពីការលក់</t>
        </is>
      </c>
      <c r="AT3607" s="418" t="inlineStr">
        <is>
          <t>បានប្រកាសពន្ធ</t>
        </is>
      </c>
    </row>
    <row r="3608">
      <c r="A3608" s="417" t="n">
        <v>3599</v>
      </c>
      <c r="B3608" s="418" t="inlineStr"/>
      <c r="C3608" s="418" t="inlineStr">
        <is>
          <t>កំពង់ផែស្វយ័តក្រុងព្រះសីហនុ</t>
        </is>
      </c>
      <c r="D3608" s="418" t="inlineStr">
        <is>
          <t>L001-100044638</t>
        </is>
      </c>
      <c r="E3608" s="418" t="inlineStr">
        <is>
          <t>215883</t>
        </is>
      </c>
      <c r="F3608" s="419" t="n">
        <v>43476</v>
      </c>
      <c r="G3608" s="420" t="n">
        <v>35383</v>
      </c>
      <c r="H3608" s="418" t="n"/>
      <c r="I3608" s="455" t="n">
        <v>35383</v>
      </c>
      <c r="J3608" s="418">
        <f>IF(L3608&lt;&gt;"",L3608,K3608)</f>
        <v/>
      </c>
      <c r="K3608" s="418">
        <f>IF(AND(T3608=TRUE, U3608=TRUE, V3608=TRUE), IF(W3608&lt;-0.05, "អនុញ្ញាត (អ្នកផ្គត់ផ្គង់ប្រកាសខ្វះ)", "បានប្រកាស (អនុញ្ញាត)"), IF(AND(T3608=FALSE, U3608=FALSE, V3608=FALSE), "ព្យួរទុក (មិនមានទិន្នន័យ)", "ប្រកាសខុស (ព្យួរទុក)"))</f>
        <v/>
      </c>
      <c r="L3608" s="418" t="inlineStr"/>
      <c r="M3608" s="418" t="inlineStr"/>
      <c r="N3608" s="455" t="n"/>
      <c r="O3608" s="455">
        <f>IF(W3608&lt;0,AI3608,I3608)</f>
        <v/>
      </c>
      <c r="P3608" s="455">
        <f>I3608-O3608</f>
        <v/>
      </c>
      <c r="Q3608" s="418" t="n"/>
      <c r="R3608" s="418" t="inlineStr">
        <is>
          <t>215883</t>
        </is>
      </c>
      <c r="S3608" s="418" t="inlineStr"/>
      <c r="T3608" s="418">
        <f>R3608=S3608</f>
        <v/>
      </c>
      <c r="U3608" s="418">
        <f>AND(MONTH(F3608)=MONTH(Y3608), YEAR(F3608)=YEAR(Y3608))</f>
        <v/>
      </c>
      <c r="V3608" s="418">
        <f>AND(AC3608&lt;&gt;"", 'Company information'!D$4&lt;&gt;"", RIGHT(SUBSTITUTE(AC3608,"-",""),9)=RIGHT(SUBSTITUTE('Company information'!D$4,"-",""),9))</f>
        <v/>
      </c>
      <c r="W3608" s="418">
        <f>AI3608-I3608</f>
        <v/>
      </c>
      <c r="X3608" s="455" t="n"/>
      <c r="Y3608" s="417" t="n"/>
      <c r="Z3608" s="418" t="n"/>
      <c r="AA3608" s="418" t="n"/>
      <c r="AB3608" s="418" t="n"/>
      <c r="AC3608" s="418" t="n"/>
      <c r="AD3608" s="418" t="n"/>
      <c r="AE3608" s="455" t="n"/>
      <c r="AF3608" s="455" t="n"/>
      <c r="AG3608" s="455" t="n"/>
      <c r="AH3608" s="455" t="n"/>
      <c r="AI3608" s="455" t="n"/>
      <c r="AJ3608" s="455" t="n"/>
      <c r="AK3608" s="455" t="n"/>
      <c r="AL3608" s="455" t="n"/>
      <c r="AM3608" s="455" t="n"/>
      <c r="AN3608" s="455" t="n"/>
      <c r="AO3608" s="455" t="n"/>
      <c r="AP3608" s="455" t="n"/>
      <c r="AQ3608" s="455" t="n"/>
      <c r="AR3608" s="418" t="n"/>
      <c r="AS3608" s="418" t="n"/>
      <c r="AT3608" s="418" t="n"/>
    </row>
    <row r="3609">
      <c r="A3609" s="417" t="n">
        <v>3600</v>
      </c>
      <c r="B3609" s="418" t="inlineStr"/>
      <c r="C3609" s="418" t="inlineStr">
        <is>
          <t>អេវើរហ្គ្រីន ស៊ីបភីង សឺវីស (ខេមបូឌា) ឯ.ក</t>
        </is>
      </c>
      <c r="D3609" s="418" t="inlineStr">
        <is>
          <t>L001-901705421</t>
        </is>
      </c>
      <c r="E3609" s="418" t="inlineStr">
        <is>
          <t>IY19007884</t>
        </is>
      </c>
      <c r="F3609" s="419" t="n">
        <v>43788</v>
      </c>
      <c r="G3609" s="420" t="n">
        <v>119977</v>
      </c>
      <c r="H3609" s="418" t="n"/>
      <c r="I3609" s="455" t="n">
        <v>119977</v>
      </c>
      <c r="J3609" s="418">
        <f>IF(L3609&lt;&gt;"",L3609,K3609)</f>
        <v/>
      </c>
      <c r="K3609" s="418">
        <f>IF(AND(T3609=TRUE, U3609=TRUE, V3609=TRUE), IF(W3609&lt;-0.05, "អនុញ្ញាត (អ្នកផ្គត់ផ្គង់ប្រកាសខ្វះ)", "បានប្រកាស (អនុញ្ញាត)"), IF(AND(T3609=FALSE, U3609=FALSE, V3609=FALSE), "ព្យួរទុក (មិនមានទិន្នន័យ)", "ប្រកាសខុស (ព្យួរទុក)"))</f>
        <v/>
      </c>
      <c r="L3609" s="418" t="inlineStr"/>
      <c r="M3609" s="418" t="inlineStr"/>
      <c r="N3609" s="455" t="n"/>
      <c r="O3609" s="455">
        <f>IF(W3609&lt;0,AI3609,I3609)</f>
        <v/>
      </c>
      <c r="P3609" s="455">
        <f>I3609-O3609</f>
        <v/>
      </c>
      <c r="Q3609" s="418" t="n"/>
      <c r="R3609" s="418" t="inlineStr">
        <is>
          <t>IY19007884</t>
        </is>
      </c>
      <c r="S3609" s="418" t="inlineStr"/>
      <c r="T3609" s="418">
        <f>R3609=S3609</f>
        <v/>
      </c>
      <c r="U3609" s="418">
        <f>AND(MONTH(F3609)=MONTH(Y3609), YEAR(F3609)=YEAR(Y3609))</f>
        <v/>
      </c>
      <c r="V3609" s="418">
        <f>AND(AC3609&lt;&gt;"", 'Company information'!D$4&lt;&gt;"", RIGHT(SUBSTITUTE(AC3609,"-",""),9)=RIGHT(SUBSTITUTE('Company information'!D$4,"-",""),9))</f>
        <v/>
      </c>
      <c r="W3609" s="418">
        <f>AI3609-I3609</f>
        <v/>
      </c>
      <c r="X3609" s="455" t="n"/>
      <c r="Y3609" s="417" t="n"/>
      <c r="Z3609" s="418" t="n"/>
      <c r="AA3609" s="418" t="n"/>
      <c r="AB3609" s="418" t="n"/>
      <c r="AC3609" s="418" t="n"/>
      <c r="AD3609" s="418" t="n"/>
      <c r="AE3609" s="455" t="n"/>
      <c r="AF3609" s="455" t="n"/>
      <c r="AG3609" s="455" t="n"/>
      <c r="AH3609" s="455" t="n"/>
      <c r="AI3609" s="455" t="n"/>
      <c r="AJ3609" s="455" t="n"/>
      <c r="AK3609" s="455" t="n"/>
      <c r="AL3609" s="455" t="n"/>
      <c r="AM3609" s="455" t="n"/>
      <c r="AN3609" s="455" t="n"/>
      <c r="AO3609" s="455" t="n"/>
      <c r="AP3609" s="455" t="n"/>
      <c r="AQ3609" s="455" t="n"/>
      <c r="AR3609" s="418" t="n"/>
      <c r="AS3609" s="418" t="n"/>
      <c r="AT3609" s="418" t="n"/>
    </row>
    <row r="3610">
      <c r="A3610" s="417" t="n">
        <v>3601</v>
      </c>
      <c r="B3610" s="418" t="inlineStr"/>
      <c r="C3610" s="418" t="inlineStr">
        <is>
          <t>ជីអេហ្វអិន អេឡិកទ្រីក ឯ.ក</t>
        </is>
      </c>
      <c r="D3610" s="418" t="inlineStr">
        <is>
          <t>K008-901702194</t>
        </is>
      </c>
      <c r="E3610" s="418" t="inlineStr">
        <is>
          <t>190016</t>
        </is>
      </c>
      <c r="F3610" s="419" t="n">
        <v>43535</v>
      </c>
      <c r="G3610" s="420" t="n">
        <v>16511281</v>
      </c>
      <c r="H3610" s="418" t="n"/>
      <c r="I3610" s="455" t="n">
        <v>16511281</v>
      </c>
      <c r="J3610" s="418">
        <f>IF(L3610&lt;&gt;"",L3610,K3610)</f>
        <v/>
      </c>
      <c r="K3610" s="418">
        <f>IF(AND(T3610=TRUE, U3610=TRUE, V3610=TRUE), IF(W3610&lt;-0.05, "អនុញ្ញាត (អ្នកផ្គត់ផ្គង់ប្រកាសខ្វះ)", "បានប្រកាស (អនុញ្ញាត)"), IF(AND(T3610=FALSE, U3610=FALSE, V3610=FALSE), "ព្យួរទុក (មិនមានទិន្នន័យ)", "ប្រកាសខុស (ព្យួរទុក)"))</f>
        <v/>
      </c>
      <c r="L3610" s="418" t="inlineStr"/>
      <c r="M3610" s="418" t="inlineStr"/>
      <c r="N3610" s="455" t="n"/>
      <c r="O3610" s="455">
        <f>IF(W3610&lt;0,AI3610,I3610)</f>
        <v/>
      </c>
      <c r="P3610" s="455">
        <f>I3610-O3610</f>
        <v/>
      </c>
      <c r="Q3610" s="418" t="n"/>
      <c r="R3610" s="418" t="inlineStr">
        <is>
          <t>190016</t>
        </is>
      </c>
      <c r="S3610" s="418" t="inlineStr"/>
      <c r="T3610" s="418">
        <f>R3610=S3610</f>
        <v/>
      </c>
      <c r="U3610" s="418">
        <f>AND(MONTH(F3610)=MONTH(Y3610), YEAR(F3610)=YEAR(Y3610))</f>
        <v/>
      </c>
      <c r="V3610" s="418">
        <f>AND(AC3610&lt;&gt;"", 'Company information'!D$4&lt;&gt;"", RIGHT(SUBSTITUTE(AC3610,"-",""),9)=RIGHT(SUBSTITUTE('Company information'!D$4,"-",""),9))</f>
        <v/>
      </c>
      <c r="W3610" s="418">
        <f>AI3610-I3610</f>
        <v/>
      </c>
      <c r="X3610" s="455" t="n"/>
      <c r="Y3610" s="417" t="n"/>
      <c r="Z3610" s="418" t="n"/>
      <c r="AA3610" s="418" t="n"/>
      <c r="AB3610" s="418" t="n"/>
      <c r="AC3610" s="418" t="n"/>
      <c r="AD3610" s="418" t="n"/>
      <c r="AE3610" s="455" t="n"/>
      <c r="AF3610" s="455" t="n"/>
      <c r="AG3610" s="455" t="n"/>
      <c r="AH3610" s="455" t="n"/>
      <c r="AI3610" s="455" t="n"/>
      <c r="AJ3610" s="455" t="n"/>
      <c r="AK3610" s="455" t="n"/>
      <c r="AL3610" s="455" t="n"/>
      <c r="AM3610" s="455" t="n"/>
      <c r="AN3610" s="455" t="n"/>
      <c r="AO3610" s="455" t="n"/>
      <c r="AP3610" s="455" t="n"/>
      <c r="AQ3610" s="455" t="n"/>
      <c r="AR3610" s="418" t="n"/>
      <c r="AS3610" s="418" t="n"/>
      <c r="AT3610" s="418" t="n"/>
    </row>
    <row r="3611">
      <c r="A3611" s="417" t="n">
        <v>3602</v>
      </c>
      <c r="B3611" s="418" t="inlineStr"/>
      <c r="C3611" s="418" t="inlineStr">
        <is>
          <t>វី សូ ខូ អិលធីឌី</t>
        </is>
      </c>
      <c r="D3611" s="418" t="inlineStr">
        <is>
          <t>K006-901500578</t>
        </is>
      </c>
      <c r="E3611" s="418" t="inlineStr">
        <is>
          <t>TI000037</t>
        </is>
      </c>
      <c r="F3611" s="419" t="n">
        <v>43797</v>
      </c>
      <c r="G3611" s="420" t="n">
        <v>772730</v>
      </c>
      <c r="H3611" s="418" t="n"/>
      <c r="I3611" s="455" t="n">
        <v>772730</v>
      </c>
      <c r="J3611" s="418">
        <f>IF(L3611&lt;&gt;"",L3611,K3611)</f>
        <v/>
      </c>
      <c r="K3611" s="418">
        <f>IF(AND(T3611=TRUE, U3611=TRUE, V3611=TRUE), IF(W3611&lt;-0.05, "អនុញ្ញាត (អ្នកផ្គត់ផ្គង់ប្រកាសខ្វះ)", "បានប្រកាស (អនុញ្ញាត)"), IF(AND(T3611=FALSE, U3611=FALSE, V3611=FALSE), "ព្យួរទុក (មិនមានទិន្នន័យ)", "ប្រកាសខុស (ព្យួរទុក)"))</f>
        <v/>
      </c>
      <c r="L3611" s="418" t="inlineStr"/>
      <c r="M3611" s="418" t="inlineStr"/>
      <c r="N3611" s="455" t="n"/>
      <c r="O3611" s="455">
        <f>IF(W3611&lt;0,AI3611,I3611)</f>
        <v/>
      </c>
      <c r="P3611" s="455">
        <f>I3611-O3611</f>
        <v/>
      </c>
      <c r="Q3611" s="418" t="n"/>
      <c r="R3611" s="418" t="inlineStr">
        <is>
          <t>TI000037</t>
        </is>
      </c>
      <c r="S3611" s="418" t="inlineStr"/>
      <c r="T3611" s="418">
        <f>R3611=S3611</f>
        <v/>
      </c>
      <c r="U3611" s="418">
        <f>AND(MONTH(F3611)=MONTH(Y3611), YEAR(F3611)=YEAR(Y3611))</f>
        <v/>
      </c>
      <c r="V3611" s="418">
        <f>AND(AC3611&lt;&gt;"", 'Company information'!D$4&lt;&gt;"", RIGHT(SUBSTITUTE(AC3611,"-",""),9)=RIGHT(SUBSTITUTE('Company information'!D$4,"-",""),9))</f>
        <v/>
      </c>
      <c r="W3611" s="418">
        <f>AI3611-I3611</f>
        <v/>
      </c>
      <c r="X3611" s="455" t="n"/>
      <c r="Y3611" s="417" t="n"/>
      <c r="Z3611" s="418" t="n"/>
      <c r="AA3611" s="418" t="n"/>
      <c r="AB3611" s="418" t="n"/>
      <c r="AC3611" s="418" t="n"/>
      <c r="AD3611" s="418" t="n"/>
      <c r="AE3611" s="455" t="n"/>
      <c r="AF3611" s="455" t="n"/>
      <c r="AG3611" s="455" t="n"/>
      <c r="AH3611" s="455" t="n"/>
      <c r="AI3611" s="455" t="n"/>
      <c r="AJ3611" s="455" t="n"/>
      <c r="AK3611" s="455" t="n"/>
      <c r="AL3611" s="455" t="n"/>
      <c r="AM3611" s="455" t="n"/>
      <c r="AN3611" s="455" t="n"/>
      <c r="AO3611" s="455" t="n"/>
      <c r="AP3611" s="455" t="n"/>
      <c r="AQ3611" s="455" t="n"/>
      <c r="AR3611" s="418" t="n"/>
      <c r="AS3611" s="418" t="n"/>
      <c r="AT3611" s="418" t="n"/>
    </row>
    <row r="3612">
      <c r="A3612" s="417" t="n">
        <v>3603</v>
      </c>
      <c r="B3612" s="418" t="inlineStr"/>
      <c r="C3612" s="418" t="inlineStr">
        <is>
          <t>វ៉ាយ.ស៊ី ផេកខេជីង ឯ.ក</t>
        </is>
      </c>
      <c r="D3612" s="418" t="inlineStr">
        <is>
          <t>L001-901700417</t>
        </is>
      </c>
      <c r="E3612" s="418" t="inlineStr">
        <is>
          <t>TI0096</t>
        </is>
      </c>
      <c r="F3612" s="419" t="n">
        <v>43799</v>
      </c>
      <c r="G3612" s="420" t="n">
        <v>7393806</v>
      </c>
      <c r="H3612" s="418" t="n"/>
      <c r="I3612" s="455" t="n">
        <v>7393806</v>
      </c>
      <c r="J3612" s="418">
        <f>IF(L3612&lt;&gt;"",L3612,K3612)</f>
        <v/>
      </c>
      <c r="K3612" s="418">
        <f>IF(AND(T3612=TRUE, U3612=TRUE, V3612=TRUE), IF(W3612&lt;-0.05, "អនុញ្ញាត (អ្នកផ្គត់ផ្គង់ប្រកាសខ្វះ)", "បានប្រកាស (អនុញ្ញាត)"), IF(AND(T3612=FALSE, U3612=FALSE, V3612=FALSE), "ព្យួរទុក (មិនមានទិន្នន័យ)", "ប្រកាសខុស (ព្យួរទុក)"))</f>
        <v/>
      </c>
      <c r="L3612" s="418" t="inlineStr"/>
      <c r="M3612" s="418" t="inlineStr"/>
      <c r="N3612" s="455" t="n"/>
      <c r="O3612" s="455">
        <f>IF(W3612&lt;0,AI3612,I3612)</f>
        <v/>
      </c>
      <c r="P3612" s="455">
        <f>I3612-O3612</f>
        <v/>
      </c>
      <c r="Q3612" s="418" t="n"/>
      <c r="R3612" s="418" t="inlineStr">
        <is>
          <t>TI0096</t>
        </is>
      </c>
      <c r="S3612" s="418" t="inlineStr"/>
      <c r="T3612" s="418">
        <f>R3612=S3612</f>
        <v/>
      </c>
      <c r="U3612" s="418">
        <f>AND(MONTH(F3612)=MONTH(Y3612), YEAR(F3612)=YEAR(Y3612))</f>
        <v/>
      </c>
      <c r="V3612" s="418">
        <f>AND(AC3612&lt;&gt;"", 'Company information'!D$4&lt;&gt;"", RIGHT(SUBSTITUTE(AC3612,"-",""),9)=RIGHT(SUBSTITUTE('Company information'!D$4,"-",""),9))</f>
        <v/>
      </c>
      <c r="W3612" s="418">
        <f>AI3612-I3612</f>
        <v/>
      </c>
      <c r="X3612" s="455" t="n"/>
      <c r="Y3612" s="417" t="n"/>
      <c r="Z3612" s="418" t="n"/>
      <c r="AA3612" s="418" t="n"/>
      <c r="AB3612" s="418" t="n"/>
      <c r="AC3612" s="418" t="n"/>
      <c r="AD3612" s="418" t="n"/>
      <c r="AE3612" s="455" t="n"/>
      <c r="AF3612" s="455" t="n"/>
      <c r="AG3612" s="455" t="n"/>
      <c r="AH3612" s="455" t="n"/>
      <c r="AI3612" s="455" t="n"/>
      <c r="AJ3612" s="455" t="n"/>
      <c r="AK3612" s="455" t="n"/>
      <c r="AL3612" s="455" t="n"/>
      <c r="AM3612" s="455" t="n"/>
      <c r="AN3612" s="455" t="n"/>
      <c r="AO3612" s="455" t="n"/>
      <c r="AP3612" s="455" t="n"/>
      <c r="AQ3612" s="455" t="n"/>
      <c r="AR3612" s="418" t="n"/>
      <c r="AS3612" s="418" t="n"/>
      <c r="AT3612" s="418" t="n"/>
    </row>
    <row r="3613">
      <c r="A3613" s="417" t="n">
        <v>3604</v>
      </c>
      <c r="B3613" s="418" t="inlineStr"/>
      <c r="C3613" s="418" t="inlineStr">
        <is>
          <t>ភីស៊ីអាយ សឺវីស</t>
        </is>
      </c>
      <c r="D3613" s="418" t="inlineStr">
        <is>
          <t>K010-901639639</t>
        </is>
      </c>
      <c r="E3613" s="418" t="inlineStr">
        <is>
          <t>201900902</t>
        </is>
      </c>
      <c r="F3613" s="419" t="n">
        <v>43797</v>
      </c>
      <c r="G3613" s="420" t="n">
        <v>81160</v>
      </c>
      <c r="H3613" s="418" t="n"/>
      <c r="I3613" s="455" t="n">
        <v>81160</v>
      </c>
      <c r="J3613" s="418">
        <f>IF(L3613&lt;&gt;"",L3613,K3613)</f>
        <v/>
      </c>
      <c r="K3613" s="418">
        <f>IF(AND(T3613=TRUE, U3613=TRUE, V3613=TRUE), IF(W3613&lt;-0.05, "អនុញ្ញាត (អ្នកផ្គត់ផ្គង់ប្រកាសខ្វះ)", "បានប្រកាស (អនុញ្ញាត)"), IF(AND(T3613=FALSE, U3613=FALSE, V3613=FALSE), "ព្យួរទុក (មិនមានទិន្នន័យ)", "ប្រកាសខុស (ព្យួរទុក)"))</f>
        <v/>
      </c>
      <c r="L3613" s="418" t="inlineStr"/>
      <c r="M3613" s="418" t="inlineStr"/>
      <c r="N3613" s="455" t="n"/>
      <c r="O3613" s="455">
        <f>IF(W3613&lt;0,AI3613,I3613)</f>
        <v/>
      </c>
      <c r="P3613" s="455">
        <f>I3613-O3613</f>
        <v/>
      </c>
      <c r="Q3613" s="418" t="n"/>
      <c r="R3613" s="418" t="inlineStr">
        <is>
          <t>201900902</t>
        </is>
      </c>
      <c r="S3613" s="418" t="inlineStr"/>
      <c r="T3613" s="418">
        <f>R3613=S3613</f>
        <v/>
      </c>
      <c r="U3613" s="418">
        <f>AND(MONTH(F3613)=MONTH(Y3613), YEAR(F3613)=YEAR(Y3613))</f>
        <v/>
      </c>
      <c r="V3613" s="418">
        <f>AND(AC3613&lt;&gt;"", 'Company information'!D$4&lt;&gt;"", RIGHT(SUBSTITUTE(AC3613,"-",""),9)=RIGHT(SUBSTITUTE('Company information'!D$4,"-",""),9))</f>
        <v/>
      </c>
      <c r="W3613" s="418">
        <f>AI3613-I3613</f>
        <v/>
      </c>
      <c r="X3613" s="455" t="n"/>
      <c r="Y3613" s="417" t="n"/>
      <c r="Z3613" s="418" t="n"/>
      <c r="AA3613" s="418" t="n"/>
      <c r="AB3613" s="418" t="n"/>
      <c r="AC3613" s="418" t="n"/>
      <c r="AD3613" s="418" t="n"/>
      <c r="AE3613" s="455" t="n"/>
      <c r="AF3613" s="455" t="n"/>
      <c r="AG3613" s="455" t="n"/>
      <c r="AH3613" s="455" t="n"/>
      <c r="AI3613" s="455" t="n"/>
      <c r="AJ3613" s="455" t="n"/>
      <c r="AK3613" s="455" t="n"/>
      <c r="AL3613" s="455" t="n"/>
      <c r="AM3613" s="455" t="n"/>
      <c r="AN3613" s="455" t="n"/>
      <c r="AO3613" s="455" t="n"/>
      <c r="AP3613" s="455" t="n"/>
      <c r="AQ3613" s="455" t="n"/>
      <c r="AR3613" s="418" t="n"/>
      <c r="AS3613" s="418" t="n"/>
      <c r="AT3613" s="418" t="n"/>
    </row>
    <row r="3614">
      <c r="A3614" s="417" t="n">
        <v>3605</v>
      </c>
      <c r="B3614" s="418" t="inlineStr"/>
      <c r="C3614" s="418" t="inlineStr">
        <is>
          <t>កំពង់ផែស្វយ័តក្រុងព្រះសីហនុ</t>
        </is>
      </c>
      <c r="D3614" s="418" t="inlineStr">
        <is>
          <t>L001-100044638</t>
        </is>
      </c>
      <c r="E3614" s="418" t="inlineStr">
        <is>
          <t>216915</t>
        </is>
      </c>
      <c r="F3614" s="419" t="n">
        <v>43795</v>
      </c>
      <c r="G3614" s="420" t="n">
        <v>101044</v>
      </c>
      <c r="H3614" s="418" t="n"/>
      <c r="I3614" s="455" t="n">
        <v>101044</v>
      </c>
      <c r="J3614" s="418">
        <f>IF(L3614&lt;&gt;"",L3614,K3614)</f>
        <v/>
      </c>
      <c r="K3614" s="418">
        <f>IF(AND(T3614=TRUE, U3614=TRUE, V3614=TRUE), IF(W3614&lt;-0.05, "អនុញ្ញាត (អ្នកផ្គត់ផ្គង់ប្រកាសខ្វះ)", "បានប្រកាស (អនុញ្ញាត)"), IF(AND(T3614=FALSE, U3614=FALSE, V3614=FALSE), "ព្យួរទុក (មិនមានទិន្នន័យ)", "ប្រកាសខុស (ព្យួរទុក)"))</f>
        <v/>
      </c>
      <c r="L3614" s="418" t="inlineStr"/>
      <c r="M3614" s="418" t="inlineStr"/>
      <c r="N3614" s="455" t="n"/>
      <c r="O3614" s="455">
        <f>IF(W3614&lt;0,AI3614,I3614)</f>
        <v/>
      </c>
      <c r="P3614" s="455">
        <f>I3614-O3614</f>
        <v/>
      </c>
      <c r="Q3614" s="418" t="n"/>
      <c r="R3614" s="418" t="inlineStr">
        <is>
          <t>216915</t>
        </is>
      </c>
      <c r="S3614" s="418" t="inlineStr"/>
      <c r="T3614" s="418">
        <f>R3614=S3614</f>
        <v/>
      </c>
      <c r="U3614" s="418">
        <f>AND(MONTH(F3614)=MONTH(Y3614), YEAR(F3614)=YEAR(Y3614))</f>
        <v/>
      </c>
      <c r="V3614" s="418">
        <f>AND(AC3614&lt;&gt;"", 'Company information'!D$4&lt;&gt;"", RIGHT(SUBSTITUTE(AC3614,"-",""),9)=RIGHT(SUBSTITUTE('Company information'!D$4,"-",""),9))</f>
        <v/>
      </c>
      <c r="W3614" s="418">
        <f>AI3614-I3614</f>
        <v/>
      </c>
      <c r="X3614" s="455" t="n"/>
      <c r="Y3614" s="417" t="n"/>
      <c r="Z3614" s="418" t="n"/>
      <c r="AA3614" s="418" t="n"/>
      <c r="AB3614" s="418" t="n"/>
      <c r="AC3614" s="418" t="n"/>
      <c r="AD3614" s="418" t="n"/>
      <c r="AE3614" s="455" t="n"/>
      <c r="AF3614" s="455" t="n"/>
      <c r="AG3614" s="455" t="n"/>
      <c r="AH3614" s="455" t="n"/>
      <c r="AI3614" s="455" t="n"/>
      <c r="AJ3614" s="455" t="n"/>
      <c r="AK3614" s="455" t="n"/>
      <c r="AL3614" s="455" t="n"/>
      <c r="AM3614" s="455" t="n"/>
      <c r="AN3614" s="455" t="n"/>
      <c r="AO3614" s="455" t="n"/>
      <c r="AP3614" s="455" t="n"/>
      <c r="AQ3614" s="455" t="n"/>
      <c r="AR3614" s="418" t="n"/>
      <c r="AS3614" s="418" t="n"/>
      <c r="AT3614" s="418" t="n"/>
    </row>
    <row r="3615">
      <c r="A3615" s="417" t="n">
        <v>3606</v>
      </c>
      <c r="B3615" s="418" t="inlineStr"/>
      <c r="C3615" s="418" t="inlineStr">
        <is>
          <t>អ៊ិនធើថេក ថេសធីង សឺវីស (ខេមបូឌា) ខមភេនី លីមីធីត</t>
        </is>
      </c>
      <c r="D3615" s="418" t="inlineStr">
        <is>
          <t>L001-100045707</t>
        </is>
      </c>
      <c r="E3615" s="418" t="inlineStr">
        <is>
          <t>KHM20190012704</t>
        </is>
      </c>
      <c r="F3615" s="419" t="n">
        <v>43794</v>
      </c>
      <c r="G3615" s="420" t="n">
        <v>284690</v>
      </c>
      <c r="H3615" s="418" t="n"/>
      <c r="I3615" s="455" t="n">
        <v>284690</v>
      </c>
      <c r="J3615" s="418">
        <f>IF(L3615&lt;&gt;"",L3615,K3615)</f>
        <v/>
      </c>
      <c r="K3615" s="418">
        <f>IF(AND(T3615=TRUE, U3615=TRUE, V3615=TRUE), IF(W3615&lt;-0.05, "អនុញ្ញាត (អ្នកផ្គត់ផ្គង់ប្រកាសខ្វះ)", "បានប្រកាស (អនុញ្ញាត)"), IF(AND(T3615=FALSE, U3615=FALSE, V3615=FALSE), "ព្យួរទុក (មិនមានទិន្នន័យ)", "ប្រកាសខុស (ព្យួរទុក)"))</f>
        <v/>
      </c>
      <c r="L3615" s="418" t="inlineStr"/>
      <c r="M3615" s="418" t="inlineStr"/>
      <c r="N3615" s="455" t="n"/>
      <c r="O3615" s="455">
        <f>IF(W3615&lt;0,AI3615,I3615)</f>
        <v/>
      </c>
      <c r="P3615" s="455">
        <f>I3615-O3615</f>
        <v/>
      </c>
      <c r="Q3615" s="418" t="n"/>
      <c r="R3615" s="418" t="inlineStr">
        <is>
          <t>KHM20190012704</t>
        </is>
      </c>
      <c r="S3615" s="418" t="inlineStr"/>
      <c r="T3615" s="418">
        <f>R3615=S3615</f>
        <v/>
      </c>
      <c r="U3615" s="418">
        <f>AND(MONTH(F3615)=MONTH(Y3615), YEAR(F3615)=YEAR(Y3615))</f>
        <v/>
      </c>
      <c r="V3615" s="418">
        <f>AND(AC3615&lt;&gt;"", 'Company information'!D$4&lt;&gt;"", RIGHT(SUBSTITUTE(AC3615,"-",""),9)=RIGHT(SUBSTITUTE('Company information'!D$4,"-",""),9))</f>
        <v/>
      </c>
      <c r="W3615" s="418">
        <f>AI3615-I3615</f>
        <v/>
      </c>
      <c r="X3615" s="455" t="n"/>
      <c r="Y3615" s="417" t="n"/>
      <c r="Z3615" s="418" t="n"/>
      <c r="AA3615" s="418" t="n"/>
      <c r="AB3615" s="418" t="n"/>
      <c r="AC3615" s="418" t="n"/>
      <c r="AD3615" s="418" t="n"/>
      <c r="AE3615" s="455" t="n"/>
      <c r="AF3615" s="455" t="n"/>
      <c r="AG3615" s="455" t="n"/>
      <c r="AH3615" s="455" t="n"/>
      <c r="AI3615" s="455" t="n"/>
      <c r="AJ3615" s="455" t="n"/>
      <c r="AK3615" s="455" t="n"/>
      <c r="AL3615" s="455" t="n"/>
      <c r="AM3615" s="455" t="n"/>
      <c r="AN3615" s="455" t="n"/>
      <c r="AO3615" s="455" t="n"/>
      <c r="AP3615" s="455" t="n"/>
      <c r="AQ3615" s="455" t="n"/>
      <c r="AR3615" s="418" t="n"/>
      <c r="AS3615" s="418" t="n"/>
      <c r="AT3615" s="418" t="n"/>
    </row>
    <row r="3616">
      <c r="A3616" s="417" t="n">
        <v>3607</v>
      </c>
      <c r="B3616" s="418" t="inlineStr"/>
      <c r="C3616" s="418" t="inlineStr">
        <is>
          <t>អ៊ិនធើថេក ថេសធីង សឺវីស (ខេមបូឌា) ខមភេនី លីមីធីត</t>
        </is>
      </c>
      <c r="D3616" s="418" t="inlineStr">
        <is>
          <t>L001-100045707</t>
        </is>
      </c>
      <c r="E3616" s="418" t="inlineStr">
        <is>
          <t>KMH20190012698</t>
        </is>
      </c>
      <c r="F3616" s="419" t="n">
        <v>43794</v>
      </c>
      <c r="G3616" s="420" t="n">
        <v>189116</v>
      </c>
      <c r="H3616" s="418" t="n"/>
      <c r="I3616" s="455" t="n">
        <v>189116</v>
      </c>
      <c r="J3616" s="418">
        <f>IF(L3616&lt;&gt;"",L3616,K3616)</f>
        <v/>
      </c>
      <c r="K3616" s="418">
        <f>IF(AND(T3616=TRUE, U3616=TRUE, V3616=TRUE), IF(W3616&lt;-0.05, "អនុញ្ញាត (អ្នកផ្គត់ផ្គង់ប្រកាសខ្វះ)", "បានប្រកាស (អនុញ្ញាត)"), IF(AND(T3616=FALSE, U3616=FALSE, V3616=FALSE), "ព្យួរទុក (មិនមានទិន្នន័យ)", "ប្រកាសខុស (ព្យួរទុក)"))</f>
        <v/>
      </c>
      <c r="L3616" s="418" t="inlineStr"/>
      <c r="M3616" s="418" t="inlineStr"/>
      <c r="N3616" s="455" t="n"/>
      <c r="O3616" s="455">
        <f>IF(W3616&lt;0,AI3616,I3616)</f>
        <v/>
      </c>
      <c r="P3616" s="455">
        <f>I3616-O3616</f>
        <v/>
      </c>
      <c r="Q3616" s="418" t="n"/>
      <c r="R3616" s="418" t="inlineStr">
        <is>
          <t>KMH20190012698</t>
        </is>
      </c>
      <c r="S3616" s="418" t="inlineStr"/>
      <c r="T3616" s="418">
        <f>R3616=S3616</f>
        <v/>
      </c>
      <c r="U3616" s="418">
        <f>AND(MONTH(F3616)=MONTH(Y3616), YEAR(F3616)=YEAR(Y3616))</f>
        <v/>
      </c>
      <c r="V3616" s="418">
        <f>AND(AC3616&lt;&gt;"", 'Company information'!D$4&lt;&gt;"", RIGHT(SUBSTITUTE(AC3616,"-",""),9)=RIGHT(SUBSTITUTE('Company information'!D$4,"-",""),9))</f>
        <v/>
      </c>
      <c r="W3616" s="418">
        <f>AI3616-I3616</f>
        <v/>
      </c>
      <c r="X3616" s="455" t="n"/>
      <c r="Y3616" s="417" t="n"/>
      <c r="Z3616" s="418" t="n"/>
      <c r="AA3616" s="418" t="n"/>
      <c r="AB3616" s="418" t="n"/>
      <c r="AC3616" s="418" t="n"/>
      <c r="AD3616" s="418" t="n"/>
      <c r="AE3616" s="455" t="n"/>
      <c r="AF3616" s="455" t="n"/>
      <c r="AG3616" s="455" t="n"/>
      <c r="AH3616" s="455" t="n"/>
      <c r="AI3616" s="455" t="n"/>
      <c r="AJ3616" s="455" t="n"/>
      <c r="AK3616" s="455" t="n"/>
      <c r="AL3616" s="455" t="n"/>
      <c r="AM3616" s="455" t="n"/>
      <c r="AN3616" s="455" t="n"/>
      <c r="AO3616" s="455" t="n"/>
      <c r="AP3616" s="455" t="n"/>
      <c r="AQ3616" s="455" t="n"/>
      <c r="AR3616" s="418" t="n"/>
      <c r="AS3616" s="418" t="n"/>
      <c r="AT3616" s="418" t="n"/>
    </row>
    <row r="3617">
      <c r="A3617" s="417" t="n">
        <v>3608</v>
      </c>
      <c r="B3617" s="418" t="inlineStr"/>
      <c r="C3617" s="418" t="inlineStr">
        <is>
          <t>ហឺរ ឆឹង ផេភើរ អ៊ីនដាសស្រ្ទៀល ខូ អិលធីឌី</t>
        </is>
      </c>
      <c r="D3617" s="418" t="inlineStr">
        <is>
          <t>L001-100191983</t>
        </is>
      </c>
      <c r="E3617" s="418" t="inlineStr">
        <is>
          <t>0428</t>
        </is>
      </c>
      <c r="F3617" s="419" t="n">
        <v>43792</v>
      </c>
      <c r="G3617" s="420" t="n">
        <v>2098572</v>
      </c>
      <c r="H3617" s="418" t="n"/>
      <c r="I3617" s="455" t="n">
        <v>2098572</v>
      </c>
      <c r="J3617" s="418">
        <f>IF(L3617&lt;&gt;"",L3617,K3617)</f>
        <v/>
      </c>
      <c r="K3617" s="418">
        <f>IF(AND(T3617=TRUE, U3617=TRUE, V3617=TRUE), IF(W3617&lt;-0.05, "អនុញ្ញាត (អ្នកផ្គត់ផ្គង់ប្រកាសខ្វះ)", "បានប្រកាស (អនុញ្ញាត)"), IF(AND(T3617=FALSE, U3617=FALSE, V3617=FALSE), "ព្យួរទុក (មិនមានទិន្នន័យ)", "ប្រកាសខុស (ព្យួរទុក)"))</f>
        <v/>
      </c>
      <c r="L3617" s="418" t="inlineStr"/>
      <c r="M3617" s="418" t="inlineStr"/>
      <c r="N3617" s="455" t="n"/>
      <c r="O3617" s="455">
        <f>IF(W3617&lt;0,AI3617,I3617)</f>
        <v/>
      </c>
      <c r="P3617" s="455">
        <f>I3617-O3617</f>
        <v/>
      </c>
      <c r="Q3617" s="418" t="n"/>
      <c r="R3617" s="418" t="inlineStr">
        <is>
          <t>0428</t>
        </is>
      </c>
      <c r="S3617" s="418" t="inlineStr"/>
      <c r="T3617" s="418">
        <f>R3617=S3617</f>
        <v/>
      </c>
      <c r="U3617" s="418">
        <f>AND(MONTH(F3617)=MONTH(Y3617), YEAR(F3617)=YEAR(Y3617))</f>
        <v/>
      </c>
      <c r="V3617" s="418">
        <f>AND(AC3617&lt;&gt;"", 'Company information'!D$4&lt;&gt;"", RIGHT(SUBSTITUTE(AC3617,"-",""),9)=RIGHT(SUBSTITUTE('Company information'!D$4,"-",""),9))</f>
        <v/>
      </c>
      <c r="W3617" s="418">
        <f>AI3617-I3617</f>
        <v/>
      </c>
      <c r="X3617" s="455" t="n"/>
      <c r="Y3617" s="417" t="n"/>
      <c r="Z3617" s="418" t="n"/>
      <c r="AA3617" s="418" t="n"/>
      <c r="AB3617" s="418" t="n"/>
      <c r="AC3617" s="418" t="n"/>
      <c r="AD3617" s="418" t="n"/>
      <c r="AE3617" s="455" t="n"/>
      <c r="AF3617" s="455" t="n"/>
      <c r="AG3617" s="455" t="n"/>
      <c r="AH3617" s="455" t="n"/>
      <c r="AI3617" s="455" t="n"/>
      <c r="AJ3617" s="455" t="n"/>
      <c r="AK3617" s="455" t="n"/>
      <c r="AL3617" s="455" t="n"/>
      <c r="AM3617" s="455" t="n"/>
      <c r="AN3617" s="455" t="n"/>
      <c r="AO3617" s="455" t="n"/>
      <c r="AP3617" s="455" t="n"/>
      <c r="AQ3617" s="455" t="n"/>
      <c r="AR3617" s="418" t="n"/>
      <c r="AS3617" s="418" t="n"/>
      <c r="AT3617" s="418" t="n"/>
    </row>
    <row r="3618">
      <c r="A3618" s="417" t="n">
        <v>3609</v>
      </c>
      <c r="B3618" s="418" t="inlineStr"/>
      <c r="C3618" s="418" t="inlineStr">
        <is>
          <t>ថេកអេស៊ីស៊ី ផេភើរ សឺវីស ខនសាល់ធេន ឯ.ក</t>
        </is>
      </c>
      <c r="D3618" s="418" t="inlineStr">
        <is>
          <t>K004-901801112</t>
        </is>
      </c>
      <c r="E3618" s="418" t="inlineStr">
        <is>
          <t>000132</t>
        </is>
      </c>
      <c r="F3618" s="419" t="n">
        <v>43783</v>
      </c>
      <c r="G3618" s="420" t="n">
        <v>162680</v>
      </c>
      <c r="H3618" s="418" t="n"/>
      <c r="I3618" s="455" t="n">
        <v>162680</v>
      </c>
      <c r="J3618" s="418">
        <f>IF(L3618&lt;&gt;"",L3618,K3618)</f>
        <v/>
      </c>
      <c r="K3618" s="418">
        <f>IF(AND(T3618=TRUE, U3618=TRUE, V3618=TRUE), IF(W3618&lt;-0.05, "អនុញ្ញាត (អ្នកផ្គត់ផ្គង់ប្រកាសខ្វះ)", "បានប្រកាស (អនុញ្ញាត)"), IF(AND(T3618=FALSE, U3618=FALSE, V3618=FALSE), "ព្យួរទុក (មិនមានទិន្នន័យ)", "ប្រកាសខុស (ព្យួរទុក)"))</f>
        <v/>
      </c>
      <c r="L3618" s="418" t="inlineStr"/>
      <c r="M3618" s="418" t="inlineStr"/>
      <c r="N3618" s="455" t="n"/>
      <c r="O3618" s="455">
        <f>IF(W3618&lt;0,AI3618,I3618)</f>
        <v/>
      </c>
      <c r="P3618" s="455">
        <f>I3618-O3618</f>
        <v/>
      </c>
      <c r="Q3618" s="418" t="n"/>
      <c r="R3618" s="418" t="inlineStr">
        <is>
          <t>000132</t>
        </is>
      </c>
      <c r="S3618" s="418" t="inlineStr">
        <is>
          <t>000132</t>
        </is>
      </c>
      <c r="T3618" s="418">
        <f>R3618=S3618</f>
        <v/>
      </c>
      <c r="U3618" s="418">
        <f>AND(MONTH(F3618)=MONTH(Y3618), YEAR(F3618)=YEAR(Y3618))</f>
        <v/>
      </c>
      <c r="V3618" s="418">
        <f>AND(AC3618&lt;&gt;"", 'Company information'!D$4&lt;&gt;"", RIGHT(SUBSTITUTE(AC3618,"-",""),9)=RIGHT(SUBSTITUTE('Company information'!D$4,"-",""),9))</f>
        <v/>
      </c>
      <c r="W3618" s="418">
        <f>AI3618-I3618</f>
        <v/>
      </c>
      <c r="X3618" s="455" t="n"/>
      <c r="Y3618" s="419" t="n">
        <v>44755</v>
      </c>
      <c r="Z3618" s="418" t="inlineStr">
        <is>
          <t>000132</t>
        </is>
      </c>
      <c r="AA3618" s="418" t="inlineStr"/>
      <c r="AB3618" s="418" t="inlineStr">
        <is>
          <t>បុគ្គលជាប់អាករ</t>
        </is>
      </c>
      <c r="AC3618" s="418" t="inlineStr">
        <is>
          <t>L001-901700726</t>
        </is>
      </c>
      <c r="AD3618" s="418" t="inlineStr">
        <is>
          <t>វេនធូរ៉ា លេឌើវែរ អឹមអេហ្វវ៉ាយ (ស៊ីឌី) ឯ.ក</t>
        </is>
      </c>
      <c r="AE3618" s="455" t="n">
        <v>351866</v>
      </c>
      <c r="AF3618" s="455" t="n">
        <v>319878</v>
      </c>
      <c r="AG3618" s="455" t="n">
        <v>0</v>
      </c>
      <c r="AH3618" s="455" t="n">
        <v>0</v>
      </c>
      <c r="AI3618" s="455" t="n">
        <v>31988</v>
      </c>
      <c r="AJ3618" s="455" t="n">
        <v>0</v>
      </c>
      <c r="AK3618" s="455" t="n">
        <v>0</v>
      </c>
      <c r="AL3618" s="455" t="n">
        <v>0</v>
      </c>
      <c r="AM3618" s="455" t="n">
        <v>0</v>
      </c>
      <c r="AN3618" s="455" t="n">
        <v>0</v>
      </c>
      <c r="AO3618" s="455" t="n">
        <v>0</v>
      </c>
      <c r="AP3618" s="455" t="n">
        <v>0</v>
      </c>
      <c r="AQ3618" s="455" t="n">
        <v>0</v>
      </c>
      <c r="AR3618" s="418" t="inlineStr"/>
      <c r="AS3618" s="418" t="inlineStr">
        <is>
          <t>Visa</t>
        </is>
      </c>
      <c r="AT3618" s="418" t="inlineStr">
        <is>
          <t>បានប្រកាសពន្ធ</t>
        </is>
      </c>
    </row>
    <row r="3619">
      <c r="A3619" s="417" t="n">
        <v>3610</v>
      </c>
      <c r="B3619" s="418" t="inlineStr"/>
      <c r="C3619" s="418" t="inlineStr">
        <is>
          <t>កំពង់ផែស្វយ័តក្រុងព្រះសីហនុ</t>
        </is>
      </c>
      <c r="D3619" s="418" t="inlineStr">
        <is>
          <t>L001-100044638</t>
        </is>
      </c>
      <c r="E3619" s="418" t="inlineStr">
        <is>
          <t>206070</t>
        </is>
      </c>
      <c r="F3619" s="419" t="n">
        <v>43688</v>
      </c>
      <c r="G3619" s="420" t="n">
        <v>2435</v>
      </c>
      <c r="H3619" s="418" t="n"/>
      <c r="I3619" s="455" t="n">
        <v>2435</v>
      </c>
      <c r="J3619" s="418">
        <f>IF(L3619&lt;&gt;"",L3619,K3619)</f>
        <v/>
      </c>
      <c r="K3619" s="418">
        <f>IF(AND(T3619=TRUE, U3619=TRUE, V3619=TRUE), IF(W3619&lt;-0.05, "អនុញ្ញាត (អ្នកផ្គត់ផ្គង់ប្រកាសខ្វះ)", "បានប្រកាស (អនុញ្ញាត)"), IF(AND(T3619=FALSE, U3619=FALSE, V3619=FALSE), "ព្យួរទុក (មិនមានទិន្នន័យ)", "ប្រកាសខុស (ព្យួរទុក)"))</f>
        <v/>
      </c>
      <c r="L3619" s="418" t="inlineStr"/>
      <c r="M3619" s="418" t="inlineStr"/>
      <c r="N3619" s="455" t="n"/>
      <c r="O3619" s="455">
        <f>IF(W3619&lt;0,AI3619,I3619)</f>
        <v/>
      </c>
      <c r="P3619" s="455">
        <f>I3619-O3619</f>
        <v/>
      </c>
      <c r="Q3619" s="418" t="n"/>
      <c r="R3619" s="418" t="inlineStr">
        <is>
          <t>206070</t>
        </is>
      </c>
      <c r="S3619" s="418" t="inlineStr"/>
      <c r="T3619" s="418">
        <f>R3619=S3619</f>
        <v/>
      </c>
      <c r="U3619" s="418">
        <f>AND(MONTH(F3619)=MONTH(Y3619), YEAR(F3619)=YEAR(Y3619))</f>
        <v/>
      </c>
      <c r="V3619" s="418">
        <f>AND(AC3619&lt;&gt;"", 'Company information'!D$4&lt;&gt;"", RIGHT(SUBSTITUTE(AC3619,"-",""),9)=RIGHT(SUBSTITUTE('Company information'!D$4,"-",""),9))</f>
        <v/>
      </c>
      <c r="W3619" s="418">
        <f>AI3619-I3619</f>
        <v/>
      </c>
      <c r="X3619" s="455" t="n"/>
      <c r="Y3619" s="417" t="n"/>
      <c r="Z3619" s="418" t="n"/>
      <c r="AA3619" s="418" t="n"/>
      <c r="AB3619" s="418" t="n"/>
      <c r="AC3619" s="418" t="n"/>
      <c r="AD3619" s="418" t="n"/>
      <c r="AE3619" s="455" t="n"/>
      <c r="AF3619" s="455" t="n"/>
      <c r="AG3619" s="455" t="n"/>
      <c r="AH3619" s="455" t="n"/>
      <c r="AI3619" s="455" t="n"/>
      <c r="AJ3619" s="455" t="n"/>
      <c r="AK3619" s="455" t="n"/>
      <c r="AL3619" s="455" t="n"/>
      <c r="AM3619" s="455" t="n"/>
      <c r="AN3619" s="455" t="n"/>
      <c r="AO3619" s="455" t="n"/>
      <c r="AP3619" s="455" t="n"/>
      <c r="AQ3619" s="455" t="n"/>
      <c r="AR3619" s="418" t="n"/>
      <c r="AS3619" s="418" t="n"/>
      <c r="AT3619" s="418" t="n"/>
    </row>
    <row r="3620">
      <c r="A3620" s="417" t="n">
        <v>3611</v>
      </c>
      <c r="B3620" s="418" t="inlineStr"/>
      <c r="C3620" s="418" t="inlineStr">
        <is>
          <t>កំពង់ផែស្វយ័តក្រុងព្រះសីហនុ</t>
        </is>
      </c>
      <c r="D3620" s="418" t="inlineStr">
        <is>
          <t>L001-100044638</t>
        </is>
      </c>
      <c r="E3620" s="418" t="inlineStr">
        <is>
          <t>204772</t>
        </is>
      </c>
      <c r="F3620" s="419" t="n">
        <v>43657</v>
      </c>
      <c r="G3620" s="420" t="n">
        <v>49913</v>
      </c>
      <c r="H3620" s="418" t="n"/>
      <c r="I3620" s="455" t="n">
        <v>49913</v>
      </c>
      <c r="J3620" s="418">
        <f>IF(L3620&lt;&gt;"",L3620,K3620)</f>
        <v/>
      </c>
      <c r="K3620" s="418">
        <f>IF(AND(T3620=TRUE, U3620=TRUE, V3620=TRUE), IF(W3620&lt;-0.05, "អនុញ្ញាត (អ្នកផ្គត់ផ្គង់ប្រកាសខ្វះ)", "បានប្រកាស (អនុញ្ញាត)"), IF(AND(T3620=FALSE, U3620=FALSE, V3620=FALSE), "ព្យួរទុក (មិនមានទិន្នន័យ)", "ប្រកាសខុស (ព្យួរទុក)"))</f>
        <v/>
      </c>
      <c r="L3620" s="418" t="inlineStr"/>
      <c r="M3620" s="418" t="inlineStr"/>
      <c r="N3620" s="455" t="n"/>
      <c r="O3620" s="455">
        <f>IF(W3620&lt;0,AI3620,I3620)</f>
        <v/>
      </c>
      <c r="P3620" s="455">
        <f>I3620-O3620</f>
        <v/>
      </c>
      <c r="Q3620" s="418" t="n"/>
      <c r="R3620" s="418" t="inlineStr">
        <is>
          <t>204772</t>
        </is>
      </c>
      <c r="S3620" s="418" t="inlineStr"/>
      <c r="T3620" s="418">
        <f>R3620=S3620</f>
        <v/>
      </c>
      <c r="U3620" s="418">
        <f>AND(MONTH(F3620)=MONTH(Y3620), YEAR(F3620)=YEAR(Y3620))</f>
        <v/>
      </c>
      <c r="V3620" s="418">
        <f>AND(AC3620&lt;&gt;"", 'Company information'!D$4&lt;&gt;"", RIGHT(SUBSTITUTE(AC3620,"-",""),9)=RIGHT(SUBSTITUTE('Company information'!D$4,"-",""),9))</f>
        <v/>
      </c>
      <c r="W3620" s="418">
        <f>AI3620-I3620</f>
        <v/>
      </c>
      <c r="X3620" s="455" t="n"/>
      <c r="Y3620" s="417" t="n"/>
      <c r="Z3620" s="418" t="n"/>
      <c r="AA3620" s="418" t="n"/>
      <c r="AB3620" s="418" t="n"/>
      <c r="AC3620" s="418" t="n"/>
      <c r="AD3620" s="418" t="n"/>
      <c r="AE3620" s="455" t="n"/>
      <c r="AF3620" s="455" t="n"/>
      <c r="AG3620" s="455" t="n"/>
      <c r="AH3620" s="455" t="n"/>
      <c r="AI3620" s="455" t="n"/>
      <c r="AJ3620" s="455" t="n"/>
      <c r="AK3620" s="455" t="n"/>
      <c r="AL3620" s="455" t="n"/>
      <c r="AM3620" s="455" t="n"/>
      <c r="AN3620" s="455" t="n"/>
      <c r="AO3620" s="455" t="n"/>
      <c r="AP3620" s="455" t="n"/>
      <c r="AQ3620" s="455" t="n"/>
      <c r="AR3620" s="418" t="n"/>
      <c r="AS3620" s="418" t="n"/>
      <c r="AT3620" s="418" t="n"/>
    </row>
    <row r="3621">
      <c r="A3621" s="417" t="n">
        <v>3612</v>
      </c>
      <c r="B3621" s="418" t="inlineStr"/>
      <c r="C3621" s="418" t="inlineStr">
        <is>
          <t>ឃីងថេល ខមម្ញូនីខេសិន លីមីធីត</t>
        </is>
      </c>
      <c r="D3621" s="418" t="inlineStr">
        <is>
          <t>L001-901503704</t>
        </is>
      </c>
      <c r="E3621" s="418" t="inlineStr">
        <is>
          <t>2018049122</t>
        </is>
      </c>
      <c r="F3621" s="419" t="n">
        <v>43596</v>
      </c>
      <c r="G3621" s="420" t="n">
        <v>439236</v>
      </c>
      <c r="H3621" s="418" t="n"/>
      <c r="I3621" s="455" t="n">
        <v>439236</v>
      </c>
      <c r="J3621" s="418">
        <f>IF(L3621&lt;&gt;"",L3621,K3621)</f>
        <v/>
      </c>
      <c r="K3621" s="418">
        <f>IF(AND(T3621=TRUE, U3621=TRUE, V3621=TRUE), IF(W3621&lt;-0.05, "អនុញ្ញាត (អ្នកផ្គត់ផ្គង់ប្រកាសខ្វះ)", "បានប្រកាស (អនុញ្ញាត)"), IF(AND(T3621=FALSE, U3621=FALSE, V3621=FALSE), "ព្យួរទុក (មិនមានទិន្នន័យ)", "ប្រកាសខុស (ព្យួរទុក)"))</f>
        <v/>
      </c>
      <c r="L3621" s="418" t="inlineStr"/>
      <c r="M3621" s="418" t="inlineStr"/>
      <c r="N3621" s="455" t="n"/>
      <c r="O3621" s="455">
        <f>IF(W3621&lt;0,AI3621,I3621)</f>
        <v/>
      </c>
      <c r="P3621" s="455">
        <f>I3621-O3621</f>
        <v/>
      </c>
      <c r="Q3621" s="418" t="n"/>
      <c r="R3621" s="418" t="inlineStr">
        <is>
          <t>2018049122</t>
        </is>
      </c>
      <c r="S3621" s="418" t="inlineStr"/>
      <c r="T3621" s="418">
        <f>R3621=S3621</f>
        <v/>
      </c>
      <c r="U3621" s="418">
        <f>AND(MONTH(F3621)=MONTH(Y3621), YEAR(F3621)=YEAR(Y3621))</f>
        <v/>
      </c>
      <c r="V3621" s="418">
        <f>AND(AC3621&lt;&gt;"", 'Company information'!D$4&lt;&gt;"", RIGHT(SUBSTITUTE(AC3621,"-",""),9)=RIGHT(SUBSTITUTE('Company information'!D$4,"-",""),9))</f>
        <v/>
      </c>
      <c r="W3621" s="418">
        <f>AI3621-I3621</f>
        <v/>
      </c>
      <c r="X3621" s="455" t="n"/>
      <c r="Y3621" s="417" t="n"/>
      <c r="Z3621" s="418" t="n"/>
      <c r="AA3621" s="418" t="n"/>
      <c r="AB3621" s="418" t="n"/>
      <c r="AC3621" s="418" t="n"/>
      <c r="AD3621" s="418" t="n"/>
      <c r="AE3621" s="455" t="n"/>
      <c r="AF3621" s="455" t="n"/>
      <c r="AG3621" s="455" t="n"/>
      <c r="AH3621" s="455" t="n"/>
      <c r="AI3621" s="455" t="n"/>
      <c r="AJ3621" s="455" t="n"/>
      <c r="AK3621" s="455" t="n"/>
      <c r="AL3621" s="455" t="n"/>
      <c r="AM3621" s="455" t="n"/>
      <c r="AN3621" s="455" t="n"/>
      <c r="AO3621" s="455" t="n"/>
      <c r="AP3621" s="455" t="n"/>
      <c r="AQ3621" s="455" t="n"/>
      <c r="AR3621" s="418" t="n"/>
      <c r="AS3621" s="418" t="n"/>
      <c r="AT3621" s="418" t="n"/>
    </row>
    <row r="3622">
      <c r="A3622" s="417" t="n">
        <v>3613</v>
      </c>
      <c r="B3622" s="418" t="inlineStr"/>
      <c r="C3622" s="418" t="inlineStr">
        <is>
          <t>ខូស្កូ ស៊ីបភីង ឡាញ (ខេមបូឌា) ឯ.ក</t>
        </is>
      </c>
      <c r="D3622" s="418" t="inlineStr">
        <is>
          <t>L001-100103383</t>
        </is>
      </c>
      <c r="E3622" s="418" t="inlineStr">
        <is>
          <t>COS191110043</t>
        </is>
      </c>
      <c r="F3622" s="419" t="n">
        <v>43476</v>
      </c>
      <c r="G3622" s="420" t="n">
        <v>213518</v>
      </c>
      <c r="H3622" s="418" t="n"/>
      <c r="I3622" s="455" t="n">
        <v>213518</v>
      </c>
      <c r="J3622" s="418">
        <f>IF(L3622&lt;&gt;"",L3622,K3622)</f>
        <v/>
      </c>
      <c r="K3622" s="418">
        <f>IF(AND(T3622=TRUE, U3622=TRUE, V3622=TRUE), IF(W3622&lt;-0.05, "អនុញ្ញាត (អ្នកផ្គត់ផ្គង់ប្រកាសខ្វះ)", "បានប្រកាស (អនុញ្ញាត)"), IF(AND(T3622=FALSE, U3622=FALSE, V3622=FALSE), "ព្យួរទុក (មិនមានទិន្នន័យ)", "ប្រកាសខុស (ព្យួរទុក)"))</f>
        <v/>
      </c>
      <c r="L3622" s="418" t="inlineStr"/>
      <c r="M3622" s="418" t="inlineStr"/>
      <c r="N3622" s="455" t="n"/>
      <c r="O3622" s="455">
        <f>IF(W3622&lt;0,AI3622,I3622)</f>
        <v/>
      </c>
      <c r="P3622" s="455">
        <f>I3622-O3622</f>
        <v/>
      </c>
      <c r="Q3622" s="418" t="n"/>
      <c r="R3622" s="418" t="inlineStr">
        <is>
          <t>COS191110043</t>
        </is>
      </c>
      <c r="S3622" s="418" t="inlineStr"/>
      <c r="T3622" s="418">
        <f>R3622=S3622</f>
        <v/>
      </c>
      <c r="U3622" s="418">
        <f>AND(MONTH(F3622)=MONTH(Y3622), YEAR(F3622)=YEAR(Y3622))</f>
        <v/>
      </c>
      <c r="V3622" s="418">
        <f>AND(AC3622&lt;&gt;"", 'Company information'!D$4&lt;&gt;"", RIGHT(SUBSTITUTE(AC3622,"-",""),9)=RIGHT(SUBSTITUTE('Company information'!D$4,"-",""),9))</f>
        <v/>
      </c>
      <c r="W3622" s="418">
        <f>AI3622-I3622</f>
        <v/>
      </c>
      <c r="X3622" s="455" t="n"/>
      <c r="Y3622" s="417" t="n"/>
      <c r="Z3622" s="418" t="n"/>
      <c r="AA3622" s="418" t="n"/>
      <c r="AB3622" s="418" t="n"/>
      <c r="AC3622" s="418" t="n"/>
      <c r="AD3622" s="418" t="n"/>
      <c r="AE3622" s="455" t="n"/>
      <c r="AF3622" s="455" t="n"/>
      <c r="AG3622" s="455" t="n"/>
      <c r="AH3622" s="455" t="n"/>
      <c r="AI3622" s="455" t="n"/>
      <c r="AJ3622" s="455" t="n"/>
      <c r="AK3622" s="455" t="n"/>
      <c r="AL3622" s="455" t="n"/>
      <c r="AM3622" s="455" t="n"/>
      <c r="AN3622" s="455" t="n"/>
      <c r="AO3622" s="455" t="n"/>
      <c r="AP3622" s="455" t="n"/>
      <c r="AQ3622" s="455" t="n"/>
      <c r="AR3622" s="418" t="n"/>
      <c r="AS3622" s="418" t="n"/>
      <c r="AT3622" s="418" t="n"/>
    </row>
    <row r="3623">
      <c r="A3623" s="417" t="n">
        <v>3614</v>
      </c>
      <c r="B3623" s="418" t="inlineStr"/>
      <c r="C3623" s="418" t="inlineStr">
        <is>
          <t>ស៊ីអិមអេ ស៊ីជីអិម (ខេមបូឌា) ខូ អិលធីឌី</t>
        </is>
      </c>
      <c r="D3623" s="418" t="inlineStr">
        <is>
          <t>L001-105016225</t>
        </is>
      </c>
      <c r="E3623" s="418" t="inlineStr">
        <is>
          <t>KHA00010669</t>
        </is>
      </c>
      <c r="F3623" s="419" t="n">
        <v>44154</v>
      </c>
      <c r="G3623" s="420" t="n">
        <v>372876</v>
      </c>
      <c r="H3623" s="418" t="n"/>
      <c r="I3623" s="455" t="n">
        <v>372876</v>
      </c>
      <c r="J3623" s="418">
        <f>IF(L3623&lt;&gt;"",L3623,K3623)</f>
        <v/>
      </c>
      <c r="K3623" s="418">
        <f>IF(AND(T3623=TRUE, U3623=TRUE, V3623=TRUE), IF(W3623&lt;-0.05, "អនុញ្ញាត (អ្នកផ្គត់ផ្គង់ប្រកាសខ្វះ)", "បានប្រកាស (អនុញ្ញាត)"), IF(AND(T3623=FALSE, U3623=FALSE, V3623=FALSE), "ព្យួរទុក (មិនមានទិន្នន័យ)", "ប្រកាសខុស (ព្យួរទុក)"))</f>
        <v/>
      </c>
      <c r="L3623" s="418" t="inlineStr"/>
      <c r="M3623" s="418" t="inlineStr"/>
      <c r="N3623" s="455" t="n"/>
      <c r="O3623" s="455">
        <f>IF(W3623&lt;0,AI3623,I3623)</f>
        <v/>
      </c>
      <c r="P3623" s="455">
        <f>I3623-O3623</f>
        <v/>
      </c>
      <c r="Q3623" s="418" t="n"/>
      <c r="R3623" s="418" t="inlineStr">
        <is>
          <t>KHA00010669</t>
        </is>
      </c>
      <c r="S3623" s="418" t="inlineStr"/>
      <c r="T3623" s="418">
        <f>R3623=S3623</f>
        <v/>
      </c>
      <c r="U3623" s="418">
        <f>AND(MONTH(F3623)=MONTH(Y3623), YEAR(F3623)=YEAR(Y3623))</f>
        <v/>
      </c>
      <c r="V3623" s="418">
        <f>AND(AC3623&lt;&gt;"", 'Company information'!D$4&lt;&gt;"", RIGHT(SUBSTITUTE(AC3623,"-",""),9)=RIGHT(SUBSTITUTE('Company information'!D$4,"-",""),9))</f>
        <v/>
      </c>
      <c r="W3623" s="418">
        <f>AI3623-I3623</f>
        <v/>
      </c>
      <c r="X3623" s="455" t="n"/>
      <c r="Y3623" s="417" t="n"/>
      <c r="Z3623" s="418" t="n"/>
      <c r="AA3623" s="418" t="n"/>
      <c r="AB3623" s="418" t="n"/>
      <c r="AC3623" s="418" t="n"/>
      <c r="AD3623" s="418" t="n"/>
      <c r="AE3623" s="455" t="n"/>
      <c r="AF3623" s="455" t="n"/>
      <c r="AG3623" s="455" t="n"/>
      <c r="AH3623" s="455" t="n"/>
      <c r="AI3623" s="455" t="n"/>
      <c r="AJ3623" s="455" t="n"/>
      <c r="AK3623" s="455" t="n"/>
      <c r="AL3623" s="455" t="n"/>
      <c r="AM3623" s="455" t="n"/>
      <c r="AN3623" s="455" t="n"/>
      <c r="AO3623" s="455" t="n"/>
      <c r="AP3623" s="455" t="n"/>
      <c r="AQ3623" s="455" t="n"/>
      <c r="AR3623" s="418" t="n"/>
      <c r="AS3623" s="418" t="n"/>
      <c r="AT3623" s="418" t="n"/>
    </row>
    <row r="3624">
      <c r="A3624" s="417" t="n">
        <v>3615</v>
      </c>
      <c r="B3624" s="418" t="inlineStr"/>
      <c r="C3624" s="418" t="inlineStr">
        <is>
          <t>មេគង្គ រីជើណល ស៊ីបភីង អេជេនស៊ី</t>
        </is>
      </c>
      <c r="D3624" s="418" t="inlineStr">
        <is>
          <t>K003-104010819</t>
        </is>
      </c>
      <c r="E3624" s="418" t="inlineStr">
        <is>
          <t>3658</t>
        </is>
      </c>
      <c r="F3624" s="419" t="n">
        <v>43841</v>
      </c>
      <c r="G3624" s="420" t="n">
        <v>172410</v>
      </c>
      <c r="H3624" s="418" t="n"/>
      <c r="I3624" s="455" t="n">
        <v>172410</v>
      </c>
      <c r="J3624" s="418">
        <f>IF(L3624&lt;&gt;"",L3624,K3624)</f>
        <v/>
      </c>
      <c r="K3624" s="418">
        <f>IF(AND(T3624=TRUE, U3624=TRUE, V3624=TRUE), IF(W3624&lt;-0.05, "អនុញ្ញាត (អ្នកផ្គត់ផ្គង់ប្រកាសខ្វះ)", "បានប្រកាស (អនុញ្ញាត)"), IF(AND(T3624=FALSE, U3624=FALSE, V3624=FALSE), "ព្យួរទុក (មិនមានទិន្នន័យ)", "ប្រកាសខុស (ព្យួរទុក)"))</f>
        <v/>
      </c>
      <c r="L3624" s="418" t="inlineStr"/>
      <c r="M3624" s="418" t="inlineStr"/>
      <c r="N3624" s="455" t="n"/>
      <c r="O3624" s="455">
        <f>IF(W3624&lt;0,AI3624,I3624)</f>
        <v/>
      </c>
      <c r="P3624" s="455">
        <f>I3624-O3624</f>
        <v/>
      </c>
      <c r="Q3624" s="418" t="n"/>
      <c r="R3624" s="418" t="inlineStr">
        <is>
          <t>3658</t>
        </is>
      </c>
      <c r="S3624" s="418" t="inlineStr"/>
      <c r="T3624" s="418">
        <f>R3624=S3624</f>
        <v/>
      </c>
      <c r="U3624" s="418">
        <f>AND(MONTH(F3624)=MONTH(Y3624), YEAR(F3624)=YEAR(Y3624))</f>
        <v/>
      </c>
      <c r="V3624" s="418">
        <f>AND(AC3624&lt;&gt;"", 'Company information'!D$4&lt;&gt;"", RIGHT(SUBSTITUTE(AC3624,"-",""),9)=RIGHT(SUBSTITUTE('Company information'!D$4,"-",""),9))</f>
        <v/>
      </c>
      <c r="W3624" s="418">
        <f>AI3624-I3624</f>
        <v/>
      </c>
      <c r="X3624" s="455" t="n"/>
      <c r="Y3624" s="417" t="n"/>
      <c r="Z3624" s="418" t="n"/>
      <c r="AA3624" s="418" t="n"/>
      <c r="AB3624" s="418" t="n"/>
      <c r="AC3624" s="418" t="n"/>
      <c r="AD3624" s="418" t="n"/>
      <c r="AE3624" s="455" t="n"/>
      <c r="AF3624" s="455" t="n"/>
      <c r="AG3624" s="455" t="n"/>
      <c r="AH3624" s="455" t="n"/>
      <c r="AI3624" s="455" t="n"/>
      <c r="AJ3624" s="455" t="n"/>
      <c r="AK3624" s="455" t="n"/>
      <c r="AL3624" s="455" t="n"/>
      <c r="AM3624" s="455" t="n"/>
      <c r="AN3624" s="455" t="n"/>
      <c r="AO3624" s="455" t="n"/>
      <c r="AP3624" s="455" t="n"/>
      <c r="AQ3624" s="455" t="n"/>
      <c r="AR3624" s="418" t="n"/>
      <c r="AS3624" s="418" t="n"/>
      <c r="AT3624" s="418" t="n"/>
    </row>
    <row r="3625">
      <c r="A3625" s="417" t="n">
        <v>3616</v>
      </c>
      <c r="B3625" s="418" t="inlineStr"/>
      <c r="C3625" s="418" t="inlineStr">
        <is>
          <t>ឌី អេច អិល អិចប្រេស (ខេមបូឌា)</t>
        </is>
      </c>
      <c r="D3625" s="418" t="inlineStr">
        <is>
          <t>L001-100045197</t>
        </is>
      </c>
      <c r="E3625" s="418" t="inlineStr">
        <is>
          <t>PNHIR000361019</t>
        </is>
      </c>
      <c r="F3625" s="419" t="n">
        <v>44161</v>
      </c>
      <c r="G3625" s="420" t="n">
        <v>31001</v>
      </c>
      <c r="H3625" s="418" t="n"/>
      <c r="I3625" s="455" t="n">
        <v>31001</v>
      </c>
      <c r="J3625" s="418">
        <f>IF(L3625&lt;&gt;"",L3625,K3625)</f>
        <v/>
      </c>
      <c r="K3625" s="418">
        <f>IF(AND(T3625=TRUE, U3625=TRUE, V3625=TRUE), IF(W3625&lt;-0.05, "អនុញ្ញាត (អ្នកផ្គត់ផ្គង់ប្រកាសខ្វះ)", "បានប្រកាស (អនុញ្ញាត)"), IF(AND(T3625=FALSE, U3625=FALSE, V3625=FALSE), "ព្យួរទុក (មិនមានទិន្នន័យ)", "ប្រកាសខុស (ព្យួរទុក)"))</f>
        <v/>
      </c>
      <c r="L3625" s="418" t="inlineStr"/>
      <c r="M3625" s="418" t="inlineStr"/>
      <c r="N3625" s="455" t="n"/>
      <c r="O3625" s="455">
        <f>IF(W3625&lt;0,AI3625,I3625)</f>
        <v/>
      </c>
      <c r="P3625" s="455">
        <f>I3625-O3625</f>
        <v/>
      </c>
      <c r="Q3625" s="418" t="n"/>
      <c r="R3625" s="418" t="inlineStr">
        <is>
          <t>PNHIR000361019</t>
        </is>
      </c>
      <c r="S3625" s="418" t="inlineStr"/>
      <c r="T3625" s="418">
        <f>R3625=S3625</f>
        <v/>
      </c>
      <c r="U3625" s="418">
        <f>AND(MONTH(F3625)=MONTH(Y3625), YEAR(F3625)=YEAR(Y3625))</f>
        <v/>
      </c>
      <c r="V3625" s="418">
        <f>AND(AC3625&lt;&gt;"", 'Company information'!D$4&lt;&gt;"", RIGHT(SUBSTITUTE(AC3625,"-",""),9)=RIGHT(SUBSTITUTE('Company information'!D$4,"-",""),9))</f>
        <v/>
      </c>
      <c r="W3625" s="418">
        <f>AI3625-I3625</f>
        <v/>
      </c>
      <c r="X3625" s="455" t="n"/>
      <c r="Y3625" s="417" t="n"/>
      <c r="Z3625" s="418" t="n"/>
      <c r="AA3625" s="418" t="n"/>
      <c r="AB3625" s="418" t="n"/>
      <c r="AC3625" s="418" t="n"/>
      <c r="AD3625" s="418" t="n"/>
      <c r="AE3625" s="455" t="n"/>
      <c r="AF3625" s="455" t="n"/>
      <c r="AG3625" s="455" t="n"/>
      <c r="AH3625" s="455" t="n"/>
      <c r="AI3625" s="455" t="n"/>
      <c r="AJ3625" s="455" t="n"/>
      <c r="AK3625" s="455" t="n"/>
      <c r="AL3625" s="455" t="n"/>
      <c r="AM3625" s="455" t="n"/>
      <c r="AN3625" s="455" t="n"/>
      <c r="AO3625" s="455" t="n"/>
      <c r="AP3625" s="455" t="n"/>
      <c r="AQ3625" s="455" t="n"/>
      <c r="AR3625" s="418" t="n"/>
      <c r="AS3625" s="418" t="n"/>
      <c r="AT3625" s="418" t="n"/>
    </row>
    <row r="3626">
      <c r="A3626" s="417" t="n">
        <v>3617</v>
      </c>
      <c r="B3626" s="418" t="inlineStr"/>
      <c r="C3626" s="418" t="inlineStr">
        <is>
          <t>ឌី អេច អិល អិចប្រេស (ខេមបូឌា)</t>
        </is>
      </c>
      <c r="D3626" s="418" t="inlineStr">
        <is>
          <t>L001-100045197</t>
        </is>
      </c>
      <c r="E3626" s="418" t="inlineStr">
        <is>
          <t>PNHIR000360055</t>
        </is>
      </c>
      <c r="F3626" s="419" t="n">
        <v>44154</v>
      </c>
      <c r="G3626" s="420" t="n">
        <v>36789</v>
      </c>
      <c r="H3626" s="418" t="n"/>
      <c r="I3626" s="455" t="n">
        <v>36789</v>
      </c>
      <c r="J3626" s="418">
        <f>IF(L3626&lt;&gt;"",L3626,K3626)</f>
        <v/>
      </c>
      <c r="K3626" s="418">
        <f>IF(AND(T3626=TRUE, U3626=TRUE, V3626=TRUE), IF(W3626&lt;-0.05, "អនុញ្ញាត (អ្នកផ្គត់ផ្គង់ប្រកាសខ្វះ)", "បានប្រកាស (អនុញ្ញាត)"), IF(AND(T3626=FALSE, U3626=FALSE, V3626=FALSE), "ព្យួរទុក (មិនមានទិន្នន័យ)", "ប្រកាសខុស (ព្យួរទុក)"))</f>
        <v/>
      </c>
      <c r="L3626" s="418" t="inlineStr"/>
      <c r="M3626" s="418" t="inlineStr"/>
      <c r="N3626" s="455" t="n"/>
      <c r="O3626" s="455">
        <f>IF(W3626&lt;0,AI3626,I3626)</f>
        <v/>
      </c>
      <c r="P3626" s="455">
        <f>I3626-O3626</f>
        <v/>
      </c>
      <c r="Q3626" s="418" t="n"/>
      <c r="R3626" s="418" t="inlineStr">
        <is>
          <t>PNHIR000360055</t>
        </is>
      </c>
      <c r="S3626" s="418" t="inlineStr"/>
      <c r="T3626" s="418">
        <f>R3626=S3626</f>
        <v/>
      </c>
      <c r="U3626" s="418">
        <f>AND(MONTH(F3626)=MONTH(Y3626), YEAR(F3626)=YEAR(Y3626))</f>
        <v/>
      </c>
      <c r="V3626" s="418">
        <f>AND(AC3626&lt;&gt;"", 'Company information'!D$4&lt;&gt;"", RIGHT(SUBSTITUTE(AC3626,"-",""),9)=RIGHT(SUBSTITUTE('Company information'!D$4,"-",""),9))</f>
        <v/>
      </c>
      <c r="W3626" s="418">
        <f>AI3626-I3626</f>
        <v/>
      </c>
      <c r="X3626" s="455" t="n"/>
      <c r="Y3626" s="417" t="n"/>
      <c r="Z3626" s="418" t="n"/>
      <c r="AA3626" s="418" t="n"/>
      <c r="AB3626" s="418" t="n"/>
      <c r="AC3626" s="418" t="n"/>
      <c r="AD3626" s="418" t="n"/>
      <c r="AE3626" s="455" t="n"/>
      <c r="AF3626" s="455" t="n"/>
      <c r="AG3626" s="455" t="n"/>
      <c r="AH3626" s="455" t="n"/>
      <c r="AI3626" s="455" t="n"/>
      <c r="AJ3626" s="455" t="n"/>
      <c r="AK3626" s="455" t="n"/>
      <c r="AL3626" s="455" t="n"/>
      <c r="AM3626" s="455" t="n"/>
      <c r="AN3626" s="455" t="n"/>
      <c r="AO3626" s="455" t="n"/>
      <c r="AP3626" s="455" t="n"/>
      <c r="AQ3626" s="455" t="n"/>
      <c r="AR3626" s="418" t="n"/>
      <c r="AS3626" s="418" t="n"/>
      <c r="AT3626" s="418" t="n"/>
    </row>
    <row r="3627">
      <c r="A3627" s="417" t="n">
        <v>3618</v>
      </c>
      <c r="B3627" s="418" t="inlineStr"/>
      <c r="C3627" s="418" t="inlineStr">
        <is>
          <t>ឌី អេច អិល អិចប្រេស (ខេមបូឌា)</t>
        </is>
      </c>
      <c r="D3627" s="418" t="inlineStr">
        <is>
          <t>L001-100045197</t>
        </is>
      </c>
      <c r="E3627" s="418" t="inlineStr">
        <is>
          <t>PNHR000355390</t>
        </is>
      </c>
      <c r="F3627" s="419" t="n">
        <v>43841</v>
      </c>
      <c r="G3627" s="420" t="n">
        <v>93518</v>
      </c>
      <c r="H3627" s="418" t="n"/>
      <c r="I3627" s="455" t="n">
        <v>93518</v>
      </c>
      <c r="J3627" s="418">
        <f>IF(L3627&lt;&gt;"",L3627,K3627)</f>
        <v/>
      </c>
      <c r="K3627" s="418">
        <f>IF(AND(T3627=TRUE, U3627=TRUE, V3627=TRUE), IF(W3627&lt;-0.05, "អនុញ្ញាត (អ្នកផ្គត់ផ្គង់ប្រកាសខ្វះ)", "បានប្រកាស (អនុញ្ញាត)"), IF(AND(T3627=FALSE, U3627=FALSE, V3627=FALSE), "ព្យួរទុក (មិនមានទិន្នន័យ)", "ប្រកាសខុស (ព្យួរទុក)"))</f>
        <v/>
      </c>
      <c r="L3627" s="418" t="inlineStr"/>
      <c r="M3627" s="418" t="inlineStr"/>
      <c r="N3627" s="455" t="n"/>
      <c r="O3627" s="455">
        <f>IF(W3627&lt;0,AI3627,I3627)</f>
        <v/>
      </c>
      <c r="P3627" s="455">
        <f>I3627-O3627</f>
        <v/>
      </c>
      <c r="Q3627" s="418" t="n"/>
      <c r="R3627" s="418" t="inlineStr">
        <is>
          <t>PNHR000355390</t>
        </is>
      </c>
      <c r="S3627" s="418" t="inlineStr"/>
      <c r="T3627" s="418">
        <f>R3627=S3627</f>
        <v/>
      </c>
      <c r="U3627" s="418">
        <f>AND(MONTH(F3627)=MONTH(Y3627), YEAR(F3627)=YEAR(Y3627))</f>
        <v/>
      </c>
      <c r="V3627" s="418">
        <f>AND(AC3627&lt;&gt;"", 'Company information'!D$4&lt;&gt;"", RIGHT(SUBSTITUTE(AC3627,"-",""),9)=RIGHT(SUBSTITUTE('Company information'!D$4,"-",""),9))</f>
        <v/>
      </c>
      <c r="W3627" s="418">
        <f>AI3627-I3627</f>
        <v/>
      </c>
      <c r="X3627" s="455" t="n"/>
      <c r="Y3627" s="417" t="n"/>
      <c r="Z3627" s="418" t="n"/>
      <c r="AA3627" s="418" t="n"/>
      <c r="AB3627" s="418" t="n"/>
      <c r="AC3627" s="418" t="n"/>
      <c r="AD3627" s="418" t="n"/>
      <c r="AE3627" s="455" t="n"/>
      <c r="AF3627" s="455" t="n"/>
      <c r="AG3627" s="455" t="n"/>
      <c r="AH3627" s="455" t="n"/>
      <c r="AI3627" s="455" t="n"/>
      <c r="AJ3627" s="455" t="n"/>
      <c r="AK3627" s="455" t="n"/>
      <c r="AL3627" s="455" t="n"/>
      <c r="AM3627" s="455" t="n"/>
      <c r="AN3627" s="455" t="n"/>
      <c r="AO3627" s="455" t="n"/>
      <c r="AP3627" s="455" t="n"/>
      <c r="AQ3627" s="455" t="n"/>
      <c r="AR3627" s="418" t="n"/>
      <c r="AS3627" s="418" t="n"/>
      <c r="AT3627" s="418" t="n"/>
    </row>
    <row r="3628">
      <c r="A3628" s="417" t="n">
        <v>3619</v>
      </c>
      <c r="B3628" s="418" t="inlineStr"/>
      <c r="C3628" s="418" t="inlineStr">
        <is>
          <t>ឌី អេច អិល អិចប្រេស (ខេមបូឌា)</t>
        </is>
      </c>
      <c r="D3628" s="418" t="inlineStr">
        <is>
          <t>L001-100045197</t>
        </is>
      </c>
      <c r="E3628" s="418" t="inlineStr">
        <is>
          <t>PNHR000357254</t>
        </is>
      </c>
      <c r="F3628" s="419" t="n">
        <v>43841</v>
      </c>
      <c r="G3628" s="420" t="n">
        <v>43734</v>
      </c>
      <c r="H3628" s="418" t="n"/>
      <c r="I3628" s="455" t="n">
        <v>43734</v>
      </c>
      <c r="J3628" s="418">
        <f>IF(L3628&lt;&gt;"",L3628,K3628)</f>
        <v/>
      </c>
      <c r="K3628" s="418">
        <f>IF(AND(T3628=TRUE, U3628=TRUE, V3628=TRUE), IF(W3628&lt;-0.05, "អនុញ្ញាត (អ្នកផ្គត់ផ្គង់ប្រកាសខ្វះ)", "បានប្រកាស (អនុញ្ញាត)"), IF(AND(T3628=FALSE, U3628=FALSE, V3628=FALSE), "ព្យួរទុក (មិនមានទិន្នន័យ)", "ប្រកាសខុស (ព្យួរទុក)"))</f>
        <v/>
      </c>
      <c r="L3628" s="418" t="inlineStr"/>
      <c r="M3628" s="418" t="inlineStr"/>
      <c r="N3628" s="455" t="n"/>
      <c r="O3628" s="455">
        <f>IF(W3628&lt;0,AI3628,I3628)</f>
        <v/>
      </c>
      <c r="P3628" s="455">
        <f>I3628-O3628</f>
        <v/>
      </c>
      <c r="Q3628" s="418" t="n"/>
      <c r="R3628" s="418" t="inlineStr">
        <is>
          <t>PNHR000357254</t>
        </is>
      </c>
      <c r="S3628" s="418" t="inlineStr"/>
      <c r="T3628" s="418">
        <f>R3628=S3628</f>
        <v/>
      </c>
      <c r="U3628" s="418">
        <f>AND(MONTH(F3628)=MONTH(Y3628), YEAR(F3628)=YEAR(Y3628))</f>
        <v/>
      </c>
      <c r="V3628" s="418">
        <f>AND(AC3628&lt;&gt;"", 'Company information'!D$4&lt;&gt;"", RIGHT(SUBSTITUTE(AC3628,"-",""),9)=RIGHT(SUBSTITUTE('Company information'!D$4,"-",""),9))</f>
        <v/>
      </c>
      <c r="W3628" s="418">
        <f>AI3628-I3628</f>
        <v/>
      </c>
      <c r="X3628" s="455" t="n"/>
      <c r="Y3628" s="417" t="n"/>
      <c r="Z3628" s="418" t="n"/>
      <c r="AA3628" s="418" t="n"/>
      <c r="AB3628" s="418" t="n"/>
      <c r="AC3628" s="418" t="n"/>
      <c r="AD3628" s="418" t="n"/>
      <c r="AE3628" s="455" t="n"/>
      <c r="AF3628" s="455" t="n"/>
      <c r="AG3628" s="455" t="n"/>
      <c r="AH3628" s="455" t="n"/>
      <c r="AI3628" s="455" t="n"/>
      <c r="AJ3628" s="455" t="n"/>
      <c r="AK3628" s="455" t="n"/>
      <c r="AL3628" s="455" t="n"/>
      <c r="AM3628" s="455" t="n"/>
      <c r="AN3628" s="455" t="n"/>
      <c r="AO3628" s="455" t="n"/>
      <c r="AP3628" s="455" t="n"/>
      <c r="AQ3628" s="455" t="n"/>
      <c r="AR3628" s="418" t="n"/>
      <c r="AS3628" s="418" t="n"/>
      <c r="AT3628" s="418" t="n"/>
    </row>
    <row r="3629">
      <c r="A3629" s="417" t="n">
        <v>3620</v>
      </c>
      <c r="B3629" s="418" t="inlineStr"/>
      <c r="C3629" s="418" t="inlineStr">
        <is>
          <t>ឌី អេច អិល អិចប្រេស (ខេមបូឌា)</t>
        </is>
      </c>
      <c r="D3629" s="418" t="inlineStr">
        <is>
          <t>L001-100045197</t>
        </is>
      </c>
      <c r="E3629" s="418" t="inlineStr">
        <is>
          <t>PNHR000356350</t>
        </is>
      </c>
      <c r="F3629" s="419" t="n">
        <v>43841</v>
      </c>
      <c r="G3629" s="420" t="n">
        <v>116806</v>
      </c>
      <c r="H3629" s="418" t="n"/>
      <c r="I3629" s="455" t="n">
        <v>116806</v>
      </c>
      <c r="J3629" s="418">
        <f>IF(L3629&lt;&gt;"",L3629,K3629)</f>
        <v/>
      </c>
      <c r="K3629" s="418">
        <f>IF(AND(T3629=TRUE, U3629=TRUE, V3629=TRUE), IF(W3629&lt;-0.05, "អនុញ្ញាត (អ្នកផ្គត់ផ្គង់ប្រកាសខ្វះ)", "បានប្រកាស (អនុញ្ញាត)"), IF(AND(T3629=FALSE, U3629=FALSE, V3629=FALSE), "ព្យួរទុក (មិនមានទិន្នន័យ)", "ប្រកាសខុស (ព្យួរទុក)"))</f>
        <v/>
      </c>
      <c r="L3629" s="418" t="inlineStr"/>
      <c r="M3629" s="418" t="inlineStr"/>
      <c r="N3629" s="455" t="n"/>
      <c r="O3629" s="455">
        <f>IF(W3629&lt;0,AI3629,I3629)</f>
        <v/>
      </c>
      <c r="P3629" s="455">
        <f>I3629-O3629</f>
        <v/>
      </c>
      <c r="Q3629" s="418" t="n"/>
      <c r="R3629" s="418" t="inlineStr">
        <is>
          <t>PNHR000356350</t>
        </is>
      </c>
      <c r="S3629" s="418" t="inlineStr"/>
      <c r="T3629" s="418">
        <f>R3629=S3629</f>
        <v/>
      </c>
      <c r="U3629" s="418">
        <f>AND(MONTH(F3629)=MONTH(Y3629), YEAR(F3629)=YEAR(Y3629))</f>
        <v/>
      </c>
      <c r="V3629" s="418">
        <f>AND(AC3629&lt;&gt;"", 'Company information'!D$4&lt;&gt;"", RIGHT(SUBSTITUTE(AC3629,"-",""),9)=RIGHT(SUBSTITUTE('Company information'!D$4,"-",""),9))</f>
        <v/>
      </c>
      <c r="W3629" s="418">
        <f>AI3629-I3629</f>
        <v/>
      </c>
      <c r="X3629" s="455" t="n"/>
      <c r="Y3629" s="417" t="n"/>
      <c r="Z3629" s="418" t="n"/>
      <c r="AA3629" s="418" t="n"/>
      <c r="AB3629" s="418" t="n"/>
      <c r="AC3629" s="418" t="n"/>
      <c r="AD3629" s="418" t="n"/>
      <c r="AE3629" s="455" t="n"/>
      <c r="AF3629" s="455" t="n"/>
      <c r="AG3629" s="455" t="n"/>
      <c r="AH3629" s="455" t="n"/>
      <c r="AI3629" s="455" t="n"/>
      <c r="AJ3629" s="455" t="n"/>
      <c r="AK3629" s="455" t="n"/>
      <c r="AL3629" s="455" t="n"/>
      <c r="AM3629" s="455" t="n"/>
      <c r="AN3629" s="455" t="n"/>
      <c r="AO3629" s="455" t="n"/>
      <c r="AP3629" s="455" t="n"/>
      <c r="AQ3629" s="455" t="n"/>
      <c r="AR3629" s="418" t="n"/>
      <c r="AS3629" s="418" t="n"/>
      <c r="AT3629" s="418" t="n"/>
    </row>
    <row r="3630">
      <c r="A3630" s="417" t="n">
        <v>3621</v>
      </c>
      <c r="B3630" s="418" t="inlineStr"/>
      <c r="C3630" s="418" t="inlineStr">
        <is>
          <t>ឌី អេច អិល អិចប្រេស (ខេមបូឌា)</t>
        </is>
      </c>
      <c r="D3630" s="418" t="inlineStr">
        <is>
          <t>L001-100045197</t>
        </is>
      </c>
      <c r="E3630" s="418" t="inlineStr">
        <is>
          <t>PNHR000357856</t>
        </is>
      </c>
      <c r="F3630" s="419" t="n">
        <v>43841</v>
      </c>
      <c r="G3630" s="420" t="n">
        <v>33970</v>
      </c>
      <c r="H3630" s="418" t="n"/>
      <c r="I3630" s="455" t="n">
        <v>33970</v>
      </c>
      <c r="J3630" s="418">
        <f>IF(L3630&lt;&gt;"",L3630,K3630)</f>
        <v/>
      </c>
      <c r="K3630" s="418">
        <f>IF(AND(T3630=TRUE, U3630=TRUE, V3630=TRUE), IF(W3630&lt;-0.05, "អនុញ្ញាត (អ្នកផ្គត់ផ្គង់ប្រកាសខ្វះ)", "បានប្រកាស (អនុញ្ញាត)"), IF(AND(T3630=FALSE, U3630=FALSE, V3630=FALSE), "ព្យួរទុក (មិនមានទិន្នន័យ)", "ប្រកាសខុស (ព្យួរទុក)"))</f>
        <v/>
      </c>
      <c r="L3630" s="418" t="inlineStr"/>
      <c r="M3630" s="418" t="inlineStr"/>
      <c r="N3630" s="455" t="n"/>
      <c r="O3630" s="455">
        <f>IF(W3630&lt;0,AI3630,I3630)</f>
        <v/>
      </c>
      <c r="P3630" s="455">
        <f>I3630-O3630</f>
        <v/>
      </c>
      <c r="Q3630" s="418" t="n"/>
      <c r="R3630" s="418" t="inlineStr">
        <is>
          <t>PNHR000357856</t>
        </is>
      </c>
      <c r="S3630" s="418" t="inlineStr"/>
      <c r="T3630" s="418">
        <f>R3630=S3630</f>
        <v/>
      </c>
      <c r="U3630" s="418">
        <f>AND(MONTH(F3630)=MONTH(Y3630), YEAR(F3630)=YEAR(Y3630))</f>
        <v/>
      </c>
      <c r="V3630" s="418">
        <f>AND(AC3630&lt;&gt;"", 'Company information'!D$4&lt;&gt;"", RIGHT(SUBSTITUTE(AC3630,"-",""),9)=RIGHT(SUBSTITUTE('Company information'!D$4,"-",""),9))</f>
        <v/>
      </c>
      <c r="W3630" s="418">
        <f>AI3630-I3630</f>
        <v/>
      </c>
      <c r="X3630" s="455" t="n"/>
      <c r="Y3630" s="417" t="n"/>
      <c r="Z3630" s="418" t="n"/>
      <c r="AA3630" s="418" t="n"/>
      <c r="AB3630" s="418" t="n"/>
      <c r="AC3630" s="418" t="n"/>
      <c r="AD3630" s="418" t="n"/>
      <c r="AE3630" s="455" t="n"/>
      <c r="AF3630" s="455" t="n"/>
      <c r="AG3630" s="455" t="n"/>
      <c r="AH3630" s="455" t="n"/>
      <c r="AI3630" s="455" t="n"/>
      <c r="AJ3630" s="455" t="n"/>
      <c r="AK3630" s="455" t="n"/>
      <c r="AL3630" s="455" t="n"/>
      <c r="AM3630" s="455" t="n"/>
      <c r="AN3630" s="455" t="n"/>
      <c r="AO3630" s="455" t="n"/>
      <c r="AP3630" s="455" t="n"/>
      <c r="AQ3630" s="455" t="n"/>
      <c r="AR3630" s="418" t="n"/>
      <c r="AS3630" s="418" t="n"/>
      <c r="AT3630" s="418" t="n"/>
    </row>
    <row r="3631">
      <c r="A3631" s="417" t="n">
        <v>3622</v>
      </c>
      <c r="B3631" s="418" t="inlineStr"/>
      <c r="C3631" s="418" t="inlineStr">
        <is>
          <t>សហ័ស សិឃ្យូរិធី ឯ.ក</t>
        </is>
      </c>
      <c r="D3631" s="418" t="inlineStr">
        <is>
          <t>K010-107032600</t>
        </is>
      </c>
      <c r="E3631" s="418" t="inlineStr">
        <is>
          <t>2020-00518</t>
        </is>
      </c>
      <c r="F3631" s="419" t="n">
        <v>44159</v>
      </c>
      <c r="G3631" s="420" t="n">
        <v>226800</v>
      </c>
      <c r="H3631" s="418" t="n"/>
      <c r="I3631" s="455" t="n">
        <v>226800</v>
      </c>
      <c r="J3631" s="418">
        <f>IF(L3631&lt;&gt;"",L3631,K3631)</f>
        <v/>
      </c>
      <c r="K3631" s="418">
        <f>IF(AND(T3631=TRUE, U3631=TRUE, V3631=TRUE), IF(W3631&lt;-0.05, "អនុញ្ញាត (អ្នកផ្គត់ផ្គង់ប្រកាសខ្វះ)", "បានប្រកាស (អនុញ្ញាត)"), IF(AND(T3631=FALSE, U3631=FALSE, V3631=FALSE), "ព្យួរទុក (មិនមានទិន្នន័យ)", "ប្រកាសខុស (ព្យួរទុក)"))</f>
        <v/>
      </c>
      <c r="L3631" s="418" t="inlineStr"/>
      <c r="M3631" s="418" t="inlineStr"/>
      <c r="N3631" s="455" t="n"/>
      <c r="O3631" s="455">
        <f>IF(W3631&lt;0,AI3631,I3631)</f>
        <v/>
      </c>
      <c r="P3631" s="455">
        <f>I3631-O3631</f>
        <v/>
      </c>
      <c r="Q3631" s="418" t="n"/>
      <c r="R3631" s="418" t="inlineStr">
        <is>
          <t>2020-00518</t>
        </is>
      </c>
      <c r="S3631" s="418" t="inlineStr"/>
      <c r="T3631" s="418">
        <f>R3631=S3631</f>
        <v/>
      </c>
      <c r="U3631" s="418">
        <f>AND(MONTH(F3631)=MONTH(Y3631), YEAR(F3631)=YEAR(Y3631))</f>
        <v/>
      </c>
      <c r="V3631" s="418">
        <f>AND(AC3631&lt;&gt;"", 'Company information'!D$4&lt;&gt;"", RIGHT(SUBSTITUTE(AC3631,"-",""),9)=RIGHT(SUBSTITUTE('Company information'!D$4,"-",""),9))</f>
        <v/>
      </c>
      <c r="W3631" s="418">
        <f>AI3631-I3631</f>
        <v/>
      </c>
      <c r="X3631" s="455" t="n"/>
      <c r="Y3631" s="417" t="n"/>
      <c r="Z3631" s="418" t="n"/>
      <c r="AA3631" s="418" t="n"/>
      <c r="AB3631" s="418" t="n"/>
      <c r="AC3631" s="418" t="n"/>
      <c r="AD3631" s="418" t="n"/>
      <c r="AE3631" s="455" t="n"/>
      <c r="AF3631" s="455" t="n"/>
      <c r="AG3631" s="455" t="n"/>
      <c r="AH3631" s="455" t="n"/>
      <c r="AI3631" s="455" t="n"/>
      <c r="AJ3631" s="455" t="n"/>
      <c r="AK3631" s="455" t="n"/>
      <c r="AL3631" s="455" t="n"/>
      <c r="AM3631" s="455" t="n"/>
      <c r="AN3631" s="455" t="n"/>
      <c r="AO3631" s="455" t="n"/>
      <c r="AP3631" s="455" t="n"/>
      <c r="AQ3631" s="455" t="n"/>
      <c r="AR3631" s="418" t="n"/>
      <c r="AS3631" s="418" t="n"/>
      <c r="AT3631" s="418" t="n"/>
    </row>
    <row r="3632">
      <c r="A3632" s="417" t="n">
        <v>3623</v>
      </c>
      <c r="B3632" s="418" t="inlineStr"/>
      <c r="C3632" s="418" t="inlineStr">
        <is>
          <t>យូសេន ឡូជីស្ទីក (ខេមបូឌា) ខូ អិលធីឌី</t>
        </is>
      </c>
      <c r="D3632" s="418" t="inlineStr">
        <is>
          <t>L001-104015799</t>
        </is>
      </c>
      <c r="E3632" s="418" t="inlineStr">
        <is>
          <t>PNHTI0014146</t>
        </is>
      </c>
      <c r="F3632" s="419" t="n">
        <v>44159</v>
      </c>
      <c r="G3632" s="420" t="n">
        <v>157950</v>
      </c>
      <c r="H3632" s="418" t="n"/>
      <c r="I3632" s="455" t="n">
        <v>157950</v>
      </c>
      <c r="J3632" s="418">
        <f>IF(L3632&lt;&gt;"",L3632,K3632)</f>
        <v/>
      </c>
      <c r="K3632" s="418">
        <f>IF(AND(T3632=TRUE, U3632=TRUE, V3632=TRUE), IF(W3632&lt;-0.05, "អនុញ្ញាត (អ្នកផ្គត់ផ្គង់ប្រកាសខ្វះ)", "បានប្រកាស (អនុញ្ញាត)"), IF(AND(T3632=FALSE, U3632=FALSE, V3632=FALSE), "ព្យួរទុក (មិនមានទិន្នន័យ)", "ប្រកាសខុស (ព្យួរទុក)"))</f>
        <v/>
      </c>
      <c r="L3632" s="418" t="inlineStr"/>
      <c r="M3632" s="418" t="inlineStr"/>
      <c r="N3632" s="455" t="n"/>
      <c r="O3632" s="455">
        <f>IF(W3632&lt;0,AI3632,I3632)</f>
        <v/>
      </c>
      <c r="P3632" s="455">
        <f>I3632-O3632</f>
        <v/>
      </c>
      <c r="Q3632" s="418" t="n"/>
      <c r="R3632" s="418" t="inlineStr">
        <is>
          <t>PNHTI0014146</t>
        </is>
      </c>
      <c r="S3632" s="418" t="inlineStr"/>
      <c r="T3632" s="418">
        <f>R3632=S3632</f>
        <v/>
      </c>
      <c r="U3632" s="418">
        <f>AND(MONTH(F3632)=MONTH(Y3632), YEAR(F3632)=YEAR(Y3632))</f>
        <v/>
      </c>
      <c r="V3632" s="418">
        <f>AND(AC3632&lt;&gt;"", 'Company information'!D$4&lt;&gt;"", RIGHT(SUBSTITUTE(AC3632,"-",""),9)=RIGHT(SUBSTITUTE('Company information'!D$4,"-",""),9))</f>
        <v/>
      </c>
      <c r="W3632" s="418">
        <f>AI3632-I3632</f>
        <v/>
      </c>
      <c r="X3632" s="455" t="n"/>
      <c r="Y3632" s="417" t="n"/>
      <c r="Z3632" s="418" t="n"/>
      <c r="AA3632" s="418" t="n"/>
      <c r="AB3632" s="418" t="n"/>
      <c r="AC3632" s="418" t="n"/>
      <c r="AD3632" s="418" t="n"/>
      <c r="AE3632" s="455" t="n"/>
      <c r="AF3632" s="455" t="n"/>
      <c r="AG3632" s="455" t="n"/>
      <c r="AH3632" s="455" t="n"/>
      <c r="AI3632" s="455" t="n"/>
      <c r="AJ3632" s="455" t="n"/>
      <c r="AK3632" s="455" t="n"/>
      <c r="AL3632" s="455" t="n"/>
      <c r="AM3632" s="455" t="n"/>
      <c r="AN3632" s="455" t="n"/>
      <c r="AO3632" s="455" t="n"/>
      <c r="AP3632" s="455" t="n"/>
      <c r="AQ3632" s="455" t="n"/>
      <c r="AR3632" s="418" t="n"/>
      <c r="AS3632" s="418" t="n"/>
      <c r="AT3632" s="418" t="n"/>
    </row>
    <row r="3633">
      <c r="A3633" s="417" t="n">
        <v>3624</v>
      </c>
      <c r="B3633" s="418" t="inlineStr"/>
      <c r="C3633" s="418" t="inlineStr">
        <is>
          <t>យូសេន ឡូជីស្ទីក (ខេមបូឌា) ខូ អិលធីឌី</t>
        </is>
      </c>
      <c r="D3633" s="418" t="inlineStr">
        <is>
          <t>L001-104015799</t>
        </is>
      </c>
      <c r="E3633" s="418" t="inlineStr">
        <is>
          <t>PNHTI0014145</t>
        </is>
      </c>
      <c r="F3633" s="419" t="n">
        <v>44159</v>
      </c>
      <c r="G3633" s="420" t="n">
        <v>157950</v>
      </c>
      <c r="H3633" s="418" t="n"/>
      <c r="I3633" s="455" t="n">
        <v>157950</v>
      </c>
      <c r="J3633" s="418">
        <f>IF(L3633&lt;&gt;"",L3633,K3633)</f>
        <v/>
      </c>
      <c r="K3633" s="418">
        <f>IF(AND(T3633=TRUE, U3633=TRUE, V3633=TRUE), IF(W3633&lt;-0.05, "អនុញ្ញាត (អ្នកផ្គត់ផ្គង់ប្រកាសខ្វះ)", "បានប្រកាស (អនុញ្ញាត)"), IF(AND(T3633=FALSE, U3633=FALSE, V3633=FALSE), "ព្យួរទុក (មិនមានទិន្នន័យ)", "ប្រកាសខុស (ព្យួរទុក)"))</f>
        <v/>
      </c>
      <c r="L3633" s="418" t="inlineStr"/>
      <c r="M3633" s="418" t="inlineStr"/>
      <c r="N3633" s="455" t="n"/>
      <c r="O3633" s="455">
        <f>IF(W3633&lt;0,AI3633,I3633)</f>
        <v/>
      </c>
      <c r="P3633" s="455">
        <f>I3633-O3633</f>
        <v/>
      </c>
      <c r="Q3633" s="418" t="n"/>
      <c r="R3633" s="418" t="inlineStr">
        <is>
          <t>PNHTI0014145</t>
        </is>
      </c>
      <c r="S3633" s="418" t="inlineStr"/>
      <c r="T3633" s="418">
        <f>R3633=S3633</f>
        <v/>
      </c>
      <c r="U3633" s="418">
        <f>AND(MONTH(F3633)=MONTH(Y3633), YEAR(F3633)=YEAR(Y3633))</f>
        <v/>
      </c>
      <c r="V3633" s="418">
        <f>AND(AC3633&lt;&gt;"", 'Company information'!D$4&lt;&gt;"", RIGHT(SUBSTITUTE(AC3633,"-",""),9)=RIGHT(SUBSTITUTE('Company information'!D$4,"-",""),9))</f>
        <v/>
      </c>
      <c r="W3633" s="418">
        <f>AI3633-I3633</f>
        <v/>
      </c>
      <c r="X3633" s="455" t="n"/>
      <c r="Y3633" s="417" t="n"/>
      <c r="Z3633" s="418" t="n"/>
      <c r="AA3633" s="418" t="n"/>
      <c r="AB3633" s="418" t="n"/>
      <c r="AC3633" s="418" t="n"/>
      <c r="AD3633" s="418" t="n"/>
      <c r="AE3633" s="455" t="n"/>
      <c r="AF3633" s="455" t="n"/>
      <c r="AG3633" s="455" t="n"/>
      <c r="AH3633" s="455" t="n"/>
      <c r="AI3633" s="455" t="n"/>
      <c r="AJ3633" s="455" t="n"/>
      <c r="AK3633" s="455" t="n"/>
      <c r="AL3633" s="455" t="n"/>
      <c r="AM3633" s="455" t="n"/>
      <c r="AN3633" s="455" t="n"/>
      <c r="AO3633" s="455" t="n"/>
      <c r="AP3633" s="455" t="n"/>
      <c r="AQ3633" s="455" t="n"/>
      <c r="AR3633" s="418" t="n"/>
      <c r="AS3633" s="418" t="n"/>
      <c r="AT3633" s="418" t="n"/>
    </row>
    <row r="3634">
      <c r="A3634" s="417" t="n">
        <v>3625</v>
      </c>
      <c r="B3634" s="418" t="inlineStr"/>
      <c r="C3634" s="418" t="inlineStr">
        <is>
          <t>អ៊ីជីអេហ្វ ឡូជីស្ទីក ខូ អិលធីឌី</t>
        </is>
      </c>
      <c r="D3634" s="418" t="inlineStr">
        <is>
          <t>L001-901501877</t>
        </is>
      </c>
      <c r="E3634" s="418" t="inlineStr">
        <is>
          <t>2008184</t>
        </is>
      </c>
      <c r="F3634" s="419" t="n">
        <v>44165</v>
      </c>
      <c r="G3634" s="420" t="n">
        <v>93104</v>
      </c>
      <c r="H3634" s="418" t="n"/>
      <c r="I3634" s="455" t="n">
        <v>93104</v>
      </c>
      <c r="J3634" s="418">
        <f>IF(L3634&lt;&gt;"",L3634,K3634)</f>
        <v/>
      </c>
      <c r="K3634" s="418">
        <f>IF(AND(T3634=TRUE, U3634=TRUE, V3634=TRUE), IF(W3634&lt;-0.05, "អនុញ្ញាត (អ្នកផ្គត់ផ្គង់ប្រកាសខ្វះ)", "បានប្រកាស (អនុញ្ញាត)"), IF(AND(T3634=FALSE, U3634=FALSE, V3634=FALSE), "ព្យួរទុក (មិនមានទិន្នន័យ)", "ប្រកាសខុស (ព្យួរទុក)"))</f>
        <v/>
      </c>
      <c r="L3634" s="418" t="inlineStr"/>
      <c r="M3634" s="418" t="inlineStr"/>
      <c r="N3634" s="455" t="n"/>
      <c r="O3634" s="455">
        <f>IF(W3634&lt;0,AI3634,I3634)</f>
        <v/>
      </c>
      <c r="P3634" s="455">
        <f>I3634-O3634</f>
        <v/>
      </c>
      <c r="Q3634" s="418" t="n"/>
      <c r="R3634" s="418" t="inlineStr">
        <is>
          <t>2008184</t>
        </is>
      </c>
      <c r="S3634" s="418" t="inlineStr"/>
      <c r="T3634" s="418">
        <f>R3634=S3634</f>
        <v/>
      </c>
      <c r="U3634" s="418">
        <f>AND(MONTH(F3634)=MONTH(Y3634), YEAR(F3634)=YEAR(Y3634))</f>
        <v/>
      </c>
      <c r="V3634" s="418">
        <f>AND(AC3634&lt;&gt;"", 'Company information'!D$4&lt;&gt;"", RIGHT(SUBSTITUTE(AC3634,"-",""),9)=RIGHT(SUBSTITUTE('Company information'!D$4,"-",""),9))</f>
        <v/>
      </c>
      <c r="W3634" s="418">
        <f>AI3634-I3634</f>
        <v/>
      </c>
      <c r="X3634" s="455" t="n"/>
      <c r="Y3634" s="417" t="n"/>
      <c r="Z3634" s="418" t="n"/>
      <c r="AA3634" s="418" t="n"/>
      <c r="AB3634" s="418" t="n"/>
      <c r="AC3634" s="418" t="n"/>
      <c r="AD3634" s="418" t="n"/>
      <c r="AE3634" s="455" t="n"/>
      <c r="AF3634" s="455" t="n"/>
      <c r="AG3634" s="455" t="n"/>
      <c r="AH3634" s="455" t="n"/>
      <c r="AI3634" s="455" t="n"/>
      <c r="AJ3634" s="455" t="n"/>
      <c r="AK3634" s="455" t="n"/>
      <c r="AL3634" s="455" t="n"/>
      <c r="AM3634" s="455" t="n"/>
      <c r="AN3634" s="455" t="n"/>
      <c r="AO3634" s="455" t="n"/>
      <c r="AP3634" s="455" t="n"/>
      <c r="AQ3634" s="455" t="n"/>
      <c r="AR3634" s="418" t="n"/>
      <c r="AS3634" s="418" t="n"/>
      <c r="AT3634" s="418" t="n"/>
    </row>
    <row r="3635">
      <c r="A3635" s="417" t="n">
        <v>3626</v>
      </c>
      <c r="B3635" s="418" t="inlineStr"/>
      <c r="C3635" s="418" t="inlineStr">
        <is>
          <t>ឆាយ ដា ឡូយីស្ទីក</t>
        </is>
      </c>
      <c r="D3635" s="418" t="inlineStr">
        <is>
          <t>L001-100063098</t>
        </is>
      </c>
      <c r="E3635" s="418" t="inlineStr">
        <is>
          <t>2011010728</t>
        </is>
      </c>
      <c r="F3635" s="419" t="n">
        <v>44165</v>
      </c>
      <c r="G3635" s="420" t="n">
        <v>280931</v>
      </c>
      <c r="H3635" s="418" t="n"/>
      <c r="I3635" s="455" t="n">
        <v>280931</v>
      </c>
      <c r="J3635" s="418">
        <f>IF(L3635&lt;&gt;"",L3635,K3635)</f>
        <v/>
      </c>
      <c r="K3635" s="418">
        <f>IF(AND(T3635=TRUE, U3635=TRUE, V3635=TRUE), IF(W3635&lt;-0.05, "អនុញ្ញាត (អ្នកផ្គត់ផ្គង់ប្រកាសខ្វះ)", "បានប្រកាស (អនុញ្ញាត)"), IF(AND(T3635=FALSE, U3635=FALSE, V3635=FALSE), "ព្យួរទុក (មិនមានទិន្នន័យ)", "ប្រកាសខុស (ព្យួរទុក)"))</f>
        <v/>
      </c>
      <c r="L3635" s="418" t="inlineStr"/>
      <c r="M3635" s="418" t="inlineStr"/>
      <c r="N3635" s="455" t="n"/>
      <c r="O3635" s="455">
        <f>IF(W3635&lt;0,AI3635,I3635)</f>
        <v/>
      </c>
      <c r="P3635" s="455">
        <f>I3635-O3635</f>
        <v/>
      </c>
      <c r="Q3635" s="418" t="n"/>
      <c r="R3635" s="418" t="inlineStr">
        <is>
          <t>2011010728</t>
        </is>
      </c>
      <c r="S3635" s="418" t="inlineStr"/>
      <c r="T3635" s="418">
        <f>R3635=S3635</f>
        <v/>
      </c>
      <c r="U3635" s="418">
        <f>AND(MONTH(F3635)=MONTH(Y3635), YEAR(F3635)=YEAR(Y3635))</f>
        <v/>
      </c>
      <c r="V3635" s="418">
        <f>AND(AC3635&lt;&gt;"", 'Company information'!D$4&lt;&gt;"", RIGHT(SUBSTITUTE(AC3635,"-",""),9)=RIGHT(SUBSTITUTE('Company information'!D$4,"-",""),9))</f>
        <v/>
      </c>
      <c r="W3635" s="418">
        <f>AI3635-I3635</f>
        <v/>
      </c>
      <c r="X3635" s="455" t="n"/>
      <c r="Y3635" s="417" t="n"/>
      <c r="Z3635" s="418" t="n"/>
      <c r="AA3635" s="418" t="n"/>
      <c r="AB3635" s="418" t="n"/>
      <c r="AC3635" s="418" t="n"/>
      <c r="AD3635" s="418" t="n"/>
      <c r="AE3635" s="455" t="n"/>
      <c r="AF3635" s="455" t="n"/>
      <c r="AG3635" s="455" t="n"/>
      <c r="AH3635" s="455" t="n"/>
      <c r="AI3635" s="455" t="n"/>
      <c r="AJ3635" s="455" t="n"/>
      <c r="AK3635" s="455" t="n"/>
      <c r="AL3635" s="455" t="n"/>
      <c r="AM3635" s="455" t="n"/>
      <c r="AN3635" s="455" t="n"/>
      <c r="AO3635" s="455" t="n"/>
      <c r="AP3635" s="455" t="n"/>
      <c r="AQ3635" s="455" t="n"/>
      <c r="AR3635" s="418" t="n"/>
      <c r="AS3635" s="418" t="n"/>
      <c r="AT3635" s="418" t="n"/>
    </row>
    <row r="3636">
      <c r="A3636" s="417" t="n">
        <v>3627</v>
      </c>
      <c r="B3636" s="418" t="inlineStr"/>
      <c r="C3636" s="418" t="inlineStr">
        <is>
          <t>ឆាយ ដា ឡូយីស្ទីក</t>
        </is>
      </c>
      <c r="D3636" s="418" t="inlineStr">
        <is>
          <t>L001-100063098</t>
        </is>
      </c>
      <c r="E3636" s="418" t="inlineStr">
        <is>
          <t>2011010725</t>
        </is>
      </c>
      <c r="F3636" s="419" t="n">
        <v>44165</v>
      </c>
      <c r="G3636" s="420" t="n">
        <v>325459</v>
      </c>
      <c r="H3636" s="418" t="n"/>
      <c r="I3636" s="455" t="n">
        <v>325459</v>
      </c>
      <c r="J3636" s="418">
        <f>IF(L3636&lt;&gt;"",L3636,K3636)</f>
        <v/>
      </c>
      <c r="K3636" s="418">
        <f>IF(AND(T3636=TRUE, U3636=TRUE, V3636=TRUE), IF(W3636&lt;-0.05, "អនុញ្ញាត (អ្នកផ្គត់ផ្គង់ប្រកាសខ្វះ)", "បានប្រកាស (អនុញ្ញាត)"), IF(AND(T3636=FALSE, U3636=FALSE, V3636=FALSE), "ព្យួរទុក (មិនមានទិន្នន័យ)", "ប្រកាសខុស (ព្យួរទុក)"))</f>
        <v/>
      </c>
      <c r="L3636" s="418" t="inlineStr"/>
      <c r="M3636" s="418" t="inlineStr"/>
      <c r="N3636" s="455" t="n"/>
      <c r="O3636" s="455">
        <f>IF(W3636&lt;0,AI3636,I3636)</f>
        <v/>
      </c>
      <c r="P3636" s="455">
        <f>I3636-O3636</f>
        <v/>
      </c>
      <c r="Q3636" s="418" t="n"/>
      <c r="R3636" s="418" t="inlineStr">
        <is>
          <t>2011010725</t>
        </is>
      </c>
      <c r="S3636" s="418" t="inlineStr"/>
      <c r="T3636" s="418">
        <f>R3636=S3636</f>
        <v/>
      </c>
      <c r="U3636" s="418">
        <f>AND(MONTH(F3636)=MONTH(Y3636), YEAR(F3636)=YEAR(Y3636))</f>
        <v/>
      </c>
      <c r="V3636" s="418">
        <f>AND(AC3636&lt;&gt;"", 'Company information'!D$4&lt;&gt;"", RIGHT(SUBSTITUTE(AC3636,"-",""),9)=RIGHT(SUBSTITUTE('Company information'!D$4,"-",""),9))</f>
        <v/>
      </c>
      <c r="W3636" s="418">
        <f>AI3636-I3636</f>
        <v/>
      </c>
      <c r="X3636" s="455" t="n"/>
      <c r="Y3636" s="417" t="n"/>
      <c r="Z3636" s="418" t="n"/>
      <c r="AA3636" s="418" t="n"/>
      <c r="AB3636" s="418" t="n"/>
      <c r="AC3636" s="418" t="n"/>
      <c r="AD3636" s="418" t="n"/>
      <c r="AE3636" s="455" t="n"/>
      <c r="AF3636" s="455" t="n"/>
      <c r="AG3636" s="455" t="n"/>
      <c r="AH3636" s="455" t="n"/>
      <c r="AI3636" s="455" t="n"/>
      <c r="AJ3636" s="455" t="n"/>
      <c r="AK3636" s="455" t="n"/>
      <c r="AL3636" s="455" t="n"/>
      <c r="AM3636" s="455" t="n"/>
      <c r="AN3636" s="455" t="n"/>
      <c r="AO3636" s="455" t="n"/>
      <c r="AP3636" s="455" t="n"/>
      <c r="AQ3636" s="455" t="n"/>
      <c r="AR3636" s="418" t="n"/>
      <c r="AS3636" s="418" t="n"/>
      <c r="AT3636" s="418" t="n"/>
    </row>
    <row r="3637">
      <c r="A3637" s="417" t="n">
        <v>3628</v>
      </c>
      <c r="B3637" s="418" t="inlineStr"/>
      <c r="C3637" s="418" t="inlineStr">
        <is>
          <t>អ៊ិចស្ពែឌីធ័រ ខេមបូឌា អិលធីឌី</t>
        </is>
      </c>
      <c r="D3637" s="418" t="inlineStr">
        <is>
          <t>L001-100045898</t>
        </is>
      </c>
      <c r="E3637" s="418" t="inlineStr">
        <is>
          <t>TI-0187897</t>
        </is>
      </c>
      <c r="F3637" s="419" t="n">
        <v>44165</v>
      </c>
      <c r="G3637" s="420" t="n">
        <v>362701</v>
      </c>
      <c r="H3637" s="418" t="n"/>
      <c r="I3637" s="455" t="n">
        <v>362701</v>
      </c>
      <c r="J3637" s="418">
        <f>IF(L3637&lt;&gt;"",L3637,K3637)</f>
        <v/>
      </c>
      <c r="K3637" s="418">
        <f>IF(AND(T3637=TRUE, U3637=TRUE, V3637=TRUE), IF(W3637&lt;-0.05, "អនុញ្ញាត (អ្នកផ្គត់ផ្គង់ប្រកាសខ្វះ)", "បានប្រកាស (អនុញ្ញាត)"), IF(AND(T3637=FALSE, U3637=FALSE, V3637=FALSE), "ព្យួរទុក (មិនមានទិន្នន័យ)", "ប្រកាសខុស (ព្យួរទុក)"))</f>
        <v/>
      </c>
      <c r="L3637" s="418" t="inlineStr"/>
      <c r="M3637" s="418" t="inlineStr"/>
      <c r="N3637" s="455" t="n"/>
      <c r="O3637" s="455">
        <f>IF(W3637&lt;0,AI3637,I3637)</f>
        <v/>
      </c>
      <c r="P3637" s="455">
        <f>I3637-O3637</f>
        <v/>
      </c>
      <c r="Q3637" s="418" t="n"/>
      <c r="R3637" s="418" t="inlineStr">
        <is>
          <t>TI-0187897</t>
        </is>
      </c>
      <c r="S3637" s="418" t="inlineStr"/>
      <c r="T3637" s="418">
        <f>R3637=S3637</f>
        <v/>
      </c>
      <c r="U3637" s="418">
        <f>AND(MONTH(F3637)=MONTH(Y3637), YEAR(F3637)=YEAR(Y3637))</f>
        <v/>
      </c>
      <c r="V3637" s="418">
        <f>AND(AC3637&lt;&gt;"", 'Company information'!D$4&lt;&gt;"", RIGHT(SUBSTITUTE(AC3637,"-",""),9)=RIGHT(SUBSTITUTE('Company information'!D$4,"-",""),9))</f>
        <v/>
      </c>
      <c r="W3637" s="418">
        <f>AI3637-I3637</f>
        <v/>
      </c>
      <c r="X3637" s="455" t="n"/>
      <c r="Y3637" s="417" t="n"/>
      <c r="Z3637" s="418" t="n"/>
      <c r="AA3637" s="418" t="n"/>
      <c r="AB3637" s="418" t="n"/>
      <c r="AC3637" s="418" t="n"/>
      <c r="AD3637" s="418" t="n"/>
      <c r="AE3637" s="455" t="n"/>
      <c r="AF3637" s="455" t="n"/>
      <c r="AG3637" s="455" t="n"/>
      <c r="AH3637" s="455" t="n"/>
      <c r="AI3637" s="455" t="n"/>
      <c r="AJ3637" s="455" t="n"/>
      <c r="AK3637" s="455" t="n"/>
      <c r="AL3637" s="455" t="n"/>
      <c r="AM3637" s="455" t="n"/>
      <c r="AN3637" s="455" t="n"/>
      <c r="AO3637" s="455" t="n"/>
      <c r="AP3637" s="455" t="n"/>
      <c r="AQ3637" s="455" t="n"/>
      <c r="AR3637" s="418" t="n"/>
      <c r="AS3637" s="418" t="n"/>
      <c r="AT3637" s="418" t="n"/>
    </row>
    <row r="3638">
      <c r="A3638" s="417" t="n">
        <v>3629</v>
      </c>
      <c r="B3638" s="418" t="inlineStr"/>
      <c r="C3638" s="418" t="inlineStr">
        <is>
          <t>អ៊ិចស្ពែឌីធ័រ ខេមបូឌា អិលធីឌី</t>
        </is>
      </c>
      <c r="D3638" s="418" t="inlineStr">
        <is>
          <t>L001-100045898</t>
        </is>
      </c>
      <c r="E3638" s="418" t="inlineStr">
        <is>
          <t>TI-0187765</t>
        </is>
      </c>
      <c r="F3638" s="419" t="n">
        <v>44165</v>
      </c>
      <c r="G3638" s="420" t="n">
        <v>201590</v>
      </c>
      <c r="H3638" s="418" t="n"/>
      <c r="I3638" s="455" t="n">
        <v>201590</v>
      </c>
      <c r="J3638" s="418">
        <f>IF(L3638&lt;&gt;"",L3638,K3638)</f>
        <v/>
      </c>
      <c r="K3638" s="418">
        <f>IF(AND(T3638=TRUE, U3638=TRUE, V3638=TRUE), IF(W3638&lt;-0.05, "អនុញ្ញាត (អ្នកផ្គត់ផ្គង់ប្រកាសខ្វះ)", "បានប្រកាស (អនុញ្ញាត)"), IF(AND(T3638=FALSE, U3638=FALSE, V3638=FALSE), "ព្យួរទុក (មិនមានទិន្នន័យ)", "ប្រកាសខុស (ព្យួរទុក)"))</f>
        <v/>
      </c>
      <c r="L3638" s="418" t="inlineStr"/>
      <c r="M3638" s="418" t="inlineStr"/>
      <c r="N3638" s="455" t="n"/>
      <c r="O3638" s="455">
        <f>IF(W3638&lt;0,AI3638,I3638)</f>
        <v/>
      </c>
      <c r="P3638" s="455">
        <f>I3638-O3638</f>
        <v/>
      </c>
      <c r="Q3638" s="418" t="n"/>
      <c r="R3638" s="418" t="inlineStr">
        <is>
          <t>TI-0187765</t>
        </is>
      </c>
      <c r="S3638" s="418" t="inlineStr"/>
      <c r="T3638" s="418">
        <f>R3638=S3638</f>
        <v/>
      </c>
      <c r="U3638" s="418">
        <f>AND(MONTH(F3638)=MONTH(Y3638), YEAR(F3638)=YEAR(Y3638))</f>
        <v/>
      </c>
      <c r="V3638" s="418">
        <f>AND(AC3638&lt;&gt;"", 'Company information'!D$4&lt;&gt;"", RIGHT(SUBSTITUTE(AC3638,"-",""),9)=RIGHT(SUBSTITUTE('Company information'!D$4,"-",""),9))</f>
        <v/>
      </c>
      <c r="W3638" s="418">
        <f>AI3638-I3638</f>
        <v/>
      </c>
      <c r="X3638" s="455" t="n"/>
      <c r="Y3638" s="417" t="n"/>
      <c r="Z3638" s="418" t="n"/>
      <c r="AA3638" s="418" t="n"/>
      <c r="AB3638" s="418" t="n"/>
      <c r="AC3638" s="418" t="n"/>
      <c r="AD3638" s="418" t="n"/>
      <c r="AE3638" s="455" t="n"/>
      <c r="AF3638" s="455" t="n"/>
      <c r="AG3638" s="455" t="n"/>
      <c r="AH3638" s="455" t="n"/>
      <c r="AI3638" s="455" t="n"/>
      <c r="AJ3638" s="455" t="n"/>
      <c r="AK3638" s="455" t="n"/>
      <c r="AL3638" s="455" t="n"/>
      <c r="AM3638" s="455" t="n"/>
      <c r="AN3638" s="455" t="n"/>
      <c r="AO3638" s="455" t="n"/>
      <c r="AP3638" s="455" t="n"/>
      <c r="AQ3638" s="455" t="n"/>
      <c r="AR3638" s="418" t="n"/>
      <c r="AS3638" s="418" t="n"/>
      <c r="AT3638" s="418" t="n"/>
    </row>
    <row r="3639">
      <c r="A3639" s="417" t="n">
        <v>3630</v>
      </c>
      <c r="B3639" s="418" t="inlineStr"/>
      <c r="C3639" s="418" t="inlineStr">
        <is>
          <t>អ៊ិចស្ពែឌីធ័រ ខេមបូឌា អិលធីឌី</t>
        </is>
      </c>
      <c r="D3639" s="418" t="inlineStr">
        <is>
          <t>L001-100045898</t>
        </is>
      </c>
      <c r="E3639" s="418" t="inlineStr">
        <is>
          <t>TI-0187764</t>
        </is>
      </c>
      <c r="F3639" s="419" t="n">
        <v>44165</v>
      </c>
      <c r="G3639" s="420" t="n">
        <v>201590</v>
      </c>
      <c r="H3639" s="418" t="n"/>
      <c r="I3639" s="455" t="n">
        <v>201590</v>
      </c>
      <c r="J3639" s="418">
        <f>IF(L3639&lt;&gt;"",L3639,K3639)</f>
        <v/>
      </c>
      <c r="K3639" s="418">
        <f>IF(AND(T3639=TRUE, U3639=TRUE, V3639=TRUE), IF(W3639&lt;-0.05, "អនុញ្ញាត (អ្នកផ្គត់ផ្គង់ប្រកាសខ្វះ)", "បានប្រកាស (អនុញ្ញាត)"), IF(AND(T3639=FALSE, U3639=FALSE, V3639=FALSE), "ព្យួរទុក (មិនមានទិន្នន័យ)", "ប្រកាសខុស (ព្យួរទុក)"))</f>
        <v/>
      </c>
      <c r="L3639" s="418" t="inlineStr"/>
      <c r="M3639" s="418" t="inlineStr"/>
      <c r="N3639" s="455" t="n"/>
      <c r="O3639" s="455">
        <f>IF(W3639&lt;0,AI3639,I3639)</f>
        <v/>
      </c>
      <c r="P3639" s="455">
        <f>I3639-O3639</f>
        <v/>
      </c>
      <c r="Q3639" s="418" t="n"/>
      <c r="R3639" s="418" t="inlineStr">
        <is>
          <t>TI-0187764</t>
        </is>
      </c>
      <c r="S3639" s="418" t="inlineStr"/>
      <c r="T3639" s="418">
        <f>R3639=S3639</f>
        <v/>
      </c>
      <c r="U3639" s="418">
        <f>AND(MONTH(F3639)=MONTH(Y3639), YEAR(F3639)=YEAR(Y3639))</f>
        <v/>
      </c>
      <c r="V3639" s="418">
        <f>AND(AC3639&lt;&gt;"", 'Company information'!D$4&lt;&gt;"", RIGHT(SUBSTITUTE(AC3639,"-",""),9)=RIGHT(SUBSTITUTE('Company information'!D$4,"-",""),9))</f>
        <v/>
      </c>
      <c r="W3639" s="418">
        <f>AI3639-I3639</f>
        <v/>
      </c>
      <c r="X3639" s="455" t="n"/>
      <c r="Y3639" s="417" t="n"/>
      <c r="Z3639" s="418" t="n"/>
      <c r="AA3639" s="418" t="n"/>
      <c r="AB3639" s="418" t="n"/>
      <c r="AC3639" s="418" t="n"/>
      <c r="AD3639" s="418" t="n"/>
      <c r="AE3639" s="455" t="n"/>
      <c r="AF3639" s="455" t="n"/>
      <c r="AG3639" s="455" t="n"/>
      <c r="AH3639" s="455" t="n"/>
      <c r="AI3639" s="455" t="n"/>
      <c r="AJ3639" s="455" t="n"/>
      <c r="AK3639" s="455" t="n"/>
      <c r="AL3639" s="455" t="n"/>
      <c r="AM3639" s="455" t="n"/>
      <c r="AN3639" s="455" t="n"/>
      <c r="AO3639" s="455" t="n"/>
      <c r="AP3639" s="455" t="n"/>
      <c r="AQ3639" s="455" t="n"/>
      <c r="AR3639" s="418" t="n"/>
      <c r="AS3639" s="418" t="n"/>
      <c r="AT3639" s="418" t="n"/>
    </row>
    <row r="3640">
      <c r="A3640" s="417" t="n">
        <v>3631</v>
      </c>
      <c r="B3640" s="418" t="inlineStr"/>
      <c r="C3640" s="418" t="inlineStr">
        <is>
          <t>អ៊ិចស្ពែឌីធ័រ ខេមបូឌា អិលធីឌី</t>
        </is>
      </c>
      <c r="D3640" s="418" t="inlineStr">
        <is>
          <t>L001-100045898</t>
        </is>
      </c>
      <c r="E3640" s="418" t="inlineStr">
        <is>
          <t>TI-0187849</t>
        </is>
      </c>
      <c r="F3640" s="419" t="n">
        <v>44165</v>
      </c>
      <c r="G3640" s="420" t="n">
        <v>69221</v>
      </c>
      <c r="H3640" s="418" t="n"/>
      <c r="I3640" s="455" t="n">
        <v>69221</v>
      </c>
      <c r="J3640" s="418">
        <f>IF(L3640&lt;&gt;"",L3640,K3640)</f>
        <v/>
      </c>
      <c r="K3640" s="418">
        <f>IF(AND(T3640=TRUE, U3640=TRUE, V3640=TRUE), IF(W3640&lt;-0.05, "អនុញ្ញាត (អ្នកផ្គត់ផ្គង់ប្រកាសខ្វះ)", "បានប្រកាស (អនុញ្ញាត)"), IF(AND(T3640=FALSE, U3640=FALSE, V3640=FALSE), "ព្យួរទុក (មិនមានទិន្នន័យ)", "ប្រកាសខុស (ព្យួរទុក)"))</f>
        <v/>
      </c>
      <c r="L3640" s="418" t="inlineStr"/>
      <c r="M3640" s="418" t="inlineStr"/>
      <c r="N3640" s="455" t="n"/>
      <c r="O3640" s="455">
        <f>IF(W3640&lt;0,AI3640,I3640)</f>
        <v/>
      </c>
      <c r="P3640" s="455">
        <f>I3640-O3640</f>
        <v/>
      </c>
      <c r="Q3640" s="418" t="n"/>
      <c r="R3640" s="418" t="inlineStr">
        <is>
          <t>TI-0187849</t>
        </is>
      </c>
      <c r="S3640" s="418" t="inlineStr"/>
      <c r="T3640" s="418">
        <f>R3640=S3640</f>
        <v/>
      </c>
      <c r="U3640" s="418">
        <f>AND(MONTH(F3640)=MONTH(Y3640), YEAR(F3640)=YEAR(Y3640))</f>
        <v/>
      </c>
      <c r="V3640" s="418">
        <f>AND(AC3640&lt;&gt;"", 'Company information'!D$4&lt;&gt;"", RIGHT(SUBSTITUTE(AC3640,"-",""),9)=RIGHT(SUBSTITUTE('Company information'!D$4,"-",""),9))</f>
        <v/>
      </c>
      <c r="W3640" s="418">
        <f>AI3640-I3640</f>
        <v/>
      </c>
      <c r="X3640" s="455" t="n"/>
      <c r="Y3640" s="417" t="n"/>
      <c r="Z3640" s="418" t="n"/>
      <c r="AA3640" s="418" t="n"/>
      <c r="AB3640" s="418" t="n"/>
      <c r="AC3640" s="418" t="n"/>
      <c r="AD3640" s="418" t="n"/>
      <c r="AE3640" s="455" t="n"/>
      <c r="AF3640" s="455" t="n"/>
      <c r="AG3640" s="455" t="n"/>
      <c r="AH3640" s="455" t="n"/>
      <c r="AI3640" s="455" t="n"/>
      <c r="AJ3640" s="455" t="n"/>
      <c r="AK3640" s="455" t="n"/>
      <c r="AL3640" s="455" t="n"/>
      <c r="AM3640" s="455" t="n"/>
      <c r="AN3640" s="455" t="n"/>
      <c r="AO3640" s="455" t="n"/>
      <c r="AP3640" s="455" t="n"/>
      <c r="AQ3640" s="455" t="n"/>
      <c r="AR3640" s="418" t="n"/>
      <c r="AS3640" s="418" t="n"/>
      <c r="AT3640" s="418" t="n"/>
    </row>
    <row r="3641">
      <c r="A3641" s="417" t="n">
        <v>3632</v>
      </c>
      <c r="B3641" s="418" t="inlineStr"/>
      <c r="C3641" s="418" t="inlineStr">
        <is>
          <t>អ៊ិចស្ពែឌីធ័រ ខេមបូឌា អិលធីឌី</t>
        </is>
      </c>
      <c r="D3641" s="418" t="inlineStr">
        <is>
          <t>L001-100045898</t>
        </is>
      </c>
      <c r="E3641" s="418" t="inlineStr">
        <is>
          <t>TI-0187842</t>
        </is>
      </c>
      <c r="F3641" s="419" t="n">
        <v>44165</v>
      </c>
      <c r="G3641" s="420" t="n">
        <v>502651</v>
      </c>
      <c r="H3641" s="418" t="n"/>
      <c r="I3641" s="455" t="n">
        <v>502651</v>
      </c>
      <c r="J3641" s="418">
        <f>IF(L3641&lt;&gt;"",L3641,K3641)</f>
        <v/>
      </c>
      <c r="K3641" s="418">
        <f>IF(AND(T3641=TRUE, U3641=TRUE, V3641=TRUE), IF(W3641&lt;-0.05, "អនុញ្ញាត (អ្នកផ្គត់ផ្គង់ប្រកាសខ្វះ)", "បានប្រកាស (អនុញ្ញាត)"), IF(AND(T3641=FALSE, U3641=FALSE, V3641=FALSE), "ព្យួរទុក (មិនមានទិន្នន័យ)", "ប្រកាសខុស (ព្យួរទុក)"))</f>
        <v/>
      </c>
      <c r="L3641" s="418" t="inlineStr"/>
      <c r="M3641" s="418" t="inlineStr"/>
      <c r="N3641" s="455" t="n"/>
      <c r="O3641" s="455">
        <f>IF(W3641&lt;0,AI3641,I3641)</f>
        <v/>
      </c>
      <c r="P3641" s="455">
        <f>I3641-O3641</f>
        <v/>
      </c>
      <c r="Q3641" s="418" t="n"/>
      <c r="R3641" s="418" t="inlineStr">
        <is>
          <t>TI-0187842</t>
        </is>
      </c>
      <c r="S3641" s="418" t="inlineStr"/>
      <c r="T3641" s="418">
        <f>R3641=S3641</f>
        <v/>
      </c>
      <c r="U3641" s="418">
        <f>AND(MONTH(F3641)=MONTH(Y3641), YEAR(F3641)=YEAR(Y3641))</f>
        <v/>
      </c>
      <c r="V3641" s="418">
        <f>AND(AC3641&lt;&gt;"", 'Company information'!D$4&lt;&gt;"", RIGHT(SUBSTITUTE(AC3641,"-",""),9)=RIGHT(SUBSTITUTE('Company information'!D$4,"-",""),9))</f>
        <v/>
      </c>
      <c r="W3641" s="418">
        <f>AI3641-I3641</f>
        <v/>
      </c>
      <c r="X3641" s="455" t="n"/>
      <c r="Y3641" s="417" t="n"/>
      <c r="Z3641" s="418" t="n"/>
      <c r="AA3641" s="418" t="n"/>
      <c r="AB3641" s="418" t="n"/>
      <c r="AC3641" s="418" t="n"/>
      <c r="AD3641" s="418" t="n"/>
      <c r="AE3641" s="455" t="n"/>
      <c r="AF3641" s="455" t="n"/>
      <c r="AG3641" s="455" t="n"/>
      <c r="AH3641" s="455" t="n"/>
      <c r="AI3641" s="455" t="n"/>
      <c r="AJ3641" s="455" t="n"/>
      <c r="AK3641" s="455" t="n"/>
      <c r="AL3641" s="455" t="n"/>
      <c r="AM3641" s="455" t="n"/>
      <c r="AN3641" s="455" t="n"/>
      <c r="AO3641" s="455" t="n"/>
      <c r="AP3641" s="455" t="n"/>
      <c r="AQ3641" s="455" t="n"/>
      <c r="AR3641" s="418" t="n"/>
      <c r="AS3641" s="418" t="n"/>
      <c r="AT3641" s="418" t="n"/>
    </row>
    <row r="3642">
      <c r="A3642" s="417" t="n">
        <v>3633</v>
      </c>
      <c r="B3642" s="418" t="inlineStr"/>
      <c r="C3642" s="418" t="inlineStr">
        <is>
          <t>អ៊ិចស្ពែឌីធ័រ ខេមបូឌា អិលធីឌី</t>
        </is>
      </c>
      <c r="D3642" s="418" t="inlineStr">
        <is>
          <t>L001-100045898</t>
        </is>
      </c>
      <c r="E3642" s="418" t="inlineStr">
        <is>
          <t>TI-0187840</t>
        </is>
      </c>
      <c r="F3642" s="419" t="n">
        <v>44165</v>
      </c>
      <c r="G3642" s="420" t="n">
        <v>34610</v>
      </c>
      <c r="H3642" s="418" t="n"/>
      <c r="I3642" s="455" t="n">
        <v>34610</v>
      </c>
      <c r="J3642" s="418">
        <f>IF(L3642&lt;&gt;"",L3642,K3642)</f>
        <v/>
      </c>
      <c r="K3642" s="418">
        <f>IF(AND(T3642=TRUE, U3642=TRUE, V3642=TRUE), IF(W3642&lt;-0.05, "អនុញ្ញាត (អ្នកផ្គត់ផ្គង់ប្រកាសខ្វះ)", "បានប្រកាស (អនុញ្ញាត)"), IF(AND(T3642=FALSE, U3642=FALSE, V3642=FALSE), "ព្យួរទុក (មិនមានទិន្នន័យ)", "ប្រកាសខុស (ព្យួរទុក)"))</f>
        <v/>
      </c>
      <c r="L3642" s="418" t="inlineStr"/>
      <c r="M3642" s="418" t="inlineStr"/>
      <c r="N3642" s="455" t="n"/>
      <c r="O3642" s="455">
        <f>IF(W3642&lt;0,AI3642,I3642)</f>
        <v/>
      </c>
      <c r="P3642" s="455">
        <f>I3642-O3642</f>
        <v/>
      </c>
      <c r="Q3642" s="418" t="n"/>
      <c r="R3642" s="418" t="inlineStr">
        <is>
          <t>TI-0187840</t>
        </is>
      </c>
      <c r="S3642" s="418" t="inlineStr"/>
      <c r="T3642" s="418">
        <f>R3642=S3642</f>
        <v/>
      </c>
      <c r="U3642" s="418">
        <f>AND(MONTH(F3642)=MONTH(Y3642), YEAR(F3642)=YEAR(Y3642))</f>
        <v/>
      </c>
      <c r="V3642" s="418">
        <f>AND(AC3642&lt;&gt;"", 'Company information'!D$4&lt;&gt;"", RIGHT(SUBSTITUTE(AC3642,"-",""),9)=RIGHT(SUBSTITUTE('Company information'!D$4,"-",""),9))</f>
        <v/>
      </c>
      <c r="W3642" s="418">
        <f>AI3642-I3642</f>
        <v/>
      </c>
      <c r="X3642" s="455" t="n"/>
      <c r="Y3642" s="417" t="n"/>
      <c r="Z3642" s="418" t="n"/>
      <c r="AA3642" s="418" t="n"/>
      <c r="AB3642" s="418" t="n"/>
      <c r="AC3642" s="418" t="n"/>
      <c r="AD3642" s="418" t="n"/>
      <c r="AE3642" s="455" t="n"/>
      <c r="AF3642" s="455" t="n"/>
      <c r="AG3642" s="455" t="n"/>
      <c r="AH3642" s="455" t="n"/>
      <c r="AI3642" s="455" t="n"/>
      <c r="AJ3642" s="455" t="n"/>
      <c r="AK3642" s="455" t="n"/>
      <c r="AL3642" s="455" t="n"/>
      <c r="AM3642" s="455" t="n"/>
      <c r="AN3642" s="455" t="n"/>
      <c r="AO3642" s="455" t="n"/>
      <c r="AP3642" s="455" t="n"/>
      <c r="AQ3642" s="455" t="n"/>
      <c r="AR3642" s="418" t="n"/>
      <c r="AS3642" s="418" t="n"/>
      <c r="AT3642" s="418" t="n"/>
    </row>
    <row r="3643">
      <c r="A3643" s="417" t="n">
        <v>3634</v>
      </c>
      <c r="B3643" s="418" t="inlineStr"/>
      <c r="C3643" s="418" t="inlineStr">
        <is>
          <t>អ៊ិចស្ពែឌីធ័រ ខេមបូឌា អិលធីឌី</t>
        </is>
      </c>
      <c r="D3643" s="418" t="inlineStr">
        <is>
          <t>L001-100045898</t>
        </is>
      </c>
      <c r="E3643" s="418" t="inlineStr">
        <is>
          <t>TI-0187833</t>
        </is>
      </c>
      <c r="F3643" s="419" t="n">
        <v>44165</v>
      </c>
      <c r="G3643" s="420" t="n">
        <v>265144</v>
      </c>
      <c r="H3643" s="418" t="n"/>
      <c r="I3643" s="455" t="n">
        <v>265144</v>
      </c>
      <c r="J3643" s="418">
        <f>IF(L3643&lt;&gt;"",L3643,K3643)</f>
        <v/>
      </c>
      <c r="K3643" s="418">
        <f>IF(AND(T3643=TRUE, U3643=TRUE, V3643=TRUE), IF(W3643&lt;-0.05, "អនុញ្ញាត (អ្នកផ្គត់ផ្គង់ប្រកាសខ្វះ)", "បានប្រកាស (អនុញ្ញាត)"), IF(AND(T3643=FALSE, U3643=FALSE, V3643=FALSE), "ព្យួរទុក (មិនមានទិន្នន័យ)", "ប្រកាសខុស (ព្យួរទុក)"))</f>
        <v/>
      </c>
      <c r="L3643" s="418" t="inlineStr"/>
      <c r="M3643" s="418" t="inlineStr"/>
      <c r="N3643" s="455" t="n"/>
      <c r="O3643" s="455">
        <f>IF(W3643&lt;0,AI3643,I3643)</f>
        <v/>
      </c>
      <c r="P3643" s="455">
        <f>I3643-O3643</f>
        <v/>
      </c>
      <c r="Q3643" s="418" t="n"/>
      <c r="R3643" s="418" t="inlineStr">
        <is>
          <t>TI-0187833</t>
        </is>
      </c>
      <c r="S3643" s="418" t="inlineStr"/>
      <c r="T3643" s="418">
        <f>R3643=S3643</f>
        <v/>
      </c>
      <c r="U3643" s="418">
        <f>AND(MONTH(F3643)=MONTH(Y3643), YEAR(F3643)=YEAR(Y3643))</f>
        <v/>
      </c>
      <c r="V3643" s="418">
        <f>AND(AC3643&lt;&gt;"", 'Company information'!D$4&lt;&gt;"", RIGHT(SUBSTITUTE(AC3643,"-",""),9)=RIGHT(SUBSTITUTE('Company information'!D$4,"-",""),9))</f>
        <v/>
      </c>
      <c r="W3643" s="418">
        <f>AI3643-I3643</f>
        <v/>
      </c>
      <c r="X3643" s="455" t="n"/>
      <c r="Y3643" s="417" t="n"/>
      <c r="Z3643" s="418" t="n"/>
      <c r="AA3643" s="418" t="n"/>
      <c r="AB3643" s="418" t="n"/>
      <c r="AC3643" s="418" t="n"/>
      <c r="AD3643" s="418" t="n"/>
      <c r="AE3643" s="455" t="n"/>
      <c r="AF3643" s="455" t="n"/>
      <c r="AG3643" s="455" t="n"/>
      <c r="AH3643" s="455" t="n"/>
      <c r="AI3643" s="455" t="n"/>
      <c r="AJ3643" s="455" t="n"/>
      <c r="AK3643" s="455" t="n"/>
      <c r="AL3643" s="455" t="n"/>
      <c r="AM3643" s="455" t="n"/>
      <c r="AN3643" s="455" t="n"/>
      <c r="AO3643" s="455" t="n"/>
      <c r="AP3643" s="455" t="n"/>
      <c r="AQ3643" s="455" t="n"/>
      <c r="AR3643" s="418" t="n"/>
      <c r="AS3643" s="418" t="n"/>
      <c r="AT3643" s="418" t="n"/>
    </row>
    <row r="3644">
      <c r="A3644" s="417" t="n">
        <v>3635</v>
      </c>
      <c r="B3644" s="418" t="inlineStr"/>
      <c r="C3644" s="418" t="inlineStr">
        <is>
          <t>អ៊ិចស្ពែឌីធ័រ ខេមបូឌា អិលធីឌី</t>
        </is>
      </c>
      <c r="D3644" s="418" t="inlineStr">
        <is>
          <t>L001-100045898</t>
        </is>
      </c>
      <c r="E3644" s="418" t="inlineStr">
        <is>
          <t>TI-0187793</t>
        </is>
      </c>
      <c r="F3644" s="419" t="n">
        <v>44165</v>
      </c>
      <c r="G3644" s="420" t="n">
        <v>141275</v>
      </c>
      <c r="H3644" s="418" t="n"/>
      <c r="I3644" s="455" t="n">
        <v>141275</v>
      </c>
      <c r="J3644" s="418">
        <f>IF(L3644&lt;&gt;"",L3644,K3644)</f>
        <v/>
      </c>
      <c r="K3644" s="418">
        <f>IF(AND(T3644=TRUE, U3644=TRUE, V3644=TRUE), IF(W3644&lt;-0.05, "អនុញ្ញាត (អ្នកផ្គត់ផ្គង់ប្រកាសខ្វះ)", "បានប្រកាស (អនុញ្ញាត)"), IF(AND(T3644=FALSE, U3644=FALSE, V3644=FALSE), "ព្យួរទុក (មិនមានទិន្នន័យ)", "ប្រកាសខុស (ព្យួរទុក)"))</f>
        <v/>
      </c>
      <c r="L3644" s="418" t="inlineStr"/>
      <c r="M3644" s="418" t="inlineStr"/>
      <c r="N3644" s="455" t="n"/>
      <c r="O3644" s="455">
        <f>IF(W3644&lt;0,AI3644,I3644)</f>
        <v/>
      </c>
      <c r="P3644" s="455">
        <f>I3644-O3644</f>
        <v/>
      </c>
      <c r="Q3644" s="418" t="n"/>
      <c r="R3644" s="418" t="inlineStr">
        <is>
          <t>TI-0187793</t>
        </is>
      </c>
      <c r="S3644" s="418" t="inlineStr"/>
      <c r="T3644" s="418">
        <f>R3644=S3644</f>
        <v/>
      </c>
      <c r="U3644" s="418">
        <f>AND(MONTH(F3644)=MONTH(Y3644), YEAR(F3644)=YEAR(Y3644))</f>
        <v/>
      </c>
      <c r="V3644" s="418">
        <f>AND(AC3644&lt;&gt;"", 'Company information'!D$4&lt;&gt;"", RIGHT(SUBSTITUTE(AC3644,"-",""),9)=RIGHT(SUBSTITUTE('Company information'!D$4,"-",""),9))</f>
        <v/>
      </c>
      <c r="W3644" s="418">
        <f>AI3644-I3644</f>
        <v/>
      </c>
      <c r="X3644" s="455" t="n"/>
      <c r="Y3644" s="417" t="n"/>
      <c r="Z3644" s="418" t="n"/>
      <c r="AA3644" s="418" t="n"/>
      <c r="AB3644" s="418" t="n"/>
      <c r="AC3644" s="418" t="n"/>
      <c r="AD3644" s="418" t="n"/>
      <c r="AE3644" s="455" t="n"/>
      <c r="AF3644" s="455" t="n"/>
      <c r="AG3644" s="455" t="n"/>
      <c r="AH3644" s="455" t="n"/>
      <c r="AI3644" s="455" t="n"/>
      <c r="AJ3644" s="455" t="n"/>
      <c r="AK3644" s="455" t="n"/>
      <c r="AL3644" s="455" t="n"/>
      <c r="AM3644" s="455" t="n"/>
      <c r="AN3644" s="455" t="n"/>
      <c r="AO3644" s="455" t="n"/>
      <c r="AP3644" s="455" t="n"/>
      <c r="AQ3644" s="455" t="n"/>
      <c r="AR3644" s="418" t="n"/>
      <c r="AS3644" s="418" t="n"/>
      <c r="AT3644" s="418" t="n"/>
    </row>
    <row r="3645">
      <c r="A3645" s="417" t="n">
        <v>3636</v>
      </c>
      <c r="B3645" s="418" t="inlineStr"/>
      <c r="C3645" s="418" t="inlineStr">
        <is>
          <t>ប្យួរ៉ូ វេរីតាស (ខេមបូឌា) លីមីធីត</t>
        </is>
      </c>
      <c r="D3645" s="418" t="inlineStr">
        <is>
          <t>L001-107024462</t>
        </is>
      </c>
      <c r="E3645" s="418" t="inlineStr">
        <is>
          <t>59009137</t>
        </is>
      </c>
      <c r="F3645" s="419" t="n">
        <v>44165</v>
      </c>
      <c r="G3645" s="420" t="n">
        <v>60720</v>
      </c>
      <c r="H3645" s="418" t="n"/>
      <c r="I3645" s="455" t="n">
        <v>60720</v>
      </c>
      <c r="J3645" s="418">
        <f>IF(L3645&lt;&gt;"",L3645,K3645)</f>
        <v/>
      </c>
      <c r="K3645" s="418">
        <f>IF(AND(T3645=TRUE, U3645=TRUE, V3645=TRUE), IF(W3645&lt;-0.05, "អនុញ្ញាត (អ្នកផ្គត់ផ្គង់ប្រកាសខ្វះ)", "បានប្រកាស (អនុញ្ញាត)"), IF(AND(T3645=FALSE, U3645=FALSE, V3645=FALSE), "ព្យួរទុក (មិនមានទិន្នន័យ)", "ប្រកាសខុស (ព្យួរទុក)"))</f>
        <v/>
      </c>
      <c r="L3645" s="418" t="inlineStr"/>
      <c r="M3645" s="418" t="inlineStr"/>
      <c r="N3645" s="455" t="n"/>
      <c r="O3645" s="455">
        <f>IF(W3645&lt;0,AI3645,I3645)</f>
        <v/>
      </c>
      <c r="P3645" s="455">
        <f>I3645-O3645</f>
        <v/>
      </c>
      <c r="Q3645" s="418" t="n"/>
      <c r="R3645" s="418" t="inlineStr">
        <is>
          <t>59009137</t>
        </is>
      </c>
      <c r="S3645" s="418" t="inlineStr"/>
      <c r="T3645" s="418">
        <f>R3645=S3645</f>
        <v/>
      </c>
      <c r="U3645" s="418">
        <f>AND(MONTH(F3645)=MONTH(Y3645), YEAR(F3645)=YEAR(Y3645))</f>
        <v/>
      </c>
      <c r="V3645" s="418">
        <f>AND(AC3645&lt;&gt;"", 'Company information'!D$4&lt;&gt;"", RIGHT(SUBSTITUTE(AC3645,"-",""),9)=RIGHT(SUBSTITUTE('Company information'!D$4,"-",""),9))</f>
        <v/>
      </c>
      <c r="W3645" s="418">
        <f>AI3645-I3645</f>
        <v/>
      </c>
      <c r="X3645" s="455" t="n"/>
      <c r="Y3645" s="417" t="n"/>
      <c r="Z3645" s="418" t="n"/>
      <c r="AA3645" s="418" t="n"/>
      <c r="AB3645" s="418" t="n"/>
      <c r="AC3645" s="418" t="n"/>
      <c r="AD3645" s="418" t="n"/>
      <c r="AE3645" s="455" t="n"/>
      <c r="AF3645" s="455" t="n"/>
      <c r="AG3645" s="455" t="n"/>
      <c r="AH3645" s="455" t="n"/>
      <c r="AI3645" s="455" t="n"/>
      <c r="AJ3645" s="455" t="n"/>
      <c r="AK3645" s="455" t="n"/>
      <c r="AL3645" s="455" t="n"/>
      <c r="AM3645" s="455" t="n"/>
      <c r="AN3645" s="455" t="n"/>
      <c r="AO3645" s="455" t="n"/>
      <c r="AP3645" s="455" t="n"/>
      <c r="AQ3645" s="455" t="n"/>
      <c r="AR3645" s="418" t="n"/>
      <c r="AS3645" s="418" t="n"/>
      <c r="AT3645" s="418" t="n"/>
    </row>
    <row r="3646">
      <c r="A3646" s="417" t="n">
        <v>3637</v>
      </c>
      <c r="B3646" s="418" t="inlineStr"/>
      <c r="C3646" s="418" t="inlineStr">
        <is>
          <t>ភីស៊ីអាយ សឺវីស</t>
        </is>
      </c>
      <c r="D3646" s="418" t="inlineStr">
        <is>
          <t>K010-901639639</t>
        </is>
      </c>
      <c r="E3646" s="418" t="inlineStr">
        <is>
          <t>2020/01222</t>
        </is>
      </c>
      <c r="F3646" s="419" t="n">
        <v>44165</v>
      </c>
      <c r="G3646" s="420" t="n">
        <v>80960</v>
      </c>
      <c r="H3646" s="418" t="n"/>
      <c r="I3646" s="455" t="n">
        <v>80960</v>
      </c>
      <c r="J3646" s="418">
        <f>IF(L3646&lt;&gt;"",L3646,K3646)</f>
        <v/>
      </c>
      <c r="K3646" s="418">
        <f>IF(AND(T3646=TRUE, U3646=TRUE, V3646=TRUE), IF(W3646&lt;-0.05, "អនុញ្ញាត (អ្នកផ្គត់ផ្គង់ប្រកាសខ្វះ)", "បានប្រកាស (អនុញ្ញាត)"), IF(AND(T3646=FALSE, U3646=FALSE, V3646=FALSE), "ព្យួរទុក (មិនមានទិន្នន័យ)", "ប្រកាសខុស (ព្យួរទុក)"))</f>
        <v/>
      </c>
      <c r="L3646" s="418" t="inlineStr"/>
      <c r="M3646" s="418" t="inlineStr"/>
      <c r="N3646" s="455" t="n"/>
      <c r="O3646" s="455">
        <f>IF(W3646&lt;0,AI3646,I3646)</f>
        <v/>
      </c>
      <c r="P3646" s="455">
        <f>I3646-O3646</f>
        <v/>
      </c>
      <c r="Q3646" s="418" t="n"/>
      <c r="R3646" s="418" t="inlineStr">
        <is>
          <t>2020/01222</t>
        </is>
      </c>
      <c r="S3646" s="418" t="inlineStr"/>
      <c r="T3646" s="418">
        <f>R3646=S3646</f>
        <v/>
      </c>
      <c r="U3646" s="418">
        <f>AND(MONTH(F3646)=MONTH(Y3646), YEAR(F3646)=YEAR(Y3646))</f>
        <v/>
      </c>
      <c r="V3646" s="418">
        <f>AND(AC3646&lt;&gt;"", 'Company information'!D$4&lt;&gt;"", RIGHT(SUBSTITUTE(AC3646,"-",""),9)=RIGHT(SUBSTITUTE('Company information'!D$4,"-",""),9))</f>
        <v/>
      </c>
      <c r="W3646" s="418">
        <f>AI3646-I3646</f>
        <v/>
      </c>
      <c r="X3646" s="455" t="n"/>
      <c r="Y3646" s="417" t="n"/>
      <c r="Z3646" s="418" t="n"/>
      <c r="AA3646" s="418" t="n"/>
      <c r="AB3646" s="418" t="n"/>
      <c r="AC3646" s="418" t="n"/>
      <c r="AD3646" s="418" t="n"/>
      <c r="AE3646" s="455" t="n"/>
      <c r="AF3646" s="455" t="n"/>
      <c r="AG3646" s="455" t="n"/>
      <c r="AH3646" s="455" t="n"/>
      <c r="AI3646" s="455" t="n"/>
      <c r="AJ3646" s="455" t="n"/>
      <c r="AK3646" s="455" t="n"/>
      <c r="AL3646" s="455" t="n"/>
      <c r="AM3646" s="455" t="n"/>
      <c r="AN3646" s="455" t="n"/>
      <c r="AO3646" s="455" t="n"/>
      <c r="AP3646" s="455" t="n"/>
      <c r="AQ3646" s="455" t="n"/>
      <c r="AR3646" s="418" t="n"/>
      <c r="AS3646" s="418" t="n"/>
      <c r="AT3646" s="418" t="n"/>
    </row>
    <row r="3647">
      <c r="A3647" s="417" t="n">
        <v>3638</v>
      </c>
      <c r="B3647" s="418" t="inlineStr"/>
      <c r="C3647" s="418" t="inlineStr">
        <is>
          <t>ស៊ីងហ្គាពួរ កាតុង (ខេមបូឌា)</t>
        </is>
      </c>
      <c r="D3647" s="418" t="inlineStr">
        <is>
          <t>L001-100121322</t>
        </is>
      </c>
      <c r="E3647" s="418" t="inlineStr">
        <is>
          <t>V0014964</t>
        </is>
      </c>
      <c r="F3647" s="419" t="n">
        <v>44165</v>
      </c>
      <c r="G3647" s="420" t="n">
        <v>715577</v>
      </c>
      <c r="H3647" s="418" t="n"/>
      <c r="I3647" s="455" t="n">
        <v>715577</v>
      </c>
      <c r="J3647" s="418">
        <f>IF(L3647&lt;&gt;"",L3647,K3647)</f>
        <v/>
      </c>
      <c r="K3647" s="418">
        <f>IF(AND(T3647=TRUE, U3647=TRUE, V3647=TRUE), IF(W3647&lt;-0.05, "អនុញ្ញាត (អ្នកផ្គត់ផ្គង់ប្រកាសខ្វះ)", "បានប្រកាស (អនុញ្ញាត)"), IF(AND(T3647=FALSE, U3647=FALSE, V3647=FALSE), "ព្យួរទុក (មិនមានទិន្នន័យ)", "ប្រកាសខុស (ព្យួរទុក)"))</f>
        <v/>
      </c>
      <c r="L3647" s="418" t="inlineStr"/>
      <c r="M3647" s="418" t="inlineStr"/>
      <c r="N3647" s="455" t="n"/>
      <c r="O3647" s="455">
        <f>IF(W3647&lt;0,AI3647,I3647)</f>
        <v/>
      </c>
      <c r="P3647" s="455">
        <f>I3647-O3647</f>
        <v/>
      </c>
      <c r="Q3647" s="418" t="n"/>
      <c r="R3647" s="418" t="inlineStr">
        <is>
          <t>V0014964</t>
        </is>
      </c>
      <c r="S3647" s="418" t="inlineStr"/>
      <c r="T3647" s="418">
        <f>R3647=S3647</f>
        <v/>
      </c>
      <c r="U3647" s="418">
        <f>AND(MONTH(F3647)=MONTH(Y3647), YEAR(F3647)=YEAR(Y3647))</f>
        <v/>
      </c>
      <c r="V3647" s="418">
        <f>AND(AC3647&lt;&gt;"", 'Company information'!D$4&lt;&gt;"", RIGHT(SUBSTITUTE(AC3647,"-",""),9)=RIGHT(SUBSTITUTE('Company information'!D$4,"-",""),9))</f>
        <v/>
      </c>
      <c r="W3647" s="418">
        <f>AI3647-I3647</f>
        <v/>
      </c>
      <c r="X3647" s="455" t="n"/>
      <c r="Y3647" s="417" t="n"/>
      <c r="Z3647" s="418" t="n"/>
      <c r="AA3647" s="418" t="n"/>
      <c r="AB3647" s="418" t="n"/>
      <c r="AC3647" s="418" t="n"/>
      <c r="AD3647" s="418" t="n"/>
      <c r="AE3647" s="455" t="n"/>
      <c r="AF3647" s="455" t="n"/>
      <c r="AG3647" s="455" t="n"/>
      <c r="AH3647" s="455" t="n"/>
      <c r="AI3647" s="455" t="n"/>
      <c r="AJ3647" s="455" t="n"/>
      <c r="AK3647" s="455" t="n"/>
      <c r="AL3647" s="455" t="n"/>
      <c r="AM3647" s="455" t="n"/>
      <c r="AN3647" s="455" t="n"/>
      <c r="AO3647" s="455" t="n"/>
      <c r="AP3647" s="455" t="n"/>
      <c r="AQ3647" s="455" t="n"/>
      <c r="AR3647" s="418" t="n"/>
      <c r="AS3647" s="418" t="n"/>
      <c r="AT3647" s="418" t="n"/>
    </row>
    <row r="3648">
      <c r="A3648" s="417" t="n">
        <v>3639</v>
      </c>
      <c r="B3648" s="418" t="inlineStr"/>
      <c r="C3648" s="418" t="inlineStr">
        <is>
          <t>វ៉ាយ.ស៊ី ផេកខេជីង ឯ.ក</t>
        </is>
      </c>
      <c r="D3648" s="418" t="inlineStr">
        <is>
          <t>L001-901700417</t>
        </is>
      </c>
      <c r="E3648" s="418" t="inlineStr">
        <is>
          <t>TI0200</t>
        </is>
      </c>
      <c r="F3648" s="419" t="n">
        <v>44165</v>
      </c>
      <c r="G3648" s="420" t="n">
        <v>31953707</v>
      </c>
      <c r="H3648" s="418" t="n"/>
      <c r="I3648" s="455" t="n">
        <v>31953707</v>
      </c>
      <c r="J3648" s="418">
        <f>IF(L3648&lt;&gt;"",L3648,K3648)</f>
        <v/>
      </c>
      <c r="K3648" s="418">
        <f>IF(AND(T3648=TRUE, U3648=TRUE, V3648=TRUE), IF(W3648&lt;-0.05, "អនុញ្ញាត (អ្នកផ្គត់ផ្គង់ប្រកាសខ្វះ)", "បានប្រកាស (អនុញ្ញាត)"), IF(AND(T3648=FALSE, U3648=FALSE, V3648=FALSE), "ព្យួរទុក (មិនមានទិន្នន័យ)", "ប្រកាសខុស (ព្យួរទុក)"))</f>
        <v/>
      </c>
      <c r="L3648" s="418" t="inlineStr"/>
      <c r="M3648" s="418" t="inlineStr"/>
      <c r="N3648" s="455" t="n"/>
      <c r="O3648" s="455">
        <f>IF(W3648&lt;0,AI3648,I3648)</f>
        <v/>
      </c>
      <c r="P3648" s="455">
        <f>I3648-O3648</f>
        <v/>
      </c>
      <c r="Q3648" s="418" t="n"/>
      <c r="R3648" s="418" t="inlineStr">
        <is>
          <t>TI0200</t>
        </is>
      </c>
      <c r="S3648" s="418" t="inlineStr"/>
      <c r="T3648" s="418">
        <f>R3648=S3648</f>
        <v/>
      </c>
      <c r="U3648" s="418">
        <f>AND(MONTH(F3648)=MONTH(Y3648), YEAR(F3648)=YEAR(Y3648))</f>
        <v/>
      </c>
      <c r="V3648" s="418">
        <f>AND(AC3648&lt;&gt;"", 'Company information'!D$4&lt;&gt;"", RIGHT(SUBSTITUTE(AC3648,"-",""),9)=RIGHT(SUBSTITUTE('Company information'!D$4,"-",""),9))</f>
        <v/>
      </c>
      <c r="W3648" s="418">
        <f>AI3648-I3648</f>
        <v/>
      </c>
      <c r="X3648" s="455" t="n"/>
      <c r="Y3648" s="417" t="n"/>
      <c r="Z3648" s="418" t="n"/>
      <c r="AA3648" s="418" t="n"/>
      <c r="AB3648" s="418" t="n"/>
      <c r="AC3648" s="418" t="n"/>
      <c r="AD3648" s="418" t="n"/>
      <c r="AE3648" s="455" t="n"/>
      <c r="AF3648" s="455" t="n"/>
      <c r="AG3648" s="455" t="n"/>
      <c r="AH3648" s="455" t="n"/>
      <c r="AI3648" s="455" t="n"/>
      <c r="AJ3648" s="455" t="n"/>
      <c r="AK3648" s="455" t="n"/>
      <c r="AL3648" s="455" t="n"/>
      <c r="AM3648" s="455" t="n"/>
      <c r="AN3648" s="455" t="n"/>
      <c r="AO3648" s="455" t="n"/>
      <c r="AP3648" s="455" t="n"/>
      <c r="AQ3648" s="455" t="n"/>
      <c r="AR3648" s="418" t="n"/>
      <c r="AS3648" s="418" t="n"/>
      <c r="AT3648" s="418" t="n"/>
    </row>
    <row r="3649">
      <c r="A3649" s="417" t="n">
        <v>3640</v>
      </c>
      <c r="B3649" s="418" t="inlineStr"/>
      <c r="C3649" s="418" t="inlineStr">
        <is>
          <t>ប្យួរ៉ូ វេរីតាស (ខេមបូឌា) លីមីធីត</t>
        </is>
      </c>
      <c r="D3649" s="418" t="inlineStr">
        <is>
          <t>L001-107024462</t>
        </is>
      </c>
      <c r="E3649" s="418" t="inlineStr">
        <is>
          <t>59009132</t>
        </is>
      </c>
      <c r="F3649" s="419" t="n">
        <v>44163</v>
      </c>
      <c r="G3649" s="420" t="n">
        <v>60675</v>
      </c>
      <c r="H3649" s="418" t="n"/>
      <c r="I3649" s="455" t="n">
        <v>60675</v>
      </c>
      <c r="J3649" s="418">
        <f>IF(L3649&lt;&gt;"",L3649,K3649)</f>
        <v/>
      </c>
      <c r="K3649" s="418">
        <f>IF(AND(T3649=TRUE, U3649=TRUE, V3649=TRUE), IF(W3649&lt;-0.05, "អនុញ្ញាត (អ្នកផ្គត់ផ្គង់ប្រកាសខ្វះ)", "បានប្រកាស (អនុញ្ញាត)"), IF(AND(T3649=FALSE, U3649=FALSE, V3649=FALSE), "ព្យួរទុក (មិនមានទិន្នន័យ)", "ប្រកាសខុស (ព្យួរទុក)"))</f>
        <v/>
      </c>
      <c r="L3649" s="418" t="inlineStr"/>
      <c r="M3649" s="418" t="inlineStr"/>
      <c r="N3649" s="455" t="n"/>
      <c r="O3649" s="455">
        <f>IF(W3649&lt;0,AI3649,I3649)</f>
        <v/>
      </c>
      <c r="P3649" s="455">
        <f>I3649-O3649</f>
        <v/>
      </c>
      <c r="Q3649" s="418" t="n"/>
      <c r="R3649" s="418" t="inlineStr">
        <is>
          <t>59009132</t>
        </is>
      </c>
      <c r="S3649" s="418" t="inlineStr"/>
      <c r="T3649" s="418">
        <f>R3649=S3649</f>
        <v/>
      </c>
      <c r="U3649" s="418">
        <f>AND(MONTH(F3649)=MONTH(Y3649), YEAR(F3649)=YEAR(Y3649))</f>
        <v/>
      </c>
      <c r="V3649" s="418">
        <f>AND(AC3649&lt;&gt;"", 'Company information'!D$4&lt;&gt;"", RIGHT(SUBSTITUTE(AC3649,"-",""),9)=RIGHT(SUBSTITUTE('Company information'!D$4,"-",""),9))</f>
        <v/>
      </c>
      <c r="W3649" s="418">
        <f>AI3649-I3649</f>
        <v/>
      </c>
      <c r="X3649" s="455" t="n"/>
      <c r="Y3649" s="417" t="n"/>
      <c r="Z3649" s="418" t="n"/>
      <c r="AA3649" s="418" t="n"/>
      <c r="AB3649" s="418" t="n"/>
      <c r="AC3649" s="418" t="n"/>
      <c r="AD3649" s="418" t="n"/>
      <c r="AE3649" s="455" t="n"/>
      <c r="AF3649" s="455" t="n"/>
      <c r="AG3649" s="455" t="n"/>
      <c r="AH3649" s="455" t="n"/>
      <c r="AI3649" s="455" t="n"/>
      <c r="AJ3649" s="455" t="n"/>
      <c r="AK3649" s="455" t="n"/>
      <c r="AL3649" s="455" t="n"/>
      <c r="AM3649" s="455" t="n"/>
      <c r="AN3649" s="455" t="n"/>
      <c r="AO3649" s="455" t="n"/>
      <c r="AP3649" s="455" t="n"/>
      <c r="AQ3649" s="455" t="n"/>
      <c r="AR3649" s="418" t="n"/>
      <c r="AS3649" s="418" t="n"/>
      <c r="AT3649" s="418" t="n"/>
    </row>
    <row r="3650">
      <c r="A3650" s="417" t="n">
        <v>3641</v>
      </c>
      <c r="B3650" s="418" t="inlineStr"/>
      <c r="C3650" s="418" t="inlineStr">
        <is>
          <t>ប្យួរ៉ូ វេរីតាស (ខេមបូឌា) លីមីធីត</t>
        </is>
      </c>
      <c r="D3650" s="418" t="inlineStr">
        <is>
          <t>L001-107024462</t>
        </is>
      </c>
      <c r="E3650" s="418" t="inlineStr">
        <is>
          <t>59009123</t>
        </is>
      </c>
      <c r="F3650" s="419" t="n">
        <v>44162</v>
      </c>
      <c r="G3650" s="420" t="n">
        <v>60675</v>
      </c>
      <c r="H3650" s="418" t="n"/>
      <c r="I3650" s="455" t="n">
        <v>60675</v>
      </c>
      <c r="J3650" s="418">
        <f>IF(L3650&lt;&gt;"",L3650,K3650)</f>
        <v/>
      </c>
      <c r="K3650" s="418">
        <f>IF(AND(T3650=TRUE, U3650=TRUE, V3650=TRUE), IF(W3650&lt;-0.05, "អនុញ្ញាត (អ្នកផ្គត់ផ្គង់ប្រកាសខ្វះ)", "បានប្រកាស (អនុញ្ញាត)"), IF(AND(T3650=FALSE, U3650=FALSE, V3650=FALSE), "ព្យួរទុក (មិនមានទិន្នន័យ)", "ប្រកាសខុស (ព្យួរទុក)"))</f>
        <v/>
      </c>
      <c r="L3650" s="418" t="inlineStr"/>
      <c r="M3650" s="418" t="inlineStr"/>
      <c r="N3650" s="455" t="n"/>
      <c r="O3650" s="455">
        <f>IF(W3650&lt;0,AI3650,I3650)</f>
        <v/>
      </c>
      <c r="P3650" s="455">
        <f>I3650-O3650</f>
        <v/>
      </c>
      <c r="Q3650" s="418" t="n"/>
      <c r="R3650" s="418" t="inlineStr">
        <is>
          <t>59009123</t>
        </is>
      </c>
      <c r="S3650" s="418" t="inlineStr"/>
      <c r="T3650" s="418">
        <f>R3650=S3650</f>
        <v/>
      </c>
      <c r="U3650" s="418">
        <f>AND(MONTH(F3650)=MONTH(Y3650), YEAR(F3650)=YEAR(Y3650))</f>
        <v/>
      </c>
      <c r="V3650" s="418">
        <f>AND(AC3650&lt;&gt;"", 'Company information'!D$4&lt;&gt;"", RIGHT(SUBSTITUTE(AC3650,"-",""),9)=RIGHT(SUBSTITUTE('Company information'!D$4,"-",""),9))</f>
        <v/>
      </c>
      <c r="W3650" s="418">
        <f>AI3650-I3650</f>
        <v/>
      </c>
      <c r="X3650" s="455" t="n"/>
      <c r="Y3650" s="417" t="n"/>
      <c r="Z3650" s="418" t="n"/>
      <c r="AA3650" s="418" t="n"/>
      <c r="AB3650" s="418" t="n"/>
      <c r="AC3650" s="418" t="n"/>
      <c r="AD3650" s="418" t="n"/>
      <c r="AE3650" s="455" t="n"/>
      <c r="AF3650" s="455" t="n"/>
      <c r="AG3650" s="455" t="n"/>
      <c r="AH3650" s="455" t="n"/>
      <c r="AI3650" s="455" t="n"/>
      <c r="AJ3650" s="455" t="n"/>
      <c r="AK3650" s="455" t="n"/>
      <c r="AL3650" s="455" t="n"/>
      <c r="AM3650" s="455" t="n"/>
      <c r="AN3650" s="455" t="n"/>
      <c r="AO3650" s="455" t="n"/>
      <c r="AP3650" s="455" t="n"/>
      <c r="AQ3650" s="455" t="n"/>
      <c r="AR3650" s="418" t="n"/>
      <c r="AS3650" s="418" t="n"/>
      <c r="AT3650" s="418" t="n"/>
    </row>
    <row r="3651">
      <c r="A3651" s="417" t="n">
        <v>3642</v>
      </c>
      <c r="B3651" s="418" t="inlineStr"/>
      <c r="C3651" s="418" t="inlineStr">
        <is>
          <t>ហ្គោមី រីសាយឃល110</t>
        </is>
      </c>
      <c r="D3651" s="418" t="inlineStr">
        <is>
          <t>K010-901503890</t>
        </is>
      </c>
      <c r="E3651" s="418" t="inlineStr">
        <is>
          <t>GR-IN202011/019</t>
        </is>
      </c>
      <c r="F3651" s="419" t="n">
        <v>44162</v>
      </c>
      <c r="G3651" s="420" t="n">
        <v>16180</v>
      </c>
      <c r="H3651" s="418" t="n"/>
      <c r="I3651" s="455" t="n">
        <v>16180</v>
      </c>
      <c r="J3651" s="418">
        <f>IF(L3651&lt;&gt;"",L3651,K3651)</f>
        <v/>
      </c>
      <c r="K3651" s="418">
        <f>IF(AND(T3651=TRUE, U3651=TRUE, V3651=TRUE), IF(W3651&lt;-0.05, "អនុញ្ញាត (អ្នកផ្គត់ផ្គង់ប្រកាសខ្វះ)", "បានប្រកាស (អនុញ្ញាត)"), IF(AND(T3651=FALSE, U3651=FALSE, V3651=FALSE), "ព្យួរទុក (មិនមានទិន្នន័យ)", "ប្រកាសខុស (ព្យួរទុក)"))</f>
        <v/>
      </c>
      <c r="L3651" s="418" t="inlineStr"/>
      <c r="M3651" s="418" t="inlineStr"/>
      <c r="N3651" s="455" t="n"/>
      <c r="O3651" s="455">
        <f>IF(W3651&lt;0,AI3651,I3651)</f>
        <v/>
      </c>
      <c r="P3651" s="455">
        <f>I3651-O3651</f>
        <v/>
      </c>
      <c r="Q3651" s="418" t="n"/>
      <c r="R3651" s="418" t="inlineStr">
        <is>
          <t>GR-IN202011/019</t>
        </is>
      </c>
      <c r="S3651" s="418" t="inlineStr"/>
      <c r="T3651" s="418">
        <f>R3651=S3651</f>
        <v/>
      </c>
      <c r="U3651" s="418">
        <f>AND(MONTH(F3651)=MONTH(Y3651), YEAR(F3651)=YEAR(Y3651))</f>
        <v/>
      </c>
      <c r="V3651" s="418">
        <f>AND(AC3651&lt;&gt;"", 'Company information'!D$4&lt;&gt;"", RIGHT(SUBSTITUTE(AC3651,"-",""),9)=RIGHT(SUBSTITUTE('Company information'!D$4,"-",""),9))</f>
        <v/>
      </c>
      <c r="W3651" s="418">
        <f>AI3651-I3651</f>
        <v/>
      </c>
      <c r="X3651" s="455" t="n"/>
      <c r="Y3651" s="417" t="n"/>
      <c r="Z3651" s="418" t="n"/>
      <c r="AA3651" s="418" t="n"/>
      <c r="AB3651" s="418" t="n"/>
      <c r="AC3651" s="418" t="n"/>
      <c r="AD3651" s="418" t="n"/>
      <c r="AE3651" s="455" t="n"/>
      <c r="AF3651" s="455" t="n"/>
      <c r="AG3651" s="455" t="n"/>
      <c r="AH3651" s="455" t="n"/>
      <c r="AI3651" s="455" t="n"/>
      <c r="AJ3651" s="455" t="n"/>
      <c r="AK3651" s="455" t="n"/>
      <c r="AL3651" s="455" t="n"/>
      <c r="AM3651" s="455" t="n"/>
      <c r="AN3651" s="455" t="n"/>
      <c r="AO3651" s="455" t="n"/>
      <c r="AP3651" s="455" t="n"/>
      <c r="AQ3651" s="455" t="n"/>
      <c r="AR3651" s="418" t="n"/>
      <c r="AS3651" s="418" t="n"/>
      <c r="AT3651" s="418" t="n"/>
    </row>
    <row r="3652">
      <c r="A3652" s="417" t="n">
        <v>3643</v>
      </c>
      <c r="B3652" s="418" t="inlineStr"/>
      <c r="C3652" s="418" t="inlineStr">
        <is>
          <t>អ៊ិចស្ពែឌីធ័រ ខេមបូឌា អិលធីឌី</t>
        </is>
      </c>
      <c r="D3652" s="418" t="inlineStr">
        <is>
          <t>L001-100045898</t>
        </is>
      </c>
      <c r="E3652" s="418" t="inlineStr">
        <is>
          <t>TI-0187683</t>
        </is>
      </c>
      <c r="F3652" s="419" t="n">
        <v>44162</v>
      </c>
      <c r="G3652" s="420" t="n">
        <v>320768</v>
      </c>
      <c r="H3652" s="418" t="n"/>
      <c r="I3652" s="455" t="n">
        <v>320768</v>
      </c>
      <c r="J3652" s="418">
        <f>IF(L3652&lt;&gt;"",L3652,K3652)</f>
        <v/>
      </c>
      <c r="K3652" s="418">
        <f>IF(AND(T3652=TRUE, U3652=TRUE, V3652=TRUE), IF(W3652&lt;-0.05, "អនុញ្ញាត (អ្នកផ្គត់ផ្គង់ប្រកាសខ្វះ)", "បានប្រកាស (អនុញ្ញាត)"), IF(AND(T3652=FALSE, U3652=FALSE, V3652=FALSE), "ព្យួរទុក (មិនមានទិន្នន័យ)", "ប្រកាសខុស (ព្យួរទុក)"))</f>
        <v/>
      </c>
      <c r="L3652" s="418" t="inlineStr"/>
      <c r="M3652" s="418" t="inlineStr"/>
      <c r="N3652" s="455" t="n"/>
      <c r="O3652" s="455">
        <f>IF(W3652&lt;0,AI3652,I3652)</f>
        <v/>
      </c>
      <c r="P3652" s="455">
        <f>I3652-O3652</f>
        <v/>
      </c>
      <c r="Q3652" s="418" t="n"/>
      <c r="R3652" s="418" t="inlineStr">
        <is>
          <t>TI-0187683</t>
        </is>
      </c>
      <c r="S3652" s="418" t="inlineStr"/>
      <c r="T3652" s="418">
        <f>R3652=S3652</f>
        <v/>
      </c>
      <c r="U3652" s="418">
        <f>AND(MONTH(F3652)=MONTH(Y3652), YEAR(F3652)=YEAR(Y3652))</f>
        <v/>
      </c>
      <c r="V3652" s="418">
        <f>AND(AC3652&lt;&gt;"", 'Company information'!D$4&lt;&gt;"", RIGHT(SUBSTITUTE(AC3652,"-",""),9)=RIGHT(SUBSTITUTE('Company information'!D$4,"-",""),9))</f>
        <v/>
      </c>
      <c r="W3652" s="418">
        <f>AI3652-I3652</f>
        <v/>
      </c>
      <c r="X3652" s="455" t="n"/>
      <c r="Y3652" s="417" t="n"/>
      <c r="Z3652" s="418" t="n"/>
      <c r="AA3652" s="418" t="n"/>
      <c r="AB3652" s="418" t="n"/>
      <c r="AC3652" s="418" t="n"/>
      <c r="AD3652" s="418" t="n"/>
      <c r="AE3652" s="455" t="n"/>
      <c r="AF3652" s="455" t="n"/>
      <c r="AG3652" s="455" t="n"/>
      <c r="AH3652" s="455" t="n"/>
      <c r="AI3652" s="455" t="n"/>
      <c r="AJ3652" s="455" t="n"/>
      <c r="AK3652" s="455" t="n"/>
      <c r="AL3652" s="455" t="n"/>
      <c r="AM3652" s="455" t="n"/>
      <c r="AN3652" s="455" t="n"/>
      <c r="AO3652" s="455" t="n"/>
      <c r="AP3652" s="455" t="n"/>
      <c r="AQ3652" s="455" t="n"/>
      <c r="AR3652" s="418" t="n"/>
      <c r="AS3652" s="418" t="n"/>
      <c r="AT3652" s="418" t="n"/>
    </row>
    <row r="3653">
      <c r="A3653" s="417" t="n">
        <v>3644</v>
      </c>
      <c r="B3653" s="418" t="inlineStr"/>
      <c r="C3653" s="418" t="inlineStr">
        <is>
          <t>អ៊ិចស្ពែឌីធ័រ ខេមបូឌា អិលធីឌី</t>
        </is>
      </c>
      <c r="D3653" s="418" t="inlineStr">
        <is>
          <t>L001-100045898</t>
        </is>
      </c>
      <c r="E3653" s="418" t="inlineStr">
        <is>
          <t>TI-0187684</t>
        </is>
      </c>
      <c r="F3653" s="419" t="n">
        <v>44162</v>
      </c>
      <c r="G3653" s="420" t="n">
        <v>377601</v>
      </c>
      <c r="H3653" s="418" t="n"/>
      <c r="I3653" s="455" t="n">
        <v>377601</v>
      </c>
      <c r="J3653" s="418">
        <f>IF(L3653&lt;&gt;"",L3653,K3653)</f>
        <v/>
      </c>
      <c r="K3653" s="418">
        <f>IF(AND(T3653=TRUE, U3653=TRUE, V3653=TRUE), IF(W3653&lt;-0.05, "អនុញ្ញាត (អ្នកផ្គត់ផ្គង់ប្រកាសខ្វះ)", "បានប្រកាស (អនុញ្ញាត)"), IF(AND(T3653=FALSE, U3653=FALSE, V3653=FALSE), "ព្យួរទុក (មិនមានទិន្នន័យ)", "ប្រកាសខុស (ព្យួរទុក)"))</f>
        <v/>
      </c>
      <c r="L3653" s="418" t="inlineStr"/>
      <c r="M3653" s="418" t="inlineStr"/>
      <c r="N3653" s="455" t="n"/>
      <c r="O3653" s="455">
        <f>IF(W3653&lt;0,AI3653,I3653)</f>
        <v/>
      </c>
      <c r="P3653" s="455">
        <f>I3653-O3653</f>
        <v/>
      </c>
      <c r="Q3653" s="418" t="n"/>
      <c r="R3653" s="418" t="inlineStr">
        <is>
          <t>TI-0187684</t>
        </is>
      </c>
      <c r="S3653" s="418" t="inlineStr"/>
      <c r="T3653" s="418">
        <f>R3653=S3653</f>
        <v/>
      </c>
      <c r="U3653" s="418">
        <f>AND(MONTH(F3653)=MONTH(Y3653), YEAR(F3653)=YEAR(Y3653))</f>
        <v/>
      </c>
      <c r="V3653" s="418">
        <f>AND(AC3653&lt;&gt;"", 'Company information'!D$4&lt;&gt;"", RIGHT(SUBSTITUTE(AC3653,"-",""),9)=RIGHT(SUBSTITUTE('Company information'!D$4,"-",""),9))</f>
        <v/>
      </c>
      <c r="W3653" s="418">
        <f>AI3653-I3653</f>
        <v/>
      </c>
      <c r="X3653" s="455" t="n"/>
      <c r="Y3653" s="417" t="n"/>
      <c r="Z3653" s="418" t="n"/>
      <c r="AA3653" s="418" t="n"/>
      <c r="AB3653" s="418" t="n"/>
      <c r="AC3653" s="418" t="n"/>
      <c r="AD3653" s="418" t="n"/>
      <c r="AE3653" s="455" t="n"/>
      <c r="AF3653" s="455" t="n"/>
      <c r="AG3653" s="455" t="n"/>
      <c r="AH3653" s="455" t="n"/>
      <c r="AI3653" s="455" t="n"/>
      <c r="AJ3653" s="455" t="n"/>
      <c r="AK3653" s="455" t="n"/>
      <c r="AL3653" s="455" t="n"/>
      <c r="AM3653" s="455" t="n"/>
      <c r="AN3653" s="455" t="n"/>
      <c r="AO3653" s="455" t="n"/>
      <c r="AP3653" s="455" t="n"/>
      <c r="AQ3653" s="455" t="n"/>
      <c r="AR3653" s="418" t="n"/>
      <c r="AS3653" s="418" t="n"/>
      <c r="AT3653" s="418" t="n"/>
    </row>
    <row r="3654">
      <c r="A3654" s="417" t="n">
        <v>3645</v>
      </c>
      <c r="B3654" s="418" t="inlineStr"/>
      <c r="C3654" s="418" t="inlineStr">
        <is>
          <t>អ៊ិចស្ពែឌីធ័រ ខេមបូឌា អិលធីឌី</t>
        </is>
      </c>
      <c r="D3654" s="418" t="inlineStr">
        <is>
          <t>L001-100045898</t>
        </is>
      </c>
      <c r="E3654" s="418" t="inlineStr">
        <is>
          <t>TI-0187685</t>
        </is>
      </c>
      <c r="F3654" s="419" t="n">
        <v>44162</v>
      </c>
      <c r="G3654" s="420" t="n">
        <v>124990</v>
      </c>
      <c r="H3654" s="418" t="n"/>
      <c r="I3654" s="455" t="n">
        <v>124990</v>
      </c>
      <c r="J3654" s="418">
        <f>IF(L3654&lt;&gt;"",L3654,K3654)</f>
        <v/>
      </c>
      <c r="K3654" s="418">
        <f>IF(AND(T3654=TRUE, U3654=TRUE, V3654=TRUE), IF(W3654&lt;-0.05, "អនុញ្ញាត (អ្នកផ្គត់ផ្គង់ប្រកាសខ្វះ)", "បានប្រកាស (អនុញ្ញាត)"), IF(AND(T3654=FALSE, U3654=FALSE, V3654=FALSE), "ព្យួរទុក (មិនមានទិន្នន័យ)", "ប្រកាសខុស (ព្យួរទុក)"))</f>
        <v/>
      </c>
      <c r="L3654" s="418" t="inlineStr"/>
      <c r="M3654" s="418" t="inlineStr"/>
      <c r="N3654" s="455" t="n"/>
      <c r="O3654" s="455">
        <f>IF(W3654&lt;0,AI3654,I3654)</f>
        <v/>
      </c>
      <c r="P3654" s="455">
        <f>I3654-O3654</f>
        <v/>
      </c>
      <c r="Q3654" s="418" t="n"/>
      <c r="R3654" s="418" t="inlineStr">
        <is>
          <t>TI-0187685</t>
        </is>
      </c>
      <c r="S3654" s="418" t="inlineStr"/>
      <c r="T3654" s="418">
        <f>R3654=S3654</f>
        <v/>
      </c>
      <c r="U3654" s="418">
        <f>AND(MONTH(F3654)=MONTH(Y3654), YEAR(F3654)=YEAR(Y3654))</f>
        <v/>
      </c>
      <c r="V3654" s="418">
        <f>AND(AC3654&lt;&gt;"", 'Company information'!D$4&lt;&gt;"", RIGHT(SUBSTITUTE(AC3654,"-",""),9)=RIGHT(SUBSTITUTE('Company information'!D$4,"-",""),9))</f>
        <v/>
      </c>
      <c r="W3654" s="418">
        <f>AI3654-I3654</f>
        <v/>
      </c>
      <c r="X3654" s="455" t="n"/>
      <c r="Y3654" s="417" t="n"/>
      <c r="Z3654" s="418" t="n"/>
      <c r="AA3654" s="418" t="n"/>
      <c r="AB3654" s="418" t="n"/>
      <c r="AC3654" s="418" t="n"/>
      <c r="AD3654" s="418" t="n"/>
      <c r="AE3654" s="455" t="n"/>
      <c r="AF3654" s="455" t="n"/>
      <c r="AG3654" s="455" t="n"/>
      <c r="AH3654" s="455" t="n"/>
      <c r="AI3654" s="455" t="n"/>
      <c r="AJ3654" s="455" t="n"/>
      <c r="AK3654" s="455" t="n"/>
      <c r="AL3654" s="455" t="n"/>
      <c r="AM3654" s="455" t="n"/>
      <c r="AN3654" s="455" t="n"/>
      <c r="AO3654" s="455" t="n"/>
      <c r="AP3654" s="455" t="n"/>
      <c r="AQ3654" s="455" t="n"/>
      <c r="AR3654" s="418" t="n"/>
      <c r="AS3654" s="418" t="n"/>
      <c r="AT3654" s="418" t="n"/>
    </row>
    <row r="3655">
      <c r="A3655" s="417" t="n">
        <v>3646</v>
      </c>
      <c r="B3655" s="418" t="inlineStr"/>
      <c r="C3655" s="418" t="inlineStr">
        <is>
          <t>កំពង់ផែស្វយ័តភ្នំពេញ "ក.ស.ភ"</t>
        </is>
      </c>
      <c r="D3655" s="418" t="inlineStr">
        <is>
          <t>L001-100044999</t>
        </is>
      </c>
      <c r="E3655" s="418" t="inlineStr">
        <is>
          <t>INV20201155961</t>
        </is>
      </c>
      <c r="F3655" s="419" t="n">
        <v>44165</v>
      </c>
      <c r="G3655" s="420" t="n">
        <v>28962</v>
      </c>
      <c r="H3655" s="418" t="n"/>
      <c r="I3655" s="455" t="n">
        <v>28962</v>
      </c>
      <c r="J3655" s="418">
        <f>IF(L3655&lt;&gt;"",L3655,K3655)</f>
        <v/>
      </c>
      <c r="K3655" s="418">
        <f>IF(AND(T3655=TRUE, U3655=TRUE, V3655=TRUE), IF(W3655&lt;-0.05, "អនុញ្ញាត (អ្នកផ្គត់ផ្គង់ប្រកាសខ្វះ)", "បានប្រកាស (អនុញ្ញាត)"), IF(AND(T3655=FALSE, U3655=FALSE, V3655=FALSE), "ព្យួរទុក (មិនមានទិន្នន័យ)", "ប្រកាសខុស (ព្យួរទុក)"))</f>
        <v/>
      </c>
      <c r="L3655" s="418" t="inlineStr"/>
      <c r="M3655" s="418" t="inlineStr"/>
      <c r="N3655" s="455" t="n"/>
      <c r="O3655" s="455">
        <f>IF(W3655&lt;0,AI3655,I3655)</f>
        <v/>
      </c>
      <c r="P3655" s="455">
        <f>I3655-O3655</f>
        <v/>
      </c>
      <c r="Q3655" s="418" t="n"/>
      <c r="R3655" s="418" t="inlineStr">
        <is>
          <t>INV20201155961</t>
        </is>
      </c>
      <c r="S3655" s="418" t="inlineStr"/>
      <c r="T3655" s="418">
        <f>R3655=S3655</f>
        <v/>
      </c>
      <c r="U3655" s="418">
        <f>AND(MONTH(F3655)=MONTH(Y3655), YEAR(F3655)=YEAR(Y3655))</f>
        <v/>
      </c>
      <c r="V3655" s="418">
        <f>AND(AC3655&lt;&gt;"", 'Company information'!D$4&lt;&gt;"", RIGHT(SUBSTITUTE(AC3655,"-",""),9)=RIGHT(SUBSTITUTE('Company information'!D$4,"-",""),9))</f>
        <v/>
      </c>
      <c r="W3655" s="418">
        <f>AI3655-I3655</f>
        <v/>
      </c>
      <c r="X3655" s="455" t="n"/>
      <c r="Y3655" s="417" t="n"/>
      <c r="Z3655" s="418" t="n"/>
      <c r="AA3655" s="418" t="n"/>
      <c r="AB3655" s="418" t="n"/>
      <c r="AC3655" s="418" t="n"/>
      <c r="AD3655" s="418" t="n"/>
      <c r="AE3655" s="455" t="n"/>
      <c r="AF3655" s="455" t="n"/>
      <c r="AG3655" s="455" t="n"/>
      <c r="AH3655" s="455" t="n"/>
      <c r="AI3655" s="455" t="n"/>
      <c r="AJ3655" s="455" t="n"/>
      <c r="AK3655" s="455" t="n"/>
      <c r="AL3655" s="455" t="n"/>
      <c r="AM3655" s="455" t="n"/>
      <c r="AN3655" s="455" t="n"/>
      <c r="AO3655" s="455" t="n"/>
      <c r="AP3655" s="455" t="n"/>
      <c r="AQ3655" s="455" t="n"/>
      <c r="AR3655" s="418" t="n"/>
      <c r="AS3655" s="418" t="n"/>
      <c r="AT3655" s="418" t="n"/>
    </row>
    <row r="3656">
      <c r="A3656" s="417" t="n">
        <v>3647</v>
      </c>
      <c r="B3656" s="418" t="inlineStr"/>
      <c r="C3656" s="418" t="inlineStr">
        <is>
          <t>កំពង់ផែស្វយ័តភ្នំពេញ "ក.ស.ភ"</t>
        </is>
      </c>
      <c r="D3656" s="418" t="inlineStr">
        <is>
          <t>L001-100044999</t>
        </is>
      </c>
      <c r="E3656" s="418" t="inlineStr">
        <is>
          <t>INV20201155587</t>
        </is>
      </c>
      <c r="F3656" s="419" t="n">
        <v>44161</v>
      </c>
      <c r="G3656" s="420" t="n">
        <v>28940</v>
      </c>
      <c r="H3656" s="418" t="n"/>
      <c r="I3656" s="455" t="n">
        <v>28940</v>
      </c>
      <c r="J3656" s="418">
        <f>IF(L3656&lt;&gt;"",L3656,K3656)</f>
        <v/>
      </c>
      <c r="K3656" s="418">
        <f>IF(AND(T3656=TRUE, U3656=TRUE, V3656=TRUE), IF(W3656&lt;-0.05, "អនុញ្ញាត (អ្នកផ្គត់ផ្គង់ប្រកាសខ្វះ)", "បានប្រកាស (អនុញ្ញាត)"), IF(AND(T3656=FALSE, U3656=FALSE, V3656=FALSE), "ព្យួរទុក (មិនមានទិន្នន័យ)", "ប្រកាសខុស (ព្យួរទុក)"))</f>
        <v/>
      </c>
      <c r="L3656" s="418" t="inlineStr"/>
      <c r="M3656" s="418" t="inlineStr"/>
      <c r="N3656" s="455" t="n"/>
      <c r="O3656" s="455">
        <f>IF(W3656&lt;0,AI3656,I3656)</f>
        <v/>
      </c>
      <c r="P3656" s="455">
        <f>I3656-O3656</f>
        <v/>
      </c>
      <c r="Q3656" s="418" t="n"/>
      <c r="R3656" s="418" t="inlineStr">
        <is>
          <t>INV20201155587</t>
        </is>
      </c>
      <c r="S3656" s="418" t="inlineStr"/>
      <c r="T3656" s="418">
        <f>R3656=S3656</f>
        <v/>
      </c>
      <c r="U3656" s="418">
        <f>AND(MONTH(F3656)=MONTH(Y3656), YEAR(F3656)=YEAR(Y3656))</f>
        <v/>
      </c>
      <c r="V3656" s="418">
        <f>AND(AC3656&lt;&gt;"", 'Company information'!D$4&lt;&gt;"", RIGHT(SUBSTITUTE(AC3656,"-",""),9)=RIGHT(SUBSTITUTE('Company information'!D$4,"-",""),9))</f>
        <v/>
      </c>
      <c r="W3656" s="418">
        <f>AI3656-I3656</f>
        <v/>
      </c>
      <c r="X3656" s="455" t="n"/>
      <c r="Y3656" s="417" t="n"/>
      <c r="Z3656" s="418" t="n"/>
      <c r="AA3656" s="418" t="n"/>
      <c r="AB3656" s="418" t="n"/>
      <c r="AC3656" s="418" t="n"/>
      <c r="AD3656" s="418" t="n"/>
      <c r="AE3656" s="455" t="n"/>
      <c r="AF3656" s="455" t="n"/>
      <c r="AG3656" s="455" t="n"/>
      <c r="AH3656" s="455" t="n"/>
      <c r="AI3656" s="455" t="n"/>
      <c r="AJ3656" s="455" t="n"/>
      <c r="AK3656" s="455" t="n"/>
      <c r="AL3656" s="455" t="n"/>
      <c r="AM3656" s="455" t="n"/>
      <c r="AN3656" s="455" t="n"/>
      <c r="AO3656" s="455" t="n"/>
      <c r="AP3656" s="455" t="n"/>
      <c r="AQ3656" s="455" t="n"/>
      <c r="AR3656" s="418" t="n"/>
      <c r="AS3656" s="418" t="n"/>
      <c r="AT3656" s="418" t="n"/>
    </row>
    <row r="3657">
      <c r="A3657" s="417" t="n">
        <v>3648</v>
      </c>
      <c r="B3657" s="418" t="inlineStr"/>
      <c r="C3657" s="418" t="inlineStr">
        <is>
          <t>កំពង់ផែស្វយ័តភ្នំពេញ "ក.ស.ភ"</t>
        </is>
      </c>
      <c r="D3657" s="418" t="inlineStr">
        <is>
          <t>L001-100044999</t>
        </is>
      </c>
      <c r="E3657" s="418" t="inlineStr">
        <is>
          <t>INV20201155213</t>
        </is>
      </c>
      <c r="F3657" s="419" t="n">
        <v>44161</v>
      </c>
      <c r="G3657" s="420" t="n">
        <v>19306</v>
      </c>
      <c r="H3657" s="418" t="n"/>
      <c r="I3657" s="455" t="n">
        <v>19306</v>
      </c>
      <c r="J3657" s="418">
        <f>IF(L3657&lt;&gt;"",L3657,K3657)</f>
        <v/>
      </c>
      <c r="K3657" s="418">
        <f>IF(AND(T3657=TRUE, U3657=TRUE, V3657=TRUE), IF(W3657&lt;-0.05, "អនុញ្ញាត (អ្នកផ្គត់ផ្គង់ប្រកាសខ្វះ)", "បានប្រកាស (អនុញ្ញាត)"), IF(AND(T3657=FALSE, U3657=FALSE, V3657=FALSE), "ព្យួរទុក (មិនមានទិន្នន័យ)", "ប្រកាសខុស (ព្យួរទុក)"))</f>
        <v/>
      </c>
      <c r="L3657" s="418" t="inlineStr"/>
      <c r="M3657" s="418" t="inlineStr"/>
      <c r="N3657" s="455" t="n"/>
      <c r="O3657" s="455">
        <f>IF(W3657&lt;0,AI3657,I3657)</f>
        <v/>
      </c>
      <c r="P3657" s="455">
        <f>I3657-O3657</f>
        <v/>
      </c>
      <c r="Q3657" s="418" t="n"/>
      <c r="R3657" s="418" t="inlineStr">
        <is>
          <t>INV20201155213</t>
        </is>
      </c>
      <c r="S3657" s="418" t="inlineStr"/>
      <c r="T3657" s="418">
        <f>R3657=S3657</f>
        <v/>
      </c>
      <c r="U3657" s="418">
        <f>AND(MONTH(F3657)=MONTH(Y3657), YEAR(F3657)=YEAR(Y3657))</f>
        <v/>
      </c>
      <c r="V3657" s="418">
        <f>AND(AC3657&lt;&gt;"", 'Company information'!D$4&lt;&gt;"", RIGHT(SUBSTITUTE(AC3657,"-",""),9)=RIGHT(SUBSTITUTE('Company information'!D$4,"-",""),9))</f>
        <v/>
      </c>
      <c r="W3657" s="418">
        <f>AI3657-I3657</f>
        <v/>
      </c>
      <c r="X3657" s="455" t="n"/>
      <c r="Y3657" s="417" t="n"/>
      <c r="Z3657" s="418" t="n"/>
      <c r="AA3657" s="418" t="n"/>
      <c r="AB3657" s="418" t="n"/>
      <c r="AC3657" s="418" t="n"/>
      <c r="AD3657" s="418" t="n"/>
      <c r="AE3657" s="455" t="n"/>
      <c r="AF3657" s="455" t="n"/>
      <c r="AG3657" s="455" t="n"/>
      <c r="AH3657" s="455" t="n"/>
      <c r="AI3657" s="455" t="n"/>
      <c r="AJ3657" s="455" t="n"/>
      <c r="AK3657" s="455" t="n"/>
      <c r="AL3657" s="455" t="n"/>
      <c r="AM3657" s="455" t="n"/>
      <c r="AN3657" s="455" t="n"/>
      <c r="AO3657" s="455" t="n"/>
      <c r="AP3657" s="455" t="n"/>
      <c r="AQ3657" s="455" t="n"/>
      <c r="AR3657" s="418" t="n"/>
      <c r="AS3657" s="418" t="n"/>
      <c r="AT3657" s="418" t="n"/>
    </row>
    <row r="3658">
      <c r="A3658" s="417" t="n">
        <v>3649</v>
      </c>
      <c r="B3658" s="418" t="inlineStr"/>
      <c r="C3658" s="418" t="inlineStr">
        <is>
          <t>កំពង់ផែស្វយ័តភ្នំពេញ "ក.ស.ភ"</t>
        </is>
      </c>
      <c r="D3658" s="418" t="inlineStr">
        <is>
          <t>L001-100044999</t>
        </is>
      </c>
      <c r="E3658" s="418" t="inlineStr">
        <is>
          <t>INV20201155212</t>
        </is>
      </c>
      <c r="F3658" s="419" t="n">
        <v>44161</v>
      </c>
      <c r="G3658" s="420" t="n">
        <v>19306</v>
      </c>
      <c r="H3658" s="418" t="n"/>
      <c r="I3658" s="455" t="n">
        <v>19306</v>
      </c>
      <c r="J3658" s="418">
        <f>IF(L3658&lt;&gt;"",L3658,K3658)</f>
        <v/>
      </c>
      <c r="K3658" s="418">
        <f>IF(AND(T3658=TRUE, U3658=TRUE, V3658=TRUE), IF(W3658&lt;-0.05, "អនុញ្ញាត (អ្នកផ្គត់ផ្គង់ប្រកាសខ្វះ)", "បានប្រកាស (អនុញ្ញាត)"), IF(AND(T3658=FALSE, U3658=FALSE, V3658=FALSE), "ព្យួរទុក (មិនមានទិន្នន័យ)", "ប្រកាសខុស (ព្យួរទុក)"))</f>
        <v/>
      </c>
      <c r="L3658" s="418" t="inlineStr"/>
      <c r="M3658" s="418" t="inlineStr"/>
      <c r="N3658" s="455" t="n"/>
      <c r="O3658" s="455">
        <f>IF(W3658&lt;0,AI3658,I3658)</f>
        <v/>
      </c>
      <c r="P3658" s="455">
        <f>I3658-O3658</f>
        <v/>
      </c>
      <c r="Q3658" s="418" t="n"/>
      <c r="R3658" s="418" t="inlineStr">
        <is>
          <t>INV20201155212</t>
        </is>
      </c>
      <c r="S3658" s="418" t="inlineStr"/>
      <c r="T3658" s="418">
        <f>R3658=S3658</f>
        <v/>
      </c>
      <c r="U3658" s="418">
        <f>AND(MONTH(F3658)=MONTH(Y3658), YEAR(F3658)=YEAR(Y3658))</f>
        <v/>
      </c>
      <c r="V3658" s="418">
        <f>AND(AC3658&lt;&gt;"", 'Company information'!D$4&lt;&gt;"", RIGHT(SUBSTITUTE(AC3658,"-",""),9)=RIGHT(SUBSTITUTE('Company information'!D$4,"-",""),9))</f>
        <v/>
      </c>
      <c r="W3658" s="418">
        <f>AI3658-I3658</f>
        <v/>
      </c>
      <c r="X3658" s="455" t="n"/>
      <c r="Y3658" s="417" t="n"/>
      <c r="Z3658" s="418" t="n"/>
      <c r="AA3658" s="418" t="n"/>
      <c r="AB3658" s="418" t="n"/>
      <c r="AC3658" s="418" t="n"/>
      <c r="AD3658" s="418" t="n"/>
      <c r="AE3658" s="455" t="n"/>
      <c r="AF3658" s="455" t="n"/>
      <c r="AG3658" s="455" t="n"/>
      <c r="AH3658" s="455" t="n"/>
      <c r="AI3658" s="455" t="n"/>
      <c r="AJ3658" s="455" t="n"/>
      <c r="AK3658" s="455" t="n"/>
      <c r="AL3658" s="455" t="n"/>
      <c r="AM3658" s="455" t="n"/>
      <c r="AN3658" s="455" t="n"/>
      <c r="AO3658" s="455" t="n"/>
      <c r="AP3658" s="455" t="n"/>
      <c r="AQ3658" s="455" t="n"/>
      <c r="AR3658" s="418" t="n"/>
      <c r="AS3658" s="418" t="n"/>
      <c r="AT3658" s="418" t="n"/>
    </row>
    <row r="3659">
      <c r="A3659" s="417" t="n">
        <v>3650</v>
      </c>
      <c r="B3659" s="418" t="inlineStr"/>
      <c r="C3659" s="418" t="inlineStr">
        <is>
          <t>កំពង់ផែស្វយ័តភ្នំពេញ "ក.ស.ភ"</t>
        </is>
      </c>
      <c r="D3659" s="418" t="inlineStr">
        <is>
          <t>L001-100044999</t>
        </is>
      </c>
      <c r="E3659" s="418" t="inlineStr">
        <is>
          <t>INV20201155209</t>
        </is>
      </c>
      <c r="F3659" s="419" t="n">
        <v>44161</v>
      </c>
      <c r="G3659" s="420" t="n">
        <v>19306</v>
      </c>
      <c r="H3659" s="418" t="n"/>
      <c r="I3659" s="455" t="n">
        <v>19306</v>
      </c>
      <c r="J3659" s="418">
        <f>IF(L3659&lt;&gt;"",L3659,K3659)</f>
        <v/>
      </c>
      <c r="K3659" s="418">
        <f>IF(AND(T3659=TRUE, U3659=TRUE, V3659=TRUE), IF(W3659&lt;-0.05, "អនុញ្ញាត (អ្នកផ្គត់ផ្គង់ប្រកាសខ្វះ)", "បានប្រកាស (អនុញ្ញាត)"), IF(AND(T3659=FALSE, U3659=FALSE, V3659=FALSE), "ព្យួរទុក (មិនមានទិន្នន័យ)", "ប្រកាសខុស (ព្យួរទុក)"))</f>
        <v/>
      </c>
      <c r="L3659" s="418" t="inlineStr"/>
      <c r="M3659" s="418" t="inlineStr"/>
      <c r="N3659" s="455" t="n"/>
      <c r="O3659" s="455">
        <f>IF(W3659&lt;0,AI3659,I3659)</f>
        <v/>
      </c>
      <c r="P3659" s="455">
        <f>I3659-O3659</f>
        <v/>
      </c>
      <c r="Q3659" s="418" t="n"/>
      <c r="R3659" s="418" t="inlineStr">
        <is>
          <t>INV20201155209</t>
        </is>
      </c>
      <c r="S3659" s="418" t="inlineStr"/>
      <c r="T3659" s="418">
        <f>R3659=S3659</f>
        <v/>
      </c>
      <c r="U3659" s="418">
        <f>AND(MONTH(F3659)=MONTH(Y3659), YEAR(F3659)=YEAR(Y3659))</f>
        <v/>
      </c>
      <c r="V3659" s="418">
        <f>AND(AC3659&lt;&gt;"", 'Company information'!D$4&lt;&gt;"", RIGHT(SUBSTITUTE(AC3659,"-",""),9)=RIGHT(SUBSTITUTE('Company information'!D$4,"-",""),9))</f>
        <v/>
      </c>
      <c r="W3659" s="418">
        <f>AI3659-I3659</f>
        <v/>
      </c>
      <c r="X3659" s="455" t="n"/>
      <c r="Y3659" s="417" t="n"/>
      <c r="Z3659" s="418" t="n"/>
      <c r="AA3659" s="418" t="n"/>
      <c r="AB3659" s="418" t="n"/>
      <c r="AC3659" s="418" t="n"/>
      <c r="AD3659" s="418" t="n"/>
      <c r="AE3659" s="455" t="n"/>
      <c r="AF3659" s="455" t="n"/>
      <c r="AG3659" s="455" t="n"/>
      <c r="AH3659" s="455" t="n"/>
      <c r="AI3659" s="455" t="n"/>
      <c r="AJ3659" s="455" t="n"/>
      <c r="AK3659" s="455" t="n"/>
      <c r="AL3659" s="455" t="n"/>
      <c r="AM3659" s="455" t="n"/>
      <c r="AN3659" s="455" t="n"/>
      <c r="AO3659" s="455" t="n"/>
      <c r="AP3659" s="455" t="n"/>
      <c r="AQ3659" s="455" t="n"/>
      <c r="AR3659" s="418" t="n"/>
      <c r="AS3659" s="418" t="n"/>
      <c r="AT3659" s="418" t="n"/>
    </row>
    <row r="3660">
      <c r="A3660" s="417" t="n">
        <v>3651</v>
      </c>
      <c r="B3660" s="418" t="inlineStr"/>
      <c r="C3660" s="418" t="inlineStr">
        <is>
          <t>កំពង់ផែស្វយ័តក្រុងព្រះសីហនុ</t>
        </is>
      </c>
      <c r="D3660" s="418" t="inlineStr">
        <is>
          <t>L001-100044638</t>
        </is>
      </c>
      <c r="E3660" s="418" t="inlineStr">
        <is>
          <t>176819</t>
        </is>
      </c>
      <c r="F3660" s="419" t="n">
        <v>44161</v>
      </c>
      <c r="G3660" s="420" t="n">
        <v>70385</v>
      </c>
      <c r="H3660" s="418" t="n"/>
      <c r="I3660" s="455" t="n">
        <v>70385</v>
      </c>
      <c r="J3660" s="418">
        <f>IF(L3660&lt;&gt;"",L3660,K3660)</f>
        <v/>
      </c>
      <c r="K3660" s="418">
        <f>IF(AND(T3660=TRUE, U3660=TRUE, V3660=TRUE), IF(W3660&lt;-0.05, "អនុញ្ញាត (អ្នកផ្គត់ផ្គង់ប្រកាសខ្វះ)", "បានប្រកាស (អនុញ្ញាត)"), IF(AND(T3660=FALSE, U3660=FALSE, V3660=FALSE), "ព្យួរទុក (មិនមានទិន្នន័យ)", "ប្រកាសខុស (ព្យួរទុក)"))</f>
        <v/>
      </c>
      <c r="L3660" s="418" t="inlineStr"/>
      <c r="M3660" s="418" t="inlineStr"/>
      <c r="N3660" s="455" t="n"/>
      <c r="O3660" s="455">
        <f>IF(W3660&lt;0,AI3660,I3660)</f>
        <v/>
      </c>
      <c r="P3660" s="455">
        <f>I3660-O3660</f>
        <v/>
      </c>
      <c r="Q3660" s="418" t="n"/>
      <c r="R3660" s="418" t="inlineStr">
        <is>
          <t>176819</t>
        </is>
      </c>
      <c r="S3660" s="418" t="inlineStr"/>
      <c r="T3660" s="418">
        <f>R3660=S3660</f>
        <v/>
      </c>
      <c r="U3660" s="418">
        <f>AND(MONTH(F3660)=MONTH(Y3660), YEAR(F3660)=YEAR(Y3660))</f>
        <v/>
      </c>
      <c r="V3660" s="418">
        <f>AND(AC3660&lt;&gt;"", 'Company information'!D$4&lt;&gt;"", RIGHT(SUBSTITUTE(AC3660,"-",""),9)=RIGHT(SUBSTITUTE('Company information'!D$4,"-",""),9))</f>
        <v/>
      </c>
      <c r="W3660" s="418">
        <f>AI3660-I3660</f>
        <v/>
      </c>
      <c r="X3660" s="455" t="n"/>
      <c r="Y3660" s="417" t="n"/>
      <c r="Z3660" s="418" t="n"/>
      <c r="AA3660" s="418" t="n"/>
      <c r="AB3660" s="418" t="n"/>
      <c r="AC3660" s="418" t="n"/>
      <c r="AD3660" s="418" t="n"/>
      <c r="AE3660" s="455" t="n"/>
      <c r="AF3660" s="455" t="n"/>
      <c r="AG3660" s="455" t="n"/>
      <c r="AH3660" s="455" t="n"/>
      <c r="AI3660" s="455" t="n"/>
      <c r="AJ3660" s="455" t="n"/>
      <c r="AK3660" s="455" t="n"/>
      <c r="AL3660" s="455" t="n"/>
      <c r="AM3660" s="455" t="n"/>
      <c r="AN3660" s="455" t="n"/>
      <c r="AO3660" s="455" t="n"/>
      <c r="AP3660" s="455" t="n"/>
      <c r="AQ3660" s="455" t="n"/>
      <c r="AR3660" s="418" t="n"/>
      <c r="AS3660" s="418" t="n"/>
      <c r="AT3660" s="418" t="n"/>
    </row>
    <row r="3661">
      <c r="A3661" s="417" t="n">
        <v>3652</v>
      </c>
      <c r="B3661" s="418" t="inlineStr"/>
      <c r="C3661" s="418" t="inlineStr">
        <is>
          <t>កំពង់ផែស្វយ័តភ្នំពេញ "ក.ស.ភ"</t>
        </is>
      </c>
      <c r="D3661" s="418" t="inlineStr">
        <is>
          <t>L001-100044999</t>
        </is>
      </c>
      <c r="E3661" s="418" t="inlineStr">
        <is>
          <t>INV20201155211</t>
        </is>
      </c>
      <c r="F3661" s="419" t="n">
        <v>44161</v>
      </c>
      <c r="G3661" s="420" t="n">
        <v>48246</v>
      </c>
      <c r="H3661" s="418" t="n"/>
      <c r="I3661" s="455" t="n">
        <v>48246</v>
      </c>
      <c r="J3661" s="418">
        <f>IF(L3661&lt;&gt;"",L3661,K3661)</f>
        <v/>
      </c>
      <c r="K3661" s="418">
        <f>IF(AND(T3661=TRUE, U3661=TRUE, V3661=TRUE), IF(W3661&lt;-0.05, "អនុញ្ញាត (អ្នកផ្គត់ផ្គង់ប្រកាសខ្វះ)", "បានប្រកាស (អនុញ្ញាត)"), IF(AND(T3661=FALSE, U3661=FALSE, V3661=FALSE), "ព្យួរទុក (មិនមានទិន្នន័យ)", "ប្រកាសខុស (ព្យួរទុក)"))</f>
        <v/>
      </c>
      <c r="L3661" s="418" t="inlineStr"/>
      <c r="M3661" s="418" t="inlineStr"/>
      <c r="N3661" s="455" t="n"/>
      <c r="O3661" s="455">
        <f>IF(W3661&lt;0,AI3661,I3661)</f>
        <v/>
      </c>
      <c r="P3661" s="455">
        <f>I3661-O3661</f>
        <v/>
      </c>
      <c r="Q3661" s="418" t="n"/>
      <c r="R3661" s="418" t="inlineStr">
        <is>
          <t>INV20201155211</t>
        </is>
      </c>
      <c r="S3661" s="418" t="inlineStr"/>
      <c r="T3661" s="418">
        <f>R3661=S3661</f>
        <v/>
      </c>
      <c r="U3661" s="418">
        <f>AND(MONTH(F3661)=MONTH(Y3661), YEAR(F3661)=YEAR(Y3661))</f>
        <v/>
      </c>
      <c r="V3661" s="418">
        <f>AND(AC3661&lt;&gt;"", 'Company information'!D$4&lt;&gt;"", RIGHT(SUBSTITUTE(AC3661,"-",""),9)=RIGHT(SUBSTITUTE('Company information'!D$4,"-",""),9))</f>
        <v/>
      </c>
      <c r="W3661" s="418">
        <f>AI3661-I3661</f>
        <v/>
      </c>
      <c r="X3661" s="455" t="n"/>
      <c r="Y3661" s="417" t="n"/>
      <c r="Z3661" s="418" t="n"/>
      <c r="AA3661" s="418" t="n"/>
      <c r="AB3661" s="418" t="n"/>
      <c r="AC3661" s="418" t="n"/>
      <c r="AD3661" s="418" t="n"/>
      <c r="AE3661" s="455" t="n"/>
      <c r="AF3661" s="455" t="n"/>
      <c r="AG3661" s="455" t="n"/>
      <c r="AH3661" s="455" t="n"/>
      <c r="AI3661" s="455" t="n"/>
      <c r="AJ3661" s="455" t="n"/>
      <c r="AK3661" s="455" t="n"/>
      <c r="AL3661" s="455" t="n"/>
      <c r="AM3661" s="455" t="n"/>
      <c r="AN3661" s="455" t="n"/>
      <c r="AO3661" s="455" t="n"/>
      <c r="AP3661" s="455" t="n"/>
      <c r="AQ3661" s="455" t="n"/>
      <c r="AR3661" s="418" t="n"/>
      <c r="AS3661" s="418" t="n"/>
      <c r="AT3661" s="418" t="n"/>
    </row>
    <row r="3662">
      <c r="A3662" s="417" t="n">
        <v>3653</v>
      </c>
      <c r="B3662" s="418" t="inlineStr"/>
      <c r="C3662" s="418" t="inlineStr">
        <is>
          <t>កំពង់ផែស្វយ័តភ្នំពេញ "ក.ស.ភ"</t>
        </is>
      </c>
      <c r="D3662" s="418" t="inlineStr">
        <is>
          <t>L001-100044999</t>
        </is>
      </c>
      <c r="E3662" s="418" t="inlineStr">
        <is>
          <t>INV20201155210</t>
        </is>
      </c>
      <c r="F3662" s="419" t="n">
        <v>44161</v>
      </c>
      <c r="G3662" s="420" t="n">
        <v>57880</v>
      </c>
      <c r="H3662" s="418" t="n"/>
      <c r="I3662" s="455" t="n">
        <v>57880</v>
      </c>
      <c r="J3662" s="418">
        <f>IF(L3662&lt;&gt;"",L3662,K3662)</f>
        <v/>
      </c>
      <c r="K3662" s="418">
        <f>IF(AND(T3662=TRUE, U3662=TRUE, V3662=TRUE), IF(W3662&lt;-0.05, "អនុញ្ញាត (អ្នកផ្គត់ផ្គង់ប្រកាសខ្វះ)", "បានប្រកាស (អនុញ្ញាត)"), IF(AND(T3662=FALSE, U3662=FALSE, V3662=FALSE), "ព្យួរទុក (មិនមានទិន្នន័យ)", "ប្រកាសខុស (ព្យួរទុក)"))</f>
        <v/>
      </c>
      <c r="L3662" s="418" t="inlineStr"/>
      <c r="M3662" s="418" t="inlineStr"/>
      <c r="N3662" s="455" t="n"/>
      <c r="O3662" s="455">
        <f>IF(W3662&lt;0,AI3662,I3662)</f>
        <v/>
      </c>
      <c r="P3662" s="455">
        <f>I3662-O3662</f>
        <v/>
      </c>
      <c r="Q3662" s="418" t="n"/>
      <c r="R3662" s="418" t="inlineStr">
        <is>
          <t>INV20201155210</t>
        </is>
      </c>
      <c r="S3662" s="418" t="inlineStr"/>
      <c r="T3662" s="418">
        <f>R3662=S3662</f>
        <v/>
      </c>
      <c r="U3662" s="418">
        <f>AND(MONTH(F3662)=MONTH(Y3662), YEAR(F3662)=YEAR(Y3662))</f>
        <v/>
      </c>
      <c r="V3662" s="418">
        <f>AND(AC3662&lt;&gt;"", 'Company information'!D$4&lt;&gt;"", RIGHT(SUBSTITUTE(AC3662,"-",""),9)=RIGHT(SUBSTITUTE('Company information'!D$4,"-",""),9))</f>
        <v/>
      </c>
      <c r="W3662" s="418">
        <f>AI3662-I3662</f>
        <v/>
      </c>
      <c r="X3662" s="455" t="n"/>
      <c r="Y3662" s="417" t="n"/>
      <c r="Z3662" s="418" t="n"/>
      <c r="AA3662" s="418" t="n"/>
      <c r="AB3662" s="418" t="n"/>
      <c r="AC3662" s="418" t="n"/>
      <c r="AD3662" s="418" t="n"/>
      <c r="AE3662" s="455" t="n"/>
      <c r="AF3662" s="455" t="n"/>
      <c r="AG3662" s="455" t="n"/>
      <c r="AH3662" s="455" t="n"/>
      <c r="AI3662" s="455" t="n"/>
      <c r="AJ3662" s="455" t="n"/>
      <c r="AK3662" s="455" t="n"/>
      <c r="AL3662" s="455" t="n"/>
      <c r="AM3662" s="455" t="n"/>
      <c r="AN3662" s="455" t="n"/>
      <c r="AO3662" s="455" t="n"/>
      <c r="AP3662" s="455" t="n"/>
      <c r="AQ3662" s="455" t="n"/>
      <c r="AR3662" s="418" t="n"/>
      <c r="AS3662" s="418" t="n"/>
      <c r="AT3662" s="418" t="n"/>
    </row>
    <row r="3663">
      <c r="A3663" s="417" t="n">
        <v>3654</v>
      </c>
      <c r="B3663" s="418" t="inlineStr"/>
      <c r="C3663" s="418" t="inlineStr">
        <is>
          <t>កំពង់ផែស្វយ័តភ្នំពេញ "ក.ស.ភ"</t>
        </is>
      </c>
      <c r="D3663" s="418" t="inlineStr">
        <is>
          <t>L001-100044999</t>
        </is>
      </c>
      <c r="E3663" s="418" t="inlineStr">
        <is>
          <t>INV20201155588</t>
        </is>
      </c>
      <c r="F3663" s="419" t="n">
        <v>44161</v>
      </c>
      <c r="G3663" s="420" t="n">
        <v>28940</v>
      </c>
      <c r="H3663" s="418" t="n"/>
      <c r="I3663" s="455" t="n">
        <v>28940</v>
      </c>
      <c r="J3663" s="418">
        <f>IF(L3663&lt;&gt;"",L3663,K3663)</f>
        <v/>
      </c>
      <c r="K3663" s="418">
        <f>IF(AND(T3663=TRUE, U3663=TRUE, V3663=TRUE), IF(W3663&lt;-0.05, "អនុញ្ញាត (អ្នកផ្គត់ផ្គង់ប្រកាសខ្វះ)", "បានប្រកាស (អនុញ្ញាត)"), IF(AND(T3663=FALSE, U3663=FALSE, V3663=FALSE), "ព្យួរទុក (មិនមានទិន្នន័យ)", "ប្រកាសខុស (ព្យួរទុក)"))</f>
        <v/>
      </c>
      <c r="L3663" s="418" t="inlineStr"/>
      <c r="M3663" s="418" t="inlineStr"/>
      <c r="N3663" s="455" t="n"/>
      <c r="O3663" s="455">
        <f>IF(W3663&lt;0,AI3663,I3663)</f>
        <v/>
      </c>
      <c r="P3663" s="455">
        <f>I3663-O3663</f>
        <v/>
      </c>
      <c r="Q3663" s="418" t="n"/>
      <c r="R3663" s="418" t="inlineStr">
        <is>
          <t>INV20201155588</t>
        </is>
      </c>
      <c r="S3663" s="418" t="inlineStr"/>
      <c r="T3663" s="418">
        <f>R3663=S3663</f>
        <v/>
      </c>
      <c r="U3663" s="418">
        <f>AND(MONTH(F3663)=MONTH(Y3663), YEAR(F3663)=YEAR(Y3663))</f>
        <v/>
      </c>
      <c r="V3663" s="418">
        <f>AND(AC3663&lt;&gt;"", 'Company information'!D$4&lt;&gt;"", RIGHT(SUBSTITUTE(AC3663,"-",""),9)=RIGHT(SUBSTITUTE('Company information'!D$4,"-",""),9))</f>
        <v/>
      </c>
      <c r="W3663" s="418">
        <f>AI3663-I3663</f>
        <v/>
      </c>
      <c r="X3663" s="455" t="n"/>
      <c r="Y3663" s="417" t="n"/>
      <c r="Z3663" s="418" t="n"/>
      <c r="AA3663" s="418" t="n"/>
      <c r="AB3663" s="418" t="n"/>
      <c r="AC3663" s="418" t="n"/>
      <c r="AD3663" s="418" t="n"/>
      <c r="AE3663" s="455" t="n"/>
      <c r="AF3663" s="455" t="n"/>
      <c r="AG3663" s="455" t="n"/>
      <c r="AH3663" s="455" t="n"/>
      <c r="AI3663" s="455" t="n"/>
      <c r="AJ3663" s="455" t="n"/>
      <c r="AK3663" s="455" t="n"/>
      <c r="AL3663" s="455" t="n"/>
      <c r="AM3663" s="455" t="n"/>
      <c r="AN3663" s="455" t="n"/>
      <c r="AO3663" s="455" t="n"/>
      <c r="AP3663" s="455" t="n"/>
      <c r="AQ3663" s="455" t="n"/>
      <c r="AR3663" s="418" t="n"/>
      <c r="AS3663" s="418" t="n"/>
      <c r="AT3663" s="418" t="n"/>
    </row>
    <row r="3664">
      <c r="A3664" s="417" t="n">
        <v>3655</v>
      </c>
      <c r="B3664" s="418" t="inlineStr"/>
      <c r="C3664" s="418" t="inlineStr">
        <is>
          <t>សូស៊ីយេតេ កុងសេស្យូនែរ ដឺ ឡាអេរ៉ូព័រ</t>
        </is>
      </c>
      <c r="D3664" s="418" t="inlineStr">
        <is>
          <t>L001-100047300</t>
        </is>
      </c>
      <c r="E3664" s="418" t="inlineStr">
        <is>
          <t>2000-058503</t>
        </is>
      </c>
      <c r="F3664" s="419" t="n">
        <v>44161</v>
      </c>
      <c r="G3664" s="420" t="n">
        <v>61355</v>
      </c>
      <c r="H3664" s="418" t="n"/>
      <c r="I3664" s="455" t="n">
        <v>61355</v>
      </c>
      <c r="J3664" s="418">
        <f>IF(L3664&lt;&gt;"",L3664,K3664)</f>
        <v/>
      </c>
      <c r="K3664" s="418">
        <f>IF(AND(T3664=TRUE, U3664=TRUE, V3664=TRUE), IF(W3664&lt;-0.05, "អនុញ្ញាត (អ្នកផ្គត់ផ្គង់ប្រកាសខ្វះ)", "បានប្រកាស (អនុញ្ញាត)"), IF(AND(T3664=FALSE, U3664=FALSE, V3664=FALSE), "ព្យួរទុក (មិនមានទិន្នន័យ)", "ប្រកាសខុស (ព្យួរទុក)"))</f>
        <v/>
      </c>
      <c r="L3664" s="418" t="inlineStr"/>
      <c r="M3664" s="418" t="inlineStr"/>
      <c r="N3664" s="455" t="n"/>
      <c r="O3664" s="455">
        <f>IF(W3664&lt;0,AI3664,I3664)</f>
        <v/>
      </c>
      <c r="P3664" s="455">
        <f>I3664-O3664</f>
        <v/>
      </c>
      <c r="Q3664" s="418" t="n"/>
      <c r="R3664" s="418" t="inlineStr">
        <is>
          <t>2000-058503</t>
        </is>
      </c>
      <c r="S3664" s="418" t="inlineStr"/>
      <c r="T3664" s="418">
        <f>R3664=S3664</f>
        <v/>
      </c>
      <c r="U3664" s="418">
        <f>AND(MONTH(F3664)=MONTH(Y3664), YEAR(F3664)=YEAR(Y3664))</f>
        <v/>
      </c>
      <c r="V3664" s="418">
        <f>AND(AC3664&lt;&gt;"", 'Company information'!D$4&lt;&gt;"", RIGHT(SUBSTITUTE(AC3664,"-",""),9)=RIGHT(SUBSTITUTE('Company information'!D$4,"-",""),9))</f>
        <v/>
      </c>
      <c r="W3664" s="418">
        <f>AI3664-I3664</f>
        <v/>
      </c>
      <c r="X3664" s="455" t="n"/>
      <c r="Y3664" s="417" t="n"/>
      <c r="Z3664" s="418" t="n"/>
      <c r="AA3664" s="418" t="n"/>
      <c r="AB3664" s="418" t="n"/>
      <c r="AC3664" s="418" t="n"/>
      <c r="AD3664" s="418" t="n"/>
      <c r="AE3664" s="455" t="n"/>
      <c r="AF3664" s="455" t="n"/>
      <c r="AG3664" s="455" t="n"/>
      <c r="AH3664" s="455" t="n"/>
      <c r="AI3664" s="455" t="n"/>
      <c r="AJ3664" s="455" t="n"/>
      <c r="AK3664" s="455" t="n"/>
      <c r="AL3664" s="455" t="n"/>
      <c r="AM3664" s="455" t="n"/>
      <c r="AN3664" s="455" t="n"/>
      <c r="AO3664" s="455" t="n"/>
      <c r="AP3664" s="455" t="n"/>
      <c r="AQ3664" s="455" t="n"/>
      <c r="AR3664" s="418" t="n"/>
      <c r="AS3664" s="418" t="n"/>
      <c r="AT3664" s="418" t="n"/>
    </row>
    <row r="3665">
      <c r="A3665" s="417" t="n">
        <v>3656</v>
      </c>
      <c r="B3665" s="418" t="inlineStr"/>
      <c r="C3665" s="418" t="inlineStr">
        <is>
          <t>អ៊ិចស្ពែឌីធ័រ ខេមបូឌា អិលធីឌី</t>
        </is>
      </c>
      <c r="D3665" s="418" t="inlineStr">
        <is>
          <t>L001-100045898</t>
        </is>
      </c>
      <c r="E3665" s="418" t="inlineStr">
        <is>
          <t>TI-0187656</t>
        </is>
      </c>
      <c r="F3665" s="419" t="n">
        <v>44161</v>
      </c>
      <c r="G3665" s="420" t="n">
        <v>192825</v>
      </c>
      <c r="H3665" s="418" t="n"/>
      <c r="I3665" s="455" t="n">
        <v>192825</v>
      </c>
      <c r="J3665" s="418">
        <f>IF(L3665&lt;&gt;"",L3665,K3665)</f>
        <v/>
      </c>
      <c r="K3665" s="418">
        <f>IF(AND(T3665=TRUE, U3665=TRUE, V3665=TRUE), IF(W3665&lt;-0.05, "អនុញ្ញាត (អ្នកផ្គត់ផ្គង់ប្រកាសខ្វះ)", "បានប្រកាស (អនុញ្ញាត)"), IF(AND(T3665=FALSE, U3665=FALSE, V3665=FALSE), "ព្យួរទុក (មិនមានទិន្នន័យ)", "ប្រកាសខុស (ព្យួរទុក)"))</f>
        <v/>
      </c>
      <c r="L3665" s="418" t="inlineStr"/>
      <c r="M3665" s="418" t="inlineStr"/>
      <c r="N3665" s="455" t="n"/>
      <c r="O3665" s="455">
        <f>IF(W3665&lt;0,AI3665,I3665)</f>
        <v/>
      </c>
      <c r="P3665" s="455">
        <f>I3665-O3665</f>
        <v/>
      </c>
      <c r="Q3665" s="418" t="n"/>
      <c r="R3665" s="418" t="inlineStr">
        <is>
          <t>TI-0187656</t>
        </is>
      </c>
      <c r="S3665" s="418" t="inlineStr"/>
      <c r="T3665" s="418">
        <f>R3665=S3665</f>
        <v/>
      </c>
      <c r="U3665" s="418">
        <f>AND(MONTH(F3665)=MONTH(Y3665), YEAR(F3665)=YEAR(Y3665))</f>
        <v/>
      </c>
      <c r="V3665" s="418">
        <f>AND(AC3665&lt;&gt;"", 'Company information'!D$4&lt;&gt;"", RIGHT(SUBSTITUTE(AC3665,"-",""),9)=RIGHT(SUBSTITUTE('Company information'!D$4,"-",""),9))</f>
        <v/>
      </c>
      <c r="W3665" s="418">
        <f>AI3665-I3665</f>
        <v/>
      </c>
      <c r="X3665" s="455" t="n"/>
      <c r="Y3665" s="417" t="n"/>
      <c r="Z3665" s="418" t="n"/>
      <c r="AA3665" s="418" t="n"/>
      <c r="AB3665" s="418" t="n"/>
      <c r="AC3665" s="418" t="n"/>
      <c r="AD3665" s="418" t="n"/>
      <c r="AE3665" s="455" t="n"/>
      <c r="AF3665" s="455" t="n"/>
      <c r="AG3665" s="455" t="n"/>
      <c r="AH3665" s="455" t="n"/>
      <c r="AI3665" s="455" t="n"/>
      <c r="AJ3665" s="455" t="n"/>
      <c r="AK3665" s="455" t="n"/>
      <c r="AL3665" s="455" t="n"/>
      <c r="AM3665" s="455" t="n"/>
      <c r="AN3665" s="455" t="n"/>
      <c r="AO3665" s="455" t="n"/>
      <c r="AP3665" s="455" t="n"/>
      <c r="AQ3665" s="455" t="n"/>
      <c r="AR3665" s="418" t="n"/>
      <c r="AS3665" s="418" t="n"/>
      <c r="AT3665" s="418" t="n"/>
    </row>
    <row r="3666">
      <c r="A3666" s="417" t="n">
        <v>3657</v>
      </c>
      <c r="B3666" s="418" t="inlineStr"/>
      <c r="C3666" s="418" t="inlineStr">
        <is>
          <t>អ៊ិចស្ពែឌីធ័រ ខេមបូឌា អិលធីឌី</t>
        </is>
      </c>
      <c r="D3666" s="418" t="inlineStr">
        <is>
          <t>L001-100045898</t>
        </is>
      </c>
      <c r="E3666" s="418" t="inlineStr">
        <is>
          <t>TI-0187647</t>
        </is>
      </c>
      <c r="F3666" s="419" t="n">
        <v>44161</v>
      </c>
      <c r="G3666" s="420" t="n">
        <v>305162</v>
      </c>
      <c r="H3666" s="418" t="n"/>
      <c r="I3666" s="455" t="n">
        <v>305162</v>
      </c>
      <c r="J3666" s="418">
        <f>IF(L3666&lt;&gt;"",L3666,K3666)</f>
        <v/>
      </c>
      <c r="K3666" s="418">
        <f>IF(AND(T3666=TRUE, U3666=TRUE, V3666=TRUE), IF(W3666&lt;-0.05, "អនុញ្ញាត (អ្នកផ្គត់ផ្គង់ប្រកាសខ្វះ)", "បានប្រកាស (អនុញ្ញាត)"), IF(AND(T3666=FALSE, U3666=FALSE, V3666=FALSE), "ព្យួរទុក (មិនមានទិន្នន័យ)", "ប្រកាសខុស (ព្យួរទុក)"))</f>
        <v/>
      </c>
      <c r="L3666" s="418" t="inlineStr"/>
      <c r="M3666" s="418" t="inlineStr"/>
      <c r="N3666" s="455" t="n"/>
      <c r="O3666" s="455">
        <f>IF(W3666&lt;0,AI3666,I3666)</f>
        <v/>
      </c>
      <c r="P3666" s="455">
        <f>I3666-O3666</f>
        <v/>
      </c>
      <c r="Q3666" s="418" t="n"/>
      <c r="R3666" s="418" t="inlineStr">
        <is>
          <t>TI-0187647</t>
        </is>
      </c>
      <c r="S3666" s="418" t="inlineStr"/>
      <c r="T3666" s="418">
        <f>R3666=S3666</f>
        <v/>
      </c>
      <c r="U3666" s="418">
        <f>AND(MONTH(F3666)=MONTH(Y3666), YEAR(F3666)=YEAR(Y3666))</f>
        <v/>
      </c>
      <c r="V3666" s="418">
        <f>AND(AC3666&lt;&gt;"", 'Company information'!D$4&lt;&gt;"", RIGHT(SUBSTITUTE(AC3666,"-",""),9)=RIGHT(SUBSTITUTE('Company information'!D$4,"-",""),9))</f>
        <v/>
      </c>
      <c r="W3666" s="418">
        <f>AI3666-I3666</f>
        <v/>
      </c>
      <c r="X3666" s="455" t="n"/>
      <c r="Y3666" s="417" t="n"/>
      <c r="Z3666" s="418" t="n"/>
      <c r="AA3666" s="418" t="n"/>
      <c r="AB3666" s="418" t="n"/>
      <c r="AC3666" s="418" t="n"/>
      <c r="AD3666" s="418" t="n"/>
      <c r="AE3666" s="455" t="n"/>
      <c r="AF3666" s="455" t="n"/>
      <c r="AG3666" s="455" t="n"/>
      <c r="AH3666" s="455" t="n"/>
      <c r="AI3666" s="455" t="n"/>
      <c r="AJ3666" s="455" t="n"/>
      <c r="AK3666" s="455" t="n"/>
      <c r="AL3666" s="455" t="n"/>
      <c r="AM3666" s="455" t="n"/>
      <c r="AN3666" s="455" t="n"/>
      <c r="AO3666" s="455" t="n"/>
      <c r="AP3666" s="455" t="n"/>
      <c r="AQ3666" s="455" t="n"/>
      <c r="AR3666" s="418" t="n"/>
      <c r="AS3666" s="418" t="n"/>
      <c r="AT3666" s="418" t="n"/>
    </row>
    <row r="3667">
      <c r="A3667" s="417" t="n">
        <v>3658</v>
      </c>
      <c r="B3667" s="418" t="inlineStr"/>
      <c r="C3667" s="418" t="inlineStr">
        <is>
          <t>អ៊ិចស្ពែឌីធ័រ ខេមបូឌា អិលធីឌី</t>
        </is>
      </c>
      <c r="D3667" s="418" t="inlineStr">
        <is>
          <t>L001-100045898</t>
        </is>
      </c>
      <c r="E3667" s="418" t="inlineStr">
        <is>
          <t>TI-0187440</t>
        </is>
      </c>
      <c r="F3667" s="419" t="n">
        <v>44159</v>
      </c>
      <c r="G3667" s="420" t="n">
        <v>52632</v>
      </c>
      <c r="H3667" s="418" t="n"/>
      <c r="I3667" s="455" t="n">
        <v>52632</v>
      </c>
      <c r="J3667" s="418">
        <f>IF(L3667&lt;&gt;"",L3667,K3667)</f>
        <v/>
      </c>
      <c r="K3667" s="418">
        <f>IF(AND(T3667=TRUE, U3667=TRUE, V3667=TRUE), IF(W3667&lt;-0.05, "អនុញ្ញាត (អ្នកផ្គត់ផ្គង់ប្រកាសខ្វះ)", "បានប្រកាស (អនុញ្ញាត)"), IF(AND(T3667=FALSE, U3667=FALSE, V3667=FALSE), "ព្យួរទុក (មិនមានទិន្នន័យ)", "ប្រកាសខុស (ព្យួរទុក)"))</f>
        <v/>
      </c>
      <c r="L3667" s="418" t="inlineStr"/>
      <c r="M3667" s="418" t="inlineStr"/>
      <c r="N3667" s="455" t="n"/>
      <c r="O3667" s="455">
        <f>IF(W3667&lt;0,AI3667,I3667)</f>
        <v/>
      </c>
      <c r="P3667" s="455">
        <f>I3667-O3667</f>
        <v/>
      </c>
      <c r="Q3667" s="418" t="n"/>
      <c r="R3667" s="418" t="inlineStr">
        <is>
          <t>TI-0187440</t>
        </is>
      </c>
      <c r="S3667" s="418" t="inlineStr"/>
      <c r="T3667" s="418">
        <f>R3667=S3667</f>
        <v/>
      </c>
      <c r="U3667" s="418">
        <f>AND(MONTH(F3667)=MONTH(Y3667), YEAR(F3667)=YEAR(Y3667))</f>
        <v/>
      </c>
      <c r="V3667" s="418">
        <f>AND(AC3667&lt;&gt;"", 'Company information'!D$4&lt;&gt;"", RIGHT(SUBSTITUTE(AC3667,"-",""),9)=RIGHT(SUBSTITUTE('Company information'!D$4,"-",""),9))</f>
        <v/>
      </c>
      <c r="W3667" s="418">
        <f>AI3667-I3667</f>
        <v/>
      </c>
      <c r="X3667" s="455" t="n"/>
      <c r="Y3667" s="417" t="n"/>
      <c r="Z3667" s="418" t="n"/>
      <c r="AA3667" s="418" t="n"/>
      <c r="AB3667" s="418" t="n"/>
      <c r="AC3667" s="418" t="n"/>
      <c r="AD3667" s="418" t="n"/>
      <c r="AE3667" s="455" t="n"/>
      <c r="AF3667" s="455" t="n"/>
      <c r="AG3667" s="455" t="n"/>
      <c r="AH3667" s="455" t="n"/>
      <c r="AI3667" s="455" t="n"/>
      <c r="AJ3667" s="455" t="n"/>
      <c r="AK3667" s="455" t="n"/>
      <c r="AL3667" s="455" t="n"/>
      <c r="AM3667" s="455" t="n"/>
      <c r="AN3667" s="455" t="n"/>
      <c r="AO3667" s="455" t="n"/>
      <c r="AP3667" s="455" t="n"/>
      <c r="AQ3667" s="455" t="n"/>
      <c r="AR3667" s="418" t="n"/>
      <c r="AS3667" s="418" t="n"/>
      <c r="AT3667" s="418" t="n"/>
    </row>
    <row r="3668">
      <c r="A3668" s="417" t="n">
        <v>3659</v>
      </c>
      <c r="B3668" s="418" t="inlineStr"/>
      <c r="C3668" s="418" t="inlineStr">
        <is>
          <t>អ៊ីជីអេហ្វ ឡូជីស្ទីក ខូ អិលធីឌី</t>
        </is>
      </c>
      <c r="D3668" s="418" t="inlineStr">
        <is>
          <t>L001-901501877</t>
        </is>
      </c>
      <c r="E3668" s="418" t="inlineStr">
        <is>
          <t>2007873</t>
        </is>
      </c>
      <c r="F3668" s="419" t="n">
        <v>44159</v>
      </c>
      <c r="G3668" s="420" t="n">
        <v>93150</v>
      </c>
      <c r="H3668" s="418" t="n"/>
      <c r="I3668" s="455" t="n">
        <v>93150</v>
      </c>
      <c r="J3668" s="418">
        <f>IF(L3668&lt;&gt;"",L3668,K3668)</f>
        <v/>
      </c>
      <c r="K3668" s="418">
        <f>IF(AND(T3668=TRUE, U3668=TRUE, V3668=TRUE), IF(W3668&lt;-0.05, "អនុញ្ញាត (អ្នកផ្គត់ផ្គង់ប្រកាសខ្វះ)", "បានប្រកាស (អនុញ្ញាត)"), IF(AND(T3668=FALSE, U3668=FALSE, V3668=FALSE), "ព្យួរទុក (មិនមានទិន្នន័យ)", "ប្រកាសខុស (ព្យួរទុក)"))</f>
        <v/>
      </c>
      <c r="L3668" s="418" t="inlineStr"/>
      <c r="M3668" s="418" t="inlineStr"/>
      <c r="N3668" s="455" t="n"/>
      <c r="O3668" s="455">
        <f>IF(W3668&lt;0,AI3668,I3668)</f>
        <v/>
      </c>
      <c r="P3668" s="455">
        <f>I3668-O3668</f>
        <v/>
      </c>
      <c r="Q3668" s="418" t="n"/>
      <c r="R3668" s="418" t="inlineStr">
        <is>
          <t>2007873</t>
        </is>
      </c>
      <c r="S3668" s="418" t="inlineStr"/>
      <c r="T3668" s="418">
        <f>R3668=S3668</f>
        <v/>
      </c>
      <c r="U3668" s="418">
        <f>AND(MONTH(F3668)=MONTH(Y3668), YEAR(F3668)=YEAR(Y3668))</f>
        <v/>
      </c>
      <c r="V3668" s="418">
        <f>AND(AC3668&lt;&gt;"", 'Company information'!D$4&lt;&gt;"", RIGHT(SUBSTITUTE(AC3668,"-",""),9)=RIGHT(SUBSTITUTE('Company information'!D$4,"-",""),9))</f>
        <v/>
      </c>
      <c r="W3668" s="418">
        <f>AI3668-I3668</f>
        <v/>
      </c>
      <c r="X3668" s="455" t="n"/>
      <c r="Y3668" s="417" t="n"/>
      <c r="Z3668" s="418" t="n"/>
      <c r="AA3668" s="418" t="n"/>
      <c r="AB3668" s="418" t="n"/>
      <c r="AC3668" s="418" t="n"/>
      <c r="AD3668" s="418" t="n"/>
      <c r="AE3668" s="455" t="n"/>
      <c r="AF3668" s="455" t="n"/>
      <c r="AG3668" s="455" t="n"/>
      <c r="AH3668" s="455" t="n"/>
      <c r="AI3668" s="455" t="n"/>
      <c r="AJ3668" s="455" t="n"/>
      <c r="AK3668" s="455" t="n"/>
      <c r="AL3668" s="455" t="n"/>
      <c r="AM3668" s="455" t="n"/>
      <c r="AN3668" s="455" t="n"/>
      <c r="AO3668" s="455" t="n"/>
      <c r="AP3668" s="455" t="n"/>
      <c r="AQ3668" s="455" t="n"/>
      <c r="AR3668" s="418" t="n"/>
      <c r="AS3668" s="418" t="n"/>
      <c r="AT3668" s="418" t="n"/>
    </row>
    <row r="3669">
      <c r="A3669" s="417" t="n">
        <v>3660</v>
      </c>
      <c r="B3669" s="418" t="inlineStr"/>
      <c r="C3669" s="418" t="inlineStr">
        <is>
          <t>អ៊ីជីអេហ្វ ឡូជីស្ទីក ខូ អិលធីឌី</t>
        </is>
      </c>
      <c r="D3669" s="418" t="inlineStr">
        <is>
          <t>L001-901501877</t>
        </is>
      </c>
      <c r="E3669" s="418" t="inlineStr">
        <is>
          <t>2007874</t>
        </is>
      </c>
      <c r="F3669" s="419" t="n">
        <v>44159</v>
      </c>
      <c r="G3669" s="420" t="n">
        <v>93150</v>
      </c>
      <c r="H3669" s="418" t="n"/>
      <c r="I3669" s="455" t="n">
        <v>93150</v>
      </c>
      <c r="J3669" s="418">
        <f>IF(L3669&lt;&gt;"",L3669,K3669)</f>
        <v/>
      </c>
      <c r="K3669" s="418">
        <f>IF(AND(T3669=TRUE, U3669=TRUE, V3669=TRUE), IF(W3669&lt;-0.05, "អនុញ្ញាត (អ្នកផ្គត់ផ្គង់ប្រកាសខ្វះ)", "បានប្រកាស (អនុញ្ញាត)"), IF(AND(T3669=FALSE, U3669=FALSE, V3669=FALSE), "ព្យួរទុក (មិនមានទិន្នន័យ)", "ប្រកាសខុស (ព្យួរទុក)"))</f>
        <v/>
      </c>
      <c r="L3669" s="418" t="inlineStr"/>
      <c r="M3669" s="418" t="inlineStr"/>
      <c r="N3669" s="455" t="n"/>
      <c r="O3669" s="455">
        <f>IF(W3669&lt;0,AI3669,I3669)</f>
        <v/>
      </c>
      <c r="P3669" s="455">
        <f>I3669-O3669</f>
        <v/>
      </c>
      <c r="Q3669" s="418" t="n"/>
      <c r="R3669" s="418" t="inlineStr">
        <is>
          <t>2007874</t>
        </is>
      </c>
      <c r="S3669" s="418" t="inlineStr"/>
      <c r="T3669" s="418">
        <f>R3669=S3669</f>
        <v/>
      </c>
      <c r="U3669" s="418">
        <f>AND(MONTH(F3669)=MONTH(Y3669), YEAR(F3669)=YEAR(Y3669))</f>
        <v/>
      </c>
      <c r="V3669" s="418">
        <f>AND(AC3669&lt;&gt;"", 'Company information'!D$4&lt;&gt;"", RIGHT(SUBSTITUTE(AC3669,"-",""),9)=RIGHT(SUBSTITUTE('Company information'!D$4,"-",""),9))</f>
        <v/>
      </c>
      <c r="W3669" s="418">
        <f>AI3669-I3669</f>
        <v/>
      </c>
      <c r="X3669" s="455" t="n"/>
      <c r="Y3669" s="417" t="n"/>
      <c r="Z3669" s="418" t="n"/>
      <c r="AA3669" s="418" t="n"/>
      <c r="AB3669" s="418" t="n"/>
      <c r="AC3669" s="418" t="n"/>
      <c r="AD3669" s="418" t="n"/>
      <c r="AE3669" s="455" t="n"/>
      <c r="AF3669" s="455" t="n"/>
      <c r="AG3669" s="455" t="n"/>
      <c r="AH3669" s="455" t="n"/>
      <c r="AI3669" s="455" t="n"/>
      <c r="AJ3669" s="455" t="n"/>
      <c r="AK3669" s="455" t="n"/>
      <c r="AL3669" s="455" t="n"/>
      <c r="AM3669" s="455" t="n"/>
      <c r="AN3669" s="455" t="n"/>
      <c r="AO3669" s="455" t="n"/>
      <c r="AP3669" s="455" t="n"/>
      <c r="AQ3669" s="455" t="n"/>
      <c r="AR3669" s="418" t="n"/>
      <c r="AS3669" s="418" t="n"/>
      <c r="AT3669" s="418" t="n"/>
    </row>
    <row r="3670">
      <c r="A3670" s="417" t="n">
        <v>3661</v>
      </c>
      <c r="B3670" s="418" t="inlineStr"/>
      <c r="C3670" s="418" t="inlineStr">
        <is>
          <t>ប្យួរ៉ូ វេរីតាស (ខេមបូឌា) លីមីធីត</t>
        </is>
      </c>
      <c r="D3670" s="418" t="inlineStr">
        <is>
          <t>L001-107024462</t>
        </is>
      </c>
      <c r="E3670" s="418" t="inlineStr">
        <is>
          <t>59009105</t>
        </is>
      </c>
      <c r="F3670" s="419" t="n">
        <v>44159</v>
      </c>
      <c r="G3670" s="420" t="n">
        <v>94549</v>
      </c>
      <c r="H3670" s="418" t="n"/>
      <c r="I3670" s="455" t="n">
        <v>94549</v>
      </c>
      <c r="J3670" s="418">
        <f>IF(L3670&lt;&gt;"",L3670,K3670)</f>
        <v/>
      </c>
      <c r="K3670" s="418">
        <f>IF(AND(T3670=TRUE, U3670=TRUE, V3670=TRUE), IF(W3670&lt;-0.05, "អនុញ្ញាត (អ្នកផ្គត់ផ្គង់ប្រកាសខ្វះ)", "បានប្រកាស (អនុញ្ញាត)"), IF(AND(T3670=FALSE, U3670=FALSE, V3670=FALSE), "ព្យួរទុក (មិនមានទិន្នន័យ)", "ប្រកាសខុស (ព្យួរទុក)"))</f>
        <v/>
      </c>
      <c r="L3670" s="418" t="inlineStr"/>
      <c r="M3670" s="418" t="inlineStr"/>
      <c r="N3670" s="455" t="n"/>
      <c r="O3670" s="455">
        <f>IF(W3670&lt;0,AI3670,I3670)</f>
        <v/>
      </c>
      <c r="P3670" s="455">
        <f>I3670-O3670</f>
        <v/>
      </c>
      <c r="Q3670" s="418" t="n"/>
      <c r="R3670" s="418" t="inlineStr">
        <is>
          <t>59009105</t>
        </is>
      </c>
      <c r="S3670" s="418" t="inlineStr"/>
      <c r="T3670" s="418">
        <f>R3670=S3670</f>
        <v/>
      </c>
      <c r="U3670" s="418">
        <f>AND(MONTH(F3670)=MONTH(Y3670), YEAR(F3670)=YEAR(Y3670))</f>
        <v/>
      </c>
      <c r="V3670" s="418">
        <f>AND(AC3670&lt;&gt;"", 'Company information'!D$4&lt;&gt;"", RIGHT(SUBSTITUTE(AC3670,"-",""),9)=RIGHT(SUBSTITUTE('Company information'!D$4,"-",""),9))</f>
        <v/>
      </c>
      <c r="W3670" s="418">
        <f>AI3670-I3670</f>
        <v/>
      </c>
      <c r="X3670" s="455" t="n"/>
      <c r="Y3670" s="417" t="n"/>
      <c r="Z3670" s="418" t="n"/>
      <c r="AA3670" s="418" t="n"/>
      <c r="AB3670" s="418" t="n"/>
      <c r="AC3670" s="418" t="n"/>
      <c r="AD3670" s="418" t="n"/>
      <c r="AE3670" s="455" t="n"/>
      <c r="AF3670" s="455" t="n"/>
      <c r="AG3670" s="455" t="n"/>
      <c r="AH3670" s="455" t="n"/>
      <c r="AI3670" s="455" t="n"/>
      <c r="AJ3670" s="455" t="n"/>
      <c r="AK3670" s="455" t="n"/>
      <c r="AL3670" s="455" t="n"/>
      <c r="AM3670" s="455" t="n"/>
      <c r="AN3670" s="455" t="n"/>
      <c r="AO3670" s="455" t="n"/>
      <c r="AP3670" s="455" t="n"/>
      <c r="AQ3670" s="455" t="n"/>
      <c r="AR3670" s="418" t="n"/>
      <c r="AS3670" s="418" t="n"/>
      <c r="AT3670" s="418" t="n"/>
    </row>
    <row r="3671">
      <c r="A3671" s="417" t="n">
        <v>3662</v>
      </c>
      <c r="B3671" s="418" t="inlineStr"/>
      <c r="C3671" s="418" t="inlineStr">
        <is>
          <t>ប្យួរ៉ូ វេរីតាស (ខេមបូឌា) លីមីធីត</t>
        </is>
      </c>
      <c r="D3671" s="418" t="inlineStr">
        <is>
          <t>L001-107024462</t>
        </is>
      </c>
      <c r="E3671" s="418" t="inlineStr">
        <is>
          <t>59009101</t>
        </is>
      </c>
      <c r="F3671" s="419" t="n">
        <v>44159</v>
      </c>
      <c r="G3671" s="420" t="n">
        <v>94549</v>
      </c>
      <c r="H3671" s="418" t="n"/>
      <c r="I3671" s="455" t="n">
        <v>94549</v>
      </c>
      <c r="J3671" s="418">
        <f>IF(L3671&lt;&gt;"",L3671,K3671)</f>
        <v/>
      </c>
      <c r="K3671" s="418">
        <f>IF(AND(T3671=TRUE, U3671=TRUE, V3671=TRUE), IF(W3671&lt;-0.05, "អនុញ្ញាត (អ្នកផ្គត់ផ្គង់ប្រកាសខ្វះ)", "បានប្រកាស (អនុញ្ញាត)"), IF(AND(T3671=FALSE, U3671=FALSE, V3671=FALSE), "ព្យួរទុក (មិនមានទិន្នន័យ)", "ប្រកាសខុស (ព្យួរទុក)"))</f>
        <v/>
      </c>
      <c r="L3671" s="418" t="inlineStr"/>
      <c r="M3671" s="418" t="inlineStr"/>
      <c r="N3671" s="455" t="n"/>
      <c r="O3671" s="455">
        <f>IF(W3671&lt;0,AI3671,I3671)</f>
        <v/>
      </c>
      <c r="P3671" s="455">
        <f>I3671-O3671</f>
        <v/>
      </c>
      <c r="Q3671" s="418" t="n"/>
      <c r="R3671" s="418" t="inlineStr">
        <is>
          <t>59009101</t>
        </is>
      </c>
      <c r="S3671" s="418" t="inlineStr"/>
      <c r="T3671" s="418">
        <f>R3671=S3671</f>
        <v/>
      </c>
      <c r="U3671" s="418">
        <f>AND(MONTH(F3671)=MONTH(Y3671), YEAR(F3671)=YEAR(Y3671))</f>
        <v/>
      </c>
      <c r="V3671" s="418">
        <f>AND(AC3671&lt;&gt;"", 'Company information'!D$4&lt;&gt;"", RIGHT(SUBSTITUTE(AC3671,"-",""),9)=RIGHT(SUBSTITUTE('Company information'!D$4,"-",""),9))</f>
        <v/>
      </c>
      <c r="W3671" s="418">
        <f>AI3671-I3671</f>
        <v/>
      </c>
      <c r="X3671" s="455" t="n"/>
      <c r="Y3671" s="417" t="n"/>
      <c r="Z3671" s="418" t="n"/>
      <c r="AA3671" s="418" t="n"/>
      <c r="AB3671" s="418" t="n"/>
      <c r="AC3671" s="418" t="n"/>
      <c r="AD3671" s="418" t="n"/>
      <c r="AE3671" s="455" t="n"/>
      <c r="AF3671" s="455" t="n"/>
      <c r="AG3671" s="455" t="n"/>
      <c r="AH3671" s="455" t="n"/>
      <c r="AI3671" s="455" t="n"/>
      <c r="AJ3671" s="455" t="n"/>
      <c r="AK3671" s="455" t="n"/>
      <c r="AL3671" s="455" t="n"/>
      <c r="AM3671" s="455" t="n"/>
      <c r="AN3671" s="455" t="n"/>
      <c r="AO3671" s="455" t="n"/>
      <c r="AP3671" s="455" t="n"/>
      <c r="AQ3671" s="455" t="n"/>
      <c r="AR3671" s="418" t="n"/>
      <c r="AS3671" s="418" t="n"/>
      <c r="AT3671" s="418" t="n"/>
    </row>
    <row r="3672">
      <c r="A3672" s="417" t="n">
        <v>3663</v>
      </c>
      <c r="B3672" s="418" t="inlineStr"/>
      <c r="C3672" s="418" t="inlineStr">
        <is>
          <t>ប្យួរ៉ូ វេរីតាស (ខេមបូឌា) លីមីធីត</t>
        </is>
      </c>
      <c r="D3672" s="418" t="inlineStr">
        <is>
          <t>L001-107024462</t>
        </is>
      </c>
      <c r="E3672" s="418" t="inlineStr">
        <is>
          <t>59009098</t>
        </is>
      </c>
      <c r="F3672" s="419" t="n">
        <v>44159</v>
      </c>
      <c r="G3672" s="420" t="n">
        <v>60750</v>
      </c>
      <c r="H3672" s="418" t="n"/>
      <c r="I3672" s="455" t="n">
        <v>60750</v>
      </c>
      <c r="J3672" s="418">
        <f>IF(L3672&lt;&gt;"",L3672,K3672)</f>
        <v/>
      </c>
      <c r="K3672" s="418">
        <f>IF(AND(T3672=TRUE, U3672=TRUE, V3672=TRUE), IF(W3672&lt;-0.05, "អនុញ្ញាត (អ្នកផ្គត់ផ្គង់ប្រកាសខ្វះ)", "បានប្រកាស (អនុញ្ញាត)"), IF(AND(T3672=FALSE, U3672=FALSE, V3672=FALSE), "ព្យួរទុក (មិនមានទិន្នន័យ)", "ប្រកាសខុស (ព្យួរទុក)"))</f>
        <v/>
      </c>
      <c r="L3672" s="418" t="inlineStr"/>
      <c r="M3672" s="418" t="inlineStr"/>
      <c r="N3672" s="455" t="n"/>
      <c r="O3672" s="455">
        <f>IF(W3672&lt;0,AI3672,I3672)</f>
        <v/>
      </c>
      <c r="P3672" s="455">
        <f>I3672-O3672</f>
        <v/>
      </c>
      <c r="Q3672" s="418" t="n"/>
      <c r="R3672" s="418" t="inlineStr">
        <is>
          <t>59009098</t>
        </is>
      </c>
      <c r="S3672" s="418" t="inlineStr"/>
      <c r="T3672" s="418">
        <f>R3672=S3672</f>
        <v/>
      </c>
      <c r="U3672" s="418">
        <f>AND(MONTH(F3672)=MONTH(Y3672), YEAR(F3672)=YEAR(Y3672))</f>
        <v/>
      </c>
      <c r="V3672" s="418">
        <f>AND(AC3672&lt;&gt;"", 'Company information'!D$4&lt;&gt;"", RIGHT(SUBSTITUTE(AC3672,"-",""),9)=RIGHT(SUBSTITUTE('Company information'!D$4,"-",""),9))</f>
        <v/>
      </c>
      <c r="W3672" s="418">
        <f>AI3672-I3672</f>
        <v/>
      </c>
      <c r="X3672" s="455" t="n"/>
      <c r="Y3672" s="417" t="n"/>
      <c r="Z3672" s="418" t="n"/>
      <c r="AA3672" s="418" t="n"/>
      <c r="AB3672" s="418" t="n"/>
      <c r="AC3672" s="418" t="n"/>
      <c r="AD3672" s="418" t="n"/>
      <c r="AE3672" s="455" t="n"/>
      <c r="AF3672" s="455" t="n"/>
      <c r="AG3672" s="455" t="n"/>
      <c r="AH3672" s="455" t="n"/>
      <c r="AI3672" s="455" t="n"/>
      <c r="AJ3672" s="455" t="n"/>
      <c r="AK3672" s="455" t="n"/>
      <c r="AL3672" s="455" t="n"/>
      <c r="AM3672" s="455" t="n"/>
      <c r="AN3672" s="455" t="n"/>
      <c r="AO3672" s="455" t="n"/>
      <c r="AP3672" s="455" t="n"/>
      <c r="AQ3672" s="455" t="n"/>
      <c r="AR3672" s="418" t="n"/>
      <c r="AS3672" s="418" t="n"/>
      <c r="AT3672" s="418" t="n"/>
    </row>
    <row r="3673">
      <c r="A3673" s="417" t="n">
        <v>3664</v>
      </c>
      <c r="B3673" s="418" t="inlineStr"/>
      <c r="C3673" s="418" t="inlineStr">
        <is>
          <t>កំពង់ផែស្វយ័តក្រុងព្រះសីហនុ</t>
        </is>
      </c>
      <c r="D3673" s="418" t="inlineStr">
        <is>
          <t>L001-100044638</t>
        </is>
      </c>
      <c r="E3673" s="418" t="inlineStr">
        <is>
          <t>0175200</t>
        </is>
      </c>
      <c r="F3673" s="419" t="n">
        <v>44159</v>
      </c>
      <c r="G3673" s="420" t="n">
        <v>70470</v>
      </c>
      <c r="H3673" s="418" t="n"/>
      <c r="I3673" s="455" t="n">
        <v>70470</v>
      </c>
      <c r="J3673" s="418">
        <f>IF(L3673&lt;&gt;"",L3673,K3673)</f>
        <v/>
      </c>
      <c r="K3673" s="418">
        <f>IF(AND(T3673=TRUE, U3673=TRUE, V3673=TRUE), IF(W3673&lt;-0.05, "អនុញ្ញាត (អ្នកផ្គត់ផ្គង់ប្រកាសខ្វះ)", "បានប្រកាស (អនុញ្ញាត)"), IF(AND(T3673=FALSE, U3673=FALSE, V3673=FALSE), "ព្យួរទុក (មិនមានទិន្នន័យ)", "ប្រកាសខុស (ព្យួរទុក)"))</f>
        <v/>
      </c>
      <c r="L3673" s="418" t="inlineStr"/>
      <c r="M3673" s="418" t="inlineStr"/>
      <c r="N3673" s="455" t="n"/>
      <c r="O3673" s="455">
        <f>IF(W3673&lt;0,AI3673,I3673)</f>
        <v/>
      </c>
      <c r="P3673" s="455">
        <f>I3673-O3673</f>
        <v/>
      </c>
      <c r="Q3673" s="418" t="n"/>
      <c r="R3673" s="418" t="inlineStr">
        <is>
          <t>0175200</t>
        </is>
      </c>
      <c r="S3673" s="418" t="inlineStr"/>
      <c r="T3673" s="418">
        <f>R3673=S3673</f>
        <v/>
      </c>
      <c r="U3673" s="418">
        <f>AND(MONTH(F3673)=MONTH(Y3673), YEAR(F3673)=YEAR(Y3673))</f>
        <v/>
      </c>
      <c r="V3673" s="418">
        <f>AND(AC3673&lt;&gt;"", 'Company information'!D$4&lt;&gt;"", RIGHT(SUBSTITUTE(AC3673,"-",""),9)=RIGHT(SUBSTITUTE('Company information'!D$4,"-",""),9))</f>
        <v/>
      </c>
      <c r="W3673" s="418">
        <f>AI3673-I3673</f>
        <v/>
      </c>
      <c r="X3673" s="455" t="n"/>
      <c r="Y3673" s="417" t="n"/>
      <c r="Z3673" s="418" t="n"/>
      <c r="AA3673" s="418" t="n"/>
      <c r="AB3673" s="418" t="n"/>
      <c r="AC3673" s="418" t="n"/>
      <c r="AD3673" s="418" t="n"/>
      <c r="AE3673" s="455" t="n"/>
      <c r="AF3673" s="455" t="n"/>
      <c r="AG3673" s="455" t="n"/>
      <c r="AH3673" s="455" t="n"/>
      <c r="AI3673" s="455" t="n"/>
      <c r="AJ3673" s="455" t="n"/>
      <c r="AK3673" s="455" t="n"/>
      <c r="AL3673" s="455" t="n"/>
      <c r="AM3673" s="455" t="n"/>
      <c r="AN3673" s="455" t="n"/>
      <c r="AO3673" s="455" t="n"/>
      <c r="AP3673" s="455" t="n"/>
      <c r="AQ3673" s="455" t="n"/>
      <c r="AR3673" s="418" t="n"/>
      <c r="AS3673" s="418" t="n"/>
      <c r="AT3673" s="418" t="n"/>
    </row>
    <row r="3674">
      <c r="A3674" s="417" t="n">
        <v>3665</v>
      </c>
      <c r="B3674" s="418" t="inlineStr"/>
      <c r="C3674" s="418" t="inlineStr">
        <is>
          <t>ស្ត្រេតស៍ អ៊ិនធើណេសិនណល ភីធីអ៊ី អិលធីឌី</t>
        </is>
      </c>
      <c r="D3674" s="418" t="inlineStr">
        <is>
          <t>L001-100045162</t>
        </is>
      </c>
      <c r="E3674" s="418" t="inlineStr">
        <is>
          <t>2022169</t>
        </is>
      </c>
      <c r="F3674" s="419" t="n">
        <v>44159</v>
      </c>
      <c r="G3674" s="420" t="n">
        <v>200475</v>
      </c>
      <c r="H3674" s="418" t="n"/>
      <c r="I3674" s="455" t="n">
        <v>200475</v>
      </c>
      <c r="J3674" s="418">
        <f>IF(L3674&lt;&gt;"",L3674,K3674)</f>
        <v/>
      </c>
      <c r="K3674" s="418">
        <f>IF(AND(T3674=TRUE, U3674=TRUE, V3674=TRUE), IF(W3674&lt;-0.05, "អនុញ្ញាត (អ្នកផ្គត់ផ្គង់ប្រកាសខ្វះ)", "បានប្រកាស (អនុញ្ញាត)"), IF(AND(T3674=FALSE, U3674=FALSE, V3674=FALSE), "ព្យួរទុក (មិនមានទិន្នន័យ)", "ប្រកាសខុស (ព្យួរទុក)"))</f>
        <v/>
      </c>
      <c r="L3674" s="418" t="inlineStr"/>
      <c r="M3674" s="418" t="inlineStr"/>
      <c r="N3674" s="455" t="n"/>
      <c r="O3674" s="455">
        <f>IF(W3674&lt;0,AI3674,I3674)</f>
        <v/>
      </c>
      <c r="P3674" s="455">
        <f>I3674-O3674</f>
        <v/>
      </c>
      <c r="Q3674" s="418" t="n"/>
      <c r="R3674" s="418" t="inlineStr">
        <is>
          <t>2022169</t>
        </is>
      </c>
      <c r="S3674" s="418" t="inlineStr"/>
      <c r="T3674" s="418">
        <f>R3674=S3674</f>
        <v/>
      </c>
      <c r="U3674" s="418">
        <f>AND(MONTH(F3674)=MONTH(Y3674), YEAR(F3674)=YEAR(Y3674))</f>
        <v/>
      </c>
      <c r="V3674" s="418">
        <f>AND(AC3674&lt;&gt;"", 'Company information'!D$4&lt;&gt;"", RIGHT(SUBSTITUTE(AC3674,"-",""),9)=RIGHT(SUBSTITUTE('Company information'!D$4,"-",""),9))</f>
        <v/>
      </c>
      <c r="W3674" s="418">
        <f>AI3674-I3674</f>
        <v/>
      </c>
      <c r="X3674" s="455" t="n"/>
      <c r="Y3674" s="417" t="n"/>
      <c r="Z3674" s="418" t="n"/>
      <c r="AA3674" s="418" t="n"/>
      <c r="AB3674" s="418" t="n"/>
      <c r="AC3674" s="418" t="n"/>
      <c r="AD3674" s="418" t="n"/>
      <c r="AE3674" s="455" t="n"/>
      <c r="AF3674" s="455" t="n"/>
      <c r="AG3674" s="455" t="n"/>
      <c r="AH3674" s="455" t="n"/>
      <c r="AI3674" s="455" t="n"/>
      <c r="AJ3674" s="455" t="n"/>
      <c r="AK3674" s="455" t="n"/>
      <c r="AL3674" s="455" t="n"/>
      <c r="AM3674" s="455" t="n"/>
      <c r="AN3674" s="455" t="n"/>
      <c r="AO3674" s="455" t="n"/>
      <c r="AP3674" s="455" t="n"/>
      <c r="AQ3674" s="455" t="n"/>
      <c r="AR3674" s="418" t="n"/>
      <c r="AS3674" s="418" t="n"/>
      <c r="AT3674" s="418" t="n"/>
    </row>
    <row r="3675">
      <c r="A3675" s="417" t="n">
        <v>3666</v>
      </c>
      <c r="B3675" s="418" t="inlineStr"/>
      <c r="C3675" s="418" t="inlineStr">
        <is>
          <t>ស៊ីងហ្គាពួរ កាតុង (ខេមបូឌា)</t>
        </is>
      </c>
      <c r="D3675" s="418" t="inlineStr">
        <is>
          <t>L001-100121322</t>
        </is>
      </c>
      <c r="E3675" s="418" t="inlineStr">
        <is>
          <t>V0014904</t>
        </is>
      </c>
      <c r="F3675" s="419" t="n">
        <v>44159</v>
      </c>
      <c r="G3675" s="420" t="n">
        <v>9541</v>
      </c>
      <c r="H3675" s="418" t="n"/>
      <c r="I3675" s="455" t="n">
        <v>9541</v>
      </c>
      <c r="J3675" s="418">
        <f>IF(L3675&lt;&gt;"",L3675,K3675)</f>
        <v/>
      </c>
      <c r="K3675" s="418">
        <f>IF(AND(T3675=TRUE, U3675=TRUE, V3675=TRUE), IF(W3675&lt;-0.05, "អនុញ្ញាត (អ្នកផ្គត់ផ្គង់ប្រកាសខ្វះ)", "បានប្រកាស (អនុញ្ញាត)"), IF(AND(T3675=FALSE, U3675=FALSE, V3675=FALSE), "ព្យួរទុក (មិនមានទិន្នន័យ)", "ប្រកាសខុស (ព្យួរទុក)"))</f>
        <v/>
      </c>
      <c r="L3675" s="418" t="inlineStr"/>
      <c r="M3675" s="418" t="inlineStr"/>
      <c r="N3675" s="455" t="n"/>
      <c r="O3675" s="455">
        <f>IF(W3675&lt;0,AI3675,I3675)</f>
        <v/>
      </c>
      <c r="P3675" s="455">
        <f>I3675-O3675</f>
        <v/>
      </c>
      <c r="Q3675" s="418" t="n"/>
      <c r="R3675" s="418" t="inlineStr">
        <is>
          <t>V0014904</t>
        </is>
      </c>
      <c r="S3675" s="418" t="inlineStr"/>
      <c r="T3675" s="418">
        <f>R3675=S3675</f>
        <v/>
      </c>
      <c r="U3675" s="418">
        <f>AND(MONTH(F3675)=MONTH(Y3675), YEAR(F3675)=YEAR(Y3675))</f>
        <v/>
      </c>
      <c r="V3675" s="418">
        <f>AND(AC3675&lt;&gt;"", 'Company information'!D$4&lt;&gt;"", RIGHT(SUBSTITUTE(AC3675,"-",""),9)=RIGHT(SUBSTITUTE('Company information'!D$4,"-",""),9))</f>
        <v/>
      </c>
      <c r="W3675" s="418">
        <f>AI3675-I3675</f>
        <v/>
      </c>
      <c r="X3675" s="455" t="n"/>
      <c r="Y3675" s="417" t="n"/>
      <c r="Z3675" s="418" t="n"/>
      <c r="AA3675" s="418" t="n"/>
      <c r="AB3675" s="418" t="n"/>
      <c r="AC3675" s="418" t="n"/>
      <c r="AD3675" s="418" t="n"/>
      <c r="AE3675" s="455" t="n"/>
      <c r="AF3675" s="455" t="n"/>
      <c r="AG3675" s="455" t="n"/>
      <c r="AH3675" s="455" t="n"/>
      <c r="AI3675" s="455" t="n"/>
      <c r="AJ3675" s="455" t="n"/>
      <c r="AK3675" s="455" t="n"/>
      <c r="AL3675" s="455" t="n"/>
      <c r="AM3675" s="455" t="n"/>
      <c r="AN3675" s="455" t="n"/>
      <c r="AO3675" s="455" t="n"/>
      <c r="AP3675" s="455" t="n"/>
      <c r="AQ3675" s="455" t="n"/>
      <c r="AR3675" s="418" t="n"/>
      <c r="AS3675" s="418" t="n"/>
      <c r="AT3675" s="418" t="n"/>
    </row>
    <row r="3676">
      <c r="A3676" s="417" t="n">
        <v>3667</v>
      </c>
      <c r="B3676" s="418" t="inlineStr"/>
      <c r="C3676" s="418" t="inlineStr">
        <is>
          <t>កំពង់ផែស្វយ័តភ្នំពេញ "ក.ស.ភ"</t>
        </is>
      </c>
      <c r="D3676" s="418" t="inlineStr">
        <is>
          <t>L001-100044999</t>
        </is>
      </c>
      <c r="E3676" s="418" t="inlineStr">
        <is>
          <t>INV20201154798</t>
        </is>
      </c>
      <c r="F3676" s="419" t="n">
        <v>44158</v>
      </c>
      <c r="G3676" s="420" t="n">
        <v>57952</v>
      </c>
      <c r="H3676" s="418" t="n"/>
      <c r="I3676" s="455" t="n">
        <v>57952</v>
      </c>
      <c r="J3676" s="418">
        <f>IF(L3676&lt;&gt;"",L3676,K3676)</f>
        <v/>
      </c>
      <c r="K3676" s="418">
        <f>IF(AND(T3676=TRUE, U3676=TRUE, V3676=TRUE), IF(W3676&lt;-0.05, "អនុញ្ញាត (អ្នកផ្គត់ផ្គង់ប្រកាសខ្វះ)", "បានប្រកាស (អនុញ្ញាត)"), IF(AND(T3676=FALSE, U3676=FALSE, V3676=FALSE), "ព្យួរទុក (មិនមានទិន្នន័យ)", "ប្រកាសខុស (ព្យួរទុក)"))</f>
        <v/>
      </c>
      <c r="L3676" s="418" t="inlineStr"/>
      <c r="M3676" s="418" t="inlineStr"/>
      <c r="N3676" s="455" t="n"/>
      <c r="O3676" s="455">
        <f>IF(W3676&lt;0,AI3676,I3676)</f>
        <v/>
      </c>
      <c r="P3676" s="455">
        <f>I3676-O3676</f>
        <v/>
      </c>
      <c r="Q3676" s="418" t="n"/>
      <c r="R3676" s="418" t="inlineStr">
        <is>
          <t>INV20201154798</t>
        </is>
      </c>
      <c r="S3676" s="418" t="inlineStr"/>
      <c r="T3676" s="418">
        <f>R3676=S3676</f>
        <v/>
      </c>
      <c r="U3676" s="418">
        <f>AND(MONTH(F3676)=MONTH(Y3676), YEAR(F3676)=YEAR(Y3676))</f>
        <v/>
      </c>
      <c r="V3676" s="418">
        <f>AND(AC3676&lt;&gt;"", 'Company information'!D$4&lt;&gt;"", RIGHT(SUBSTITUTE(AC3676,"-",""),9)=RIGHT(SUBSTITUTE('Company information'!D$4,"-",""),9))</f>
        <v/>
      </c>
      <c r="W3676" s="418">
        <f>AI3676-I3676</f>
        <v/>
      </c>
      <c r="X3676" s="455" t="n"/>
      <c r="Y3676" s="417" t="n"/>
      <c r="Z3676" s="418" t="n"/>
      <c r="AA3676" s="418" t="n"/>
      <c r="AB3676" s="418" t="n"/>
      <c r="AC3676" s="418" t="n"/>
      <c r="AD3676" s="418" t="n"/>
      <c r="AE3676" s="455" t="n"/>
      <c r="AF3676" s="455" t="n"/>
      <c r="AG3676" s="455" t="n"/>
      <c r="AH3676" s="455" t="n"/>
      <c r="AI3676" s="455" t="n"/>
      <c r="AJ3676" s="455" t="n"/>
      <c r="AK3676" s="455" t="n"/>
      <c r="AL3676" s="455" t="n"/>
      <c r="AM3676" s="455" t="n"/>
      <c r="AN3676" s="455" t="n"/>
      <c r="AO3676" s="455" t="n"/>
      <c r="AP3676" s="455" t="n"/>
      <c r="AQ3676" s="455" t="n"/>
      <c r="AR3676" s="418" t="n"/>
      <c r="AS3676" s="418" t="n"/>
      <c r="AT3676" s="418" t="n"/>
    </row>
    <row r="3677">
      <c r="A3677" s="417" t="n">
        <v>3668</v>
      </c>
      <c r="B3677" s="418" t="inlineStr"/>
      <c r="C3677" s="418" t="inlineStr">
        <is>
          <t>ឆាយ ដា ឡូយីស្ទីក</t>
        </is>
      </c>
      <c r="D3677" s="418" t="inlineStr">
        <is>
          <t>L001-100063098</t>
        </is>
      </c>
      <c r="E3677" s="418" t="inlineStr">
        <is>
          <t>2011010396</t>
        </is>
      </c>
      <c r="F3677" s="419" t="n">
        <v>44158</v>
      </c>
      <c r="G3677" s="420" t="n">
        <v>191970</v>
      </c>
      <c r="H3677" s="418" t="n"/>
      <c r="I3677" s="455" t="n">
        <v>191970</v>
      </c>
      <c r="J3677" s="418">
        <f>IF(L3677&lt;&gt;"",L3677,K3677)</f>
        <v/>
      </c>
      <c r="K3677" s="418">
        <f>IF(AND(T3677=TRUE, U3677=TRUE, V3677=TRUE), IF(W3677&lt;-0.05, "អនុញ្ញាត (អ្នកផ្គត់ផ្គង់ប្រកាសខ្វះ)", "បានប្រកាស (អនុញ្ញាត)"), IF(AND(T3677=FALSE, U3677=FALSE, V3677=FALSE), "ព្យួរទុក (មិនមានទិន្នន័យ)", "ប្រកាសខុស (ព្យួរទុក)"))</f>
        <v/>
      </c>
      <c r="L3677" s="418" t="inlineStr"/>
      <c r="M3677" s="418" t="inlineStr"/>
      <c r="N3677" s="455" t="n"/>
      <c r="O3677" s="455">
        <f>IF(W3677&lt;0,AI3677,I3677)</f>
        <v/>
      </c>
      <c r="P3677" s="455">
        <f>I3677-O3677</f>
        <v/>
      </c>
      <c r="Q3677" s="418" t="n"/>
      <c r="R3677" s="418" t="inlineStr">
        <is>
          <t>2011010396</t>
        </is>
      </c>
      <c r="S3677" s="418" t="inlineStr"/>
      <c r="T3677" s="418">
        <f>R3677=S3677</f>
        <v/>
      </c>
      <c r="U3677" s="418">
        <f>AND(MONTH(F3677)=MONTH(Y3677), YEAR(F3677)=YEAR(Y3677))</f>
        <v/>
      </c>
      <c r="V3677" s="418">
        <f>AND(AC3677&lt;&gt;"", 'Company information'!D$4&lt;&gt;"", RIGHT(SUBSTITUTE(AC3677,"-",""),9)=RIGHT(SUBSTITUTE('Company information'!D$4,"-",""),9))</f>
        <v/>
      </c>
      <c r="W3677" s="418">
        <f>AI3677-I3677</f>
        <v/>
      </c>
      <c r="X3677" s="455" t="n"/>
      <c r="Y3677" s="417" t="n"/>
      <c r="Z3677" s="418" t="n"/>
      <c r="AA3677" s="418" t="n"/>
      <c r="AB3677" s="418" t="n"/>
      <c r="AC3677" s="418" t="n"/>
      <c r="AD3677" s="418" t="n"/>
      <c r="AE3677" s="455" t="n"/>
      <c r="AF3677" s="455" t="n"/>
      <c r="AG3677" s="455" t="n"/>
      <c r="AH3677" s="455" t="n"/>
      <c r="AI3677" s="455" t="n"/>
      <c r="AJ3677" s="455" t="n"/>
      <c r="AK3677" s="455" t="n"/>
      <c r="AL3677" s="455" t="n"/>
      <c r="AM3677" s="455" t="n"/>
      <c r="AN3677" s="455" t="n"/>
      <c r="AO3677" s="455" t="n"/>
      <c r="AP3677" s="455" t="n"/>
      <c r="AQ3677" s="455" t="n"/>
      <c r="AR3677" s="418" t="n"/>
      <c r="AS3677" s="418" t="n"/>
      <c r="AT3677" s="418" t="n"/>
    </row>
    <row r="3678">
      <c r="A3678" s="417" t="n">
        <v>3669</v>
      </c>
      <c r="B3678" s="418" t="inlineStr"/>
      <c r="C3678" s="418" t="inlineStr">
        <is>
          <t>ឆាយ ដា ឡូយីស្ទីក</t>
        </is>
      </c>
      <c r="D3678" s="418" t="inlineStr">
        <is>
          <t>L001-100063098</t>
        </is>
      </c>
      <c r="E3678" s="418" t="inlineStr">
        <is>
          <t>2011010403</t>
        </is>
      </c>
      <c r="F3678" s="419" t="n">
        <v>44158</v>
      </c>
      <c r="G3678" s="420" t="n">
        <v>305370</v>
      </c>
      <c r="H3678" s="418" t="n"/>
      <c r="I3678" s="455" t="n">
        <v>305370</v>
      </c>
      <c r="J3678" s="418">
        <f>IF(L3678&lt;&gt;"",L3678,K3678)</f>
        <v/>
      </c>
      <c r="K3678" s="418">
        <f>IF(AND(T3678=TRUE, U3678=TRUE, V3678=TRUE), IF(W3678&lt;-0.05, "អនុញ្ញាត (អ្នកផ្គត់ផ្គង់ប្រកាសខ្វះ)", "បានប្រកាស (អនុញ្ញាត)"), IF(AND(T3678=FALSE, U3678=FALSE, V3678=FALSE), "ព្យួរទុក (មិនមានទិន្នន័យ)", "ប្រកាសខុស (ព្យួរទុក)"))</f>
        <v/>
      </c>
      <c r="L3678" s="418" t="inlineStr"/>
      <c r="M3678" s="418" t="inlineStr"/>
      <c r="N3678" s="455" t="n"/>
      <c r="O3678" s="455">
        <f>IF(W3678&lt;0,AI3678,I3678)</f>
        <v/>
      </c>
      <c r="P3678" s="455">
        <f>I3678-O3678</f>
        <v/>
      </c>
      <c r="Q3678" s="418" t="n"/>
      <c r="R3678" s="418" t="inlineStr">
        <is>
          <t>2011010403</t>
        </is>
      </c>
      <c r="S3678" s="418" t="inlineStr"/>
      <c r="T3678" s="418">
        <f>R3678=S3678</f>
        <v/>
      </c>
      <c r="U3678" s="418">
        <f>AND(MONTH(F3678)=MONTH(Y3678), YEAR(F3678)=YEAR(Y3678))</f>
        <v/>
      </c>
      <c r="V3678" s="418">
        <f>AND(AC3678&lt;&gt;"", 'Company information'!D$4&lt;&gt;"", RIGHT(SUBSTITUTE(AC3678,"-",""),9)=RIGHT(SUBSTITUTE('Company information'!D$4,"-",""),9))</f>
        <v/>
      </c>
      <c r="W3678" s="418">
        <f>AI3678-I3678</f>
        <v/>
      </c>
      <c r="X3678" s="455" t="n"/>
      <c r="Y3678" s="417" t="n"/>
      <c r="Z3678" s="418" t="n"/>
      <c r="AA3678" s="418" t="n"/>
      <c r="AB3678" s="418" t="n"/>
      <c r="AC3678" s="418" t="n"/>
      <c r="AD3678" s="418" t="n"/>
      <c r="AE3678" s="455" t="n"/>
      <c r="AF3678" s="455" t="n"/>
      <c r="AG3678" s="455" t="n"/>
      <c r="AH3678" s="455" t="n"/>
      <c r="AI3678" s="455" t="n"/>
      <c r="AJ3678" s="455" t="n"/>
      <c r="AK3678" s="455" t="n"/>
      <c r="AL3678" s="455" t="n"/>
      <c r="AM3678" s="455" t="n"/>
      <c r="AN3678" s="455" t="n"/>
      <c r="AO3678" s="455" t="n"/>
      <c r="AP3678" s="455" t="n"/>
      <c r="AQ3678" s="455" t="n"/>
      <c r="AR3678" s="418" t="n"/>
      <c r="AS3678" s="418" t="n"/>
      <c r="AT3678" s="418" t="n"/>
    </row>
    <row r="3679">
      <c r="A3679" s="417" t="n">
        <v>3670</v>
      </c>
      <c r="B3679" s="418" t="inlineStr"/>
      <c r="C3679" s="418" t="inlineStr">
        <is>
          <t>ឆាយ ដា ឡូយីស្ទីក</t>
        </is>
      </c>
      <c r="D3679" s="418" t="inlineStr">
        <is>
          <t>L001-100063098</t>
        </is>
      </c>
      <c r="E3679" s="418" t="inlineStr">
        <is>
          <t>2011010399</t>
        </is>
      </c>
      <c r="F3679" s="419" t="n">
        <v>44158</v>
      </c>
      <c r="G3679" s="420" t="n">
        <v>305370</v>
      </c>
      <c r="H3679" s="418" t="n"/>
      <c r="I3679" s="455" t="n">
        <v>305370</v>
      </c>
      <c r="J3679" s="418">
        <f>IF(L3679&lt;&gt;"",L3679,K3679)</f>
        <v/>
      </c>
      <c r="K3679" s="418">
        <f>IF(AND(T3679=TRUE, U3679=TRUE, V3679=TRUE), IF(W3679&lt;-0.05, "អនុញ្ញាត (អ្នកផ្គត់ផ្គង់ប្រកាសខ្វះ)", "បានប្រកាស (អនុញ្ញាត)"), IF(AND(T3679=FALSE, U3679=FALSE, V3679=FALSE), "ព្យួរទុក (មិនមានទិន្នន័យ)", "ប្រកាសខុស (ព្យួរទុក)"))</f>
        <v/>
      </c>
      <c r="L3679" s="418" t="inlineStr"/>
      <c r="M3679" s="418" t="inlineStr"/>
      <c r="N3679" s="455" t="n"/>
      <c r="O3679" s="455">
        <f>IF(W3679&lt;0,AI3679,I3679)</f>
        <v/>
      </c>
      <c r="P3679" s="455">
        <f>I3679-O3679</f>
        <v/>
      </c>
      <c r="Q3679" s="418" t="n"/>
      <c r="R3679" s="418" t="inlineStr">
        <is>
          <t>2011010399</t>
        </is>
      </c>
      <c r="S3679" s="418" t="inlineStr"/>
      <c r="T3679" s="418">
        <f>R3679=S3679</f>
        <v/>
      </c>
      <c r="U3679" s="418">
        <f>AND(MONTH(F3679)=MONTH(Y3679), YEAR(F3679)=YEAR(Y3679))</f>
        <v/>
      </c>
      <c r="V3679" s="418">
        <f>AND(AC3679&lt;&gt;"", 'Company information'!D$4&lt;&gt;"", RIGHT(SUBSTITUTE(AC3679,"-",""),9)=RIGHT(SUBSTITUTE('Company information'!D$4,"-",""),9))</f>
        <v/>
      </c>
      <c r="W3679" s="418">
        <f>AI3679-I3679</f>
        <v/>
      </c>
      <c r="X3679" s="455" t="n"/>
      <c r="Y3679" s="417" t="n"/>
      <c r="Z3679" s="418" t="n"/>
      <c r="AA3679" s="418" t="n"/>
      <c r="AB3679" s="418" t="n"/>
      <c r="AC3679" s="418" t="n"/>
      <c r="AD3679" s="418" t="n"/>
      <c r="AE3679" s="455" t="n"/>
      <c r="AF3679" s="455" t="n"/>
      <c r="AG3679" s="455" t="n"/>
      <c r="AH3679" s="455" t="n"/>
      <c r="AI3679" s="455" t="n"/>
      <c r="AJ3679" s="455" t="n"/>
      <c r="AK3679" s="455" t="n"/>
      <c r="AL3679" s="455" t="n"/>
      <c r="AM3679" s="455" t="n"/>
      <c r="AN3679" s="455" t="n"/>
      <c r="AO3679" s="455" t="n"/>
      <c r="AP3679" s="455" t="n"/>
      <c r="AQ3679" s="455" t="n"/>
      <c r="AR3679" s="418" t="n"/>
      <c r="AS3679" s="418" t="n"/>
      <c r="AT3679" s="418" t="n"/>
    </row>
    <row r="3680">
      <c r="A3680" s="417" t="n">
        <v>3671</v>
      </c>
      <c r="B3680" s="418" t="inlineStr"/>
      <c r="C3680" s="418" t="inlineStr">
        <is>
          <t>ប្យួរ៉ូ វេរីតាស (ខេមបូឌា) លីមីធីត</t>
        </is>
      </c>
      <c r="D3680" s="418" t="inlineStr">
        <is>
          <t>L001-107024462</t>
        </is>
      </c>
      <c r="E3680" s="418" t="inlineStr">
        <is>
          <t>59009062</t>
        </is>
      </c>
      <c r="F3680" s="419" t="n">
        <v>44155</v>
      </c>
      <c r="G3680" s="420" t="n">
        <v>60780</v>
      </c>
      <c r="H3680" s="418" t="n"/>
      <c r="I3680" s="455" t="n">
        <v>60780</v>
      </c>
      <c r="J3680" s="418">
        <f>IF(L3680&lt;&gt;"",L3680,K3680)</f>
        <v/>
      </c>
      <c r="K3680" s="418">
        <f>IF(AND(T3680=TRUE, U3680=TRUE, V3680=TRUE), IF(W3680&lt;-0.05, "អនុញ្ញាត (អ្នកផ្គត់ផ្គង់ប្រកាសខ្វះ)", "បានប្រកាស (អនុញ្ញាត)"), IF(AND(T3680=FALSE, U3680=FALSE, V3680=FALSE), "ព្យួរទុក (មិនមានទិន្នន័យ)", "ប្រកាសខុស (ព្យួរទុក)"))</f>
        <v/>
      </c>
      <c r="L3680" s="418" t="inlineStr"/>
      <c r="M3680" s="418" t="inlineStr"/>
      <c r="N3680" s="455" t="n"/>
      <c r="O3680" s="455">
        <f>IF(W3680&lt;0,AI3680,I3680)</f>
        <v/>
      </c>
      <c r="P3680" s="455">
        <f>I3680-O3680</f>
        <v/>
      </c>
      <c r="Q3680" s="418" t="n"/>
      <c r="R3680" s="418" t="inlineStr">
        <is>
          <t>59009062</t>
        </is>
      </c>
      <c r="S3680" s="418" t="inlineStr"/>
      <c r="T3680" s="418">
        <f>R3680=S3680</f>
        <v/>
      </c>
      <c r="U3680" s="418">
        <f>AND(MONTH(F3680)=MONTH(Y3680), YEAR(F3680)=YEAR(Y3680))</f>
        <v/>
      </c>
      <c r="V3680" s="418">
        <f>AND(AC3680&lt;&gt;"", 'Company information'!D$4&lt;&gt;"", RIGHT(SUBSTITUTE(AC3680,"-",""),9)=RIGHT(SUBSTITUTE('Company information'!D$4,"-",""),9))</f>
        <v/>
      </c>
      <c r="W3680" s="418">
        <f>AI3680-I3680</f>
        <v/>
      </c>
      <c r="X3680" s="455" t="n"/>
      <c r="Y3680" s="417" t="n"/>
      <c r="Z3680" s="418" t="n"/>
      <c r="AA3680" s="418" t="n"/>
      <c r="AB3680" s="418" t="n"/>
      <c r="AC3680" s="418" t="n"/>
      <c r="AD3680" s="418" t="n"/>
      <c r="AE3680" s="455" t="n"/>
      <c r="AF3680" s="455" t="n"/>
      <c r="AG3680" s="455" t="n"/>
      <c r="AH3680" s="455" t="n"/>
      <c r="AI3680" s="455" t="n"/>
      <c r="AJ3680" s="455" t="n"/>
      <c r="AK3680" s="455" t="n"/>
      <c r="AL3680" s="455" t="n"/>
      <c r="AM3680" s="455" t="n"/>
      <c r="AN3680" s="455" t="n"/>
      <c r="AO3680" s="455" t="n"/>
      <c r="AP3680" s="455" t="n"/>
      <c r="AQ3680" s="455" t="n"/>
      <c r="AR3680" s="418" t="n"/>
      <c r="AS3680" s="418" t="n"/>
      <c r="AT3680" s="418" t="n"/>
    </row>
    <row r="3681">
      <c r="A3681" s="417" t="n">
        <v>3672</v>
      </c>
      <c r="B3681" s="418" t="inlineStr"/>
      <c r="C3681" s="418" t="inlineStr">
        <is>
          <t>កំពង់ផែស្វយ័តភ្នំពេញ "ក.ស.ភ"</t>
        </is>
      </c>
      <c r="D3681" s="418" t="inlineStr">
        <is>
          <t>L001-100044999</t>
        </is>
      </c>
      <c r="E3681" s="418" t="inlineStr">
        <is>
          <t>INV20201154244</t>
        </is>
      </c>
      <c r="F3681" s="419" t="n">
        <v>44155</v>
      </c>
      <c r="G3681" s="420" t="n">
        <v>19339</v>
      </c>
      <c r="H3681" s="418" t="n"/>
      <c r="I3681" s="455" t="n">
        <v>19339</v>
      </c>
      <c r="J3681" s="418">
        <f>IF(L3681&lt;&gt;"",L3681,K3681)</f>
        <v/>
      </c>
      <c r="K3681" s="418">
        <f>IF(AND(T3681=TRUE, U3681=TRUE, V3681=TRUE), IF(W3681&lt;-0.05, "អនុញ្ញាត (អ្នកផ្គត់ផ្គង់ប្រកាសខ្វះ)", "បានប្រកាស (អនុញ្ញាត)"), IF(AND(T3681=FALSE, U3681=FALSE, V3681=FALSE), "ព្យួរទុក (មិនមានទិន្នន័យ)", "ប្រកាសខុស (ព្យួរទុក)"))</f>
        <v/>
      </c>
      <c r="L3681" s="418" t="inlineStr"/>
      <c r="M3681" s="418" t="inlineStr"/>
      <c r="N3681" s="455" t="n"/>
      <c r="O3681" s="455">
        <f>IF(W3681&lt;0,AI3681,I3681)</f>
        <v/>
      </c>
      <c r="P3681" s="455">
        <f>I3681-O3681</f>
        <v/>
      </c>
      <c r="Q3681" s="418" t="n"/>
      <c r="R3681" s="418" t="inlineStr">
        <is>
          <t>INV20201154244</t>
        </is>
      </c>
      <c r="S3681" s="418" t="inlineStr"/>
      <c r="T3681" s="418">
        <f>R3681=S3681</f>
        <v/>
      </c>
      <c r="U3681" s="418">
        <f>AND(MONTH(F3681)=MONTH(Y3681), YEAR(F3681)=YEAR(Y3681))</f>
        <v/>
      </c>
      <c r="V3681" s="418">
        <f>AND(AC3681&lt;&gt;"", 'Company information'!D$4&lt;&gt;"", RIGHT(SUBSTITUTE(AC3681,"-",""),9)=RIGHT(SUBSTITUTE('Company information'!D$4,"-",""),9))</f>
        <v/>
      </c>
      <c r="W3681" s="418">
        <f>AI3681-I3681</f>
        <v/>
      </c>
      <c r="X3681" s="455" t="n"/>
      <c r="Y3681" s="417" t="n"/>
      <c r="Z3681" s="418" t="n"/>
      <c r="AA3681" s="418" t="n"/>
      <c r="AB3681" s="418" t="n"/>
      <c r="AC3681" s="418" t="n"/>
      <c r="AD3681" s="418" t="n"/>
      <c r="AE3681" s="455" t="n"/>
      <c r="AF3681" s="455" t="n"/>
      <c r="AG3681" s="455" t="n"/>
      <c r="AH3681" s="455" t="n"/>
      <c r="AI3681" s="455" t="n"/>
      <c r="AJ3681" s="455" t="n"/>
      <c r="AK3681" s="455" t="n"/>
      <c r="AL3681" s="455" t="n"/>
      <c r="AM3681" s="455" t="n"/>
      <c r="AN3681" s="455" t="n"/>
      <c r="AO3681" s="455" t="n"/>
      <c r="AP3681" s="455" t="n"/>
      <c r="AQ3681" s="455" t="n"/>
      <c r="AR3681" s="418" t="n"/>
      <c r="AS3681" s="418" t="n"/>
      <c r="AT3681" s="418" t="n"/>
    </row>
    <row r="3682">
      <c r="A3682" s="417" t="n">
        <v>3673</v>
      </c>
      <c r="B3682" s="418" t="inlineStr"/>
      <c r="C3682" s="418" t="inlineStr">
        <is>
          <t>អ៊ិចស្ពែឌីធ័រ ខេមបូឌា អិលធីឌី</t>
        </is>
      </c>
      <c r="D3682" s="418" t="inlineStr">
        <is>
          <t>L001-100045898</t>
        </is>
      </c>
      <c r="E3682" s="418" t="inlineStr">
        <is>
          <t>TI-0187245</t>
        </is>
      </c>
      <c r="F3682" s="419" t="n">
        <v>44154</v>
      </c>
      <c r="G3682" s="420" t="n">
        <v>181169</v>
      </c>
      <c r="H3682" s="418" t="n"/>
      <c r="I3682" s="455" t="n">
        <v>181169</v>
      </c>
      <c r="J3682" s="418">
        <f>IF(L3682&lt;&gt;"",L3682,K3682)</f>
        <v/>
      </c>
      <c r="K3682" s="418">
        <f>IF(AND(T3682=TRUE, U3682=TRUE, V3682=TRUE), IF(W3682&lt;-0.05, "អនុញ្ញាត (អ្នកផ្គត់ផ្គង់ប្រកាសខ្វះ)", "បានប្រកាស (អនុញ្ញាត)"), IF(AND(T3682=FALSE, U3682=FALSE, V3682=FALSE), "ព្យួរទុក (មិនមានទិន្នន័យ)", "ប្រកាសខុស (ព្យួរទុក)"))</f>
        <v/>
      </c>
      <c r="L3682" s="418" t="inlineStr"/>
      <c r="M3682" s="418" t="inlineStr"/>
      <c r="N3682" s="455" t="n"/>
      <c r="O3682" s="455">
        <f>IF(W3682&lt;0,AI3682,I3682)</f>
        <v/>
      </c>
      <c r="P3682" s="455">
        <f>I3682-O3682</f>
        <v/>
      </c>
      <c r="Q3682" s="418" t="n"/>
      <c r="R3682" s="418" t="inlineStr">
        <is>
          <t>TI-0187245</t>
        </is>
      </c>
      <c r="S3682" s="418" t="inlineStr"/>
      <c r="T3682" s="418">
        <f>R3682=S3682</f>
        <v/>
      </c>
      <c r="U3682" s="418">
        <f>AND(MONTH(F3682)=MONTH(Y3682), YEAR(F3682)=YEAR(Y3682))</f>
        <v/>
      </c>
      <c r="V3682" s="418">
        <f>AND(AC3682&lt;&gt;"", 'Company information'!D$4&lt;&gt;"", RIGHT(SUBSTITUTE(AC3682,"-",""),9)=RIGHT(SUBSTITUTE('Company information'!D$4,"-",""),9))</f>
        <v/>
      </c>
      <c r="W3682" s="418">
        <f>AI3682-I3682</f>
        <v/>
      </c>
      <c r="X3682" s="455" t="n"/>
      <c r="Y3682" s="417" t="n"/>
      <c r="Z3682" s="418" t="n"/>
      <c r="AA3682" s="418" t="n"/>
      <c r="AB3682" s="418" t="n"/>
      <c r="AC3682" s="418" t="n"/>
      <c r="AD3682" s="418" t="n"/>
      <c r="AE3682" s="455" t="n"/>
      <c r="AF3682" s="455" t="n"/>
      <c r="AG3682" s="455" t="n"/>
      <c r="AH3682" s="455" t="n"/>
      <c r="AI3682" s="455" t="n"/>
      <c r="AJ3682" s="455" t="n"/>
      <c r="AK3682" s="455" t="n"/>
      <c r="AL3682" s="455" t="n"/>
      <c r="AM3682" s="455" t="n"/>
      <c r="AN3682" s="455" t="n"/>
      <c r="AO3682" s="455" t="n"/>
      <c r="AP3682" s="455" t="n"/>
      <c r="AQ3682" s="455" t="n"/>
      <c r="AR3682" s="418" t="n"/>
      <c r="AS3682" s="418" t="n"/>
      <c r="AT3682" s="418" t="n"/>
    </row>
    <row r="3683">
      <c r="A3683" s="417" t="n">
        <v>3674</v>
      </c>
      <c r="B3683" s="418" t="inlineStr"/>
      <c r="C3683" s="418" t="inlineStr">
        <is>
          <t>អ៊ិចស្ពែឌីធ័រ ខេមបូឌា អិលធីឌី</t>
        </is>
      </c>
      <c r="D3683" s="418" t="inlineStr">
        <is>
          <t>L001-100045898</t>
        </is>
      </c>
      <c r="E3683" s="418" t="inlineStr">
        <is>
          <t>TI-0187244</t>
        </is>
      </c>
      <c r="F3683" s="419" t="n">
        <v>44154</v>
      </c>
      <c r="G3683" s="420" t="n">
        <v>372471</v>
      </c>
      <c r="H3683" s="418" t="n"/>
      <c r="I3683" s="455" t="n">
        <v>372471</v>
      </c>
      <c r="J3683" s="418">
        <f>IF(L3683&lt;&gt;"",L3683,K3683)</f>
        <v/>
      </c>
      <c r="K3683" s="418">
        <f>IF(AND(T3683=TRUE, U3683=TRUE, V3683=TRUE), IF(W3683&lt;-0.05, "អនុញ្ញាត (អ្នកផ្គត់ផ្គង់ប្រកាសខ្វះ)", "បានប្រកាស (អនុញ្ញាត)"), IF(AND(T3683=FALSE, U3683=FALSE, V3683=FALSE), "ព្យួរទុក (មិនមានទិន្នន័យ)", "ប្រកាសខុស (ព្យួរទុក)"))</f>
        <v/>
      </c>
      <c r="L3683" s="418" t="inlineStr"/>
      <c r="M3683" s="418" t="inlineStr"/>
      <c r="N3683" s="455" t="n"/>
      <c r="O3683" s="455">
        <f>IF(W3683&lt;0,AI3683,I3683)</f>
        <v/>
      </c>
      <c r="P3683" s="455">
        <f>I3683-O3683</f>
        <v/>
      </c>
      <c r="Q3683" s="418" t="n"/>
      <c r="R3683" s="418" t="inlineStr">
        <is>
          <t>TI-0187244</t>
        </is>
      </c>
      <c r="S3683" s="418" t="inlineStr"/>
      <c r="T3683" s="418">
        <f>R3683=S3683</f>
        <v/>
      </c>
      <c r="U3683" s="418">
        <f>AND(MONTH(F3683)=MONTH(Y3683), YEAR(F3683)=YEAR(Y3683))</f>
        <v/>
      </c>
      <c r="V3683" s="418">
        <f>AND(AC3683&lt;&gt;"", 'Company information'!D$4&lt;&gt;"", RIGHT(SUBSTITUTE(AC3683,"-",""),9)=RIGHT(SUBSTITUTE('Company information'!D$4,"-",""),9))</f>
        <v/>
      </c>
      <c r="W3683" s="418">
        <f>AI3683-I3683</f>
        <v/>
      </c>
      <c r="X3683" s="455" t="n"/>
      <c r="Y3683" s="417" t="n"/>
      <c r="Z3683" s="418" t="n"/>
      <c r="AA3683" s="418" t="n"/>
      <c r="AB3683" s="418" t="n"/>
      <c r="AC3683" s="418" t="n"/>
      <c r="AD3683" s="418" t="n"/>
      <c r="AE3683" s="455" t="n"/>
      <c r="AF3683" s="455" t="n"/>
      <c r="AG3683" s="455" t="n"/>
      <c r="AH3683" s="455" t="n"/>
      <c r="AI3683" s="455" t="n"/>
      <c r="AJ3683" s="455" t="n"/>
      <c r="AK3683" s="455" t="n"/>
      <c r="AL3683" s="455" t="n"/>
      <c r="AM3683" s="455" t="n"/>
      <c r="AN3683" s="455" t="n"/>
      <c r="AO3683" s="455" t="n"/>
      <c r="AP3683" s="455" t="n"/>
      <c r="AQ3683" s="455" t="n"/>
      <c r="AR3683" s="418" t="n"/>
      <c r="AS3683" s="418" t="n"/>
      <c r="AT3683" s="418" t="n"/>
    </row>
    <row r="3684">
      <c r="A3684" s="417" t="n">
        <v>3675</v>
      </c>
      <c r="B3684" s="418" t="inlineStr"/>
      <c r="C3684" s="418" t="inlineStr">
        <is>
          <t>ប្យួរ៉ូ វេរីតាស (ខេមបូឌា) លីមីធីត</t>
        </is>
      </c>
      <c r="D3684" s="418" t="inlineStr">
        <is>
          <t>L001-107024462</t>
        </is>
      </c>
      <c r="E3684" s="418" t="inlineStr">
        <is>
          <t>59009029</t>
        </is>
      </c>
      <c r="F3684" s="419" t="n">
        <v>44153</v>
      </c>
      <c r="G3684" s="420" t="n">
        <v>60795</v>
      </c>
      <c r="H3684" s="418" t="n"/>
      <c r="I3684" s="455" t="n">
        <v>60795</v>
      </c>
      <c r="J3684" s="418">
        <f>IF(L3684&lt;&gt;"",L3684,K3684)</f>
        <v/>
      </c>
      <c r="K3684" s="418">
        <f>IF(AND(T3684=TRUE, U3684=TRUE, V3684=TRUE), IF(W3684&lt;-0.05, "អនុញ្ញាត (អ្នកផ្គត់ផ្គង់ប្រកាសខ្វះ)", "បានប្រកាស (អនុញ្ញាត)"), IF(AND(T3684=FALSE, U3684=FALSE, V3684=FALSE), "ព្យួរទុក (មិនមានទិន្នន័យ)", "ប្រកាសខុស (ព្យួរទុក)"))</f>
        <v/>
      </c>
      <c r="L3684" s="418" t="inlineStr"/>
      <c r="M3684" s="418" t="inlineStr"/>
      <c r="N3684" s="455" t="n"/>
      <c r="O3684" s="455">
        <f>IF(W3684&lt;0,AI3684,I3684)</f>
        <v/>
      </c>
      <c r="P3684" s="455">
        <f>I3684-O3684</f>
        <v/>
      </c>
      <c r="Q3684" s="418" t="n"/>
      <c r="R3684" s="418" t="inlineStr">
        <is>
          <t>59009029</t>
        </is>
      </c>
      <c r="S3684" s="418" t="inlineStr"/>
      <c r="T3684" s="418">
        <f>R3684=S3684</f>
        <v/>
      </c>
      <c r="U3684" s="418">
        <f>AND(MONTH(F3684)=MONTH(Y3684), YEAR(F3684)=YEAR(Y3684))</f>
        <v/>
      </c>
      <c r="V3684" s="418">
        <f>AND(AC3684&lt;&gt;"", 'Company information'!D$4&lt;&gt;"", RIGHT(SUBSTITUTE(AC3684,"-",""),9)=RIGHT(SUBSTITUTE('Company information'!D$4,"-",""),9))</f>
        <v/>
      </c>
      <c r="W3684" s="418">
        <f>AI3684-I3684</f>
        <v/>
      </c>
      <c r="X3684" s="455" t="n"/>
      <c r="Y3684" s="417" t="n"/>
      <c r="Z3684" s="418" t="n"/>
      <c r="AA3684" s="418" t="n"/>
      <c r="AB3684" s="418" t="n"/>
      <c r="AC3684" s="418" t="n"/>
      <c r="AD3684" s="418" t="n"/>
      <c r="AE3684" s="455" t="n"/>
      <c r="AF3684" s="455" t="n"/>
      <c r="AG3684" s="455" t="n"/>
      <c r="AH3684" s="455" t="n"/>
      <c r="AI3684" s="455" t="n"/>
      <c r="AJ3684" s="455" t="n"/>
      <c r="AK3684" s="455" t="n"/>
      <c r="AL3684" s="455" t="n"/>
      <c r="AM3684" s="455" t="n"/>
      <c r="AN3684" s="455" t="n"/>
      <c r="AO3684" s="455" t="n"/>
      <c r="AP3684" s="455" t="n"/>
      <c r="AQ3684" s="455" t="n"/>
      <c r="AR3684" s="418" t="n"/>
      <c r="AS3684" s="418" t="n"/>
      <c r="AT3684" s="418" t="n"/>
    </row>
    <row r="3685">
      <c r="A3685" s="417" t="n">
        <v>3676</v>
      </c>
      <c r="B3685" s="418" t="inlineStr"/>
      <c r="C3685" s="418" t="inlineStr">
        <is>
          <t>ស៊ីងហ្គាពួរ កាតុង (ខេមបូឌា)</t>
        </is>
      </c>
      <c r="D3685" s="418" t="inlineStr">
        <is>
          <t>L001-100121322</t>
        </is>
      </c>
      <c r="E3685" s="418" t="inlineStr">
        <is>
          <t>V0014848</t>
        </is>
      </c>
      <c r="F3685" s="419" t="n">
        <v>44153</v>
      </c>
      <c r="G3685" s="420" t="n">
        <v>581200</v>
      </c>
      <c r="H3685" s="418" t="n"/>
      <c r="I3685" s="455" t="n">
        <v>581200</v>
      </c>
      <c r="J3685" s="418">
        <f>IF(L3685&lt;&gt;"",L3685,K3685)</f>
        <v/>
      </c>
      <c r="K3685" s="418">
        <f>IF(AND(T3685=TRUE, U3685=TRUE, V3685=TRUE), IF(W3685&lt;-0.05, "អនុញ្ញាត (អ្នកផ្គត់ផ្គង់ប្រកាសខ្វះ)", "បានប្រកាស (អនុញ្ញាត)"), IF(AND(T3685=FALSE, U3685=FALSE, V3685=FALSE), "ព្យួរទុក (មិនមានទិន្នន័យ)", "ប្រកាសខុស (ព្យួរទុក)"))</f>
        <v/>
      </c>
      <c r="L3685" s="418" t="inlineStr"/>
      <c r="M3685" s="418" t="inlineStr"/>
      <c r="N3685" s="455" t="n"/>
      <c r="O3685" s="455">
        <f>IF(W3685&lt;0,AI3685,I3685)</f>
        <v/>
      </c>
      <c r="P3685" s="455">
        <f>I3685-O3685</f>
        <v/>
      </c>
      <c r="Q3685" s="418" t="n"/>
      <c r="R3685" s="418" t="inlineStr">
        <is>
          <t>V0014848</t>
        </is>
      </c>
      <c r="S3685" s="418" t="inlineStr"/>
      <c r="T3685" s="418">
        <f>R3685=S3685</f>
        <v/>
      </c>
      <c r="U3685" s="418">
        <f>AND(MONTH(F3685)=MONTH(Y3685), YEAR(F3685)=YEAR(Y3685))</f>
        <v/>
      </c>
      <c r="V3685" s="418">
        <f>AND(AC3685&lt;&gt;"", 'Company information'!D$4&lt;&gt;"", RIGHT(SUBSTITUTE(AC3685,"-",""),9)=RIGHT(SUBSTITUTE('Company information'!D$4,"-",""),9))</f>
        <v/>
      </c>
      <c r="W3685" s="418">
        <f>AI3685-I3685</f>
        <v/>
      </c>
      <c r="X3685" s="455" t="n"/>
      <c r="Y3685" s="417" t="n"/>
      <c r="Z3685" s="418" t="n"/>
      <c r="AA3685" s="418" t="n"/>
      <c r="AB3685" s="418" t="n"/>
      <c r="AC3685" s="418" t="n"/>
      <c r="AD3685" s="418" t="n"/>
      <c r="AE3685" s="455" t="n"/>
      <c r="AF3685" s="455" t="n"/>
      <c r="AG3685" s="455" t="n"/>
      <c r="AH3685" s="455" t="n"/>
      <c r="AI3685" s="455" t="n"/>
      <c r="AJ3685" s="455" t="n"/>
      <c r="AK3685" s="455" t="n"/>
      <c r="AL3685" s="455" t="n"/>
      <c r="AM3685" s="455" t="n"/>
      <c r="AN3685" s="455" t="n"/>
      <c r="AO3685" s="455" t="n"/>
      <c r="AP3685" s="455" t="n"/>
      <c r="AQ3685" s="455" t="n"/>
      <c r="AR3685" s="418" t="n"/>
      <c r="AS3685" s="418" t="n"/>
      <c r="AT3685" s="418" t="n"/>
    </row>
    <row r="3686">
      <c r="A3686" s="417" t="n">
        <v>3677</v>
      </c>
      <c r="B3686" s="418" t="inlineStr"/>
      <c r="C3686" s="418" t="inlineStr">
        <is>
          <t>ស៊ីងហ្គាពួរ កាតុង (ខេមបូឌា)</t>
        </is>
      </c>
      <c r="D3686" s="418" t="inlineStr">
        <is>
          <t>L001-100121322</t>
        </is>
      </c>
      <c r="E3686" s="418" t="inlineStr">
        <is>
          <t>V0014847</t>
        </is>
      </c>
      <c r="F3686" s="419" t="n">
        <v>43841</v>
      </c>
      <c r="G3686" s="420" t="n">
        <v>571159</v>
      </c>
      <c r="H3686" s="418" t="n"/>
      <c r="I3686" s="455" t="n">
        <v>571159</v>
      </c>
      <c r="J3686" s="418">
        <f>IF(L3686&lt;&gt;"",L3686,K3686)</f>
        <v/>
      </c>
      <c r="K3686" s="418">
        <f>IF(AND(T3686=TRUE, U3686=TRUE, V3686=TRUE), IF(W3686&lt;-0.05, "អនុញ្ញាត (អ្នកផ្គត់ផ្គង់ប្រកាសខ្វះ)", "បានប្រកាស (អនុញ្ញាត)"), IF(AND(T3686=FALSE, U3686=FALSE, V3686=FALSE), "ព្យួរទុក (មិនមានទិន្នន័យ)", "ប្រកាសខុស (ព្យួរទុក)"))</f>
        <v/>
      </c>
      <c r="L3686" s="418" t="inlineStr"/>
      <c r="M3686" s="418" t="inlineStr"/>
      <c r="N3686" s="455" t="n"/>
      <c r="O3686" s="455">
        <f>IF(W3686&lt;0,AI3686,I3686)</f>
        <v/>
      </c>
      <c r="P3686" s="455">
        <f>I3686-O3686</f>
        <v/>
      </c>
      <c r="Q3686" s="418" t="n"/>
      <c r="R3686" s="418" t="inlineStr">
        <is>
          <t>V0014847</t>
        </is>
      </c>
      <c r="S3686" s="418" t="inlineStr"/>
      <c r="T3686" s="418">
        <f>R3686=S3686</f>
        <v/>
      </c>
      <c r="U3686" s="418">
        <f>AND(MONTH(F3686)=MONTH(Y3686), YEAR(F3686)=YEAR(Y3686))</f>
        <v/>
      </c>
      <c r="V3686" s="418">
        <f>AND(AC3686&lt;&gt;"", 'Company information'!D$4&lt;&gt;"", RIGHT(SUBSTITUTE(AC3686,"-",""),9)=RIGHT(SUBSTITUTE('Company information'!D$4,"-",""),9))</f>
        <v/>
      </c>
      <c r="W3686" s="418">
        <f>AI3686-I3686</f>
        <v/>
      </c>
      <c r="X3686" s="455" t="n"/>
      <c r="Y3686" s="417" t="n"/>
      <c r="Z3686" s="418" t="n"/>
      <c r="AA3686" s="418" t="n"/>
      <c r="AB3686" s="418" t="n"/>
      <c r="AC3686" s="418" t="n"/>
      <c r="AD3686" s="418" t="n"/>
      <c r="AE3686" s="455" t="n"/>
      <c r="AF3686" s="455" t="n"/>
      <c r="AG3686" s="455" t="n"/>
      <c r="AH3686" s="455" t="n"/>
      <c r="AI3686" s="455" t="n"/>
      <c r="AJ3686" s="455" t="n"/>
      <c r="AK3686" s="455" t="n"/>
      <c r="AL3686" s="455" t="n"/>
      <c r="AM3686" s="455" t="n"/>
      <c r="AN3686" s="455" t="n"/>
      <c r="AO3686" s="455" t="n"/>
      <c r="AP3686" s="455" t="n"/>
      <c r="AQ3686" s="455" t="n"/>
      <c r="AR3686" s="418" t="n"/>
      <c r="AS3686" s="418" t="n"/>
      <c r="AT3686" s="418" t="n"/>
    </row>
    <row r="3687">
      <c r="A3687" s="417" t="n">
        <v>3678</v>
      </c>
      <c r="B3687" s="418" t="inlineStr"/>
      <c r="C3687" s="418" t="inlineStr">
        <is>
          <t>ប្យួរ៉ូ វេរីតាស (ខេមបូឌា) លីមីធីត</t>
        </is>
      </c>
      <c r="D3687" s="418" t="inlineStr">
        <is>
          <t>L001-107024462</t>
        </is>
      </c>
      <c r="E3687" s="418" t="inlineStr">
        <is>
          <t>59009015</t>
        </is>
      </c>
      <c r="F3687" s="419" t="n">
        <v>44152</v>
      </c>
      <c r="G3687" s="420" t="n">
        <v>60795</v>
      </c>
      <c r="H3687" s="418" t="n"/>
      <c r="I3687" s="455" t="n">
        <v>60795</v>
      </c>
      <c r="J3687" s="418">
        <f>IF(L3687&lt;&gt;"",L3687,K3687)</f>
        <v/>
      </c>
      <c r="K3687" s="418">
        <f>IF(AND(T3687=TRUE, U3687=TRUE, V3687=TRUE), IF(W3687&lt;-0.05, "អនុញ្ញាត (អ្នកផ្គត់ផ្គង់ប្រកាសខ្វះ)", "បានប្រកាស (អនុញ្ញាត)"), IF(AND(T3687=FALSE, U3687=FALSE, V3687=FALSE), "ព្យួរទុក (មិនមានទិន្នន័យ)", "ប្រកាសខុស (ព្យួរទុក)"))</f>
        <v/>
      </c>
      <c r="L3687" s="418" t="inlineStr"/>
      <c r="M3687" s="418" t="inlineStr"/>
      <c r="N3687" s="455" t="n"/>
      <c r="O3687" s="455">
        <f>IF(W3687&lt;0,AI3687,I3687)</f>
        <v/>
      </c>
      <c r="P3687" s="455">
        <f>I3687-O3687</f>
        <v/>
      </c>
      <c r="Q3687" s="418" t="n"/>
      <c r="R3687" s="418" t="inlineStr">
        <is>
          <t>59009015</t>
        </is>
      </c>
      <c r="S3687" s="418" t="inlineStr"/>
      <c r="T3687" s="418">
        <f>R3687=S3687</f>
        <v/>
      </c>
      <c r="U3687" s="418">
        <f>AND(MONTH(F3687)=MONTH(Y3687), YEAR(F3687)=YEAR(Y3687))</f>
        <v/>
      </c>
      <c r="V3687" s="418">
        <f>AND(AC3687&lt;&gt;"", 'Company information'!D$4&lt;&gt;"", RIGHT(SUBSTITUTE(AC3687,"-",""),9)=RIGHT(SUBSTITUTE('Company information'!D$4,"-",""),9))</f>
        <v/>
      </c>
      <c r="W3687" s="418">
        <f>AI3687-I3687</f>
        <v/>
      </c>
      <c r="X3687" s="455" t="n"/>
      <c r="Y3687" s="417" t="n"/>
      <c r="Z3687" s="418" t="n"/>
      <c r="AA3687" s="418" t="n"/>
      <c r="AB3687" s="418" t="n"/>
      <c r="AC3687" s="418" t="n"/>
      <c r="AD3687" s="418" t="n"/>
      <c r="AE3687" s="455" t="n"/>
      <c r="AF3687" s="455" t="n"/>
      <c r="AG3687" s="455" t="n"/>
      <c r="AH3687" s="455" t="n"/>
      <c r="AI3687" s="455" t="n"/>
      <c r="AJ3687" s="455" t="n"/>
      <c r="AK3687" s="455" t="n"/>
      <c r="AL3687" s="455" t="n"/>
      <c r="AM3687" s="455" t="n"/>
      <c r="AN3687" s="455" t="n"/>
      <c r="AO3687" s="455" t="n"/>
      <c r="AP3687" s="455" t="n"/>
      <c r="AQ3687" s="455" t="n"/>
      <c r="AR3687" s="418" t="n"/>
      <c r="AS3687" s="418" t="n"/>
      <c r="AT3687" s="418" t="n"/>
    </row>
    <row r="3688">
      <c r="A3688" s="417" t="n">
        <v>3679</v>
      </c>
      <c r="B3688" s="418" t="inlineStr"/>
      <c r="C3688" s="418" t="inlineStr">
        <is>
          <t>ជា យូ អាង ផេកខេកជីង មេធៀរៀល (ខេមបូឌា) ឯ.ក</t>
        </is>
      </c>
      <c r="D3688" s="418" t="inlineStr">
        <is>
          <t>L001-901903560</t>
        </is>
      </c>
      <c r="E3688" s="418" t="inlineStr">
        <is>
          <t>JTA202000168</t>
        </is>
      </c>
      <c r="F3688" s="419" t="n">
        <v>44152</v>
      </c>
      <c r="G3688" s="420" t="n">
        <v>1905945</v>
      </c>
      <c r="H3688" s="418" t="n"/>
      <c r="I3688" s="455" t="n">
        <v>1905945</v>
      </c>
      <c r="J3688" s="418">
        <f>IF(L3688&lt;&gt;"",L3688,K3688)</f>
        <v/>
      </c>
      <c r="K3688" s="418">
        <f>IF(AND(T3688=TRUE, U3688=TRUE, V3688=TRUE), IF(W3688&lt;-0.05, "អនុញ្ញាត (អ្នកផ្គត់ផ្គង់ប្រកាសខ្វះ)", "បានប្រកាស (អនុញ្ញាត)"), IF(AND(T3688=FALSE, U3688=FALSE, V3688=FALSE), "ព្យួរទុក (មិនមានទិន្នន័យ)", "ប្រកាសខុស (ព្យួរទុក)"))</f>
        <v/>
      </c>
      <c r="L3688" s="418" t="inlineStr"/>
      <c r="M3688" s="418" t="inlineStr"/>
      <c r="N3688" s="455" t="n"/>
      <c r="O3688" s="455">
        <f>IF(W3688&lt;0,AI3688,I3688)</f>
        <v/>
      </c>
      <c r="P3688" s="455">
        <f>I3688-O3688</f>
        <v/>
      </c>
      <c r="Q3688" s="418" t="n"/>
      <c r="R3688" s="418" t="inlineStr">
        <is>
          <t>JTA202000168</t>
        </is>
      </c>
      <c r="S3688" s="418" t="inlineStr"/>
      <c r="T3688" s="418">
        <f>R3688=S3688</f>
        <v/>
      </c>
      <c r="U3688" s="418">
        <f>AND(MONTH(F3688)=MONTH(Y3688), YEAR(F3688)=YEAR(Y3688))</f>
        <v/>
      </c>
      <c r="V3688" s="418">
        <f>AND(AC3688&lt;&gt;"", 'Company information'!D$4&lt;&gt;"", RIGHT(SUBSTITUTE(AC3688,"-",""),9)=RIGHT(SUBSTITUTE('Company information'!D$4,"-",""),9))</f>
        <v/>
      </c>
      <c r="W3688" s="418">
        <f>AI3688-I3688</f>
        <v/>
      </c>
      <c r="X3688" s="455" t="n"/>
      <c r="Y3688" s="417" t="n"/>
      <c r="Z3688" s="418" t="n"/>
      <c r="AA3688" s="418" t="n"/>
      <c r="AB3688" s="418" t="n"/>
      <c r="AC3688" s="418" t="n"/>
      <c r="AD3688" s="418" t="n"/>
      <c r="AE3688" s="455" t="n"/>
      <c r="AF3688" s="455" t="n"/>
      <c r="AG3688" s="455" t="n"/>
      <c r="AH3688" s="455" t="n"/>
      <c r="AI3688" s="455" t="n"/>
      <c r="AJ3688" s="455" t="n"/>
      <c r="AK3688" s="455" t="n"/>
      <c r="AL3688" s="455" t="n"/>
      <c r="AM3688" s="455" t="n"/>
      <c r="AN3688" s="455" t="n"/>
      <c r="AO3688" s="455" t="n"/>
      <c r="AP3688" s="455" t="n"/>
      <c r="AQ3688" s="455" t="n"/>
      <c r="AR3688" s="418" t="n"/>
      <c r="AS3688" s="418" t="n"/>
      <c r="AT3688" s="418" t="n"/>
    </row>
    <row r="3689">
      <c r="A3689" s="417" t="n">
        <v>3680</v>
      </c>
      <c r="B3689" s="418" t="inlineStr"/>
      <c r="C3689" s="418" t="inlineStr">
        <is>
          <t>សូស៊ីយេតេ កុងសេស្យូនែរ ដឺ ឡាអេរ៉ូព័រ</t>
        </is>
      </c>
      <c r="D3689" s="418" t="inlineStr">
        <is>
          <t>L001-100047300</t>
        </is>
      </c>
      <c r="E3689" s="418" t="inlineStr">
        <is>
          <t>2000-056892</t>
        </is>
      </c>
      <c r="F3689" s="419" t="n">
        <v>44152</v>
      </c>
      <c r="G3689" s="420" t="n">
        <v>62674</v>
      </c>
      <c r="H3689" s="418" t="n"/>
      <c r="I3689" s="455" t="n">
        <v>62674</v>
      </c>
      <c r="J3689" s="418">
        <f>IF(L3689&lt;&gt;"",L3689,K3689)</f>
        <v/>
      </c>
      <c r="K3689" s="418">
        <f>IF(AND(T3689=TRUE, U3689=TRUE, V3689=TRUE), IF(W3689&lt;-0.05, "អនុញ្ញាត (អ្នកផ្គត់ផ្គង់ប្រកាសខ្វះ)", "បានប្រកាស (អនុញ្ញាត)"), IF(AND(T3689=FALSE, U3689=FALSE, V3689=FALSE), "ព្យួរទុក (មិនមានទិន្នន័យ)", "ប្រកាសខុស (ព្យួរទុក)"))</f>
        <v/>
      </c>
      <c r="L3689" s="418" t="inlineStr"/>
      <c r="M3689" s="418" t="inlineStr"/>
      <c r="N3689" s="455" t="n"/>
      <c r="O3689" s="455">
        <f>IF(W3689&lt;0,AI3689,I3689)</f>
        <v/>
      </c>
      <c r="P3689" s="455">
        <f>I3689-O3689</f>
        <v/>
      </c>
      <c r="Q3689" s="418" t="n"/>
      <c r="R3689" s="418" t="inlineStr">
        <is>
          <t>2000-056892</t>
        </is>
      </c>
      <c r="S3689" s="418" t="inlineStr"/>
      <c r="T3689" s="418">
        <f>R3689=S3689</f>
        <v/>
      </c>
      <c r="U3689" s="418">
        <f>AND(MONTH(F3689)=MONTH(Y3689), YEAR(F3689)=YEAR(Y3689))</f>
        <v/>
      </c>
      <c r="V3689" s="418">
        <f>AND(AC3689&lt;&gt;"", 'Company information'!D$4&lt;&gt;"", RIGHT(SUBSTITUTE(AC3689,"-",""),9)=RIGHT(SUBSTITUTE('Company information'!D$4,"-",""),9))</f>
        <v/>
      </c>
      <c r="W3689" s="418">
        <f>AI3689-I3689</f>
        <v/>
      </c>
      <c r="X3689" s="455" t="n"/>
      <c r="Y3689" s="417" t="n"/>
      <c r="Z3689" s="418" t="n"/>
      <c r="AA3689" s="418" t="n"/>
      <c r="AB3689" s="418" t="n"/>
      <c r="AC3689" s="418" t="n"/>
      <c r="AD3689" s="418" t="n"/>
      <c r="AE3689" s="455" t="n"/>
      <c r="AF3689" s="455" t="n"/>
      <c r="AG3689" s="455" t="n"/>
      <c r="AH3689" s="455" t="n"/>
      <c r="AI3689" s="455" t="n"/>
      <c r="AJ3689" s="455" t="n"/>
      <c r="AK3689" s="455" t="n"/>
      <c r="AL3689" s="455" t="n"/>
      <c r="AM3689" s="455" t="n"/>
      <c r="AN3689" s="455" t="n"/>
      <c r="AO3689" s="455" t="n"/>
      <c r="AP3689" s="455" t="n"/>
      <c r="AQ3689" s="455" t="n"/>
      <c r="AR3689" s="418" t="n"/>
      <c r="AS3689" s="418" t="n"/>
      <c r="AT3689" s="418" t="n"/>
    </row>
    <row r="3690">
      <c r="A3690" s="417" t="n">
        <v>3681</v>
      </c>
      <c r="B3690" s="418" t="inlineStr"/>
      <c r="C3690" s="418" t="inlineStr">
        <is>
          <t>អ៊ិចស្ពែឌីធ័រ ខេមបូឌា អិលធីឌី</t>
        </is>
      </c>
      <c r="D3690" s="418" t="inlineStr">
        <is>
          <t>L001-100045898</t>
        </is>
      </c>
      <c r="E3690" s="418" t="inlineStr">
        <is>
          <t>TI-0187057</t>
        </is>
      </c>
      <c r="F3690" s="419" t="n">
        <v>44152</v>
      </c>
      <c r="G3690" s="420" t="n">
        <v>189747</v>
      </c>
      <c r="H3690" s="418" t="n"/>
      <c r="I3690" s="455" t="n">
        <v>189747</v>
      </c>
      <c r="J3690" s="418">
        <f>IF(L3690&lt;&gt;"",L3690,K3690)</f>
        <v/>
      </c>
      <c r="K3690" s="418">
        <f>IF(AND(T3690=TRUE, U3690=TRUE, V3690=TRUE), IF(W3690&lt;-0.05, "អនុញ្ញាត (អ្នកផ្គត់ផ្គង់ប្រកាសខ្វះ)", "បានប្រកាស (អនុញ្ញាត)"), IF(AND(T3690=FALSE, U3690=FALSE, V3690=FALSE), "ព្យួរទុក (មិនមានទិន្នន័យ)", "ប្រកាសខុស (ព្យួរទុក)"))</f>
        <v/>
      </c>
      <c r="L3690" s="418" t="inlineStr"/>
      <c r="M3690" s="418" t="inlineStr"/>
      <c r="N3690" s="455" t="n"/>
      <c r="O3690" s="455">
        <f>IF(W3690&lt;0,AI3690,I3690)</f>
        <v/>
      </c>
      <c r="P3690" s="455">
        <f>I3690-O3690</f>
        <v/>
      </c>
      <c r="Q3690" s="418" t="n"/>
      <c r="R3690" s="418" t="inlineStr">
        <is>
          <t>TI-0187057</t>
        </is>
      </c>
      <c r="S3690" s="418" t="inlineStr"/>
      <c r="T3690" s="418">
        <f>R3690=S3690</f>
        <v/>
      </c>
      <c r="U3690" s="418">
        <f>AND(MONTH(F3690)=MONTH(Y3690), YEAR(F3690)=YEAR(Y3690))</f>
        <v/>
      </c>
      <c r="V3690" s="418">
        <f>AND(AC3690&lt;&gt;"", 'Company information'!D$4&lt;&gt;"", RIGHT(SUBSTITUTE(AC3690,"-",""),9)=RIGHT(SUBSTITUTE('Company information'!D$4,"-",""),9))</f>
        <v/>
      </c>
      <c r="W3690" s="418">
        <f>AI3690-I3690</f>
        <v/>
      </c>
      <c r="X3690" s="455" t="n"/>
      <c r="Y3690" s="417" t="n"/>
      <c r="Z3690" s="418" t="n"/>
      <c r="AA3690" s="418" t="n"/>
      <c r="AB3690" s="418" t="n"/>
      <c r="AC3690" s="418" t="n"/>
      <c r="AD3690" s="418" t="n"/>
      <c r="AE3690" s="455" t="n"/>
      <c r="AF3690" s="455" t="n"/>
      <c r="AG3690" s="455" t="n"/>
      <c r="AH3690" s="455" t="n"/>
      <c r="AI3690" s="455" t="n"/>
      <c r="AJ3690" s="455" t="n"/>
      <c r="AK3690" s="455" t="n"/>
      <c r="AL3690" s="455" t="n"/>
      <c r="AM3690" s="455" t="n"/>
      <c r="AN3690" s="455" t="n"/>
      <c r="AO3690" s="455" t="n"/>
      <c r="AP3690" s="455" t="n"/>
      <c r="AQ3690" s="455" t="n"/>
      <c r="AR3690" s="418" t="n"/>
      <c r="AS3690" s="418" t="n"/>
      <c r="AT3690" s="418" t="n"/>
    </row>
    <row r="3691">
      <c r="A3691" s="417" t="n">
        <v>3682</v>
      </c>
      <c r="B3691" s="418" t="inlineStr"/>
      <c r="C3691" s="418" t="inlineStr">
        <is>
          <t>ភ្នំពេញ អេសអ៊ីហ្សិត ភីអិលស៊ី</t>
        </is>
      </c>
      <c r="D3691" s="418" t="inlineStr">
        <is>
          <t>L001-100046592</t>
        </is>
      </c>
      <c r="E3691" s="418" t="inlineStr">
        <is>
          <t>2020-05284</t>
        </is>
      </c>
      <c r="F3691" s="419" t="n">
        <v>44151</v>
      </c>
      <c r="G3691" s="420" t="n">
        <v>200045</v>
      </c>
      <c r="H3691" s="418" t="n"/>
      <c r="I3691" s="455" t="n">
        <v>200045</v>
      </c>
      <c r="J3691" s="418">
        <f>IF(L3691&lt;&gt;"",L3691,K3691)</f>
        <v/>
      </c>
      <c r="K3691" s="418">
        <f>IF(AND(T3691=TRUE, U3691=TRUE, V3691=TRUE), IF(W3691&lt;-0.05, "អនុញ្ញាត (អ្នកផ្គត់ផ្គង់ប្រកាសខ្វះ)", "បានប្រកាស (អនុញ្ញាត)"), IF(AND(T3691=FALSE, U3691=FALSE, V3691=FALSE), "ព្យួរទុក (មិនមានទិន្នន័យ)", "ប្រកាសខុស (ព្យួរទុក)"))</f>
        <v/>
      </c>
      <c r="L3691" s="418" t="inlineStr"/>
      <c r="M3691" s="418" t="inlineStr"/>
      <c r="N3691" s="455" t="n"/>
      <c r="O3691" s="455">
        <f>IF(W3691&lt;0,AI3691,I3691)</f>
        <v/>
      </c>
      <c r="P3691" s="455">
        <f>I3691-O3691</f>
        <v/>
      </c>
      <c r="Q3691" s="418" t="n"/>
      <c r="R3691" s="418" t="inlineStr">
        <is>
          <t>2020-05284</t>
        </is>
      </c>
      <c r="S3691" s="418" t="inlineStr"/>
      <c r="T3691" s="418">
        <f>R3691=S3691</f>
        <v/>
      </c>
      <c r="U3691" s="418">
        <f>AND(MONTH(F3691)=MONTH(Y3691), YEAR(F3691)=YEAR(Y3691))</f>
        <v/>
      </c>
      <c r="V3691" s="418">
        <f>AND(AC3691&lt;&gt;"", 'Company information'!D$4&lt;&gt;"", RIGHT(SUBSTITUTE(AC3691,"-",""),9)=RIGHT(SUBSTITUTE('Company information'!D$4,"-",""),9))</f>
        <v/>
      </c>
      <c r="W3691" s="418">
        <f>AI3691-I3691</f>
        <v/>
      </c>
      <c r="X3691" s="455" t="n"/>
      <c r="Y3691" s="417" t="n"/>
      <c r="Z3691" s="418" t="n"/>
      <c r="AA3691" s="418" t="n"/>
      <c r="AB3691" s="418" t="n"/>
      <c r="AC3691" s="418" t="n"/>
      <c r="AD3691" s="418" t="n"/>
      <c r="AE3691" s="455" t="n"/>
      <c r="AF3691" s="455" t="n"/>
      <c r="AG3691" s="455" t="n"/>
      <c r="AH3691" s="455" t="n"/>
      <c r="AI3691" s="455" t="n"/>
      <c r="AJ3691" s="455" t="n"/>
      <c r="AK3691" s="455" t="n"/>
      <c r="AL3691" s="455" t="n"/>
      <c r="AM3691" s="455" t="n"/>
      <c r="AN3691" s="455" t="n"/>
      <c r="AO3691" s="455" t="n"/>
      <c r="AP3691" s="455" t="n"/>
      <c r="AQ3691" s="455" t="n"/>
      <c r="AR3691" s="418" t="n"/>
      <c r="AS3691" s="418" t="n"/>
      <c r="AT3691" s="418" t="n"/>
    </row>
    <row r="3692">
      <c r="A3692" s="417" t="n">
        <v>3683</v>
      </c>
      <c r="B3692" s="418" t="inlineStr"/>
      <c r="C3692" s="418" t="inlineStr">
        <is>
          <t>ស៊ីងហ្គាពួរ កាតុង (ខេមបូឌា)</t>
        </is>
      </c>
      <c r="D3692" s="418" t="inlineStr">
        <is>
          <t>L001-100121322</t>
        </is>
      </c>
      <c r="E3692" s="418" t="inlineStr">
        <is>
          <t>V0014828</t>
        </is>
      </c>
      <c r="F3692" s="419" t="n">
        <v>44151</v>
      </c>
      <c r="G3692" s="420" t="n">
        <v>5344</v>
      </c>
      <c r="H3692" s="418" t="n"/>
      <c r="I3692" s="455" t="n">
        <v>5344</v>
      </c>
      <c r="J3692" s="418">
        <f>IF(L3692&lt;&gt;"",L3692,K3692)</f>
        <v/>
      </c>
      <c r="K3692" s="418">
        <f>IF(AND(T3692=TRUE, U3692=TRUE, V3692=TRUE), IF(W3692&lt;-0.05, "អនុញ្ញាត (អ្នកផ្គត់ផ្គង់ប្រកាសខ្វះ)", "បានប្រកាស (អនុញ្ញាត)"), IF(AND(T3692=FALSE, U3692=FALSE, V3692=FALSE), "ព្យួរទុក (មិនមានទិន្នន័យ)", "ប្រកាសខុស (ព្យួរទុក)"))</f>
        <v/>
      </c>
      <c r="L3692" s="418" t="inlineStr"/>
      <c r="M3692" s="418" t="inlineStr"/>
      <c r="N3692" s="455" t="n"/>
      <c r="O3692" s="455">
        <f>IF(W3692&lt;0,AI3692,I3692)</f>
        <v/>
      </c>
      <c r="P3692" s="455">
        <f>I3692-O3692</f>
        <v/>
      </c>
      <c r="Q3692" s="418" t="n"/>
      <c r="R3692" s="418" t="inlineStr">
        <is>
          <t>V0014828</t>
        </is>
      </c>
      <c r="S3692" s="418" t="inlineStr"/>
      <c r="T3692" s="418">
        <f>R3692=S3692</f>
        <v/>
      </c>
      <c r="U3692" s="418">
        <f>AND(MONTH(F3692)=MONTH(Y3692), YEAR(F3692)=YEAR(Y3692))</f>
        <v/>
      </c>
      <c r="V3692" s="418">
        <f>AND(AC3692&lt;&gt;"", 'Company information'!D$4&lt;&gt;"", RIGHT(SUBSTITUTE(AC3692,"-",""),9)=RIGHT(SUBSTITUTE('Company information'!D$4,"-",""),9))</f>
        <v/>
      </c>
      <c r="W3692" s="418">
        <f>AI3692-I3692</f>
        <v/>
      </c>
      <c r="X3692" s="455" t="n"/>
      <c r="Y3692" s="417" t="n"/>
      <c r="Z3692" s="418" t="n"/>
      <c r="AA3692" s="418" t="n"/>
      <c r="AB3692" s="418" t="n"/>
      <c r="AC3692" s="418" t="n"/>
      <c r="AD3692" s="418" t="n"/>
      <c r="AE3692" s="455" t="n"/>
      <c r="AF3692" s="455" t="n"/>
      <c r="AG3692" s="455" t="n"/>
      <c r="AH3692" s="455" t="n"/>
      <c r="AI3692" s="455" t="n"/>
      <c r="AJ3692" s="455" t="n"/>
      <c r="AK3692" s="455" t="n"/>
      <c r="AL3692" s="455" t="n"/>
      <c r="AM3692" s="455" t="n"/>
      <c r="AN3692" s="455" t="n"/>
      <c r="AO3692" s="455" t="n"/>
      <c r="AP3692" s="455" t="n"/>
      <c r="AQ3692" s="455" t="n"/>
      <c r="AR3692" s="418" t="n"/>
      <c r="AS3692" s="418" t="n"/>
      <c r="AT3692" s="418" t="n"/>
    </row>
    <row r="3693">
      <c r="A3693" s="417" t="n">
        <v>3684</v>
      </c>
      <c r="B3693" s="418" t="inlineStr"/>
      <c r="C3693" s="418" t="inlineStr">
        <is>
          <t>កំពង់ផែស្វយ័តភ្នំពេញ "ក.ស.ភ"</t>
        </is>
      </c>
      <c r="D3693" s="418" t="inlineStr">
        <is>
          <t>L001-100044999</t>
        </is>
      </c>
      <c r="E3693" s="418" t="inlineStr">
        <is>
          <t>INV20201153275</t>
        </is>
      </c>
      <c r="F3693" s="419" t="n">
        <v>44149</v>
      </c>
      <c r="G3693" s="420" t="n">
        <v>87142</v>
      </c>
      <c r="H3693" s="418" t="n"/>
      <c r="I3693" s="455" t="n">
        <v>87142</v>
      </c>
      <c r="J3693" s="418">
        <f>IF(L3693&lt;&gt;"",L3693,K3693)</f>
        <v/>
      </c>
      <c r="K3693" s="418">
        <f>IF(AND(T3693=TRUE, U3693=TRUE, V3693=TRUE), IF(W3693&lt;-0.05, "អនុញ្ញាត (អ្នកផ្គត់ផ្គង់ប្រកាសខ្វះ)", "បានប្រកាស (អនុញ្ញាត)"), IF(AND(T3693=FALSE, U3693=FALSE, V3693=FALSE), "ព្យួរទុក (មិនមានទិន្នន័យ)", "ប្រកាសខុស (ព្យួរទុក)"))</f>
        <v/>
      </c>
      <c r="L3693" s="418" t="inlineStr"/>
      <c r="M3693" s="418" t="inlineStr"/>
      <c r="N3693" s="455" t="n"/>
      <c r="O3693" s="455">
        <f>IF(W3693&lt;0,AI3693,I3693)</f>
        <v/>
      </c>
      <c r="P3693" s="455">
        <f>I3693-O3693</f>
        <v/>
      </c>
      <c r="Q3693" s="418" t="n"/>
      <c r="R3693" s="418" t="inlineStr">
        <is>
          <t>INV20201153275</t>
        </is>
      </c>
      <c r="S3693" s="418" t="inlineStr"/>
      <c r="T3693" s="418">
        <f>R3693=S3693</f>
        <v/>
      </c>
      <c r="U3693" s="418">
        <f>AND(MONTH(F3693)=MONTH(Y3693), YEAR(F3693)=YEAR(Y3693))</f>
        <v/>
      </c>
      <c r="V3693" s="418">
        <f>AND(AC3693&lt;&gt;"", 'Company information'!D$4&lt;&gt;"", RIGHT(SUBSTITUTE(AC3693,"-",""),9)=RIGHT(SUBSTITUTE('Company information'!D$4,"-",""),9))</f>
        <v/>
      </c>
      <c r="W3693" s="418">
        <f>AI3693-I3693</f>
        <v/>
      </c>
      <c r="X3693" s="455" t="n"/>
      <c r="Y3693" s="417" t="n"/>
      <c r="Z3693" s="418" t="n"/>
      <c r="AA3693" s="418" t="n"/>
      <c r="AB3693" s="418" t="n"/>
      <c r="AC3693" s="418" t="n"/>
      <c r="AD3693" s="418" t="n"/>
      <c r="AE3693" s="455" t="n"/>
      <c r="AF3693" s="455" t="n"/>
      <c r="AG3693" s="455" t="n"/>
      <c r="AH3693" s="455" t="n"/>
      <c r="AI3693" s="455" t="n"/>
      <c r="AJ3693" s="455" t="n"/>
      <c r="AK3693" s="455" t="n"/>
      <c r="AL3693" s="455" t="n"/>
      <c r="AM3693" s="455" t="n"/>
      <c r="AN3693" s="455" t="n"/>
      <c r="AO3693" s="455" t="n"/>
      <c r="AP3693" s="455" t="n"/>
      <c r="AQ3693" s="455" t="n"/>
      <c r="AR3693" s="418" t="n"/>
      <c r="AS3693" s="418" t="n"/>
      <c r="AT3693" s="418" t="n"/>
    </row>
    <row r="3694">
      <c r="A3694" s="417" t="n">
        <v>3685</v>
      </c>
      <c r="B3694" s="418" t="inlineStr"/>
      <c r="C3694" s="418" t="inlineStr">
        <is>
          <t>ឆាយ ដា ឡូយីស្ទីក</t>
        </is>
      </c>
      <c r="D3694" s="418" t="inlineStr">
        <is>
          <t>L001-100063098</t>
        </is>
      </c>
      <c r="E3694" s="418" t="inlineStr">
        <is>
          <t>2011010130</t>
        </is>
      </c>
      <c r="F3694" s="419" t="n">
        <v>44149</v>
      </c>
      <c r="G3694" s="420" t="n">
        <v>88914</v>
      </c>
      <c r="H3694" s="418" t="n"/>
      <c r="I3694" s="455" t="n">
        <v>88914</v>
      </c>
      <c r="J3694" s="418">
        <f>IF(L3694&lt;&gt;"",L3694,K3694)</f>
        <v/>
      </c>
      <c r="K3694" s="418">
        <f>IF(AND(T3694=TRUE, U3694=TRUE, V3694=TRUE), IF(W3694&lt;-0.05, "អនុញ្ញាត (អ្នកផ្គត់ផ្គង់ប្រកាសខ្វះ)", "បានប្រកាស (អនុញ្ញាត)"), IF(AND(T3694=FALSE, U3694=FALSE, V3694=FALSE), "ព្យួរទុក (មិនមានទិន្នន័យ)", "ប្រកាសខុស (ព្យួរទុក)"))</f>
        <v/>
      </c>
      <c r="L3694" s="418" t="inlineStr"/>
      <c r="M3694" s="418" t="inlineStr"/>
      <c r="N3694" s="455" t="n"/>
      <c r="O3694" s="455">
        <f>IF(W3694&lt;0,AI3694,I3694)</f>
        <v/>
      </c>
      <c r="P3694" s="455">
        <f>I3694-O3694</f>
        <v/>
      </c>
      <c r="Q3694" s="418" t="n"/>
      <c r="R3694" s="418" t="inlineStr">
        <is>
          <t>2011010130</t>
        </is>
      </c>
      <c r="S3694" s="418" t="inlineStr"/>
      <c r="T3694" s="418">
        <f>R3694=S3694</f>
        <v/>
      </c>
      <c r="U3694" s="418">
        <f>AND(MONTH(F3694)=MONTH(Y3694), YEAR(F3694)=YEAR(Y3694))</f>
        <v/>
      </c>
      <c r="V3694" s="418">
        <f>AND(AC3694&lt;&gt;"", 'Company information'!D$4&lt;&gt;"", RIGHT(SUBSTITUTE(AC3694,"-",""),9)=RIGHT(SUBSTITUTE('Company information'!D$4,"-",""),9))</f>
        <v/>
      </c>
      <c r="W3694" s="418">
        <f>AI3694-I3694</f>
        <v/>
      </c>
      <c r="X3694" s="455" t="n"/>
      <c r="Y3694" s="417" t="n"/>
      <c r="Z3694" s="418" t="n"/>
      <c r="AA3694" s="418" t="n"/>
      <c r="AB3694" s="418" t="n"/>
      <c r="AC3694" s="418" t="n"/>
      <c r="AD3694" s="418" t="n"/>
      <c r="AE3694" s="455" t="n"/>
      <c r="AF3694" s="455" t="n"/>
      <c r="AG3694" s="455" t="n"/>
      <c r="AH3694" s="455" t="n"/>
      <c r="AI3694" s="455" t="n"/>
      <c r="AJ3694" s="455" t="n"/>
      <c r="AK3694" s="455" t="n"/>
      <c r="AL3694" s="455" t="n"/>
      <c r="AM3694" s="455" t="n"/>
      <c r="AN3694" s="455" t="n"/>
      <c r="AO3694" s="455" t="n"/>
      <c r="AP3694" s="455" t="n"/>
      <c r="AQ3694" s="455" t="n"/>
      <c r="AR3694" s="418" t="n"/>
      <c r="AS3694" s="418" t="n"/>
      <c r="AT3694" s="418" t="n"/>
    </row>
    <row r="3695">
      <c r="A3695" s="417" t="n">
        <v>3686</v>
      </c>
      <c r="B3695" s="418" t="inlineStr"/>
      <c r="C3695" s="418" t="inlineStr">
        <is>
          <t>ប្យួរ៉ូ វេរីតាស (ខេមបូឌា) លីមីធីត</t>
        </is>
      </c>
      <c r="D3695" s="418" t="inlineStr">
        <is>
          <t>L001-107024462</t>
        </is>
      </c>
      <c r="E3695" s="418" t="inlineStr">
        <is>
          <t>59008998</t>
        </is>
      </c>
      <c r="F3695" s="419" t="n">
        <v>44148</v>
      </c>
      <c r="G3695" s="420" t="n">
        <v>60900</v>
      </c>
      <c r="H3695" s="418" t="n"/>
      <c r="I3695" s="455" t="n">
        <v>60900</v>
      </c>
      <c r="J3695" s="418">
        <f>IF(L3695&lt;&gt;"",L3695,K3695)</f>
        <v/>
      </c>
      <c r="K3695" s="418">
        <f>IF(AND(T3695=TRUE, U3695=TRUE, V3695=TRUE), IF(W3695&lt;-0.05, "អនុញ្ញាត (អ្នកផ្គត់ផ្គង់ប្រកាសខ្វះ)", "បានប្រកាស (អនុញ្ញាត)"), IF(AND(T3695=FALSE, U3695=FALSE, V3695=FALSE), "ព្យួរទុក (មិនមានទិន្នន័យ)", "ប្រកាសខុស (ព្យួរទុក)"))</f>
        <v/>
      </c>
      <c r="L3695" s="418" t="inlineStr"/>
      <c r="M3695" s="418" t="inlineStr"/>
      <c r="N3695" s="455" t="n"/>
      <c r="O3695" s="455">
        <f>IF(W3695&lt;0,AI3695,I3695)</f>
        <v/>
      </c>
      <c r="P3695" s="455">
        <f>I3695-O3695</f>
        <v/>
      </c>
      <c r="Q3695" s="418" t="n"/>
      <c r="R3695" s="418" t="inlineStr">
        <is>
          <t>59008998</t>
        </is>
      </c>
      <c r="S3695" s="418" t="inlineStr"/>
      <c r="T3695" s="418">
        <f>R3695=S3695</f>
        <v/>
      </c>
      <c r="U3695" s="418">
        <f>AND(MONTH(F3695)=MONTH(Y3695), YEAR(F3695)=YEAR(Y3695))</f>
        <v/>
      </c>
      <c r="V3695" s="418">
        <f>AND(AC3695&lt;&gt;"", 'Company information'!D$4&lt;&gt;"", RIGHT(SUBSTITUTE(AC3695,"-",""),9)=RIGHT(SUBSTITUTE('Company information'!D$4,"-",""),9))</f>
        <v/>
      </c>
      <c r="W3695" s="418">
        <f>AI3695-I3695</f>
        <v/>
      </c>
      <c r="X3695" s="455" t="n"/>
      <c r="Y3695" s="417" t="n"/>
      <c r="Z3695" s="418" t="n"/>
      <c r="AA3695" s="418" t="n"/>
      <c r="AB3695" s="418" t="n"/>
      <c r="AC3695" s="418" t="n"/>
      <c r="AD3695" s="418" t="n"/>
      <c r="AE3695" s="455" t="n"/>
      <c r="AF3695" s="455" t="n"/>
      <c r="AG3695" s="455" t="n"/>
      <c r="AH3695" s="455" t="n"/>
      <c r="AI3695" s="455" t="n"/>
      <c r="AJ3695" s="455" t="n"/>
      <c r="AK3695" s="455" t="n"/>
      <c r="AL3695" s="455" t="n"/>
      <c r="AM3695" s="455" t="n"/>
      <c r="AN3695" s="455" t="n"/>
      <c r="AO3695" s="455" t="n"/>
      <c r="AP3695" s="455" t="n"/>
      <c r="AQ3695" s="455" t="n"/>
      <c r="AR3695" s="418" t="n"/>
      <c r="AS3695" s="418" t="n"/>
      <c r="AT3695" s="418" t="n"/>
    </row>
    <row r="3696">
      <c r="A3696" s="417" t="n">
        <v>3687</v>
      </c>
      <c r="B3696" s="418" t="inlineStr"/>
      <c r="C3696" s="418" t="inlineStr">
        <is>
          <t>ប្យួរ៉ូ វេរីតាស (ខេមបូឌា) លីមីធីត</t>
        </is>
      </c>
      <c r="D3696" s="418" t="inlineStr">
        <is>
          <t>L001-107024462</t>
        </is>
      </c>
      <c r="E3696" s="418" t="inlineStr">
        <is>
          <t>59008997</t>
        </is>
      </c>
      <c r="F3696" s="419" t="n">
        <v>44148</v>
      </c>
      <c r="G3696" s="420" t="n">
        <v>60900</v>
      </c>
      <c r="H3696" s="418" t="n"/>
      <c r="I3696" s="455" t="n">
        <v>60900</v>
      </c>
      <c r="J3696" s="418">
        <f>IF(L3696&lt;&gt;"",L3696,K3696)</f>
        <v/>
      </c>
      <c r="K3696" s="418">
        <f>IF(AND(T3696=TRUE, U3696=TRUE, V3696=TRUE), IF(W3696&lt;-0.05, "អនុញ្ញាត (អ្នកផ្គត់ផ្គង់ប្រកាសខ្វះ)", "បានប្រកាស (អនុញ្ញាត)"), IF(AND(T3696=FALSE, U3696=FALSE, V3696=FALSE), "ព្យួរទុក (មិនមានទិន្នន័យ)", "ប្រកាសខុស (ព្យួរទុក)"))</f>
        <v/>
      </c>
      <c r="L3696" s="418" t="inlineStr"/>
      <c r="M3696" s="418" t="inlineStr"/>
      <c r="N3696" s="455" t="n"/>
      <c r="O3696" s="455">
        <f>IF(W3696&lt;0,AI3696,I3696)</f>
        <v/>
      </c>
      <c r="P3696" s="455">
        <f>I3696-O3696</f>
        <v/>
      </c>
      <c r="Q3696" s="418" t="n"/>
      <c r="R3696" s="418" t="inlineStr">
        <is>
          <t>59008997</t>
        </is>
      </c>
      <c r="S3696" s="418" t="inlineStr"/>
      <c r="T3696" s="418">
        <f>R3696=S3696</f>
        <v/>
      </c>
      <c r="U3696" s="418">
        <f>AND(MONTH(F3696)=MONTH(Y3696), YEAR(F3696)=YEAR(Y3696))</f>
        <v/>
      </c>
      <c r="V3696" s="418">
        <f>AND(AC3696&lt;&gt;"", 'Company information'!D$4&lt;&gt;"", RIGHT(SUBSTITUTE(AC3696,"-",""),9)=RIGHT(SUBSTITUTE('Company information'!D$4,"-",""),9))</f>
        <v/>
      </c>
      <c r="W3696" s="418">
        <f>AI3696-I3696</f>
        <v/>
      </c>
      <c r="X3696" s="455" t="n"/>
      <c r="Y3696" s="417" t="n"/>
      <c r="Z3696" s="418" t="n"/>
      <c r="AA3696" s="418" t="n"/>
      <c r="AB3696" s="418" t="n"/>
      <c r="AC3696" s="418" t="n"/>
      <c r="AD3696" s="418" t="n"/>
      <c r="AE3696" s="455" t="n"/>
      <c r="AF3696" s="455" t="n"/>
      <c r="AG3696" s="455" t="n"/>
      <c r="AH3696" s="455" t="n"/>
      <c r="AI3696" s="455" t="n"/>
      <c r="AJ3696" s="455" t="n"/>
      <c r="AK3696" s="455" t="n"/>
      <c r="AL3696" s="455" t="n"/>
      <c r="AM3696" s="455" t="n"/>
      <c r="AN3696" s="455" t="n"/>
      <c r="AO3696" s="455" t="n"/>
      <c r="AP3696" s="455" t="n"/>
      <c r="AQ3696" s="455" t="n"/>
      <c r="AR3696" s="418" t="n"/>
      <c r="AS3696" s="418" t="n"/>
      <c r="AT3696" s="418" t="n"/>
    </row>
    <row r="3697">
      <c r="A3697" s="417" t="n">
        <v>3688</v>
      </c>
      <c r="B3697" s="418" t="inlineStr"/>
      <c r="C3697" s="418" t="inlineStr">
        <is>
          <t>អ៊ិនធើថេក ថេសធីង សឺវីស (ខេមបូឌា) ខមភេនី លីមីធីត</t>
        </is>
      </c>
      <c r="D3697" s="418" t="inlineStr">
        <is>
          <t>L001-100045707</t>
        </is>
      </c>
      <c r="E3697" s="418" t="inlineStr">
        <is>
          <t>KHM20200011885</t>
        </is>
      </c>
      <c r="F3697" s="419" t="n">
        <v>44148</v>
      </c>
      <c r="G3697" s="420" t="n">
        <v>192850</v>
      </c>
      <c r="H3697" s="418" t="n"/>
      <c r="I3697" s="455" t="n">
        <v>192850</v>
      </c>
      <c r="J3697" s="418">
        <f>IF(L3697&lt;&gt;"",L3697,K3697)</f>
        <v/>
      </c>
      <c r="K3697" s="418">
        <f>IF(AND(T3697=TRUE, U3697=TRUE, V3697=TRUE), IF(W3697&lt;-0.05, "អនុញ្ញាត (អ្នកផ្គត់ផ្គង់ប្រកាសខ្វះ)", "បានប្រកាស (អនុញ្ញាត)"), IF(AND(T3697=FALSE, U3697=FALSE, V3697=FALSE), "ព្យួរទុក (មិនមានទិន្នន័យ)", "ប្រកាសខុស (ព្យួរទុក)"))</f>
        <v/>
      </c>
      <c r="L3697" s="418" t="inlineStr"/>
      <c r="M3697" s="418" t="inlineStr"/>
      <c r="N3697" s="455" t="n"/>
      <c r="O3697" s="455">
        <f>IF(W3697&lt;0,AI3697,I3697)</f>
        <v/>
      </c>
      <c r="P3697" s="455">
        <f>I3697-O3697</f>
        <v/>
      </c>
      <c r="Q3697" s="418" t="n"/>
      <c r="R3697" s="418" t="inlineStr">
        <is>
          <t>KHM20200011885</t>
        </is>
      </c>
      <c r="S3697" s="418" t="inlineStr"/>
      <c r="T3697" s="418">
        <f>R3697=S3697</f>
        <v/>
      </c>
      <c r="U3697" s="418">
        <f>AND(MONTH(F3697)=MONTH(Y3697), YEAR(F3697)=YEAR(Y3697))</f>
        <v/>
      </c>
      <c r="V3697" s="418">
        <f>AND(AC3697&lt;&gt;"", 'Company information'!D$4&lt;&gt;"", RIGHT(SUBSTITUTE(AC3697,"-",""),9)=RIGHT(SUBSTITUTE('Company information'!D$4,"-",""),9))</f>
        <v/>
      </c>
      <c r="W3697" s="418">
        <f>AI3697-I3697</f>
        <v/>
      </c>
      <c r="X3697" s="455" t="n"/>
      <c r="Y3697" s="417" t="n"/>
      <c r="Z3697" s="418" t="n"/>
      <c r="AA3697" s="418" t="n"/>
      <c r="AB3697" s="418" t="n"/>
      <c r="AC3697" s="418" t="n"/>
      <c r="AD3697" s="418" t="n"/>
      <c r="AE3697" s="455" t="n"/>
      <c r="AF3697" s="455" t="n"/>
      <c r="AG3697" s="455" t="n"/>
      <c r="AH3697" s="455" t="n"/>
      <c r="AI3697" s="455" t="n"/>
      <c r="AJ3697" s="455" t="n"/>
      <c r="AK3697" s="455" t="n"/>
      <c r="AL3697" s="455" t="n"/>
      <c r="AM3697" s="455" t="n"/>
      <c r="AN3697" s="455" t="n"/>
      <c r="AO3697" s="455" t="n"/>
      <c r="AP3697" s="455" t="n"/>
      <c r="AQ3697" s="455" t="n"/>
      <c r="AR3697" s="418" t="n"/>
      <c r="AS3697" s="418" t="n"/>
      <c r="AT3697" s="418" t="n"/>
    </row>
    <row r="3698">
      <c r="A3698" s="417" t="n">
        <v>3689</v>
      </c>
      <c r="B3698" s="418" t="inlineStr"/>
      <c r="C3698" s="418" t="inlineStr">
        <is>
          <t>ស៊ីងហ្គាពួរ កាតុង (ខេមបូឌា)</t>
        </is>
      </c>
      <c r="D3698" s="418" t="inlineStr">
        <is>
          <t>L001-100121322</t>
        </is>
      </c>
      <c r="E3698" s="418" t="inlineStr">
        <is>
          <t>V0014803</t>
        </is>
      </c>
      <c r="F3698" s="419" t="n">
        <v>44148</v>
      </c>
      <c r="G3698" s="420" t="n">
        <v>436653</v>
      </c>
      <c r="H3698" s="418" t="n"/>
      <c r="I3698" s="455" t="n">
        <v>436653</v>
      </c>
      <c r="J3698" s="418">
        <f>IF(L3698&lt;&gt;"",L3698,K3698)</f>
        <v/>
      </c>
      <c r="K3698" s="418">
        <f>IF(AND(T3698=TRUE, U3698=TRUE, V3698=TRUE), IF(W3698&lt;-0.05, "អនុញ្ញាត (អ្នកផ្គត់ផ្គង់ប្រកាសខ្វះ)", "បានប្រកាស (អនុញ្ញាត)"), IF(AND(T3698=FALSE, U3698=FALSE, V3698=FALSE), "ព្យួរទុក (មិនមានទិន្នន័យ)", "ប្រកាសខុស (ព្យួរទុក)"))</f>
        <v/>
      </c>
      <c r="L3698" s="418" t="inlineStr"/>
      <c r="M3698" s="418" t="inlineStr"/>
      <c r="N3698" s="455" t="n"/>
      <c r="O3698" s="455">
        <f>IF(W3698&lt;0,AI3698,I3698)</f>
        <v/>
      </c>
      <c r="P3698" s="455">
        <f>I3698-O3698</f>
        <v/>
      </c>
      <c r="Q3698" s="418" t="n"/>
      <c r="R3698" s="418" t="inlineStr">
        <is>
          <t>V0014803</t>
        </is>
      </c>
      <c r="S3698" s="418" t="inlineStr"/>
      <c r="T3698" s="418">
        <f>R3698=S3698</f>
        <v/>
      </c>
      <c r="U3698" s="418">
        <f>AND(MONTH(F3698)=MONTH(Y3698), YEAR(F3698)=YEAR(Y3698))</f>
        <v/>
      </c>
      <c r="V3698" s="418">
        <f>AND(AC3698&lt;&gt;"", 'Company information'!D$4&lt;&gt;"", RIGHT(SUBSTITUTE(AC3698,"-",""),9)=RIGHT(SUBSTITUTE('Company information'!D$4,"-",""),9))</f>
        <v/>
      </c>
      <c r="W3698" s="418">
        <f>AI3698-I3698</f>
        <v/>
      </c>
      <c r="X3698" s="455" t="n"/>
      <c r="Y3698" s="417" t="n"/>
      <c r="Z3698" s="418" t="n"/>
      <c r="AA3698" s="418" t="n"/>
      <c r="AB3698" s="418" t="n"/>
      <c r="AC3698" s="418" t="n"/>
      <c r="AD3698" s="418" t="n"/>
      <c r="AE3698" s="455" t="n"/>
      <c r="AF3698" s="455" t="n"/>
      <c r="AG3698" s="455" t="n"/>
      <c r="AH3698" s="455" t="n"/>
      <c r="AI3698" s="455" t="n"/>
      <c r="AJ3698" s="455" t="n"/>
      <c r="AK3698" s="455" t="n"/>
      <c r="AL3698" s="455" t="n"/>
      <c r="AM3698" s="455" t="n"/>
      <c r="AN3698" s="455" t="n"/>
      <c r="AO3698" s="455" t="n"/>
      <c r="AP3698" s="455" t="n"/>
      <c r="AQ3698" s="455" t="n"/>
      <c r="AR3698" s="418" t="n"/>
      <c r="AS3698" s="418" t="n"/>
      <c r="AT3698" s="418" t="n"/>
    </row>
    <row r="3699">
      <c r="A3699" s="417" t="n">
        <v>3690</v>
      </c>
      <c r="B3699" s="418" t="inlineStr"/>
      <c r="C3699" s="418" t="inlineStr">
        <is>
          <t>ស៊ីងហ្គាពួរ កាតុង (ខេមបូឌា)</t>
        </is>
      </c>
      <c r="D3699" s="418" t="inlineStr">
        <is>
          <t>L001-100121322</t>
        </is>
      </c>
      <c r="E3699" s="418" t="inlineStr">
        <is>
          <t>V0014802</t>
        </is>
      </c>
      <c r="F3699" s="419" t="n">
        <v>44148</v>
      </c>
      <c r="G3699" s="420" t="n">
        <v>459186</v>
      </c>
      <c r="H3699" s="418" t="n"/>
      <c r="I3699" s="455" t="n">
        <v>459186</v>
      </c>
      <c r="J3699" s="418">
        <f>IF(L3699&lt;&gt;"",L3699,K3699)</f>
        <v/>
      </c>
      <c r="K3699" s="418">
        <f>IF(AND(T3699=TRUE, U3699=TRUE, V3699=TRUE), IF(W3699&lt;-0.05, "អនុញ្ញាត (អ្នកផ្គត់ផ្គង់ប្រកាសខ្វះ)", "បានប្រកាស (អនុញ្ញាត)"), IF(AND(T3699=FALSE, U3699=FALSE, V3699=FALSE), "ព្យួរទុក (មិនមានទិន្នន័យ)", "ប្រកាសខុស (ព្យួរទុក)"))</f>
        <v/>
      </c>
      <c r="L3699" s="418" t="inlineStr"/>
      <c r="M3699" s="418" t="inlineStr"/>
      <c r="N3699" s="455" t="n"/>
      <c r="O3699" s="455">
        <f>IF(W3699&lt;0,AI3699,I3699)</f>
        <v/>
      </c>
      <c r="P3699" s="455">
        <f>I3699-O3699</f>
        <v/>
      </c>
      <c r="Q3699" s="418" t="n"/>
      <c r="R3699" s="418" t="inlineStr">
        <is>
          <t>V0014802</t>
        </is>
      </c>
      <c r="S3699" s="418" t="inlineStr"/>
      <c r="T3699" s="418">
        <f>R3699=S3699</f>
        <v/>
      </c>
      <c r="U3699" s="418">
        <f>AND(MONTH(F3699)=MONTH(Y3699), YEAR(F3699)=YEAR(Y3699))</f>
        <v/>
      </c>
      <c r="V3699" s="418">
        <f>AND(AC3699&lt;&gt;"", 'Company information'!D$4&lt;&gt;"", RIGHT(SUBSTITUTE(AC3699,"-",""),9)=RIGHT(SUBSTITUTE('Company information'!D$4,"-",""),9))</f>
        <v/>
      </c>
      <c r="W3699" s="418">
        <f>AI3699-I3699</f>
        <v/>
      </c>
      <c r="X3699" s="455" t="n"/>
      <c r="Y3699" s="417" t="n"/>
      <c r="Z3699" s="418" t="n"/>
      <c r="AA3699" s="418" t="n"/>
      <c r="AB3699" s="418" t="n"/>
      <c r="AC3699" s="418" t="n"/>
      <c r="AD3699" s="418" t="n"/>
      <c r="AE3699" s="455" t="n"/>
      <c r="AF3699" s="455" t="n"/>
      <c r="AG3699" s="455" t="n"/>
      <c r="AH3699" s="455" t="n"/>
      <c r="AI3699" s="455" t="n"/>
      <c r="AJ3699" s="455" t="n"/>
      <c r="AK3699" s="455" t="n"/>
      <c r="AL3699" s="455" t="n"/>
      <c r="AM3699" s="455" t="n"/>
      <c r="AN3699" s="455" t="n"/>
      <c r="AO3699" s="455" t="n"/>
      <c r="AP3699" s="455" t="n"/>
      <c r="AQ3699" s="455" t="n"/>
      <c r="AR3699" s="418" t="n"/>
      <c r="AS3699" s="418" t="n"/>
      <c r="AT3699" s="418" t="n"/>
    </row>
    <row r="3700">
      <c r="A3700" s="417" t="n">
        <v>3691</v>
      </c>
      <c r="B3700" s="418" t="inlineStr"/>
      <c r="C3700" s="418" t="inlineStr">
        <is>
          <t>ស្ត្រេតស៍ អ៊ិនធើណេសិនណល ភីធីអ៊ី អិលធីឌី</t>
        </is>
      </c>
      <c r="D3700" s="418" t="inlineStr">
        <is>
          <t>L001-100045162</t>
        </is>
      </c>
      <c r="E3700" s="418" t="inlineStr">
        <is>
          <t>2021335</t>
        </is>
      </c>
      <c r="F3700" s="419" t="n">
        <v>44176</v>
      </c>
      <c r="G3700" s="420" t="n">
        <v>200970</v>
      </c>
      <c r="H3700" s="418" t="n"/>
      <c r="I3700" s="455" t="n">
        <v>200970</v>
      </c>
      <c r="J3700" s="418">
        <f>IF(L3700&lt;&gt;"",L3700,K3700)</f>
        <v/>
      </c>
      <c r="K3700" s="418">
        <f>IF(AND(T3700=TRUE, U3700=TRUE, V3700=TRUE), IF(W3700&lt;-0.05, "អនុញ្ញាត (អ្នកផ្គត់ផ្គង់ប្រកាសខ្វះ)", "បានប្រកាស (អនុញ្ញាត)"), IF(AND(T3700=FALSE, U3700=FALSE, V3700=FALSE), "ព្យួរទុក (មិនមានទិន្នន័យ)", "ប្រកាសខុស (ព្យួរទុក)"))</f>
        <v/>
      </c>
      <c r="L3700" s="418" t="inlineStr"/>
      <c r="M3700" s="418" t="inlineStr"/>
      <c r="N3700" s="455" t="n"/>
      <c r="O3700" s="455">
        <f>IF(W3700&lt;0,AI3700,I3700)</f>
        <v/>
      </c>
      <c r="P3700" s="455">
        <f>I3700-O3700</f>
        <v/>
      </c>
      <c r="Q3700" s="418" t="n"/>
      <c r="R3700" s="418" t="inlineStr">
        <is>
          <t>2021335</t>
        </is>
      </c>
      <c r="S3700" s="418" t="inlineStr"/>
      <c r="T3700" s="418">
        <f>R3700=S3700</f>
        <v/>
      </c>
      <c r="U3700" s="418">
        <f>AND(MONTH(F3700)=MONTH(Y3700), YEAR(F3700)=YEAR(Y3700))</f>
        <v/>
      </c>
      <c r="V3700" s="418">
        <f>AND(AC3700&lt;&gt;"", 'Company information'!D$4&lt;&gt;"", RIGHT(SUBSTITUTE(AC3700,"-",""),9)=RIGHT(SUBSTITUTE('Company information'!D$4,"-",""),9))</f>
        <v/>
      </c>
      <c r="W3700" s="418">
        <f>AI3700-I3700</f>
        <v/>
      </c>
      <c r="X3700" s="455" t="n"/>
      <c r="Y3700" s="417" t="n"/>
      <c r="Z3700" s="418" t="n"/>
      <c r="AA3700" s="418" t="n"/>
      <c r="AB3700" s="418" t="n"/>
      <c r="AC3700" s="418" t="n"/>
      <c r="AD3700" s="418" t="n"/>
      <c r="AE3700" s="455" t="n"/>
      <c r="AF3700" s="455" t="n"/>
      <c r="AG3700" s="455" t="n"/>
      <c r="AH3700" s="455" t="n"/>
      <c r="AI3700" s="455" t="n"/>
      <c r="AJ3700" s="455" t="n"/>
      <c r="AK3700" s="455" t="n"/>
      <c r="AL3700" s="455" t="n"/>
      <c r="AM3700" s="455" t="n"/>
      <c r="AN3700" s="455" t="n"/>
      <c r="AO3700" s="455" t="n"/>
      <c r="AP3700" s="455" t="n"/>
      <c r="AQ3700" s="455" t="n"/>
      <c r="AR3700" s="418" t="n"/>
      <c r="AS3700" s="418" t="n"/>
      <c r="AT3700" s="418" t="n"/>
    </row>
    <row r="3701">
      <c r="A3701" s="417" t="n">
        <v>3692</v>
      </c>
      <c r="B3701" s="418" t="inlineStr"/>
      <c r="C3701" s="418" t="inlineStr">
        <is>
          <t>សូស៊ីយេតេ កុងសេស្យូនែរ ដឺ ឡាអេរ៉ូព័រ</t>
        </is>
      </c>
      <c r="D3701" s="418" t="inlineStr">
        <is>
          <t>L001-100047300</t>
        </is>
      </c>
      <c r="E3701" s="418" t="inlineStr">
        <is>
          <t>2000-055358</t>
        </is>
      </c>
      <c r="F3701" s="419" t="n">
        <v>44115</v>
      </c>
      <c r="G3701" s="420" t="n">
        <v>31740</v>
      </c>
      <c r="H3701" s="418" t="n"/>
      <c r="I3701" s="455" t="n">
        <v>31740</v>
      </c>
      <c r="J3701" s="418">
        <f>IF(L3701&lt;&gt;"",L3701,K3701)</f>
        <v/>
      </c>
      <c r="K3701" s="418">
        <f>IF(AND(T3701=TRUE, U3701=TRUE, V3701=TRUE), IF(W3701&lt;-0.05, "អនុញ្ញាត (អ្នកផ្គត់ផ្គង់ប្រកាសខ្វះ)", "បានប្រកាស (អនុញ្ញាត)"), IF(AND(T3701=FALSE, U3701=FALSE, V3701=FALSE), "ព្យួរទុក (មិនមានទិន្នន័យ)", "ប្រកាសខុស (ព្យួរទុក)"))</f>
        <v/>
      </c>
      <c r="L3701" s="418" t="inlineStr"/>
      <c r="M3701" s="418" t="inlineStr"/>
      <c r="N3701" s="455" t="n"/>
      <c r="O3701" s="455">
        <f>IF(W3701&lt;0,AI3701,I3701)</f>
        <v/>
      </c>
      <c r="P3701" s="455">
        <f>I3701-O3701</f>
        <v/>
      </c>
      <c r="Q3701" s="418" t="n"/>
      <c r="R3701" s="418" t="inlineStr">
        <is>
          <t>2000-055358</t>
        </is>
      </c>
      <c r="S3701" s="418" t="inlineStr"/>
      <c r="T3701" s="418">
        <f>R3701=S3701</f>
        <v/>
      </c>
      <c r="U3701" s="418">
        <f>AND(MONTH(F3701)=MONTH(Y3701), YEAR(F3701)=YEAR(Y3701))</f>
        <v/>
      </c>
      <c r="V3701" s="418">
        <f>AND(AC3701&lt;&gt;"", 'Company information'!D$4&lt;&gt;"", RIGHT(SUBSTITUTE(AC3701,"-",""),9)=RIGHT(SUBSTITUTE('Company information'!D$4,"-",""),9))</f>
        <v/>
      </c>
      <c r="W3701" s="418">
        <f>AI3701-I3701</f>
        <v/>
      </c>
      <c r="X3701" s="455" t="n"/>
      <c r="Y3701" s="417" t="n"/>
      <c r="Z3701" s="418" t="n"/>
      <c r="AA3701" s="418" t="n"/>
      <c r="AB3701" s="418" t="n"/>
      <c r="AC3701" s="418" t="n"/>
      <c r="AD3701" s="418" t="n"/>
      <c r="AE3701" s="455" t="n"/>
      <c r="AF3701" s="455" t="n"/>
      <c r="AG3701" s="455" t="n"/>
      <c r="AH3701" s="455" t="n"/>
      <c r="AI3701" s="455" t="n"/>
      <c r="AJ3701" s="455" t="n"/>
      <c r="AK3701" s="455" t="n"/>
      <c r="AL3701" s="455" t="n"/>
      <c r="AM3701" s="455" t="n"/>
      <c r="AN3701" s="455" t="n"/>
      <c r="AO3701" s="455" t="n"/>
      <c r="AP3701" s="455" t="n"/>
      <c r="AQ3701" s="455" t="n"/>
      <c r="AR3701" s="418" t="n"/>
      <c r="AS3701" s="418" t="n"/>
      <c r="AT3701" s="418" t="n"/>
    </row>
    <row r="3702">
      <c r="A3702" s="417" t="n">
        <v>3693</v>
      </c>
      <c r="B3702" s="418" t="inlineStr"/>
      <c r="C3702" s="418" t="inlineStr">
        <is>
          <t>ប្យួរ៉ូ វេរីតាស (ខេមបូឌា) លីមីធីត</t>
        </is>
      </c>
      <c r="D3702" s="418" t="inlineStr">
        <is>
          <t>L001-107024462</t>
        </is>
      </c>
      <c r="E3702" s="418" t="inlineStr">
        <is>
          <t>59008981</t>
        </is>
      </c>
      <c r="F3702" s="419" t="n">
        <v>44085</v>
      </c>
      <c r="G3702" s="420" t="n">
        <v>61590</v>
      </c>
      <c r="H3702" s="418" t="n"/>
      <c r="I3702" s="455" t="n">
        <v>61590</v>
      </c>
      <c r="J3702" s="418">
        <f>IF(L3702&lt;&gt;"",L3702,K3702)</f>
        <v/>
      </c>
      <c r="K3702" s="418">
        <f>IF(AND(T3702=TRUE, U3702=TRUE, V3702=TRUE), IF(W3702&lt;-0.05, "អនុញ្ញាត (អ្នកផ្គត់ផ្គង់ប្រកាសខ្វះ)", "បានប្រកាស (អនុញ្ញាត)"), IF(AND(T3702=FALSE, U3702=FALSE, V3702=FALSE), "ព្យួរទុក (មិនមានទិន្នន័យ)", "ប្រកាសខុស (ព្យួរទុក)"))</f>
        <v/>
      </c>
      <c r="L3702" s="418" t="inlineStr"/>
      <c r="M3702" s="418" t="inlineStr"/>
      <c r="N3702" s="455" t="n"/>
      <c r="O3702" s="455">
        <f>IF(W3702&lt;0,AI3702,I3702)</f>
        <v/>
      </c>
      <c r="P3702" s="455">
        <f>I3702-O3702</f>
        <v/>
      </c>
      <c r="Q3702" s="418" t="n"/>
      <c r="R3702" s="418" t="inlineStr">
        <is>
          <t>59008981</t>
        </is>
      </c>
      <c r="S3702" s="418" t="inlineStr"/>
      <c r="T3702" s="418">
        <f>R3702=S3702</f>
        <v/>
      </c>
      <c r="U3702" s="418">
        <f>AND(MONTH(F3702)=MONTH(Y3702), YEAR(F3702)=YEAR(Y3702))</f>
        <v/>
      </c>
      <c r="V3702" s="418">
        <f>AND(AC3702&lt;&gt;"", 'Company information'!D$4&lt;&gt;"", RIGHT(SUBSTITUTE(AC3702,"-",""),9)=RIGHT(SUBSTITUTE('Company information'!D$4,"-",""),9))</f>
        <v/>
      </c>
      <c r="W3702" s="418">
        <f>AI3702-I3702</f>
        <v/>
      </c>
      <c r="X3702" s="455" t="n"/>
      <c r="Y3702" s="417" t="n"/>
      <c r="Z3702" s="418" t="n"/>
      <c r="AA3702" s="418" t="n"/>
      <c r="AB3702" s="418" t="n"/>
      <c r="AC3702" s="418" t="n"/>
      <c r="AD3702" s="418" t="n"/>
      <c r="AE3702" s="455" t="n"/>
      <c r="AF3702" s="455" t="n"/>
      <c r="AG3702" s="455" t="n"/>
      <c r="AH3702" s="455" t="n"/>
      <c r="AI3702" s="455" t="n"/>
      <c r="AJ3702" s="455" t="n"/>
      <c r="AK3702" s="455" t="n"/>
      <c r="AL3702" s="455" t="n"/>
      <c r="AM3702" s="455" t="n"/>
      <c r="AN3702" s="455" t="n"/>
      <c r="AO3702" s="455" t="n"/>
      <c r="AP3702" s="455" t="n"/>
      <c r="AQ3702" s="455" t="n"/>
      <c r="AR3702" s="418" t="n"/>
      <c r="AS3702" s="418" t="n"/>
      <c r="AT3702" s="418" t="n"/>
    </row>
    <row r="3703">
      <c r="A3703" s="417" t="n">
        <v>3694</v>
      </c>
      <c r="B3703" s="418" t="inlineStr"/>
      <c r="C3703" s="418" t="inlineStr">
        <is>
          <t>ស៊ីងហ្គាពួរ កាតុង (ខេមបូឌា)</t>
        </is>
      </c>
      <c r="D3703" s="418" t="inlineStr">
        <is>
          <t>L001-100121322</t>
        </is>
      </c>
      <c r="E3703" s="418" t="inlineStr">
        <is>
          <t>V0014760</t>
        </is>
      </c>
      <c r="F3703" s="419" t="n">
        <v>44085</v>
      </c>
      <c r="G3703" s="420" t="n">
        <v>437191</v>
      </c>
      <c r="H3703" s="418" t="n"/>
      <c r="I3703" s="455" t="n">
        <v>437191</v>
      </c>
      <c r="J3703" s="418">
        <f>IF(L3703&lt;&gt;"",L3703,K3703)</f>
        <v/>
      </c>
      <c r="K3703" s="418">
        <f>IF(AND(T3703=TRUE, U3703=TRUE, V3703=TRUE), IF(W3703&lt;-0.05, "អនុញ្ញាត (អ្នកផ្គត់ផ្គង់ប្រកាសខ្វះ)", "បានប្រកាស (អនុញ្ញាត)"), IF(AND(T3703=FALSE, U3703=FALSE, V3703=FALSE), "ព្យួរទុក (មិនមានទិន្នន័យ)", "ប្រកាសខុស (ព្យួរទុក)"))</f>
        <v/>
      </c>
      <c r="L3703" s="418" t="inlineStr"/>
      <c r="M3703" s="418" t="inlineStr"/>
      <c r="N3703" s="455" t="n"/>
      <c r="O3703" s="455">
        <f>IF(W3703&lt;0,AI3703,I3703)</f>
        <v/>
      </c>
      <c r="P3703" s="455">
        <f>I3703-O3703</f>
        <v/>
      </c>
      <c r="Q3703" s="418" t="n"/>
      <c r="R3703" s="418" t="inlineStr">
        <is>
          <t>V0014760</t>
        </is>
      </c>
      <c r="S3703" s="418" t="inlineStr"/>
      <c r="T3703" s="418">
        <f>R3703=S3703</f>
        <v/>
      </c>
      <c r="U3703" s="418">
        <f>AND(MONTH(F3703)=MONTH(Y3703), YEAR(F3703)=YEAR(Y3703))</f>
        <v/>
      </c>
      <c r="V3703" s="418">
        <f>AND(AC3703&lt;&gt;"", 'Company information'!D$4&lt;&gt;"", RIGHT(SUBSTITUTE(AC3703,"-",""),9)=RIGHT(SUBSTITUTE('Company information'!D$4,"-",""),9))</f>
        <v/>
      </c>
      <c r="W3703" s="418">
        <f>AI3703-I3703</f>
        <v/>
      </c>
      <c r="X3703" s="455" t="n"/>
      <c r="Y3703" s="417" t="n"/>
      <c r="Z3703" s="418" t="n"/>
      <c r="AA3703" s="418" t="n"/>
      <c r="AB3703" s="418" t="n"/>
      <c r="AC3703" s="418" t="n"/>
      <c r="AD3703" s="418" t="n"/>
      <c r="AE3703" s="455" t="n"/>
      <c r="AF3703" s="455" t="n"/>
      <c r="AG3703" s="455" t="n"/>
      <c r="AH3703" s="455" t="n"/>
      <c r="AI3703" s="455" t="n"/>
      <c r="AJ3703" s="455" t="n"/>
      <c r="AK3703" s="455" t="n"/>
      <c r="AL3703" s="455" t="n"/>
      <c r="AM3703" s="455" t="n"/>
      <c r="AN3703" s="455" t="n"/>
      <c r="AO3703" s="455" t="n"/>
      <c r="AP3703" s="455" t="n"/>
      <c r="AQ3703" s="455" t="n"/>
      <c r="AR3703" s="418" t="n"/>
      <c r="AS3703" s="418" t="n"/>
      <c r="AT3703" s="418" t="n"/>
    </row>
    <row r="3704">
      <c r="A3704" s="417" t="n">
        <v>3695</v>
      </c>
      <c r="B3704" s="418" t="inlineStr"/>
      <c r="C3704" s="418" t="inlineStr">
        <is>
          <t>ស៊ីងហ្គាពួរ កាតុង (ខេមបូឌា)</t>
        </is>
      </c>
      <c r="D3704" s="418" t="inlineStr">
        <is>
          <t>L001-100121322</t>
        </is>
      </c>
      <c r="E3704" s="418" t="inlineStr">
        <is>
          <t>V0014759</t>
        </is>
      </c>
      <c r="F3704" s="419" t="n">
        <v>44085</v>
      </c>
      <c r="G3704" s="420" t="n">
        <v>459752</v>
      </c>
      <c r="H3704" s="418" t="n"/>
      <c r="I3704" s="455" t="n">
        <v>459752</v>
      </c>
      <c r="J3704" s="418">
        <f>IF(L3704&lt;&gt;"",L3704,K3704)</f>
        <v/>
      </c>
      <c r="K3704" s="418">
        <f>IF(AND(T3704=TRUE, U3704=TRUE, V3704=TRUE), IF(W3704&lt;-0.05, "អនុញ្ញាត (អ្នកផ្គត់ផ្គង់ប្រកាសខ្វះ)", "បានប្រកាស (អនុញ្ញាត)"), IF(AND(T3704=FALSE, U3704=FALSE, V3704=FALSE), "ព្យួរទុក (មិនមានទិន្នន័យ)", "ប្រកាសខុស (ព្យួរទុក)"))</f>
        <v/>
      </c>
      <c r="L3704" s="418" t="inlineStr"/>
      <c r="M3704" s="418" t="inlineStr"/>
      <c r="N3704" s="455" t="n"/>
      <c r="O3704" s="455">
        <f>IF(W3704&lt;0,AI3704,I3704)</f>
        <v/>
      </c>
      <c r="P3704" s="455">
        <f>I3704-O3704</f>
        <v/>
      </c>
      <c r="Q3704" s="418" t="n"/>
      <c r="R3704" s="418" t="inlineStr">
        <is>
          <t>V0014759</t>
        </is>
      </c>
      <c r="S3704" s="418" t="inlineStr"/>
      <c r="T3704" s="418">
        <f>R3704=S3704</f>
        <v/>
      </c>
      <c r="U3704" s="418">
        <f>AND(MONTH(F3704)=MONTH(Y3704), YEAR(F3704)=YEAR(Y3704))</f>
        <v/>
      </c>
      <c r="V3704" s="418">
        <f>AND(AC3704&lt;&gt;"", 'Company information'!D$4&lt;&gt;"", RIGHT(SUBSTITUTE(AC3704,"-",""),9)=RIGHT(SUBSTITUTE('Company information'!D$4,"-",""),9))</f>
        <v/>
      </c>
      <c r="W3704" s="418">
        <f>AI3704-I3704</f>
        <v/>
      </c>
      <c r="X3704" s="455" t="n"/>
      <c r="Y3704" s="417" t="n"/>
      <c r="Z3704" s="418" t="n"/>
      <c r="AA3704" s="418" t="n"/>
      <c r="AB3704" s="418" t="n"/>
      <c r="AC3704" s="418" t="n"/>
      <c r="AD3704" s="418" t="n"/>
      <c r="AE3704" s="455" t="n"/>
      <c r="AF3704" s="455" t="n"/>
      <c r="AG3704" s="455" t="n"/>
      <c r="AH3704" s="455" t="n"/>
      <c r="AI3704" s="455" t="n"/>
      <c r="AJ3704" s="455" t="n"/>
      <c r="AK3704" s="455" t="n"/>
      <c r="AL3704" s="455" t="n"/>
      <c r="AM3704" s="455" t="n"/>
      <c r="AN3704" s="455" t="n"/>
      <c r="AO3704" s="455" t="n"/>
      <c r="AP3704" s="455" t="n"/>
      <c r="AQ3704" s="455" t="n"/>
      <c r="AR3704" s="418" t="n"/>
      <c r="AS3704" s="418" t="n"/>
      <c r="AT3704" s="418" t="n"/>
    </row>
    <row r="3705">
      <c r="A3705" s="417" t="n">
        <v>3696</v>
      </c>
      <c r="B3705" s="418" t="inlineStr"/>
      <c r="C3705" s="418" t="inlineStr">
        <is>
          <t>ខូស្កូ ស៊ីបភីង ឡាញ (ខេមបូឌា) ឯ.ក</t>
        </is>
      </c>
      <c r="D3705" s="418" t="inlineStr">
        <is>
          <t>L001-100103383</t>
        </is>
      </c>
      <c r="E3705" s="418" t="inlineStr">
        <is>
          <t>COS2011-11476</t>
        </is>
      </c>
      <c r="F3705" s="419" t="n">
        <v>43993</v>
      </c>
      <c r="G3705" s="420" t="n">
        <v>213413</v>
      </c>
      <c r="H3705" s="418" t="n"/>
      <c r="I3705" s="455" t="n">
        <v>213413</v>
      </c>
      <c r="J3705" s="418">
        <f>IF(L3705&lt;&gt;"",L3705,K3705)</f>
        <v/>
      </c>
      <c r="K3705" s="418">
        <f>IF(AND(T3705=TRUE, U3705=TRUE, V3705=TRUE), IF(W3705&lt;-0.05, "អនុញ្ញាត (អ្នកផ្គត់ផ្គង់ប្រកាសខ្វះ)", "បានប្រកាស (អនុញ្ញាត)"), IF(AND(T3705=FALSE, U3705=FALSE, V3705=FALSE), "ព្យួរទុក (មិនមានទិន្នន័យ)", "ប្រកាសខុស (ព្យួរទុក)"))</f>
        <v/>
      </c>
      <c r="L3705" s="418" t="inlineStr"/>
      <c r="M3705" s="418" t="inlineStr"/>
      <c r="N3705" s="455" t="n"/>
      <c r="O3705" s="455">
        <f>IF(W3705&lt;0,AI3705,I3705)</f>
        <v/>
      </c>
      <c r="P3705" s="455">
        <f>I3705-O3705</f>
        <v/>
      </c>
      <c r="Q3705" s="418" t="n"/>
      <c r="R3705" s="418" t="inlineStr">
        <is>
          <t>COS2011-11476</t>
        </is>
      </c>
      <c r="S3705" s="418" t="inlineStr"/>
      <c r="T3705" s="418">
        <f>R3705=S3705</f>
        <v/>
      </c>
      <c r="U3705" s="418">
        <f>AND(MONTH(F3705)=MONTH(Y3705), YEAR(F3705)=YEAR(Y3705))</f>
        <v/>
      </c>
      <c r="V3705" s="418">
        <f>AND(AC3705&lt;&gt;"", 'Company information'!D$4&lt;&gt;"", RIGHT(SUBSTITUTE(AC3705,"-",""),9)=RIGHT(SUBSTITUTE('Company information'!D$4,"-",""),9))</f>
        <v/>
      </c>
      <c r="W3705" s="418">
        <f>AI3705-I3705</f>
        <v/>
      </c>
      <c r="X3705" s="455" t="n"/>
      <c r="Y3705" s="417" t="n"/>
      <c r="Z3705" s="418" t="n"/>
      <c r="AA3705" s="418" t="n"/>
      <c r="AB3705" s="418" t="n"/>
      <c r="AC3705" s="418" t="n"/>
      <c r="AD3705" s="418" t="n"/>
      <c r="AE3705" s="455" t="n"/>
      <c r="AF3705" s="455" t="n"/>
      <c r="AG3705" s="455" t="n"/>
      <c r="AH3705" s="455" t="n"/>
      <c r="AI3705" s="455" t="n"/>
      <c r="AJ3705" s="455" t="n"/>
      <c r="AK3705" s="455" t="n"/>
      <c r="AL3705" s="455" t="n"/>
      <c r="AM3705" s="455" t="n"/>
      <c r="AN3705" s="455" t="n"/>
      <c r="AO3705" s="455" t="n"/>
      <c r="AP3705" s="455" t="n"/>
      <c r="AQ3705" s="455" t="n"/>
      <c r="AR3705" s="418" t="n"/>
      <c r="AS3705" s="418" t="n"/>
      <c r="AT3705" s="418" t="n"/>
    </row>
    <row r="3706">
      <c r="A3706" s="417" t="n">
        <v>3697</v>
      </c>
      <c r="B3706" s="418" t="inlineStr"/>
      <c r="C3706" s="418" t="inlineStr">
        <is>
          <t>អ៊ិចស្ពែឌីធ័រ ខេមបូឌា អិលធីឌី</t>
        </is>
      </c>
      <c r="D3706" s="418" t="inlineStr">
        <is>
          <t>L001-100045898</t>
        </is>
      </c>
      <c r="E3706" s="418" t="inlineStr">
        <is>
          <t>TI-0186375</t>
        </is>
      </c>
      <c r="F3706" s="419" t="n">
        <v>43962</v>
      </c>
      <c r="G3706" s="420" t="n">
        <v>436174</v>
      </c>
      <c r="H3706" s="418" t="n"/>
      <c r="I3706" s="455" t="n">
        <v>436174</v>
      </c>
      <c r="J3706" s="418">
        <f>IF(L3706&lt;&gt;"",L3706,K3706)</f>
        <v/>
      </c>
      <c r="K3706" s="418">
        <f>IF(AND(T3706=TRUE, U3706=TRUE, V3706=TRUE), IF(W3706&lt;-0.05, "អនុញ្ញាត (អ្នកផ្គត់ផ្គង់ប្រកាសខ្វះ)", "បានប្រកាស (អនុញ្ញាត)"), IF(AND(T3706=FALSE, U3706=FALSE, V3706=FALSE), "ព្យួរទុក (មិនមានទិន្នន័យ)", "ប្រកាសខុស (ព្យួរទុក)"))</f>
        <v/>
      </c>
      <c r="L3706" s="418" t="inlineStr"/>
      <c r="M3706" s="418" t="inlineStr"/>
      <c r="N3706" s="455" t="n"/>
      <c r="O3706" s="455">
        <f>IF(W3706&lt;0,AI3706,I3706)</f>
        <v/>
      </c>
      <c r="P3706" s="455">
        <f>I3706-O3706</f>
        <v/>
      </c>
      <c r="Q3706" s="418" t="n"/>
      <c r="R3706" s="418" t="inlineStr">
        <is>
          <t>TI-0186375</t>
        </is>
      </c>
      <c r="S3706" s="418" t="inlineStr"/>
      <c r="T3706" s="418">
        <f>R3706=S3706</f>
        <v/>
      </c>
      <c r="U3706" s="418">
        <f>AND(MONTH(F3706)=MONTH(Y3706), YEAR(F3706)=YEAR(Y3706))</f>
        <v/>
      </c>
      <c r="V3706" s="418">
        <f>AND(AC3706&lt;&gt;"", 'Company information'!D$4&lt;&gt;"", RIGHT(SUBSTITUTE(AC3706,"-",""),9)=RIGHT(SUBSTITUTE('Company information'!D$4,"-",""),9))</f>
        <v/>
      </c>
      <c r="W3706" s="418">
        <f>AI3706-I3706</f>
        <v/>
      </c>
      <c r="X3706" s="455" t="n"/>
      <c r="Y3706" s="417" t="n"/>
      <c r="Z3706" s="418" t="n"/>
      <c r="AA3706" s="418" t="n"/>
      <c r="AB3706" s="418" t="n"/>
      <c r="AC3706" s="418" t="n"/>
      <c r="AD3706" s="418" t="n"/>
      <c r="AE3706" s="455" t="n"/>
      <c r="AF3706" s="455" t="n"/>
      <c r="AG3706" s="455" t="n"/>
      <c r="AH3706" s="455" t="n"/>
      <c r="AI3706" s="455" t="n"/>
      <c r="AJ3706" s="455" t="n"/>
      <c r="AK3706" s="455" t="n"/>
      <c r="AL3706" s="455" t="n"/>
      <c r="AM3706" s="455" t="n"/>
      <c r="AN3706" s="455" t="n"/>
      <c r="AO3706" s="455" t="n"/>
      <c r="AP3706" s="455" t="n"/>
      <c r="AQ3706" s="455" t="n"/>
      <c r="AR3706" s="418" t="n"/>
      <c r="AS3706" s="418" t="n"/>
      <c r="AT3706" s="418" t="n"/>
    </row>
    <row r="3707">
      <c r="A3707" s="417" t="n">
        <v>3698</v>
      </c>
      <c r="B3707" s="418" t="inlineStr"/>
      <c r="C3707" s="418" t="inlineStr">
        <is>
          <t>អ៊ិចស្ពែឌីធ័រ ខេមបូឌា អិលធីឌី</t>
        </is>
      </c>
      <c r="D3707" s="418" t="inlineStr">
        <is>
          <t>L001-100045898</t>
        </is>
      </c>
      <c r="E3707" s="418" t="inlineStr">
        <is>
          <t>TI-0186374</t>
        </is>
      </c>
      <c r="F3707" s="419" t="n">
        <v>43962</v>
      </c>
      <c r="G3707" s="420" t="n">
        <v>399996</v>
      </c>
      <c r="H3707" s="418" t="n"/>
      <c r="I3707" s="455" t="n">
        <v>399996</v>
      </c>
      <c r="J3707" s="418">
        <f>IF(L3707&lt;&gt;"",L3707,K3707)</f>
        <v/>
      </c>
      <c r="K3707" s="418">
        <f>IF(AND(T3707=TRUE, U3707=TRUE, V3707=TRUE), IF(W3707&lt;-0.05, "អនុញ្ញាត (អ្នកផ្គត់ផ្គង់ប្រកាសខ្វះ)", "បានប្រកាស (អនុញ្ញាត)"), IF(AND(T3707=FALSE, U3707=FALSE, V3707=FALSE), "ព្យួរទុក (មិនមានទិន្នន័យ)", "ប្រកាសខុស (ព្យួរទុក)"))</f>
        <v/>
      </c>
      <c r="L3707" s="418" t="inlineStr"/>
      <c r="M3707" s="418" t="inlineStr"/>
      <c r="N3707" s="455" t="n"/>
      <c r="O3707" s="455">
        <f>IF(W3707&lt;0,AI3707,I3707)</f>
        <v/>
      </c>
      <c r="P3707" s="455">
        <f>I3707-O3707</f>
        <v/>
      </c>
      <c r="Q3707" s="418" t="n"/>
      <c r="R3707" s="418" t="inlineStr">
        <is>
          <t>TI-0186374</t>
        </is>
      </c>
      <c r="S3707" s="418" t="inlineStr"/>
      <c r="T3707" s="418">
        <f>R3707=S3707</f>
        <v/>
      </c>
      <c r="U3707" s="418">
        <f>AND(MONTH(F3707)=MONTH(Y3707), YEAR(F3707)=YEAR(Y3707))</f>
        <v/>
      </c>
      <c r="V3707" s="418">
        <f>AND(AC3707&lt;&gt;"", 'Company information'!D$4&lt;&gt;"", RIGHT(SUBSTITUTE(AC3707,"-",""),9)=RIGHT(SUBSTITUTE('Company information'!D$4,"-",""),9))</f>
        <v/>
      </c>
      <c r="W3707" s="418">
        <f>AI3707-I3707</f>
        <v/>
      </c>
      <c r="X3707" s="455" t="n"/>
      <c r="Y3707" s="417" t="n"/>
      <c r="Z3707" s="418" t="n"/>
      <c r="AA3707" s="418" t="n"/>
      <c r="AB3707" s="418" t="n"/>
      <c r="AC3707" s="418" t="n"/>
      <c r="AD3707" s="418" t="n"/>
      <c r="AE3707" s="455" t="n"/>
      <c r="AF3707" s="455" t="n"/>
      <c r="AG3707" s="455" t="n"/>
      <c r="AH3707" s="455" t="n"/>
      <c r="AI3707" s="455" t="n"/>
      <c r="AJ3707" s="455" t="n"/>
      <c r="AK3707" s="455" t="n"/>
      <c r="AL3707" s="455" t="n"/>
      <c r="AM3707" s="455" t="n"/>
      <c r="AN3707" s="455" t="n"/>
      <c r="AO3707" s="455" t="n"/>
      <c r="AP3707" s="455" t="n"/>
      <c r="AQ3707" s="455" t="n"/>
      <c r="AR3707" s="418" t="n"/>
      <c r="AS3707" s="418" t="n"/>
      <c r="AT3707" s="418" t="n"/>
    </row>
    <row r="3708">
      <c r="A3708" s="417" t="n">
        <v>3699</v>
      </c>
      <c r="B3708" s="418" t="inlineStr"/>
      <c r="C3708" s="418" t="inlineStr">
        <is>
          <t>អ៊ិចស្ពែឌីធ័រ ខេមបូឌា អិលធីឌី</t>
        </is>
      </c>
      <c r="D3708" s="418" t="inlineStr">
        <is>
          <t>L001-100045898</t>
        </is>
      </c>
      <c r="E3708" s="418" t="inlineStr">
        <is>
          <t>TI-0186317</t>
        </is>
      </c>
      <c r="F3708" s="419" t="n">
        <v>43962</v>
      </c>
      <c r="G3708" s="420" t="n">
        <v>133738</v>
      </c>
      <c r="H3708" s="418" t="n"/>
      <c r="I3708" s="455" t="n">
        <v>133738</v>
      </c>
      <c r="J3708" s="418">
        <f>IF(L3708&lt;&gt;"",L3708,K3708)</f>
        <v/>
      </c>
      <c r="K3708" s="418">
        <f>IF(AND(T3708=TRUE, U3708=TRUE, V3708=TRUE), IF(W3708&lt;-0.05, "អនុញ្ញាត (អ្នកផ្គត់ផ្គង់ប្រកាសខ្វះ)", "បានប្រកាស (អនុញ្ញាត)"), IF(AND(T3708=FALSE, U3708=FALSE, V3708=FALSE), "ព្យួរទុក (មិនមានទិន្នន័យ)", "ប្រកាសខុស (ព្យួរទុក)"))</f>
        <v/>
      </c>
      <c r="L3708" s="418" t="inlineStr"/>
      <c r="M3708" s="418" t="inlineStr"/>
      <c r="N3708" s="455" t="n"/>
      <c r="O3708" s="455">
        <f>IF(W3708&lt;0,AI3708,I3708)</f>
        <v/>
      </c>
      <c r="P3708" s="455">
        <f>I3708-O3708</f>
        <v/>
      </c>
      <c r="Q3708" s="418" t="n"/>
      <c r="R3708" s="418" t="inlineStr">
        <is>
          <t>TI-0186317</t>
        </is>
      </c>
      <c r="S3708" s="418" t="inlineStr"/>
      <c r="T3708" s="418">
        <f>R3708=S3708</f>
        <v/>
      </c>
      <c r="U3708" s="418">
        <f>AND(MONTH(F3708)=MONTH(Y3708), YEAR(F3708)=YEAR(Y3708))</f>
        <v/>
      </c>
      <c r="V3708" s="418">
        <f>AND(AC3708&lt;&gt;"", 'Company information'!D$4&lt;&gt;"", RIGHT(SUBSTITUTE(AC3708,"-",""),9)=RIGHT(SUBSTITUTE('Company information'!D$4,"-",""),9))</f>
        <v/>
      </c>
      <c r="W3708" s="418">
        <f>AI3708-I3708</f>
        <v/>
      </c>
      <c r="X3708" s="455" t="n"/>
      <c r="Y3708" s="417" t="n"/>
      <c r="Z3708" s="418" t="n"/>
      <c r="AA3708" s="418" t="n"/>
      <c r="AB3708" s="418" t="n"/>
      <c r="AC3708" s="418" t="n"/>
      <c r="AD3708" s="418" t="n"/>
      <c r="AE3708" s="455" t="n"/>
      <c r="AF3708" s="455" t="n"/>
      <c r="AG3708" s="455" t="n"/>
      <c r="AH3708" s="455" t="n"/>
      <c r="AI3708" s="455" t="n"/>
      <c r="AJ3708" s="455" t="n"/>
      <c r="AK3708" s="455" t="n"/>
      <c r="AL3708" s="455" t="n"/>
      <c r="AM3708" s="455" t="n"/>
      <c r="AN3708" s="455" t="n"/>
      <c r="AO3708" s="455" t="n"/>
      <c r="AP3708" s="455" t="n"/>
      <c r="AQ3708" s="455" t="n"/>
      <c r="AR3708" s="418" t="n"/>
      <c r="AS3708" s="418" t="n"/>
      <c r="AT3708" s="418" t="n"/>
    </row>
    <row r="3709">
      <c r="A3709" s="417" t="n">
        <v>3700</v>
      </c>
      <c r="B3709" s="418" t="inlineStr"/>
      <c r="C3709" s="418" t="inlineStr">
        <is>
          <t>អ៊ិចស្ពែឌីធ័រ ខេមបូឌា អិលធីឌី</t>
        </is>
      </c>
      <c r="D3709" s="418" t="inlineStr">
        <is>
          <t>L001-100045898</t>
        </is>
      </c>
      <c r="E3709" s="418" t="inlineStr">
        <is>
          <t>TI-0186278</t>
        </is>
      </c>
      <c r="F3709" s="419" t="n">
        <v>43932</v>
      </c>
      <c r="G3709" s="420" t="n">
        <v>469101</v>
      </c>
      <c r="H3709" s="418" t="n"/>
      <c r="I3709" s="455" t="n">
        <v>469101</v>
      </c>
      <c r="J3709" s="418">
        <f>IF(L3709&lt;&gt;"",L3709,K3709)</f>
        <v/>
      </c>
      <c r="K3709" s="418">
        <f>IF(AND(T3709=TRUE, U3709=TRUE, V3709=TRUE), IF(W3709&lt;-0.05, "អនុញ្ញាត (អ្នកផ្គត់ផ្គង់ប្រកាសខ្វះ)", "បានប្រកាស (អនុញ្ញាត)"), IF(AND(T3709=FALSE, U3709=FALSE, V3709=FALSE), "ព្យួរទុក (មិនមានទិន្នន័យ)", "ប្រកាសខុស (ព្យួរទុក)"))</f>
        <v/>
      </c>
      <c r="L3709" s="418" t="inlineStr"/>
      <c r="M3709" s="418" t="inlineStr"/>
      <c r="N3709" s="455" t="n"/>
      <c r="O3709" s="455">
        <f>IF(W3709&lt;0,AI3709,I3709)</f>
        <v/>
      </c>
      <c r="P3709" s="455">
        <f>I3709-O3709</f>
        <v/>
      </c>
      <c r="Q3709" s="418" t="n"/>
      <c r="R3709" s="418" t="inlineStr">
        <is>
          <t>TI-0186278</t>
        </is>
      </c>
      <c r="S3709" s="418" t="inlineStr"/>
      <c r="T3709" s="418">
        <f>R3709=S3709</f>
        <v/>
      </c>
      <c r="U3709" s="418">
        <f>AND(MONTH(F3709)=MONTH(Y3709), YEAR(F3709)=YEAR(Y3709))</f>
        <v/>
      </c>
      <c r="V3709" s="418">
        <f>AND(AC3709&lt;&gt;"", 'Company information'!D$4&lt;&gt;"", RIGHT(SUBSTITUTE(AC3709,"-",""),9)=RIGHT(SUBSTITUTE('Company information'!D$4,"-",""),9))</f>
        <v/>
      </c>
      <c r="W3709" s="418">
        <f>AI3709-I3709</f>
        <v/>
      </c>
      <c r="X3709" s="455" t="n"/>
      <c r="Y3709" s="417" t="n"/>
      <c r="Z3709" s="418" t="n"/>
      <c r="AA3709" s="418" t="n"/>
      <c r="AB3709" s="418" t="n"/>
      <c r="AC3709" s="418" t="n"/>
      <c r="AD3709" s="418" t="n"/>
      <c r="AE3709" s="455" t="n"/>
      <c r="AF3709" s="455" t="n"/>
      <c r="AG3709" s="455" t="n"/>
      <c r="AH3709" s="455" t="n"/>
      <c r="AI3709" s="455" t="n"/>
      <c r="AJ3709" s="455" t="n"/>
      <c r="AK3709" s="455" t="n"/>
      <c r="AL3709" s="455" t="n"/>
      <c r="AM3709" s="455" t="n"/>
      <c r="AN3709" s="455" t="n"/>
      <c r="AO3709" s="455" t="n"/>
      <c r="AP3709" s="455" t="n"/>
      <c r="AQ3709" s="455" t="n"/>
      <c r="AR3709" s="418" t="n"/>
      <c r="AS3709" s="418" t="n"/>
      <c r="AT3709" s="418" t="n"/>
    </row>
    <row r="3710">
      <c r="A3710" s="417" t="n">
        <v>3701</v>
      </c>
      <c r="B3710" s="418" t="inlineStr"/>
      <c r="C3710" s="418" t="inlineStr">
        <is>
          <t>ខេមបូឌាន វ៉ាយភីស៊ី ត្រេឌីង ឯ.ក</t>
        </is>
      </c>
      <c r="D3710" s="418" t="inlineStr">
        <is>
          <t>B108-901904896</t>
        </is>
      </c>
      <c r="E3710" s="418" t="inlineStr">
        <is>
          <t>2020-0091</t>
        </is>
      </c>
      <c r="F3710" s="419" t="n">
        <v>43932</v>
      </c>
      <c r="G3710" s="420" t="n">
        <v>7256781</v>
      </c>
      <c r="H3710" s="418" t="n"/>
      <c r="I3710" s="455" t="n">
        <v>7256781</v>
      </c>
      <c r="J3710" s="418">
        <f>IF(L3710&lt;&gt;"",L3710,K3710)</f>
        <v/>
      </c>
      <c r="K3710" s="418">
        <f>IF(AND(T3710=TRUE, U3710=TRUE, V3710=TRUE), IF(W3710&lt;-0.05, "អនុញ្ញាត (អ្នកផ្គត់ផ្គង់ប្រកាសខ្វះ)", "បានប្រកាស (អនុញ្ញាត)"), IF(AND(T3710=FALSE, U3710=FALSE, V3710=FALSE), "ព្យួរទុក (មិនមានទិន្នន័យ)", "ប្រកាសខុស (ព្យួរទុក)"))</f>
        <v/>
      </c>
      <c r="L3710" s="418" t="inlineStr"/>
      <c r="M3710" s="418" t="inlineStr"/>
      <c r="N3710" s="455" t="n"/>
      <c r="O3710" s="455">
        <f>IF(W3710&lt;0,AI3710,I3710)</f>
        <v/>
      </c>
      <c r="P3710" s="455">
        <f>I3710-O3710</f>
        <v/>
      </c>
      <c r="Q3710" s="418" t="n"/>
      <c r="R3710" s="418" t="inlineStr">
        <is>
          <t>2020-0091</t>
        </is>
      </c>
      <c r="S3710" s="418" t="inlineStr"/>
      <c r="T3710" s="418">
        <f>R3710=S3710</f>
        <v/>
      </c>
      <c r="U3710" s="418">
        <f>AND(MONTH(F3710)=MONTH(Y3710), YEAR(F3710)=YEAR(Y3710))</f>
        <v/>
      </c>
      <c r="V3710" s="418">
        <f>AND(AC3710&lt;&gt;"", 'Company information'!D$4&lt;&gt;"", RIGHT(SUBSTITUTE(AC3710,"-",""),9)=RIGHT(SUBSTITUTE('Company information'!D$4,"-",""),9))</f>
        <v/>
      </c>
      <c r="W3710" s="418">
        <f>AI3710-I3710</f>
        <v/>
      </c>
      <c r="X3710" s="455" t="n"/>
      <c r="Y3710" s="417" t="n"/>
      <c r="Z3710" s="418" t="n"/>
      <c r="AA3710" s="418" t="n"/>
      <c r="AB3710" s="418" t="n"/>
      <c r="AC3710" s="418" t="n"/>
      <c r="AD3710" s="418" t="n"/>
      <c r="AE3710" s="455" t="n"/>
      <c r="AF3710" s="455" t="n"/>
      <c r="AG3710" s="455" t="n"/>
      <c r="AH3710" s="455" t="n"/>
      <c r="AI3710" s="455" t="n"/>
      <c r="AJ3710" s="455" t="n"/>
      <c r="AK3710" s="455" t="n"/>
      <c r="AL3710" s="455" t="n"/>
      <c r="AM3710" s="455" t="n"/>
      <c r="AN3710" s="455" t="n"/>
      <c r="AO3710" s="455" t="n"/>
      <c r="AP3710" s="455" t="n"/>
      <c r="AQ3710" s="455" t="n"/>
      <c r="AR3710" s="418" t="n"/>
      <c r="AS3710" s="418" t="n"/>
      <c r="AT3710" s="418" t="n"/>
    </row>
    <row r="3711">
      <c r="A3711" s="417" t="n">
        <v>3702</v>
      </c>
      <c r="B3711" s="418" t="inlineStr"/>
      <c r="C3711" s="418" t="inlineStr">
        <is>
          <t>កំពង់ផែស្វយ័តក្រុងព្រះសីហនុ</t>
        </is>
      </c>
      <c r="D3711" s="418" t="inlineStr">
        <is>
          <t>L001-100044638</t>
        </is>
      </c>
      <c r="E3711" s="418" t="inlineStr">
        <is>
          <t>162719</t>
        </is>
      </c>
      <c r="F3711" s="419" t="n">
        <v>43932</v>
      </c>
      <c r="G3711" s="420" t="n">
        <v>104877</v>
      </c>
      <c r="H3711" s="418" t="n"/>
      <c r="I3711" s="455" t="n">
        <v>104877</v>
      </c>
      <c r="J3711" s="418">
        <f>IF(L3711&lt;&gt;"",L3711,K3711)</f>
        <v/>
      </c>
      <c r="K3711" s="418">
        <f>IF(AND(T3711=TRUE, U3711=TRUE, V3711=TRUE), IF(W3711&lt;-0.05, "អនុញ្ញាត (អ្នកផ្គត់ផ្គង់ប្រកាសខ្វះ)", "បានប្រកាស (អនុញ្ញាត)"), IF(AND(T3711=FALSE, U3711=FALSE, V3711=FALSE), "ព្យួរទុក (មិនមានទិន្នន័យ)", "ប្រកាសខុស (ព្យួរទុក)"))</f>
        <v/>
      </c>
      <c r="L3711" s="418" t="inlineStr"/>
      <c r="M3711" s="418" t="inlineStr"/>
      <c r="N3711" s="455" t="n"/>
      <c r="O3711" s="455">
        <f>IF(W3711&lt;0,AI3711,I3711)</f>
        <v/>
      </c>
      <c r="P3711" s="455">
        <f>I3711-O3711</f>
        <v/>
      </c>
      <c r="Q3711" s="418" t="n"/>
      <c r="R3711" s="418" t="inlineStr">
        <is>
          <t>162719</t>
        </is>
      </c>
      <c r="S3711" s="418" t="inlineStr"/>
      <c r="T3711" s="418">
        <f>R3711=S3711</f>
        <v/>
      </c>
      <c r="U3711" s="418">
        <f>AND(MONTH(F3711)=MONTH(Y3711), YEAR(F3711)=YEAR(Y3711))</f>
        <v/>
      </c>
      <c r="V3711" s="418">
        <f>AND(AC3711&lt;&gt;"", 'Company information'!D$4&lt;&gt;"", RIGHT(SUBSTITUTE(AC3711,"-",""),9)=RIGHT(SUBSTITUTE('Company information'!D$4,"-",""),9))</f>
        <v/>
      </c>
      <c r="W3711" s="418">
        <f>AI3711-I3711</f>
        <v/>
      </c>
      <c r="X3711" s="455" t="n"/>
      <c r="Y3711" s="417" t="n"/>
      <c r="Z3711" s="418" t="n"/>
      <c r="AA3711" s="418" t="n"/>
      <c r="AB3711" s="418" t="n"/>
      <c r="AC3711" s="418" t="n"/>
      <c r="AD3711" s="418" t="n"/>
      <c r="AE3711" s="455" t="n"/>
      <c r="AF3711" s="455" t="n"/>
      <c r="AG3711" s="455" t="n"/>
      <c r="AH3711" s="455" t="n"/>
      <c r="AI3711" s="455" t="n"/>
      <c r="AJ3711" s="455" t="n"/>
      <c r="AK3711" s="455" t="n"/>
      <c r="AL3711" s="455" t="n"/>
      <c r="AM3711" s="455" t="n"/>
      <c r="AN3711" s="455" t="n"/>
      <c r="AO3711" s="455" t="n"/>
      <c r="AP3711" s="455" t="n"/>
      <c r="AQ3711" s="455" t="n"/>
      <c r="AR3711" s="418" t="n"/>
      <c r="AS3711" s="418" t="n"/>
      <c r="AT3711" s="418" t="n"/>
    </row>
    <row r="3712">
      <c r="A3712" s="417" t="n">
        <v>3703</v>
      </c>
      <c r="B3712" s="418" t="inlineStr"/>
      <c r="C3712" s="418" t="inlineStr">
        <is>
          <t>កំពង់ផែស្វយ័តក្រុងព្រះសីហនុ</t>
        </is>
      </c>
      <c r="D3712" s="418" t="inlineStr">
        <is>
          <t>L001-100044638</t>
        </is>
      </c>
      <c r="E3712" s="418" t="inlineStr">
        <is>
          <t>0162722</t>
        </is>
      </c>
      <c r="F3712" s="419" t="n">
        <v>43932</v>
      </c>
      <c r="G3712" s="420" t="n">
        <v>134145</v>
      </c>
      <c r="H3712" s="418" t="n"/>
      <c r="I3712" s="455" t="n">
        <v>134145</v>
      </c>
      <c r="J3712" s="418">
        <f>IF(L3712&lt;&gt;"",L3712,K3712)</f>
        <v/>
      </c>
      <c r="K3712" s="418">
        <f>IF(AND(T3712=TRUE, U3712=TRUE, V3712=TRUE), IF(W3712&lt;-0.05, "អនុញ្ញាត (អ្នកផ្គត់ផ្គង់ប្រកាសខ្វះ)", "បានប្រកាស (អនុញ្ញាត)"), IF(AND(T3712=FALSE, U3712=FALSE, V3712=FALSE), "ព្យួរទុក (មិនមានទិន្នន័យ)", "ប្រកាសខុស (ព្យួរទុក)"))</f>
        <v/>
      </c>
      <c r="L3712" s="418" t="inlineStr"/>
      <c r="M3712" s="418" t="inlineStr"/>
      <c r="N3712" s="455" t="n"/>
      <c r="O3712" s="455">
        <f>IF(W3712&lt;0,AI3712,I3712)</f>
        <v/>
      </c>
      <c r="P3712" s="455">
        <f>I3712-O3712</f>
        <v/>
      </c>
      <c r="Q3712" s="418" t="n"/>
      <c r="R3712" s="418" t="inlineStr">
        <is>
          <t>0162722</t>
        </is>
      </c>
      <c r="S3712" s="418" t="inlineStr"/>
      <c r="T3712" s="418">
        <f>R3712=S3712</f>
        <v/>
      </c>
      <c r="U3712" s="418">
        <f>AND(MONTH(F3712)=MONTH(Y3712), YEAR(F3712)=YEAR(Y3712))</f>
        <v/>
      </c>
      <c r="V3712" s="418">
        <f>AND(AC3712&lt;&gt;"", 'Company information'!D$4&lt;&gt;"", RIGHT(SUBSTITUTE(AC3712,"-",""),9)=RIGHT(SUBSTITUTE('Company information'!D$4,"-",""),9))</f>
        <v/>
      </c>
      <c r="W3712" s="418">
        <f>AI3712-I3712</f>
        <v/>
      </c>
      <c r="X3712" s="455" t="n"/>
      <c r="Y3712" s="417" t="n"/>
      <c r="Z3712" s="418" t="n"/>
      <c r="AA3712" s="418" t="n"/>
      <c r="AB3712" s="418" t="n"/>
      <c r="AC3712" s="418" t="n"/>
      <c r="AD3712" s="418" t="n"/>
      <c r="AE3712" s="455" t="n"/>
      <c r="AF3712" s="455" t="n"/>
      <c r="AG3712" s="455" t="n"/>
      <c r="AH3712" s="455" t="n"/>
      <c r="AI3712" s="455" t="n"/>
      <c r="AJ3712" s="455" t="n"/>
      <c r="AK3712" s="455" t="n"/>
      <c r="AL3712" s="455" t="n"/>
      <c r="AM3712" s="455" t="n"/>
      <c r="AN3712" s="455" t="n"/>
      <c r="AO3712" s="455" t="n"/>
      <c r="AP3712" s="455" t="n"/>
      <c r="AQ3712" s="455" t="n"/>
      <c r="AR3712" s="418" t="n"/>
      <c r="AS3712" s="418" t="n"/>
      <c r="AT3712" s="418" t="n"/>
    </row>
    <row r="3713">
      <c r="A3713" s="417" t="n">
        <v>3704</v>
      </c>
      <c r="B3713" s="418" t="inlineStr"/>
      <c r="C3713" s="418" t="inlineStr">
        <is>
          <t>ស៊ីងហ្គាពួរ កាតុង (ខេមបូឌា)</t>
        </is>
      </c>
      <c r="D3713" s="418" t="inlineStr">
        <is>
          <t>L001-100121322</t>
        </is>
      </c>
      <c r="E3713" s="418" t="inlineStr">
        <is>
          <t>V0014709</t>
        </is>
      </c>
      <c r="F3713" s="419" t="n">
        <v>43901</v>
      </c>
      <c r="G3713" s="420" t="n">
        <v>473332</v>
      </c>
      <c r="H3713" s="418" t="n"/>
      <c r="I3713" s="455" t="n">
        <v>473332</v>
      </c>
      <c r="J3713" s="418">
        <f>IF(L3713&lt;&gt;"",L3713,K3713)</f>
        <v/>
      </c>
      <c r="K3713" s="418">
        <f>IF(AND(T3713=TRUE, U3713=TRUE, V3713=TRUE), IF(W3713&lt;-0.05, "អនុញ្ញាត (អ្នកផ្គត់ផ្គង់ប្រកាសខ្វះ)", "បានប្រកាស (អនុញ្ញាត)"), IF(AND(T3713=FALSE, U3713=FALSE, V3713=FALSE), "ព្យួរទុក (មិនមានទិន្នន័យ)", "ប្រកាសខុស (ព្យួរទុក)"))</f>
        <v/>
      </c>
      <c r="L3713" s="418" t="inlineStr"/>
      <c r="M3713" s="418" t="inlineStr"/>
      <c r="N3713" s="455" t="n"/>
      <c r="O3713" s="455">
        <f>IF(W3713&lt;0,AI3713,I3713)</f>
        <v/>
      </c>
      <c r="P3713" s="455">
        <f>I3713-O3713</f>
        <v/>
      </c>
      <c r="Q3713" s="418" t="n"/>
      <c r="R3713" s="418" t="inlineStr">
        <is>
          <t>V0014709</t>
        </is>
      </c>
      <c r="S3713" s="418" t="inlineStr"/>
      <c r="T3713" s="418">
        <f>R3713=S3713</f>
        <v/>
      </c>
      <c r="U3713" s="418">
        <f>AND(MONTH(F3713)=MONTH(Y3713), YEAR(F3713)=YEAR(Y3713))</f>
        <v/>
      </c>
      <c r="V3713" s="418">
        <f>AND(AC3713&lt;&gt;"", 'Company information'!D$4&lt;&gt;"", RIGHT(SUBSTITUTE(AC3713,"-",""),9)=RIGHT(SUBSTITUTE('Company information'!D$4,"-",""),9))</f>
        <v/>
      </c>
      <c r="W3713" s="418">
        <f>AI3713-I3713</f>
        <v/>
      </c>
      <c r="X3713" s="455" t="n"/>
      <c r="Y3713" s="417" t="n"/>
      <c r="Z3713" s="418" t="n"/>
      <c r="AA3713" s="418" t="n"/>
      <c r="AB3713" s="418" t="n"/>
      <c r="AC3713" s="418" t="n"/>
      <c r="AD3713" s="418" t="n"/>
      <c r="AE3713" s="455" t="n"/>
      <c r="AF3713" s="455" t="n"/>
      <c r="AG3713" s="455" t="n"/>
      <c r="AH3713" s="455" t="n"/>
      <c r="AI3713" s="455" t="n"/>
      <c r="AJ3713" s="455" t="n"/>
      <c r="AK3713" s="455" t="n"/>
      <c r="AL3713" s="455" t="n"/>
      <c r="AM3713" s="455" t="n"/>
      <c r="AN3713" s="455" t="n"/>
      <c r="AO3713" s="455" t="n"/>
      <c r="AP3713" s="455" t="n"/>
      <c r="AQ3713" s="455" t="n"/>
      <c r="AR3713" s="418" t="n"/>
      <c r="AS3713" s="418" t="n"/>
      <c r="AT3713" s="418" t="n"/>
    </row>
    <row r="3714">
      <c r="A3714" s="417" t="n">
        <v>3705</v>
      </c>
      <c r="B3714" s="418" t="inlineStr"/>
      <c r="C3714" s="418" t="inlineStr">
        <is>
          <t>ស៊ីងហ្គាពួរ កាតុង (ខេមបូឌា)</t>
        </is>
      </c>
      <c r="D3714" s="418" t="inlineStr">
        <is>
          <t>L001-100121322</t>
        </is>
      </c>
      <c r="E3714" s="418" t="inlineStr">
        <is>
          <t>V0014707</t>
        </is>
      </c>
      <c r="F3714" s="419" t="n">
        <v>43872</v>
      </c>
      <c r="G3714" s="420" t="n">
        <v>371786</v>
      </c>
      <c r="H3714" s="418" t="n"/>
      <c r="I3714" s="455" t="n">
        <v>371786</v>
      </c>
      <c r="J3714" s="418">
        <f>IF(L3714&lt;&gt;"",L3714,K3714)</f>
        <v/>
      </c>
      <c r="K3714" s="418">
        <f>IF(AND(T3714=TRUE, U3714=TRUE, V3714=TRUE), IF(W3714&lt;-0.05, "អនុញ្ញាត (អ្នកផ្គត់ផ្គង់ប្រកាសខ្វះ)", "បានប្រកាស (អនុញ្ញាត)"), IF(AND(T3714=FALSE, U3714=FALSE, V3714=FALSE), "ព្យួរទុក (មិនមានទិន្នន័យ)", "ប្រកាសខុស (ព្យួរទុក)"))</f>
        <v/>
      </c>
      <c r="L3714" s="418" t="inlineStr"/>
      <c r="M3714" s="418" t="inlineStr"/>
      <c r="N3714" s="455" t="n"/>
      <c r="O3714" s="455">
        <f>IF(W3714&lt;0,AI3714,I3714)</f>
        <v/>
      </c>
      <c r="P3714" s="455">
        <f>I3714-O3714</f>
        <v/>
      </c>
      <c r="Q3714" s="418" t="n"/>
      <c r="R3714" s="418" t="inlineStr">
        <is>
          <t>V0014707</t>
        </is>
      </c>
      <c r="S3714" s="418" t="inlineStr"/>
      <c r="T3714" s="418">
        <f>R3714=S3714</f>
        <v/>
      </c>
      <c r="U3714" s="418">
        <f>AND(MONTH(F3714)=MONTH(Y3714), YEAR(F3714)=YEAR(Y3714))</f>
        <v/>
      </c>
      <c r="V3714" s="418">
        <f>AND(AC3714&lt;&gt;"", 'Company information'!D$4&lt;&gt;"", RIGHT(SUBSTITUTE(AC3714,"-",""),9)=RIGHT(SUBSTITUTE('Company information'!D$4,"-",""),9))</f>
        <v/>
      </c>
      <c r="W3714" s="418">
        <f>AI3714-I3714</f>
        <v/>
      </c>
      <c r="X3714" s="455" t="n"/>
      <c r="Y3714" s="417" t="n"/>
      <c r="Z3714" s="418" t="n"/>
      <c r="AA3714" s="418" t="n"/>
      <c r="AB3714" s="418" t="n"/>
      <c r="AC3714" s="418" t="n"/>
      <c r="AD3714" s="418" t="n"/>
      <c r="AE3714" s="455" t="n"/>
      <c r="AF3714" s="455" t="n"/>
      <c r="AG3714" s="455" t="n"/>
      <c r="AH3714" s="455" t="n"/>
      <c r="AI3714" s="455" t="n"/>
      <c r="AJ3714" s="455" t="n"/>
      <c r="AK3714" s="455" t="n"/>
      <c r="AL3714" s="455" t="n"/>
      <c r="AM3714" s="455" t="n"/>
      <c r="AN3714" s="455" t="n"/>
      <c r="AO3714" s="455" t="n"/>
      <c r="AP3714" s="455" t="n"/>
      <c r="AQ3714" s="455" t="n"/>
      <c r="AR3714" s="418" t="n"/>
      <c r="AS3714" s="418" t="n"/>
      <c r="AT3714" s="418" t="n"/>
    </row>
    <row r="3715">
      <c r="A3715" s="417" t="n">
        <v>3706</v>
      </c>
      <c r="B3715" s="418" t="inlineStr"/>
      <c r="C3715" s="418" t="inlineStr">
        <is>
          <t>ស៊ីន ហ្វី យ៉ាង ព្រីនធីង &amp; អិកសេសសឺរី ឯ.ក</t>
        </is>
      </c>
      <c r="D3715" s="418" t="inlineStr">
        <is>
          <t>K010-901906822</t>
        </is>
      </c>
      <c r="E3715" s="418" t="inlineStr">
        <is>
          <t>XFY-YD2020051</t>
        </is>
      </c>
      <c r="F3715" s="419" t="n">
        <v>43841</v>
      </c>
      <c r="G3715" s="420" t="n">
        <v>4582514</v>
      </c>
      <c r="H3715" s="418" t="n"/>
      <c r="I3715" s="455" t="n">
        <v>4582514</v>
      </c>
      <c r="J3715" s="418">
        <f>IF(L3715&lt;&gt;"",L3715,K3715)</f>
        <v/>
      </c>
      <c r="K3715" s="418">
        <f>IF(AND(T3715=TRUE, U3715=TRUE, V3715=TRUE), IF(W3715&lt;-0.05, "អនុញ្ញាត (អ្នកផ្គត់ផ្គង់ប្រកាសខ្វះ)", "បានប្រកាស (អនុញ្ញាត)"), IF(AND(T3715=FALSE, U3715=FALSE, V3715=FALSE), "ព្យួរទុក (មិនមានទិន្នន័យ)", "ប្រកាសខុស (ព្យួរទុក)"))</f>
        <v/>
      </c>
      <c r="L3715" s="418" t="inlineStr"/>
      <c r="M3715" s="418" t="inlineStr"/>
      <c r="N3715" s="455" t="n"/>
      <c r="O3715" s="455">
        <f>IF(W3715&lt;0,AI3715,I3715)</f>
        <v/>
      </c>
      <c r="P3715" s="455">
        <f>I3715-O3715</f>
        <v/>
      </c>
      <c r="Q3715" s="418" t="n"/>
      <c r="R3715" s="418" t="inlineStr">
        <is>
          <t>XFY-YD2020051</t>
        </is>
      </c>
      <c r="S3715" s="418" t="inlineStr"/>
      <c r="T3715" s="418">
        <f>R3715=S3715</f>
        <v/>
      </c>
      <c r="U3715" s="418">
        <f>AND(MONTH(F3715)=MONTH(Y3715), YEAR(F3715)=YEAR(Y3715))</f>
        <v/>
      </c>
      <c r="V3715" s="418">
        <f>AND(AC3715&lt;&gt;"", 'Company information'!D$4&lt;&gt;"", RIGHT(SUBSTITUTE(AC3715,"-",""),9)=RIGHT(SUBSTITUTE('Company information'!D$4,"-",""),9))</f>
        <v/>
      </c>
      <c r="W3715" s="418">
        <f>AI3715-I3715</f>
        <v/>
      </c>
      <c r="X3715" s="455" t="n"/>
      <c r="Y3715" s="417" t="n"/>
      <c r="Z3715" s="418" t="n"/>
      <c r="AA3715" s="418" t="n"/>
      <c r="AB3715" s="418" t="n"/>
      <c r="AC3715" s="418" t="n"/>
      <c r="AD3715" s="418" t="n"/>
      <c r="AE3715" s="455" t="n"/>
      <c r="AF3715" s="455" t="n"/>
      <c r="AG3715" s="455" t="n"/>
      <c r="AH3715" s="455" t="n"/>
      <c r="AI3715" s="455" t="n"/>
      <c r="AJ3715" s="455" t="n"/>
      <c r="AK3715" s="455" t="n"/>
      <c r="AL3715" s="455" t="n"/>
      <c r="AM3715" s="455" t="n"/>
      <c r="AN3715" s="455" t="n"/>
      <c r="AO3715" s="455" t="n"/>
      <c r="AP3715" s="455" t="n"/>
      <c r="AQ3715" s="455" t="n"/>
      <c r="AR3715" s="418" t="n"/>
      <c r="AS3715" s="418" t="n"/>
      <c r="AT3715" s="418" t="n"/>
    </row>
    <row r="3716">
      <c r="A3716" s="417" t="n">
        <v>3707</v>
      </c>
      <c r="B3716" s="418" t="inlineStr"/>
      <c r="C3716" s="418" t="inlineStr">
        <is>
          <t>ស្ត្រេតស៍ អ៊ិនធើណេសិនណល ភីធីអ៊ី អិលធីឌី</t>
        </is>
      </c>
      <c r="D3716" s="418" t="inlineStr">
        <is>
          <t>L001-100045162</t>
        </is>
      </c>
      <c r="E3716" s="418" t="inlineStr">
        <is>
          <t>2019710</t>
        </is>
      </c>
      <c r="F3716" s="419" t="n">
        <v>43841</v>
      </c>
      <c r="G3716" s="420" t="n">
        <v>203049</v>
      </c>
      <c r="H3716" s="418" t="n"/>
      <c r="I3716" s="455" t="n">
        <v>203049</v>
      </c>
      <c r="J3716" s="418">
        <f>IF(L3716&lt;&gt;"",L3716,K3716)</f>
        <v/>
      </c>
      <c r="K3716" s="418">
        <f>IF(AND(T3716=TRUE, U3716=TRUE, V3716=TRUE), IF(W3716&lt;-0.05, "អនុញ្ញាត (អ្នកផ្គត់ផ្គង់ប្រកាសខ្វះ)", "បានប្រកាស (អនុញ្ញាត)"), IF(AND(T3716=FALSE, U3716=FALSE, V3716=FALSE), "ព្យួរទុក (មិនមានទិន្នន័យ)", "ប្រកាសខុស (ព្យួរទុក)"))</f>
        <v/>
      </c>
      <c r="L3716" s="418" t="inlineStr"/>
      <c r="M3716" s="418" t="inlineStr"/>
      <c r="N3716" s="455" t="n"/>
      <c r="O3716" s="455">
        <f>IF(W3716&lt;0,AI3716,I3716)</f>
        <v/>
      </c>
      <c r="P3716" s="455">
        <f>I3716-O3716</f>
        <v/>
      </c>
      <c r="Q3716" s="418" t="n"/>
      <c r="R3716" s="418" t="inlineStr">
        <is>
          <t>2019710</t>
        </is>
      </c>
      <c r="S3716" s="418" t="inlineStr"/>
      <c r="T3716" s="418">
        <f>R3716=S3716</f>
        <v/>
      </c>
      <c r="U3716" s="418">
        <f>AND(MONTH(F3716)=MONTH(Y3716), YEAR(F3716)=YEAR(Y3716))</f>
        <v/>
      </c>
      <c r="V3716" s="418">
        <f>AND(AC3716&lt;&gt;"", 'Company information'!D$4&lt;&gt;"", RIGHT(SUBSTITUTE(AC3716,"-",""),9)=RIGHT(SUBSTITUTE('Company information'!D$4,"-",""),9))</f>
        <v/>
      </c>
      <c r="W3716" s="418">
        <f>AI3716-I3716</f>
        <v/>
      </c>
      <c r="X3716" s="455" t="n"/>
      <c r="Y3716" s="417" t="n"/>
      <c r="Z3716" s="418" t="n"/>
      <c r="AA3716" s="418" t="n"/>
      <c r="AB3716" s="418" t="n"/>
      <c r="AC3716" s="418" t="n"/>
      <c r="AD3716" s="418" t="n"/>
      <c r="AE3716" s="455" t="n"/>
      <c r="AF3716" s="455" t="n"/>
      <c r="AG3716" s="455" t="n"/>
      <c r="AH3716" s="455" t="n"/>
      <c r="AI3716" s="455" t="n"/>
      <c r="AJ3716" s="455" t="n"/>
      <c r="AK3716" s="455" t="n"/>
      <c r="AL3716" s="455" t="n"/>
      <c r="AM3716" s="455" t="n"/>
      <c r="AN3716" s="455" t="n"/>
      <c r="AO3716" s="455" t="n"/>
      <c r="AP3716" s="455" t="n"/>
      <c r="AQ3716" s="455" t="n"/>
      <c r="AR3716" s="418" t="n"/>
      <c r="AS3716" s="418" t="n"/>
      <c r="AT3716" s="418" t="n"/>
    </row>
    <row r="3717">
      <c r="A3717" s="417" t="n">
        <v>3708</v>
      </c>
      <c r="B3717" s="418" t="inlineStr"/>
      <c r="C3717" s="418" t="inlineStr">
        <is>
          <t>មេគង្គ រីជើណល ស៊ីបភីង អេជេនស៊ី</t>
        </is>
      </c>
      <c r="D3717" s="418" t="inlineStr">
        <is>
          <t>K003-104010819</t>
        </is>
      </c>
      <c r="E3717" s="418" t="inlineStr">
        <is>
          <t>003658</t>
        </is>
      </c>
      <c r="F3717" s="419" t="n">
        <v>43841</v>
      </c>
      <c r="G3717" s="420" t="n">
        <v>20475</v>
      </c>
      <c r="H3717" s="418" t="n"/>
      <c r="I3717" s="455" t="n">
        <v>20475</v>
      </c>
      <c r="J3717" s="418">
        <f>IF(L3717&lt;&gt;"",L3717,K3717)</f>
        <v/>
      </c>
      <c r="K3717" s="418">
        <f>IF(AND(T3717=TRUE, U3717=TRUE, V3717=TRUE), IF(W3717&lt;-0.05, "អនុញ្ញាត (អ្នកផ្គត់ផ្គង់ប្រកាសខ្វះ)", "បានប្រកាស (អនុញ្ញាត)"), IF(AND(T3717=FALSE, U3717=FALSE, V3717=FALSE), "ព្យួរទុក (មិនមានទិន្នន័យ)", "ប្រកាសខុស (ព្យួរទុក)"))</f>
        <v/>
      </c>
      <c r="L3717" s="418" t="inlineStr"/>
      <c r="M3717" s="418" t="inlineStr"/>
      <c r="N3717" s="455" t="n"/>
      <c r="O3717" s="455">
        <f>IF(W3717&lt;0,AI3717,I3717)</f>
        <v/>
      </c>
      <c r="P3717" s="455">
        <f>I3717-O3717</f>
        <v/>
      </c>
      <c r="Q3717" s="418" t="n"/>
      <c r="R3717" s="418" t="inlineStr">
        <is>
          <t>003658</t>
        </is>
      </c>
      <c r="S3717" s="418" t="inlineStr"/>
      <c r="T3717" s="418">
        <f>R3717=S3717</f>
        <v/>
      </c>
      <c r="U3717" s="418">
        <f>AND(MONTH(F3717)=MONTH(Y3717), YEAR(F3717)=YEAR(Y3717))</f>
        <v/>
      </c>
      <c r="V3717" s="418">
        <f>AND(AC3717&lt;&gt;"", 'Company information'!D$4&lt;&gt;"", RIGHT(SUBSTITUTE(AC3717,"-",""),9)=RIGHT(SUBSTITUTE('Company information'!D$4,"-",""),9))</f>
        <v/>
      </c>
      <c r="W3717" s="418">
        <f>AI3717-I3717</f>
        <v/>
      </c>
      <c r="X3717" s="455" t="n"/>
      <c r="Y3717" s="417" t="n"/>
      <c r="Z3717" s="418" t="n"/>
      <c r="AA3717" s="418" t="n"/>
      <c r="AB3717" s="418" t="n"/>
      <c r="AC3717" s="418" t="n"/>
      <c r="AD3717" s="418" t="n"/>
      <c r="AE3717" s="455" t="n"/>
      <c r="AF3717" s="455" t="n"/>
      <c r="AG3717" s="455" t="n"/>
      <c r="AH3717" s="455" t="n"/>
      <c r="AI3717" s="455" t="n"/>
      <c r="AJ3717" s="455" t="n"/>
      <c r="AK3717" s="455" t="n"/>
      <c r="AL3717" s="455" t="n"/>
      <c r="AM3717" s="455" t="n"/>
      <c r="AN3717" s="455" t="n"/>
      <c r="AO3717" s="455" t="n"/>
      <c r="AP3717" s="455" t="n"/>
      <c r="AQ3717" s="455" t="n"/>
      <c r="AR3717" s="418" t="n"/>
      <c r="AS3717" s="418" t="n"/>
      <c r="AT3717" s="418" t="n"/>
    </row>
    <row r="3718">
      <c r="A3718" s="417" t="n">
        <v>3709</v>
      </c>
      <c r="B3718" s="418" t="inlineStr"/>
      <c r="C3718" s="418" t="inlineStr">
        <is>
          <t>កំពង់ផែស្វយ័តភ្នំពេញ "ក.ស.ភ"</t>
        </is>
      </c>
      <c r="D3718" s="418" t="inlineStr">
        <is>
          <t>L001-100044999</t>
        </is>
      </c>
      <c r="E3718" s="418" t="inlineStr">
        <is>
          <t>INV20201051311</t>
        </is>
      </c>
      <c r="F3718" s="419" t="n">
        <v>43841</v>
      </c>
      <c r="G3718" s="420" t="n">
        <v>29047</v>
      </c>
      <c r="H3718" s="418" t="n"/>
      <c r="I3718" s="455" t="n">
        <v>29047</v>
      </c>
      <c r="J3718" s="418">
        <f>IF(L3718&lt;&gt;"",L3718,K3718)</f>
        <v/>
      </c>
      <c r="K3718" s="418">
        <f>IF(AND(T3718=TRUE, U3718=TRUE, V3718=TRUE), IF(W3718&lt;-0.05, "អនុញ្ញាត (អ្នកផ្គត់ផ្គង់ប្រកាសខ្វះ)", "បានប្រកាស (អនុញ្ញាត)"), IF(AND(T3718=FALSE, U3718=FALSE, V3718=FALSE), "ព្យួរទុក (មិនមានទិន្នន័យ)", "ប្រកាសខុស (ព្យួរទុក)"))</f>
        <v/>
      </c>
      <c r="L3718" s="418" t="inlineStr"/>
      <c r="M3718" s="418" t="inlineStr"/>
      <c r="N3718" s="455" t="n"/>
      <c r="O3718" s="455">
        <f>IF(W3718&lt;0,AI3718,I3718)</f>
        <v/>
      </c>
      <c r="P3718" s="455">
        <f>I3718-O3718</f>
        <v/>
      </c>
      <c r="Q3718" s="418" t="n"/>
      <c r="R3718" s="418" t="inlineStr">
        <is>
          <t>INV20201051311</t>
        </is>
      </c>
      <c r="S3718" s="418" t="inlineStr"/>
      <c r="T3718" s="418">
        <f>R3718=S3718</f>
        <v/>
      </c>
      <c r="U3718" s="418">
        <f>AND(MONTH(F3718)=MONTH(Y3718), YEAR(F3718)=YEAR(Y3718))</f>
        <v/>
      </c>
      <c r="V3718" s="418">
        <f>AND(AC3718&lt;&gt;"", 'Company information'!D$4&lt;&gt;"", RIGHT(SUBSTITUTE(AC3718,"-",""),9)=RIGHT(SUBSTITUTE('Company information'!D$4,"-",""),9))</f>
        <v/>
      </c>
      <c r="W3718" s="418">
        <f>AI3718-I3718</f>
        <v/>
      </c>
      <c r="X3718" s="455" t="n"/>
      <c r="Y3718" s="417" t="n"/>
      <c r="Z3718" s="418" t="n"/>
      <c r="AA3718" s="418" t="n"/>
      <c r="AB3718" s="418" t="n"/>
      <c r="AC3718" s="418" t="n"/>
      <c r="AD3718" s="418" t="n"/>
      <c r="AE3718" s="455" t="n"/>
      <c r="AF3718" s="455" t="n"/>
      <c r="AG3718" s="455" t="n"/>
      <c r="AH3718" s="455" t="n"/>
      <c r="AI3718" s="455" t="n"/>
      <c r="AJ3718" s="455" t="n"/>
      <c r="AK3718" s="455" t="n"/>
      <c r="AL3718" s="455" t="n"/>
      <c r="AM3718" s="455" t="n"/>
      <c r="AN3718" s="455" t="n"/>
      <c r="AO3718" s="455" t="n"/>
      <c r="AP3718" s="455" t="n"/>
      <c r="AQ3718" s="455" t="n"/>
      <c r="AR3718" s="418" t="n"/>
      <c r="AS3718" s="418" t="n"/>
      <c r="AT3718" s="418" t="n"/>
    </row>
    <row r="3719">
      <c r="A3719" s="417" t="n">
        <v>3710</v>
      </c>
      <c r="B3719" s="418" t="inlineStr"/>
      <c r="C3719" s="418" t="inlineStr">
        <is>
          <t>កំពង់ផែស្វយ័តភ្នំពេញ "ក.ស.ភ"</t>
        </is>
      </c>
      <c r="D3719" s="418" t="inlineStr">
        <is>
          <t>L001-100044999</t>
        </is>
      </c>
      <c r="E3719" s="418" t="inlineStr">
        <is>
          <t>INV20201051310</t>
        </is>
      </c>
      <c r="F3719" s="419" t="n">
        <v>43841</v>
      </c>
      <c r="G3719" s="420" t="n">
        <v>116190</v>
      </c>
      <c r="H3719" s="418" t="n"/>
      <c r="I3719" s="455" t="n">
        <v>116190</v>
      </c>
      <c r="J3719" s="418">
        <f>IF(L3719&lt;&gt;"",L3719,K3719)</f>
        <v/>
      </c>
      <c r="K3719" s="418">
        <f>IF(AND(T3719=TRUE, U3719=TRUE, V3719=TRUE), IF(W3719&lt;-0.05, "អនុញ្ញាត (អ្នកផ្គត់ផ្គង់ប្រកាសខ្វះ)", "បានប្រកាស (អនុញ្ញាត)"), IF(AND(T3719=FALSE, U3719=FALSE, V3719=FALSE), "ព្យួរទុក (មិនមានទិន្នន័យ)", "ប្រកាសខុស (ព្យួរទុក)"))</f>
        <v/>
      </c>
      <c r="L3719" s="418" t="inlineStr"/>
      <c r="M3719" s="418" t="inlineStr"/>
      <c r="N3719" s="455" t="n"/>
      <c r="O3719" s="455">
        <f>IF(W3719&lt;0,AI3719,I3719)</f>
        <v/>
      </c>
      <c r="P3719" s="455">
        <f>I3719-O3719</f>
        <v/>
      </c>
      <c r="Q3719" s="418" t="n"/>
      <c r="R3719" s="418" t="inlineStr">
        <is>
          <t>INV20201051310</t>
        </is>
      </c>
      <c r="S3719" s="418" t="inlineStr"/>
      <c r="T3719" s="418">
        <f>R3719=S3719</f>
        <v/>
      </c>
      <c r="U3719" s="418">
        <f>AND(MONTH(F3719)=MONTH(Y3719), YEAR(F3719)=YEAR(Y3719))</f>
        <v/>
      </c>
      <c r="V3719" s="418">
        <f>AND(AC3719&lt;&gt;"", 'Company information'!D$4&lt;&gt;"", RIGHT(SUBSTITUTE(AC3719,"-",""),9)=RIGHT(SUBSTITUTE('Company information'!D$4,"-",""),9))</f>
        <v/>
      </c>
      <c r="W3719" s="418">
        <f>AI3719-I3719</f>
        <v/>
      </c>
      <c r="X3719" s="455" t="n"/>
      <c r="Y3719" s="417" t="n"/>
      <c r="Z3719" s="418" t="n"/>
      <c r="AA3719" s="418" t="n"/>
      <c r="AB3719" s="418" t="n"/>
      <c r="AC3719" s="418" t="n"/>
      <c r="AD3719" s="418" t="n"/>
      <c r="AE3719" s="455" t="n"/>
      <c r="AF3719" s="455" t="n"/>
      <c r="AG3719" s="455" t="n"/>
      <c r="AH3719" s="455" t="n"/>
      <c r="AI3719" s="455" t="n"/>
      <c r="AJ3719" s="455" t="n"/>
      <c r="AK3719" s="455" t="n"/>
      <c r="AL3719" s="455" t="n"/>
      <c r="AM3719" s="455" t="n"/>
      <c r="AN3719" s="455" t="n"/>
      <c r="AO3719" s="455" t="n"/>
      <c r="AP3719" s="455" t="n"/>
      <c r="AQ3719" s="455" t="n"/>
      <c r="AR3719" s="418" t="n"/>
      <c r="AS3719" s="418" t="n"/>
      <c r="AT3719" s="418" t="n"/>
    </row>
    <row r="3720">
      <c r="A3720" s="417" t="n">
        <v>3711</v>
      </c>
      <c r="B3720" s="418" t="inlineStr"/>
      <c r="C3720" s="418" t="inlineStr">
        <is>
          <t>កំពង់ផែស្វយ័តក្រុងព្រះសីហនុ</t>
        </is>
      </c>
      <c r="D3720" s="418" t="inlineStr">
        <is>
          <t>L001-100044638</t>
        </is>
      </c>
      <c r="E3720" s="418" t="inlineStr">
        <is>
          <t>156603</t>
        </is>
      </c>
      <c r="F3720" s="419" t="n">
        <v>43841</v>
      </c>
      <c r="G3720" s="420" t="n">
        <v>88128</v>
      </c>
      <c r="H3720" s="418" t="n"/>
      <c r="I3720" s="455" t="n">
        <v>88128</v>
      </c>
      <c r="J3720" s="418">
        <f>IF(L3720&lt;&gt;"",L3720,K3720)</f>
        <v/>
      </c>
      <c r="K3720" s="418">
        <f>IF(AND(T3720=TRUE, U3720=TRUE, V3720=TRUE), IF(W3720&lt;-0.05, "អនុញ្ញាត (អ្នកផ្គត់ផ្គង់ប្រកាសខ្វះ)", "បានប្រកាស (អនុញ្ញាត)"), IF(AND(T3720=FALSE, U3720=FALSE, V3720=FALSE), "ព្យួរទុក (មិនមានទិន្នន័យ)", "ប្រកាសខុស (ព្យួរទុក)"))</f>
        <v/>
      </c>
      <c r="L3720" s="418" t="inlineStr"/>
      <c r="M3720" s="418" t="inlineStr"/>
      <c r="N3720" s="455" t="n"/>
      <c r="O3720" s="455">
        <f>IF(W3720&lt;0,AI3720,I3720)</f>
        <v/>
      </c>
      <c r="P3720" s="455">
        <f>I3720-O3720</f>
        <v/>
      </c>
      <c r="Q3720" s="418" t="n"/>
      <c r="R3720" s="418" t="inlineStr">
        <is>
          <t>156603</t>
        </is>
      </c>
      <c r="S3720" s="418" t="inlineStr"/>
      <c r="T3720" s="418">
        <f>R3720=S3720</f>
        <v/>
      </c>
      <c r="U3720" s="418">
        <f>AND(MONTH(F3720)=MONTH(Y3720), YEAR(F3720)=YEAR(Y3720))</f>
        <v/>
      </c>
      <c r="V3720" s="418">
        <f>AND(AC3720&lt;&gt;"", 'Company information'!D$4&lt;&gt;"", RIGHT(SUBSTITUTE(AC3720,"-",""),9)=RIGHT(SUBSTITUTE('Company information'!D$4,"-",""),9))</f>
        <v/>
      </c>
      <c r="W3720" s="418">
        <f>AI3720-I3720</f>
        <v/>
      </c>
      <c r="X3720" s="455" t="n"/>
      <c r="Y3720" s="417" t="n"/>
      <c r="Z3720" s="418" t="n"/>
      <c r="AA3720" s="418" t="n"/>
      <c r="AB3720" s="418" t="n"/>
      <c r="AC3720" s="418" t="n"/>
      <c r="AD3720" s="418" t="n"/>
      <c r="AE3720" s="455" t="n"/>
      <c r="AF3720" s="455" t="n"/>
      <c r="AG3720" s="455" t="n"/>
      <c r="AH3720" s="455" t="n"/>
      <c r="AI3720" s="455" t="n"/>
      <c r="AJ3720" s="455" t="n"/>
      <c r="AK3720" s="455" t="n"/>
      <c r="AL3720" s="455" t="n"/>
      <c r="AM3720" s="455" t="n"/>
      <c r="AN3720" s="455" t="n"/>
      <c r="AO3720" s="455" t="n"/>
      <c r="AP3720" s="455" t="n"/>
      <c r="AQ3720" s="455" t="n"/>
      <c r="AR3720" s="418" t="n"/>
      <c r="AS3720" s="418" t="n"/>
      <c r="AT3720" s="418" t="n"/>
    </row>
    <row r="3721">
      <c r="A3721" s="417" t="n">
        <v>3712</v>
      </c>
      <c r="B3721" s="418" t="inlineStr">
        <is>
          <t>Documentation and Terminal handing service</t>
        </is>
      </c>
      <c r="C3721" s="418" t="inlineStr">
        <is>
          <t>មើស្គ (ខេមបូឌា)</t>
        </is>
      </c>
      <c r="D3721" s="418" t="inlineStr">
        <is>
          <t>L001-100045200</t>
        </is>
      </c>
      <c r="E3721" s="418" t="inlineStr">
        <is>
          <t>5995882686</t>
        </is>
      </c>
      <c r="F3721" s="419" t="n">
        <v>44541</v>
      </c>
      <c r="G3721" s="420" t="n">
        <v>218152</v>
      </c>
      <c r="H3721" s="418" t="n"/>
      <c r="I3721" s="455" t="n">
        <v>218152</v>
      </c>
      <c r="J3721" s="418">
        <f>IF(L3721&lt;&gt;"",L3721,K3721)</f>
        <v/>
      </c>
      <c r="K3721" s="418">
        <f>IF(AND(T3721=TRUE, U3721=TRUE, V3721=TRUE), IF(W3721&lt;-0.05, "អនុញ្ញាត (អ្នកផ្គត់ផ្គង់ប្រកាសខ្វះ)", "បានប្រកាស (អនុញ្ញាត)"), IF(AND(T3721=FALSE, U3721=FALSE, V3721=FALSE), "ព្យួរទុក (មិនមានទិន្នន័យ)", "ប្រកាសខុស (ព្យួរទុក)"))</f>
        <v/>
      </c>
      <c r="L3721" s="418" t="inlineStr"/>
      <c r="M3721" s="418" t="inlineStr"/>
      <c r="N3721" s="455" t="n"/>
      <c r="O3721" s="455">
        <f>IF(W3721&lt;0,AI3721,I3721)</f>
        <v/>
      </c>
      <c r="P3721" s="455">
        <f>I3721-O3721</f>
        <v/>
      </c>
      <c r="Q3721" s="418" t="n"/>
      <c r="R3721" s="418" t="inlineStr">
        <is>
          <t>5995882686</t>
        </is>
      </c>
      <c r="S3721" s="418" t="inlineStr"/>
      <c r="T3721" s="418">
        <f>R3721=S3721</f>
        <v/>
      </c>
      <c r="U3721" s="418">
        <f>AND(MONTH(F3721)=MONTH(Y3721), YEAR(F3721)=YEAR(Y3721))</f>
        <v/>
      </c>
      <c r="V3721" s="418">
        <f>AND(AC3721&lt;&gt;"", 'Company information'!D$4&lt;&gt;"", RIGHT(SUBSTITUTE(AC3721,"-",""),9)=RIGHT(SUBSTITUTE('Company information'!D$4,"-",""),9))</f>
        <v/>
      </c>
      <c r="W3721" s="418">
        <f>AI3721-I3721</f>
        <v/>
      </c>
      <c r="X3721" s="455" t="n"/>
      <c r="Y3721" s="417" t="n"/>
      <c r="Z3721" s="418" t="n"/>
      <c r="AA3721" s="418" t="n"/>
      <c r="AB3721" s="418" t="n"/>
      <c r="AC3721" s="418" t="n"/>
      <c r="AD3721" s="418" t="n"/>
      <c r="AE3721" s="455" t="n"/>
      <c r="AF3721" s="455" t="n"/>
      <c r="AG3721" s="455" t="n"/>
      <c r="AH3721" s="455" t="n"/>
      <c r="AI3721" s="455" t="n"/>
      <c r="AJ3721" s="455" t="n"/>
      <c r="AK3721" s="455" t="n"/>
      <c r="AL3721" s="455" t="n"/>
      <c r="AM3721" s="455" t="n"/>
      <c r="AN3721" s="455" t="n"/>
      <c r="AO3721" s="455" t="n"/>
      <c r="AP3721" s="455" t="n"/>
      <c r="AQ3721" s="455" t="n"/>
      <c r="AR3721" s="418" t="n"/>
      <c r="AS3721" s="418" t="n"/>
      <c r="AT3721" s="418" t="n"/>
    </row>
    <row r="3722">
      <c r="A3722" s="417" t="n">
        <v>3713</v>
      </c>
      <c r="B3722" s="418" t="inlineStr">
        <is>
          <t>THC and DOC FEE</t>
        </is>
      </c>
      <c r="C3722" s="418" t="inlineStr">
        <is>
          <t>ស្ត្រេតស៍ អ៊ិនធើណេសិនណល ភីធីអ៊ី អិលធីឌី</t>
        </is>
      </c>
      <c r="D3722" s="418" t="inlineStr">
        <is>
          <t>L001-100045162</t>
        </is>
      </c>
      <c r="E3722" s="418" t="inlineStr">
        <is>
          <t>2121450</t>
        </is>
      </c>
      <c r="F3722" s="419" t="n">
        <v>44419</v>
      </c>
      <c r="G3722" s="420" t="n">
        <v>112035</v>
      </c>
      <c r="H3722" s="418" t="n"/>
      <c r="I3722" s="455" t="n">
        <v>112035</v>
      </c>
      <c r="J3722" s="418">
        <f>IF(L3722&lt;&gt;"",L3722,K3722)</f>
        <v/>
      </c>
      <c r="K3722" s="418">
        <f>IF(AND(T3722=TRUE, U3722=TRUE, V3722=TRUE), IF(W3722&lt;-0.05, "អនុញ្ញាត (អ្នកផ្គត់ផ្គង់ប្រកាសខ្វះ)", "បានប្រកាស (អនុញ្ញាត)"), IF(AND(T3722=FALSE, U3722=FALSE, V3722=FALSE), "ព្យួរទុក (មិនមានទិន្នន័យ)", "ប្រកាសខុស (ព្យួរទុក)"))</f>
        <v/>
      </c>
      <c r="L3722" s="418" t="inlineStr"/>
      <c r="M3722" s="418" t="inlineStr"/>
      <c r="N3722" s="455" t="n"/>
      <c r="O3722" s="455">
        <f>IF(W3722&lt;0,AI3722,I3722)</f>
        <v/>
      </c>
      <c r="P3722" s="455">
        <f>I3722-O3722</f>
        <v/>
      </c>
      <c r="Q3722" s="418" t="n"/>
      <c r="R3722" s="418" t="inlineStr">
        <is>
          <t>2121450</t>
        </is>
      </c>
      <c r="S3722" s="418" t="inlineStr"/>
      <c r="T3722" s="418">
        <f>R3722=S3722</f>
        <v/>
      </c>
      <c r="U3722" s="418">
        <f>AND(MONTH(F3722)=MONTH(Y3722), YEAR(F3722)=YEAR(Y3722))</f>
        <v/>
      </c>
      <c r="V3722" s="418">
        <f>AND(AC3722&lt;&gt;"", 'Company information'!D$4&lt;&gt;"", RIGHT(SUBSTITUTE(AC3722,"-",""),9)=RIGHT(SUBSTITUTE('Company information'!D$4,"-",""),9))</f>
        <v/>
      </c>
      <c r="W3722" s="418">
        <f>AI3722-I3722</f>
        <v/>
      </c>
      <c r="X3722" s="455" t="n"/>
      <c r="Y3722" s="417" t="n"/>
      <c r="Z3722" s="418" t="n"/>
      <c r="AA3722" s="418" t="n"/>
      <c r="AB3722" s="418" t="n"/>
      <c r="AC3722" s="418" t="n"/>
      <c r="AD3722" s="418" t="n"/>
      <c r="AE3722" s="455" t="n"/>
      <c r="AF3722" s="455" t="n"/>
      <c r="AG3722" s="455" t="n"/>
      <c r="AH3722" s="455" t="n"/>
      <c r="AI3722" s="455" t="n"/>
      <c r="AJ3722" s="455" t="n"/>
      <c r="AK3722" s="455" t="n"/>
      <c r="AL3722" s="455" t="n"/>
      <c r="AM3722" s="455" t="n"/>
      <c r="AN3722" s="455" t="n"/>
      <c r="AO3722" s="455" t="n"/>
      <c r="AP3722" s="455" t="n"/>
      <c r="AQ3722" s="455" t="n"/>
      <c r="AR3722" s="418" t="n"/>
      <c r="AS3722" s="418" t="n"/>
      <c r="AT3722" s="418" t="n"/>
    </row>
    <row r="3723">
      <c r="A3723" s="417" t="n">
        <v>3714</v>
      </c>
      <c r="B3723" s="418" t="inlineStr">
        <is>
          <t>LIFT OFF</t>
        </is>
      </c>
      <c r="C3723" s="418" t="inlineStr">
        <is>
          <t>កំពង់ផែស្វយ័តក្រុងព្រះសីហនុ</t>
        </is>
      </c>
      <c r="D3723" s="418" t="inlineStr">
        <is>
          <t>L001-100044638</t>
        </is>
      </c>
      <c r="E3723" s="418" t="inlineStr">
        <is>
          <t>188195</t>
        </is>
      </c>
      <c r="F3723" s="419" t="n">
        <v>44515</v>
      </c>
      <c r="G3723" s="420" t="n">
        <v>35392</v>
      </c>
      <c r="H3723" s="418" t="n"/>
      <c r="I3723" s="455" t="n">
        <v>35392</v>
      </c>
      <c r="J3723" s="418">
        <f>IF(L3723&lt;&gt;"",L3723,K3723)</f>
        <v/>
      </c>
      <c r="K3723" s="418">
        <f>IF(AND(T3723=TRUE, U3723=TRUE, V3723=TRUE), IF(W3723&lt;-0.05, "អនុញ្ញាត (អ្នកផ្គត់ផ្គង់ប្រកាសខ្វះ)", "បានប្រកាស (អនុញ្ញាត)"), IF(AND(T3723=FALSE, U3723=FALSE, V3723=FALSE), "ព្យួរទុក (មិនមានទិន្នន័យ)", "ប្រកាសខុស (ព្យួរទុក)"))</f>
        <v/>
      </c>
      <c r="L3723" s="418" t="inlineStr"/>
      <c r="M3723" s="418" t="inlineStr"/>
      <c r="N3723" s="455" t="n"/>
      <c r="O3723" s="455">
        <f>IF(W3723&lt;0,AI3723,I3723)</f>
        <v/>
      </c>
      <c r="P3723" s="455">
        <f>I3723-O3723</f>
        <v/>
      </c>
      <c r="Q3723" s="418" t="n"/>
      <c r="R3723" s="418" t="inlineStr">
        <is>
          <t>188195</t>
        </is>
      </c>
      <c r="S3723" s="418" t="inlineStr"/>
      <c r="T3723" s="418">
        <f>R3723=S3723</f>
        <v/>
      </c>
      <c r="U3723" s="418">
        <f>AND(MONTH(F3723)=MONTH(Y3723), YEAR(F3723)=YEAR(Y3723))</f>
        <v/>
      </c>
      <c r="V3723" s="418">
        <f>AND(AC3723&lt;&gt;"", 'Company information'!D$4&lt;&gt;"", RIGHT(SUBSTITUTE(AC3723,"-",""),9)=RIGHT(SUBSTITUTE('Company information'!D$4,"-",""),9))</f>
        <v/>
      </c>
      <c r="W3723" s="418">
        <f>AI3723-I3723</f>
        <v/>
      </c>
      <c r="X3723" s="455" t="n"/>
      <c r="Y3723" s="417" t="n"/>
      <c r="Z3723" s="418" t="n"/>
      <c r="AA3723" s="418" t="n"/>
      <c r="AB3723" s="418" t="n"/>
      <c r="AC3723" s="418" t="n"/>
      <c r="AD3723" s="418" t="n"/>
      <c r="AE3723" s="455" t="n"/>
      <c r="AF3723" s="455" t="n"/>
      <c r="AG3723" s="455" t="n"/>
      <c r="AH3723" s="455" t="n"/>
      <c r="AI3723" s="455" t="n"/>
      <c r="AJ3723" s="455" t="n"/>
      <c r="AK3723" s="455" t="n"/>
      <c r="AL3723" s="455" t="n"/>
      <c r="AM3723" s="455" t="n"/>
      <c r="AN3723" s="455" t="n"/>
      <c r="AO3723" s="455" t="n"/>
      <c r="AP3723" s="455" t="n"/>
      <c r="AQ3723" s="455" t="n"/>
      <c r="AR3723" s="418" t="n"/>
      <c r="AS3723" s="418" t="n"/>
      <c r="AT3723" s="418" t="n"/>
    </row>
    <row r="3724">
      <c r="A3724" s="417" t="n">
        <v>3715</v>
      </c>
      <c r="B3724" s="418" t="inlineStr">
        <is>
          <t>Documentation and Terminal handing service</t>
        </is>
      </c>
      <c r="C3724" s="418" t="inlineStr">
        <is>
          <t>មើស្គ (ខេមបូឌា)</t>
        </is>
      </c>
      <c r="D3724" s="418" t="inlineStr">
        <is>
          <t>L001-100045200</t>
        </is>
      </c>
      <c r="E3724" s="418" t="inlineStr">
        <is>
          <t>5995882162</t>
        </is>
      </c>
      <c r="F3724" s="419" t="n">
        <v>44238</v>
      </c>
      <c r="G3724" s="420" t="n">
        <v>314863</v>
      </c>
      <c r="H3724" s="418" t="n"/>
      <c r="I3724" s="455" t="n">
        <v>314863</v>
      </c>
      <c r="J3724" s="418">
        <f>IF(L3724&lt;&gt;"",L3724,K3724)</f>
        <v/>
      </c>
      <c r="K3724" s="418">
        <f>IF(AND(T3724=TRUE, U3724=TRUE, V3724=TRUE), IF(W3724&lt;-0.05, "អនុញ្ញាត (អ្នកផ្គត់ផ្គង់ប្រកាសខ្វះ)", "បានប្រកាស (អនុញ្ញាត)"), IF(AND(T3724=FALSE, U3724=FALSE, V3724=FALSE), "ព្យួរទុក (មិនមានទិន្នន័យ)", "ប្រកាសខុស (ព្យួរទុក)"))</f>
        <v/>
      </c>
      <c r="L3724" s="418" t="inlineStr"/>
      <c r="M3724" s="418" t="inlineStr"/>
      <c r="N3724" s="455" t="n"/>
      <c r="O3724" s="455">
        <f>IF(W3724&lt;0,AI3724,I3724)</f>
        <v/>
      </c>
      <c r="P3724" s="455">
        <f>I3724-O3724</f>
        <v/>
      </c>
      <c r="Q3724" s="418" t="n"/>
      <c r="R3724" s="418" t="inlineStr">
        <is>
          <t>5995882162</t>
        </is>
      </c>
      <c r="S3724" s="418" t="inlineStr"/>
      <c r="T3724" s="418">
        <f>R3724=S3724</f>
        <v/>
      </c>
      <c r="U3724" s="418">
        <f>AND(MONTH(F3724)=MONTH(Y3724), YEAR(F3724)=YEAR(Y3724))</f>
        <v/>
      </c>
      <c r="V3724" s="418">
        <f>AND(AC3724&lt;&gt;"", 'Company information'!D$4&lt;&gt;"", RIGHT(SUBSTITUTE(AC3724,"-",""),9)=RIGHT(SUBSTITUTE('Company information'!D$4,"-",""),9))</f>
        <v/>
      </c>
      <c r="W3724" s="418">
        <f>AI3724-I3724</f>
        <v/>
      </c>
      <c r="X3724" s="455" t="n"/>
      <c r="Y3724" s="417" t="n"/>
      <c r="Z3724" s="418" t="n"/>
      <c r="AA3724" s="418" t="n"/>
      <c r="AB3724" s="418" t="n"/>
      <c r="AC3724" s="418" t="n"/>
      <c r="AD3724" s="418" t="n"/>
      <c r="AE3724" s="455" t="n"/>
      <c r="AF3724" s="455" t="n"/>
      <c r="AG3724" s="455" t="n"/>
      <c r="AH3724" s="455" t="n"/>
      <c r="AI3724" s="455" t="n"/>
      <c r="AJ3724" s="455" t="n"/>
      <c r="AK3724" s="455" t="n"/>
      <c r="AL3724" s="455" t="n"/>
      <c r="AM3724" s="455" t="n"/>
      <c r="AN3724" s="455" t="n"/>
      <c r="AO3724" s="455" t="n"/>
      <c r="AP3724" s="455" t="n"/>
      <c r="AQ3724" s="455" t="n"/>
      <c r="AR3724" s="418" t="n"/>
      <c r="AS3724" s="418" t="n"/>
      <c r="AT3724" s="418" t="n"/>
    </row>
    <row r="3725">
      <c r="A3725" s="417" t="n">
        <v>3716</v>
      </c>
      <c r="B3725" s="418" t="inlineStr">
        <is>
          <t>Documentation and Terminal handing service</t>
        </is>
      </c>
      <c r="C3725" s="418" t="inlineStr">
        <is>
          <t>មើស្គ (ខេមបូឌា)</t>
        </is>
      </c>
      <c r="D3725" s="418" t="inlineStr">
        <is>
          <t>L001-100045200</t>
        </is>
      </c>
      <c r="E3725" s="418" t="inlineStr">
        <is>
          <t>5995881941</t>
        </is>
      </c>
      <c r="F3725" s="419" t="n">
        <v>44207</v>
      </c>
      <c r="G3725" s="420" t="n">
        <v>412086</v>
      </c>
      <c r="H3725" s="418" t="n"/>
      <c r="I3725" s="455" t="n">
        <v>412086</v>
      </c>
      <c r="J3725" s="418">
        <f>IF(L3725&lt;&gt;"",L3725,K3725)</f>
        <v/>
      </c>
      <c r="K3725" s="418">
        <f>IF(AND(T3725=TRUE, U3725=TRUE, V3725=TRUE), IF(W3725&lt;-0.05, "អនុញ្ញាត (អ្នកផ្គត់ផ្គង់ប្រកាសខ្វះ)", "បានប្រកាស (អនុញ្ញាត)"), IF(AND(T3725=FALSE, U3725=FALSE, V3725=FALSE), "ព្យួរទុក (មិនមានទិន្នន័យ)", "ប្រកាសខុស (ព្យួរទុក)"))</f>
        <v/>
      </c>
      <c r="L3725" s="418" t="inlineStr"/>
      <c r="M3725" s="418" t="inlineStr"/>
      <c r="N3725" s="455" t="n"/>
      <c r="O3725" s="455">
        <f>IF(W3725&lt;0,AI3725,I3725)</f>
        <v/>
      </c>
      <c r="P3725" s="455">
        <f>I3725-O3725</f>
        <v/>
      </c>
      <c r="Q3725" s="418" t="n"/>
      <c r="R3725" s="418" t="inlineStr">
        <is>
          <t>5995881941</t>
        </is>
      </c>
      <c r="S3725" s="418" t="inlineStr"/>
      <c r="T3725" s="418">
        <f>R3725=S3725</f>
        <v/>
      </c>
      <c r="U3725" s="418">
        <f>AND(MONTH(F3725)=MONTH(Y3725), YEAR(F3725)=YEAR(Y3725))</f>
        <v/>
      </c>
      <c r="V3725" s="418">
        <f>AND(AC3725&lt;&gt;"", 'Company information'!D$4&lt;&gt;"", RIGHT(SUBSTITUTE(AC3725,"-",""),9)=RIGHT(SUBSTITUTE('Company information'!D$4,"-",""),9))</f>
        <v/>
      </c>
      <c r="W3725" s="418">
        <f>AI3725-I3725</f>
        <v/>
      </c>
      <c r="X3725" s="455" t="n"/>
      <c r="Y3725" s="417" t="n"/>
      <c r="Z3725" s="418" t="n"/>
      <c r="AA3725" s="418" t="n"/>
      <c r="AB3725" s="418" t="n"/>
      <c r="AC3725" s="418" t="n"/>
      <c r="AD3725" s="418" t="n"/>
      <c r="AE3725" s="455" t="n"/>
      <c r="AF3725" s="455" t="n"/>
      <c r="AG3725" s="455" t="n"/>
      <c r="AH3725" s="455" t="n"/>
      <c r="AI3725" s="455" t="n"/>
      <c r="AJ3725" s="455" t="n"/>
      <c r="AK3725" s="455" t="n"/>
      <c r="AL3725" s="455" t="n"/>
      <c r="AM3725" s="455" t="n"/>
      <c r="AN3725" s="455" t="n"/>
      <c r="AO3725" s="455" t="n"/>
      <c r="AP3725" s="455" t="n"/>
      <c r="AQ3725" s="455" t="n"/>
      <c r="AR3725" s="418" t="n"/>
      <c r="AS3725" s="418" t="n"/>
      <c r="AT3725" s="418" t="n"/>
    </row>
    <row r="3726">
      <c r="A3726" s="417" t="n">
        <v>3717</v>
      </c>
      <c r="B3726" s="418" t="inlineStr">
        <is>
          <t>Documentation and Terminal handing service</t>
        </is>
      </c>
      <c r="C3726" s="418" t="inlineStr">
        <is>
          <t>មើស្គ (ខេមបូឌា)</t>
        </is>
      </c>
      <c r="D3726" s="418" t="inlineStr">
        <is>
          <t>L001-100045200</t>
        </is>
      </c>
      <c r="E3726" s="418" t="inlineStr">
        <is>
          <t>5995881505</t>
        </is>
      </c>
      <c r="F3726" s="419" t="n">
        <v>44207</v>
      </c>
      <c r="G3726" s="420" t="n">
        <v>121375</v>
      </c>
      <c r="H3726" s="418" t="n"/>
      <c r="I3726" s="455" t="n">
        <v>121375</v>
      </c>
      <c r="J3726" s="418">
        <f>IF(L3726&lt;&gt;"",L3726,K3726)</f>
        <v/>
      </c>
      <c r="K3726" s="418">
        <f>IF(AND(T3726=TRUE, U3726=TRUE, V3726=TRUE), IF(W3726&lt;-0.05, "អនុញ្ញាត (អ្នកផ្គត់ផ្គង់ប្រកាសខ្វះ)", "បានប្រកាស (អនុញ្ញាត)"), IF(AND(T3726=FALSE, U3726=FALSE, V3726=FALSE), "ព្យួរទុក (មិនមានទិន្នន័យ)", "ប្រកាសខុស (ព្យួរទុក)"))</f>
        <v/>
      </c>
      <c r="L3726" s="418" t="inlineStr"/>
      <c r="M3726" s="418" t="inlineStr"/>
      <c r="N3726" s="455" t="n"/>
      <c r="O3726" s="455">
        <f>IF(W3726&lt;0,AI3726,I3726)</f>
        <v/>
      </c>
      <c r="P3726" s="455">
        <f>I3726-O3726</f>
        <v/>
      </c>
      <c r="Q3726" s="418" t="n"/>
      <c r="R3726" s="418" t="inlineStr">
        <is>
          <t>5995881505</t>
        </is>
      </c>
      <c r="S3726" s="418" t="inlineStr"/>
      <c r="T3726" s="418">
        <f>R3726=S3726</f>
        <v/>
      </c>
      <c r="U3726" s="418">
        <f>AND(MONTH(F3726)=MONTH(Y3726), YEAR(F3726)=YEAR(Y3726))</f>
        <v/>
      </c>
      <c r="V3726" s="418">
        <f>AND(AC3726&lt;&gt;"", 'Company information'!D$4&lt;&gt;"", RIGHT(SUBSTITUTE(AC3726,"-",""),9)=RIGHT(SUBSTITUTE('Company information'!D$4,"-",""),9))</f>
        <v/>
      </c>
      <c r="W3726" s="418">
        <f>AI3726-I3726</f>
        <v/>
      </c>
      <c r="X3726" s="455" t="n"/>
      <c r="Y3726" s="417" t="n"/>
      <c r="Z3726" s="418" t="n"/>
      <c r="AA3726" s="418" t="n"/>
      <c r="AB3726" s="418" t="n"/>
      <c r="AC3726" s="418" t="n"/>
      <c r="AD3726" s="418" t="n"/>
      <c r="AE3726" s="455" t="n"/>
      <c r="AF3726" s="455" t="n"/>
      <c r="AG3726" s="455" t="n"/>
      <c r="AH3726" s="455" t="n"/>
      <c r="AI3726" s="455" t="n"/>
      <c r="AJ3726" s="455" t="n"/>
      <c r="AK3726" s="455" t="n"/>
      <c r="AL3726" s="455" t="n"/>
      <c r="AM3726" s="455" t="n"/>
      <c r="AN3726" s="455" t="n"/>
      <c r="AO3726" s="455" t="n"/>
      <c r="AP3726" s="455" t="n"/>
      <c r="AQ3726" s="455" t="n"/>
      <c r="AR3726" s="418" t="n"/>
      <c r="AS3726" s="418" t="n"/>
      <c r="AT3726" s="418" t="n"/>
    </row>
    <row r="3727">
      <c r="A3727" s="417" t="n">
        <v>3718</v>
      </c>
      <c r="B3727" s="418" t="inlineStr">
        <is>
          <t>EIB, EMF</t>
        </is>
      </c>
      <c r="C3727" s="418" t="inlineStr">
        <is>
          <t>អេសអាយធីស៊ី ខិនថេនើរ ឡាញ (ខេមបូឌា)</t>
        </is>
      </c>
      <c r="D3727" s="418" t="inlineStr">
        <is>
          <t>L001-107035863</t>
        </is>
      </c>
      <c r="E3727" s="418" t="inlineStr">
        <is>
          <t>SITC2021-019853</t>
        </is>
      </c>
      <c r="F3727" s="419" t="n">
        <v>44207</v>
      </c>
      <c r="G3727" s="420" t="n">
        <v>429385</v>
      </c>
      <c r="H3727" s="418" t="n"/>
      <c r="I3727" s="455" t="n">
        <v>429385</v>
      </c>
      <c r="J3727" s="418">
        <f>IF(L3727&lt;&gt;"",L3727,K3727)</f>
        <v/>
      </c>
      <c r="K3727" s="418">
        <f>IF(AND(T3727=TRUE, U3727=TRUE, V3727=TRUE), IF(W3727&lt;-0.05, "អនុញ្ញាត (អ្នកផ្គត់ផ្គង់ប្រកាសខ្វះ)", "បានប្រកាស (អនុញ្ញាត)"), IF(AND(T3727=FALSE, U3727=FALSE, V3727=FALSE), "ព្យួរទុក (មិនមានទិន្នន័យ)", "ប្រកាសខុស (ព្យួរទុក)"))</f>
        <v/>
      </c>
      <c r="L3727" s="418" t="inlineStr"/>
      <c r="M3727" s="418" t="inlineStr"/>
      <c r="N3727" s="455" t="n"/>
      <c r="O3727" s="455">
        <f>IF(W3727&lt;0,AI3727,I3727)</f>
        <v/>
      </c>
      <c r="P3727" s="455">
        <f>I3727-O3727</f>
        <v/>
      </c>
      <c r="Q3727" s="418" t="n"/>
      <c r="R3727" s="418" t="inlineStr">
        <is>
          <t>SITC2021-019853</t>
        </is>
      </c>
      <c r="S3727" s="418" t="inlineStr"/>
      <c r="T3727" s="418">
        <f>R3727=S3727</f>
        <v/>
      </c>
      <c r="U3727" s="418">
        <f>AND(MONTH(F3727)=MONTH(Y3727), YEAR(F3727)=YEAR(Y3727))</f>
        <v/>
      </c>
      <c r="V3727" s="418">
        <f>AND(AC3727&lt;&gt;"", 'Company information'!D$4&lt;&gt;"", RIGHT(SUBSTITUTE(AC3727,"-",""),9)=RIGHT(SUBSTITUTE('Company information'!D$4,"-",""),9))</f>
        <v/>
      </c>
      <c r="W3727" s="418">
        <f>AI3727-I3727</f>
        <v/>
      </c>
      <c r="X3727" s="455" t="n"/>
      <c r="Y3727" s="417" t="n"/>
      <c r="Z3727" s="418" t="n"/>
      <c r="AA3727" s="418" t="n"/>
      <c r="AB3727" s="418" t="n"/>
      <c r="AC3727" s="418" t="n"/>
      <c r="AD3727" s="418" t="n"/>
      <c r="AE3727" s="455" t="n"/>
      <c r="AF3727" s="455" t="n"/>
      <c r="AG3727" s="455" t="n"/>
      <c r="AH3727" s="455" t="n"/>
      <c r="AI3727" s="455" t="n"/>
      <c r="AJ3727" s="455" t="n"/>
      <c r="AK3727" s="455" t="n"/>
      <c r="AL3727" s="455" t="n"/>
      <c r="AM3727" s="455" t="n"/>
      <c r="AN3727" s="455" t="n"/>
      <c r="AO3727" s="455" t="n"/>
      <c r="AP3727" s="455" t="n"/>
      <c r="AQ3727" s="455" t="n"/>
      <c r="AR3727" s="418" t="n"/>
      <c r="AS3727" s="418" t="n"/>
      <c r="AT3727" s="418" t="n"/>
    </row>
    <row r="3728">
      <c r="A3728" s="417" t="n">
        <v>3719</v>
      </c>
      <c r="B3728" s="418" t="inlineStr">
        <is>
          <t>Documentation and Terminal handing service</t>
        </is>
      </c>
      <c r="C3728" s="418" t="inlineStr">
        <is>
          <t>មើស្គ (ខេមបូឌា)</t>
        </is>
      </c>
      <c r="D3728" s="418" t="inlineStr">
        <is>
          <t>L001-100045200</t>
        </is>
      </c>
      <c r="E3728" s="418" t="inlineStr">
        <is>
          <t>5995881184</t>
        </is>
      </c>
      <c r="F3728" s="419" t="n">
        <v>44207</v>
      </c>
      <c r="G3728" s="420" t="n">
        <v>315792</v>
      </c>
      <c r="H3728" s="418" t="n"/>
      <c r="I3728" s="455" t="n">
        <v>315792</v>
      </c>
      <c r="J3728" s="418">
        <f>IF(L3728&lt;&gt;"",L3728,K3728)</f>
        <v/>
      </c>
      <c r="K3728" s="418">
        <f>IF(AND(T3728=TRUE, U3728=TRUE, V3728=TRUE), IF(W3728&lt;-0.05, "អនុញ្ញាត (អ្នកផ្គត់ផ្គង់ប្រកាសខ្វះ)", "បានប្រកាស (អនុញ្ញាត)"), IF(AND(T3728=FALSE, U3728=FALSE, V3728=FALSE), "ព្យួរទុក (មិនមានទិន្នន័យ)", "ប្រកាសខុស (ព្យួរទុក)"))</f>
        <v/>
      </c>
      <c r="L3728" s="418" t="inlineStr"/>
      <c r="M3728" s="418" t="inlineStr"/>
      <c r="N3728" s="455" t="n"/>
      <c r="O3728" s="455">
        <f>IF(W3728&lt;0,AI3728,I3728)</f>
        <v/>
      </c>
      <c r="P3728" s="455">
        <f>I3728-O3728</f>
        <v/>
      </c>
      <c r="Q3728" s="418" t="n"/>
      <c r="R3728" s="418" t="inlineStr">
        <is>
          <t>5995881184</t>
        </is>
      </c>
      <c r="S3728" s="418" t="inlineStr"/>
      <c r="T3728" s="418">
        <f>R3728=S3728</f>
        <v/>
      </c>
      <c r="U3728" s="418">
        <f>AND(MONTH(F3728)=MONTH(Y3728), YEAR(F3728)=YEAR(Y3728))</f>
        <v/>
      </c>
      <c r="V3728" s="418">
        <f>AND(AC3728&lt;&gt;"", 'Company information'!D$4&lt;&gt;"", RIGHT(SUBSTITUTE(AC3728,"-",""),9)=RIGHT(SUBSTITUTE('Company information'!D$4,"-",""),9))</f>
        <v/>
      </c>
      <c r="W3728" s="418">
        <f>AI3728-I3728</f>
        <v/>
      </c>
      <c r="X3728" s="455" t="n"/>
      <c r="Y3728" s="417" t="n"/>
      <c r="Z3728" s="418" t="n"/>
      <c r="AA3728" s="418" t="n"/>
      <c r="AB3728" s="418" t="n"/>
      <c r="AC3728" s="418" t="n"/>
      <c r="AD3728" s="418" t="n"/>
      <c r="AE3728" s="455" t="n"/>
      <c r="AF3728" s="455" t="n"/>
      <c r="AG3728" s="455" t="n"/>
      <c r="AH3728" s="455" t="n"/>
      <c r="AI3728" s="455" t="n"/>
      <c r="AJ3728" s="455" t="n"/>
      <c r="AK3728" s="455" t="n"/>
      <c r="AL3728" s="455" t="n"/>
      <c r="AM3728" s="455" t="n"/>
      <c r="AN3728" s="455" t="n"/>
      <c r="AO3728" s="455" t="n"/>
      <c r="AP3728" s="455" t="n"/>
      <c r="AQ3728" s="455" t="n"/>
      <c r="AR3728" s="418" t="n"/>
      <c r="AS3728" s="418" t="n"/>
      <c r="AT3728" s="418" t="n"/>
    </row>
    <row r="3729">
      <c r="A3729" s="417" t="n">
        <v>3720</v>
      </c>
      <c r="B3729" s="418" t="inlineStr">
        <is>
          <t>ក្រដាសកាតុង​ធ្វើកេស</t>
        </is>
      </c>
      <c r="C3729" s="418" t="inlineStr">
        <is>
          <t>យី មីង ភែកឃីជីង ឯ.ក</t>
        </is>
      </c>
      <c r="D3729" s="418" t="inlineStr">
        <is>
          <t>B108-902101335</t>
        </is>
      </c>
      <c r="E3729" s="418" t="inlineStr">
        <is>
          <t>YM-0006</t>
        </is>
      </c>
      <c r="F3729" s="419" t="n">
        <v>44530</v>
      </c>
      <c r="G3729" s="420" t="n">
        <v>16970778</v>
      </c>
      <c r="H3729" s="418" t="n"/>
      <c r="I3729" s="455" t="n">
        <v>16970778</v>
      </c>
      <c r="J3729" s="418">
        <f>IF(L3729&lt;&gt;"",L3729,K3729)</f>
        <v/>
      </c>
      <c r="K3729" s="418">
        <f>IF(AND(T3729=TRUE, U3729=TRUE, V3729=TRUE), IF(W3729&lt;-0.05, "អនុញ្ញាត (អ្នកផ្គត់ផ្គង់ប្រកាសខ្វះ)", "បានប្រកាស (អនុញ្ញាត)"), IF(AND(T3729=FALSE, U3729=FALSE, V3729=FALSE), "ព្យួរទុក (មិនមានទិន្នន័យ)", "ប្រកាសខុស (ព្យួរទុក)"))</f>
        <v/>
      </c>
      <c r="L3729" s="418" t="inlineStr"/>
      <c r="M3729" s="418" t="inlineStr"/>
      <c r="N3729" s="455" t="n"/>
      <c r="O3729" s="455">
        <f>IF(W3729&lt;0,AI3729,I3729)</f>
        <v/>
      </c>
      <c r="P3729" s="455">
        <f>I3729-O3729</f>
        <v/>
      </c>
      <c r="Q3729" s="418" t="n"/>
      <c r="R3729" s="418" t="inlineStr">
        <is>
          <t>YM-0006</t>
        </is>
      </c>
      <c r="S3729" s="418" t="inlineStr"/>
      <c r="T3729" s="418">
        <f>R3729=S3729</f>
        <v/>
      </c>
      <c r="U3729" s="418">
        <f>AND(MONTH(F3729)=MONTH(Y3729), YEAR(F3729)=YEAR(Y3729))</f>
        <v/>
      </c>
      <c r="V3729" s="418">
        <f>AND(AC3729&lt;&gt;"", 'Company information'!D$4&lt;&gt;"", RIGHT(SUBSTITUTE(AC3729,"-",""),9)=RIGHT(SUBSTITUTE('Company information'!D$4,"-",""),9))</f>
        <v/>
      </c>
      <c r="W3729" s="418">
        <f>AI3729-I3729</f>
        <v/>
      </c>
      <c r="X3729" s="455" t="n"/>
      <c r="Y3729" s="417" t="n"/>
      <c r="Z3729" s="418" t="n"/>
      <c r="AA3729" s="418" t="n"/>
      <c r="AB3729" s="418" t="n"/>
      <c r="AC3729" s="418" t="n"/>
      <c r="AD3729" s="418" t="n"/>
      <c r="AE3729" s="455" t="n"/>
      <c r="AF3729" s="455" t="n"/>
      <c r="AG3729" s="455" t="n"/>
      <c r="AH3729" s="455" t="n"/>
      <c r="AI3729" s="455" t="n"/>
      <c r="AJ3729" s="455" t="n"/>
      <c r="AK3729" s="455" t="n"/>
      <c r="AL3729" s="455" t="n"/>
      <c r="AM3729" s="455" t="n"/>
      <c r="AN3729" s="455" t="n"/>
      <c r="AO3729" s="455" t="n"/>
      <c r="AP3729" s="455" t="n"/>
      <c r="AQ3729" s="455" t="n"/>
      <c r="AR3729" s="418" t="n"/>
      <c r="AS3729" s="418" t="n"/>
      <c r="AT3729" s="418" t="n"/>
    </row>
    <row r="3730">
      <c r="A3730" s="417" t="n">
        <v>3721</v>
      </c>
      <c r="B3730" s="418" t="inlineStr">
        <is>
          <t>Paper Label</t>
        </is>
      </c>
      <c r="C3730" s="418" t="inlineStr">
        <is>
          <t>ស៊ីន ហ្វី យ៉ាង ព្រីនធីង &amp; អិកសេសសឺរី ឯ.ក</t>
        </is>
      </c>
      <c r="D3730" s="418" t="inlineStr">
        <is>
          <t>K010-901906822</t>
        </is>
      </c>
      <c r="E3730" s="418" t="inlineStr">
        <is>
          <t>XFY-YD2021174</t>
        </is>
      </c>
      <c r="F3730" s="419" t="n">
        <v>44530</v>
      </c>
      <c r="G3730" s="420" t="n">
        <v>3140780</v>
      </c>
      <c r="H3730" s="418" t="n"/>
      <c r="I3730" s="455" t="n">
        <v>3140780</v>
      </c>
      <c r="J3730" s="418">
        <f>IF(L3730&lt;&gt;"",L3730,K3730)</f>
        <v/>
      </c>
      <c r="K3730" s="418">
        <f>IF(AND(T3730=TRUE, U3730=TRUE, V3730=TRUE), IF(W3730&lt;-0.05, "អនុញ្ញាត (អ្នកផ្គត់ផ្គង់ប្រកាសខ្វះ)", "បានប្រកាស (អនុញ្ញាត)"), IF(AND(T3730=FALSE, U3730=FALSE, V3730=FALSE), "ព្យួរទុក (មិនមានទិន្នន័យ)", "ប្រកាសខុស (ព្យួរទុក)"))</f>
        <v/>
      </c>
      <c r="L3730" s="418" t="inlineStr"/>
      <c r="M3730" s="418" t="inlineStr"/>
      <c r="N3730" s="455" t="n"/>
      <c r="O3730" s="455">
        <f>IF(W3730&lt;0,AI3730,I3730)</f>
        <v/>
      </c>
      <c r="P3730" s="455">
        <f>I3730-O3730</f>
        <v/>
      </c>
      <c r="Q3730" s="418" t="n"/>
      <c r="R3730" s="418" t="inlineStr">
        <is>
          <t>XFY-YD2021174</t>
        </is>
      </c>
      <c r="S3730" s="418" t="inlineStr"/>
      <c r="T3730" s="418">
        <f>R3730=S3730</f>
        <v/>
      </c>
      <c r="U3730" s="418">
        <f>AND(MONTH(F3730)=MONTH(Y3730), YEAR(F3730)=YEAR(Y3730))</f>
        <v/>
      </c>
      <c r="V3730" s="418">
        <f>AND(AC3730&lt;&gt;"", 'Company information'!D$4&lt;&gt;"", RIGHT(SUBSTITUTE(AC3730,"-",""),9)=RIGHT(SUBSTITUTE('Company information'!D$4,"-",""),9))</f>
        <v/>
      </c>
      <c r="W3730" s="418">
        <f>AI3730-I3730</f>
        <v/>
      </c>
      <c r="X3730" s="455" t="n"/>
      <c r="Y3730" s="417" t="n"/>
      <c r="Z3730" s="418" t="n"/>
      <c r="AA3730" s="418" t="n"/>
      <c r="AB3730" s="418" t="n"/>
      <c r="AC3730" s="418" t="n"/>
      <c r="AD3730" s="418" t="n"/>
      <c r="AE3730" s="455" t="n"/>
      <c r="AF3730" s="455" t="n"/>
      <c r="AG3730" s="455" t="n"/>
      <c r="AH3730" s="455" t="n"/>
      <c r="AI3730" s="455" t="n"/>
      <c r="AJ3730" s="455" t="n"/>
      <c r="AK3730" s="455" t="n"/>
      <c r="AL3730" s="455" t="n"/>
      <c r="AM3730" s="455" t="n"/>
      <c r="AN3730" s="455" t="n"/>
      <c r="AO3730" s="455" t="n"/>
      <c r="AP3730" s="455" t="n"/>
      <c r="AQ3730" s="455" t="n"/>
      <c r="AR3730" s="418" t="n"/>
      <c r="AS3730" s="418" t="n"/>
      <c r="AT3730" s="418" t="n"/>
    </row>
    <row r="3731">
      <c r="A3731" s="417" t="n">
        <v>3722</v>
      </c>
      <c r="B3731" s="418" t="inlineStr">
        <is>
          <t>Stretch Film</t>
        </is>
      </c>
      <c r="C3731" s="418" t="inlineStr">
        <is>
          <t>ស៊ីន ឌីងយ័ន ស៊ូ មេធៀរៀល ឯ.ក</t>
        </is>
      </c>
      <c r="D3731" s="418" t="inlineStr">
        <is>
          <t>K010-902100418</t>
        </is>
      </c>
      <c r="E3731" s="418" t="inlineStr">
        <is>
          <t>0000096</t>
        </is>
      </c>
      <c r="F3731" s="419" t="n">
        <v>44529</v>
      </c>
      <c r="G3731" s="420" t="n">
        <v>264485</v>
      </c>
      <c r="H3731" s="418" t="n"/>
      <c r="I3731" s="455" t="n">
        <v>264485</v>
      </c>
      <c r="J3731" s="418">
        <f>IF(L3731&lt;&gt;"",L3731,K3731)</f>
        <v/>
      </c>
      <c r="K3731" s="418">
        <f>IF(AND(T3731=TRUE, U3731=TRUE, V3731=TRUE), IF(W3731&lt;-0.05, "អនុញ្ញាត (អ្នកផ្គត់ផ្គង់ប្រកាសខ្វះ)", "បានប្រកាស (អនុញ្ញាត)"), IF(AND(T3731=FALSE, U3731=FALSE, V3731=FALSE), "ព្យួរទុក (មិនមានទិន្នន័យ)", "ប្រកាសខុស (ព្យួរទុក)"))</f>
        <v/>
      </c>
      <c r="L3731" s="418" t="inlineStr"/>
      <c r="M3731" s="418" t="inlineStr"/>
      <c r="N3731" s="455" t="n"/>
      <c r="O3731" s="455">
        <f>IF(W3731&lt;0,AI3731,I3731)</f>
        <v/>
      </c>
      <c r="P3731" s="455">
        <f>I3731-O3731</f>
        <v/>
      </c>
      <c r="Q3731" s="418" t="n"/>
      <c r="R3731" s="418" t="inlineStr">
        <is>
          <t>0000096</t>
        </is>
      </c>
      <c r="S3731" s="418" t="inlineStr"/>
      <c r="T3731" s="418">
        <f>R3731=S3731</f>
        <v/>
      </c>
      <c r="U3731" s="418">
        <f>AND(MONTH(F3731)=MONTH(Y3731), YEAR(F3731)=YEAR(Y3731))</f>
        <v/>
      </c>
      <c r="V3731" s="418">
        <f>AND(AC3731&lt;&gt;"", 'Company information'!D$4&lt;&gt;"", RIGHT(SUBSTITUTE(AC3731,"-",""),9)=RIGHT(SUBSTITUTE('Company information'!D$4,"-",""),9))</f>
        <v/>
      </c>
      <c r="W3731" s="418">
        <f>AI3731-I3731</f>
        <v/>
      </c>
      <c r="X3731" s="455" t="n"/>
      <c r="Y3731" s="417" t="n"/>
      <c r="Z3731" s="418" t="n"/>
      <c r="AA3731" s="418" t="n"/>
      <c r="AB3731" s="418" t="n"/>
      <c r="AC3731" s="418" t="n"/>
      <c r="AD3731" s="418" t="n"/>
      <c r="AE3731" s="455" t="n"/>
      <c r="AF3731" s="455" t="n"/>
      <c r="AG3731" s="455" t="n"/>
      <c r="AH3731" s="455" t="n"/>
      <c r="AI3731" s="455" t="n"/>
      <c r="AJ3731" s="455" t="n"/>
      <c r="AK3731" s="455" t="n"/>
      <c r="AL3731" s="455" t="n"/>
      <c r="AM3731" s="455" t="n"/>
      <c r="AN3731" s="455" t="n"/>
      <c r="AO3731" s="455" t="n"/>
      <c r="AP3731" s="455" t="n"/>
      <c r="AQ3731" s="455" t="n"/>
      <c r="AR3731" s="418" t="n"/>
      <c r="AS3731" s="418" t="n"/>
      <c r="AT3731" s="418" t="n"/>
    </row>
    <row r="3732">
      <c r="A3732" s="417" t="n">
        <v>3723</v>
      </c>
      <c r="B3732" s="418" t="inlineStr">
        <is>
          <t>Color Box</t>
        </is>
      </c>
      <c r="C3732" s="418" t="inlineStr">
        <is>
          <t>វីង ចេង ភែកឃីជីង ឯ.ក</t>
        </is>
      </c>
      <c r="D3732" s="418" t="inlineStr">
        <is>
          <t>L001-902102915</t>
        </is>
      </c>
      <c r="E3732" s="418" t="inlineStr">
        <is>
          <t>TI0100</t>
        </is>
      </c>
      <c r="F3732" s="419" t="n">
        <v>44530</v>
      </c>
      <c r="G3732" s="420" t="n">
        <v>59187732</v>
      </c>
      <c r="H3732" s="418" t="n"/>
      <c r="I3732" s="455" t="n">
        <v>59187732</v>
      </c>
      <c r="J3732" s="418">
        <f>IF(L3732&lt;&gt;"",L3732,K3732)</f>
        <v/>
      </c>
      <c r="K3732" s="418">
        <f>IF(AND(T3732=TRUE, U3732=TRUE, V3732=TRUE), IF(W3732&lt;-0.05, "អនុញ្ញាត (អ្នកផ្គត់ផ្គង់ប្រកាសខ្វះ)", "បានប្រកាស (អនុញ្ញាត)"), IF(AND(T3732=FALSE, U3732=FALSE, V3732=FALSE), "ព្យួរទុក (មិនមានទិន្នន័យ)", "ប្រកាសខុស (ព្យួរទុក)"))</f>
        <v/>
      </c>
      <c r="L3732" s="418" t="inlineStr"/>
      <c r="M3732" s="418" t="inlineStr"/>
      <c r="N3732" s="455" t="n"/>
      <c r="O3732" s="455">
        <f>IF(W3732&lt;0,AI3732,I3732)</f>
        <v/>
      </c>
      <c r="P3732" s="455">
        <f>I3732-O3732</f>
        <v/>
      </c>
      <c r="Q3732" s="418" t="n"/>
      <c r="R3732" s="418" t="inlineStr">
        <is>
          <t>TI0100</t>
        </is>
      </c>
      <c r="S3732" s="418" t="inlineStr"/>
      <c r="T3732" s="418">
        <f>R3732=S3732</f>
        <v/>
      </c>
      <c r="U3732" s="418">
        <f>AND(MONTH(F3732)=MONTH(Y3732), YEAR(F3732)=YEAR(Y3732))</f>
        <v/>
      </c>
      <c r="V3732" s="418">
        <f>AND(AC3732&lt;&gt;"", 'Company information'!D$4&lt;&gt;"", RIGHT(SUBSTITUTE(AC3732,"-",""),9)=RIGHT(SUBSTITUTE('Company information'!D$4,"-",""),9))</f>
        <v/>
      </c>
      <c r="W3732" s="418">
        <f>AI3732-I3732</f>
        <v/>
      </c>
      <c r="X3732" s="455" t="n"/>
      <c r="Y3732" s="417" t="n"/>
      <c r="Z3732" s="418" t="n"/>
      <c r="AA3732" s="418" t="n"/>
      <c r="AB3732" s="418" t="n"/>
      <c r="AC3732" s="418" t="n"/>
      <c r="AD3732" s="418" t="n"/>
      <c r="AE3732" s="455" t="n"/>
      <c r="AF3732" s="455" t="n"/>
      <c r="AG3732" s="455" t="n"/>
      <c r="AH3732" s="455" t="n"/>
      <c r="AI3732" s="455" t="n"/>
      <c r="AJ3732" s="455" t="n"/>
      <c r="AK3732" s="455" t="n"/>
      <c r="AL3732" s="455" t="n"/>
      <c r="AM3732" s="455" t="n"/>
      <c r="AN3732" s="455" t="n"/>
      <c r="AO3732" s="455" t="n"/>
      <c r="AP3732" s="455" t="n"/>
      <c r="AQ3732" s="455" t="n"/>
      <c r="AR3732" s="418" t="n"/>
      <c r="AS3732" s="418" t="n"/>
      <c r="AT3732" s="418" t="n"/>
    </row>
    <row r="3733">
      <c r="A3733" s="417" t="n">
        <v>3724</v>
      </c>
      <c r="B3733" s="418" t="inlineStr">
        <is>
          <t>កេសកាតុង</t>
        </is>
      </c>
      <c r="C3733" s="418" t="inlineStr">
        <is>
          <t>ស៊ីងហ្គាពួរ កាតុង (ខេមបូឌា)</t>
        </is>
      </c>
      <c r="D3733" s="418" t="inlineStr">
        <is>
          <t>L001-100121322</t>
        </is>
      </c>
      <c r="E3733" s="418" t="inlineStr">
        <is>
          <t>V0017887</t>
        </is>
      </c>
      <c r="F3733" s="419" t="n">
        <v>44527</v>
      </c>
      <c r="G3733" s="420" t="n">
        <v>1015793</v>
      </c>
      <c r="H3733" s="418" t="n"/>
      <c r="I3733" s="455" t="n">
        <v>1015793</v>
      </c>
      <c r="J3733" s="418">
        <f>IF(L3733&lt;&gt;"",L3733,K3733)</f>
        <v/>
      </c>
      <c r="K3733" s="418">
        <f>IF(AND(T3733=TRUE, U3733=TRUE, V3733=TRUE), IF(W3733&lt;-0.05, "អនុញ្ញាត (អ្នកផ្គត់ផ្គង់ប្រកាសខ្វះ)", "បានប្រកាស (អនុញ្ញាត)"), IF(AND(T3733=FALSE, U3733=FALSE, V3733=FALSE), "ព្យួរទុក (មិនមានទិន្នន័យ)", "ប្រកាសខុស (ព្យួរទុក)"))</f>
        <v/>
      </c>
      <c r="L3733" s="418" t="inlineStr"/>
      <c r="M3733" s="418" t="inlineStr"/>
      <c r="N3733" s="455" t="n"/>
      <c r="O3733" s="455">
        <f>IF(W3733&lt;0,AI3733,I3733)</f>
        <v/>
      </c>
      <c r="P3733" s="455">
        <f>I3733-O3733</f>
        <v/>
      </c>
      <c r="Q3733" s="418" t="n"/>
      <c r="R3733" s="418" t="inlineStr">
        <is>
          <t>V0017887</t>
        </is>
      </c>
      <c r="S3733" s="418" t="inlineStr"/>
      <c r="T3733" s="418">
        <f>R3733=S3733</f>
        <v/>
      </c>
      <c r="U3733" s="418">
        <f>AND(MONTH(F3733)=MONTH(Y3733), YEAR(F3733)=YEAR(Y3733))</f>
        <v/>
      </c>
      <c r="V3733" s="418">
        <f>AND(AC3733&lt;&gt;"", 'Company information'!D$4&lt;&gt;"", RIGHT(SUBSTITUTE(AC3733,"-",""),9)=RIGHT(SUBSTITUTE('Company information'!D$4,"-",""),9))</f>
        <v/>
      </c>
      <c r="W3733" s="418">
        <f>AI3733-I3733</f>
        <v/>
      </c>
      <c r="X3733" s="455" t="n"/>
      <c r="Y3733" s="417" t="n"/>
      <c r="Z3733" s="418" t="n"/>
      <c r="AA3733" s="418" t="n"/>
      <c r="AB3733" s="418" t="n"/>
      <c r="AC3733" s="418" t="n"/>
      <c r="AD3733" s="418" t="n"/>
      <c r="AE3733" s="455" t="n"/>
      <c r="AF3733" s="455" t="n"/>
      <c r="AG3733" s="455" t="n"/>
      <c r="AH3733" s="455" t="n"/>
      <c r="AI3733" s="455" t="n"/>
      <c r="AJ3733" s="455" t="n"/>
      <c r="AK3733" s="455" t="n"/>
      <c r="AL3733" s="455" t="n"/>
      <c r="AM3733" s="455" t="n"/>
      <c r="AN3733" s="455" t="n"/>
      <c r="AO3733" s="455" t="n"/>
      <c r="AP3733" s="455" t="n"/>
      <c r="AQ3733" s="455" t="n"/>
      <c r="AR3733" s="418" t="n"/>
      <c r="AS3733" s="418" t="n"/>
      <c r="AT3733" s="418" t="n"/>
    </row>
    <row r="3734">
      <c r="A3734" s="417" t="n">
        <v>3725</v>
      </c>
      <c r="B3734" s="418" t="inlineStr">
        <is>
          <t>កេសកាតុង</t>
        </is>
      </c>
      <c r="C3734" s="418" t="inlineStr">
        <is>
          <t>ស៊ីងហ្គាពួរ កាតុង (ខេមបូឌា)</t>
        </is>
      </c>
      <c r="D3734" s="418" t="inlineStr">
        <is>
          <t>L001-100121322</t>
        </is>
      </c>
      <c r="E3734" s="418" t="inlineStr">
        <is>
          <t>V0017914</t>
        </is>
      </c>
      <c r="F3734" s="419" t="n">
        <v>44523</v>
      </c>
      <c r="G3734" s="420" t="n">
        <v>671369</v>
      </c>
      <c r="H3734" s="418" t="n"/>
      <c r="I3734" s="455" t="n">
        <v>671369</v>
      </c>
      <c r="J3734" s="418">
        <f>IF(L3734&lt;&gt;"",L3734,K3734)</f>
        <v/>
      </c>
      <c r="K3734" s="418">
        <f>IF(AND(T3734=TRUE, U3734=TRUE, V3734=TRUE), IF(W3734&lt;-0.05, "អនុញ្ញាត (អ្នកផ្គត់ផ្គង់ប្រកាសខ្វះ)", "បានប្រកាស (អនុញ្ញាត)"), IF(AND(T3734=FALSE, U3734=FALSE, V3734=FALSE), "ព្យួរទុក (មិនមានទិន្នន័យ)", "ប្រកាសខុស (ព្យួរទុក)"))</f>
        <v/>
      </c>
      <c r="L3734" s="418" t="inlineStr"/>
      <c r="M3734" s="418" t="inlineStr"/>
      <c r="N3734" s="455" t="n"/>
      <c r="O3734" s="455">
        <f>IF(W3734&lt;0,AI3734,I3734)</f>
        <v/>
      </c>
      <c r="P3734" s="455">
        <f>I3734-O3734</f>
        <v/>
      </c>
      <c r="Q3734" s="418" t="n"/>
      <c r="R3734" s="418" t="inlineStr">
        <is>
          <t>V0017914</t>
        </is>
      </c>
      <c r="S3734" s="418" t="inlineStr"/>
      <c r="T3734" s="418">
        <f>R3734=S3734</f>
        <v/>
      </c>
      <c r="U3734" s="418">
        <f>AND(MONTH(F3734)=MONTH(Y3734), YEAR(F3734)=YEAR(Y3734))</f>
        <v/>
      </c>
      <c r="V3734" s="418">
        <f>AND(AC3734&lt;&gt;"", 'Company information'!D$4&lt;&gt;"", RIGHT(SUBSTITUTE(AC3734,"-",""),9)=RIGHT(SUBSTITUTE('Company information'!D$4,"-",""),9))</f>
        <v/>
      </c>
      <c r="W3734" s="418">
        <f>AI3734-I3734</f>
        <v/>
      </c>
      <c r="X3734" s="455" t="n"/>
      <c r="Y3734" s="417" t="n"/>
      <c r="Z3734" s="418" t="n"/>
      <c r="AA3734" s="418" t="n"/>
      <c r="AB3734" s="418" t="n"/>
      <c r="AC3734" s="418" t="n"/>
      <c r="AD3734" s="418" t="n"/>
      <c r="AE3734" s="455" t="n"/>
      <c r="AF3734" s="455" t="n"/>
      <c r="AG3734" s="455" t="n"/>
      <c r="AH3734" s="455" t="n"/>
      <c r="AI3734" s="455" t="n"/>
      <c r="AJ3734" s="455" t="n"/>
      <c r="AK3734" s="455" t="n"/>
      <c r="AL3734" s="455" t="n"/>
      <c r="AM3734" s="455" t="n"/>
      <c r="AN3734" s="455" t="n"/>
      <c r="AO3734" s="455" t="n"/>
      <c r="AP3734" s="455" t="n"/>
      <c r="AQ3734" s="455" t="n"/>
      <c r="AR3734" s="418" t="n"/>
      <c r="AS3734" s="418" t="n"/>
      <c r="AT3734" s="418" t="n"/>
    </row>
    <row r="3735">
      <c r="A3735" s="417" t="n">
        <v>3726</v>
      </c>
      <c r="B3735" s="418" t="inlineStr">
        <is>
          <t>កេសកាតុង</t>
        </is>
      </c>
      <c r="C3735" s="418" t="inlineStr">
        <is>
          <t>ស៊ីងហ្គាពួរ កាតុង (ខេមបូឌា)</t>
        </is>
      </c>
      <c r="D3735" s="418" t="inlineStr">
        <is>
          <t>L001-100121322</t>
        </is>
      </c>
      <c r="E3735" s="418" t="inlineStr">
        <is>
          <t>V0017645</t>
        </is>
      </c>
      <c r="F3735" s="419" t="n">
        <v>44266</v>
      </c>
      <c r="G3735" s="420" t="n">
        <v>619352</v>
      </c>
      <c r="H3735" s="418" t="n"/>
      <c r="I3735" s="455" t="n">
        <v>619352</v>
      </c>
      <c r="J3735" s="418">
        <f>IF(L3735&lt;&gt;"",L3735,K3735)</f>
        <v/>
      </c>
      <c r="K3735" s="418">
        <f>IF(AND(T3735=TRUE, U3735=TRUE, V3735=TRUE), IF(W3735&lt;-0.05, "អនុញ្ញាត (អ្នកផ្គត់ផ្គង់ប្រកាសខ្វះ)", "បានប្រកាស (អនុញ្ញាត)"), IF(AND(T3735=FALSE, U3735=FALSE, V3735=FALSE), "ព្យួរទុក (មិនមានទិន្នន័យ)", "ប្រកាសខុស (ព្យួរទុក)"))</f>
        <v/>
      </c>
      <c r="L3735" s="418" t="inlineStr"/>
      <c r="M3735" s="418" t="inlineStr"/>
      <c r="N3735" s="455" t="n"/>
      <c r="O3735" s="455">
        <f>IF(W3735&lt;0,AI3735,I3735)</f>
        <v/>
      </c>
      <c r="P3735" s="455">
        <f>I3735-O3735</f>
        <v/>
      </c>
      <c r="Q3735" s="418" t="n"/>
      <c r="R3735" s="418" t="inlineStr">
        <is>
          <t>V0017645</t>
        </is>
      </c>
      <c r="S3735" s="418" t="inlineStr"/>
      <c r="T3735" s="418">
        <f>R3735=S3735</f>
        <v/>
      </c>
      <c r="U3735" s="418">
        <f>AND(MONTH(F3735)=MONTH(Y3735), YEAR(F3735)=YEAR(Y3735))</f>
        <v/>
      </c>
      <c r="V3735" s="418">
        <f>AND(AC3735&lt;&gt;"", 'Company information'!D$4&lt;&gt;"", RIGHT(SUBSTITUTE(AC3735,"-",""),9)=RIGHT(SUBSTITUTE('Company information'!D$4,"-",""),9))</f>
        <v/>
      </c>
      <c r="W3735" s="418">
        <f>AI3735-I3735</f>
        <v/>
      </c>
      <c r="X3735" s="455" t="n"/>
      <c r="Y3735" s="417" t="n"/>
      <c r="Z3735" s="418" t="n"/>
      <c r="AA3735" s="418" t="n"/>
      <c r="AB3735" s="418" t="n"/>
      <c r="AC3735" s="418" t="n"/>
      <c r="AD3735" s="418" t="n"/>
      <c r="AE3735" s="455" t="n"/>
      <c r="AF3735" s="455" t="n"/>
      <c r="AG3735" s="455" t="n"/>
      <c r="AH3735" s="455" t="n"/>
      <c r="AI3735" s="455" t="n"/>
      <c r="AJ3735" s="455" t="n"/>
      <c r="AK3735" s="455" t="n"/>
      <c r="AL3735" s="455" t="n"/>
      <c r="AM3735" s="455" t="n"/>
      <c r="AN3735" s="455" t="n"/>
      <c r="AO3735" s="455" t="n"/>
      <c r="AP3735" s="455" t="n"/>
      <c r="AQ3735" s="455" t="n"/>
      <c r="AR3735" s="418" t="n"/>
      <c r="AS3735" s="418" t="n"/>
      <c r="AT3735" s="418" t="n"/>
    </row>
    <row r="3736">
      <c r="A3736" s="417" t="n">
        <v>3727</v>
      </c>
      <c r="B3736" s="418" t="inlineStr">
        <is>
          <t>កេសកាតុង</t>
        </is>
      </c>
      <c r="C3736" s="418" t="inlineStr">
        <is>
          <t>ស៊ីងហ្គាពួរ កាតុង (ខេមបូឌា)</t>
        </is>
      </c>
      <c r="D3736" s="418" t="inlineStr">
        <is>
          <t>L001-100121322</t>
        </is>
      </c>
      <c r="E3736" s="418" t="inlineStr">
        <is>
          <t>V0017687</t>
        </is>
      </c>
      <c r="F3736" s="419" t="n">
        <v>44327</v>
      </c>
      <c r="G3736" s="420" t="n">
        <v>382605</v>
      </c>
      <c r="H3736" s="418" t="n"/>
      <c r="I3736" s="455" t="n">
        <v>382605</v>
      </c>
      <c r="J3736" s="418">
        <f>IF(L3736&lt;&gt;"",L3736,K3736)</f>
        <v/>
      </c>
      <c r="K3736" s="418">
        <f>IF(AND(T3736=TRUE, U3736=TRUE, V3736=TRUE), IF(W3736&lt;-0.05, "អនុញ្ញាត (អ្នកផ្គត់ផ្គង់ប្រកាសខ្វះ)", "បានប្រកាស (អនុញ្ញាត)"), IF(AND(T3736=FALSE, U3736=FALSE, V3736=FALSE), "ព្យួរទុក (មិនមានទិន្នន័យ)", "ប្រកាសខុស (ព្យួរទុក)"))</f>
        <v/>
      </c>
      <c r="L3736" s="418" t="inlineStr"/>
      <c r="M3736" s="418" t="inlineStr"/>
      <c r="N3736" s="455" t="n"/>
      <c r="O3736" s="455">
        <f>IF(W3736&lt;0,AI3736,I3736)</f>
        <v/>
      </c>
      <c r="P3736" s="455">
        <f>I3736-O3736</f>
        <v/>
      </c>
      <c r="Q3736" s="418" t="n"/>
      <c r="R3736" s="418" t="inlineStr">
        <is>
          <t>V0017687</t>
        </is>
      </c>
      <c r="S3736" s="418" t="inlineStr"/>
      <c r="T3736" s="418">
        <f>R3736=S3736</f>
        <v/>
      </c>
      <c r="U3736" s="418">
        <f>AND(MONTH(F3736)=MONTH(Y3736), YEAR(F3736)=YEAR(Y3736))</f>
        <v/>
      </c>
      <c r="V3736" s="418">
        <f>AND(AC3736&lt;&gt;"", 'Company information'!D$4&lt;&gt;"", RIGHT(SUBSTITUTE(AC3736,"-",""),9)=RIGHT(SUBSTITUTE('Company information'!D$4,"-",""),9))</f>
        <v/>
      </c>
      <c r="W3736" s="418">
        <f>AI3736-I3736</f>
        <v/>
      </c>
      <c r="X3736" s="455" t="n"/>
      <c r="Y3736" s="417" t="n"/>
      <c r="Z3736" s="418" t="n"/>
      <c r="AA3736" s="418" t="n"/>
      <c r="AB3736" s="418" t="n"/>
      <c r="AC3736" s="418" t="n"/>
      <c r="AD3736" s="418" t="n"/>
      <c r="AE3736" s="455" t="n"/>
      <c r="AF3736" s="455" t="n"/>
      <c r="AG3736" s="455" t="n"/>
      <c r="AH3736" s="455" t="n"/>
      <c r="AI3736" s="455" t="n"/>
      <c r="AJ3736" s="455" t="n"/>
      <c r="AK3736" s="455" t="n"/>
      <c r="AL3736" s="455" t="n"/>
      <c r="AM3736" s="455" t="n"/>
      <c r="AN3736" s="455" t="n"/>
      <c r="AO3736" s="455" t="n"/>
      <c r="AP3736" s="455" t="n"/>
      <c r="AQ3736" s="455" t="n"/>
      <c r="AR3736" s="418" t="n"/>
      <c r="AS3736" s="418" t="n"/>
      <c r="AT3736" s="418" t="n"/>
    </row>
    <row r="3737">
      <c r="A3737" s="417" t="n">
        <v>3728</v>
      </c>
      <c r="B3737" s="418" t="inlineStr">
        <is>
          <t>កេសកាតុង</t>
        </is>
      </c>
      <c r="C3737" s="418" t="inlineStr">
        <is>
          <t>ស៊ីងហ្គាពួរ កាតុង (ខេមបូឌា)</t>
        </is>
      </c>
      <c r="D3737" s="418" t="inlineStr">
        <is>
          <t>L001-100121322</t>
        </is>
      </c>
      <c r="E3737" s="418" t="inlineStr">
        <is>
          <t>V0017712</t>
        </is>
      </c>
      <c r="F3737" s="419" t="n">
        <v>44419</v>
      </c>
      <c r="G3737" s="420" t="n">
        <v>680765</v>
      </c>
      <c r="H3737" s="418" t="n"/>
      <c r="I3737" s="455" t="n">
        <v>680765</v>
      </c>
      <c r="J3737" s="418">
        <f>IF(L3737&lt;&gt;"",L3737,K3737)</f>
        <v/>
      </c>
      <c r="K3737" s="418">
        <f>IF(AND(T3737=TRUE, U3737=TRUE, V3737=TRUE), IF(W3737&lt;-0.05, "អនុញ្ញាត (អ្នកផ្គត់ផ្គង់ប្រកាសខ្វះ)", "បានប្រកាស (អនុញ្ញាត)"), IF(AND(T3737=FALSE, U3737=FALSE, V3737=FALSE), "ព្យួរទុក (មិនមានទិន្នន័យ)", "ប្រកាសខុស (ព្យួរទុក)"))</f>
        <v/>
      </c>
      <c r="L3737" s="418" t="inlineStr"/>
      <c r="M3737" s="418" t="inlineStr"/>
      <c r="N3737" s="455" t="n"/>
      <c r="O3737" s="455">
        <f>IF(W3737&lt;0,AI3737,I3737)</f>
        <v/>
      </c>
      <c r="P3737" s="455">
        <f>I3737-O3737</f>
        <v/>
      </c>
      <c r="Q3737" s="418" t="n"/>
      <c r="R3737" s="418" t="inlineStr">
        <is>
          <t>V0017712</t>
        </is>
      </c>
      <c r="S3737" s="418" t="inlineStr"/>
      <c r="T3737" s="418">
        <f>R3737=S3737</f>
        <v/>
      </c>
      <c r="U3737" s="418">
        <f>AND(MONTH(F3737)=MONTH(Y3737), YEAR(F3737)=YEAR(Y3737))</f>
        <v/>
      </c>
      <c r="V3737" s="418">
        <f>AND(AC3737&lt;&gt;"", 'Company information'!D$4&lt;&gt;"", RIGHT(SUBSTITUTE(AC3737,"-",""),9)=RIGHT(SUBSTITUTE('Company information'!D$4,"-",""),9))</f>
        <v/>
      </c>
      <c r="W3737" s="418">
        <f>AI3737-I3737</f>
        <v/>
      </c>
      <c r="X3737" s="455" t="n"/>
      <c r="Y3737" s="417" t="n"/>
      <c r="Z3737" s="418" t="n"/>
      <c r="AA3737" s="418" t="n"/>
      <c r="AB3737" s="418" t="n"/>
      <c r="AC3737" s="418" t="n"/>
      <c r="AD3737" s="418" t="n"/>
      <c r="AE3737" s="455" t="n"/>
      <c r="AF3737" s="455" t="n"/>
      <c r="AG3737" s="455" t="n"/>
      <c r="AH3737" s="455" t="n"/>
      <c r="AI3737" s="455" t="n"/>
      <c r="AJ3737" s="455" t="n"/>
      <c r="AK3737" s="455" t="n"/>
      <c r="AL3737" s="455" t="n"/>
      <c r="AM3737" s="455" t="n"/>
      <c r="AN3737" s="455" t="n"/>
      <c r="AO3737" s="455" t="n"/>
      <c r="AP3737" s="455" t="n"/>
      <c r="AQ3737" s="455" t="n"/>
      <c r="AR3737" s="418" t="n"/>
      <c r="AS3737" s="418" t="n"/>
      <c r="AT3737" s="418" t="n"/>
    </row>
    <row r="3738">
      <c r="A3738" s="417" t="n">
        <v>3729</v>
      </c>
      <c r="B3738" s="418" t="inlineStr">
        <is>
          <t>កេសកាតុង</t>
        </is>
      </c>
      <c r="C3738" s="418" t="inlineStr">
        <is>
          <t>ស៊ីងហ្គាពួរ កាតុង (ខេមបូឌា)</t>
        </is>
      </c>
      <c r="D3738" s="418" t="inlineStr">
        <is>
          <t>L001-100121322</t>
        </is>
      </c>
      <c r="E3738" s="418" t="inlineStr">
        <is>
          <t>V0017718</t>
        </is>
      </c>
      <c r="F3738" s="419" t="n">
        <v>44450</v>
      </c>
      <c r="G3738" s="420" t="n">
        <v>790458</v>
      </c>
      <c r="H3738" s="418" t="n"/>
      <c r="I3738" s="455" t="n">
        <v>790458</v>
      </c>
      <c r="J3738" s="418">
        <f>IF(L3738&lt;&gt;"",L3738,K3738)</f>
        <v/>
      </c>
      <c r="K3738" s="418">
        <f>IF(AND(T3738=TRUE, U3738=TRUE, V3738=TRUE), IF(W3738&lt;-0.05, "អនុញ្ញាត (អ្នកផ្គត់ផ្គង់ប្រកាសខ្វះ)", "បានប្រកាស (អនុញ្ញាត)"), IF(AND(T3738=FALSE, U3738=FALSE, V3738=FALSE), "ព្យួរទុក (មិនមានទិន្នន័យ)", "ប្រកាសខុស (ព្យួរទុក)"))</f>
        <v/>
      </c>
      <c r="L3738" s="418" t="inlineStr"/>
      <c r="M3738" s="418" t="inlineStr"/>
      <c r="N3738" s="455" t="n"/>
      <c r="O3738" s="455">
        <f>IF(W3738&lt;0,AI3738,I3738)</f>
        <v/>
      </c>
      <c r="P3738" s="455">
        <f>I3738-O3738</f>
        <v/>
      </c>
      <c r="Q3738" s="418" t="n"/>
      <c r="R3738" s="418" t="inlineStr">
        <is>
          <t>V0017718</t>
        </is>
      </c>
      <c r="S3738" s="418" t="inlineStr"/>
      <c r="T3738" s="418">
        <f>R3738=S3738</f>
        <v/>
      </c>
      <c r="U3738" s="418">
        <f>AND(MONTH(F3738)=MONTH(Y3738), YEAR(F3738)=YEAR(Y3738))</f>
        <v/>
      </c>
      <c r="V3738" s="418">
        <f>AND(AC3738&lt;&gt;"", 'Company information'!D$4&lt;&gt;"", RIGHT(SUBSTITUTE(AC3738,"-",""),9)=RIGHT(SUBSTITUTE('Company information'!D$4,"-",""),9))</f>
        <v/>
      </c>
      <c r="W3738" s="418">
        <f>AI3738-I3738</f>
        <v/>
      </c>
      <c r="X3738" s="455" t="n"/>
      <c r="Y3738" s="417" t="n"/>
      <c r="Z3738" s="418" t="n"/>
      <c r="AA3738" s="418" t="n"/>
      <c r="AB3738" s="418" t="n"/>
      <c r="AC3738" s="418" t="n"/>
      <c r="AD3738" s="418" t="n"/>
      <c r="AE3738" s="455" t="n"/>
      <c r="AF3738" s="455" t="n"/>
      <c r="AG3738" s="455" t="n"/>
      <c r="AH3738" s="455" t="n"/>
      <c r="AI3738" s="455" t="n"/>
      <c r="AJ3738" s="455" t="n"/>
      <c r="AK3738" s="455" t="n"/>
      <c r="AL3738" s="455" t="n"/>
      <c r="AM3738" s="455" t="n"/>
      <c r="AN3738" s="455" t="n"/>
      <c r="AO3738" s="455" t="n"/>
      <c r="AP3738" s="455" t="n"/>
      <c r="AQ3738" s="455" t="n"/>
      <c r="AR3738" s="418" t="n"/>
      <c r="AS3738" s="418" t="n"/>
      <c r="AT3738" s="418" t="n"/>
    </row>
    <row r="3739">
      <c r="A3739" s="417" t="n">
        <v>3730</v>
      </c>
      <c r="B3739" s="418" t="inlineStr">
        <is>
          <t>កេសកាតុង</t>
        </is>
      </c>
      <c r="C3739" s="418" t="inlineStr">
        <is>
          <t>ស៊ីងហ្គាពួរ កាតុង (ខេមបូឌា)</t>
        </is>
      </c>
      <c r="D3739" s="418" t="inlineStr">
        <is>
          <t>L001-100121322</t>
        </is>
      </c>
      <c r="E3739" s="418" t="inlineStr">
        <is>
          <t>V0017719</t>
        </is>
      </c>
      <c r="F3739" s="419" t="n">
        <v>44450</v>
      </c>
      <c r="G3739" s="420" t="n">
        <v>632032</v>
      </c>
      <c r="H3739" s="418" t="n"/>
      <c r="I3739" s="455" t="n">
        <v>632032</v>
      </c>
      <c r="J3739" s="418">
        <f>IF(L3739&lt;&gt;"",L3739,K3739)</f>
        <v/>
      </c>
      <c r="K3739" s="418">
        <f>IF(AND(T3739=TRUE, U3739=TRUE, V3739=TRUE), IF(W3739&lt;-0.05, "អនុញ្ញាត (អ្នកផ្គត់ផ្គង់ប្រកាសខ្វះ)", "បានប្រកាស (អនុញ្ញាត)"), IF(AND(T3739=FALSE, U3739=FALSE, V3739=FALSE), "ព្យួរទុក (មិនមានទិន្នន័យ)", "ប្រកាសខុស (ព្យួរទុក)"))</f>
        <v/>
      </c>
      <c r="L3739" s="418" t="inlineStr"/>
      <c r="M3739" s="418" t="inlineStr"/>
      <c r="N3739" s="455" t="n"/>
      <c r="O3739" s="455">
        <f>IF(W3739&lt;0,AI3739,I3739)</f>
        <v/>
      </c>
      <c r="P3739" s="455">
        <f>I3739-O3739</f>
        <v/>
      </c>
      <c r="Q3739" s="418" t="n"/>
      <c r="R3739" s="418" t="inlineStr">
        <is>
          <t>V0017719</t>
        </is>
      </c>
      <c r="S3739" s="418" t="inlineStr"/>
      <c r="T3739" s="418">
        <f>R3739=S3739</f>
        <v/>
      </c>
      <c r="U3739" s="418">
        <f>AND(MONTH(F3739)=MONTH(Y3739), YEAR(F3739)=YEAR(Y3739))</f>
        <v/>
      </c>
      <c r="V3739" s="418">
        <f>AND(AC3739&lt;&gt;"", 'Company information'!D$4&lt;&gt;"", RIGHT(SUBSTITUTE(AC3739,"-",""),9)=RIGHT(SUBSTITUTE('Company information'!D$4,"-",""),9))</f>
        <v/>
      </c>
      <c r="W3739" s="418">
        <f>AI3739-I3739</f>
        <v/>
      </c>
      <c r="X3739" s="455" t="n"/>
      <c r="Y3739" s="417" t="n"/>
      <c r="Z3739" s="418" t="n"/>
      <c r="AA3739" s="418" t="n"/>
      <c r="AB3739" s="418" t="n"/>
      <c r="AC3739" s="418" t="n"/>
      <c r="AD3739" s="418" t="n"/>
      <c r="AE3739" s="455" t="n"/>
      <c r="AF3739" s="455" t="n"/>
      <c r="AG3739" s="455" t="n"/>
      <c r="AH3739" s="455" t="n"/>
      <c r="AI3739" s="455" t="n"/>
      <c r="AJ3739" s="455" t="n"/>
      <c r="AK3739" s="455" t="n"/>
      <c r="AL3739" s="455" t="n"/>
      <c r="AM3739" s="455" t="n"/>
      <c r="AN3739" s="455" t="n"/>
      <c r="AO3739" s="455" t="n"/>
      <c r="AP3739" s="455" t="n"/>
      <c r="AQ3739" s="455" t="n"/>
      <c r="AR3739" s="418" t="n"/>
      <c r="AS3739" s="418" t="n"/>
      <c r="AT3739" s="418" t="n"/>
    </row>
    <row r="3740">
      <c r="A3740" s="417" t="n">
        <v>3731</v>
      </c>
      <c r="B3740" s="418" t="inlineStr">
        <is>
          <t>កេសកាតុង</t>
        </is>
      </c>
      <c r="C3740" s="418" t="inlineStr">
        <is>
          <t>ស៊ីងហ្គាពួរ កាតុង (ខេមបូឌា)</t>
        </is>
      </c>
      <c r="D3740" s="418" t="inlineStr">
        <is>
          <t>L001-100121322</t>
        </is>
      </c>
      <c r="E3740" s="418" t="inlineStr">
        <is>
          <t>V0017737</t>
        </is>
      </c>
      <c r="F3740" s="419" t="n">
        <v>44480</v>
      </c>
      <c r="G3740" s="420" t="n">
        <v>556683</v>
      </c>
      <c r="H3740" s="418" t="n"/>
      <c r="I3740" s="455" t="n">
        <v>556683</v>
      </c>
      <c r="J3740" s="418">
        <f>IF(L3740&lt;&gt;"",L3740,K3740)</f>
        <v/>
      </c>
      <c r="K3740" s="418">
        <f>IF(AND(T3740=TRUE, U3740=TRUE, V3740=TRUE), IF(W3740&lt;-0.05, "អនុញ្ញាត (អ្នកផ្គត់ផ្គង់ប្រកាសខ្វះ)", "បានប្រកាស (អនុញ្ញាត)"), IF(AND(T3740=FALSE, U3740=FALSE, V3740=FALSE), "ព្យួរទុក (មិនមានទិន្នន័យ)", "ប្រកាសខុស (ព្យួរទុក)"))</f>
        <v/>
      </c>
      <c r="L3740" s="418" t="inlineStr"/>
      <c r="M3740" s="418" t="inlineStr"/>
      <c r="N3740" s="455" t="n"/>
      <c r="O3740" s="455">
        <f>IF(W3740&lt;0,AI3740,I3740)</f>
        <v/>
      </c>
      <c r="P3740" s="455">
        <f>I3740-O3740</f>
        <v/>
      </c>
      <c r="Q3740" s="418" t="n"/>
      <c r="R3740" s="418" t="inlineStr">
        <is>
          <t>V0017737</t>
        </is>
      </c>
      <c r="S3740" s="418" t="inlineStr"/>
      <c r="T3740" s="418">
        <f>R3740=S3740</f>
        <v/>
      </c>
      <c r="U3740" s="418">
        <f>AND(MONTH(F3740)=MONTH(Y3740), YEAR(F3740)=YEAR(Y3740))</f>
        <v/>
      </c>
      <c r="V3740" s="418">
        <f>AND(AC3740&lt;&gt;"", 'Company information'!D$4&lt;&gt;"", RIGHT(SUBSTITUTE(AC3740,"-",""),9)=RIGHT(SUBSTITUTE('Company information'!D$4,"-",""),9))</f>
        <v/>
      </c>
      <c r="W3740" s="418">
        <f>AI3740-I3740</f>
        <v/>
      </c>
      <c r="X3740" s="455" t="n"/>
      <c r="Y3740" s="417" t="n"/>
      <c r="Z3740" s="418" t="n"/>
      <c r="AA3740" s="418" t="n"/>
      <c r="AB3740" s="418" t="n"/>
      <c r="AC3740" s="418" t="n"/>
      <c r="AD3740" s="418" t="n"/>
      <c r="AE3740" s="455" t="n"/>
      <c r="AF3740" s="455" t="n"/>
      <c r="AG3740" s="455" t="n"/>
      <c r="AH3740" s="455" t="n"/>
      <c r="AI3740" s="455" t="n"/>
      <c r="AJ3740" s="455" t="n"/>
      <c r="AK3740" s="455" t="n"/>
      <c r="AL3740" s="455" t="n"/>
      <c r="AM3740" s="455" t="n"/>
      <c r="AN3740" s="455" t="n"/>
      <c r="AO3740" s="455" t="n"/>
      <c r="AP3740" s="455" t="n"/>
      <c r="AQ3740" s="455" t="n"/>
      <c r="AR3740" s="418" t="n"/>
      <c r="AS3740" s="418" t="n"/>
      <c r="AT3740" s="418" t="n"/>
    </row>
    <row r="3741">
      <c r="A3741" s="417" t="n">
        <v>3732</v>
      </c>
      <c r="B3741" s="418" t="inlineStr">
        <is>
          <t>កេសកាតុង</t>
        </is>
      </c>
      <c r="C3741" s="418" t="inlineStr">
        <is>
          <t>ស៊ីងហ្គាពួរ កាតុង (ខេមបូឌា)</t>
        </is>
      </c>
      <c r="D3741" s="418" t="inlineStr">
        <is>
          <t>L001-100121322</t>
        </is>
      </c>
      <c r="E3741" s="418" t="inlineStr">
        <is>
          <t>V0017739</t>
        </is>
      </c>
      <c r="F3741" s="419" t="n">
        <v>44480</v>
      </c>
      <c r="G3741" s="420" t="n">
        <v>790735</v>
      </c>
      <c r="H3741" s="418" t="n"/>
      <c r="I3741" s="455" t="n">
        <v>790735</v>
      </c>
      <c r="J3741" s="418">
        <f>IF(L3741&lt;&gt;"",L3741,K3741)</f>
        <v/>
      </c>
      <c r="K3741" s="418">
        <f>IF(AND(T3741=TRUE, U3741=TRUE, V3741=TRUE), IF(W3741&lt;-0.05, "អនុញ្ញាត (អ្នកផ្គត់ផ្គង់ប្រកាសខ្វះ)", "បានប្រកាស (អនុញ្ញាត)"), IF(AND(T3741=FALSE, U3741=FALSE, V3741=FALSE), "ព្យួរទុក (មិនមានទិន្នន័យ)", "ប្រកាសខុស (ព្យួរទុក)"))</f>
        <v/>
      </c>
      <c r="L3741" s="418" t="inlineStr"/>
      <c r="M3741" s="418" t="inlineStr"/>
      <c r="N3741" s="455" t="n"/>
      <c r="O3741" s="455">
        <f>IF(W3741&lt;0,AI3741,I3741)</f>
        <v/>
      </c>
      <c r="P3741" s="455">
        <f>I3741-O3741</f>
        <v/>
      </c>
      <c r="Q3741" s="418" t="n"/>
      <c r="R3741" s="418" t="inlineStr">
        <is>
          <t>V0017739</t>
        </is>
      </c>
      <c r="S3741" s="418" t="inlineStr"/>
      <c r="T3741" s="418">
        <f>R3741=S3741</f>
        <v/>
      </c>
      <c r="U3741" s="418">
        <f>AND(MONTH(F3741)=MONTH(Y3741), YEAR(F3741)=YEAR(Y3741))</f>
        <v/>
      </c>
      <c r="V3741" s="418">
        <f>AND(AC3741&lt;&gt;"", 'Company information'!D$4&lt;&gt;"", RIGHT(SUBSTITUTE(AC3741,"-",""),9)=RIGHT(SUBSTITUTE('Company information'!D$4,"-",""),9))</f>
        <v/>
      </c>
      <c r="W3741" s="418">
        <f>AI3741-I3741</f>
        <v/>
      </c>
      <c r="X3741" s="455" t="n"/>
      <c r="Y3741" s="417" t="n"/>
      <c r="Z3741" s="418" t="n"/>
      <c r="AA3741" s="418" t="n"/>
      <c r="AB3741" s="418" t="n"/>
      <c r="AC3741" s="418" t="n"/>
      <c r="AD3741" s="418" t="n"/>
      <c r="AE3741" s="455" t="n"/>
      <c r="AF3741" s="455" t="n"/>
      <c r="AG3741" s="455" t="n"/>
      <c r="AH3741" s="455" t="n"/>
      <c r="AI3741" s="455" t="n"/>
      <c r="AJ3741" s="455" t="n"/>
      <c r="AK3741" s="455" t="n"/>
      <c r="AL3741" s="455" t="n"/>
      <c r="AM3741" s="455" t="n"/>
      <c r="AN3741" s="455" t="n"/>
      <c r="AO3741" s="455" t="n"/>
      <c r="AP3741" s="455" t="n"/>
      <c r="AQ3741" s="455" t="n"/>
      <c r="AR3741" s="418" t="n"/>
      <c r="AS3741" s="418" t="n"/>
      <c r="AT3741" s="418" t="n"/>
    </row>
    <row r="3742">
      <c r="A3742" s="417" t="n">
        <v>3733</v>
      </c>
      <c r="B3742" s="418" t="inlineStr">
        <is>
          <t>កេសកាតុង</t>
        </is>
      </c>
      <c r="C3742" s="418" t="inlineStr">
        <is>
          <t>ស៊ីងហ្គាពួរ កាតុង (ខេមបូឌា)</t>
        </is>
      </c>
      <c r="D3742" s="418" t="inlineStr">
        <is>
          <t>L001-100121322</t>
        </is>
      </c>
      <c r="E3742" s="418" t="inlineStr">
        <is>
          <t>V0017740</t>
        </is>
      </c>
      <c r="F3742" s="419" t="n">
        <v>44480</v>
      </c>
      <c r="G3742" s="420" t="n">
        <v>402197</v>
      </c>
      <c r="H3742" s="418" t="n"/>
      <c r="I3742" s="455" t="n">
        <v>402197</v>
      </c>
      <c r="J3742" s="418">
        <f>IF(L3742&lt;&gt;"",L3742,K3742)</f>
        <v/>
      </c>
      <c r="K3742" s="418">
        <f>IF(AND(T3742=TRUE, U3742=TRUE, V3742=TRUE), IF(W3742&lt;-0.05, "អនុញ្ញាត (អ្នកផ្គត់ផ្គង់ប្រកាសខ្វះ)", "បានប្រកាស (អនុញ្ញាត)"), IF(AND(T3742=FALSE, U3742=FALSE, V3742=FALSE), "ព្យួរទុក (មិនមានទិន្នន័យ)", "ប្រកាសខុស (ព្យួរទុក)"))</f>
        <v/>
      </c>
      <c r="L3742" s="418" t="inlineStr"/>
      <c r="M3742" s="418" t="inlineStr"/>
      <c r="N3742" s="455" t="n"/>
      <c r="O3742" s="455">
        <f>IF(W3742&lt;0,AI3742,I3742)</f>
        <v/>
      </c>
      <c r="P3742" s="455">
        <f>I3742-O3742</f>
        <v/>
      </c>
      <c r="Q3742" s="418" t="n"/>
      <c r="R3742" s="418" t="inlineStr">
        <is>
          <t>V0017740</t>
        </is>
      </c>
      <c r="S3742" s="418" t="inlineStr"/>
      <c r="T3742" s="418">
        <f>R3742=S3742</f>
        <v/>
      </c>
      <c r="U3742" s="418">
        <f>AND(MONTH(F3742)=MONTH(Y3742), YEAR(F3742)=YEAR(Y3742))</f>
        <v/>
      </c>
      <c r="V3742" s="418">
        <f>AND(AC3742&lt;&gt;"", 'Company information'!D$4&lt;&gt;"", RIGHT(SUBSTITUTE(AC3742,"-",""),9)=RIGHT(SUBSTITUTE('Company information'!D$4,"-",""),9))</f>
        <v/>
      </c>
      <c r="W3742" s="418">
        <f>AI3742-I3742</f>
        <v/>
      </c>
      <c r="X3742" s="455" t="n"/>
      <c r="Y3742" s="417" t="n"/>
      <c r="Z3742" s="418" t="n"/>
      <c r="AA3742" s="418" t="n"/>
      <c r="AB3742" s="418" t="n"/>
      <c r="AC3742" s="418" t="n"/>
      <c r="AD3742" s="418" t="n"/>
      <c r="AE3742" s="455" t="n"/>
      <c r="AF3742" s="455" t="n"/>
      <c r="AG3742" s="455" t="n"/>
      <c r="AH3742" s="455" t="n"/>
      <c r="AI3742" s="455" t="n"/>
      <c r="AJ3742" s="455" t="n"/>
      <c r="AK3742" s="455" t="n"/>
      <c r="AL3742" s="455" t="n"/>
      <c r="AM3742" s="455" t="n"/>
      <c r="AN3742" s="455" t="n"/>
      <c r="AO3742" s="455" t="n"/>
      <c r="AP3742" s="455" t="n"/>
      <c r="AQ3742" s="455" t="n"/>
      <c r="AR3742" s="418" t="n"/>
      <c r="AS3742" s="418" t="n"/>
      <c r="AT3742" s="418" t="n"/>
    </row>
    <row r="3743">
      <c r="A3743" s="417" t="n">
        <v>3734</v>
      </c>
      <c r="B3743" s="418" t="inlineStr">
        <is>
          <t>កេសកាតុង</t>
        </is>
      </c>
      <c r="C3743" s="418" t="inlineStr">
        <is>
          <t>ស៊ីងហ្គាពួរ កាតុង (ខេមបូឌា)</t>
        </is>
      </c>
      <c r="D3743" s="418" t="inlineStr">
        <is>
          <t>L001-100121322</t>
        </is>
      </c>
      <c r="E3743" s="418" t="inlineStr">
        <is>
          <t>V0017751</t>
        </is>
      </c>
      <c r="F3743" s="419" t="n">
        <v>44511</v>
      </c>
      <c r="G3743" s="420" t="n">
        <v>842697</v>
      </c>
      <c r="H3743" s="418" t="n"/>
      <c r="I3743" s="455" t="n">
        <v>842697</v>
      </c>
      <c r="J3743" s="418">
        <f>IF(L3743&lt;&gt;"",L3743,K3743)</f>
        <v/>
      </c>
      <c r="K3743" s="418">
        <f>IF(AND(T3743=TRUE, U3743=TRUE, V3743=TRUE), IF(W3743&lt;-0.05, "អនុញ្ញាត (អ្នកផ្គត់ផ្គង់ប្រកាសខ្វះ)", "បានប្រកាស (អនុញ្ញាត)"), IF(AND(T3743=FALSE, U3743=FALSE, V3743=FALSE), "ព្យួរទុក (មិនមានទិន្នន័យ)", "ប្រកាសខុស (ព្យួរទុក)"))</f>
        <v/>
      </c>
      <c r="L3743" s="418" t="inlineStr"/>
      <c r="M3743" s="418" t="inlineStr"/>
      <c r="N3743" s="455" t="n"/>
      <c r="O3743" s="455">
        <f>IF(W3743&lt;0,AI3743,I3743)</f>
        <v/>
      </c>
      <c r="P3743" s="455">
        <f>I3743-O3743</f>
        <v/>
      </c>
      <c r="Q3743" s="418" t="n"/>
      <c r="R3743" s="418" t="inlineStr">
        <is>
          <t>V0017751</t>
        </is>
      </c>
      <c r="S3743" s="418" t="inlineStr"/>
      <c r="T3743" s="418">
        <f>R3743=S3743</f>
        <v/>
      </c>
      <c r="U3743" s="418">
        <f>AND(MONTH(F3743)=MONTH(Y3743), YEAR(F3743)=YEAR(Y3743))</f>
        <v/>
      </c>
      <c r="V3743" s="418">
        <f>AND(AC3743&lt;&gt;"", 'Company information'!D$4&lt;&gt;"", RIGHT(SUBSTITUTE(AC3743,"-",""),9)=RIGHT(SUBSTITUTE('Company information'!D$4,"-",""),9))</f>
        <v/>
      </c>
      <c r="W3743" s="418">
        <f>AI3743-I3743</f>
        <v/>
      </c>
      <c r="X3743" s="455" t="n"/>
      <c r="Y3743" s="417" t="n"/>
      <c r="Z3743" s="418" t="n"/>
      <c r="AA3743" s="418" t="n"/>
      <c r="AB3743" s="418" t="n"/>
      <c r="AC3743" s="418" t="n"/>
      <c r="AD3743" s="418" t="n"/>
      <c r="AE3743" s="455" t="n"/>
      <c r="AF3743" s="455" t="n"/>
      <c r="AG3743" s="455" t="n"/>
      <c r="AH3743" s="455" t="n"/>
      <c r="AI3743" s="455" t="n"/>
      <c r="AJ3743" s="455" t="n"/>
      <c r="AK3743" s="455" t="n"/>
      <c r="AL3743" s="455" t="n"/>
      <c r="AM3743" s="455" t="n"/>
      <c r="AN3743" s="455" t="n"/>
      <c r="AO3743" s="455" t="n"/>
      <c r="AP3743" s="455" t="n"/>
      <c r="AQ3743" s="455" t="n"/>
      <c r="AR3743" s="418" t="n"/>
      <c r="AS3743" s="418" t="n"/>
      <c r="AT3743" s="418" t="n"/>
    </row>
    <row r="3744">
      <c r="A3744" s="417" t="n">
        <v>3735</v>
      </c>
      <c r="B3744" s="418" t="inlineStr">
        <is>
          <t>កេសកាតុង</t>
        </is>
      </c>
      <c r="C3744" s="418" t="inlineStr">
        <is>
          <t>ស៊ីងហ្គាពួរ កាតុង (ខេមបូឌា)</t>
        </is>
      </c>
      <c r="D3744" s="418" t="inlineStr">
        <is>
          <t>L001-100121322</t>
        </is>
      </c>
      <c r="E3744" s="418" t="inlineStr">
        <is>
          <t>V0017753</t>
        </is>
      </c>
      <c r="F3744" s="419" t="n">
        <v>44511</v>
      </c>
      <c r="G3744" s="420" t="n">
        <v>152697</v>
      </c>
      <c r="H3744" s="418" t="n"/>
      <c r="I3744" s="455" t="n">
        <v>152697</v>
      </c>
      <c r="J3744" s="418">
        <f>IF(L3744&lt;&gt;"",L3744,K3744)</f>
        <v/>
      </c>
      <c r="K3744" s="418">
        <f>IF(AND(T3744=TRUE, U3744=TRUE, V3744=TRUE), IF(W3744&lt;-0.05, "អនុញ្ញាត (អ្នកផ្គត់ផ្គង់ប្រកាសខ្វះ)", "បានប្រកាស (អនុញ្ញាត)"), IF(AND(T3744=FALSE, U3744=FALSE, V3744=FALSE), "ព្យួរទុក (មិនមានទិន្នន័យ)", "ប្រកាសខុស (ព្យួរទុក)"))</f>
        <v/>
      </c>
      <c r="L3744" s="418" t="inlineStr"/>
      <c r="M3744" s="418" t="inlineStr"/>
      <c r="N3744" s="455" t="n"/>
      <c r="O3744" s="455">
        <f>IF(W3744&lt;0,AI3744,I3744)</f>
        <v/>
      </c>
      <c r="P3744" s="455">
        <f>I3744-O3744</f>
        <v/>
      </c>
      <c r="Q3744" s="418" t="n"/>
      <c r="R3744" s="418" t="inlineStr">
        <is>
          <t>V0017753</t>
        </is>
      </c>
      <c r="S3744" s="418" t="inlineStr"/>
      <c r="T3744" s="418">
        <f>R3744=S3744</f>
        <v/>
      </c>
      <c r="U3744" s="418">
        <f>AND(MONTH(F3744)=MONTH(Y3744), YEAR(F3744)=YEAR(Y3744))</f>
        <v/>
      </c>
      <c r="V3744" s="418">
        <f>AND(AC3744&lt;&gt;"", 'Company information'!D$4&lt;&gt;"", RIGHT(SUBSTITUTE(AC3744,"-",""),9)=RIGHT(SUBSTITUTE('Company information'!D$4,"-",""),9))</f>
        <v/>
      </c>
      <c r="W3744" s="418">
        <f>AI3744-I3744</f>
        <v/>
      </c>
      <c r="X3744" s="455" t="n"/>
      <c r="Y3744" s="417" t="n"/>
      <c r="Z3744" s="418" t="n"/>
      <c r="AA3744" s="418" t="n"/>
      <c r="AB3744" s="418" t="n"/>
      <c r="AC3744" s="418" t="n"/>
      <c r="AD3744" s="418" t="n"/>
      <c r="AE3744" s="455" t="n"/>
      <c r="AF3744" s="455" t="n"/>
      <c r="AG3744" s="455" t="n"/>
      <c r="AH3744" s="455" t="n"/>
      <c r="AI3744" s="455" t="n"/>
      <c r="AJ3744" s="455" t="n"/>
      <c r="AK3744" s="455" t="n"/>
      <c r="AL3744" s="455" t="n"/>
      <c r="AM3744" s="455" t="n"/>
      <c r="AN3744" s="455" t="n"/>
      <c r="AO3744" s="455" t="n"/>
      <c r="AP3744" s="455" t="n"/>
      <c r="AQ3744" s="455" t="n"/>
      <c r="AR3744" s="418" t="n"/>
      <c r="AS3744" s="418" t="n"/>
      <c r="AT3744" s="418" t="n"/>
    </row>
    <row r="3745">
      <c r="A3745" s="417" t="n">
        <v>3736</v>
      </c>
      <c r="B3745" s="418" t="inlineStr">
        <is>
          <t>កេសកាតុង</t>
        </is>
      </c>
      <c r="C3745" s="418" t="inlineStr">
        <is>
          <t>ស៊ីងហ្គាពួរ កាតុង (ខេមបូឌា)</t>
        </is>
      </c>
      <c r="D3745" s="418" t="inlineStr">
        <is>
          <t>L001-100121322</t>
        </is>
      </c>
      <c r="E3745" s="418" t="inlineStr">
        <is>
          <t>V0017756</t>
        </is>
      </c>
      <c r="F3745" s="419" t="n">
        <v>44541</v>
      </c>
      <c r="G3745" s="420" t="n">
        <v>499135</v>
      </c>
      <c r="H3745" s="418" t="n"/>
      <c r="I3745" s="455" t="n">
        <v>499135</v>
      </c>
      <c r="J3745" s="418">
        <f>IF(L3745&lt;&gt;"",L3745,K3745)</f>
        <v/>
      </c>
      <c r="K3745" s="418">
        <f>IF(AND(T3745=TRUE, U3745=TRUE, V3745=TRUE), IF(W3745&lt;-0.05, "អនុញ្ញាត (អ្នកផ្គត់ផ្គង់ប្រកាសខ្វះ)", "បានប្រកាស (អនុញ្ញាត)"), IF(AND(T3745=FALSE, U3745=FALSE, V3745=FALSE), "ព្យួរទុក (មិនមានទិន្នន័យ)", "ប្រកាសខុស (ព្យួរទុក)"))</f>
        <v/>
      </c>
      <c r="L3745" s="418" t="inlineStr"/>
      <c r="M3745" s="418" t="inlineStr"/>
      <c r="N3745" s="455" t="n"/>
      <c r="O3745" s="455">
        <f>IF(W3745&lt;0,AI3745,I3745)</f>
        <v/>
      </c>
      <c r="P3745" s="455">
        <f>I3745-O3745</f>
        <v/>
      </c>
      <c r="Q3745" s="418" t="n"/>
      <c r="R3745" s="418" t="inlineStr">
        <is>
          <t>V0017756</t>
        </is>
      </c>
      <c r="S3745" s="418" t="inlineStr"/>
      <c r="T3745" s="418">
        <f>R3745=S3745</f>
        <v/>
      </c>
      <c r="U3745" s="418">
        <f>AND(MONTH(F3745)=MONTH(Y3745), YEAR(F3745)=YEAR(Y3745))</f>
        <v/>
      </c>
      <c r="V3745" s="418">
        <f>AND(AC3745&lt;&gt;"", 'Company information'!D$4&lt;&gt;"", RIGHT(SUBSTITUTE(AC3745,"-",""),9)=RIGHT(SUBSTITUTE('Company information'!D$4,"-",""),9))</f>
        <v/>
      </c>
      <c r="W3745" s="418">
        <f>AI3745-I3745</f>
        <v/>
      </c>
      <c r="X3745" s="455" t="n"/>
      <c r="Y3745" s="417" t="n"/>
      <c r="Z3745" s="418" t="n"/>
      <c r="AA3745" s="418" t="n"/>
      <c r="AB3745" s="418" t="n"/>
      <c r="AC3745" s="418" t="n"/>
      <c r="AD3745" s="418" t="n"/>
      <c r="AE3745" s="455" t="n"/>
      <c r="AF3745" s="455" t="n"/>
      <c r="AG3745" s="455" t="n"/>
      <c r="AH3745" s="455" t="n"/>
      <c r="AI3745" s="455" t="n"/>
      <c r="AJ3745" s="455" t="n"/>
      <c r="AK3745" s="455" t="n"/>
      <c r="AL3745" s="455" t="n"/>
      <c r="AM3745" s="455" t="n"/>
      <c r="AN3745" s="455" t="n"/>
      <c r="AO3745" s="455" t="n"/>
      <c r="AP3745" s="455" t="n"/>
      <c r="AQ3745" s="455" t="n"/>
      <c r="AR3745" s="418" t="n"/>
      <c r="AS3745" s="418" t="n"/>
      <c r="AT3745" s="418" t="n"/>
    </row>
    <row r="3746">
      <c r="A3746" s="417" t="n">
        <v>3737</v>
      </c>
      <c r="B3746" s="418" t="inlineStr">
        <is>
          <t>កេសកាតុង</t>
        </is>
      </c>
      <c r="C3746" s="418" t="inlineStr">
        <is>
          <t>ស៊ីងហ្គាពួរ កាតុង (ខេមបូឌា)</t>
        </is>
      </c>
      <c r="D3746" s="418" t="inlineStr">
        <is>
          <t>L001-100121322</t>
        </is>
      </c>
      <c r="E3746" s="418" t="inlineStr">
        <is>
          <t>V0017769</t>
        </is>
      </c>
      <c r="F3746" s="419" t="n">
        <v>44513</v>
      </c>
      <c r="G3746" s="420" t="n">
        <v>499135</v>
      </c>
      <c r="H3746" s="418" t="n"/>
      <c r="I3746" s="455" t="n">
        <v>499135</v>
      </c>
      <c r="J3746" s="418">
        <f>IF(L3746&lt;&gt;"",L3746,K3746)</f>
        <v/>
      </c>
      <c r="K3746" s="418">
        <f>IF(AND(T3746=TRUE, U3746=TRUE, V3746=TRUE), IF(W3746&lt;-0.05, "អនុញ្ញាត (អ្នកផ្គត់ផ្គង់ប្រកាសខ្វះ)", "បានប្រកាស (អនុញ្ញាត)"), IF(AND(T3746=FALSE, U3746=FALSE, V3746=FALSE), "ព្យួរទុក (មិនមានទិន្នន័យ)", "ប្រកាសខុស (ព្យួរទុក)"))</f>
        <v/>
      </c>
      <c r="L3746" s="418" t="inlineStr"/>
      <c r="M3746" s="418" t="inlineStr"/>
      <c r="N3746" s="455" t="n"/>
      <c r="O3746" s="455">
        <f>IF(W3746&lt;0,AI3746,I3746)</f>
        <v/>
      </c>
      <c r="P3746" s="455">
        <f>I3746-O3746</f>
        <v/>
      </c>
      <c r="Q3746" s="418" t="n"/>
      <c r="R3746" s="418" t="inlineStr">
        <is>
          <t>V0017769</t>
        </is>
      </c>
      <c r="S3746" s="418" t="inlineStr"/>
      <c r="T3746" s="418">
        <f>R3746=S3746</f>
        <v/>
      </c>
      <c r="U3746" s="418">
        <f>AND(MONTH(F3746)=MONTH(Y3746), YEAR(F3746)=YEAR(Y3746))</f>
        <v/>
      </c>
      <c r="V3746" s="418">
        <f>AND(AC3746&lt;&gt;"", 'Company information'!D$4&lt;&gt;"", RIGHT(SUBSTITUTE(AC3746,"-",""),9)=RIGHT(SUBSTITUTE('Company information'!D$4,"-",""),9))</f>
        <v/>
      </c>
      <c r="W3746" s="418">
        <f>AI3746-I3746</f>
        <v/>
      </c>
      <c r="X3746" s="455" t="n"/>
      <c r="Y3746" s="417" t="n"/>
      <c r="Z3746" s="418" t="n"/>
      <c r="AA3746" s="418" t="n"/>
      <c r="AB3746" s="418" t="n"/>
      <c r="AC3746" s="418" t="n"/>
      <c r="AD3746" s="418" t="n"/>
      <c r="AE3746" s="455" t="n"/>
      <c r="AF3746" s="455" t="n"/>
      <c r="AG3746" s="455" t="n"/>
      <c r="AH3746" s="455" t="n"/>
      <c r="AI3746" s="455" t="n"/>
      <c r="AJ3746" s="455" t="n"/>
      <c r="AK3746" s="455" t="n"/>
      <c r="AL3746" s="455" t="n"/>
      <c r="AM3746" s="455" t="n"/>
      <c r="AN3746" s="455" t="n"/>
      <c r="AO3746" s="455" t="n"/>
      <c r="AP3746" s="455" t="n"/>
      <c r="AQ3746" s="455" t="n"/>
      <c r="AR3746" s="418" t="n"/>
      <c r="AS3746" s="418" t="n"/>
      <c r="AT3746" s="418" t="n"/>
    </row>
    <row r="3747">
      <c r="A3747" s="417" t="n">
        <v>3738</v>
      </c>
      <c r="B3747" s="418" t="inlineStr">
        <is>
          <t>កេសកាតុង</t>
        </is>
      </c>
      <c r="C3747" s="418" t="inlineStr">
        <is>
          <t>ស៊ីងហ្គាពួរ កាតុង (ខេមបូឌា)</t>
        </is>
      </c>
      <c r="D3747" s="418" t="inlineStr">
        <is>
          <t>L001-100121322</t>
        </is>
      </c>
      <c r="E3747" s="418" t="inlineStr">
        <is>
          <t>V0017792</t>
        </is>
      </c>
      <c r="F3747" s="419" t="n">
        <v>44514</v>
      </c>
      <c r="G3747" s="420" t="n">
        <v>373978</v>
      </c>
      <c r="H3747" s="418" t="n"/>
      <c r="I3747" s="455" t="n">
        <v>373978</v>
      </c>
      <c r="J3747" s="418">
        <f>IF(L3747&lt;&gt;"",L3747,K3747)</f>
        <v/>
      </c>
      <c r="K3747" s="418">
        <f>IF(AND(T3747=TRUE, U3747=TRUE, V3747=TRUE), IF(W3747&lt;-0.05, "អនុញ្ញាត (អ្នកផ្គត់ផ្គង់ប្រកាសខ្វះ)", "បានប្រកាស (អនុញ្ញាត)"), IF(AND(T3747=FALSE, U3747=FALSE, V3747=FALSE), "ព្យួរទុក (មិនមានទិន្នន័យ)", "ប្រកាសខុស (ព្យួរទុក)"))</f>
        <v/>
      </c>
      <c r="L3747" s="418" t="inlineStr"/>
      <c r="M3747" s="418" t="inlineStr"/>
      <c r="N3747" s="455" t="n"/>
      <c r="O3747" s="455">
        <f>IF(W3747&lt;0,AI3747,I3747)</f>
        <v/>
      </c>
      <c r="P3747" s="455">
        <f>I3747-O3747</f>
        <v/>
      </c>
      <c r="Q3747" s="418" t="n"/>
      <c r="R3747" s="418" t="inlineStr">
        <is>
          <t>V0017792</t>
        </is>
      </c>
      <c r="S3747" s="418" t="inlineStr"/>
      <c r="T3747" s="418">
        <f>R3747=S3747</f>
        <v/>
      </c>
      <c r="U3747" s="418">
        <f>AND(MONTH(F3747)=MONTH(Y3747), YEAR(F3747)=YEAR(Y3747))</f>
        <v/>
      </c>
      <c r="V3747" s="418">
        <f>AND(AC3747&lt;&gt;"", 'Company information'!D$4&lt;&gt;"", RIGHT(SUBSTITUTE(AC3747,"-",""),9)=RIGHT(SUBSTITUTE('Company information'!D$4,"-",""),9))</f>
        <v/>
      </c>
      <c r="W3747" s="418">
        <f>AI3747-I3747</f>
        <v/>
      </c>
      <c r="X3747" s="455" t="n"/>
      <c r="Y3747" s="417" t="n"/>
      <c r="Z3747" s="418" t="n"/>
      <c r="AA3747" s="418" t="n"/>
      <c r="AB3747" s="418" t="n"/>
      <c r="AC3747" s="418" t="n"/>
      <c r="AD3747" s="418" t="n"/>
      <c r="AE3747" s="455" t="n"/>
      <c r="AF3747" s="455" t="n"/>
      <c r="AG3747" s="455" t="n"/>
      <c r="AH3747" s="455" t="n"/>
      <c r="AI3747" s="455" t="n"/>
      <c r="AJ3747" s="455" t="n"/>
      <c r="AK3747" s="455" t="n"/>
      <c r="AL3747" s="455" t="n"/>
      <c r="AM3747" s="455" t="n"/>
      <c r="AN3747" s="455" t="n"/>
      <c r="AO3747" s="455" t="n"/>
      <c r="AP3747" s="455" t="n"/>
      <c r="AQ3747" s="455" t="n"/>
      <c r="AR3747" s="418" t="n"/>
      <c r="AS3747" s="418" t="n"/>
      <c r="AT3747" s="418" t="n"/>
    </row>
    <row r="3748">
      <c r="A3748" s="417" t="n">
        <v>3739</v>
      </c>
      <c r="B3748" s="418" t="inlineStr">
        <is>
          <t>កេសកាតុង</t>
        </is>
      </c>
      <c r="C3748" s="418" t="inlineStr">
        <is>
          <t>ស៊ីងហ្គាពួរ កាតុង (ខេមបូឌា)</t>
        </is>
      </c>
      <c r="D3748" s="418" t="inlineStr">
        <is>
          <t>L001-100121322</t>
        </is>
      </c>
      <c r="E3748" s="418" t="inlineStr">
        <is>
          <t>V0017793</t>
        </is>
      </c>
      <c r="F3748" s="419" t="n">
        <v>44514</v>
      </c>
      <c r="G3748" s="420" t="n">
        <v>140807</v>
      </c>
      <c r="H3748" s="418" t="n"/>
      <c r="I3748" s="455" t="n">
        <v>140807</v>
      </c>
      <c r="J3748" s="418">
        <f>IF(L3748&lt;&gt;"",L3748,K3748)</f>
        <v/>
      </c>
      <c r="K3748" s="418">
        <f>IF(AND(T3748=TRUE, U3748=TRUE, V3748=TRUE), IF(W3748&lt;-0.05, "អនុញ្ញាត (អ្នកផ្គត់ផ្គង់ប្រកាសខ្វះ)", "បានប្រកាស (អនុញ្ញាត)"), IF(AND(T3748=FALSE, U3748=FALSE, V3748=FALSE), "ព្យួរទុក (មិនមានទិន្នន័យ)", "ប្រកាសខុស (ព្យួរទុក)"))</f>
        <v/>
      </c>
      <c r="L3748" s="418" t="inlineStr"/>
      <c r="M3748" s="418" t="inlineStr"/>
      <c r="N3748" s="455" t="n"/>
      <c r="O3748" s="455">
        <f>IF(W3748&lt;0,AI3748,I3748)</f>
        <v/>
      </c>
      <c r="P3748" s="455">
        <f>I3748-O3748</f>
        <v/>
      </c>
      <c r="Q3748" s="418" t="n"/>
      <c r="R3748" s="418" t="inlineStr">
        <is>
          <t>V0017793</t>
        </is>
      </c>
      <c r="S3748" s="418" t="inlineStr"/>
      <c r="T3748" s="418">
        <f>R3748=S3748</f>
        <v/>
      </c>
      <c r="U3748" s="418">
        <f>AND(MONTH(F3748)=MONTH(Y3748), YEAR(F3748)=YEAR(Y3748))</f>
        <v/>
      </c>
      <c r="V3748" s="418">
        <f>AND(AC3748&lt;&gt;"", 'Company information'!D$4&lt;&gt;"", RIGHT(SUBSTITUTE(AC3748,"-",""),9)=RIGHT(SUBSTITUTE('Company information'!D$4,"-",""),9))</f>
        <v/>
      </c>
      <c r="W3748" s="418">
        <f>AI3748-I3748</f>
        <v/>
      </c>
      <c r="X3748" s="455" t="n"/>
      <c r="Y3748" s="417" t="n"/>
      <c r="Z3748" s="418" t="n"/>
      <c r="AA3748" s="418" t="n"/>
      <c r="AB3748" s="418" t="n"/>
      <c r="AC3748" s="418" t="n"/>
      <c r="AD3748" s="418" t="n"/>
      <c r="AE3748" s="455" t="n"/>
      <c r="AF3748" s="455" t="n"/>
      <c r="AG3748" s="455" t="n"/>
      <c r="AH3748" s="455" t="n"/>
      <c r="AI3748" s="455" t="n"/>
      <c r="AJ3748" s="455" t="n"/>
      <c r="AK3748" s="455" t="n"/>
      <c r="AL3748" s="455" t="n"/>
      <c r="AM3748" s="455" t="n"/>
      <c r="AN3748" s="455" t="n"/>
      <c r="AO3748" s="455" t="n"/>
      <c r="AP3748" s="455" t="n"/>
      <c r="AQ3748" s="455" t="n"/>
      <c r="AR3748" s="418" t="n"/>
      <c r="AS3748" s="418" t="n"/>
      <c r="AT3748" s="418" t="n"/>
    </row>
    <row r="3749">
      <c r="A3749" s="417" t="n">
        <v>3740</v>
      </c>
      <c r="B3749" s="418" t="inlineStr">
        <is>
          <t>កេសកាតុង</t>
        </is>
      </c>
      <c r="C3749" s="418" t="inlineStr">
        <is>
          <t>ស៊ីងហ្គាពួរ កាតុង (ខេមបូឌា)</t>
        </is>
      </c>
      <c r="D3749" s="418" t="inlineStr">
        <is>
          <t>L001-100121322</t>
        </is>
      </c>
      <c r="E3749" s="418" t="inlineStr">
        <is>
          <t>V0017794</t>
        </is>
      </c>
      <c r="F3749" s="419" t="n">
        <v>44514</v>
      </c>
      <c r="G3749" s="420" t="n">
        <v>176536</v>
      </c>
      <c r="H3749" s="418" t="n"/>
      <c r="I3749" s="455" t="n">
        <v>176536</v>
      </c>
      <c r="J3749" s="418">
        <f>IF(L3749&lt;&gt;"",L3749,K3749)</f>
        <v/>
      </c>
      <c r="K3749" s="418">
        <f>IF(AND(T3749=TRUE, U3749=TRUE, V3749=TRUE), IF(W3749&lt;-0.05, "អនុញ្ញាត (អ្នកផ្គត់ផ្គង់ប្រកាសខ្វះ)", "បានប្រកាស (អនុញ្ញាត)"), IF(AND(T3749=FALSE, U3749=FALSE, V3749=FALSE), "ព្យួរទុក (មិនមានទិន្នន័យ)", "ប្រកាសខុស (ព្យួរទុក)"))</f>
        <v/>
      </c>
      <c r="L3749" s="418" t="inlineStr"/>
      <c r="M3749" s="418" t="inlineStr"/>
      <c r="N3749" s="455" t="n"/>
      <c r="O3749" s="455">
        <f>IF(W3749&lt;0,AI3749,I3749)</f>
        <v/>
      </c>
      <c r="P3749" s="455">
        <f>I3749-O3749</f>
        <v/>
      </c>
      <c r="Q3749" s="418" t="n"/>
      <c r="R3749" s="418" t="inlineStr">
        <is>
          <t>V0017794</t>
        </is>
      </c>
      <c r="S3749" s="418" t="inlineStr"/>
      <c r="T3749" s="418">
        <f>R3749=S3749</f>
        <v/>
      </c>
      <c r="U3749" s="418">
        <f>AND(MONTH(F3749)=MONTH(Y3749), YEAR(F3749)=YEAR(Y3749))</f>
        <v/>
      </c>
      <c r="V3749" s="418">
        <f>AND(AC3749&lt;&gt;"", 'Company information'!D$4&lt;&gt;"", RIGHT(SUBSTITUTE(AC3749,"-",""),9)=RIGHT(SUBSTITUTE('Company information'!D$4,"-",""),9))</f>
        <v/>
      </c>
      <c r="W3749" s="418">
        <f>AI3749-I3749</f>
        <v/>
      </c>
      <c r="X3749" s="455" t="n"/>
      <c r="Y3749" s="417" t="n"/>
      <c r="Z3749" s="418" t="n"/>
      <c r="AA3749" s="418" t="n"/>
      <c r="AB3749" s="418" t="n"/>
      <c r="AC3749" s="418" t="n"/>
      <c r="AD3749" s="418" t="n"/>
      <c r="AE3749" s="455" t="n"/>
      <c r="AF3749" s="455" t="n"/>
      <c r="AG3749" s="455" t="n"/>
      <c r="AH3749" s="455" t="n"/>
      <c r="AI3749" s="455" t="n"/>
      <c r="AJ3749" s="455" t="n"/>
      <c r="AK3749" s="455" t="n"/>
      <c r="AL3749" s="455" t="n"/>
      <c r="AM3749" s="455" t="n"/>
      <c r="AN3749" s="455" t="n"/>
      <c r="AO3749" s="455" t="n"/>
      <c r="AP3749" s="455" t="n"/>
      <c r="AQ3749" s="455" t="n"/>
      <c r="AR3749" s="418" t="n"/>
      <c r="AS3749" s="418" t="n"/>
      <c r="AT3749" s="418" t="n"/>
    </row>
    <row r="3750">
      <c r="A3750" s="417" t="n">
        <v>3741</v>
      </c>
      <c r="B3750" s="418" t="inlineStr">
        <is>
          <t>កេសកាតុង</t>
        </is>
      </c>
      <c r="C3750" s="418" t="inlineStr">
        <is>
          <t>ស៊ីងហ្គាពួរ កាតុង (ខេមបូឌា)</t>
        </is>
      </c>
      <c r="D3750" s="418" t="inlineStr">
        <is>
          <t>L001-100121322</t>
        </is>
      </c>
      <c r="E3750" s="418" t="inlineStr">
        <is>
          <t>V0017806</t>
        </is>
      </c>
      <c r="F3750" s="419" t="n">
        <v>44516</v>
      </c>
      <c r="G3750" s="420" t="n">
        <v>492548</v>
      </c>
      <c r="H3750" s="418" t="n"/>
      <c r="I3750" s="455" t="n">
        <v>492548</v>
      </c>
      <c r="J3750" s="418">
        <f>IF(L3750&lt;&gt;"",L3750,K3750)</f>
        <v/>
      </c>
      <c r="K3750" s="418">
        <f>IF(AND(T3750=TRUE, U3750=TRUE, V3750=TRUE), IF(W3750&lt;-0.05, "អនុញ្ញាត (អ្នកផ្គត់ផ្គង់ប្រកាសខ្វះ)", "បានប្រកាស (អនុញ្ញាត)"), IF(AND(T3750=FALSE, U3750=FALSE, V3750=FALSE), "ព្យួរទុក (មិនមានទិន្នន័យ)", "ប្រកាសខុស (ព្យួរទុក)"))</f>
        <v/>
      </c>
      <c r="L3750" s="418" t="inlineStr"/>
      <c r="M3750" s="418" t="inlineStr"/>
      <c r="N3750" s="455" t="n"/>
      <c r="O3750" s="455">
        <f>IF(W3750&lt;0,AI3750,I3750)</f>
        <v/>
      </c>
      <c r="P3750" s="455">
        <f>I3750-O3750</f>
        <v/>
      </c>
      <c r="Q3750" s="418" t="n"/>
      <c r="R3750" s="418" t="inlineStr">
        <is>
          <t>V0017806</t>
        </is>
      </c>
      <c r="S3750" s="418" t="inlineStr"/>
      <c r="T3750" s="418">
        <f>R3750=S3750</f>
        <v/>
      </c>
      <c r="U3750" s="418">
        <f>AND(MONTH(F3750)=MONTH(Y3750), YEAR(F3750)=YEAR(Y3750))</f>
        <v/>
      </c>
      <c r="V3750" s="418">
        <f>AND(AC3750&lt;&gt;"", 'Company information'!D$4&lt;&gt;"", RIGHT(SUBSTITUTE(AC3750,"-",""),9)=RIGHT(SUBSTITUTE('Company information'!D$4,"-",""),9))</f>
        <v/>
      </c>
      <c r="W3750" s="418">
        <f>AI3750-I3750</f>
        <v/>
      </c>
      <c r="X3750" s="455" t="n"/>
      <c r="Y3750" s="417" t="n"/>
      <c r="Z3750" s="418" t="n"/>
      <c r="AA3750" s="418" t="n"/>
      <c r="AB3750" s="418" t="n"/>
      <c r="AC3750" s="418" t="n"/>
      <c r="AD3750" s="418" t="n"/>
      <c r="AE3750" s="455" t="n"/>
      <c r="AF3750" s="455" t="n"/>
      <c r="AG3750" s="455" t="n"/>
      <c r="AH3750" s="455" t="n"/>
      <c r="AI3750" s="455" t="n"/>
      <c r="AJ3750" s="455" t="n"/>
      <c r="AK3750" s="455" t="n"/>
      <c r="AL3750" s="455" t="n"/>
      <c r="AM3750" s="455" t="n"/>
      <c r="AN3750" s="455" t="n"/>
      <c r="AO3750" s="455" t="n"/>
      <c r="AP3750" s="455" t="n"/>
      <c r="AQ3750" s="455" t="n"/>
      <c r="AR3750" s="418" t="n"/>
      <c r="AS3750" s="418" t="n"/>
      <c r="AT3750" s="418" t="n"/>
    </row>
    <row r="3751">
      <c r="A3751" s="417" t="n">
        <v>3742</v>
      </c>
      <c r="B3751" s="418" t="inlineStr">
        <is>
          <t>កេសកាតុង</t>
        </is>
      </c>
      <c r="C3751" s="418" t="inlineStr">
        <is>
          <t>ស៊ីងហ្គាពួរ កាតុង (ខេមបូឌា)</t>
        </is>
      </c>
      <c r="D3751" s="418" t="inlineStr">
        <is>
          <t>L001-100121322</t>
        </is>
      </c>
      <c r="E3751" s="418" t="inlineStr">
        <is>
          <t>V0017808</t>
        </is>
      </c>
      <c r="F3751" s="419" t="n">
        <v>44516</v>
      </c>
      <c r="G3751" s="420" t="n">
        <v>771342</v>
      </c>
      <c r="H3751" s="418" t="n"/>
      <c r="I3751" s="455" t="n">
        <v>771342</v>
      </c>
      <c r="J3751" s="418">
        <f>IF(L3751&lt;&gt;"",L3751,K3751)</f>
        <v/>
      </c>
      <c r="K3751" s="418">
        <f>IF(AND(T3751=TRUE, U3751=TRUE, V3751=TRUE), IF(W3751&lt;-0.05, "អនុញ្ញាត (អ្នកផ្គត់ផ្គង់ប្រកាសខ្វះ)", "បានប្រកាស (អនុញ្ញាត)"), IF(AND(T3751=FALSE, U3751=FALSE, V3751=FALSE), "ព្យួរទុក (មិនមានទិន្នន័យ)", "ប្រកាសខុស (ព្យួរទុក)"))</f>
        <v/>
      </c>
      <c r="L3751" s="418" t="inlineStr"/>
      <c r="M3751" s="418" t="inlineStr"/>
      <c r="N3751" s="455" t="n"/>
      <c r="O3751" s="455">
        <f>IF(W3751&lt;0,AI3751,I3751)</f>
        <v/>
      </c>
      <c r="P3751" s="455">
        <f>I3751-O3751</f>
        <v/>
      </c>
      <c r="Q3751" s="418" t="n"/>
      <c r="R3751" s="418" t="inlineStr">
        <is>
          <t>V0017808</t>
        </is>
      </c>
      <c r="S3751" s="418" t="inlineStr"/>
      <c r="T3751" s="418">
        <f>R3751=S3751</f>
        <v/>
      </c>
      <c r="U3751" s="418">
        <f>AND(MONTH(F3751)=MONTH(Y3751), YEAR(F3751)=YEAR(Y3751))</f>
        <v/>
      </c>
      <c r="V3751" s="418">
        <f>AND(AC3751&lt;&gt;"", 'Company information'!D$4&lt;&gt;"", RIGHT(SUBSTITUTE(AC3751,"-",""),9)=RIGHT(SUBSTITUTE('Company information'!D$4,"-",""),9))</f>
        <v/>
      </c>
      <c r="W3751" s="418">
        <f>AI3751-I3751</f>
        <v/>
      </c>
      <c r="X3751" s="455" t="n"/>
      <c r="Y3751" s="417" t="n"/>
      <c r="Z3751" s="418" t="n"/>
      <c r="AA3751" s="418" t="n"/>
      <c r="AB3751" s="418" t="n"/>
      <c r="AC3751" s="418" t="n"/>
      <c r="AD3751" s="418" t="n"/>
      <c r="AE3751" s="455" t="n"/>
      <c r="AF3751" s="455" t="n"/>
      <c r="AG3751" s="455" t="n"/>
      <c r="AH3751" s="455" t="n"/>
      <c r="AI3751" s="455" t="n"/>
      <c r="AJ3751" s="455" t="n"/>
      <c r="AK3751" s="455" t="n"/>
      <c r="AL3751" s="455" t="n"/>
      <c r="AM3751" s="455" t="n"/>
      <c r="AN3751" s="455" t="n"/>
      <c r="AO3751" s="455" t="n"/>
      <c r="AP3751" s="455" t="n"/>
      <c r="AQ3751" s="455" t="n"/>
      <c r="AR3751" s="418" t="n"/>
      <c r="AS3751" s="418" t="n"/>
      <c r="AT3751" s="418" t="n"/>
    </row>
    <row r="3752">
      <c r="A3752" s="417" t="n">
        <v>3743</v>
      </c>
      <c r="B3752" s="418" t="inlineStr">
        <is>
          <t>កេសកាតុង</t>
        </is>
      </c>
      <c r="C3752" s="418" t="inlineStr">
        <is>
          <t>ស៊ីងហ្គាពួរ កាតុង (ខេមបូឌា)</t>
        </is>
      </c>
      <c r="D3752" s="418" t="inlineStr">
        <is>
          <t>L001-100121322</t>
        </is>
      </c>
      <c r="E3752" s="418" t="inlineStr">
        <is>
          <t>V0017818</t>
        </is>
      </c>
      <c r="F3752" s="419" t="n">
        <v>44516</v>
      </c>
      <c r="G3752" s="420" t="n">
        <v>252623</v>
      </c>
      <c r="H3752" s="418" t="n"/>
      <c r="I3752" s="455" t="n">
        <v>252623</v>
      </c>
      <c r="J3752" s="418">
        <f>IF(L3752&lt;&gt;"",L3752,K3752)</f>
        <v/>
      </c>
      <c r="K3752" s="418">
        <f>IF(AND(T3752=TRUE, U3752=TRUE, V3752=TRUE), IF(W3752&lt;-0.05, "អនុញ្ញាត (អ្នកផ្គត់ផ្គង់ប្រកាសខ្វះ)", "បានប្រកាស (អនុញ្ញាត)"), IF(AND(T3752=FALSE, U3752=FALSE, V3752=FALSE), "ព្យួរទុក (មិនមានទិន្នន័យ)", "ប្រកាសខុស (ព្យួរទុក)"))</f>
        <v/>
      </c>
      <c r="L3752" s="418" t="inlineStr"/>
      <c r="M3752" s="418" t="inlineStr"/>
      <c r="N3752" s="455" t="n"/>
      <c r="O3752" s="455">
        <f>IF(W3752&lt;0,AI3752,I3752)</f>
        <v/>
      </c>
      <c r="P3752" s="455">
        <f>I3752-O3752</f>
        <v/>
      </c>
      <c r="Q3752" s="418" t="n"/>
      <c r="R3752" s="418" t="inlineStr">
        <is>
          <t>V0017818</t>
        </is>
      </c>
      <c r="S3752" s="418" t="inlineStr"/>
      <c r="T3752" s="418">
        <f>R3752=S3752</f>
        <v/>
      </c>
      <c r="U3752" s="418">
        <f>AND(MONTH(F3752)=MONTH(Y3752), YEAR(F3752)=YEAR(Y3752))</f>
        <v/>
      </c>
      <c r="V3752" s="418">
        <f>AND(AC3752&lt;&gt;"", 'Company information'!D$4&lt;&gt;"", RIGHT(SUBSTITUTE(AC3752,"-",""),9)=RIGHT(SUBSTITUTE('Company information'!D$4,"-",""),9))</f>
        <v/>
      </c>
      <c r="W3752" s="418">
        <f>AI3752-I3752</f>
        <v/>
      </c>
      <c r="X3752" s="455" t="n"/>
      <c r="Y3752" s="417" t="n"/>
      <c r="Z3752" s="418" t="n"/>
      <c r="AA3752" s="418" t="n"/>
      <c r="AB3752" s="418" t="n"/>
      <c r="AC3752" s="418" t="n"/>
      <c r="AD3752" s="418" t="n"/>
      <c r="AE3752" s="455" t="n"/>
      <c r="AF3752" s="455" t="n"/>
      <c r="AG3752" s="455" t="n"/>
      <c r="AH3752" s="455" t="n"/>
      <c r="AI3752" s="455" t="n"/>
      <c r="AJ3752" s="455" t="n"/>
      <c r="AK3752" s="455" t="n"/>
      <c r="AL3752" s="455" t="n"/>
      <c r="AM3752" s="455" t="n"/>
      <c r="AN3752" s="455" t="n"/>
      <c r="AO3752" s="455" t="n"/>
      <c r="AP3752" s="455" t="n"/>
      <c r="AQ3752" s="455" t="n"/>
      <c r="AR3752" s="418" t="n"/>
      <c r="AS3752" s="418" t="n"/>
      <c r="AT3752" s="418" t="n"/>
    </row>
    <row r="3753">
      <c r="A3753" s="417" t="n">
        <v>3744</v>
      </c>
      <c r="B3753" s="418" t="inlineStr">
        <is>
          <t>កេសកាតុង</t>
        </is>
      </c>
      <c r="C3753" s="418" t="inlineStr">
        <is>
          <t>ស៊ីងហ្គាពួរ កាតុង (ខេមបូឌា)</t>
        </is>
      </c>
      <c r="D3753" s="418" t="inlineStr">
        <is>
          <t>L001-100121322</t>
        </is>
      </c>
      <c r="E3753" s="418" t="inlineStr">
        <is>
          <t>V0017867</t>
        </is>
      </c>
      <c r="F3753" s="419" t="n">
        <v>44524</v>
      </c>
      <c r="G3753" s="420" t="n">
        <v>591395</v>
      </c>
      <c r="H3753" s="418" t="n"/>
      <c r="I3753" s="455" t="n">
        <v>591395</v>
      </c>
      <c r="J3753" s="418">
        <f>IF(L3753&lt;&gt;"",L3753,K3753)</f>
        <v/>
      </c>
      <c r="K3753" s="418">
        <f>IF(AND(T3753=TRUE, U3753=TRUE, V3753=TRUE), IF(W3753&lt;-0.05, "អនុញ្ញាត (អ្នកផ្គត់ផ្គង់ប្រកាសខ្វះ)", "បានប្រកាស (អនុញ្ញាត)"), IF(AND(T3753=FALSE, U3753=FALSE, V3753=FALSE), "ព្យួរទុក (មិនមានទិន្នន័យ)", "ប្រកាសខុស (ព្យួរទុក)"))</f>
        <v/>
      </c>
      <c r="L3753" s="418" t="inlineStr"/>
      <c r="M3753" s="418" t="inlineStr"/>
      <c r="N3753" s="455" t="n"/>
      <c r="O3753" s="455">
        <f>IF(W3753&lt;0,AI3753,I3753)</f>
        <v/>
      </c>
      <c r="P3753" s="455">
        <f>I3753-O3753</f>
        <v/>
      </c>
      <c r="Q3753" s="418" t="n"/>
      <c r="R3753" s="418" t="inlineStr">
        <is>
          <t>V0017867</t>
        </is>
      </c>
      <c r="S3753" s="418" t="inlineStr"/>
      <c r="T3753" s="418">
        <f>R3753=S3753</f>
        <v/>
      </c>
      <c r="U3753" s="418">
        <f>AND(MONTH(F3753)=MONTH(Y3753), YEAR(F3753)=YEAR(Y3753))</f>
        <v/>
      </c>
      <c r="V3753" s="418">
        <f>AND(AC3753&lt;&gt;"", 'Company information'!D$4&lt;&gt;"", RIGHT(SUBSTITUTE(AC3753,"-",""),9)=RIGHT(SUBSTITUTE('Company information'!D$4,"-",""),9))</f>
        <v/>
      </c>
      <c r="W3753" s="418">
        <f>AI3753-I3753</f>
        <v/>
      </c>
      <c r="X3753" s="455" t="n"/>
      <c r="Y3753" s="417" t="n"/>
      <c r="Z3753" s="418" t="n"/>
      <c r="AA3753" s="418" t="n"/>
      <c r="AB3753" s="418" t="n"/>
      <c r="AC3753" s="418" t="n"/>
      <c r="AD3753" s="418" t="n"/>
      <c r="AE3753" s="455" t="n"/>
      <c r="AF3753" s="455" t="n"/>
      <c r="AG3753" s="455" t="n"/>
      <c r="AH3753" s="455" t="n"/>
      <c r="AI3753" s="455" t="n"/>
      <c r="AJ3753" s="455" t="n"/>
      <c r="AK3753" s="455" t="n"/>
      <c r="AL3753" s="455" t="n"/>
      <c r="AM3753" s="455" t="n"/>
      <c r="AN3753" s="455" t="n"/>
      <c r="AO3753" s="455" t="n"/>
      <c r="AP3753" s="455" t="n"/>
      <c r="AQ3753" s="455" t="n"/>
      <c r="AR3753" s="418" t="n"/>
      <c r="AS3753" s="418" t="n"/>
      <c r="AT3753" s="418" t="n"/>
    </row>
    <row r="3754">
      <c r="A3754" s="417" t="n">
        <v>3745</v>
      </c>
      <c r="B3754" s="418" t="inlineStr">
        <is>
          <t>កេសកាតុង</t>
        </is>
      </c>
      <c r="C3754" s="418" t="inlineStr">
        <is>
          <t>ស៊ីងហ្គាពួរ កាតុង (ខេមបូឌា)</t>
        </is>
      </c>
      <c r="D3754" s="418" t="inlineStr">
        <is>
          <t>L001-100121322</t>
        </is>
      </c>
      <c r="E3754" s="418" t="inlineStr">
        <is>
          <t>V0017874</t>
        </is>
      </c>
      <c r="F3754" s="419" t="n">
        <v>44525</v>
      </c>
      <c r="G3754" s="420" t="n">
        <v>679247</v>
      </c>
      <c r="H3754" s="418" t="n"/>
      <c r="I3754" s="455" t="n">
        <v>679247</v>
      </c>
      <c r="J3754" s="418">
        <f>IF(L3754&lt;&gt;"",L3754,K3754)</f>
        <v/>
      </c>
      <c r="K3754" s="418">
        <f>IF(AND(T3754=TRUE, U3754=TRUE, V3754=TRUE), IF(W3754&lt;-0.05, "អនុញ្ញាត (អ្នកផ្គត់ផ្គង់ប្រកាសខ្វះ)", "បានប្រកាស (អនុញ្ញាត)"), IF(AND(T3754=FALSE, U3754=FALSE, V3754=FALSE), "ព្យួរទុក (មិនមានទិន្នន័យ)", "ប្រកាសខុស (ព្យួរទុក)"))</f>
        <v/>
      </c>
      <c r="L3754" s="418" t="inlineStr"/>
      <c r="M3754" s="418" t="inlineStr"/>
      <c r="N3754" s="455" t="n"/>
      <c r="O3754" s="455">
        <f>IF(W3754&lt;0,AI3754,I3754)</f>
        <v/>
      </c>
      <c r="P3754" s="455">
        <f>I3754-O3754</f>
        <v/>
      </c>
      <c r="Q3754" s="418" t="n"/>
      <c r="R3754" s="418" t="inlineStr">
        <is>
          <t>V0017874</t>
        </is>
      </c>
      <c r="S3754" s="418" t="inlineStr"/>
      <c r="T3754" s="418">
        <f>R3754=S3754</f>
        <v/>
      </c>
      <c r="U3754" s="418">
        <f>AND(MONTH(F3754)=MONTH(Y3754), YEAR(F3754)=YEAR(Y3754))</f>
        <v/>
      </c>
      <c r="V3754" s="418">
        <f>AND(AC3754&lt;&gt;"", 'Company information'!D$4&lt;&gt;"", RIGHT(SUBSTITUTE(AC3754,"-",""),9)=RIGHT(SUBSTITUTE('Company information'!D$4,"-",""),9))</f>
        <v/>
      </c>
      <c r="W3754" s="418">
        <f>AI3754-I3754</f>
        <v/>
      </c>
      <c r="X3754" s="455" t="n"/>
      <c r="Y3754" s="417" t="n"/>
      <c r="Z3754" s="418" t="n"/>
      <c r="AA3754" s="418" t="n"/>
      <c r="AB3754" s="418" t="n"/>
      <c r="AC3754" s="418" t="n"/>
      <c r="AD3754" s="418" t="n"/>
      <c r="AE3754" s="455" t="n"/>
      <c r="AF3754" s="455" t="n"/>
      <c r="AG3754" s="455" t="n"/>
      <c r="AH3754" s="455" t="n"/>
      <c r="AI3754" s="455" t="n"/>
      <c r="AJ3754" s="455" t="n"/>
      <c r="AK3754" s="455" t="n"/>
      <c r="AL3754" s="455" t="n"/>
      <c r="AM3754" s="455" t="n"/>
      <c r="AN3754" s="455" t="n"/>
      <c r="AO3754" s="455" t="n"/>
      <c r="AP3754" s="455" t="n"/>
      <c r="AQ3754" s="455" t="n"/>
      <c r="AR3754" s="418" t="n"/>
      <c r="AS3754" s="418" t="n"/>
      <c r="AT3754" s="418" t="n"/>
    </row>
    <row r="3755">
      <c r="A3755" s="417" t="n">
        <v>3746</v>
      </c>
      <c r="B3755" s="418" t="inlineStr">
        <is>
          <t>កេសកាតុង</t>
        </is>
      </c>
      <c r="C3755" s="418" t="inlineStr">
        <is>
          <t>ស៊ីងហ្គាពួរ កាតុង (ខេមបូឌា)</t>
        </is>
      </c>
      <c r="D3755" s="418" t="inlineStr">
        <is>
          <t>L001-100121322</t>
        </is>
      </c>
      <c r="E3755" s="418" t="inlineStr">
        <is>
          <t>V0017875</t>
        </is>
      </c>
      <c r="F3755" s="419" t="n">
        <v>44525</v>
      </c>
      <c r="G3755" s="420" t="n">
        <v>9613</v>
      </c>
      <c r="H3755" s="418" t="n"/>
      <c r="I3755" s="455" t="n">
        <v>9613</v>
      </c>
      <c r="J3755" s="418">
        <f>IF(L3755&lt;&gt;"",L3755,K3755)</f>
        <v/>
      </c>
      <c r="K3755" s="418">
        <f>IF(AND(T3755=TRUE, U3755=TRUE, V3755=TRUE), IF(W3755&lt;-0.05, "អនុញ្ញាត (អ្នកផ្គត់ផ្គង់ប្រកាសខ្វះ)", "បានប្រកាស (អនុញ្ញាត)"), IF(AND(T3755=FALSE, U3755=FALSE, V3755=FALSE), "ព្យួរទុក (មិនមានទិន្នន័យ)", "ប្រកាសខុស (ព្យួរទុក)"))</f>
        <v/>
      </c>
      <c r="L3755" s="418" t="inlineStr"/>
      <c r="M3755" s="418" t="inlineStr"/>
      <c r="N3755" s="455" t="n"/>
      <c r="O3755" s="455">
        <f>IF(W3755&lt;0,AI3755,I3755)</f>
        <v/>
      </c>
      <c r="P3755" s="455">
        <f>I3755-O3755</f>
        <v/>
      </c>
      <c r="Q3755" s="418" t="n"/>
      <c r="R3755" s="418" t="inlineStr">
        <is>
          <t>V0017875</t>
        </is>
      </c>
      <c r="S3755" s="418" t="inlineStr"/>
      <c r="T3755" s="418">
        <f>R3755=S3755</f>
        <v/>
      </c>
      <c r="U3755" s="418">
        <f>AND(MONTH(F3755)=MONTH(Y3755), YEAR(F3755)=YEAR(Y3755))</f>
        <v/>
      </c>
      <c r="V3755" s="418">
        <f>AND(AC3755&lt;&gt;"", 'Company information'!D$4&lt;&gt;"", RIGHT(SUBSTITUTE(AC3755,"-",""),9)=RIGHT(SUBSTITUTE('Company information'!D$4,"-",""),9))</f>
        <v/>
      </c>
      <c r="W3755" s="418">
        <f>AI3755-I3755</f>
        <v/>
      </c>
      <c r="X3755" s="455" t="n"/>
      <c r="Y3755" s="417" t="n"/>
      <c r="Z3755" s="418" t="n"/>
      <c r="AA3755" s="418" t="n"/>
      <c r="AB3755" s="418" t="n"/>
      <c r="AC3755" s="418" t="n"/>
      <c r="AD3755" s="418" t="n"/>
      <c r="AE3755" s="455" t="n"/>
      <c r="AF3755" s="455" t="n"/>
      <c r="AG3755" s="455" t="n"/>
      <c r="AH3755" s="455" t="n"/>
      <c r="AI3755" s="455" t="n"/>
      <c r="AJ3755" s="455" t="n"/>
      <c r="AK3755" s="455" t="n"/>
      <c r="AL3755" s="455" t="n"/>
      <c r="AM3755" s="455" t="n"/>
      <c r="AN3755" s="455" t="n"/>
      <c r="AO3755" s="455" t="n"/>
      <c r="AP3755" s="455" t="n"/>
      <c r="AQ3755" s="455" t="n"/>
      <c r="AR3755" s="418" t="n"/>
      <c r="AS3755" s="418" t="n"/>
      <c r="AT3755" s="418" t="n"/>
    </row>
    <row r="3756">
      <c r="A3756" s="417" t="n">
        <v>3747</v>
      </c>
      <c r="B3756" s="418" t="inlineStr">
        <is>
          <t>ផ្លាកក្រដាសនិងក្រដាស</t>
        </is>
      </c>
      <c r="C3756" s="418" t="inlineStr">
        <is>
          <t>ដុងគ័ន ស៊ីធី ហ្វាញស្តារ ព្រីនធីង (ខេមបូឌា)</t>
        </is>
      </c>
      <c r="D3756" s="418" t="inlineStr">
        <is>
          <t>L001-100193021</t>
        </is>
      </c>
      <c r="E3756" s="418" t="inlineStr">
        <is>
          <t>000523</t>
        </is>
      </c>
      <c r="F3756" s="419" t="n">
        <v>44529</v>
      </c>
      <c r="G3756" s="420" t="n">
        <v>28120343</v>
      </c>
      <c r="H3756" s="418" t="n"/>
      <c r="I3756" s="455" t="n">
        <v>28120343</v>
      </c>
      <c r="J3756" s="418">
        <f>IF(L3756&lt;&gt;"",L3756,K3756)</f>
        <v/>
      </c>
      <c r="K3756" s="418">
        <f>IF(AND(T3756=TRUE, U3756=TRUE, V3756=TRUE), IF(W3756&lt;-0.05, "អនុញ្ញាត (អ្នកផ្គត់ផ្គង់ប្រកាសខ្វះ)", "បានប្រកាស (អនុញ្ញាត)"), IF(AND(T3756=FALSE, U3756=FALSE, V3756=FALSE), "ព្យួរទុក (មិនមានទិន្នន័យ)", "ប្រកាសខុស (ព្យួរទុក)"))</f>
        <v/>
      </c>
      <c r="L3756" s="418" t="inlineStr"/>
      <c r="M3756" s="418" t="inlineStr"/>
      <c r="N3756" s="455" t="n"/>
      <c r="O3756" s="455">
        <f>IF(W3756&lt;0,AI3756,I3756)</f>
        <v/>
      </c>
      <c r="P3756" s="455">
        <f>I3756-O3756</f>
        <v/>
      </c>
      <c r="Q3756" s="418" t="n"/>
      <c r="R3756" s="418" t="inlineStr">
        <is>
          <t>000523</t>
        </is>
      </c>
      <c r="S3756" s="418" t="inlineStr"/>
      <c r="T3756" s="418">
        <f>R3756=S3756</f>
        <v/>
      </c>
      <c r="U3756" s="418">
        <f>AND(MONTH(F3756)=MONTH(Y3756), YEAR(F3756)=YEAR(Y3756))</f>
        <v/>
      </c>
      <c r="V3756" s="418">
        <f>AND(AC3756&lt;&gt;"", 'Company information'!D$4&lt;&gt;"", RIGHT(SUBSTITUTE(AC3756,"-",""),9)=RIGHT(SUBSTITUTE('Company information'!D$4,"-",""),9))</f>
        <v/>
      </c>
      <c r="W3756" s="418">
        <f>AI3756-I3756</f>
        <v/>
      </c>
      <c r="X3756" s="455" t="n"/>
      <c r="Y3756" s="417" t="n"/>
      <c r="Z3756" s="418" t="n"/>
      <c r="AA3756" s="418" t="n"/>
      <c r="AB3756" s="418" t="n"/>
      <c r="AC3756" s="418" t="n"/>
      <c r="AD3756" s="418" t="n"/>
      <c r="AE3756" s="455" t="n"/>
      <c r="AF3756" s="455" t="n"/>
      <c r="AG3756" s="455" t="n"/>
      <c r="AH3756" s="455" t="n"/>
      <c r="AI3756" s="455" t="n"/>
      <c r="AJ3756" s="455" t="n"/>
      <c r="AK3756" s="455" t="n"/>
      <c r="AL3756" s="455" t="n"/>
      <c r="AM3756" s="455" t="n"/>
      <c r="AN3756" s="455" t="n"/>
      <c r="AO3756" s="455" t="n"/>
      <c r="AP3756" s="455" t="n"/>
      <c r="AQ3756" s="455" t="n"/>
      <c r="AR3756" s="418" t="n"/>
      <c r="AS3756" s="418" t="n"/>
      <c r="AT3756" s="418" t="n"/>
    </row>
    <row r="3757">
      <c r="A3757" s="417" t="n">
        <v>3748</v>
      </c>
      <c r="B3757" s="418" t="inlineStr">
        <is>
          <t>Plastic Open</t>
        </is>
      </c>
      <c r="C3757" s="418" t="inlineStr">
        <is>
          <t>ឌើ សឹង ហ្វា ភែកឃីជីង អ៊ិនដាសស្រ្ទៀល ឯ.ក</t>
        </is>
      </c>
      <c r="D3757" s="418" t="inlineStr">
        <is>
          <t>L001-901638065</t>
        </is>
      </c>
      <c r="E3757" s="418" t="inlineStr">
        <is>
          <t>DSF202100551</t>
        </is>
      </c>
      <c r="F3757" s="419" t="n">
        <v>44524</v>
      </c>
      <c r="G3757" s="420" t="n">
        <v>255613</v>
      </c>
      <c r="H3757" s="418" t="n"/>
      <c r="I3757" s="455" t="n">
        <v>255613</v>
      </c>
      <c r="J3757" s="418">
        <f>IF(L3757&lt;&gt;"",L3757,K3757)</f>
        <v/>
      </c>
      <c r="K3757" s="418">
        <f>IF(AND(T3757=TRUE, U3757=TRUE, V3757=TRUE), IF(W3757&lt;-0.05, "អនុញ្ញាត (អ្នកផ្គត់ផ្គង់ប្រកាសខ្វះ)", "បានប្រកាស (អនុញ្ញាត)"), IF(AND(T3757=FALSE, U3757=FALSE, V3757=FALSE), "ព្យួរទុក (មិនមានទិន្នន័យ)", "ប្រកាសខុស (ព្យួរទុក)"))</f>
        <v/>
      </c>
      <c r="L3757" s="418" t="inlineStr"/>
      <c r="M3757" s="418" t="inlineStr"/>
      <c r="N3757" s="455" t="n"/>
      <c r="O3757" s="455">
        <f>IF(W3757&lt;0,AI3757,I3757)</f>
        <v/>
      </c>
      <c r="P3757" s="455">
        <f>I3757-O3757</f>
        <v/>
      </c>
      <c r="Q3757" s="418" t="n"/>
      <c r="R3757" s="418" t="inlineStr">
        <is>
          <t>DSF202100551</t>
        </is>
      </c>
      <c r="S3757" s="418" t="inlineStr"/>
      <c r="T3757" s="418">
        <f>R3757=S3757</f>
        <v/>
      </c>
      <c r="U3757" s="418">
        <f>AND(MONTH(F3757)=MONTH(Y3757), YEAR(F3757)=YEAR(Y3757))</f>
        <v/>
      </c>
      <c r="V3757" s="418">
        <f>AND(AC3757&lt;&gt;"", 'Company information'!D$4&lt;&gt;"", RIGHT(SUBSTITUTE(AC3757,"-",""),9)=RIGHT(SUBSTITUTE('Company information'!D$4,"-",""),9))</f>
        <v/>
      </c>
      <c r="W3757" s="418">
        <f>AI3757-I3757</f>
        <v/>
      </c>
      <c r="X3757" s="455" t="n"/>
      <c r="Y3757" s="417" t="n"/>
      <c r="Z3757" s="418" t="n"/>
      <c r="AA3757" s="418" t="n"/>
      <c r="AB3757" s="418" t="n"/>
      <c r="AC3757" s="418" t="n"/>
      <c r="AD3757" s="418" t="n"/>
      <c r="AE3757" s="455" t="n"/>
      <c r="AF3757" s="455" t="n"/>
      <c r="AG3757" s="455" t="n"/>
      <c r="AH3757" s="455" t="n"/>
      <c r="AI3757" s="455" t="n"/>
      <c r="AJ3757" s="455" t="n"/>
      <c r="AK3757" s="455" t="n"/>
      <c r="AL3757" s="455" t="n"/>
      <c r="AM3757" s="455" t="n"/>
      <c r="AN3757" s="455" t="n"/>
      <c r="AO3757" s="455" t="n"/>
      <c r="AP3757" s="455" t="n"/>
      <c r="AQ3757" s="455" t="n"/>
      <c r="AR3757" s="418" t="n"/>
      <c r="AS3757" s="418" t="n"/>
      <c r="AT3757" s="418" t="n"/>
    </row>
    <row r="3758">
      <c r="A3758" s="417" t="n">
        <v>3749</v>
      </c>
      <c r="B3758" s="418" t="inlineStr">
        <is>
          <t>Travel Fee</t>
        </is>
      </c>
      <c r="C3758" s="418" t="inlineStr">
        <is>
          <t>អេសជីអេស (ខេមបូឌា) លីមីធីត</t>
        </is>
      </c>
      <c r="D3758" s="418" t="inlineStr">
        <is>
          <t>L001-107030519</t>
        </is>
      </c>
      <c r="E3758" s="418" t="inlineStr">
        <is>
          <t>10015284</t>
        </is>
      </c>
      <c r="F3758" s="419" t="n">
        <v>44523</v>
      </c>
      <c r="G3758" s="420" t="n">
        <v>106201</v>
      </c>
      <c r="H3758" s="418" t="n"/>
      <c r="I3758" s="455" t="n">
        <v>106201</v>
      </c>
      <c r="J3758" s="418">
        <f>IF(L3758&lt;&gt;"",L3758,K3758)</f>
        <v/>
      </c>
      <c r="K3758" s="418">
        <f>IF(AND(T3758=TRUE, U3758=TRUE, V3758=TRUE), IF(W3758&lt;-0.05, "អនុញ្ញាត (អ្នកផ្គត់ផ្គង់ប្រកាសខ្វះ)", "បានប្រកាស (អនុញ្ញាត)"), IF(AND(T3758=FALSE, U3758=FALSE, V3758=FALSE), "ព្យួរទុក (មិនមានទិន្នន័យ)", "ប្រកាសខុស (ព្យួរទុក)"))</f>
        <v/>
      </c>
      <c r="L3758" s="418" t="inlineStr"/>
      <c r="M3758" s="418" t="inlineStr"/>
      <c r="N3758" s="455" t="n"/>
      <c r="O3758" s="455">
        <f>IF(W3758&lt;0,AI3758,I3758)</f>
        <v/>
      </c>
      <c r="P3758" s="455">
        <f>I3758-O3758</f>
        <v/>
      </c>
      <c r="Q3758" s="418" t="n"/>
      <c r="R3758" s="418" t="inlineStr">
        <is>
          <t>10015284</t>
        </is>
      </c>
      <c r="S3758" s="418" t="inlineStr"/>
      <c r="T3758" s="418">
        <f>R3758=S3758</f>
        <v/>
      </c>
      <c r="U3758" s="418">
        <f>AND(MONTH(F3758)=MONTH(Y3758), YEAR(F3758)=YEAR(Y3758))</f>
        <v/>
      </c>
      <c r="V3758" s="418">
        <f>AND(AC3758&lt;&gt;"", 'Company information'!D$4&lt;&gt;"", RIGHT(SUBSTITUTE(AC3758,"-",""),9)=RIGHT(SUBSTITUTE('Company information'!D$4,"-",""),9))</f>
        <v/>
      </c>
      <c r="W3758" s="418">
        <f>AI3758-I3758</f>
        <v/>
      </c>
      <c r="X3758" s="455" t="n"/>
      <c r="Y3758" s="417" t="n"/>
      <c r="Z3758" s="418" t="n"/>
      <c r="AA3758" s="418" t="n"/>
      <c r="AB3758" s="418" t="n"/>
      <c r="AC3758" s="418" t="n"/>
      <c r="AD3758" s="418" t="n"/>
      <c r="AE3758" s="455" t="n"/>
      <c r="AF3758" s="455" t="n"/>
      <c r="AG3758" s="455" t="n"/>
      <c r="AH3758" s="455" t="n"/>
      <c r="AI3758" s="455" t="n"/>
      <c r="AJ3758" s="455" t="n"/>
      <c r="AK3758" s="455" t="n"/>
      <c r="AL3758" s="455" t="n"/>
      <c r="AM3758" s="455" t="n"/>
      <c r="AN3758" s="455" t="n"/>
      <c r="AO3758" s="455" t="n"/>
      <c r="AP3758" s="455" t="n"/>
      <c r="AQ3758" s="455" t="n"/>
      <c r="AR3758" s="418" t="n"/>
      <c r="AS3758" s="418" t="n"/>
      <c r="AT3758" s="418" t="n"/>
    </row>
    <row r="3759">
      <c r="A3759" s="417" t="n">
        <v>3750</v>
      </c>
      <c r="B3759" s="418" t="inlineStr">
        <is>
          <t>Sealing Sample Fee</t>
        </is>
      </c>
      <c r="C3759" s="418" t="inlineStr">
        <is>
          <t>អ៊ិនធើថេក ថេសធីង សឺវីស (ខេមបូឌា) ខមភេនី លីមីធីត</t>
        </is>
      </c>
      <c r="D3759" s="418" t="inlineStr">
        <is>
          <t>L001-100045707</t>
        </is>
      </c>
      <c r="E3759" s="418" t="inlineStr">
        <is>
          <t>KHM20210013260</t>
        </is>
      </c>
      <c r="F3759" s="419" t="n">
        <v>44523</v>
      </c>
      <c r="G3759" s="420" t="n">
        <v>65072</v>
      </c>
      <c r="H3759" s="418" t="n"/>
      <c r="I3759" s="455" t="n">
        <v>65072</v>
      </c>
      <c r="J3759" s="418">
        <f>IF(L3759&lt;&gt;"",L3759,K3759)</f>
        <v/>
      </c>
      <c r="K3759" s="418">
        <f>IF(AND(T3759=TRUE, U3759=TRUE, V3759=TRUE), IF(W3759&lt;-0.05, "អនុញ្ញាត (អ្នកផ្គត់ផ្គង់ប្រកាសខ្វះ)", "បានប្រកាស (អនុញ្ញាត)"), IF(AND(T3759=FALSE, U3759=FALSE, V3759=FALSE), "ព្យួរទុក (មិនមានទិន្នន័យ)", "ប្រកាសខុស (ព្យួរទុក)"))</f>
        <v/>
      </c>
      <c r="L3759" s="418" t="inlineStr"/>
      <c r="M3759" s="418" t="inlineStr"/>
      <c r="N3759" s="455" t="n"/>
      <c r="O3759" s="455">
        <f>IF(W3759&lt;0,AI3759,I3759)</f>
        <v/>
      </c>
      <c r="P3759" s="455">
        <f>I3759-O3759</f>
        <v/>
      </c>
      <c r="Q3759" s="418" t="n"/>
      <c r="R3759" s="418" t="inlineStr">
        <is>
          <t>KHM20210013260</t>
        </is>
      </c>
      <c r="S3759" s="418" t="inlineStr"/>
      <c r="T3759" s="418">
        <f>R3759=S3759</f>
        <v/>
      </c>
      <c r="U3759" s="418">
        <f>AND(MONTH(F3759)=MONTH(Y3759), YEAR(F3759)=YEAR(Y3759))</f>
        <v/>
      </c>
      <c r="V3759" s="418">
        <f>AND(AC3759&lt;&gt;"", 'Company information'!D$4&lt;&gt;"", RIGHT(SUBSTITUTE(AC3759,"-",""),9)=RIGHT(SUBSTITUTE('Company information'!D$4,"-",""),9))</f>
        <v/>
      </c>
      <c r="W3759" s="418">
        <f>AI3759-I3759</f>
        <v/>
      </c>
      <c r="X3759" s="455" t="n"/>
      <c r="Y3759" s="417" t="n"/>
      <c r="Z3759" s="418" t="n"/>
      <c r="AA3759" s="418" t="n"/>
      <c r="AB3759" s="418" t="n"/>
      <c r="AC3759" s="418" t="n"/>
      <c r="AD3759" s="418" t="n"/>
      <c r="AE3759" s="455" t="n"/>
      <c r="AF3759" s="455" t="n"/>
      <c r="AG3759" s="455" t="n"/>
      <c r="AH3759" s="455" t="n"/>
      <c r="AI3759" s="455" t="n"/>
      <c r="AJ3759" s="455" t="n"/>
      <c r="AK3759" s="455" t="n"/>
      <c r="AL3759" s="455" t="n"/>
      <c r="AM3759" s="455" t="n"/>
      <c r="AN3759" s="455" t="n"/>
      <c r="AO3759" s="455" t="n"/>
      <c r="AP3759" s="455" t="n"/>
      <c r="AQ3759" s="455" t="n"/>
      <c r="AR3759" s="418" t="n"/>
      <c r="AS3759" s="418" t="n"/>
      <c r="AT3759" s="418" t="n"/>
    </row>
    <row r="3760">
      <c r="A3760" s="417" t="n">
        <v>3751</v>
      </c>
      <c r="B3760" s="418" t="inlineStr">
        <is>
          <t>Service Fee</t>
        </is>
      </c>
      <c r="C3760" s="418" t="inlineStr">
        <is>
          <t>ប្យួរ៉ូ វេរីតាស (ខេមបូឌា) លីមីធីត</t>
        </is>
      </c>
      <c r="D3760" s="418" t="inlineStr">
        <is>
          <t>L001-107024462</t>
        </is>
      </c>
      <c r="E3760" s="418" t="inlineStr">
        <is>
          <t>59011298</t>
        </is>
      </c>
      <c r="F3760" s="419" t="n">
        <v>44515</v>
      </c>
      <c r="G3760" s="420" t="n">
        <v>110202</v>
      </c>
      <c r="H3760" s="418" t="n"/>
      <c r="I3760" s="455" t="n">
        <v>110202</v>
      </c>
      <c r="J3760" s="418">
        <f>IF(L3760&lt;&gt;"",L3760,K3760)</f>
        <v/>
      </c>
      <c r="K3760" s="418">
        <f>IF(AND(T3760=TRUE, U3760=TRUE, V3760=TRUE), IF(W3760&lt;-0.05, "អនុញ្ញាត (អ្នកផ្គត់ផ្គង់ប្រកាសខ្វះ)", "បានប្រកាស (អនុញ្ញាត)"), IF(AND(T3760=FALSE, U3760=FALSE, V3760=FALSE), "ព្យួរទុក (មិនមានទិន្នន័យ)", "ប្រកាសខុស (ព្យួរទុក)"))</f>
        <v/>
      </c>
      <c r="L3760" s="418" t="inlineStr"/>
      <c r="M3760" s="418" t="inlineStr"/>
      <c r="N3760" s="455" t="n"/>
      <c r="O3760" s="455">
        <f>IF(W3760&lt;0,AI3760,I3760)</f>
        <v/>
      </c>
      <c r="P3760" s="455">
        <f>I3760-O3760</f>
        <v/>
      </c>
      <c r="Q3760" s="418" t="n"/>
      <c r="R3760" s="418" t="inlineStr">
        <is>
          <t>59011298</t>
        </is>
      </c>
      <c r="S3760" s="418" t="inlineStr"/>
      <c r="T3760" s="418">
        <f>R3760=S3760</f>
        <v/>
      </c>
      <c r="U3760" s="418">
        <f>AND(MONTH(F3760)=MONTH(Y3760), YEAR(F3760)=YEAR(Y3760))</f>
        <v/>
      </c>
      <c r="V3760" s="418">
        <f>AND(AC3760&lt;&gt;"", 'Company information'!D$4&lt;&gt;"", RIGHT(SUBSTITUTE(AC3760,"-",""),9)=RIGHT(SUBSTITUTE('Company information'!D$4,"-",""),9))</f>
        <v/>
      </c>
      <c r="W3760" s="418">
        <f>AI3760-I3760</f>
        <v/>
      </c>
      <c r="X3760" s="455" t="n"/>
      <c r="Y3760" s="417" t="n"/>
      <c r="Z3760" s="418" t="n"/>
      <c r="AA3760" s="418" t="n"/>
      <c r="AB3760" s="418" t="n"/>
      <c r="AC3760" s="418" t="n"/>
      <c r="AD3760" s="418" t="n"/>
      <c r="AE3760" s="455" t="n"/>
      <c r="AF3760" s="455" t="n"/>
      <c r="AG3760" s="455" t="n"/>
      <c r="AH3760" s="455" t="n"/>
      <c r="AI3760" s="455" t="n"/>
      <c r="AJ3760" s="455" t="n"/>
      <c r="AK3760" s="455" t="n"/>
      <c r="AL3760" s="455" t="n"/>
      <c r="AM3760" s="455" t="n"/>
      <c r="AN3760" s="455" t="n"/>
      <c r="AO3760" s="455" t="n"/>
      <c r="AP3760" s="455" t="n"/>
      <c r="AQ3760" s="455" t="n"/>
      <c r="AR3760" s="418" t="n"/>
      <c r="AS3760" s="418" t="n"/>
      <c r="AT3760" s="418" t="n"/>
    </row>
    <row r="3761">
      <c r="A3761" s="417" t="n">
        <v>3752</v>
      </c>
      <c r="B3761" s="418" t="inlineStr">
        <is>
          <t>Service Fee</t>
        </is>
      </c>
      <c r="C3761" s="418" t="inlineStr">
        <is>
          <t>ប្យួរ៉ូ វេរីតាស (ខេមបូឌា) លីមីធីត</t>
        </is>
      </c>
      <c r="D3761" s="418" t="inlineStr">
        <is>
          <t>L001-107024462</t>
        </is>
      </c>
      <c r="E3761" s="418" t="inlineStr">
        <is>
          <t>59011302</t>
        </is>
      </c>
      <c r="F3761" s="419" t="n">
        <v>44515</v>
      </c>
      <c r="G3761" s="420" t="n">
        <v>55157</v>
      </c>
      <c r="H3761" s="418" t="n"/>
      <c r="I3761" s="455" t="n">
        <v>55157</v>
      </c>
      <c r="J3761" s="418">
        <f>IF(L3761&lt;&gt;"",L3761,K3761)</f>
        <v/>
      </c>
      <c r="K3761" s="418">
        <f>IF(AND(T3761=TRUE, U3761=TRUE, V3761=TRUE), IF(W3761&lt;-0.05, "អនុញ្ញាត (អ្នកផ្គត់ផ្គង់ប្រកាសខ្វះ)", "បានប្រកាស (អនុញ្ញាត)"), IF(AND(T3761=FALSE, U3761=FALSE, V3761=FALSE), "ព្យួរទុក (មិនមានទិន្នន័យ)", "ប្រកាសខុស (ព្យួរទុក)"))</f>
        <v/>
      </c>
      <c r="L3761" s="418" t="inlineStr"/>
      <c r="M3761" s="418" t="inlineStr"/>
      <c r="N3761" s="455" t="n"/>
      <c r="O3761" s="455">
        <f>IF(W3761&lt;0,AI3761,I3761)</f>
        <v/>
      </c>
      <c r="P3761" s="455">
        <f>I3761-O3761</f>
        <v/>
      </c>
      <c r="Q3761" s="418" t="n"/>
      <c r="R3761" s="418" t="inlineStr">
        <is>
          <t>59011302</t>
        </is>
      </c>
      <c r="S3761" s="418" t="inlineStr"/>
      <c r="T3761" s="418">
        <f>R3761=S3761</f>
        <v/>
      </c>
      <c r="U3761" s="418">
        <f>AND(MONTH(F3761)=MONTH(Y3761), YEAR(F3761)=YEAR(Y3761))</f>
        <v/>
      </c>
      <c r="V3761" s="418">
        <f>AND(AC3761&lt;&gt;"", 'Company information'!D$4&lt;&gt;"", RIGHT(SUBSTITUTE(AC3761,"-",""),9)=RIGHT(SUBSTITUTE('Company information'!D$4,"-",""),9))</f>
        <v/>
      </c>
      <c r="W3761" s="418">
        <f>AI3761-I3761</f>
        <v/>
      </c>
      <c r="X3761" s="455" t="n"/>
      <c r="Y3761" s="417" t="n"/>
      <c r="Z3761" s="418" t="n"/>
      <c r="AA3761" s="418" t="n"/>
      <c r="AB3761" s="418" t="n"/>
      <c r="AC3761" s="418" t="n"/>
      <c r="AD3761" s="418" t="n"/>
      <c r="AE3761" s="455" t="n"/>
      <c r="AF3761" s="455" t="n"/>
      <c r="AG3761" s="455" t="n"/>
      <c r="AH3761" s="455" t="n"/>
      <c r="AI3761" s="455" t="n"/>
      <c r="AJ3761" s="455" t="n"/>
      <c r="AK3761" s="455" t="n"/>
      <c r="AL3761" s="455" t="n"/>
      <c r="AM3761" s="455" t="n"/>
      <c r="AN3761" s="455" t="n"/>
      <c r="AO3761" s="455" t="n"/>
      <c r="AP3761" s="455" t="n"/>
      <c r="AQ3761" s="455" t="n"/>
      <c r="AR3761" s="418" t="n"/>
      <c r="AS3761" s="418" t="n"/>
      <c r="AT3761" s="418" t="n"/>
    </row>
    <row r="3762">
      <c r="A3762" s="417" t="n">
        <v>3753</v>
      </c>
      <c r="B3762" s="418" t="inlineStr">
        <is>
          <t>Service Fee</t>
        </is>
      </c>
      <c r="C3762" s="418" t="inlineStr">
        <is>
          <t>ប្យួរ៉ូ វេរីតាស (ខេមបូឌា) លីមីធីត</t>
        </is>
      </c>
      <c r="D3762" s="418" t="inlineStr">
        <is>
          <t>L001-107024462</t>
        </is>
      </c>
      <c r="E3762" s="418" t="inlineStr">
        <is>
          <t>59011319</t>
        </is>
      </c>
      <c r="F3762" s="419" t="n">
        <v>44517</v>
      </c>
      <c r="G3762" s="420" t="n">
        <v>110202</v>
      </c>
      <c r="H3762" s="418" t="n"/>
      <c r="I3762" s="455" t="n">
        <v>110202</v>
      </c>
      <c r="J3762" s="418">
        <f>IF(L3762&lt;&gt;"",L3762,K3762)</f>
        <v/>
      </c>
      <c r="K3762" s="418">
        <f>IF(AND(T3762=TRUE, U3762=TRUE, V3762=TRUE), IF(W3762&lt;-0.05, "អនុញ្ញាត (អ្នកផ្គត់ផ្គង់ប្រកាសខ្វះ)", "បានប្រកាស (អនុញ្ញាត)"), IF(AND(T3762=FALSE, U3762=FALSE, V3762=FALSE), "ព្យួរទុក (មិនមានទិន្នន័យ)", "ប្រកាសខុស (ព្យួរទុក)"))</f>
        <v/>
      </c>
      <c r="L3762" s="418" t="inlineStr"/>
      <c r="M3762" s="418" t="inlineStr"/>
      <c r="N3762" s="455" t="n"/>
      <c r="O3762" s="455">
        <f>IF(W3762&lt;0,AI3762,I3762)</f>
        <v/>
      </c>
      <c r="P3762" s="455">
        <f>I3762-O3762</f>
        <v/>
      </c>
      <c r="Q3762" s="418" t="n"/>
      <c r="R3762" s="418" t="inlineStr">
        <is>
          <t>59011319</t>
        </is>
      </c>
      <c r="S3762" s="418" t="inlineStr"/>
      <c r="T3762" s="418">
        <f>R3762=S3762</f>
        <v/>
      </c>
      <c r="U3762" s="418">
        <f>AND(MONTH(F3762)=MONTH(Y3762), YEAR(F3762)=YEAR(Y3762))</f>
        <v/>
      </c>
      <c r="V3762" s="418">
        <f>AND(AC3762&lt;&gt;"", 'Company information'!D$4&lt;&gt;"", RIGHT(SUBSTITUTE(AC3762,"-",""),9)=RIGHT(SUBSTITUTE('Company information'!D$4,"-",""),9))</f>
        <v/>
      </c>
      <c r="W3762" s="418">
        <f>AI3762-I3762</f>
        <v/>
      </c>
      <c r="X3762" s="455" t="n"/>
      <c r="Y3762" s="417" t="n"/>
      <c r="Z3762" s="418" t="n"/>
      <c r="AA3762" s="418" t="n"/>
      <c r="AB3762" s="418" t="n"/>
      <c r="AC3762" s="418" t="n"/>
      <c r="AD3762" s="418" t="n"/>
      <c r="AE3762" s="455" t="n"/>
      <c r="AF3762" s="455" t="n"/>
      <c r="AG3762" s="455" t="n"/>
      <c r="AH3762" s="455" t="n"/>
      <c r="AI3762" s="455" t="n"/>
      <c r="AJ3762" s="455" t="n"/>
      <c r="AK3762" s="455" t="n"/>
      <c r="AL3762" s="455" t="n"/>
      <c r="AM3762" s="455" t="n"/>
      <c r="AN3762" s="455" t="n"/>
      <c r="AO3762" s="455" t="n"/>
      <c r="AP3762" s="455" t="n"/>
      <c r="AQ3762" s="455" t="n"/>
      <c r="AR3762" s="418" t="n"/>
      <c r="AS3762" s="418" t="n"/>
      <c r="AT3762" s="418" t="n"/>
    </row>
    <row r="3763">
      <c r="A3763" s="417" t="n">
        <v>3754</v>
      </c>
      <c r="B3763" s="418" t="inlineStr">
        <is>
          <t>Service Fee</t>
        </is>
      </c>
      <c r="C3763" s="418" t="inlineStr">
        <is>
          <t>ប្យួរ៉ូ វេរីតាស (ខេមបូឌា) លីមីធីត</t>
        </is>
      </c>
      <c r="D3763" s="418" t="inlineStr">
        <is>
          <t>L001-107024462</t>
        </is>
      </c>
      <c r="E3763" s="418" t="inlineStr">
        <is>
          <t>59011324</t>
        </is>
      </c>
      <c r="F3763" s="419" t="n">
        <v>44518</v>
      </c>
      <c r="G3763" s="420" t="n">
        <v>55157</v>
      </c>
      <c r="H3763" s="418" t="n"/>
      <c r="I3763" s="455" t="n">
        <v>55157</v>
      </c>
      <c r="J3763" s="418">
        <f>IF(L3763&lt;&gt;"",L3763,K3763)</f>
        <v/>
      </c>
      <c r="K3763" s="418">
        <f>IF(AND(T3763=TRUE, U3763=TRUE, V3763=TRUE), IF(W3763&lt;-0.05, "អនុញ្ញាត (អ្នកផ្គត់ផ្គង់ប្រកាសខ្វះ)", "បានប្រកាស (អនុញ្ញាត)"), IF(AND(T3763=FALSE, U3763=FALSE, V3763=FALSE), "ព្យួរទុក (មិនមានទិន្នន័យ)", "ប្រកាសខុស (ព្យួរទុក)"))</f>
        <v/>
      </c>
      <c r="L3763" s="418" t="inlineStr"/>
      <c r="M3763" s="418" t="inlineStr"/>
      <c r="N3763" s="455" t="n"/>
      <c r="O3763" s="455">
        <f>IF(W3763&lt;0,AI3763,I3763)</f>
        <v/>
      </c>
      <c r="P3763" s="455">
        <f>I3763-O3763</f>
        <v/>
      </c>
      <c r="Q3763" s="418" t="n"/>
      <c r="R3763" s="418" t="inlineStr">
        <is>
          <t>59011324</t>
        </is>
      </c>
      <c r="S3763" s="418" t="inlineStr"/>
      <c r="T3763" s="418">
        <f>R3763=S3763</f>
        <v/>
      </c>
      <c r="U3763" s="418">
        <f>AND(MONTH(F3763)=MONTH(Y3763), YEAR(F3763)=YEAR(Y3763))</f>
        <v/>
      </c>
      <c r="V3763" s="418">
        <f>AND(AC3763&lt;&gt;"", 'Company information'!D$4&lt;&gt;"", RIGHT(SUBSTITUTE(AC3763,"-",""),9)=RIGHT(SUBSTITUTE('Company information'!D$4,"-",""),9))</f>
        <v/>
      </c>
      <c r="W3763" s="418">
        <f>AI3763-I3763</f>
        <v/>
      </c>
      <c r="X3763" s="455" t="n"/>
      <c r="Y3763" s="417" t="n"/>
      <c r="Z3763" s="418" t="n"/>
      <c r="AA3763" s="418" t="n"/>
      <c r="AB3763" s="418" t="n"/>
      <c r="AC3763" s="418" t="n"/>
      <c r="AD3763" s="418" t="n"/>
      <c r="AE3763" s="455" t="n"/>
      <c r="AF3763" s="455" t="n"/>
      <c r="AG3763" s="455" t="n"/>
      <c r="AH3763" s="455" t="n"/>
      <c r="AI3763" s="455" t="n"/>
      <c r="AJ3763" s="455" t="n"/>
      <c r="AK3763" s="455" t="n"/>
      <c r="AL3763" s="455" t="n"/>
      <c r="AM3763" s="455" t="n"/>
      <c r="AN3763" s="455" t="n"/>
      <c r="AO3763" s="455" t="n"/>
      <c r="AP3763" s="455" t="n"/>
      <c r="AQ3763" s="455" t="n"/>
      <c r="AR3763" s="418" t="n"/>
      <c r="AS3763" s="418" t="n"/>
      <c r="AT3763" s="418" t="n"/>
    </row>
    <row r="3764">
      <c r="A3764" s="417" t="n">
        <v>3755</v>
      </c>
      <c r="B3764" s="418" t="inlineStr">
        <is>
          <t>Service Fee</t>
        </is>
      </c>
      <c r="C3764" s="418" t="inlineStr">
        <is>
          <t>ប្យួរ៉ូ វេរីតាស (ខេមបូឌា) លីមីធីត</t>
        </is>
      </c>
      <c r="D3764" s="418" t="inlineStr">
        <is>
          <t>L001-107024462</t>
        </is>
      </c>
      <c r="E3764" s="418" t="inlineStr">
        <is>
          <t>59011246</t>
        </is>
      </c>
      <c r="F3764" s="419" t="n">
        <v>44327</v>
      </c>
      <c r="G3764" s="420" t="n">
        <v>55157</v>
      </c>
      <c r="H3764" s="418" t="n"/>
      <c r="I3764" s="455" t="n">
        <v>55157</v>
      </c>
      <c r="J3764" s="418">
        <f>IF(L3764&lt;&gt;"",L3764,K3764)</f>
        <v/>
      </c>
      <c r="K3764" s="418">
        <f>IF(AND(T3764=TRUE, U3764=TRUE, V3764=TRUE), IF(W3764&lt;-0.05, "អនុញ្ញាត (អ្នកផ្គត់ផ្គង់ប្រកាសខ្វះ)", "បានប្រកាស (អនុញ្ញាត)"), IF(AND(T3764=FALSE, U3764=FALSE, V3764=FALSE), "ព្យួរទុក (មិនមានទិន្នន័យ)", "ប្រកាសខុស (ព្យួរទុក)"))</f>
        <v/>
      </c>
      <c r="L3764" s="418" t="inlineStr"/>
      <c r="M3764" s="418" t="inlineStr"/>
      <c r="N3764" s="455" t="n"/>
      <c r="O3764" s="455">
        <f>IF(W3764&lt;0,AI3764,I3764)</f>
        <v/>
      </c>
      <c r="P3764" s="455">
        <f>I3764-O3764</f>
        <v/>
      </c>
      <c r="Q3764" s="418" t="n"/>
      <c r="R3764" s="418" t="inlineStr">
        <is>
          <t>59011246</t>
        </is>
      </c>
      <c r="S3764" s="418" t="inlineStr"/>
      <c r="T3764" s="418">
        <f>R3764=S3764</f>
        <v/>
      </c>
      <c r="U3764" s="418">
        <f>AND(MONTH(F3764)=MONTH(Y3764), YEAR(F3764)=YEAR(Y3764))</f>
        <v/>
      </c>
      <c r="V3764" s="418">
        <f>AND(AC3764&lt;&gt;"", 'Company information'!D$4&lt;&gt;"", RIGHT(SUBSTITUTE(AC3764,"-",""),9)=RIGHT(SUBSTITUTE('Company information'!D$4,"-",""),9))</f>
        <v/>
      </c>
      <c r="W3764" s="418">
        <f>AI3764-I3764</f>
        <v/>
      </c>
      <c r="X3764" s="455" t="n"/>
      <c r="Y3764" s="417" t="n"/>
      <c r="Z3764" s="418" t="n"/>
      <c r="AA3764" s="418" t="n"/>
      <c r="AB3764" s="418" t="n"/>
      <c r="AC3764" s="418" t="n"/>
      <c r="AD3764" s="418" t="n"/>
      <c r="AE3764" s="455" t="n"/>
      <c r="AF3764" s="455" t="n"/>
      <c r="AG3764" s="455" t="n"/>
      <c r="AH3764" s="455" t="n"/>
      <c r="AI3764" s="455" t="n"/>
      <c r="AJ3764" s="455" t="n"/>
      <c r="AK3764" s="455" t="n"/>
      <c r="AL3764" s="455" t="n"/>
      <c r="AM3764" s="455" t="n"/>
      <c r="AN3764" s="455" t="n"/>
      <c r="AO3764" s="455" t="n"/>
      <c r="AP3764" s="455" t="n"/>
      <c r="AQ3764" s="455" t="n"/>
      <c r="AR3764" s="418" t="n"/>
      <c r="AS3764" s="418" t="n"/>
      <c r="AT3764" s="418" t="n"/>
    </row>
    <row r="3765">
      <c r="A3765" s="417" t="n">
        <v>3756</v>
      </c>
      <c r="B3765" s="418" t="inlineStr">
        <is>
          <t>Service Fee</t>
        </is>
      </c>
      <c r="C3765" s="418" t="inlineStr">
        <is>
          <t>ប្យួរ៉ូ វេរីតាស (ខេមបូឌា) លីមីធីត</t>
        </is>
      </c>
      <c r="D3765" s="418" t="inlineStr">
        <is>
          <t>L001-107024462</t>
        </is>
      </c>
      <c r="E3765" s="418" t="inlineStr">
        <is>
          <t>59011256</t>
        </is>
      </c>
      <c r="F3765" s="419" t="n">
        <v>44358</v>
      </c>
      <c r="G3765" s="420" t="n">
        <v>165468</v>
      </c>
      <c r="H3765" s="418" t="n"/>
      <c r="I3765" s="455" t="n">
        <v>165468</v>
      </c>
      <c r="J3765" s="418">
        <f>IF(L3765&lt;&gt;"",L3765,K3765)</f>
        <v/>
      </c>
      <c r="K3765" s="418">
        <f>IF(AND(T3765=TRUE, U3765=TRUE, V3765=TRUE), IF(W3765&lt;-0.05, "អនុញ្ញាត (អ្នកផ្គត់ផ្គង់ប្រកាសខ្វះ)", "បានប្រកាស (អនុញ្ញាត)"), IF(AND(T3765=FALSE, U3765=FALSE, V3765=FALSE), "ព្យួរទុក (មិនមានទិន្នន័យ)", "ប្រកាសខុស (ព្យួរទុក)"))</f>
        <v/>
      </c>
      <c r="L3765" s="418" t="inlineStr"/>
      <c r="M3765" s="418" t="inlineStr"/>
      <c r="N3765" s="455" t="n"/>
      <c r="O3765" s="455">
        <f>IF(W3765&lt;0,AI3765,I3765)</f>
        <v/>
      </c>
      <c r="P3765" s="455">
        <f>I3765-O3765</f>
        <v/>
      </c>
      <c r="Q3765" s="418" t="n"/>
      <c r="R3765" s="418" t="inlineStr">
        <is>
          <t>59011256</t>
        </is>
      </c>
      <c r="S3765" s="418" t="inlineStr"/>
      <c r="T3765" s="418">
        <f>R3765=S3765</f>
        <v/>
      </c>
      <c r="U3765" s="418">
        <f>AND(MONTH(F3765)=MONTH(Y3765), YEAR(F3765)=YEAR(Y3765))</f>
        <v/>
      </c>
      <c r="V3765" s="418">
        <f>AND(AC3765&lt;&gt;"", 'Company information'!D$4&lt;&gt;"", RIGHT(SUBSTITUTE(AC3765,"-",""),9)=RIGHT(SUBSTITUTE('Company information'!D$4,"-",""),9))</f>
        <v/>
      </c>
      <c r="W3765" s="418">
        <f>AI3765-I3765</f>
        <v/>
      </c>
      <c r="X3765" s="455" t="n"/>
      <c r="Y3765" s="417" t="n"/>
      <c r="Z3765" s="418" t="n"/>
      <c r="AA3765" s="418" t="n"/>
      <c r="AB3765" s="418" t="n"/>
      <c r="AC3765" s="418" t="n"/>
      <c r="AD3765" s="418" t="n"/>
      <c r="AE3765" s="455" t="n"/>
      <c r="AF3765" s="455" t="n"/>
      <c r="AG3765" s="455" t="n"/>
      <c r="AH3765" s="455" t="n"/>
      <c r="AI3765" s="455" t="n"/>
      <c r="AJ3765" s="455" t="n"/>
      <c r="AK3765" s="455" t="n"/>
      <c r="AL3765" s="455" t="n"/>
      <c r="AM3765" s="455" t="n"/>
      <c r="AN3765" s="455" t="n"/>
      <c r="AO3765" s="455" t="n"/>
      <c r="AP3765" s="455" t="n"/>
      <c r="AQ3765" s="455" t="n"/>
      <c r="AR3765" s="418" t="n"/>
      <c r="AS3765" s="418" t="n"/>
      <c r="AT3765" s="418" t="n"/>
    </row>
    <row r="3766">
      <c r="A3766" s="417" t="n">
        <v>3757</v>
      </c>
      <c r="B3766" s="418" t="inlineStr">
        <is>
          <t>Service Fee</t>
        </is>
      </c>
      <c r="C3766" s="418" t="inlineStr">
        <is>
          <t>ប្យួរ៉ូ វេរីតាស (ខេមបូឌា) លីមីធីត</t>
        </is>
      </c>
      <c r="D3766" s="418" t="inlineStr">
        <is>
          <t>L001-107024462</t>
        </is>
      </c>
      <c r="E3766" s="418" t="inlineStr">
        <is>
          <t>59011290</t>
        </is>
      </c>
      <c r="F3766" s="419" t="n">
        <v>44541</v>
      </c>
      <c r="G3766" s="420" t="n">
        <v>110256</v>
      </c>
      <c r="H3766" s="418" t="n"/>
      <c r="I3766" s="455" t="n">
        <v>110256</v>
      </c>
      <c r="J3766" s="418">
        <f>IF(L3766&lt;&gt;"",L3766,K3766)</f>
        <v/>
      </c>
      <c r="K3766" s="418">
        <f>IF(AND(T3766=TRUE, U3766=TRUE, V3766=TRUE), IF(W3766&lt;-0.05, "អនុញ្ញាត (អ្នកផ្គត់ផ្គង់ប្រកាសខ្វះ)", "បានប្រកាស (អនុញ្ញាត)"), IF(AND(T3766=FALSE, U3766=FALSE, V3766=FALSE), "ព្យួរទុក (មិនមានទិន្នន័យ)", "ប្រកាសខុស (ព្យួរទុក)"))</f>
        <v/>
      </c>
      <c r="L3766" s="418" t="inlineStr"/>
      <c r="M3766" s="418" t="inlineStr"/>
      <c r="N3766" s="455" t="n"/>
      <c r="O3766" s="455">
        <f>IF(W3766&lt;0,AI3766,I3766)</f>
        <v/>
      </c>
      <c r="P3766" s="455">
        <f>I3766-O3766</f>
        <v/>
      </c>
      <c r="Q3766" s="418" t="n"/>
      <c r="R3766" s="418" t="inlineStr">
        <is>
          <t>59011290</t>
        </is>
      </c>
      <c r="S3766" s="418" t="inlineStr"/>
      <c r="T3766" s="418">
        <f>R3766=S3766</f>
        <v/>
      </c>
      <c r="U3766" s="418">
        <f>AND(MONTH(F3766)=MONTH(Y3766), YEAR(F3766)=YEAR(Y3766))</f>
        <v/>
      </c>
      <c r="V3766" s="418">
        <f>AND(AC3766&lt;&gt;"", 'Company information'!D$4&lt;&gt;"", RIGHT(SUBSTITUTE(AC3766,"-",""),9)=RIGHT(SUBSTITUTE('Company information'!D$4,"-",""),9))</f>
        <v/>
      </c>
      <c r="W3766" s="418">
        <f>AI3766-I3766</f>
        <v/>
      </c>
      <c r="X3766" s="455" t="n"/>
      <c r="Y3766" s="417" t="n"/>
      <c r="Z3766" s="418" t="n"/>
      <c r="AA3766" s="418" t="n"/>
      <c r="AB3766" s="418" t="n"/>
      <c r="AC3766" s="418" t="n"/>
      <c r="AD3766" s="418" t="n"/>
      <c r="AE3766" s="455" t="n"/>
      <c r="AF3766" s="455" t="n"/>
      <c r="AG3766" s="455" t="n"/>
      <c r="AH3766" s="455" t="n"/>
      <c r="AI3766" s="455" t="n"/>
      <c r="AJ3766" s="455" t="n"/>
      <c r="AK3766" s="455" t="n"/>
      <c r="AL3766" s="455" t="n"/>
      <c r="AM3766" s="455" t="n"/>
      <c r="AN3766" s="455" t="n"/>
      <c r="AO3766" s="455" t="n"/>
      <c r="AP3766" s="455" t="n"/>
      <c r="AQ3766" s="455" t="n"/>
      <c r="AR3766" s="418" t="n"/>
      <c r="AS3766" s="418" t="n"/>
      <c r="AT3766" s="418" t="n"/>
    </row>
    <row r="3767">
      <c r="A3767" s="417" t="n">
        <v>3758</v>
      </c>
      <c r="B3767" s="418" t="inlineStr">
        <is>
          <t>Service Fee</t>
        </is>
      </c>
      <c r="C3767" s="418" t="inlineStr">
        <is>
          <t>ប្យួរ៉ូ វេរីតាស (ខេមបូឌា) លីមីធីត</t>
        </is>
      </c>
      <c r="D3767" s="418" t="inlineStr">
        <is>
          <t>L001-107024462</t>
        </is>
      </c>
      <c r="E3767" s="418" t="inlineStr">
        <is>
          <t>59011225</t>
        </is>
      </c>
      <c r="F3767" s="419" t="n">
        <v>44238</v>
      </c>
      <c r="G3767" s="420" t="n">
        <v>55103</v>
      </c>
      <c r="H3767" s="418" t="n"/>
      <c r="I3767" s="455" t="n">
        <v>55103</v>
      </c>
      <c r="J3767" s="418">
        <f>IF(L3767&lt;&gt;"",L3767,K3767)</f>
        <v/>
      </c>
      <c r="K3767" s="418">
        <f>IF(AND(T3767=TRUE, U3767=TRUE, V3767=TRUE), IF(W3767&lt;-0.05, "អនុញ្ញាត (អ្នកផ្គត់ផ្គង់ប្រកាសខ្វះ)", "បានប្រកាស (អនុញ្ញាត)"), IF(AND(T3767=FALSE, U3767=FALSE, V3767=FALSE), "ព្យួរទុក (មិនមានទិន្នន័យ)", "ប្រកាសខុស (ព្យួរទុក)"))</f>
        <v/>
      </c>
      <c r="L3767" s="418" t="inlineStr"/>
      <c r="M3767" s="418" t="inlineStr"/>
      <c r="N3767" s="455" t="n"/>
      <c r="O3767" s="455">
        <f>IF(W3767&lt;0,AI3767,I3767)</f>
        <v/>
      </c>
      <c r="P3767" s="455">
        <f>I3767-O3767</f>
        <v/>
      </c>
      <c r="Q3767" s="418" t="n"/>
      <c r="R3767" s="418" t="inlineStr">
        <is>
          <t>59011225</t>
        </is>
      </c>
      <c r="S3767" s="418" t="inlineStr"/>
      <c r="T3767" s="418">
        <f>R3767=S3767</f>
        <v/>
      </c>
      <c r="U3767" s="418">
        <f>AND(MONTH(F3767)=MONTH(Y3767), YEAR(F3767)=YEAR(Y3767))</f>
        <v/>
      </c>
      <c r="V3767" s="418">
        <f>AND(AC3767&lt;&gt;"", 'Company information'!D$4&lt;&gt;"", RIGHT(SUBSTITUTE(AC3767,"-",""),9)=RIGHT(SUBSTITUTE('Company information'!D$4,"-",""),9))</f>
        <v/>
      </c>
      <c r="W3767" s="418">
        <f>AI3767-I3767</f>
        <v/>
      </c>
      <c r="X3767" s="455" t="n"/>
      <c r="Y3767" s="417" t="n"/>
      <c r="Z3767" s="418" t="n"/>
      <c r="AA3767" s="418" t="n"/>
      <c r="AB3767" s="418" t="n"/>
      <c r="AC3767" s="418" t="n"/>
      <c r="AD3767" s="418" t="n"/>
      <c r="AE3767" s="455" t="n"/>
      <c r="AF3767" s="455" t="n"/>
      <c r="AG3767" s="455" t="n"/>
      <c r="AH3767" s="455" t="n"/>
      <c r="AI3767" s="455" t="n"/>
      <c r="AJ3767" s="455" t="n"/>
      <c r="AK3767" s="455" t="n"/>
      <c r="AL3767" s="455" t="n"/>
      <c r="AM3767" s="455" t="n"/>
      <c r="AN3767" s="455" t="n"/>
      <c r="AO3767" s="455" t="n"/>
      <c r="AP3767" s="455" t="n"/>
      <c r="AQ3767" s="455" t="n"/>
      <c r="AR3767" s="418" t="n"/>
      <c r="AS3767" s="418" t="n"/>
      <c r="AT3767" s="418" t="n"/>
    </row>
    <row r="3768">
      <c r="A3768" s="417" t="n">
        <v>3759</v>
      </c>
      <c r="B3768" s="418" t="inlineStr">
        <is>
          <t>KHCIC</t>
        </is>
      </c>
      <c r="C3768" s="418" t="inlineStr">
        <is>
          <t>អេសអាយធីស៊ី ខិនថេនើរ ឡាញ (ខេមបូឌា)</t>
        </is>
      </c>
      <c r="D3768" s="418" t="inlineStr">
        <is>
          <t>L001-107035863</t>
        </is>
      </c>
      <c r="E3768" s="418" t="inlineStr">
        <is>
          <t>SITC2021-018129</t>
        </is>
      </c>
      <c r="F3768" s="419" t="n">
        <v>44207</v>
      </c>
      <c r="G3768" s="420" t="n">
        <v>430123</v>
      </c>
      <c r="H3768" s="418" t="n"/>
      <c r="I3768" s="455" t="n">
        <v>430123</v>
      </c>
      <c r="J3768" s="418">
        <f>IF(L3768&lt;&gt;"",L3768,K3768)</f>
        <v/>
      </c>
      <c r="K3768" s="418">
        <f>IF(AND(T3768=TRUE, U3768=TRUE, V3768=TRUE), IF(W3768&lt;-0.05, "អនុញ្ញាត (អ្នកផ្គត់ផ្គង់ប្រកាសខ្វះ)", "បានប្រកាស (អនុញ្ញាត)"), IF(AND(T3768=FALSE, U3768=FALSE, V3768=FALSE), "ព្យួរទុក (មិនមានទិន្នន័យ)", "ប្រកាសខុស (ព្យួរទុក)"))</f>
        <v/>
      </c>
      <c r="L3768" s="418" t="inlineStr"/>
      <c r="M3768" s="418" t="inlineStr"/>
      <c r="N3768" s="455" t="n"/>
      <c r="O3768" s="455">
        <f>IF(W3768&lt;0,AI3768,I3768)</f>
        <v/>
      </c>
      <c r="P3768" s="455">
        <f>I3768-O3768</f>
        <v/>
      </c>
      <c r="Q3768" s="418" t="n"/>
      <c r="R3768" s="418" t="inlineStr">
        <is>
          <t>SITC2021-018129</t>
        </is>
      </c>
      <c r="S3768" s="418" t="inlineStr"/>
      <c r="T3768" s="418">
        <f>R3768=S3768</f>
        <v/>
      </c>
      <c r="U3768" s="418">
        <f>AND(MONTH(F3768)=MONTH(Y3768), YEAR(F3768)=YEAR(Y3768))</f>
        <v/>
      </c>
      <c r="V3768" s="418">
        <f>AND(AC3768&lt;&gt;"", 'Company information'!D$4&lt;&gt;"", RIGHT(SUBSTITUTE(AC3768,"-",""),9)=RIGHT(SUBSTITUTE('Company information'!D$4,"-",""),9))</f>
        <v/>
      </c>
      <c r="W3768" s="418">
        <f>AI3768-I3768</f>
        <v/>
      </c>
      <c r="X3768" s="455" t="n"/>
      <c r="Y3768" s="417" t="n"/>
      <c r="Z3768" s="418" t="n"/>
      <c r="AA3768" s="418" t="n"/>
      <c r="AB3768" s="418" t="n"/>
      <c r="AC3768" s="418" t="n"/>
      <c r="AD3768" s="418" t="n"/>
      <c r="AE3768" s="455" t="n"/>
      <c r="AF3768" s="455" t="n"/>
      <c r="AG3768" s="455" t="n"/>
      <c r="AH3768" s="455" t="n"/>
      <c r="AI3768" s="455" t="n"/>
      <c r="AJ3768" s="455" t="n"/>
      <c r="AK3768" s="455" t="n"/>
      <c r="AL3768" s="455" t="n"/>
      <c r="AM3768" s="455" t="n"/>
      <c r="AN3768" s="455" t="n"/>
      <c r="AO3768" s="455" t="n"/>
      <c r="AP3768" s="455" t="n"/>
      <c r="AQ3768" s="455" t="n"/>
      <c r="AR3768" s="418" t="n"/>
      <c r="AS3768" s="418" t="n"/>
      <c r="AT3768" s="418" t="n"/>
    </row>
    <row r="3769">
      <c r="A3769" s="417" t="n">
        <v>3760</v>
      </c>
      <c r="B3769" s="418" t="inlineStr">
        <is>
          <t>Trucking fee</t>
        </is>
      </c>
      <c r="C3769" s="418" t="inlineStr">
        <is>
          <t>អ៊ែរ៉ូ ស៊ីបភីង អេជេនស៊ី</t>
        </is>
      </c>
      <c r="D3769" s="418" t="inlineStr">
        <is>
          <t>K004-901635903</t>
        </is>
      </c>
      <c r="E3769" s="418" t="inlineStr">
        <is>
          <t>IKPSA2021531909</t>
        </is>
      </c>
      <c r="F3769" s="419" t="n">
        <v>44207</v>
      </c>
      <c r="G3769" s="420" t="n">
        <v>114240</v>
      </c>
      <c r="H3769" s="418" t="n"/>
      <c r="I3769" s="455" t="n">
        <v>114240</v>
      </c>
      <c r="J3769" s="418">
        <f>IF(L3769&lt;&gt;"",L3769,K3769)</f>
        <v/>
      </c>
      <c r="K3769" s="418">
        <f>IF(AND(T3769=TRUE, U3769=TRUE, V3769=TRUE), IF(W3769&lt;-0.05, "អនុញ្ញាត (អ្នកផ្គត់ផ្គង់ប្រកាសខ្វះ)", "បានប្រកាស (អនុញ្ញាត)"), IF(AND(T3769=FALSE, U3769=FALSE, V3769=FALSE), "ព្យួរទុក (មិនមានទិន្នន័យ)", "ប្រកាសខុស (ព្យួរទុក)"))</f>
        <v/>
      </c>
      <c r="L3769" s="418" t="inlineStr"/>
      <c r="M3769" s="418" t="inlineStr"/>
      <c r="N3769" s="455" t="n"/>
      <c r="O3769" s="455">
        <f>IF(W3769&lt;0,AI3769,I3769)</f>
        <v/>
      </c>
      <c r="P3769" s="455">
        <f>I3769-O3769</f>
        <v/>
      </c>
      <c r="Q3769" s="418" t="n"/>
      <c r="R3769" s="418" t="inlineStr">
        <is>
          <t>IKPSA2021531909</t>
        </is>
      </c>
      <c r="S3769" s="418" t="inlineStr"/>
      <c r="T3769" s="418">
        <f>R3769=S3769</f>
        <v/>
      </c>
      <c r="U3769" s="418">
        <f>AND(MONTH(F3769)=MONTH(Y3769), YEAR(F3769)=YEAR(Y3769))</f>
        <v/>
      </c>
      <c r="V3769" s="418">
        <f>AND(AC3769&lt;&gt;"", 'Company information'!D$4&lt;&gt;"", RIGHT(SUBSTITUTE(AC3769,"-",""),9)=RIGHT(SUBSTITUTE('Company information'!D$4,"-",""),9))</f>
        <v/>
      </c>
      <c r="W3769" s="418">
        <f>AI3769-I3769</f>
        <v/>
      </c>
      <c r="X3769" s="455" t="n"/>
      <c r="Y3769" s="417" t="n"/>
      <c r="Z3769" s="418" t="n"/>
      <c r="AA3769" s="418" t="n"/>
      <c r="AB3769" s="418" t="n"/>
      <c r="AC3769" s="418" t="n"/>
      <c r="AD3769" s="418" t="n"/>
      <c r="AE3769" s="455" t="n"/>
      <c r="AF3769" s="455" t="n"/>
      <c r="AG3769" s="455" t="n"/>
      <c r="AH3769" s="455" t="n"/>
      <c r="AI3769" s="455" t="n"/>
      <c r="AJ3769" s="455" t="n"/>
      <c r="AK3769" s="455" t="n"/>
      <c r="AL3769" s="455" t="n"/>
      <c r="AM3769" s="455" t="n"/>
      <c r="AN3769" s="455" t="n"/>
      <c r="AO3769" s="455" t="n"/>
      <c r="AP3769" s="455" t="n"/>
      <c r="AQ3769" s="455" t="n"/>
      <c r="AR3769" s="418" t="n"/>
      <c r="AS3769" s="418" t="n"/>
      <c r="AT3769" s="418" t="n"/>
    </row>
    <row r="3770">
      <c r="A3770" s="417" t="n">
        <v>3761</v>
      </c>
      <c r="B3770" s="418" t="inlineStr">
        <is>
          <t>Trucking fee</t>
        </is>
      </c>
      <c r="C3770" s="418" t="inlineStr">
        <is>
          <t>អ៊ែរ៉ូ ស៊ីបភីង អេជេនស៊ី</t>
        </is>
      </c>
      <c r="D3770" s="418" t="inlineStr">
        <is>
          <t>K004-901635903</t>
        </is>
      </c>
      <c r="E3770" s="418" t="inlineStr">
        <is>
          <t>IKPSA2021531908</t>
        </is>
      </c>
      <c r="F3770" s="419" t="n">
        <v>44207</v>
      </c>
      <c r="G3770" s="420" t="n">
        <v>97920</v>
      </c>
      <c r="H3770" s="418" t="n"/>
      <c r="I3770" s="455" t="n">
        <v>97920</v>
      </c>
      <c r="J3770" s="418">
        <f>IF(L3770&lt;&gt;"",L3770,K3770)</f>
        <v/>
      </c>
      <c r="K3770" s="418">
        <f>IF(AND(T3770=TRUE, U3770=TRUE, V3770=TRUE), IF(W3770&lt;-0.05, "អនុញ្ញាត (អ្នកផ្គត់ផ្គង់ប្រកាសខ្វះ)", "បានប្រកាស (អនុញ្ញាត)"), IF(AND(T3770=FALSE, U3770=FALSE, V3770=FALSE), "ព្យួរទុក (មិនមានទិន្នន័យ)", "ប្រកាសខុស (ព្យួរទុក)"))</f>
        <v/>
      </c>
      <c r="L3770" s="418" t="inlineStr"/>
      <c r="M3770" s="418" t="inlineStr"/>
      <c r="N3770" s="455" t="n"/>
      <c r="O3770" s="455">
        <f>IF(W3770&lt;0,AI3770,I3770)</f>
        <v/>
      </c>
      <c r="P3770" s="455">
        <f>I3770-O3770</f>
        <v/>
      </c>
      <c r="Q3770" s="418" t="n"/>
      <c r="R3770" s="418" t="inlineStr">
        <is>
          <t>IKPSA2021531908</t>
        </is>
      </c>
      <c r="S3770" s="418" t="inlineStr"/>
      <c r="T3770" s="418">
        <f>R3770=S3770</f>
        <v/>
      </c>
      <c r="U3770" s="418">
        <f>AND(MONTH(F3770)=MONTH(Y3770), YEAR(F3770)=YEAR(Y3770))</f>
        <v/>
      </c>
      <c r="V3770" s="418">
        <f>AND(AC3770&lt;&gt;"", 'Company information'!D$4&lt;&gt;"", RIGHT(SUBSTITUTE(AC3770,"-",""),9)=RIGHT(SUBSTITUTE('Company information'!D$4,"-",""),9))</f>
        <v/>
      </c>
      <c r="W3770" s="418">
        <f>AI3770-I3770</f>
        <v/>
      </c>
      <c r="X3770" s="455" t="n"/>
      <c r="Y3770" s="417" t="n"/>
      <c r="Z3770" s="418" t="n"/>
      <c r="AA3770" s="418" t="n"/>
      <c r="AB3770" s="418" t="n"/>
      <c r="AC3770" s="418" t="n"/>
      <c r="AD3770" s="418" t="n"/>
      <c r="AE3770" s="455" t="n"/>
      <c r="AF3770" s="455" t="n"/>
      <c r="AG3770" s="455" t="n"/>
      <c r="AH3770" s="455" t="n"/>
      <c r="AI3770" s="455" t="n"/>
      <c r="AJ3770" s="455" t="n"/>
      <c r="AK3770" s="455" t="n"/>
      <c r="AL3770" s="455" t="n"/>
      <c r="AM3770" s="455" t="n"/>
      <c r="AN3770" s="455" t="n"/>
      <c r="AO3770" s="455" t="n"/>
      <c r="AP3770" s="455" t="n"/>
      <c r="AQ3770" s="455" t="n"/>
      <c r="AR3770" s="418" t="n"/>
      <c r="AS3770" s="418" t="n"/>
      <c r="AT3770" s="418" t="n"/>
    </row>
    <row r="3771">
      <c r="A3771" s="417" t="n">
        <v>3762</v>
      </c>
      <c r="B3771" s="418" t="inlineStr">
        <is>
          <t>Trucking fee</t>
        </is>
      </c>
      <c r="C3771" s="418" t="inlineStr">
        <is>
          <t>អ៊ែរ៉ូ ស៊ីបភីង អេជេនស៊ី</t>
        </is>
      </c>
      <c r="D3771" s="418" t="inlineStr">
        <is>
          <t>K004-901635903</t>
        </is>
      </c>
      <c r="E3771" s="418" t="inlineStr">
        <is>
          <t>IKPSA2021531907</t>
        </is>
      </c>
      <c r="F3771" s="419" t="n">
        <v>44207</v>
      </c>
      <c r="G3771" s="420" t="n">
        <v>1855</v>
      </c>
      <c r="H3771" s="418" t="n"/>
      <c r="I3771" s="455" t="n">
        <v>1855</v>
      </c>
      <c r="J3771" s="418">
        <f>IF(L3771&lt;&gt;"",L3771,K3771)</f>
        <v/>
      </c>
      <c r="K3771" s="418">
        <f>IF(AND(T3771=TRUE, U3771=TRUE, V3771=TRUE), IF(W3771&lt;-0.05, "អនុញ្ញាត (អ្នកផ្គត់ផ្គង់ប្រកាសខ្វះ)", "បានប្រកាស (អនុញ្ញាត)"), IF(AND(T3771=FALSE, U3771=FALSE, V3771=FALSE), "ព្យួរទុក (មិនមានទិន្នន័យ)", "ប្រកាសខុស (ព្យួរទុក)"))</f>
        <v/>
      </c>
      <c r="L3771" s="418" t="inlineStr"/>
      <c r="M3771" s="418" t="inlineStr"/>
      <c r="N3771" s="455" t="n"/>
      <c r="O3771" s="455">
        <f>IF(W3771&lt;0,AI3771,I3771)</f>
        <v/>
      </c>
      <c r="P3771" s="455">
        <f>I3771-O3771</f>
        <v/>
      </c>
      <c r="Q3771" s="418" t="n"/>
      <c r="R3771" s="418" t="inlineStr">
        <is>
          <t>IKPSA2021531907</t>
        </is>
      </c>
      <c r="S3771" s="418" t="inlineStr"/>
      <c r="T3771" s="418">
        <f>R3771=S3771</f>
        <v/>
      </c>
      <c r="U3771" s="418">
        <f>AND(MONTH(F3771)=MONTH(Y3771), YEAR(F3771)=YEAR(Y3771))</f>
        <v/>
      </c>
      <c r="V3771" s="418">
        <f>AND(AC3771&lt;&gt;"", 'Company information'!D$4&lt;&gt;"", RIGHT(SUBSTITUTE(AC3771,"-",""),9)=RIGHT(SUBSTITUTE('Company information'!D$4,"-",""),9))</f>
        <v/>
      </c>
      <c r="W3771" s="418">
        <f>AI3771-I3771</f>
        <v/>
      </c>
      <c r="X3771" s="455" t="n"/>
      <c r="Y3771" s="417" t="n"/>
      <c r="Z3771" s="418" t="n"/>
      <c r="AA3771" s="418" t="n"/>
      <c r="AB3771" s="418" t="n"/>
      <c r="AC3771" s="418" t="n"/>
      <c r="AD3771" s="418" t="n"/>
      <c r="AE3771" s="455" t="n"/>
      <c r="AF3771" s="455" t="n"/>
      <c r="AG3771" s="455" t="n"/>
      <c r="AH3771" s="455" t="n"/>
      <c r="AI3771" s="455" t="n"/>
      <c r="AJ3771" s="455" t="n"/>
      <c r="AK3771" s="455" t="n"/>
      <c r="AL3771" s="455" t="n"/>
      <c r="AM3771" s="455" t="n"/>
      <c r="AN3771" s="455" t="n"/>
      <c r="AO3771" s="455" t="n"/>
      <c r="AP3771" s="455" t="n"/>
      <c r="AQ3771" s="455" t="n"/>
      <c r="AR3771" s="418" t="n"/>
      <c r="AS3771" s="418" t="n"/>
      <c r="AT3771" s="418" t="n"/>
    </row>
    <row r="3772">
      <c r="A3772" s="417" t="n">
        <v>3763</v>
      </c>
      <c r="B3772" s="418" t="inlineStr">
        <is>
          <t>Trucking import and handling fee</t>
        </is>
      </c>
      <c r="C3772" s="418" t="inlineStr">
        <is>
          <t>ហុង តុង អ៊ិនធើណេសិនណល ឡូជីស្ទីក ឯ.ក</t>
        </is>
      </c>
      <c r="D3772" s="418" t="inlineStr">
        <is>
          <t>K003-902006166</t>
        </is>
      </c>
      <c r="E3772" s="418" t="inlineStr">
        <is>
          <t>HT20210133</t>
        </is>
      </c>
      <c r="F3772" s="419" t="n">
        <v>44530</v>
      </c>
      <c r="G3772" s="420" t="n">
        <v>260416</v>
      </c>
      <c r="H3772" s="418" t="n"/>
      <c r="I3772" s="455" t="n">
        <v>260416</v>
      </c>
      <c r="J3772" s="418">
        <f>IF(L3772&lt;&gt;"",L3772,K3772)</f>
        <v/>
      </c>
      <c r="K3772" s="418">
        <f>IF(AND(T3772=TRUE, U3772=TRUE, V3772=TRUE), IF(W3772&lt;-0.05, "អនុញ្ញាត (អ្នកផ្គត់ផ្គង់ប្រកាសខ្វះ)", "បានប្រកាស (អនុញ្ញាត)"), IF(AND(T3772=FALSE, U3772=FALSE, V3772=FALSE), "ព្យួរទុក (មិនមានទិន្នន័យ)", "ប្រកាសខុស (ព្យួរទុក)"))</f>
        <v/>
      </c>
      <c r="L3772" s="418" t="inlineStr"/>
      <c r="M3772" s="418" t="inlineStr"/>
      <c r="N3772" s="455" t="n"/>
      <c r="O3772" s="455">
        <f>IF(W3772&lt;0,AI3772,I3772)</f>
        <v/>
      </c>
      <c r="P3772" s="455">
        <f>I3772-O3772</f>
        <v/>
      </c>
      <c r="Q3772" s="418" t="n"/>
      <c r="R3772" s="418" t="inlineStr">
        <is>
          <t>HT20210133</t>
        </is>
      </c>
      <c r="S3772" s="418" t="inlineStr"/>
      <c r="T3772" s="418">
        <f>R3772=S3772</f>
        <v/>
      </c>
      <c r="U3772" s="418">
        <f>AND(MONTH(F3772)=MONTH(Y3772), YEAR(F3772)=YEAR(Y3772))</f>
        <v/>
      </c>
      <c r="V3772" s="418">
        <f>AND(AC3772&lt;&gt;"", 'Company information'!D$4&lt;&gt;"", RIGHT(SUBSTITUTE(AC3772,"-",""),9)=RIGHT(SUBSTITUTE('Company information'!D$4,"-",""),9))</f>
        <v/>
      </c>
      <c r="W3772" s="418">
        <f>AI3772-I3772</f>
        <v/>
      </c>
      <c r="X3772" s="455" t="n"/>
      <c r="Y3772" s="417" t="n"/>
      <c r="Z3772" s="418" t="n"/>
      <c r="AA3772" s="418" t="n"/>
      <c r="AB3772" s="418" t="n"/>
      <c r="AC3772" s="418" t="n"/>
      <c r="AD3772" s="418" t="n"/>
      <c r="AE3772" s="455" t="n"/>
      <c r="AF3772" s="455" t="n"/>
      <c r="AG3772" s="455" t="n"/>
      <c r="AH3772" s="455" t="n"/>
      <c r="AI3772" s="455" t="n"/>
      <c r="AJ3772" s="455" t="n"/>
      <c r="AK3772" s="455" t="n"/>
      <c r="AL3772" s="455" t="n"/>
      <c r="AM3772" s="455" t="n"/>
      <c r="AN3772" s="455" t="n"/>
      <c r="AO3772" s="455" t="n"/>
      <c r="AP3772" s="455" t="n"/>
      <c r="AQ3772" s="455" t="n"/>
      <c r="AR3772" s="418" t="n"/>
      <c r="AS3772" s="418" t="n"/>
      <c r="AT3772" s="418" t="n"/>
    </row>
    <row r="3773">
      <c r="A3773" s="417" t="n">
        <v>3764</v>
      </c>
      <c r="B3773" s="418" t="inlineStr">
        <is>
          <t>Trucking import and handling fee</t>
        </is>
      </c>
      <c r="C3773" s="418" t="inlineStr">
        <is>
          <t>ហុង តុង អ៊ិនធើណេសិនណល ឡូជីស្ទីក ឯ.ក</t>
        </is>
      </c>
      <c r="D3773" s="418" t="inlineStr">
        <is>
          <t>K003-902006166</t>
        </is>
      </c>
      <c r="E3773" s="418" t="inlineStr">
        <is>
          <t>HT20210130</t>
        </is>
      </c>
      <c r="F3773" s="419" t="n">
        <v>44529</v>
      </c>
      <c r="G3773" s="420" t="n">
        <v>130208</v>
      </c>
      <c r="H3773" s="418" t="n"/>
      <c r="I3773" s="455" t="n">
        <v>130208</v>
      </c>
      <c r="J3773" s="418">
        <f>IF(L3773&lt;&gt;"",L3773,K3773)</f>
        <v/>
      </c>
      <c r="K3773" s="418">
        <f>IF(AND(T3773=TRUE, U3773=TRUE, V3773=TRUE), IF(W3773&lt;-0.05, "អនុញ្ញាត (អ្នកផ្គត់ផ្គង់ប្រកាសខ្វះ)", "បានប្រកាស (អនុញ្ញាត)"), IF(AND(T3773=FALSE, U3773=FALSE, V3773=FALSE), "ព្យួរទុក (មិនមានទិន្នន័យ)", "ប្រកាសខុស (ព្យួរទុក)"))</f>
        <v/>
      </c>
      <c r="L3773" s="418" t="inlineStr"/>
      <c r="M3773" s="418" t="inlineStr"/>
      <c r="N3773" s="455" t="n"/>
      <c r="O3773" s="455">
        <f>IF(W3773&lt;0,AI3773,I3773)</f>
        <v/>
      </c>
      <c r="P3773" s="455">
        <f>I3773-O3773</f>
        <v/>
      </c>
      <c r="Q3773" s="418" t="n"/>
      <c r="R3773" s="418" t="inlineStr">
        <is>
          <t>HT20210130</t>
        </is>
      </c>
      <c r="S3773" s="418" t="inlineStr"/>
      <c r="T3773" s="418">
        <f>R3773=S3773</f>
        <v/>
      </c>
      <c r="U3773" s="418">
        <f>AND(MONTH(F3773)=MONTH(Y3773), YEAR(F3773)=YEAR(Y3773))</f>
        <v/>
      </c>
      <c r="V3773" s="418">
        <f>AND(AC3773&lt;&gt;"", 'Company information'!D$4&lt;&gt;"", RIGHT(SUBSTITUTE(AC3773,"-",""),9)=RIGHT(SUBSTITUTE('Company information'!D$4,"-",""),9))</f>
        <v/>
      </c>
      <c r="W3773" s="418">
        <f>AI3773-I3773</f>
        <v/>
      </c>
      <c r="X3773" s="455" t="n"/>
      <c r="Y3773" s="417" t="n"/>
      <c r="Z3773" s="418" t="n"/>
      <c r="AA3773" s="418" t="n"/>
      <c r="AB3773" s="418" t="n"/>
      <c r="AC3773" s="418" t="n"/>
      <c r="AD3773" s="418" t="n"/>
      <c r="AE3773" s="455" t="n"/>
      <c r="AF3773" s="455" t="n"/>
      <c r="AG3773" s="455" t="n"/>
      <c r="AH3773" s="455" t="n"/>
      <c r="AI3773" s="455" t="n"/>
      <c r="AJ3773" s="455" t="n"/>
      <c r="AK3773" s="455" t="n"/>
      <c r="AL3773" s="455" t="n"/>
      <c r="AM3773" s="455" t="n"/>
      <c r="AN3773" s="455" t="n"/>
      <c r="AO3773" s="455" t="n"/>
      <c r="AP3773" s="455" t="n"/>
      <c r="AQ3773" s="455" t="n"/>
      <c r="AR3773" s="418" t="n"/>
      <c r="AS3773" s="418" t="n"/>
      <c r="AT3773" s="418" t="n"/>
    </row>
    <row r="3774">
      <c r="A3774" s="417" t="n">
        <v>3765</v>
      </c>
      <c r="B3774" s="418" t="inlineStr">
        <is>
          <t>Trucking import and handling fee</t>
        </is>
      </c>
      <c r="C3774" s="418" t="inlineStr">
        <is>
          <t>ហុង តុង អ៊ិនធើណេសិនណល ឡូជីស្ទីក ឯ.ក</t>
        </is>
      </c>
      <c r="D3774" s="418" t="inlineStr">
        <is>
          <t>K003-902006166</t>
        </is>
      </c>
      <c r="E3774" s="418" t="inlineStr">
        <is>
          <t>HT20210129</t>
        </is>
      </c>
      <c r="F3774" s="419" t="n">
        <v>44529</v>
      </c>
      <c r="G3774" s="420" t="n">
        <v>28483</v>
      </c>
      <c r="H3774" s="418" t="n"/>
      <c r="I3774" s="455" t="n">
        <v>28483</v>
      </c>
      <c r="J3774" s="418">
        <f>IF(L3774&lt;&gt;"",L3774,K3774)</f>
        <v/>
      </c>
      <c r="K3774" s="418">
        <f>IF(AND(T3774=TRUE, U3774=TRUE, V3774=TRUE), IF(W3774&lt;-0.05, "អនុញ្ញាត (អ្នកផ្គត់ផ្គង់ប្រកាសខ្វះ)", "បានប្រកាស (អនុញ្ញាត)"), IF(AND(T3774=FALSE, U3774=FALSE, V3774=FALSE), "ព្យួរទុក (មិនមានទិន្នន័យ)", "ប្រកាសខុស (ព្យួរទុក)"))</f>
        <v/>
      </c>
      <c r="L3774" s="418" t="inlineStr"/>
      <c r="M3774" s="418" t="inlineStr"/>
      <c r="N3774" s="455" t="n"/>
      <c r="O3774" s="455">
        <f>IF(W3774&lt;0,AI3774,I3774)</f>
        <v/>
      </c>
      <c r="P3774" s="455">
        <f>I3774-O3774</f>
        <v/>
      </c>
      <c r="Q3774" s="418" t="n"/>
      <c r="R3774" s="418" t="inlineStr">
        <is>
          <t>HT20210129</t>
        </is>
      </c>
      <c r="S3774" s="418" t="inlineStr"/>
      <c r="T3774" s="418">
        <f>R3774=S3774</f>
        <v/>
      </c>
      <c r="U3774" s="418">
        <f>AND(MONTH(F3774)=MONTH(Y3774), YEAR(F3774)=YEAR(Y3774))</f>
        <v/>
      </c>
      <c r="V3774" s="418">
        <f>AND(AC3774&lt;&gt;"", 'Company information'!D$4&lt;&gt;"", RIGHT(SUBSTITUTE(AC3774,"-",""),9)=RIGHT(SUBSTITUTE('Company information'!D$4,"-",""),9))</f>
        <v/>
      </c>
      <c r="W3774" s="418">
        <f>AI3774-I3774</f>
        <v/>
      </c>
      <c r="X3774" s="455" t="n"/>
      <c r="Y3774" s="417" t="n"/>
      <c r="Z3774" s="418" t="n"/>
      <c r="AA3774" s="418" t="n"/>
      <c r="AB3774" s="418" t="n"/>
      <c r="AC3774" s="418" t="n"/>
      <c r="AD3774" s="418" t="n"/>
      <c r="AE3774" s="455" t="n"/>
      <c r="AF3774" s="455" t="n"/>
      <c r="AG3774" s="455" t="n"/>
      <c r="AH3774" s="455" t="n"/>
      <c r="AI3774" s="455" t="n"/>
      <c r="AJ3774" s="455" t="n"/>
      <c r="AK3774" s="455" t="n"/>
      <c r="AL3774" s="455" t="n"/>
      <c r="AM3774" s="455" t="n"/>
      <c r="AN3774" s="455" t="n"/>
      <c r="AO3774" s="455" t="n"/>
      <c r="AP3774" s="455" t="n"/>
      <c r="AQ3774" s="455" t="n"/>
      <c r="AR3774" s="418" t="n"/>
      <c r="AS3774" s="418" t="n"/>
      <c r="AT3774" s="418" t="n"/>
    </row>
    <row r="3775">
      <c r="A3775" s="417" t="n">
        <v>3766</v>
      </c>
      <c r="B3775" s="418" t="inlineStr">
        <is>
          <t>Trucking import and handling fee</t>
        </is>
      </c>
      <c r="C3775" s="418" t="inlineStr">
        <is>
          <t>ហុង តុង អ៊ិនធើណេសិនណល ឡូជីស្ទីក ឯ.ក</t>
        </is>
      </c>
      <c r="D3775" s="418" t="inlineStr">
        <is>
          <t>K003-902006166</t>
        </is>
      </c>
      <c r="E3775" s="418" t="inlineStr">
        <is>
          <t>HT20210128</t>
        </is>
      </c>
      <c r="F3775" s="419" t="n">
        <v>44529</v>
      </c>
      <c r="G3775" s="420" t="n">
        <v>390624</v>
      </c>
      <c r="H3775" s="418" t="n"/>
      <c r="I3775" s="455" t="n">
        <v>390624</v>
      </c>
      <c r="J3775" s="418">
        <f>IF(L3775&lt;&gt;"",L3775,K3775)</f>
        <v/>
      </c>
      <c r="K3775" s="418">
        <f>IF(AND(T3775=TRUE, U3775=TRUE, V3775=TRUE), IF(W3775&lt;-0.05, "អនុញ្ញាត (អ្នកផ្គត់ផ្គង់ប្រកាសខ្វះ)", "បានប្រកាស (អនុញ្ញាត)"), IF(AND(T3775=FALSE, U3775=FALSE, V3775=FALSE), "ព្យួរទុក (មិនមានទិន្នន័យ)", "ប្រកាសខុស (ព្យួរទុក)"))</f>
        <v/>
      </c>
      <c r="L3775" s="418" t="inlineStr"/>
      <c r="M3775" s="418" t="inlineStr"/>
      <c r="N3775" s="455" t="n"/>
      <c r="O3775" s="455">
        <f>IF(W3775&lt;0,AI3775,I3775)</f>
        <v/>
      </c>
      <c r="P3775" s="455">
        <f>I3775-O3775</f>
        <v/>
      </c>
      <c r="Q3775" s="418" t="n"/>
      <c r="R3775" s="418" t="inlineStr">
        <is>
          <t>HT20210128</t>
        </is>
      </c>
      <c r="S3775" s="418" t="inlineStr"/>
      <c r="T3775" s="418">
        <f>R3775=S3775</f>
        <v/>
      </c>
      <c r="U3775" s="418">
        <f>AND(MONTH(F3775)=MONTH(Y3775), YEAR(F3775)=YEAR(Y3775))</f>
        <v/>
      </c>
      <c r="V3775" s="418">
        <f>AND(AC3775&lt;&gt;"", 'Company information'!D$4&lt;&gt;"", RIGHT(SUBSTITUTE(AC3775,"-",""),9)=RIGHT(SUBSTITUTE('Company information'!D$4,"-",""),9))</f>
        <v/>
      </c>
      <c r="W3775" s="418">
        <f>AI3775-I3775</f>
        <v/>
      </c>
      <c r="X3775" s="455" t="n"/>
      <c r="Y3775" s="417" t="n"/>
      <c r="Z3775" s="418" t="n"/>
      <c r="AA3775" s="418" t="n"/>
      <c r="AB3775" s="418" t="n"/>
      <c r="AC3775" s="418" t="n"/>
      <c r="AD3775" s="418" t="n"/>
      <c r="AE3775" s="455" t="n"/>
      <c r="AF3775" s="455" t="n"/>
      <c r="AG3775" s="455" t="n"/>
      <c r="AH3775" s="455" t="n"/>
      <c r="AI3775" s="455" t="n"/>
      <c r="AJ3775" s="455" t="n"/>
      <c r="AK3775" s="455" t="n"/>
      <c r="AL3775" s="455" t="n"/>
      <c r="AM3775" s="455" t="n"/>
      <c r="AN3775" s="455" t="n"/>
      <c r="AO3775" s="455" t="n"/>
      <c r="AP3775" s="455" t="n"/>
      <c r="AQ3775" s="455" t="n"/>
      <c r="AR3775" s="418" t="n"/>
      <c r="AS3775" s="418" t="n"/>
      <c r="AT3775" s="418" t="n"/>
    </row>
    <row r="3776">
      <c r="A3776" s="417" t="n">
        <v>3767</v>
      </c>
      <c r="B3776" s="418" t="inlineStr">
        <is>
          <t>Trucking import and handling fee</t>
        </is>
      </c>
      <c r="C3776" s="418" t="inlineStr">
        <is>
          <t>ហុង តុង អ៊ិនធើណេសិនណល ឡូជីស្ទីក ឯ.ក</t>
        </is>
      </c>
      <c r="D3776" s="418" t="inlineStr">
        <is>
          <t>K003-902006166</t>
        </is>
      </c>
      <c r="E3776" s="418" t="inlineStr">
        <is>
          <t>HT20210124</t>
        </is>
      </c>
      <c r="F3776" s="419" t="n">
        <v>44525</v>
      </c>
      <c r="G3776" s="420" t="n">
        <v>520832</v>
      </c>
      <c r="H3776" s="418" t="n"/>
      <c r="I3776" s="455" t="n">
        <v>520832</v>
      </c>
      <c r="J3776" s="418">
        <f>IF(L3776&lt;&gt;"",L3776,K3776)</f>
        <v/>
      </c>
      <c r="K3776" s="418">
        <f>IF(AND(T3776=TRUE, U3776=TRUE, V3776=TRUE), IF(W3776&lt;-0.05, "អនុញ្ញាត (អ្នកផ្គត់ផ្គង់ប្រកាសខ្វះ)", "បានប្រកាស (អនុញ្ញាត)"), IF(AND(T3776=FALSE, U3776=FALSE, V3776=FALSE), "ព្យួរទុក (មិនមានទិន្នន័យ)", "ប្រកាសខុស (ព្យួរទុក)"))</f>
        <v/>
      </c>
      <c r="L3776" s="418" t="inlineStr"/>
      <c r="M3776" s="418" t="inlineStr"/>
      <c r="N3776" s="455" t="n"/>
      <c r="O3776" s="455">
        <f>IF(W3776&lt;0,AI3776,I3776)</f>
        <v/>
      </c>
      <c r="P3776" s="455">
        <f>I3776-O3776</f>
        <v/>
      </c>
      <c r="Q3776" s="418" t="n"/>
      <c r="R3776" s="418" t="inlineStr">
        <is>
          <t>HT20210124</t>
        </is>
      </c>
      <c r="S3776" s="418" t="inlineStr"/>
      <c r="T3776" s="418">
        <f>R3776=S3776</f>
        <v/>
      </c>
      <c r="U3776" s="418">
        <f>AND(MONTH(F3776)=MONTH(Y3776), YEAR(F3776)=YEAR(Y3776))</f>
        <v/>
      </c>
      <c r="V3776" s="418">
        <f>AND(AC3776&lt;&gt;"", 'Company information'!D$4&lt;&gt;"", RIGHT(SUBSTITUTE(AC3776,"-",""),9)=RIGHT(SUBSTITUTE('Company information'!D$4,"-",""),9))</f>
        <v/>
      </c>
      <c r="W3776" s="418">
        <f>AI3776-I3776</f>
        <v/>
      </c>
      <c r="X3776" s="455" t="n"/>
      <c r="Y3776" s="417" t="n"/>
      <c r="Z3776" s="418" t="n"/>
      <c r="AA3776" s="418" t="n"/>
      <c r="AB3776" s="418" t="n"/>
      <c r="AC3776" s="418" t="n"/>
      <c r="AD3776" s="418" t="n"/>
      <c r="AE3776" s="455" t="n"/>
      <c r="AF3776" s="455" t="n"/>
      <c r="AG3776" s="455" t="n"/>
      <c r="AH3776" s="455" t="n"/>
      <c r="AI3776" s="455" t="n"/>
      <c r="AJ3776" s="455" t="n"/>
      <c r="AK3776" s="455" t="n"/>
      <c r="AL3776" s="455" t="n"/>
      <c r="AM3776" s="455" t="n"/>
      <c r="AN3776" s="455" t="n"/>
      <c r="AO3776" s="455" t="n"/>
      <c r="AP3776" s="455" t="n"/>
      <c r="AQ3776" s="455" t="n"/>
      <c r="AR3776" s="418" t="n"/>
      <c r="AS3776" s="418" t="n"/>
      <c r="AT3776" s="418" t="n"/>
    </row>
    <row r="3777">
      <c r="A3777" s="417" t="n">
        <v>3768</v>
      </c>
      <c r="B3777" s="418" t="inlineStr">
        <is>
          <t>Trucking import and handling fee</t>
        </is>
      </c>
      <c r="C3777" s="418" t="inlineStr">
        <is>
          <t>ហុង តុង អ៊ិនធើណេសិនណល ឡូជីស្ទីក ឯ.ក</t>
        </is>
      </c>
      <c r="D3777" s="418" t="inlineStr">
        <is>
          <t>K003-902006166</t>
        </is>
      </c>
      <c r="E3777" s="418" t="inlineStr">
        <is>
          <t>HT20210123</t>
        </is>
      </c>
      <c r="F3777" s="419" t="n">
        <v>44525</v>
      </c>
      <c r="G3777" s="420" t="n">
        <v>130208</v>
      </c>
      <c r="H3777" s="418" t="n"/>
      <c r="I3777" s="455" t="n">
        <v>130208</v>
      </c>
      <c r="J3777" s="418">
        <f>IF(L3777&lt;&gt;"",L3777,K3777)</f>
        <v/>
      </c>
      <c r="K3777" s="418">
        <f>IF(AND(T3777=TRUE, U3777=TRUE, V3777=TRUE), IF(W3777&lt;-0.05, "អនុញ្ញាត (អ្នកផ្គត់ផ្គង់ប្រកាសខ្វះ)", "បានប្រកាស (អនុញ្ញាត)"), IF(AND(T3777=FALSE, U3777=FALSE, V3777=FALSE), "ព្យួរទុក (មិនមានទិន្នន័យ)", "ប្រកាសខុស (ព្យួរទុក)"))</f>
        <v/>
      </c>
      <c r="L3777" s="418" t="inlineStr"/>
      <c r="M3777" s="418" t="inlineStr"/>
      <c r="N3777" s="455" t="n"/>
      <c r="O3777" s="455">
        <f>IF(W3777&lt;0,AI3777,I3777)</f>
        <v/>
      </c>
      <c r="P3777" s="455">
        <f>I3777-O3777</f>
        <v/>
      </c>
      <c r="Q3777" s="418" t="n"/>
      <c r="R3777" s="418" t="inlineStr">
        <is>
          <t>HT20210123</t>
        </is>
      </c>
      <c r="S3777" s="418" t="inlineStr"/>
      <c r="T3777" s="418">
        <f>R3777=S3777</f>
        <v/>
      </c>
      <c r="U3777" s="418">
        <f>AND(MONTH(F3777)=MONTH(Y3777), YEAR(F3777)=YEAR(Y3777))</f>
        <v/>
      </c>
      <c r="V3777" s="418">
        <f>AND(AC3777&lt;&gt;"", 'Company information'!D$4&lt;&gt;"", RIGHT(SUBSTITUTE(AC3777,"-",""),9)=RIGHT(SUBSTITUTE('Company information'!D$4,"-",""),9))</f>
        <v/>
      </c>
      <c r="W3777" s="418">
        <f>AI3777-I3777</f>
        <v/>
      </c>
      <c r="X3777" s="455" t="n"/>
      <c r="Y3777" s="417" t="n"/>
      <c r="Z3777" s="418" t="n"/>
      <c r="AA3777" s="418" t="n"/>
      <c r="AB3777" s="418" t="n"/>
      <c r="AC3777" s="418" t="n"/>
      <c r="AD3777" s="418" t="n"/>
      <c r="AE3777" s="455" t="n"/>
      <c r="AF3777" s="455" t="n"/>
      <c r="AG3777" s="455" t="n"/>
      <c r="AH3777" s="455" t="n"/>
      <c r="AI3777" s="455" t="n"/>
      <c r="AJ3777" s="455" t="n"/>
      <c r="AK3777" s="455" t="n"/>
      <c r="AL3777" s="455" t="n"/>
      <c r="AM3777" s="455" t="n"/>
      <c r="AN3777" s="455" t="n"/>
      <c r="AO3777" s="455" t="n"/>
      <c r="AP3777" s="455" t="n"/>
      <c r="AQ3777" s="455" t="n"/>
      <c r="AR3777" s="418" t="n"/>
      <c r="AS3777" s="418" t="n"/>
      <c r="AT3777" s="418" t="n"/>
    </row>
    <row r="3778">
      <c r="A3778" s="417" t="n">
        <v>3769</v>
      </c>
      <c r="B3778" s="418" t="inlineStr">
        <is>
          <t>Trucking import and handling fee</t>
        </is>
      </c>
      <c r="C3778" s="418" t="inlineStr">
        <is>
          <t>ហុង តុង អ៊ិនធើណេសិនណល ឡូជីស្ទីក ឯ.ក</t>
        </is>
      </c>
      <c r="D3778" s="418" t="inlineStr">
        <is>
          <t>K003-902006166</t>
        </is>
      </c>
      <c r="E3778" s="418" t="inlineStr">
        <is>
          <t>HT20210121</t>
        </is>
      </c>
      <c r="F3778" s="419" t="n">
        <v>44517</v>
      </c>
      <c r="G3778" s="420" t="n">
        <v>28476</v>
      </c>
      <c r="H3778" s="418" t="n"/>
      <c r="I3778" s="455" t="n">
        <v>28476</v>
      </c>
      <c r="J3778" s="418">
        <f>IF(L3778&lt;&gt;"",L3778,K3778)</f>
        <v/>
      </c>
      <c r="K3778" s="418">
        <f>IF(AND(T3778=TRUE, U3778=TRUE, V3778=TRUE), IF(W3778&lt;-0.05, "អនុញ្ញាត (អ្នកផ្គត់ផ្គង់ប្រកាសខ្វះ)", "បានប្រកាស (អនុញ្ញាត)"), IF(AND(T3778=FALSE, U3778=FALSE, V3778=FALSE), "ព្យួរទុក (មិនមានទិន្នន័យ)", "ប្រកាសខុស (ព្យួរទុក)"))</f>
        <v/>
      </c>
      <c r="L3778" s="418" t="inlineStr"/>
      <c r="M3778" s="418" t="inlineStr"/>
      <c r="N3778" s="455" t="n"/>
      <c r="O3778" s="455">
        <f>IF(W3778&lt;0,AI3778,I3778)</f>
        <v/>
      </c>
      <c r="P3778" s="455">
        <f>I3778-O3778</f>
        <v/>
      </c>
      <c r="Q3778" s="418" t="n"/>
      <c r="R3778" s="418" t="inlineStr">
        <is>
          <t>HT20210121</t>
        </is>
      </c>
      <c r="S3778" s="418" t="inlineStr"/>
      <c r="T3778" s="418">
        <f>R3778=S3778</f>
        <v/>
      </c>
      <c r="U3778" s="418">
        <f>AND(MONTH(F3778)=MONTH(Y3778), YEAR(F3778)=YEAR(Y3778))</f>
        <v/>
      </c>
      <c r="V3778" s="418">
        <f>AND(AC3778&lt;&gt;"", 'Company information'!D$4&lt;&gt;"", RIGHT(SUBSTITUTE(AC3778,"-",""),9)=RIGHT(SUBSTITUTE('Company information'!D$4,"-",""),9))</f>
        <v/>
      </c>
      <c r="W3778" s="418">
        <f>AI3778-I3778</f>
        <v/>
      </c>
      <c r="X3778" s="455" t="n"/>
      <c r="Y3778" s="417" t="n"/>
      <c r="Z3778" s="418" t="n"/>
      <c r="AA3778" s="418" t="n"/>
      <c r="AB3778" s="418" t="n"/>
      <c r="AC3778" s="418" t="n"/>
      <c r="AD3778" s="418" t="n"/>
      <c r="AE3778" s="455" t="n"/>
      <c r="AF3778" s="455" t="n"/>
      <c r="AG3778" s="455" t="n"/>
      <c r="AH3778" s="455" t="n"/>
      <c r="AI3778" s="455" t="n"/>
      <c r="AJ3778" s="455" t="n"/>
      <c r="AK3778" s="455" t="n"/>
      <c r="AL3778" s="455" t="n"/>
      <c r="AM3778" s="455" t="n"/>
      <c r="AN3778" s="455" t="n"/>
      <c r="AO3778" s="455" t="n"/>
      <c r="AP3778" s="455" t="n"/>
      <c r="AQ3778" s="455" t="n"/>
      <c r="AR3778" s="418" t="n"/>
      <c r="AS3778" s="418" t="n"/>
      <c r="AT3778" s="418" t="n"/>
    </row>
    <row r="3779">
      <c r="A3779" s="417" t="n">
        <v>3770</v>
      </c>
      <c r="B3779" s="418" t="inlineStr">
        <is>
          <t>Trucking import and handling fee</t>
        </is>
      </c>
      <c r="C3779" s="418" t="inlineStr">
        <is>
          <t>ហុង តុង អ៊ិនធើណេសិនណល ឡូជីស្ទីក ឯ.ក</t>
        </is>
      </c>
      <c r="D3779" s="418" t="inlineStr">
        <is>
          <t>K003-902006166</t>
        </is>
      </c>
      <c r="E3779" s="418" t="inlineStr">
        <is>
          <t>HT20210120</t>
        </is>
      </c>
      <c r="F3779" s="419" t="n">
        <v>44517</v>
      </c>
      <c r="G3779" s="420" t="n">
        <v>28476</v>
      </c>
      <c r="H3779" s="418" t="n"/>
      <c r="I3779" s="455" t="n">
        <v>28476</v>
      </c>
      <c r="J3779" s="418">
        <f>IF(L3779&lt;&gt;"",L3779,K3779)</f>
        <v/>
      </c>
      <c r="K3779" s="418">
        <f>IF(AND(T3779=TRUE, U3779=TRUE, V3779=TRUE), IF(W3779&lt;-0.05, "អនុញ្ញាត (អ្នកផ្គត់ផ្គង់ប្រកាសខ្វះ)", "បានប្រកាស (អនុញ្ញាត)"), IF(AND(T3779=FALSE, U3779=FALSE, V3779=FALSE), "ព្យួរទុក (មិនមានទិន្នន័យ)", "ប្រកាសខុស (ព្យួរទុក)"))</f>
        <v/>
      </c>
      <c r="L3779" s="418" t="inlineStr"/>
      <c r="M3779" s="418" t="inlineStr"/>
      <c r="N3779" s="455" t="n"/>
      <c r="O3779" s="455">
        <f>IF(W3779&lt;0,AI3779,I3779)</f>
        <v/>
      </c>
      <c r="P3779" s="455">
        <f>I3779-O3779</f>
        <v/>
      </c>
      <c r="Q3779" s="418" t="n"/>
      <c r="R3779" s="418" t="inlineStr">
        <is>
          <t>HT20210120</t>
        </is>
      </c>
      <c r="S3779" s="418" t="inlineStr"/>
      <c r="T3779" s="418">
        <f>R3779=S3779</f>
        <v/>
      </c>
      <c r="U3779" s="418">
        <f>AND(MONTH(F3779)=MONTH(Y3779), YEAR(F3779)=YEAR(Y3779))</f>
        <v/>
      </c>
      <c r="V3779" s="418">
        <f>AND(AC3779&lt;&gt;"", 'Company information'!D$4&lt;&gt;"", RIGHT(SUBSTITUTE(AC3779,"-",""),9)=RIGHT(SUBSTITUTE('Company information'!D$4,"-",""),9))</f>
        <v/>
      </c>
      <c r="W3779" s="418">
        <f>AI3779-I3779</f>
        <v/>
      </c>
      <c r="X3779" s="455" t="n"/>
      <c r="Y3779" s="417" t="n"/>
      <c r="Z3779" s="418" t="n"/>
      <c r="AA3779" s="418" t="n"/>
      <c r="AB3779" s="418" t="n"/>
      <c r="AC3779" s="418" t="n"/>
      <c r="AD3779" s="418" t="n"/>
      <c r="AE3779" s="455" t="n"/>
      <c r="AF3779" s="455" t="n"/>
      <c r="AG3779" s="455" t="n"/>
      <c r="AH3779" s="455" t="n"/>
      <c r="AI3779" s="455" t="n"/>
      <c r="AJ3779" s="455" t="n"/>
      <c r="AK3779" s="455" t="n"/>
      <c r="AL3779" s="455" t="n"/>
      <c r="AM3779" s="455" t="n"/>
      <c r="AN3779" s="455" t="n"/>
      <c r="AO3779" s="455" t="n"/>
      <c r="AP3779" s="455" t="n"/>
      <c r="AQ3779" s="455" t="n"/>
      <c r="AR3779" s="418" t="n"/>
      <c r="AS3779" s="418" t="n"/>
      <c r="AT3779" s="418" t="n"/>
    </row>
    <row r="3780">
      <c r="A3780" s="417" t="n">
        <v>3771</v>
      </c>
      <c r="B3780" s="418" t="inlineStr">
        <is>
          <t>Trucking import and handling fee</t>
        </is>
      </c>
      <c r="C3780" s="418" t="inlineStr">
        <is>
          <t>ហុង តុង អ៊ិនធើណេសិនណល ឡូជីស្ទីក ឯ.ក</t>
        </is>
      </c>
      <c r="D3780" s="418" t="inlineStr">
        <is>
          <t>K003-902006166</t>
        </is>
      </c>
      <c r="E3780" s="418" t="inlineStr">
        <is>
          <t>HT20210119</t>
        </is>
      </c>
      <c r="F3780" s="419" t="n">
        <v>44517</v>
      </c>
      <c r="G3780" s="420" t="n">
        <v>28476</v>
      </c>
      <c r="H3780" s="418" t="n"/>
      <c r="I3780" s="455" t="n">
        <v>28476</v>
      </c>
      <c r="J3780" s="418">
        <f>IF(L3780&lt;&gt;"",L3780,K3780)</f>
        <v/>
      </c>
      <c r="K3780" s="418">
        <f>IF(AND(T3780=TRUE, U3780=TRUE, V3780=TRUE), IF(W3780&lt;-0.05, "អនុញ្ញាត (អ្នកផ្គត់ផ្គង់ប្រកាសខ្វះ)", "បានប្រកាស (អនុញ្ញាត)"), IF(AND(T3780=FALSE, U3780=FALSE, V3780=FALSE), "ព្យួរទុក (មិនមានទិន្នន័យ)", "ប្រកាសខុស (ព្យួរទុក)"))</f>
        <v/>
      </c>
      <c r="L3780" s="418" t="inlineStr"/>
      <c r="M3780" s="418" t="inlineStr"/>
      <c r="N3780" s="455" t="n"/>
      <c r="O3780" s="455">
        <f>IF(W3780&lt;0,AI3780,I3780)</f>
        <v/>
      </c>
      <c r="P3780" s="455">
        <f>I3780-O3780</f>
        <v/>
      </c>
      <c r="Q3780" s="418" t="n"/>
      <c r="R3780" s="418" t="inlineStr">
        <is>
          <t>HT20210119</t>
        </is>
      </c>
      <c r="S3780" s="418" t="inlineStr"/>
      <c r="T3780" s="418">
        <f>R3780=S3780</f>
        <v/>
      </c>
      <c r="U3780" s="418">
        <f>AND(MONTH(F3780)=MONTH(Y3780), YEAR(F3780)=YEAR(Y3780))</f>
        <v/>
      </c>
      <c r="V3780" s="418">
        <f>AND(AC3780&lt;&gt;"", 'Company information'!D$4&lt;&gt;"", RIGHT(SUBSTITUTE(AC3780,"-",""),9)=RIGHT(SUBSTITUTE('Company information'!D$4,"-",""),9))</f>
        <v/>
      </c>
      <c r="W3780" s="418">
        <f>AI3780-I3780</f>
        <v/>
      </c>
      <c r="X3780" s="455" t="n"/>
      <c r="Y3780" s="417" t="n"/>
      <c r="Z3780" s="418" t="n"/>
      <c r="AA3780" s="418" t="n"/>
      <c r="AB3780" s="418" t="n"/>
      <c r="AC3780" s="418" t="n"/>
      <c r="AD3780" s="418" t="n"/>
      <c r="AE3780" s="455" t="n"/>
      <c r="AF3780" s="455" t="n"/>
      <c r="AG3780" s="455" t="n"/>
      <c r="AH3780" s="455" t="n"/>
      <c r="AI3780" s="455" t="n"/>
      <c r="AJ3780" s="455" t="n"/>
      <c r="AK3780" s="455" t="n"/>
      <c r="AL3780" s="455" t="n"/>
      <c r="AM3780" s="455" t="n"/>
      <c r="AN3780" s="455" t="n"/>
      <c r="AO3780" s="455" t="n"/>
      <c r="AP3780" s="455" t="n"/>
      <c r="AQ3780" s="455" t="n"/>
      <c r="AR3780" s="418" t="n"/>
      <c r="AS3780" s="418" t="n"/>
      <c r="AT3780" s="418" t="n"/>
    </row>
    <row r="3781">
      <c r="A3781" s="417" t="n">
        <v>3772</v>
      </c>
      <c r="B3781" s="418" t="inlineStr">
        <is>
          <t>Trucking import and handling fee</t>
        </is>
      </c>
      <c r="C3781" s="418" t="inlineStr">
        <is>
          <t>ហុង តុង អ៊ិនធើណេសិនណល ឡូជីស្ទីក ឯ.ក</t>
        </is>
      </c>
      <c r="D3781" s="418" t="inlineStr">
        <is>
          <t>K003-902006166</t>
        </is>
      </c>
      <c r="E3781" s="418" t="inlineStr">
        <is>
          <t>HT20210118</t>
        </is>
      </c>
      <c r="F3781" s="419" t="n">
        <v>44517</v>
      </c>
      <c r="G3781" s="420" t="n">
        <v>260352</v>
      </c>
      <c r="H3781" s="418" t="n"/>
      <c r="I3781" s="455" t="n">
        <v>260352</v>
      </c>
      <c r="J3781" s="418">
        <f>IF(L3781&lt;&gt;"",L3781,K3781)</f>
        <v/>
      </c>
      <c r="K3781" s="418">
        <f>IF(AND(T3781=TRUE, U3781=TRUE, V3781=TRUE), IF(W3781&lt;-0.05, "អនុញ្ញាត (អ្នកផ្គត់ផ្គង់ប្រកាសខ្វះ)", "បានប្រកាស (អនុញ្ញាត)"), IF(AND(T3781=FALSE, U3781=FALSE, V3781=FALSE), "ព្យួរទុក (មិនមានទិន្នន័យ)", "ប្រកាសខុស (ព្យួរទុក)"))</f>
        <v/>
      </c>
      <c r="L3781" s="418" t="inlineStr"/>
      <c r="M3781" s="418" t="inlineStr"/>
      <c r="N3781" s="455" t="n"/>
      <c r="O3781" s="455">
        <f>IF(W3781&lt;0,AI3781,I3781)</f>
        <v/>
      </c>
      <c r="P3781" s="455">
        <f>I3781-O3781</f>
        <v/>
      </c>
      <c r="Q3781" s="418" t="n"/>
      <c r="R3781" s="418" t="inlineStr">
        <is>
          <t>HT20210118</t>
        </is>
      </c>
      <c r="S3781" s="418" t="inlineStr"/>
      <c r="T3781" s="418">
        <f>R3781=S3781</f>
        <v/>
      </c>
      <c r="U3781" s="418">
        <f>AND(MONTH(F3781)=MONTH(Y3781), YEAR(F3781)=YEAR(Y3781))</f>
        <v/>
      </c>
      <c r="V3781" s="418">
        <f>AND(AC3781&lt;&gt;"", 'Company information'!D$4&lt;&gt;"", RIGHT(SUBSTITUTE(AC3781,"-",""),9)=RIGHT(SUBSTITUTE('Company information'!D$4,"-",""),9))</f>
        <v/>
      </c>
      <c r="W3781" s="418">
        <f>AI3781-I3781</f>
        <v/>
      </c>
      <c r="X3781" s="455" t="n"/>
      <c r="Y3781" s="417" t="n"/>
      <c r="Z3781" s="418" t="n"/>
      <c r="AA3781" s="418" t="n"/>
      <c r="AB3781" s="418" t="n"/>
      <c r="AC3781" s="418" t="n"/>
      <c r="AD3781" s="418" t="n"/>
      <c r="AE3781" s="455" t="n"/>
      <c r="AF3781" s="455" t="n"/>
      <c r="AG3781" s="455" t="n"/>
      <c r="AH3781" s="455" t="n"/>
      <c r="AI3781" s="455" t="n"/>
      <c r="AJ3781" s="455" t="n"/>
      <c r="AK3781" s="455" t="n"/>
      <c r="AL3781" s="455" t="n"/>
      <c r="AM3781" s="455" t="n"/>
      <c r="AN3781" s="455" t="n"/>
      <c r="AO3781" s="455" t="n"/>
      <c r="AP3781" s="455" t="n"/>
      <c r="AQ3781" s="455" t="n"/>
      <c r="AR3781" s="418" t="n"/>
      <c r="AS3781" s="418" t="n"/>
      <c r="AT3781" s="418" t="n"/>
    </row>
    <row r="3782">
      <c r="A3782" s="417" t="n">
        <v>3773</v>
      </c>
      <c r="B3782" s="418" t="inlineStr">
        <is>
          <t>Trucking import and handling fee</t>
        </is>
      </c>
      <c r="C3782" s="418" t="inlineStr">
        <is>
          <t>ហុង តុង អ៊ិនធើណេសិនណល ឡូជីស្ទីក ឯ.ក</t>
        </is>
      </c>
      <c r="D3782" s="418" t="inlineStr">
        <is>
          <t>K003-902006166</t>
        </is>
      </c>
      <c r="E3782" s="418" t="inlineStr">
        <is>
          <t>HT20210117</t>
        </is>
      </c>
      <c r="F3782" s="419" t="n">
        <v>44517</v>
      </c>
      <c r="G3782" s="420" t="n">
        <v>390528</v>
      </c>
      <c r="H3782" s="418" t="n"/>
      <c r="I3782" s="455" t="n">
        <v>390528</v>
      </c>
      <c r="J3782" s="418">
        <f>IF(L3782&lt;&gt;"",L3782,K3782)</f>
        <v/>
      </c>
      <c r="K3782" s="418">
        <f>IF(AND(T3782=TRUE, U3782=TRUE, V3782=TRUE), IF(W3782&lt;-0.05, "អនុញ្ញាត (អ្នកផ្គត់ផ្គង់ប្រកាសខ្វះ)", "បានប្រកាស (អនុញ្ញាត)"), IF(AND(T3782=FALSE, U3782=FALSE, V3782=FALSE), "ព្យួរទុក (មិនមានទិន្នន័យ)", "ប្រកាសខុស (ព្យួរទុក)"))</f>
        <v/>
      </c>
      <c r="L3782" s="418" t="inlineStr"/>
      <c r="M3782" s="418" t="inlineStr"/>
      <c r="N3782" s="455" t="n"/>
      <c r="O3782" s="455">
        <f>IF(W3782&lt;0,AI3782,I3782)</f>
        <v/>
      </c>
      <c r="P3782" s="455">
        <f>I3782-O3782</f>
        <v/>
      </c>
      <c r="Q3782" s="418" t="n"/>
      <c r="R3782" s="418" t="inlineStr">
        <is>
          <t>HT20210117</t>
        </is>
      </c>
      <c r="S3782" s="418" t="inlineStr"/>
      <c r="T3782" s="418">
        <f>R3782=S3782</f>
        <v/>
      </c>
      <c r="U3782" s="418">
        <f>AND(MONTH(F3782)=MONTH(Y3782), YEAR(F3782)=YEAR(Y3782))</f>
        <v/>
      </c>
      <c r="V3782" s="418">
        <f>AND(AC3782&lt;&gt;"", 'Company information'!D$4&lt;&gt;"", RIGHT(SUBSTITUTE(AC3782,"-",""),9)=RIGHT(SUBSTITUTE('Company information'!D$4,"-",""),9))</f>
        <v/>
      </c>
      <c r="W3782" s="418">
        <f>AI3782-I3782</f>
        <v/>
      </c>
      <c r="X3782" s="455" t="n"/>
      <c r="Y3782" s="417" t="n"/>
      <c r="Z3782" s="418" t="n"/>
      <c r="AA3782" s="418" t="n"/>
      <c r="AB3782" s="418" t="n"/>
      <c r="AC3782" s="418" t="n"/>
      <c r="AD3782" s="418" t="n"/>
      <c r="AE3782" s="455" t="n"/>
      <c r="AF3782" s="455" t="n"/>
      <c r="AG3782" s="455" t="n"/>
      <c r="AH3782" s="455" t="n"/>
      <c r="AI3782" s="455" t="n"/>
      <c r="AJ3782" s="455" t="n"/>
      <c r="AK3782" s="455" t="n"/>
      <c r="AL3782" s="455" t="n"/>
      <c r="AM3782" s="455" t="n"/>
      <c r="AN3782" s="455" t="n"/>
      <c r="AO3782" s="455" t="n"/>
      <c r="AP3782" s="455" t="n"/>
      <c r="AQ3782" s="455" t="n"/>
      <c r="AR3782" s="418" t="n"/>
      <c r="AS3782" s="418" t="n"/>
      <c r="AT3782" s="418" t="n"/>
    </row>
    <row r="3783">
      <c r="A3783" s="417" t="n">
        <v>3774</v>
      </c>
      <c r="B3783" s="418" t="inlineStr">
        <is>
          <t>Trucking import and handling fee</t>
        </is>
      </c>
      <c r="C3783" s="418" t="inlineStr">
        <is>
          <t>ហុង តុង អ៊ិនធើណេសិនណល ឡូជីស្ទីក ឯ.ក</t>
        </is>
      </c>
      <c r="D3783" s="418" t="inlineStr">
        <is>
          <t>K003-902006166</t>
        </is>
      </c>
      <c r="E3783" s="418" t="inlineStr">
        <is>
          <t>HT20210116</t>
        </is>
      </c>
      <c r="F3783" s="419" t="n">
        <v>44517</v>
      </c>
      <c r="G3783" s="420" t="n">
        <v>130176</v>
      </c>
      <c r="H3783" s="418" t="n"/>
      <c r="I3783" s="455" t="n">
        <v>130176</v>
      </c>
      <c r="J3783" s="418">
        <f>IF(L3783&lt;&gt;"",L3783,K3783)</f>
        <v/>
      </c>
      <c r="K3783" s="418">
        <f>IF(AND(T3783=TRUE, U3783=TRUE, V3783=TRUE), IF(W3783&lt;-0.05, "អនុញ្ញាត (អ្នកផ្គត់ផ្គង់ប្រកាសខ្វះ)", "បានប្រកាស (អនុញ្ញាត)"), IF(AND(T3783=FALSE, U3783=FALSE, V3783=FALSE), "ព្យួរទុក (មិនមានទិន្នន័យ)", "ប្រកាសខុស (ព្យួរទុក)"))</f>
        <v/>
      </c>
      <c r="L3783" s="418" t="inlineStr"/>
      <c r="M3783" s="418" t="inlineStr"/>
      <c r="N3783" s="455" t="n"/>
      <c r="O3783" s="455">
        <f>IF(W3783&lt;0,AI3783,I3783)</f>
        <v/>
      </c>
      <c r="P3783" s="455">
        <f>I3783-O3783</f>
        <v/>
      </c>
      <c r="Q3783" s="418" t="n"/>
      <c r="R3783" s="418" t="inlineStr">
        <is>
          <t>HT20210116</t>
        </is>
      </c>
      <c r="S3783" s="418" t="inlineStr"/>
      <c r="T3783" s="418">
        <f>R3783=S3783</f>
        <v/>
      </c>
      <c r="U3783" s="418">
        <f>AND(MONTH(F3783)=MONTH(Y3783), YEAR(F3783)=YEAR(Y3783))</f>
        <v/>
      </c>
      <c r="V3783" s="418">
        <f>AND(AC3783&lt;&gt;"", 'Company information'!D$4&lt;&gt;"", RIGHT(SUBSTITUTE(AC3783,"-",""),9)=RIGHT(SUBSTITUTE('Company information'!D$4,"-",""),9))</f>
        <v/>
      </c>
      <c r="W3783" s="418">
        <f>AI3783-I3783</f>
        <v/>
      </c>
      <c r="X3783" s="455" t="n"/>
      <c r="Y3783" s="417" t="n"/>
      <c r="Z3783" s="418" t="n"/>
      <c r="AA3783" s="418" t="n"/>
      <c r="AB3783" s="418" t="n"/>
      <c r="AC3783" s="418" t="n"/>
      <c r="AD3783" s="418" t="n"/>
      <c r="AE3783" s="455" t="n"/>
      <c r="AF3783" s="455" t="n"/>
      <c r="AG3783" s="455" t="n"/>
      <c r="AH3783" s="455" t="n"/>
      <c r="AI3783" s="455" t="n"/>
      <c r="AJ3783" s="455" t="n"/>
      <c r="AK3783" s="455" t="n"/>
      <c r="AL3783" s="455" t="n"/>
      <c r="AM3783" s="455" t="n"/>
      <c r="AN3783" s="455" t="n"/>
      <c r="AO3783" s="455" t="n"/>
      <c r="AP3783" s="455" t="n"/>
      <c r="AQ3783" s="455" t="n"/>
      <c r="AR3783" s="418" t="n"/>
      <c r="AS3783" s="418" t="n"/>
      <c r="AT3783" s="418" t="n"/>
    </row>
    <row r="3784">
      <c r="A3784" s="417" t="n">
        <v>3775</v>
      </c>
      <c r="B3784" s="418" t="inlineStr">
        <is>
          <t>Trucking import and handling fee</t>
        </is>
      </c>
      <c r="C3784" s="418" t="inlineStr">
        <is>
          <t>ហុង តុង អ៊ិនធើណេសិនណល ឡូជីស្ទីក ឯ.ក</t>
        </is>
      </c>
      <c r="D3784" s="418" t="inlineStr">
        <is>
          <t>K003-902006166</t>
        </is>
      </c>
      <c r="E3784" s="418" t="inlineStr">
        <is>
          <t>HT20210115</t>
        </is>
      </c>
      <c r="F3784" s="419" t="n">
        <v>44517</v>
      </c>
      <c r="G3784" s="420" t="n">
        <v>520704</v>
      </c>
      <c r="H3784" s="418" t="n"/>
      <c r="I3784" s="455" t="n">
        <v>520704</v>
      </c>
      <c r="J3784" s="418">
        <f>IF(L3784&lt;&gt;"",L3784,K3784)</f>
        <v/>
      </c>
      <c r="K3784" s="418">
        <f>IF(AND(T3784=TRUE, U3784=TRUE, V3784=TRUE), IF(W3784&lt;-0.05, "អនុញ្ញាត (អ្នកផ្គត់ផ្គង់ប្រកាសខ្វះ)", "បានប្រកាស (អនុញ្ញាត)"), IF(AND(T3784=FALSE, U3784=FALSE, V3784=FALSE), "ព្យួរទុក (មិនមានទិន្នន័យ)", "ប្រកាសខុស (ព្យួរទុក)"))</f>
        <v/>
      </c>
      <c r="L3784" s="418" t="inlineStr"/>
      <c r="M3784" s="418" t="inlineStr"/>
      <c r="N3784" s="455" t="n"/>
      <c r="O3784" s="455">
        <f>IF(W3784&lt;0,AI3784,I3784)</f>
        <v/>
      </c>
      <c r="P3784" s="455">
        <f>I3784-O3784</f>
        <v/>
      </c>
      <c r="Q3784" s="418" t="n"/>
      <c r="R3784" s="418" t="inlineStr">
        <is>
          <t>HT20210115</t>
        </is>
      </c>
      <c r="S3784" s="418" t="inlineStr"/>
      <c r="T3784" s="418">
        <f>R3784=S3784</f>
        <v/>
      </c>
      <c r="U3784" s="418">
        <f>AND(MONTH(F3784)=MONTH(Y3784), YEAR(F3784)=YEAR(Y3784))</f>
        <v/>
      </c>
      <c r="V3784" s="418">
        <f>AND(AC3784&lt;&gt;"", 'Company information'!D$4&lt;&gt;"", RIGHT(SUBSTITUTE(AC3784,"-",""),9)=RIGHT(SUBSTITUTE('Company information'!D$4,"-",""),9))</f>
        <v/>
      </c>
      <c r="W3784" s="418">
        <f>AI3784-I3784</f>
        <v/>
      </c>
      <c r="X3784" s="455" t="n"/>
      <c r="Y3784" s="417" t="n"/>
      <c r="Z3784" s="418" t="n"/>
      <c r="AA3784" s="418" t="n"/>
      <c r="AB3784" s="418" t="n"/>
      <c r="AC3784" s="418" t="n"/>
      <c r="AD3784" s="418" t="n"/>
      <c r="AE3784" s="455" t="n"/>
      <c r="AF3784" s="455" t="n"/>
      <c r="AG3784" s="455" t="n"/>
      <c r="AH3784" s="455" t="n"/>
      <c r="AI3784" s="455" t="n"/>
      <c r="AJ3784" s="455" t="n"/>
      <c r="AK3784" s="455" t="n"/>
      <c r="AL3784" s="455" t="n"/>
      <c r="AM3784" s="455" t="n"/>
      <c r="AN3784" s="455" t="n"/>
      <c r="AO3784" s="455" t="n"/>
      <c r="AP3784" s="455" t="n"/>
      <c r="AQ3784" s="455" t="n"/>
      <c r="AR3784" s="418" t="n"/>
      <c r="AS3784" s="418" t="n"/>
      <c r="AT3784" s="418" t="n"/>
    </row>
    <row r="3785">
      <c r="A3785" s="417" t="n">
        <v>3776</v>
      </c>
      <c r="B3785" s="418" t="inlineStr">
        <is>
          <t>Trucking import and handling fee</t>
        </is>
      </c>
      <c r="C3785" s="418" t="inlineStr">
        <is>
          <t>ហុង តុង អ៊ិនធើណេសិនណល ឡូជីស្ទីក ឯ.ក</t>
        </is>
      </c>
      <c r="D3785" s="418" t="inlineStr">
        <is>
          <t>K003-902006166</t>
        </is>
      </c>
      <c r="E3785" s="418" t="inlineStr">
        <is>
          <t>HT20210114</t>
        </is>
      </c>
      <c r="F3785" s="419" t="n">
        <v>44517</v>
      </c>
      <c r="G3785" s="420" t="n">
        <v>260352</v>
      </c>
      <c r="H3785" s="418" t="n"/>
      <c r="I3785" s="455" t="n">
        <v>260352</v>
      </c>
      <c r="J3785" s="418">
        <f>IF(L3785&lt;&gt;"",L3785,K3785)</f>
        <v/>
      </c>
      <c r="K3785" s="418">
        <f>IF(AND(T3785=TRUE, U3785=TRUE, V3785=TRUE), IF(W3785&lt;-0.05, "អនុញ្ញាត (អ្នកផ្គត់ផ្គង់ប្រកាសខ្វះ)", "បានប្រកាស (អនុញ្ញាត)"), IF(AND(T3785=FALSE, U3785=FALSE, V3785=FALSE), "ព្យួរទុក (មិនមានទិន្នន័យ)", "ប្រកាសខុស (ព្យួរទុក)"))</f>
        <v/>
      </c>
      <c r="L3785" s="418" t="inlineStr"/>
      <c r="M3785" s="418" t="inlineStr"/>
      <c r="N3785" s="455" t="n"/>
      <c r="O3785" s="455">
        <f>IF(W3785&lt;0,AI3785,I3785)</f>
        <v/>
      </c>
      <c r="P3785" s="455">
        <f>I3785-O3785</f>
        <v/>
      </c>
      <c r="Q3785" s="418" t="n"/>
      <c r="R3785" s="418" t="inlineStr">
        <is>
          <t>HT20210114</t>
        </is>
      </c>
      <c r="S3785" s="418" t="inlineStr"/>
      <c r="T3785" s="418">
        <f>R3785=S3785</f>
        <v/>
      </c>
      <c r="U3785" s="418">
        <f>AND(MONTH(F3785)=MONTH(Y3785), YEAR(F3785)=YEAR(Y3785))</f>
        <v/>
      </c>
      <c r="V3785" s="418">
        <f>AND(AC3785&lt;&gt;"", 'Company information'!D$4&lt;&gt;"", RIGHT(SUBSTITUTE(AC3785,"-",""),9)=RIGHT(SUBSTITUTE('Company information'!D$4,"-",""),9))</f>
        <v/>
      </c>
      <c r="W3785" s="418">
        <f>AI3785-I3785</f>
        <v/>
      </c>
      <c r="X3785" s="455" t="n"/>
      <c r="Y3785" s="417" t="n"/>
      <c r="Z3785" s="418" t="n"/>
      <c r="AA3785" s="418" t="n"/>
      <c r="AB3785" s="418" t="n"/>
      <c r="AC3785" s="418" t="n"/>
      <c r="AD3785" s="418" t="n"/>
      <c r="AE3785" s="455" t="n"/>
      <c r="AF3785" s="455" t="n"/>
      <c r="AG3785" s="455" t="n"/>
      <c r="AH3785" s="455" t="n"/>
      <c r="AI3785" s="455" t="n"/>
      <c r="AJ3785" s="455" t="n"/>
      <c r="AK3785" s="455" t="n"/>
      <c r="AL3785" s="455" t="n"/>
      <c r="AM3785" s="455" t="n"/>
      <c r="AN3785" s="455" t="n"/>
      <c r="AO3785" s="455" t="n"/>
      <c r="AP3785" s="455" t="n"/>
      <c r="AQ3785" s="455" t="n"/>
      <c r="AR3785" s="418" t="n"/>
      <c r="AS3785" s="418" t="n"/>
      <c r="AT3785" s="418" t="n"/>
    </row>
    <row r="3786">
      <c r="A3786" s="417" t="n">
        <v>3777</v>
      </c>
      <c r="B3786" s="418" t="inlineStr">
        <is>
          <t>Trucking import and handling fee</t>
        </is>
      </c>
      <c r="C3786" s="418" t="inlineStr">
        <is>
          <t>ហុង តុង អ៊ិនធើណេសិនណល ឡូជីស្ទីក ឯ.ក</t>
        </is>
      </c>
      <c r="D3786" s="418" t="inlineStr">
        <is>
          <t>K003-902006166</t>
        </is>
      </c>
      <c r="E3786" s="418" t="inlineStr">
        <is>
          <t>HT20210113</t>
        </is>
      </c>
      <c r="F3786" s="419" t="n">
        <v>44517</v>
      </c>
      <c r="G3786" s="420" t="n">
        <v>260352</v>
      </c>
      <c r="H3786" s="418" t="n"/>
      <c r="I3786" s="455" t="n">
        <v>260352</v>
      </c>
      <c r="J3786" s="418">
        <f>IF(L3786&lt;&gt;"",L3786,K3786)</f>
        <v/>
      </c>
      <c r="K3786" s="418">
        <f>IF(AND(T3786=TRUE, U3786=TRUE, V3786=TRUE), IF(W3786&lt;-0.05, "អនុញ្ញាត (អ្នកផ្គត់ផ្គង់ប្រកាសខ្វះ)", "បានប្រកាស (អនុញ្ញាត)"), IF(AND(T3786=FALSE, U3786=FALSE, V3786=FALSE), "ព្យួរទុក (មិនមានទិន្នន័យ)", "ប្រកាសខុស (ព្យួរទុក)"))</f>
        <v/>
      </c>
      <c r="L3786" s="418" t="inlineStr"/>
      <c r="M3786" s="418" t="inlineStr"/>
      <c r="N3786" s="455" t="n"/>
      <c r="O3786" s="455">
        <f>IF(W3786&lt;0,AI3786,I3786)</f>
        <v/>
      </c>
      <c r="P3786" s="455">
        <f>I3786-O3786</f>
        <v/>
      </c>
      <c r="Q3786" s="418" t="n"/>
      <c r="R3786" s="418" t="inlineStr">
        <is>
          <t>HT20210113</t>
        </is>
      </c>
      <c r="S3786" s="418" t="inlineStr"/>
      <c r="T3786" s="418">
        <f>R3786=S3786</f>
        <v/>
      </c>
      <c r="U3786" s="418">
        <f>AND(MONTH(F3786)=MONTH(Y3786), YEAR(F3786)=YEAR(Y3786))</f>
        <v/>
      </c>
      <c r="V3786" s="418">
        <f>AND(AC3786&lt;&gt;"", 'Company information'!D$4&lt;&gt;"", RIGHT(SUBSTITUTE(AC3786,"-",""),9)=RIGHT(SUBSTITUTE('Company information'!D$4,"-",""),9))</f>
        <v/>
      </c>
      <c r="W3786" s="418">
        <f>AI3786-I3786</f>
        <v/>
      </c>
      <c r="X3786" s="455" t="n"/>
      <c r="Y3786" s="417" t="n"/>
      <c r="Z3786" s="418" t="n"/>
      <c r="AA3786" s="418" t="n"/>
      <c r="AB3786" s="418" t="n"/>
      <c r="AC3786" s="418" t="n"/>
      <c r="AD3786" s="418" t="n"/>
      <c r="AE3786" s="455" t="n"/>
      <c r="AF3786" s="455" t="n"/>
      <c r="AG3786" s="455" t="n"/>
      <c r="AH3786" s="455" t="n"/>
      <c r="AI3786" s="455" t="n"/>
      <c r="AJ3786" s="455" t="n"/>
      <c r="AK3786" s="455" t="n"/>
      <c r="AL3786" s="455" t="n"/>
      <c r="AM3786" s="455" t="n"/>
      <c r="AN3786" s="455" t="n"/>
      <c r="AO3786" s="455" t="n"/>
      <c r="AP3786" s="455" t="n"/>
      <c r="AQ3786" s="455" t="n"/>
      <c r="AR3786" s="418" t="n"/>
      <c r="AS3786" s="418" t="n"/>
      <c r="AT3786" s="418" t="n"/>
    </row>
    <row r="3787">
      <c r="A3787" s="417" t="n">
        <v>3778</v>
      </c>
      <c r="B3787" s="418" t="inlineStr">
        <is>
          <t>Trucking import and handling fee</t>
        </is>
      </c>
      <c r="C3787" s="418" t="inlineStr">
        <is>
          <t>ហុង តុង អ៊ិនធើណេសិនណល ឡូជីស្ទីក ឯ.ក</t>
        </is>
      </c>
      <c r="D3787" s="418" t="inlineStr">
        <is>
          <t>K003-902006166</t>
        </is>
      </c>
      <c r="E3787" s="418" t="inlineStr">
        <is>
          <t>HT20210111</t>
        </is>
      </c>
      <c r="F3787" s="419" t="n">
        <v>44515</v>
      </c>
      <c r="G3787" s="420" t="n">
        <v>130176</v>
      </c>
      <c r="H3787" s="418" t="n"/>
      <c r="I3787" s="455" t="n">
        <v>130176</v>
      </c>
      <c r="J3787" s="418">
        <f>IF(L3787&lt;&gt;"",L3787,K3787)</f>
        <v/>
      </c>
      <c r="K3787" s="418">
        <f>IF(AND(T3787=TRUE, U3787=TRUE, V3787=TRUE), IF(W3787&lt;-0.05, "អនុញ្ញាត (អ្នកផ្គត់ផ្គង់ប្រកាសខ្វះ)", "បានប្រកាស (អនុញ្ញាត)"), IF(AND(T3787=FALSE, U3787=FALSE, V3787=FALSE), "ព្យួរទុក (មិនមានទិន្នន័យ)", "ប្រកាសខុស (ព្យួរទុក)"))</f>
        <v/>
      </c>
      <c r="L3787" s="418" t="inlineStr"/>
      <c r="M3787" s="418" t="inlineStr"/>
      <c r="N3787" s="455" t="n"/>
      <c r="O3787" s="455">
        <f>IF(W3787&lt;0,AI3787,I3787)</f>
        <v/>
      </c>
      <c r="P3787" s="455">
        <f>I3787-O3787</f>
        <v/>
      </c>
      <c r="Q3787" s="418" t="n"/>
      <c r="R3787" s="418" t="inlineStr">
        <is>
          <t>HT20210111</t>
        </is>
      </c>
      <c r="S3787" s="418" t="inlineStr"/>
      <c r="T3787" s="418">
        <f>R3787=S3787</f>
        <v/>
      </c>
      <c r="U3787" s="418">
        <f>AND(MONTH(F3787)=MONTH(Y3787), YEAR(F3787)=YEAR(Y3787))</f>
        <v/>
      </c>
      <c r="V3787" s="418">
        <f>AND(AC3787&lt;&gt;"", 'Company information'!D$4&lt;&gt;"", RIGHT(SUBSTITUTE(AC3787,"-",""),9)=RIGHT(SUBSTITUTE('Company information'!D$4,"-",""),9))</f>
        <v/>
      </c>
      <c r="W3787" s="418">
        <f>AI3787-I3787</f>
        <v/>
      </c>
      <c r="X3787" s="455" t="n"/>
      <c r="Y3787" s="417" t="n"/>
      <c r="Z3787" s="418" t="n"/>
      <c r="AA3787" s="418" t="n"/>
      <c r="AB3787" s="418" t="n"/>
      <c r="AC3787" s="418" t="n"/>
      <c r="AD3787" s="418" t="n"/>
      <c r="AE3787" s="455" t="n"/>
      <c r="AF3787" s="455" t="n"/>
      <c r="AG3787" s="455" t="n"/>
      <c r="AH3787" s="455" t="n"/>
      <c r="AI3787" s="455" t="n"/>
      <c r="AJ3787" s="455" t="n"/>
      <c r="AK3787" s="455" t="n"/>
      <c r="AL3787" s="455" t="n"/>
      <c r="AM3787" s="455" t="n"/>
      <c r="AN3787" s="455" t="n"/>
      <c r="AO3787" s="455" t="n"/>
      <c r="AP3787" s="455" t="n"/>
      <c r="AQ3787" s="455" t="n"/>
      <c r="AR3787" s="418" t="n"/>
      <c r="AS3787" s="418" t="n"/>
      <c r="AT3787" s="418" t="n"/>
    </row>
    <row r="3788">
      <c r="A3788" s="417" t="n">
        <v>3779</v>
      </c>
      <c r="B3788" s="418" t="inlineStr">
        <is>
          <t>THC and management fee</t>
        </is>
      </c>
      <c r="C3788" s="418" t="inlineStr">
        <is>
          <t>អ៊ិចស្ពែឌីធ័រ ខេមបូឌា អិលធីឌី</t>
        </is>
      </c>
      <c r="D3788" s="418" t="inlineStr">
        <is>
          <t>L001-100045898</t>
        </is>
      </c>
      <c r="E3788" s="418" t="inlineStr">
        <is>
          <t>TI-0215777</t>
        </is>
      </c>
      <c r="F3788" s="419" t="n">
        <v>44530</v>
      </c>
      <c r="G3788" s="420" t="n">
        <v>356737</v>
      </c>
      <c r="H3788" s="418" t="n"/>
      <c r="I3788" s="455" t="n">
        <v>356737</v>
      </c>
      <c r="J3788" s="418">
        <f>IF(L3788&lt;&gt;"",L3788,K3788)</f>
        <v/>
      </c>
      <c r="K3788" s="418">
        <f>IF(AND(T3788=TRUE, U3788=TRUE, V3788=TRUE), IF(W3788&lt;-0.05, "អនុញ្ញាត (អ្នកផ្គត់ផ្គង់ប្រកាសខ្វះ)", "បានប្រកាស (អនុញ្ញាត)"), IF(AND(T3788=FALSE, U3788=FALSE, V3788=FALSE), "ព្យួរទុក (មិនមានទិន្នន័យ)", "ប្រកាសខុស (ព្យួរទុក)"))</f>
        <v/>
      </c>
      <c r="L3788" s="418" t="inlineStr"/>
      <c r="M3788" s="418" t="inlineStr"/>
      <c r="N3788" s="455" t="n"/>
      <c r="O3788" s="455">
        <f>IF(W3788&lt;0,AI3788,I3788)</f>
        <v/>
      </c>
      <c r="P3788" s="455">
        <f>I3788-O3788</f>
        <v/>
      </c>
      <c r="Q3788" s="418" t="n"/>
      <c r="R3788" s="418" t="inlineStr">
        <is>
          <t>TI-0215777</t>
        </is>
      </c>
      <c r="S3788" s="418" t="inlineStr"/>
      <c r="T3788" s="418">
        <f>R3788=S3788</f>
        <v/>
      </c>
      <c r="U3788" s="418">
        <f>AND(MONTH(F3788)=MONTH(Y3788), YEAR(F3788)=YEAR(Y3788))</f>
        <v/>
      </c>
      <c r="V3788" s="418">
        <f>AND(AC3788&lt;&gt;"", 'Company information'!D$4&lt;&gt;"", RIGHT(SUBSTITUTE(AC3788,"-",""),9)=RIGHT(SUBSTITUTE('Company information'!D$4,"-",""),9))</f>
        <v/>
      </c>
      <c r="W3788" s="418">
        <f>AI3788-I3788</f>
        <v/>
      </c>
      <c r="X3788" s="455" t="n"/>
      <c r="Y3788" s="417" t="n"/>
      <c r="Z3788" s="418" t="n"/>
      <c r="AA3788" s="418" t="n"/>
      <c r="AB3788" s="418" t="n"/>
      <c r="AC3788" s="418" t="n"/>
      <c r="AD3788" s="418" t="n"/>
      <c r="AE3788" s="455" t="n"/>
      <c r="AF3788" s="455" t="n"/>
      <c r="AG3788" s="455" t="n"/>
      <c r="AH3788" s="455" t="n"/>
      <c r="AI3788" s="455" t="n"/>
      <c r="AJ3788" s="455" t="n"/>
      <c r="AK3788" s="455" t="n"/>
      <c r="AL3788" s="455" t="n"/>
      <c r="AM3788" s="455" t="n"/>
      <c r="AN3788" s="455" t="n"/>
      <c r="AO3788" s="455" t="n"/>
      <c r="AP3788" s="455" t="n"/>
      <c r="AQ3788" s="455" t="n"/>
      <c r="AR3788" s="418" t="n"/>
      <c r="AS3788" s="418" t="n"/>
      <c r="AT3788" s="418" t="n"/>
    </row>
    <row r="3789">
      <c r="A3789" s="417" t="n">
        <v>3780</v>
      </c>
      <c r="B3789" s="418" t="inlineStr">
        <is>
          <t>THC and management fee</t>
        </is>
      </c>
      <c r="C3789" s="418" t="inlineStr">
        <is>
          <t>អ៊ិចស្ពែឌីធ័រ ខេមបូឌា អិលធីឌី</t>
        </is>
      </c>
      <c r="D3789" s="418" t="inlineStr">
        <is>
          <t>L001-100045898</t>
        </is>
      </c>
      <c r="E3789" s="418" t="inlineStr">
        <is>
          <t>TI-0215750</t>
        </is>
      </c>
      <c r="F3789" s="419" t="n">
        <v>44530</v>
      </c>
      <c r="G3789" s="420" t="n">
        <v>618488</v>
      </c>
      <c r="H3789" s="418" t="n"/>
      <c r="I3789" s="455" t="n">
        <v>618488</v>
      </c>
      <c r="J3789" s="418">
        <f>IF(L3789&lt;&gt;"",L3789,K3789)</f>
        <v/>
      </c>
      <c r="K3789" s="418">
        <f>IF(AND(T3789=TRUE, U3789=TRUE, V3789=TRUE), IF(W3789&lt;-0.05, "អនុញ្ញាត (អ្នកផ្គត់ផ្គង់ប្រកាសខ្វះ)", "បានប្រកាស (អនុញ្ញាត)"), IF(AND(T3789=FALSE, U3789=FALSE, V3789=FALSE), "ព្យួរទុក (មិនមានទិន្នន័យ)", "ប្រកាសខុស (ព្យួរទុក)"))</f>
        <v/>
      </c>
      <c r="L3789" s="418" t="inlineStr"/>
      <c r="M3789" s="418" t="inlineStr"/>
      <c r="N3789" s="455" t="n"/>
      <c r="O3789" s="455">
        <f>IF(W3789&lt;0,AI3789,I3789)</f>
        <v/>
      </c>
      <c r="P3789" s="455">
        <f>I3789-O3789</f>
        <v/>
      </c>
      <c r="Q3789" s="418" t="n"/>
      <c r="R3789" s="418" t="inlineStr">
        <is>
          <t>TI-0215750</t>
        </is>
      </c>
      <c r="S3789" s="418" t="inlineStr"/>
      <c r="T3789" s="418">
        <f>R3789=S3789</f>
        <v/>
      </c>
      <c r="U3789" s="418">
        <f>AND(MONTH(F3789)=MONTH(Y3789), YEAR(F3789)=YEAR(Y3789))</f>
        <v/>
      </c>
      <c r="V3789" s="418">
        <f>AND(AC3789&lt;&gt;"", 'Company information'!D$4&lt;&gt;"", RIGHT(SUBSTITUTE(AC3789,"-",""),9)=RIGHT(SUBSTITUTE('Company information'!D$4,"-",""),9))</f>
        <v/>
      </c>
      <c r="W3789" s="418">
        <f>AI3789-I3789</f>
        <v/>
      </c>
      <c r="X3789" s="455" t="n"/>
      <c r="Y3789" s="417" t="n"/>
      <c r="Z3789" s="418" t="n"/>
      <c r="AA3789" s="418" t="n"/>
      <c r="AB3789" s="418" t="n"/>
      <c r="AC3789" s="418" t="n"/>
      <c r="AD3789" s="418" t="n"/>
      <c r="AE3789" s="455" t="n"/>
      <c r="AF3789" s="455" t="n"/>
      <c r="AG3789" s="455" t="n"/>
      <c r="AH3789" s="455" t="n"/>
      <c r="AI3789" s="455" t="n"/>
      <c r="AJ3789" s="455" t="n"/>
      <c r="AK3789" s="455" t="n"/>
      <c r="AL3789" s="455" t="n"/>
      <c r="AM3789" s="455" t="n"/>
      <c r="AN3789" s="455" t="n"/>
      <c r="AO3789" s="455" t="n"/>
      <c r="AP3789" s="455" t="n"/>
      <c r="AQ3789" s="455" t="n"/>
      <c r="AR3789" s="418" t="n"/>
      <c r="AS3789" s="418" t="n"/>
      <c r="AT3789" s="418" t="n"/>
    </row>
    <row r="3790">
      <c r="A3790" s="417" t="n">
        <v>3781</v>
      </c>
      <c r="B3790" s="418" t="inlineStr">
        <is>
          <t>THC and management fee</t>
        </is>
      </c>
      <c r="C3790" s="418" t="inlineStr">
        <is>
          <t>អ៊ិចស្ពែឌីធ័រ ខេមបូឌា អិលធីឌី</t>
        </is>
      </c>
      <c r="D3790" s="418" t="inlineStr">
        <is>
          <t>L001-100045898</t>
        </is>
      </c>
      <c r="E3790" s="418" t="inlineStr">
        <is>
          <t>TI-0215741</t>
        </is>
      </c>
      <c r="F3790" s="419" t="n">
        <v>44530</v>
      </c>
      <c r="G3790" s="420" t="n">
        <v>856931</v>
      </c>
      <c r="H3790" s="418" t="n"/>
      <c r="I3790" s="455" t="n">
        <v>856931</v>
      </c>
      <c r="J3790" s="418">
        <f>IF(L3790&lt;&gt;"",L3790,K3790)</f>
        <v/>
      </c>
      <c r="K3790" s="418">
        <f>IF(AND(T3790=TRUE, U3790=TRUE, V3790=TRUE), IF(W3790&lt;-0.05, "អនុញ្ញាត (អ្នកផ្គត់ផ្គង់ប្រកាសខ្វះ)", "បានប្រកាស (អនុញ្ញាត)"), IF(AND(T3790=FALSE, U3790=FALSE, V3790=FALSE), "ព្យួរទុក (មិនមានទិន្នន័យ)", "ប្រកាសខុស (ព្យួរទុក)"))</f>
        <v/>
      </c>
      <c r="L3790" s="418" t="inlineStr"/>
      <c r="M3790" s="418" t="inlineStr"/>
      <c r="N3790" s="455" t="n"/>
      <c r="O3790" s="455">
        <f>IF(W3790&lt;0,AI3790,I3790)</f>
        <v/>
      </c>
      <c r="P3790" s="455">
        <f>I3790-O3790</f>
        <v/>
      </c>
      <c r="Q3790" s="418" t="n"/>
      <c r="R3790" s="418" t="inlineStr">
        <is>
          <t>TI-0215741</t>
        </is>
      </c>
      <c r="S3790" s="418" t="inlineStr"/>
      <c r="T3790" s="418">
        <f>R3790=S3790</f>
        <v/>
      </c>
      <c r="U3790" s="418">
        <f>AND(MONTH(F3790)=MONTH(Y3790), YEAR(F3790)=YEAR(Y3790))</f>
        <v/>
      </c>
      <c r="V3790" s="418">
        <f>AND(AC3790&lt;&gt;"", 'Company information'!D$4&lt;&gt;"", RIGHT(SUBSTITUTE(AC3790,"-",""),9)=RIGHT(SUBSTITUTE('Company information'!D$4,"-",""),9))</f>
        <v/>
      </c>
      <c r="W3790" s="418">
        <f>AI3790-I3790</f>
        <v/>
      </c>
      <c r="X3790" s="455" t="n"/>
      <c r="Y3790" s="417" t="n"/>
      <c r="Z3790" s="418" t="n"/>
      <c r="AA3790" s="418" t="n"/>
      <c r="AB3790" s="418" t="n"/>
      <c r="AC3790" s="418" t="n"/>
      <c r="AD3790" s="418" t="n"/>
      <c r="AE3790" s="455" t="n"/>
      <c r="AF3790" s="455" t="n"/>
      <c r="AG3790" s="455" t="n"/>
      <c r="AH3790" s="455" t="n"/>
      <c r="AI3790" s="455" t="n"/>
      <c r="AJ3790" s="455" t="n"/>
      <c r="AK3790" s="455" t="n"/>
      <c r="AL3790" s="455" t="n"/>
      <c r="AM3790" s="455" t="n"/>
      <c r="AN3790" s="455" t="n"/>
      <c r="AO3790" s="455" t="n"/>
      <c r="AP3790" s="455" t="n"/>
      <c r="AQ3790" s="455" t="n"/>
      <c r="AR3790" s="418" t="n"/>
      <c r="AS3790" s="418" t="n"/>
      <c r="AT3790" s="418" t="n"/>
    </row>
    <row r="3791">
      <c r="A3791" s="417" t="n">
        <v>3782</v>
      </c>
      <c r="B3791" s="418" t="inlineStr">
        <is>
          <t>THC and management fee</t>
        </is>
      </c>
      <c r="C3791" s="418" t="inlineStr">
        <is>
          <t>អ៊ិចស្ពែឌីធ័រ ខេមបូឌា អិលធីឌី</t>
        </is>
      </c>
      <c r="D3791" s="418" t="inlineStr">
        <is>
          <t>L001-100045898</t>
        </is>
      </c>
      <c r="E3791" s="418" t="inlineStr">
        <is>
          <t>TI-0215740</t>
        </is>
      </c>
      <c r="F3791" s="419" t="n">
        <v>44530</v>
      </c>
      <c r="G3791" s="420" t="n">
        <v>924884</v>
      </c>
      <c r="H3791" s="418" t="n"/>
      <c r="I3791" s="455" t="n">
        <v>924884</v>
      </c>
      <c r="J3791" s="418">
        <f>IF(L3791&lt;&gt;"",L3791,K3791)</f>
        <v/>
      </c>
      <c r="K3791" s="418">
        <f>IF(AND(T3791=TRUE, U3791=TRUE, V3791=TRUE), IF(W3791&lt;-0.05, "អនុញ្ញាត (អ្នកផ្គត់ផ្គង់ប្រកាសខ្វះ)", "បានប្រកាស (អនុញ្ញាត)"), IF(AND(T3791=FALSE, U3791=FALSE, V3791=FALSE), "ព្យួរទុក (មិនមានទិន្នន័យ)", "ប្រកាសខុស (ព្យួរទុក)"))</f>
        <v/>
      </c>
      <c r="L3791" s="418" t="inlineStr"/>
      <c r="M3791" s="418" t="inlineStr"/>
      <c r="N3791" s="455" t="n"/>
      <c r="O3791" s="455">
        <f>IF(W3791&lt;0,AI3791,I3791)</f>
        <v/>
      </c>
      <c r="P3791" s="455">
        <f>I3791-O3791</f>
        <v/>
      </c>
      <c r="Q3791" s="418" t="n"/>
      <c r="R3791" s="418" t="inlineStr">
        <is>
          <t>TI-0215740</t>
        </is>
      </c>
      <c r="S3791" s="418" t="inlineStr"/>
      <c r="T3791" s="418">
        <f>R3791=S3791</f>
        <v/>
      </c>
      <c r="U3791" s="418">
        <f>AND(MONTH(F3791)=MONTH(Y3791), YEAR(F3791)=YEAR(Y3791))</f>
        <v/>
      </c>
      <c r="V3791" s="418">
        <f>AND(AC3791&lt;&gt;"", 'Company information'!D$4&lt;&gt;"", RIGHT(SUBSTITUTE(AC3791,"-",""),9)=RIGHT(SUBSTITUTE('Company information'!D$4,"-",""),9))</f>
        <v/>
      </c>
      <c r="W3791" s="418">
        <f>AI3791-I3791</f>
        <v/>
      </c>
      <c r="X3791" s="455" t="n"/>
      <c r="Y3791" s="417" t="n"/>
      <c r="Z3791" s="418" t="n"/>
      <c r="AA3791" s="418" t="n"/>
      <c r="AB3791" s="418" t="n"/>
      <c r="AC3791" s="418" t="n"/>
      <c r="AD3791" s="418" t="n"/>
      <c r="AE3791" s="455" t="n"/>
      <c r="AF3791" s="455" t="n"/>
      <c r="AG3791" s="455" t="n"/>
      <c r="AH3791" s="455" t="n"/>
      <c r="AI3791" s="455" t="n"/>
      <c r="AJ3791" s="455" t="n"/>
      <c r="AK3791" s="455" t="n"/>
      <c r="AL3791" s="455" t="n"/>
      <c r="AM3791" s="455" t="n"/>
      <c r="AN3791" s="455" t="n"/>
      <c r="AO3791" s="455" t="n"/>
      <c r="AP3791" s="455" t="n"/>
      <c r="AQ3791" s="455" t="n"/>
      <c r="AR3791" s="418" t="n"/>
      <c r="AS3791" s="418" t="n"/>
      <c r="AT3791" s="418" t="n"/>
    </row>
    <row r="3792">
      <c r="A3792" s="417" t="n">
        <v>3783</v>
      </c>
      <c r="B3792" s="418" t="inlineStr">
        <is>
          <t>THC and management fee</t>
        </is>
      </c>
      <c r="C3792" s="418" t="inlineStr">
        <is>
          <t>អ៊ិចស្ពែឌីធ័រ ខេមបូឌា អិលធីឌី</t>
        </is>
      </c>
      <c r="D3792" s="418" t="inlineStr">
        <is>
          <t>L001-100045898</t>
        </is>
      </c>
      <c r="E3792" s="418" t="inlineStr">
        <is>
          <t>TI-0215474</t>
        </is>
      </c>
      <c r="F3792" s="419" t="n">
        <v>44525</v>
      </c>
      <c r="G3792" s="420" t="n">
        <v>466714</v>
      </c>
      <c r="H3792" s="418" t="n"/>
      <c r="I3792" s="455" t="n">
        <v>466714</v>
      </c>
      <c r="J3792" s="418">
        <f>IF(L3792&lt;&gt;"",L3792,K3792)</f>
        <v/>
      </c>
      <c r="K3792" s="418">
        <f>IF(AND(T3792=TRUE, U3792=TRUE, V3792=TRUE), IF(W3792&lt;-0.05, "អនុញ្ញាត (អ្នកផ្គត់ផ្គង់ប្រកាសខ្វះ)", "បានប្រកាស (អនុញ្ញាត)"), IF(AND(T3792=FALSE, U3792=FALSE, V3792=FALSE), "ព្យួរទុក (មិនមានទិន្នន័យ)", "ប្រកាសខុស (ព្យួរទុក)"))</f>
        <v/>
      </c>
      <c r="L3792" s="418" t="inlineStr"/>
      <c r="M3792" s="418" t="inlineStr"/>
      <c r="N3792" s="455" t="n"/>
      <c r="O3792" s="455">
        <f>IF(W3792&lt;0,AI3792,I3792)</f>
        <v/>
      </c>
      <c r="P3792" s="455">
        <f>I3792-O3792</f>
        <v/>
      </c>
      <c r="Q3792" s="418" t="n"/>
      <c r="R3792" s="418" t="inlineStr">
        <is>
          <t>TI-0215474</t>
        </is>
      </c>
      <c r="S3792" s="418" t="inlineStr"/>
      <c r="T3792" s="418">
        <f>R3792=S3792</f>
        <v/>
      </c>
      <c r="U3792" s="418">
        <f>AND(MONTH(F3792)=MONTH(Y3792), YEAR(F3792)=YEAR(Y3792))</f>
        <v/>
      </c>
      <c r="V3792" s="418">
        <f>AND(AC3792&lt;&gt;"", 'Company information'!D$4&lt;&gt;"", RIGHT(SUBSTITUTE(AC3792,"-",""),9)=RIGHT(SUBSTITUTE('Company information'!D$4,"-",""),9))</f>
        <v/>
      </c>
      <c r="W3792" s="418">
        <f>AI3792-I3792</f>
        <v/>
      </c>
      <c r="X3792" s="455" t="n"/>
      <c r="Y3792" s="417" t="n"/>
      <c r="Z3792" s="418" t="n"/>
      <c r="AA3792" s="418" t="n"/>
      <c r="AB3792" s="418" t="n"/>
      <c r="AC3792" s="418" t="n"/>
      <c r="AD3792" s="418" t="n"/>
      <c r="AE3792" s="455" t="n"/>
      <c r="AF3792" s="455" t="n"/>
      <c r="AG3792" s="455" t="n"/>
      <c r="AH3792" s="455" t="n"/>
      <c r="AI3792" s="455" t="n"/>
      <c r="AJ3792" s="455" t="n"/>
      <c r="AK3792" s="455" t="n"/>
      <c r="AL3792" s="455" t="n"/>
      <c r="AM3792" s="455" t="n"/>
      <c r="AN3792" s="455" t="n"/>
      <c r="AO3792" s="455" t="n"/>
      <c r="AP3792" s="455" t="n"/>
      <c r="AQ3792" s="455" t="n"/>
      <c r="AR3792" s="418" t="n"/>
      <c r="AS3792" s="418" t="n"/>
      <c r="AT3792" s="418" t="n"/>
    </row>
    <row r="3793">
      <c r="A3793" s="417" t="n">
        <v>3784</v>
      </c>
      <c r="B3793" s="418" t="inlineStr">
        <is>
          <t>THC and management fee</t>
        </is>
      </c>
      <c r="C3793" s="418" t="inlineStr">
        <is>
          <t>អ៊ិចស្ពែឌីធ័រ ខេមបូឌា អិលធីឌី</t>
        </is>
      </c>
      <c r="D3793" s="418" t="inlineStr">
        <is>
          <t>L001-100045898</t>
        </is>
      </c>
      <c r="E3793" s="418" t="inlineStr">
        <is>
          <t>TI-0215236</t>
        </is>
      </c>
      <c r="F3793" s="419" t="n">
        <v>44522</v>
      </c>
      <c r="G3793" s="420" t="n">
        <v>210264</v>
      </c>
      <c r="H3793" s="418" t="n"/>
      <c r="I3793" s="455" t="n">
        <v>210264</v>
      </c>
      <c r="J3793" s="418">
        <f>IF(L3793&lt;&gt;"",L3793,K3793)</f>
        <v/>
      </c>
      <c r="K3793" s="418">
        <f>IF(AND(T3793=TRUE, U3793=TRUE, V3793=TRUE), IF(W3793&lt;-0.05, "អនុញ្ញាត (អ្នកផ្គត់ផ្គង់ប្រកាសខ្វះ)", "បានប្រកាស (អនុញ្ញាត)"), IF(AND(T3793=FALSE, U3793=FALSE, V3793=FALSE), "ព្យួរទុក (មិនមានទិន្នន័យ)", "ប្រកាសខុស (ព្យួរទុក)"))</f>
        <v/>
      </c>
      <c r="L3793" s="418" t="inlineStr"/>
      <c r="M3793" s="418" t="inlineStr"/>
      <c r="N3793" s="455" t="n"/>
      <c r="O3793" s="455">
        <f>IF(W3793&lt;0,AI3793,I3793)</f>
        <v/>
      </c>
      <c r="P3793" s="455">
        <f>I3793-O3793</f>
        <v/>
      </c>
      <c r="Q3793" s="418" t="n"/>
      <c r="R3793" s="418" t="inlineStr">
        <is>
          <t>TI-0215236</t>
        </is>
      </c>
      <c r="S3793" s="418" t="inlineStr"/>
      <c r="T3793" s="418">
        <f>R3793=S3793</f>
        <v/>
      </c>
      <c r="U3793" s="418">
        <f>AND(MONTH(F3793)=MONTH(Y3793), YEAR(F3793)=YEAR(Y3793))</f>
        <v/>
      </c>
      <c r="V3793" s="418">
        <f>AND(AC3793&lt;&gt;"", 'Company information'!D$4&lt;&gt;"", RIGHT(SUBSTITUTE(AC3793,"-",""),9)=RIGHT(SUBSTITUTE('Company information'!D$4,"-",""),9))</f>
        <v/>
      </c>
      <c r="W3793" s="418">
        <f>AI3793-I3793</f>
        <v/>
      </c>
      <c r="X3793" s="455" t="n"/>
      <c r="Y3793" s="417" t="n"/>
      <c r="Z3793" s="418" t="n"/>
      <c r="AA3793" s="418" t="n"/>
      <c r="AB3793" s="418" t="n"/>
      <c r="AC3793" s="418" t="n"/>
      <c r="AD3793" s="418" t="n"/>
      <c r="AE3793" s="455" t="n"/>
      <c r="AF3793" s="455" t="n"/>
      <c r="AG3793" s="455" t="n"/>
      <c r="AH3793" s="455" t="n"/>
      <c r="AI3793" s="455" t="n"/>
      <c r="AJ3793" s="455" t="n"/>
      <c r="AK3793" s="455" t="n"/>
      <c r="AL3793" s="455" t="n"/>
      <c r="AM3793" s="455" t="n"/>
      <c r="AN3793" s="455" t="n"/>
      <c r="AO3793" s="455" t="n"/>
      <c r="AP3793" s="455" t="n"/>
      <c r="AQ3793" s="455" t="n"/>
      <c r="AR3793" s="418" t="n"/>
      <c r="AS3793" s="418" t="n"/>
      <c r="AT3793" s="418" t="n"/>
    </row>
    <row r="3794">
      <c r="A3794" s="417" t="n">
        <v>3785</v>
      </c>
      <c r="B3794" s="418" t="inlineStr">
        <is>
          <t>THC and management fee</t>
        </is>
      </c>
      <c r="C3794" s="418" t="inlineStr">
        <is>
          <t>អ៊ិចស្ពែឌីធ័រ ខេមបូឌា អិលធីឌី</t>
        </is>
      </c>
      <c r="D3794" s="418" t="inlineStr">
        <is>
          <t>L001-100045898</t>
        </is>
      </c>
      <c r="E3794" s="418" t="inlineStr">
        <is>
          <t>TI-0215235</t>
        </is>
      </c>
      <c r="F3794" s="419" t="n">
        <v>44522</v>
      </c>
      <c r="G3794" s="420" t="n">
        <v>456317</v>
      </c>
      <c r="H3794" s="418" t="n"/>
      <c r="I3794" s="455" t="n">
        <v>456317</v>
      </c>
      <c r="J3794" s="418">
        <f>IF(L3794&lt;&gt;"",L3794,K3794)</f>
        <v/>
      </c>
      <c r="K3794" s="418">
        <f>IF(AND(T3794=TRUE, U3794=TRUE, V3794=TRUE), IF(W3794&lt;-0.05, "អនុញ្ញាត (អ្នកផ្គត់ផ្គង់ប្រកាសខ្វះ)", "បានប្រកាស (អនុញ្ញាត)"), IF(AND(T3794=FALSE, U3794=FALSE, V3794=FALSE), "ព្យួរទុក (មិនមានទិន្នន័យ)", "ប្រកាសខុស (ព្យួរទុក)"))</f>
        <v/>
      </c>
      <c r="L3794" s="418" t="inlineStr"/>
      <c r="M3794" s="418" t="inlineStr"/>
      <c r="N3794" s="455" t="n"/>
      <c r="O3794" s="455">
        <f>IF(W3794&lt;0,AI3794,I3794)</f>
        <v/>
      </c>
      <c r="P3794" s="455">
        <f>I3794-O3794</f>
        <v/>
      </c>
      <c r="Q3794" s="418" t="n"/>
      <c r="R3794" s="418" t="inlineStr">
        <is>
          <t>TI-0215235</t>
        </is>
      </c>
      <c r="S3794" s="418" t="inlineStr"/>
      <c r="T3794" s="418">
        <f>R3794=S3794</f>
        <v/>
      </c>
      <c r="U3794" s="418">
        <f>AND(MONTH(F3794)=MONTH(Y3794), YEAR(F3794)=YEAR(Y3794))</f>
        <v/>
      </c>
      <c r="V3794" s="418">
        <f>AND(AC3794&lt;&gt;"", 'Company information'!D$4&lt;&gt;"", RIGHT(SUBSTITUTE(AC3794,"-",""),9)=RIGHT(SUBSTITUTE('Company information'!D$4,"-",""),9))</f>
        <v/>
      </c>
      <c r="W3794" s="418">
        <f>AI3794-I3794</f>
        <v/>
      </c>
      <c r="X3794" s="455" t="n"/>
      <c r="Y3794" s="417" t="n"/>
      <c r="Z3794" s="418" t="n"/>
      <c r="AA3794" s="418" t="n"/>
      <c r="AB3794" s="418" t="n"/>
      <c r="AC3794" s="418" t="n"/>
      <c r="AD3794" s="418" t="n"/>
      <c r="AE3794" s="455" t="n"/>
      <c r="AF3794" s="455" t="n"/>
      <c r="AG3794" s="455" t="n"/>
      <c r="AH3794" s="455" t="n"/>
      <c r="AI3794" s="455" t="n"/>
      <c r="AJ3794" s="455" t="n"/>
      <c r="AK3794" s="455" t="n"/>
      <c r="AL3794" s="455" t="n"/>
      <c r="AM3794" s="455" t="n"/>
      <c r="AN3794" s="455" t="n"/>
      <c r="AO3794" s="455" t="n"/>
      <c r="AP3794" s="455" t="n"/>
      <c r="AQ3794" s="455" t="n"/>
      <c r="AR3794" s="418" t="n"/>
      <c r="AS3794" s="418" t="n"/>
      <c r="AT3794" s="418" t="n"/>
    </row>
    <row r="3795">
      <c r="A3795" s="417" t="n">
        <v>3786</v>
      </c>
      <c r="B3795" s="418" t="inlineStr">
        <is>
          <t>THC and management fee</t>
        </is>
      </c>
      <c r="C3795" s="418" t="inlineStr">
        <is>
          <t>អ៊ិចស្ពែឌីធ័រ ខេមបូឌា អិលធីឌី</t>
        </is>
      </c>
      <c r="D3795" s="418" t="inlineStr">
        <is>
          <t>L001-100045898</t>
        </is>
      </c>
      <c r="E3795" s="418" t="inlineStr">
        <is>
          <t>TI-0215203</t>
        </is>
      </c>
      <c r="F3795" s="419" t="n">
        <v>44522</v>
      </c>
      <c r="G3795" s="420" t="n">
        <v>518542</v>
      </c>
      <c r="H3795" s="418" t="n"/>
      <c r="I3795" s="455" t="n">
        <v>518542</v>
      </c>
      <c r="J3795" s="418">
        <f>IF(L3795&lt;&gt;"",L3795,K3795)</f>
        <v/>
      </c>
      <c r="K3795" s="418">
        <f>IF(AND(T3795=TRUE, U3795=TRUE, V3795=TRUE), IF(W3795&lt;-0.05, "អនុញ្ញាត (អ្នកផ្គត់ផ្គង់ប្រកាសខ្វះ)", "បានប្រកាស (អនុញ្ញាត)"), IF(AND(T3795=FALSE, U3795=FALSE, V3795=FALSE), "ព្យួរទុក (មិនមានទិន្នន័យ)", "ប្រកាសខុស (ព្យួរទុក)"))</f>
        <v/>
      </c>
      <c r="L3795" s="418" t="inlineStr"/>
      <c r="M3795" s="418" t="inlineStr"/>
      <c r="N3795" s="455" t="n"/>
      <c r="O3795" s="455">
        <f>IF(W3795&lt;0,AI3795,I3795)</f>
        <v/>
      </c>
      <c r="P3795" s="455">
        <f>I3795-O3795</f>
        <v/>
      </c>
      <c r="Q3795" s="418" t="n"/>
      <c r="R3795" s="418" t="inlineStr">
        <is>
          <t>TI-0215203</t>
        </is>
      </c>
      <c r="S3795" s="418" t="inlineStr"/>
      <c r="T3795" s="418">
        <f>R3795=S3795</f>
        <v/>
      </c>
      <c r="U3795" s="418">
        <f>AND(MONTH(F3795)=MONTH(Y3795), YEAR(F3795)=YEAR(Y3795))</f>
        <v/>
      </c>
      <c r="V3795" s="418">
        <f>AND(AC3795&lt;&gt;"", 'Company information'!D$4&lt;&gt;"", RIGHT(SUBSTITUTE(AC3795,"-",""),9)=RIGHT(SUBSTITUTE('Company information'!D$4,"-",""),9))</f>
        <v/>
      </c>
      <c r="W3795" s="418">
        <f>AI3795-I3795</f>
        <v/>
      </c>
      <c r="X3795" s="455" t="n"/>
      <c r="Y3795" s="417" t="n"/>
      <c r="Z3795" s="418" t="n"/>
      <c r="AA3795" s="418" t="n"/>
      <c r="AB3795" s="418" t="n"/>
      <c r="AC3795" s="418" t="n"/>
      <c r="AD3795" s="418" t="n"/>
      <c r="AE3795" s="455" t="n"/>
      <c r="AF3795" s="455" t="n"/>
      <c r="AG3795" s="455" t="n"/>
      <c r="AH3795" s="455" t="n"/>
      <c r="AI3795" s="455" t="n"/>
      <c r="AJ3795" s="455" t="n"/>
      <c r="AK3795" s="455" t="n"/>
      <c r="AL3795" s="455" t="n"/>
      <c r="AM3795" s="455" t="n"/>
      <c r="AN3795" s="455" t="n"/>
      <c r="AO3795" s="455" t="n"/>
      <c r="AP3795" s="455" t="n"/>
      <c r="AQ3795" s="455" t="n"/>
      <c r="AR3795" s="418" t="n"/>
      <c r="AS3795" s="418" t="n"/>
      <c r="AT3795" s="418" t="n"/>
    </row>
    <row r="3796">
      <c r="A3796" s="417" t="n">
        <v>3787</v>
      </c>
      <c r="B3796" s="418" t="inlineStr">
        <is>
          <t>THC and management fee</t>
        </is>
      </c>
      <c r="C3796" s="418" t="inlineStr">
        <is>
          <t>អ៊ិចស្ពែឌីធ័រ ខេមបូឌា អិលធីឌី</t>
        </is>
      </c>
      <c r="D3796" s="418" t="inlineStr">
        <is>
          <t>L001-100045898</t>
        </is>
      </c>
      <c r="E3796" s="418" t="inlineStr">
        <is>
          <t>TI-0214937</t>
        </is>
      </c>
      <c r="F3796" s="419" t="n">
        <v>44517</v>
      </c>
      <c r="G3796" s="420" t="n">
        <v>405580</v>
      </c>
      <c r="H3796" s="418" t="n"/>
      <c r="I3796" s="455" t="n">
        <v>405580</v>
      </c>
      <c r="J3796" s="418">
        <f>IF(L3796&lt;&gt;"",L3796,K3796)</f>
        <v/>
      </c>
      <c r="K3796" s="418">
        <f>IF(AND(T3796=TRUE, U3796=TRUE, V3796=TRUE), IF(W3796&lt;-0.05, "អនុញ្ញាត (អ្នកផ្គត់ផ្គង់ប្រកាសខ្វះ)", "បានប្រកាស (អនុញ្ញាត)"), IF(AND(T3796=FALSE, U3796=FALSE, V3796=FALSE), "ព្យួរទុក (មិនមានទិន្នន័យ)", "ប្រកាសខុស (ព្យួរទុក)"))</f>
        <v/>
      </c>
      <c r="L3796" s="418" t="inlineStr"/>
      <c r="M3796" s="418" t="inlineStr"/>
      <c r="N3796" s="455" t="n"/>
      <c r="O3796" s="455">
        <f>IF(W3796&lt;0,AI3796,I3796)</f>
        <v/>
      </c>
      <c r="P3796" s="455">
        <f>I3796-O3796</f>
        <v/>
      </c>
      <c r="Q3796" s="418" t="n"/>
      <c r="R3796" s="418" t="inlineStr">
        <is>
          <t>TI-0214937</t>
        </is>
      </c>
      <c r="S3796" s="418" t="inlineStr"/>
      <c r="T3796" s="418">
        <f>R3796=S3796</f>
        <v/>
      </c>
      <c r="U3796" s="418">
        <f>AND(MONTH(F3796)=MONTH(Y3796), YEAR(F3796)=YEAR(Y3796))</f>
        <v/>
      </c>
      <c r="V3796" s="418">
        <f>AND(AC3796&lt;&gt;"", 'Company information'!D$4&lt;&gt;"", RIGHT(SUBSTITUTE(AC3796,"-",""),9)=RIGHT(SUBSTITUTE('Company information'!D$4,"-",""),9))</f>
        <v/>
      </c>
      <c r="W3796" s="418">
        <f>AI3796-I3796</f>
        <v/>
      </c>
      <c r="X3796" s="455" t="n"/>
      <c r="Y3796" s="417" t="n"/>
      <c r="Z3796" s="418" t="n"/>
      <c r="AA3796" s="418" t="n"/>
      <c r="AB3796" s="418" t="n"/>
      <c r="AC3796" s="418" t="n"/>
      <c r="AD3796" s="418" t="n"/>
      <c r="AE3796" s="455" t="n"/>
      <c r="AF3796" s="455" t="n"/>
      <c r="AG3796" s="455" t="n"/>
      <c r="AH3796" s="455" t="n"/>
      <c r="AI3796" s="455" t="n"/>
      <c r="AJ3796" s="455" t="n"/>
      <c r="AK3796" s="455" t="n"/>
      <c r="AL3796" s="455" t="n"/>
      <c r="AM3796" s="455" t="n"/>
      <c r="AN3796" s="455" t="n"/>
      <c r="AO3796" s="455" t="n"/>
      <c r="AP3796" s="455" t="n"/>
      <c r="AQ3796" s="455" t="n"/>
      <c r="AR3796" s="418" t="n"/>
      <c r="AS3796" s="418" t="n"/>
      <c r="AT3796" s="418" t="n"/>
    </row>
    <row r="3797">
      <c r="A3797" s="417" t="n">
        <v>3788</v>
      </c>
      <c r="B3797" s="418" t="inlineStr">
        <is>
          <t>THC and management fee</t>
        </is>
      </c>
      <c r="C3797" s="418" t="inlineStr">
        <is>
          <t>អ៊ិចស្ពែឌីធ័រ ខេមបូឌា អិលធីឌី</t>
        </is>
      </c>
      <c r="D3797" s="418" t="inlineStr">
        <is>
          <t>L001-100045898</t>
        </is>
      </c>
      <c r="E3797" s="418" t="inlineStr">
        <is>
          <t>TI-0214926</t>
        </is>
      </c>
      <c r="F3797" s="419" t="n">
        <v>44517</v>
      </c>
      <c r="G3797" s="420" t="n">
        <v>155804</v>
      </c>
      <c r="H3797" s="418" t="n"/>
      <c r="I3797" s="455" t="n">
        <v>155804</v>
      </c>
      <c r="J3797" s="418">
        <f>IF(L3797&lt;&gt;"",L3797,K3797)</f>
        <v/>
      </c>
      <c r="K3797" s="418">
        <f>IF(AND(T3797=TRUE, U3797=TRUE, V3797=TRUE), IF(W3797&lt;-0.05, "អនុញ្ញាត (អ្នកផ្គត់ផ្គង់ប្រកាសខ្វះ)", "បានប្រកាស (អនុញ្ញាត)"), IF(AND(T3797=FALSE, U3797=FALSE, V3797=FALSE), "ព្យួរទុក (មិនមានទិន្នន័យ)", "ប្រកាសខុស (ព្យួរទុក)"))</f>
        <v/>
      </c>
      <c r="L3797" s="418" t="inlineStr"/>
      <c r="M3797" s="418" t="inlineStr"/>
      <c r="N3797" s="455" t="n"/>
      <c r="O3797" s="455">
        <f>IF(W3797&lt;0,AI3797,I3797)</f>
        <v/>
      </c>
      <c r="P3797" s="455">
        <f>I3797-O3797</f>
        <v/>
      </c>
      <c r="Q3797" s="418" t="n"/>
      <c r="R3797" s="418" t="inlineStr">
        <is>
          <t>TI-0214926</t>
        </is>
      </c>
      <c r="S3797" s="418" t="inlineStr"/>
      <c r="T3797" s="418">
        <f>R3797=S3797</f>
        <v/>
      </c>
      <c r="U3797" s="418">
        <f>AND(MONTH(F3797)=MONTH(Y3797), YEAR(F3797)=YEAR(Y3797))</f>
        <v/>
      </c>
      <c r="V3797" s="418">
        <f>AND(AC3797&lt;&gt;"", 'Company information'!D$4&lt;&gt;"", RIGHT(SUBSTITUTE(AC3797,"-",""),9)=RIGHT(SUBSTITUTE('Company information'!D$4,"-",""),9))</f>
        <v/>
      </c>
      <c r="W3797" s="418">
        <f>AI3797-I3797</f>
        <v/>
      </c>
      <c r="X3797" s="455" t="n"/>
      <c r="Y3797" s="417" t="n"/>
      <c r="Z3797" s="418" t="n"/>
      <c r="AA3797" s="418" t="n"/>
      <c r="AB3797" s="418" t="n"/>
      <c r="AC3797" s="418" t="n"/>
      <c r="AD3797" s="418" t="n"/>
      <c r="AE3797" s="455" t="n"/>
      <c r="AF3797" s="455" t="n"/>
      <c r="AG3797" s="455" t="n"/>
      <c r="AH3797" s="455" t="n"/>
      <c r="AI3797" s="455" t="n"/>
      <c r="AJ3797" s="455" t="n"/>
      <c r="AK3797" s="455" t="n"/>
      <c r="AL3797" s="455" t="n"/>
      <c r="AM3797" s="455" t="n"/>
      <c r="AN3797" s="455" t="n"/>
      <c r="AO3797" s="455" t="n"/>
      <c r="AP3797" s="455" t="n"/>
      <c r="AQ3797" s="455" t="n"/>
      <c r="AR3797" s="418" t="n"/>
      <c r="AS3797" s="418" t="n"/>
      <c r="AT3797" s="418" t="n"/>
    </row>
    <row r="3798">
      <c r="A3798" s="417" t="n">
        <v>3789</v>
      </c>
      <c r="B3798" s="418" t="inlineStr">
        <is>
          <t>THC and management fee</t>
        </is>
      </c>
      <c r="C3798" s="418" t="inlineStr">
        <is>
          <t>អ៊ិចស្ពែឌីធ័រ ខេមបូឌា អិលធីឌី</t>
        </is>
      </c>
      <c r="D3798" s="418" t="inlineStr">
        <is>
          <t>L001-100045898</t>
        </is>
      </c>
      <c r="E3798" s="418" t="inlineStr">
        <is>
          <t>TI-0214925</t>
        </is>
      </c>
      <c r="F3798" s="419" t="n">
        <v>44517</v>
      </c>
      <c r="G3798" s="420" t="n">
        <v>281912</v>
      </c>
      <c r="H3798" s="418" t="n"/>
      <c r="I3798" s="455" t="n">
        <v>281912</v>
      </c>
      <c r="J3798" s="418">
        <f>IF(L3798&lt;&gt;"",L3798,K3798)</f>
        <v/>
      </c>
      <c r="K3798" s="418">
        <f>IF(AND(T3798=TRUE, U3798=TRUE, V3798=TRUE), IF(W3798&lt;-0.05, "អនុញ្ញាត (អ្នកផ្គត់ផ្គង់ប្រកាសខ្វះ)", "បានប្រកាស (អនុញ្ញាត)"), IF(AND(T3798=FALSE, U3798=FALSE, V3798=FALSE), "ព្យួរទុក (មិនមានទិន្នន័យ)", "ប្រកាសខុស (ព្យួរទុក)"))</f>
        <v/>
      </c>
      <c r="L3798" s="418" t="inlineStr"/>
      <c r="M3798" s="418" t="inlineStr"/>
      <c r="N3798" s="455" t="n"/>
      <c r="O3798" s="455">
        <f>IF(W3798&lt;0,AI3798,I3798)</f>
        <v/>
      </c>
      <c r="P3798" s="455">
        <f>I3798-O3798</f>
        <v/>
      </c>
      <c r="Q3798" s="418" t="n"/>
      <c r="R3798" s="418" t="inlineStr">
        <is>
          <t>TI-0214925</t>
        </is>
      </c>
      <c r="S3798" s="418" t="inlineStr"/>
      <c r="T3798" s="418">
        <f>R3798=S3798</f>
        <v/>
      </c>
      <c r="U3798" s="418">
        <f>AND(MONTH(F3798)=MONTH(Y3798), YEAR(F3798)=YEAR(Y3798))</f>
        <v/>
      </c>
      <c r="V3798" s="418">
        <f>AND(AC3798&lt;&gt;"", 'Company information'!D$4&lt;&gt;"", RIGHT(SUBSTITUTE(AC3798,"-",""),9)=RIGHT(SUBSTITUTE('Company information'!D$4,"-",""),9))</f>
        <v/>
      </c>
      <c r="W3798" s="418">
        <f>AI3798-I3798</f>
        <v/>
      </c>
      <c r="X3798" s="455" t="n"/>
      <c r="Y3798" s="417" t="n"/>
      <c r="Z3798" s="418" t="n"/>
      <c r="AA3798" s="418" t="n"/>
      <c r="AB3798" s="418" t="n"/>
      <c r="AC3798" s="418" t="n"/>
      <c r="AD3798" s="418" t="n"/>
      <c r="AE3798" s="455" t="n"/>
      <c r="AF3798" s="455" t="n"/>
      <c r="AG3798" s="455" t="n"/>
      <c r="AH3798" s="455" t="n"/>
      <c r="AI3798" s="455" t="n"/>
      <c r="AJ3798" s="455" t="n"/>
      <c r="AK3798" s="455" t="n"/>
      <c r="AL3798" s="455" t="n"/>
      <c r="AM3798" s="455" t="n"/>
      <c r="AN3798" s="455" t="n"/>
      <c r="AO3798" s="455" t="n"/>
      <c r="AP3798" s="455" t="n"/>
      <c r="AQ3798" s="455" t="n"/>
      <c r="AR3798" s="418" t="n"/>
      <c r="AS3798" s="418" t="n"/>
      <c r="AT3798" s="418" t="n"/>
    </row>
    <row r="3799">
      <c r="A3799" s="417" t="n">
        <v>3790</v>
      </c>
      <c r="B3799" s="418" t="inlineStr">
        <is>
          <t>THC and management fee</t>
        </is>
      </c>
      <c r="C3799" s="418" t="inlineStr">
        <is>
          <t>អ៊ិចស្ពែឌីធ័រ ខេមបូឌា អិលធីឌី</t>
        </is>
      </c>
      <c r="D3799" s="418" t="inlineStr">
        <is>
          <t>L001-100045898</t>
        </is>
      </c>
      <c r="E3799" s="418" t="inlineStr">
        <is>
          <t>TI-0214924</t>
        </is>
      </c>
      <c r="F3799" s="419" t="n">
        <v>44517</v>
      </c>
      <c r="G3799" s="420" t="n">
        <v>714341</v>
      </c>
      <c r="H3799" s="418" t="n"/>
      <c r="I3799" s="455" t="n">
        <v>714341</v>
      </c>
      <c r="J3799" s="418">
        <f>IF(L3799&lt;&gt;"",L3799,K3799)</f>
        <v/>
      </c>
      <c r="K3799" s="418">
        <f>IF(AND(T3799=TRUE, U3799=TRUE, V3799=TRUE), IF(W3799&lt;-0.05, "អនុញ្ញាត (អ្នកផ្គត់ផ្គង់ប្រកាសខ្វះ)", "បានប្រកាស (អនុញ្ញាត)"), IF(AND(T3799=FALSE, U3799=FALSE, V3799=FALSE), "ព្យួរទុក (មិនមានទិន្នន័យ)", "ប្រកាសខុស (ព្យួរទុក)"))</f>
        <v/>
      </c>
      <c r="L3799" s="418" t="inlineStr"/>
      <c r="M3799" s="418" t="inlineStr"/>
      <c r="N3799" s="455" t="n"/>
      <c r="O3799" s="455">
        <f>IF(W3799&lt;0,AI3799,I3799)</f>
        <v/>
      </c>
      <c r="P3799" s="455">
        <f>I3799-O3799</f>
        <v/>
      </c>
      <c r="Q3799" s="418" t="n"/>
      <c r="R3799" s="418" t="inlineStr">
        <is>
          <t>TI-0214924</t>
        </is>
      </c>
      <c r="S3799" s="418" t="inlineStr"/>
      <c r="T3799" s="418">
        <f>R3799=S3799</f>
        <v/>
      </c>
      <c r="U3799" s="418">
        <f>AND(MONTH(F3799)=MONTH(Y3799), YEAR(F3799)=YEAR(Y3799))</f>
        <v/>
      </c>
      <c r="V3799" s="418">
        <f>AND(AC3799&lt;&gt;"", 'Company information'!D$4&lt;&gt;"", RIGHT(SUBSTITUTE(AC3799,"-",""),9)=RIGHT(SUBSTITUTE('Company information'!D$4,"-",""),9))</f>
        <v/>
      </c>
      <c r="W3799" s="418">
        <f>AI3799-I3799</f>
        <v/>
      </c>
      <c r="X3799" s="455" t="n"/>
      <c r="Y3799" s="417" t="n"/>
      <c r="Z3799" s="418" t="n"/>
      <c r="AA3799" s="418" t="n"/>
      <c r="AB3799" s="418" t="n"/>
      <c r="AC3799" s="418" t="n"/>
      <c r="AD3799" s="418" t="n"/>
      <c r="AE3799" s="455" t="n"/>
      <c r="AF3799" s="455" t="n"/>
      <c r="AG3799" s="455" t="n"/>
      <c r="AH3799" s="455" t="n"/>
      <c r="AI3799" s="455" t="n"/>
      <c r="AJ3799" s="455" t="n"/>
      <c r="AK3799" s="455" t="n"/>
      <c r="AL3799" s="455" t="n"/>
      <c r="AM3799" s="455" t="n"/>
      <c r="AN3799" s="455" t="n"/>
      <c r="AO3799" s="455" t="n"/>
      <c r="AP3799" s="455" t="n"/>
      <c r="AQ3799" s="455" t="n"/>
      <c r="AR3799" s="418" t="n"/>
      <c r="AS3799" s="418" t="n"/>
      <c r="AT3799" s="418" t="n"/>
    </row>
    <row r="3800">
      <c r="A3800" s="417" t="n">
        <v>3791</v>
      </c>
      <c r="B3800" s="418" t="inlineStr">
        <is>
          <t>THC and management fee</t>
        </is>
      </c>
      <c r="C3800" s="418" t="inlineStr">
        <is>
          <t>អ៊ិចស្ពែឌីធ័រ ខេមបូឌា អិលធីឌី</t>
        </is>
      </c>
      <c r="D3800" s="418" t="inlineStr">
        <is>
          <t>L001-100045898</t>
        </is>
      </c>
      <c r="E3800" s="418" t="inlineStr">
        <is>
          <t>TI-0214417</t>
        </is>
      </c>
      <c r="F3800" s="419" t="n">
        <v>44541</v>
      </c>
      <c r="G3800" s="420" t="n">
        <v>238502</v>
      </c>
      <c r="H3800" s="418" t="n"/>
      <c r="I3800" s="455" t="n">
        <v>238502</v>
      </c>
      <c r="J3800" s="418">
        <f>IF(L3800&lt;&gt;"",L3800,K3800)</f>
        <v/>
      </c>
      <c r="K3800" s="418">
        <f>IF(AND(T3800=TRUE, U3800=TRUE, V3800=TRUE), IF(W3800&lt;-0.05, "អនុញ្ញាត (អ្នកផ្គត់ផ្គង់ប្រកាសខ្វះ)", "បានប្រកាស (អនុញ្ញាត)"), IF(AND(T3800=FALSE, U3800=FALSE, V3800=FALSE), "ព្យួរទុក (មិនមានទិន្នន័យ)", "ប្រកាសខុស (ព្យួរទុក)"))</f>
        <v/>
      </c>
      <c r="L3800" s="418" t="inlineStr"/>
      <c r="M3800" s="418" t="inlineStr"/>
      <c r="N3800" s="455" t="n"/>
      <c r="O3800" s="455">
        <f>IF(W3800&lt;0,AI3800,I3800)</f>
        <v/>
      </c>
      <c r="P3800" s="455">
        <f>I3800-O3800</f>
        <v/>
      </c>
      <c r="Q3800" s="418" t="n"/>
      <c r="R3800" s="418" t="inlineStr">
        <is>
          <t>TI-0214417</t>
        </is>
      </c>
      <c r="S3800" s="418" t="inlineStr"/>
      <c r="T3800" s="418">
        <f>R3800=S3800</f>
        <v/>
      </c>
      <c r="U3800" s="418">
        <f>AND(MONTH(F3800)=MONTH(Y3800), YEAR(F3800)=YEAR(Y3800))</f>
        <v/>
      </c>
      <c r="V3800" s="418">
        <f>AND(AC3800&lt;&gt;"", 'Company information'!D$4&lt;&gt;"", RIGHT(SUBSTITUTE(AC3800,"-",""),9)=RIGHT(SUBSTITUTE('Company information'!D$4,"-",""),9))</f>
        <v/>
      </c>
      <c r="W3800" s="418">
        <f>AI3800-I3800</f>
        <v/>
      </c>
      <c r="X3800" s="455" t="n"/>
      <c r="Y3800" s="417" t="n"/>
      <c r="Z3800" s="418" t="n"/>
      <c r="AA3800" s="418" t="n"/>
      <c r="AB3800" s="418" t="n"/>
      <c r="AC3800" s="418" t="n"/>
      <c r="AD3800" s="418" t="n"/>
      <c r="AE3800" s="455" t="n"/>
      <c r="AF3800" s="455" t="n"/>
      <c r="AG3800" s="455" t="n"/>
      <c r="AH3800" s="455" t="n"/>
      <c r="AI3800" s="455" t="n"/>
      <c r="AJ3800" s="455" t="n"/>
      <c r="AK3800" s="455" t="n"/>
      <c r="AL3800" s="455" t="n"/>
      <c r="AM3800" s="455" t="n"/>
      <c r="AN3800" s="455" t="n"/>
      <c r="AO3800" s="455" t="n"/>
      <c r="AP3800" s="455" t="n"/>
      <c r="AQ3800" s="455" t="n"/>
      <c r="AR3800" s="418" t="n"/>
      <c r="AS3800" s="418" t="n"/>
      <c r="AT3800" s="418" t="n"/>
    </row>
    <row r="3801">
      <c r="A3801" s="417" t="n">
        <v>3792</v>
      </c>
      <c r="B3801" s="418" t="inlineStr">
        <is>
          <t>THC and management fee</t>
        </is>
      </c>
      <c r="C3801" s="418" t="inlineStr">
        <is>
          <t>អ៊ិចស្ពែឌីធ័រ ខេមបូឌា អិលធីឌី</t>
        </is>
      </c>
      <c r="D3801" s="418" t="inlineStr">
        <is>
          <t>L001-100045898</t>
        </is>
      </c>
      <c r="E3801" s="418" t="inlineStr">
        <is>
          <t>TI-0214412</t>
        </is>
      </c>
      <c r="F3801" s="419" t="n">
        <v>44541</v>
      </c>
      <c r="G3801" s="420" t="n">
        <v>830687</v>
      </c>
      <c r="H3801" s="418" t="n"/>
      <c r="I3801" s="455" t="n">
        <v>830687</v>
      </c>
      <c r="J3801" s="418">
        <f>IF(L3801&lt;&gt;"",L3801,K3801)</f>
        <v/>
      </c>
      <c r="K3801" s="418">
        <f>IF(AND(T3801=TRUE, U3801=TRUE, V3801=TRUE), IF(W3801&lt;-0.05, "អនុញ្ញាត (អ្នកផ្គត់ផ្គង់ប្រកាសខ្វះ)", "បានប្រកាស (អនុញ្ញាត)"), IF(AND(T3801=FALSE, U3801=FALSE, V3801=FALSE), "ព្យួរទុក (មិនមានទិន្នន័យ)", "ប្រកាសខុស (ព្យួរទុក)"))</f>
        <v/>
      </c>
      <c r="L3801" s="418" t="inlineStr"/>
      <c r="M3801" s="418" t="inlineStr"/>
      <c r="N3801" s="455" t="n"/>
      <c r="O3801" s="455">
        <f>IF(W3801&lt;0,AI3801,I3801)</f>
        <v/>
      </c>
      <c r="P3801" s="455">
        <f>I3801-O3801</f>
        <v/>
      </c>
      <c r="Q3801" s="418" t="n"/>
      <c r="R3801" s="418" t="inlineStr">
        <is>
          <t>TI-0214412</t>
        </is>
      </c>
      <c r="S3801" s="418" t="inlineStr"/>
      <c r="T3801" s="418">
        <f>R3801=S3801</f>
        <v/>
      </c>
      <c r="U3801" s="418">
        <f>AND(MONTH(F3801)=MONTH(Y3801), YEAR(F3801)=YEAR(Y3801))</f>
        <v/>
      </c>
      <c r="V3801" s="418">
        <f>AND(AC3801&lt;&gt;"", 'Company information'!D$4&lt;&gt;"", RIGHT(SUBSTITUTE(AC3801,"-",""),9)=RIGHT(SUBSTITUTE('Company information'!D$4,"-",""),9))</f>
        <v/>
      </c>
      <c r="W3801" s="418">
        <f>AI3801-I3801</f>
        <v/>
      </c>
      <c r="X3801" s="455" t="n"/>
      <c r="Y3801" s="417" t="n"/>
      <c r="Z3801" s="418" t="n"/>
      <c r="AA3801" s="418" t="n"/>
      <c r="AB3801" s="418" t="n"/>
      <c r="AC3801" s="418" t="n"/>
      <c r="AD3801" s="418" t="n"/>
      <c r="AE3801" s="455" t="n"/>
      <c r="AF3801" s="455" t="n"/>
      <c r="AG3801" s="455" t="n"/>
      <c r="AH3801" s="455" t="n"/>
      <c r="AI3801" s="455" t="n"/>
      <c r="AJ3801" s="455" t="n"/>
      <c r="AK3801" s="455" t="n"/>
      <c r="AL3801" s="455" t="n"/>
      <c r="AM3801" s="455" t="n"/>
      <c r="AN3801" s="455" t="n"/>
      <c r="AO3801" s="455" t="n"/>
      <c r="AP3801" s="455" t="n"/>
      <c r="AQ3801" s="455" t="n"/>
      <c r="AR3801" s="418" t="n"/>
      <c r="AS3801" s="418" t="n"/>
      <c r="AT3801" s="418" t="n"/>
    </row>
    <row r="3802">
      <c r="A3802" s="417" t="n">
        <v>3793</v>
      </c>
      <c r="B3802" s="418" t="inlineStr">
        <is>
          <t>THC and management fee</t>
        </is>
      </c>
      <c r="C3802" s="418" t="inlineStr">
        <is>
          <t>អ៊ិចស្ពែឌីធ័រ ខេមបូឌា អិលធីឌី</t>
        </is>
      </c>
      <c r="D3802" s="418" t="inlineStr">
        <is>
          <t>L001-100045898</t>
        </is>
      </c>
      <c r="E3802" s="418" t="inlineStr">
        <is>
          <t>TI-0214337</t>
        </is>
      </c>
      <c r="F3802" s="419" t="n">
        <v>44511</v>
      </c>
      <c r="G3802" s="420" t="n">
        <v>1069714</v>
      </c>
      <c r="H3802" s="418" t="n"/>
      <c r="I3802" s="455" t="n">
        <v>1069714</v>
      </c>
      <c r="J3802" s="418">
        <f>IF(L3802&lt;&gt;"",L3802,K3802)</f>
        <v/>
      </c>
      <c r="K3802" s="418">
        <f>IF(AND(T3802=TRUE, U3802=TRUE, V3802=TRUE), IF(W3802&lt;-0.05, "អនុញ្ញាត (អ្នកផ្គត់ផ្គង់ប្រកាសខ្វះ)", "បានប្រកាស (អនុញ្ញាត)"), IF(AND(T3802=FALSE, U3802=FALSE, V3802=FALSE), "ព្យួរទុក (មិនមានទិន្នន័យ)", "ប្រកាសខុស (ព្យួរទុក)"))</f>
        <v/>
      </c>
      <c r="L3802" s="418" t="inlineStr"/>
      <c r="M3802" s="418" t="inlineStr"/>
      <c r="N3802" s="455" t="n"/>
      <c r="O3802" s="455">
        <f>IF(W3802&lt;0,AI3802,I3802)</f>
        <v/>
      </c>
      <c r="P3802" s="455">
        <f>I3802-O3802</f>
        <v/>
      </c>
      <c r="Q3802" s="418" t="n"/>
      <c r="R3802" s="418" t="inlineStr">
        <is>
          <t>TI-0214337</t>
        </is>
      </c>
      <c r="S3802" s="418" t="inlineStr"/>
      <c r="T3802" s="418">
        <f>R3802=S3802</f>
        <v/>
      </c>
      <c r="U3802" s="418">
        <f>AND(MONTH(F3802)=MONTH(Y3802), YEAR(F3802)=YEAR(Y3802))</f>
        <v/>
      </c>
      <c r="V3802" s="418">
        <f>AND(AC3802&lt;&gt;"", 'Company information'!D$4&lt;&gt;"", RIGHT(SUBSTITUTE(AC3802,"-",""),9)=RIGHT(SUBSTITUTE('Company information'!D$4,"-",""),9))</f>
        <v/>
      </c>
      <c r="W3802" s="418">
        <f>AI3802-I3802</f>
        <v/>
      </c>
      <c r="X3802" s="455" t="n"/>
      <c r="Y3802" s="417" t="n"/>
      <c r="Z3802" s="418" t="n"/>
      <c r="AA3802" s="418" t="n"/>
      <c r="AB3802" s="418" t="n"/>
      <c r="AC3802" s="418" t="n"/>
      <c r="AD3802" s="418" t="n"/>
      <c r="AE3802" s="455" t="n"/>
      <c r="AF3802" s="455" t="n"/>
      <c r="AG3802" s="455" t="n"/>
      <c r="AH3802" s="455" t="n"/>
      <c r="AI3802" s="455" t="n"/>
      <c r="AJ3802" s="455" t="n"/>
      <c r="AK3802" s="455" t="n"/>
      <c r="AL3802" s="455" t="n"/>
      <c r="AM3802" s="455" t="n"/>
      <c r="AN3802" s="455" t="n"/>
      <c r="AO3802" s="455" t="n"/>
      <c r="AP3802" s="455" t="n"/>
      <c r="AQ3802" s="455" t="n"/>
      <c r="AR3802" s="418" t="n"/>
      <c r="AS3802" s="418" t="n"/>
      <c r="AT3802" s="418" t="n"/>
    </row>
    <row r="3803">
      <c r="A3803" s="417" t="n">
        <v>3794</v>
      </c>
      <c r="B3803" s="418" t="inlineStr">
        <is>
          <t>THC and management fee</t>
        </is>
      </c>
      <c r="C3803" s="418" t="inlineStr">
        <is>
          <t>អ៊ិចស្ពែឌីធ័រ ខេមបូឌា អិលធីឌី</t>
        </is>
      </c>
      <c r="D3803" s="418" t="inlineStr">
        <is>
          <t>L001-100045898</t>
        </is>
      </c>
      <c r="E3803" s="418" t="inlineStr">
        <is>
          <t>TI-0214336</t>
        </is>
      </c>
      <c r="F3803" s="419" t="n">
        <v>44511</v>
      </c>
      <c r="G3803" s="420" t="n">
        <v>828652</v>
      </c>
      <c r="H3803" s="418" t="n"/>
      <c r="I3803" s="455" t="n">
        <v>828652</v>
      </c>
      <c r="J3803" s="418">
        <f>IF(L3803&lt;&gt;"",L3803,K3803)</f>
        <v/>
      </c>
      <c r="K3803" s="418">
        <f>IF(AND(T3803=TRUE, U3803=TRUE, V3803=TRUE), IF(W3803&lt;-0.05, "អនុញ្ញាត (អ្នកផ្គត់ផ្គង់ប្រកាសខ្វះ)", "បានប្រកាស (អនុញ្ញាត)"), IF(AND(T3803=FALSE, U3803=FALSE, V3803=FALSE), "ព្យួរទុក (មិនមានទិន្នន័យ)", "ប្រកាសខុស (ព្យួរទុក)"))</f>
        <v/>
      </c>
      <c r="L3803" s="418" t="inlineStr"/>
      <c r="M3803" s="418" t="inlineStr"/>
      <c r="N3803" s="455" t="n"/>
      <c r="O3803" s="455">
        <f>IF(W3803&lt;0,AI3803,I3803)</f>
        <v/>
      </c>
      <c r="P3803" s="455">
        <f>I3803-O3803</f>
        <v/>
      </c>
      <c r="Q3803" s="418" t="n"/>
      <c r="R3803" s="418" t="inlineStr">
        <is>
          <t>TI-0214336</t>
        </is>
      </c>
      <c r="S3803" s="418" t="inlineStr"/>
      <c r="T3803" s="418">
        <f>R3803=S3803</f>
        <v/>
      </c>
      <c r="U3803" s="418">
        <f>AND(MONTH(F3803)=MONTH(Y3803), YEAR(F3803)=YEAR(Y3803))</f>
        <v/>
      </c>
      <c r="V3803" s="418">
        <f>AND(AC3803&lt;&gt;"", 'Company information'!D$4&lt;&gt;"", RIGHT(SUBSTITUTE(AC3803,"-",""),9)=RIGHT(SUBSTITUTE('Company information'!D$4,"-",""),9))</f>
        <v/>
      </c>
      <c r="W3803" s="418">
        <f>AI3803-I3803</f>
        <v/>
      </c>
      <c r="X3803" s="455" t="n"/>
      <c r="Y3803" s="417" t="n"/>
      <c r="Z3803" s="418" t="n"/>
      <c r="AA3803" s="418" t="n"/>
      <c r="AB3803" s="418" t="n"/>
      <c r="AC3803" s="418" t="n"/>
      <c r="AD3803" s="418" t="n"/>
      <c r="AE3803" s="455" t="n"/>
      <c r="AF3803" s="455" t="n"/>
      <c r="AG3803" s="455" t="n"/>
      <c r="AH3803" s="455" t="n"/>
      <c r="AI3803" s="455" t="n"/>
      <c r="AJ3803" s="455" t="n"/>
      <c r="AK3803" s="455" t="n"/>
      <c r="AL3803" s="455" t="n"/>
      <c r="AM3803" s="455" t="n"/>
      <c r="AN3803" s="455" t="n"/>
      <c r="AO3803" s="455" t="n"/>
      <c r="AP3803" s="455" t="n"/>
      <c r="AQ3803" s="455" t="n"/>
      <c r="AR3803" s="418" t="n"/>
      <c r="AS3803" s="418" t="n"/>
      <c r="AT3803" s="418" t="n"/>
    </row>
    <row r="3804">
      <c r="A3804" s="417" t="n">
        <v>3795</v>
      </c>
      <c r="B3804" s="418" t="inlineStr">
        <is>
          <t>Detention fee</t>
        </is>
      </c>
      <c r="C3804" s="418" t="inlineStr">
        <is>
          <t>អ៊ិចស្ពែឌីធ័រ ខេមបូឌា អិលធីឌី</t>
        </is>
      </c>
      <c r="D3804" s="418" t="inlineStr">
        <is>
          <t>L001-100045898</t>
        </is>
      </c>
      <c r="E3804" s="418" t="inlineStr">
        <is>
          <t>TI-0214031</t>
        </is>
      </c>
      <c r="F3804" s="419" t="n">
        <v>44327</v>
      </c>
      <c r="G3804" s="420" t="n">
        <v>8144</v>
      </c>
      <c r="H3804" s="418" t="n"/>
      <c r="I3804" s="455" t="n">
        <v>8144</v>
      </c>
      <c r="J3804" s="418">
        <f>IF(L3804&lt;&gt;"",L3804,K3804)</f>
        <v/>
      </c>
      <c r="K3804" s="418">
        <f>IF(AND(T3804=TRUE, U3804=TRUE, V3804=TRUE), IF(W3804&lt;-0.05, "អនុញ្ញាត (អ្នកផ្គត់ផ្គង់ប្រកាសខ្វះ)", "បានប្រកាស (អនុញ្ញាត)"), IF(AND(T3804=FALSE, U3804=FALSE, V3804=FALSE), "ព្យួរទុក (មិនមានទិន្នន័យ)", "ប្រកាសខុស (ព្យួរទុក)"))</f>
        <v/>
      </c>
      <c r="L3804" s="418" t="inlineStr"/>
      <c r="M3804" s="418" t="inlineStr"/>
      <c r="N3804" s="455" t="n"/>
      <c r="O3804" s="455">
        <f>IF(W3804&lt;0,AI3804,I3804)</f>
        <v/>
      </c>
      <c r="P3804" s="455">
        <f>I3804-O3804</f>
        <v/>
      </c>
      <c r="Q3804" s="418" t="n"/>
      <c r="R3804" s="418" t="inlineStr">
        <is>
          <t>TI-0214031</t>
        </is>
      </c>
      <c r="S3804" s="418" t="inlineStr"/>
      <c r="T3804" s="418">
        <f>R3804=S3804</f>
        <v/>
      </c>
      <c r="U3804" s="418">
        <f>AND(MONTH(F3804)=MONTH(Y3804), YEAR(F3804)=YEAR(Y3804))</f>
        <v/>
      </c>
      <c r="V3804" s="418">
        <f>AND(AC3804&lt;&gt;"", 'Company information'!D$4&lt;&gt;"", RIGHT(SUBSTITUTE(AC3804,"-",""),9)=RIGHT(SUBSTITUTE('Company information'!D$4,"-",""),9))</f>
        <v/>
      </c>
      <c r="W3804" s="418">
        <f>AI3804-I3804</f>
        <v/>
      </c>
      <c r="X3804" s="455" t="n"/>
      <c r="Y3804" s="417" t="n"/>
      <c r="Z3804" s="418" t="n"/>
      <c r="AA3804" s="418" t="n"/>
      <c r="AB3804" s="418" t="n"/>
      <c r="AC3804" s="418" t="n"/>
      <c r="AD3804" s="418" t="n"/>
      <c r="AE3804" s="455" t="n"/>
      <c r="AF3804" s="455" t="n"/>
      <c r="AG3804" s="455" t="n"/>
      <c r="AH3804" s="455" t="n"/>
      <c r="AI3804" s="455" t="n"/>
      <c r="AJ3804" s="455" t="n"/>
      <c r="AK3804" s="455" t="n"/>
      <c r="AL3804" s="455" t="n"/>
      <c r="AM3804" s="455" t="n"/>
      <c r="AN3804" s="455" t="n"/>
      <c r="AO3804" s="455" t="n"/>
      <c r="AP3804" s="455" t="n"/>
      <c r="AQ3804" s="455" t="n"/>
      <c r="AR3804" s="418" t="n"/>
      <c r="AS3804" s="418" t="n"/>
      <c r="AT3804" s="418" t="n"/>
    </row>
    <row r="3805">
      <c r="A3805" s="417" t="n">
        <v>3796</v>
      </c>
      <c r="B3805" s="418" t="inlineStr">
        <is>
          <t>THC and management fee</t>
        </is>
      </c>
      <c r="C3805" s="418" t="inlineStr">
        <is>
          <t>អ៊ិចស្ពែឌីធ័រ ខេមបូឌា អិលធីឌី</t>
        </is>
      </c>
      <c r="D3805" s="418" t="inlineStr">
        <is>
          <t>L001-100045898</t>
        </is>
      </c>
      <c r="E3805" s="418" t="inlineStr">
        <is>
          <t>TI-0213771</t>
        </is>
      </c>
      <c r="F3805" s="419" t="n">
        <v>44266</v>
      </c>
      <c r="G3805" s="420" t="n">
        <v>1481276</v>
      </c>
      <c r="H3805" s="418" t="n"/>
      <c r="I3805" s="455" t="n">
        <v>1481276</v>
      </c>
      <c r="J3805" s="418">
        <f>IF(L3805&lt;&gt;"",L3805,K3805)</f>
        <v/>
      </c>
      <c r="K3805" s="418">
        <f>IF(AND(T3805=TRUE, U3805=TRUE, V3805=TRUE), IF(W3805&lt;-0.05, "អនុញ្ញាត (អ្នកផ្គត់ផ្គង់ប្រកាសខ្វះ)", "បានប្រកាស (អនុញ្ញាត)"), IF(AND(T3805=FALSE, U3805=FALSE, V3805=FALSE), "ព្យួរទុក (មិនមានទិន្នន័យ)", "ប្រកាសខុស (ព្យួរទុក)"))</f>
        <v/>
      </c>
      <c r="L3805" s="418" t="inlineStr"/>
      <c r="M3805" s="418" t="inlineStr"/>
      <c r="N3805" s="455" t="n"/>
      <c r="O3805" s="455">
        <f>IF(W3805&lt;0,AI3805,I3805)</f>
        <v/>
      </c>
      <c r="P3805" s="455">
        <f>I3805-O3805</f>
        <v/>
      </c>
      <c r="Q3805" s="418" t="n"/>
      <c r="R3805" s="418" t="inlineStr">
        <is>
          <t>TI-0213771</t>
        </is>
      </c>
      <c r="S3805" s="418" t="inlineStr"/>
      <c r="T3805" s="418">
        <f>R3805=S3805</f>
        <v/>
      </c>
      <c r="U3805" s="418">
        <f>AND(MONTH(F3805)=MONTH(Y3805), YEAR(F3805)=YEAR(Y3805))</f>
        <v/>
      </c>
      <c r="V3805" s="418">
        <f>AND(AC3805&lt;&gt;"", 'Company information'!D$4&lt;&gt;"", RIGHT(SUBSTITUTE(AC3805,"-",""),9)=RIGHT(SUBSTITUTE('Company information'!D$4,"-",""),9))</f>
        <v/>
      </c>
      <c r="W3805" s="418">
        <f>AI3805-I3805</f>
        <v/>
      </c>
      <c r="X3805" s="455" t="n"/>
      <c r="Y3805" s="417" t="n"/>
      <c r="Z3805" s="418" t="n"/>
      <c r="AA3805" s="418" t="n"/>
      <c r="AB3805" s="418" t="n"/>
      <c r="AC3805" s="418" t="n"/>
      <c r="AD3805" s="418" t="n"/>
      <c r="AE3805" s="455" t="n"/>
      <c r="AF3805" s="455" t="n"/>
      <c r="AG3805" s="455" t="n"/>
      <c r="AH3805" s="455" t="n"/>
      <c r="AI3805" s="455" t="n"/>
      <c r="AJ3805" s="455" t="n"/>
      <c r="AK3805" s="455" t="n"/>
      <c r="AL3805" s="455" t="n"/>
      <c r="AM3805" s="455" t="n"/>
      <c r="AN3805" s="455" t="n"/>
      <c r="AO3805" s="455" t="n"/>
      <c r="AP3805" s="455" t="n"/>
      <c r="AQ3805" s="455" t="n"/>
      <c r="AR3805" s="418" t="n"/>
      <c r="AS3805" s="418" t="n"/>
      <c r="AT3805" s="418" t="n"/>
    </row>
    <row r="3806">
      <c r="A3806" s="417" t="n">
        <v>3797</v>
      </c>
      <c r="B3806" s="418" t="inlineStr">
        <is>
          <t>THC and management fee</t>
        </is>
      </c>
      <c r="C3806" s="418" t="inlineStr">
        <is>
          <t>អ៊ិចស្ពែឌីធ័រ ខេមបូឌា អិលធីឌី</t>
        </is>
      </c>
      <c r="D3806" s="418" t="inlineStr">
        <is>
          <t>L001-100045898</t>
        </is>
      </c>
      <c r="E3806" s="418" t="inlineStr">
        <is>
          <t>TI-0213770</t>
        </is>
      </c>
      <c r="F3806" s="419" t="n">
        <v>44266</v>
      </c>
      <c r="G3806" s="420" t="n">
        <v>1860397</v>
      </c>
      <c r="H3806" s="418" t="n"/>
      <c r="I3806" s="455" t="n">
        <v>1860397</v>
      </c>
      <c r="J3806" s="418">
        <f>IF(L3806&lt;&gt;"",L3806,K3806)</f>
        <v/>
      </c>
      <c r="K3806" s="418">
        <f>IF(AND(T3806=TRUE, U3806=TRUE, V3806=TRUE), IF(W3806&lt;-0.05, "អនុញ្ញាត (អ្នកផ្គត់ផ្គង់ប្រកាសខ្វះ)", "បានប្រកាស (អនុញ្ញាត)"), IF(AND(T3806=FALSE, U3806=FALSE, V3806=FALSE), "ព្យួរទុក (មិនមានទិន្នន័យ)", "ប្រកាសខុស (ព្យួរទុក)"))</f>
        <v/>
      </c>
      <c r="L3806" s="418" t="inlineStr"/>
      <c r="M3806" s="418" t="inlineStr"/>
      <c r="N3806" s="455" t="n"/>
      <c r="O3806" s="455">
        <f>IF(W3806&lt;0,AI3806,I3806)</f>
        <v/>
      </c>
      <c r="P3806" s="455">
        <f>I3806-O3806</f>
        <v/>
      </c>
      <c r="Q3806" s="418" t="n"/>
      <c r="R3806" s="418" t="inlineStr">
        <is>
          <t>TI-0213770</t>
        </is>
      </c>
      <c r="S3806" s="418" t="inlineStr"/>
      <c r="T3806" s="418">
        <f>R3806=S3806</f>
        <v/>
      </c>
      <c r="U3806" s="418">
        <f>AND(MONTH(F3806)=MONTH(Y3806), YEAR(F3806)=YEAR(Y3806))</f>
        <v/>
      </c>
      <c r="V3806" s="418">
        <f>AND(AC3806&lt;&gt;"", 'Company information'!D$4&lt;&gt;"", RIGHT(SUBSTITUTE(AC3806,"-",""),9)=RIGHT(SUBSTITUTE('Company information'!D$4,"-",""),9))</f>
        <v/>
      </c>
      <c r="W3806" s="418">
        <f>AI3806-I3806</f>
        <v/>
      </c>
      <c r="X3806" s="455" t="n"/>
      <c r="Y3806" s="417" t="n"/>
      <c r="Z3806" s="418" t="n"/>
      <c r="AA3806" s="418" t="n"/>
      <c r="AB3806" s="418" t="n"/>
      <c r="AC3806" s="418" t="n"/>
      <c r="AD3806" s="418" t="n"/>
      <c r="AE3806" s="455" t="n"/>
      <c r="AF3806" s="455" t="n"/>
      <c r="AG3806" s="455" t="n"/>
      <c r="AH3806" s="455" t="n"/>
      <c r="AI3806" s="455" t="n"/>
      <c r="AJ3806" s="455" t="n"/>
      <c r="AK3806" s="455" t="n"/>
      <c r="AL3806" s="455" t="n"/>
      <c r="AM3806" s="455" t="n"/>
      <c r="AN3806" s="455" t="n"/>
      <c r="AO3806" s="455" t="n"/>
      <c r="AP3806" s="455" t="n"/>
      <c r="AQ3806" s="455" t="n"/>
      <c r="AR3806" s="418" t="n"/>
      <c r="AS3806" s="418" t="n"/>
      <c r="AT3806" s="418" t="n"/>
    </row>
    <row r="3807">
      <c r="A3807" s="417" t="n">
        <v>3798</v>
      </c>
      <c r="B3807" s="418" t="inlineStr">
        <is>
          <t>Export administration fee</t>
        </is>
      </c>
      <c r="C3807" s="418" t="inlineStr">
        <is>
          <t>ឆាយ ដា ឡូយីស្ទីក</t>
        </is>
      </c>
      <c r="D3807" s="418" t="inlineStr">
        <is>
          <t>L001-100063098</t>
        </is>
      </c>
      <c r="E3807" s="418" t="inlineStr">
        <is>
          <t>2111012591</t>
        </is>
      </c>
      <c r="F3807" s="419" t="n">
        <v>44529</v>
      </c>
      <c r="G3807" s="420" t="n">
        <v>89111</v>
      </c>
      <c r="H3807" s="418" t="n"/>
      <c r="I3807" s="455" t="n">
        <v>89111</v>
      </c>
      <c r="J3807" s="418">
        <f>IF(L3807&lt;&gt;"",L3807,K3807)</f>
        <v/>
      </c>
      <c r="K3807" s="418">
        <f>IF(AND(T3807=TRUE, U3807=TRUE, V3807=TRUE), IF(W3807&lt;-0.05, "អនុញ្ញាត (អ្នកផ្គត់ផ្គង់ប្រកាសខ្វះ)", "បានប្រកាស (អនុញ្ញាត)"), IF(AND(T3807=FALSE, U3807=FALSE, V3807=FALSE), "ព្យួរទុក (មិនមានទិន្នន័យ)", "ប្រកាសខុស (ព្យួរទុក)"))</f>
        <v/>
      </c>
      <c r="L3807" s="418" t="inlineStr"/>
      <c r="M3807" s="418" t="inlineStr"/>
      <c r="N3807" s="455" t="n"/>
      <c r="O3807" s="455">
        <f>IF(W3807&lt;0,AI3807,I3807)</f>
        <v/>
      </c>
      <c r="P3807" s="455">
        <f>I3807-O3807</f>
        <v/>
      </c>
      <c r="Q3807" s="418" t="n"/>
      <c r="R3807" s="418" t="inlineStr">
        <is>
          <t>2111012591</t>
        </is>
      </c>
      <c r="S3807" s="418" t="inlineStr"/>
      <c r="T3807" s="418">
        <f>R3807=S3807</f>
        <v/>
      </c>
      <c r="U3807" s="418">
        <f>AND(MONTH(F3807)=MONTH(Y3807), YEAR(F3807)=YEAR(Y3807))</f>
        <v/>
      </c>
      <c r="V3807" s="418">
        <f>AND(AC3807&lt;&gt;"", 'Company information'!D$4&lt;&gt;"", RIGHT(SUBSTITUTE(AC3807,"-",""),9)=RIGHT(SUBSTITUTE('Company information'!D$4,"-",""),9))</f>
        <v/>
      </c>
      <c r="W3807" s="418">
        <f>AI3807-I3807</f>
        <v/>
      </c>
      <c r="X3807" s="455" t="n"/>
      <c r="Y3807" s="417" t="n"/>
      <c r="Z3807" s="418" t="n"/>
      <c r="AA3807" s="418" t="n"/>
      <c r="AB3807" s="418" t="n"/>
      <c r="AC3807" s="418" t="n"/>
      <c r="AD3807" s="418" t="n"/>
      <c r="AE3807" s="455" t="n"/>
      <c r="AF3807" s="455" t="n"/>
      <c r="AG3807" s="455" t="n"/>
      <c r="AH3807" s="455" t="n"/>
      <c r="AI3807" s="455" t="n"/>
      <c r="AJ3807" s="455" t="n"/>
      <c r="AK3807" s="455" t="n"/>
      <c r="AL3807" s="455" t="n"/>
      <c r="AM3807" s="455" t="n"/>
      <c r="AN3807" s="455" t="n"/>
      <c r="AO3807" s="455" t="n"/>
      <c r="AP3807" s="455" t="n"/>
      <c r="AQ3807" s="455" t="n"/>
      <c r="AR3807" s="418" t="n"/>
      <c r="AS3807" s="418" t="n"/>
      <c r="AT3807" s="418" t="n"/>
    </row>
    <row r="3808">
      <c r="A3808" s="417" t="n">
        <v>3799</v>
      </c>
      <c r="B3808" s="418" t="inlineStr">
        <is>
          <t>Monthly tax declaration for Oct 2021</t>
        </is>
      </c>
      <c r="C3808" s="418" t="inlineStr">
        <is>
          <t>យីងកឺ ខេម ថេក អ៊ែតវ៉ាយហ្សឺរី ឯ.ក</t>
        </is>
      </c>
      <c r="D3808" s="418" t="inlineStr">
        <is>
          <t>K003-902005313</t>
        </is>
      </c>
      <c r="E3808" s="418" t="inlineStr">
        <is>
          <t>YKT21-172</t>
        </is>
      </c>
      <c r="F3808" s="419" t="n">
        <v>44297</v>
      </c>
      <c r="G3808" s="420" t="n">
        <v>569800</v>
      </c>
      <c r="H3808" s="418" t="n"/>
      <c r="I3808" s="455" t="n">
        <v>569800</v>
      </c>
      <c r="J3808" s="418">
        <f>IF(L3808&lt;&gt;"",L3808,K3808)</f>
        <v/>
      </c>
      <c r="K3808" s="418">
        <f>IF(AND(T3808=TRUE, U3808=TRUE, V3808=TRUE), IF(W3808&lt;-0.05, "អនុញ្ញាត (អ្នកផ្គត់ផ្គង់ប្រកាសខ្វះ)", "បានប្រកាស (អនុញ្ញាត)"), IF(AND(T3808=FALSE, U3808=FALSE, V3808=FALSE), "ព្យួរទុក (មិនមានទិន្នន័យ)", "ប្រកាសខុស (ព្យួរទុក)"))</f>
        <v/>
      </c>
      <c r="L3808" s="418" t="inlineStr"/>
      <c r="M3808" s="418" t="inlineStr"/>
      <c r="N3808" s="455" t="n"/>
      <c r="O3808" s="455">
        <f>IF(W3808&lt;0,AI3808,I3808)</f>
        <v/>
      </c>
      <c r="P3808" s="455">
        <f>I3808-O3808</f>
        <v/>
      </c>
      <c r="Q3808" s="418" t="n"/>
      <c r="R3808" s="418" t="inlineStr">
        <is>
          <t>YKT21-172</t>
        </is>
      </c>
      <c r="S3808" s="418" t="inlineStr"/>
      <c r="T3808" s="418">
        <f>R3808=S3808</f>
        <v/>
      </c>
      <c r="U3808" s="418">
        <f>AND(MONTH(F3808)=MONTH(Y3808), YEAR(F3808)=YEAR(Y3808))</f>
        <v/>
      </c>
      <c r="V3808" s="418">
        <f>AND(AC3808&lt;&gt;"", 'Company information'!D$4&lt;&gt;"", RIGHT(SUBSTITUTE(AC3808,"-",""),9)=RIGHT(SUBSTITUTE('Company information'!D$4,"-",""),9))</f>
        <v/>
      </c>
      <c r="W3808" s="418">
        <f>AI3808-I3808</f>
        <v/>
      </c>
      <c r="X3808" s="455" t="n"/>
      <c r="Y3808" s="417" t="n"/>
      <c r="Z3808" s="418" t="n"/>
      <c r="AA3808" s="418" t="n"/>
      <c r="AB3808" s="418" t="n"/>
      <c r="AC3808" s="418" t="n"/>
      <c r="AD3808" s="418" t="n"/>
      <c r="AE3808" s="455" t="n"/>
      <c r="AF3808" s="455" t="n"/>
      <c r="AG3808" s="455" t="n"/>
      <c r="AH3808" s="455" t="n"/>
      <c r="AI3808" s="455" t="n"/>
      <c r="AJ3808" s="455" t="n"/>
      <c r="AK3808" s="455" t="n"/>
      <c r="AL3808" s="455" t="n"/>
      <c r="AM3808" s="455" t="n"/>
      <c r="AN3808" s="455" t="n"/>
      <c r="AO3808" s="455" t="n"/>
      <c r="AP3808" s="455" t="n"/>
      <c r="AQ3808" s="455" t="n"/>
      <c r="AR3808" s="418" t="n"/>
      <c r="AS3808" s="418" t="n"/>
      <c r="AT3808" s="418" t="n"/>
    </row>
    <row r="3809">
      <c r="A3809" s="417" t="n">
        <v>3800</v>
      </c>
      <c r="B3809" s="418" t="inlineStr">
        <is>
          <t>LIFT OFF</t>
        </is>
      </c>
      <c r="C3809" s="418" t="inlineStr">
        <is>
          <t>កំពង់ផែស្វយ័តភ្នំពេញ "ក.ស.ភ"</t>
        </is>
      </c>
      <c r="D3809" s="418" t="inlineStr">
        <is>
          <t>L001-100044999</t>
        </is>
      </c>
      <c r="E3809" s="418" t="inlineStr">
        <is>
          <t>INV20211167971</t>
        </is>
      </c>
      <c r="F3809" s="419" t="n">
        <v>44513</v>
      </c>
      <c r="G3809" s="420" t="n">
        <v>48840</v>
      </c>
      <c r="H3809" s="418" t="n"/>
      <c r="I3809" s="455" t="n">
        <v>48840</v>
      </c>
      <c r="J3809" s="418">
        <f>IF(L3809&lt;&gt;"",L3809,K3809)</f>
        <v/>
      </c>
      <c r="K3809" s="418">
        <f>IF(AND(T3809=TRUE, U3809=TRUE, V3809=TRUE), IF(W3809&lt;-0.05, "អនុញ្ញាត (អ្នកផ្គត់ផ្គង់ប្រកាសខ្វះ)", "បានប្រកាស (អនុញ្ញាត)"), IF(AND(T3809=FALSE, U3809=FALSE, V3809=FALSE), "ព្យួរទុក (មិនមានទិន្នន័យ)", "ប្រកាសខុស (ព្យួរទុក)"))</f>
        <v/>
      </c>
      <c r="L3809" s="418" t="inlineStr"/>
      <c r="M3809" s="418" t="inlineStr"/>
      <c r="N3809" s="455" t="n"/>
      <c r="O3809" s="455">
        <f>IF(W3809&lt;0,AI3809,I3809)</f>
        <v/>
      </c>
      <c r="P3809" s="455">
        <f>I3809-O3809</f>
        <v/>
      </c>
      <c r="Q3809" s="418" t="n"/>
      <c r="R3809" s="418" t="inlineStr">
        <is>
          <t>INV20211167971</t>
        </is>
      </c>
      <c r="S3809" s="418" t="inlineStr"/>
      <c r="T3809" s="418">
        <f>R3809=S3809</f>
        <v/>
      </c>
      <c r="U3809" s="418">
        <f>AND(MONTH(F3809)=MONTH(Y3809), YEAR(F3809)=YEAR(Y3809))</f>
        <v/>
      </c>
      <c r="V3809" s="418">
        <f>AND(AC3809&lt;&gt;"", 'Company information'!D$4&lt;&gt;"", RIGHT(SUBSTITUTE(AC3809,"-",""),9)=RIGHT(SUBSTITUTE('Company information'!D$4,"-",""),9))</f>
        <v/>
      </c>
      <c r="W3809" s="418">
        <f>AI3809-I3809</f>
        <v/>
      </c>
      <c r="X3809" s="455" t="n"/>
      <c r="Y3809" s="417" t="n"/>
      <c r="Z3809" s="418" t="n"/>
      <c r="AA3809" s="418" t="n"/>
      <c r="AB3809" s="418" t="n"/>
      <c r="AC3809" s="418" t="n"/>
      <c r="AD3809" s="418" t="n"/>
      <c r="AE3809" s="455" t="n"/>
      <c r="AF3809" s="455" t="n"/>
      <c r="AG3809" s="455" t="n"/>
      <c r="AH3809" s="455" t="n"/>
      <c r="AI3809" s="455" t="n"/>
      <c r="AJ3809" s="455" t="n"/>
      <c r="AK3809" s="455" t="n"/>
      <c r="AL3809" s="455" t="n"/>
      <c r="AM3809" s="455" t="n"/>
      <c r="AN3809" s="455" t="n"/>
      <c r="AO3809" s="455" t="n"/>
      <c r="AP3809" s="455" t="n"/>
      <c r="AQ3809" s="455" t="n"/>
      <c r="AR3809" s="418" t="n"/>
      <c r="AS3809" s="418" t="n"/>
      <c r="AT3809" s="418" t="n"/>
    </row>
    <row r="3810">
      <c r="A3810" s="417" t="n">
        <v>3801</v>
      </c>
      <c r="B3810" s="418" t="inlineStr">
        <is>
          <t>LIFT OFF</t>
        </is>
      </c>
      <c r="C3810" s="418" t="inlineStr">
        <is>
          <t>កំពង់ផែស្វយ័តភ្នំពេញ "ក.ស.ភ"</t>
        </is>
      </c>
      <c r="D3810" s="418" t="inlineStr">
        <is>
          <t>L001-100044999</t>
        </is>
      </c>
      <c r="E3810" s="418" t="inlineStr">
        <is>
          <t>INV20211167682</t>
        </is>
      </c>
      <c r="F3810" s="419" t="n">
        <v>44541</v>
      </c>
      <c r="G3810" s="420" t="n">
        <v>19536</v>
      </c>
      <c r="H3810" s="418" t="n"/>
      <c r="I3810" s="455" t="n">
        <v>19536</v>
      </c>
      <c r="J3810" s="418">
        <f>IF(L3810&lt;&gt;"",L3810,K3810)</f>
        <v/>
      </c>
      <c r="K3810" s="418">
        <f>IF(AND(T3810=TRUE, U3810=TRUE, V3810=TRUE), IF(W3810&lt;-0.05, "អនុញ្ញាត (អ្នកផ្គត់ផ្គង់ប្រកាសខ្វះ)", "បានប្រកាស (អនុញ្ញាត)"), IF(AND(T3810=FALSE, U3810=FALSE, V3810=FALSE), "ព្យួរទុក (មិនមានទិន្នន័យ)", "ប្រកាសខុស (ព្យួរទុក)"))</f>
        <v/>
      </c>
      <c r="L3810" s="418" t="inlineStr"/>
      <c r="M3810" s="418" t="inlineStr"/>
      <c r="N3810" s="455" t="n"/>
      <c r="O3810" s="455">
        <f>IF(W3810&lt;0,AI3810,I3810)</f>
        <v/>
      </c>
      <c r="P3810" s="455">
        <f>I3810-O3810</f>
        <v/>
      </c>
      <c r="Q3810" s="418" t="n"/>
      <c r="R3810" s="418" t="inlineStr">
        <is>
          <t>INV20211167682</t>
        </is>
      </c>
      <c r="S3810" s="418" t="inlineStr"/>
      <c r="T3810" s="418">
        <f>R3810=S3810</f>
        <v/>
      </c>
      <c r="U3810" s="418">
        <f>AND(MONTH(F3810)=MONTH(Y3810), YEAR(F3810)=YEAR(Y3810))</f>
        <v/>
      </c>
      <c r="V3810" s="418">
        <f>AND(AC3810&lt;&gt;"", 'Company information'!D$4&lt;&gt;"", RIGHT(SUBSTITUTE(AC3810,"-",""),9)=RIGHT(SUBSTITUTE('Company information'!D$4,"-",""),9))</f>
        <v/>
      </c>
      <c r="W3810" s="418">
        <f>AI3810-I3810</f>
        <v/>
      </c>
      <c r="X3810" s="455" t="n"/>
      <c r="Y3810" s="417" t="n"/>
      <c r="Z3810" s="418" t="n"/>
      <c r="AA3810" s="418" t="n"/>
      <c r="AB3810" s="418" t="n"/>
      <c r="AC3810" s="418" t="n"/>
      <c r="AD3810" s="418" t="n"/>
      <c r="AE3810" s="455" t="n"/>
      <c r="AF3810" s="455" t="n"/>
      <c r="AG3810" s="455" t="n"/>
      <c r="AH3810" s="455" t="n"/>
      <c r="AI3810" s="455" t="n"/>
      <c r="AJ3810" s="455" t="n"/>
      <c r="AK3810" s="455" t="n"/>
      <c r="AL3810" s="455" t="n"/>
      <c r="AM3810" s="455" t="n"/>
      <c r="AN3810" s="455" t="n"/>
      <c r="AO3810" s="455" t="n"/>
      <c r="AP3810" s="455" t="n"/>
      <c r="AQ3810" s="455" t="n"/>
      <c r="AR3810" s="418" t="n"/>
      <c r="AS3810" s="418" t="n"/>
      <c r="AT3810" s="418" t="n"/>
    </row>
    <row r="3811">
      <c r="A3811" s="417" t="n">
        <v>3802</v>
      </c>
      <c r="B3811" s="418" t="inlineStr">
        <is>
          <t>LIFT OFF</t>
        </is>
      </c>
      <c r="C3811" s="418" t="inlineStr">
        <is>
          <t>កំពង់ផែស្វយ័តភ្នំពេញ "ក.ស.ភ"</t>
        </is>
      </c>
      <c r="D3811" s="418" t="inlineStr">
        <is>
          <t>L001-100044999</t>
        </is>
      </c>
      <c r="E3811" s="418" t="inlineStr">
        <is>
          <t>INV20211166249</t>
        </is>
      </c>
      <c r="F3811" s="419" t="n">
        <v>44327</v>
      </c>
      <c r="G3811" s="420" t="n">
        <v>87955</v>
      </c>
      <c r="H3811" s="418" t="n"/>
      <c r="I3811" s="455" t="n">
        <v>87955</v>
      </c>
      <c r="J3811" s="418">
        <f>IF(L3811&lt;&gt;"",L3811,K3811)</f>
        <v/>
      </c>
      <c r="K3811" s="418">
        <f>IF(AND(T3811=TRUE, U3811=TRUE, V3811=TRUE), IF(W3811&lt;-0.05, "អនុញ្ញាត (អ្នកផ្គត់ផ្គង់ប្រកាសខ្វះ)", "បានប្រកាស (អនុញ្ញាត)"), IF(AND(T3811=FALSE, U3811=FALSE, V3811=FALSE), "ព្យួរទុក (មិនមានទិន្នន័យ)", "ប្រកាសខុស (ព្យួរទុក)"))</f>
        <v/>
      </c>
      <c r="L3811" s="418" t="inlineStr"/>
      <c r="M3811" s="418" t="inlineStr"/>
      <c r="N3811" s="455" t="n"/>
      <c r="O3811" s="455">
        <f>IF(W3811&lt;0,AI3811,I3811)</f>
        <v/>
      </c>
      <c r="P3811" s="455">
        <f>I3811-O3811</f>
        <v/>
      </c>
      <c r="Q3811" s="418" t="n"/>
      <c r="R3811" s="418" t="inlineStr">
        <is>
          <t>INV20211166249</t>
        </is>
      </c>
      <c r="S3811" s="418" t="inlineStr"/>
      <c r="T3811" s="418">
        <f>R3811=S3811</f>
        <v/>
      </c>
      <c r="U3811" s="418">
        <f>AND(MONTH(F3811)=MONTH(Y3811), YEAR(F3811)=YEAR(Y3811))</f>
        <v/>
      </c>
      <c r="V3811" s="418">
        <f>AND(AC3811&lt;&gt;"", 'Company information'!D$4&lt;&gt;"", RIGHT(SUBSTITUTE(AC3811,"-",""),9)=RIGHT(SUBSTITUTE('Company information'!D$4,"-",""),9))</f>
        <v/>
      </c>
      <c r="W3811" s="418">
        <f>AI3811-I3811</f>
        <v/>
      </c>
      <c r="X3811" s="455" t="n"/>
      <c r="Y3811" s="417" t="n"/>
      <c r="Z3811" s="418" t="n"/>
      <c r="AA3811" s="418" t="n"/>
      <c r="AB3811" s="418" t="n"/>
      <c r="AC3811" s="418" t="n"/>
      <c r="AD3811" s="418" t="n"/>
      <c r="AE3811" s="455" t="n"/>
      <c r="AF3811" s="455" t="n"/>
      <c r="AG3811" s="455" t="n"/>
      <c r="AH3811" s="455" t="n"/>
      <c r="AI3811" s="455" t="n"/>
      <c r="AJ3811" s="455" t="n"/>
      <c r="AK3811" s="455" t="n"/>
      <c r="AL3811" s="455" t="n"/>
      <c r="AM3811" s="455" t="n"/>
      <c r="AN3811" s="455" t="n"/>
      <c r="AO3811" s="455" t="n"/>
      <c r="AP3811" s="455" t="n"/>
      <c r="AQ3811" s="455" t="n"/>
      <c r="AR3811" s="418" t="n"/>
      <c r="AS3811" s="418" t="n"/>
      <c r="AT3811" s="418" t="n"/>
    </row>
    <row r="3812">
      <c r="A3812" s="417" t="n">
        <v>3803</v>
      </c>
      <c r="B3812" s="418" t="inlineStr">
        <is>
          <t>LIFT OFF</t>
        </is>
      </c>
      <c r="C3812" s="418" t="inlineStr">
        <is>
          <t>កំពង់ផែស្វយ័តភ្នំពេញ "ក.ស.ភ"</t>
        </is>
      </c>
      <c r="D3812" s="418" t="inlineStr">
        <is>
          <t>L001-100044999</t>
        </is>
      </c>
      <c r="E3812" s="418" t="inlineStr">
        <is>
          <t>INV20211169150</t>
        </is>
      </c>
      <c r="F3812" s="419" t="n">
        <v>44517</v>
      </c>
      <c r="G3812" s="420" t="n">
        <v>24408</v>
      </c>
      <c r="H3812" s="418" t="n"/>
      <c r="I3812" s="455" t="n">
        <v>24408</v>
      </c>
      <c r="J3812" s="418">
        <f>IF(L3812&lt;&gt;"",L3812,K3812)</f>
        <v/>
      </c>
      <c r="K3812" s="418">
        <f>IF(AND(T3812=TRUE, U3812=TRUE, V3812=TRUE), IF(W3812&lt;-0.05, "អនុញ្ញាត (អ្នកផ្គត់ផ្គង់ប្រកាសខ្វះ)", "បានប្រកាស (អនុញ្ញាត)"), IF(AND(T3812=FALSE, U3812=FALSE, V3812=FALSE), "ព្យួរទុក (មិនមានទិន្នន័យ)", "ប្រកាសខុស (ព្យួរទុក)"))</f>
        <v/>
      </c>
      <c r="L3812" s="418" t="inlineStr"/>
      <c r="M3812" s="418" t="inlineStr"/>
      <c r="N3812" s="455" t="n"/>
      <c r="O3812" s="455">
        <f>IF(W3812&lt;0,AI3812,I3812)</f>
        <v/>
      </c>
      <c r="P3812" s="455">
        <f>I3812-O3812</f>
        <v/>
      </c>
      <c r="Q3812" s="418" t="n"/>
      <c r="R3812" s="418" t="inlineStr">
        <is>
          <t>INV20211169150</t>
        </is>
      </c>
      <c r="S3812" s="418" t="inlineStr"/>
      <c r="T3812" s="418">
        <f>R3812=S3812</f>
        <v/>
      </c>
      <c r="U3812" s="418">
        <f>AND(MONTH(F3812)=MONTH(Y3812), YEAR(F3812)=YEAR(Y3812))</f>
        <v/>
      </c>
      <c r="V3812" s="418">
        <f>AND(AC3812&lt;&gt;"", 'Company information'!D$4&lt;&gt;"", RIGHT(SUBSTITUTE(AC3812,"-",""),9)=RIGHT(SUBSTITUTE('Company information'!D$4,"-",""),9))</f>
        <v/>
      </c>
      <c r="W3812" s="418">
        <f>AI3812-I3812</f>
        <v/>
      </c>
      <c r="X3812" s="455" t="n"/>
      <c r="Y3812" s="417" t="n"/>
      <c r="Z3812" s="418" t="n"/>
      <c r="AA3812" s="418" t="n"/>
      <c r="AB3812" s="418" t="n"/>
      <c r="AC3812" s="418" t="n"/>
      <c r="AD3812" s="418" t="n"/>
      <c r="AE3812" s="455" t="n"/>
      <c r="AF3812" s="455" t="n"/>
      <c r="AG3812" s="455" t="n"/>
      <c r="AH3812" s="455" t="n"/>
      <c r="AI3812" s="455" t="n"/>
      <c r="AJ3812" s="455" t="n"/>
      <c r="AK3812" s="455" t="n"/>
      <c r="AL3812" s="455" t="n"/>
      <c r="AM3812" s="455" t="n"/>
      <c r="AN3812" s="455" t="n"/>
      <c r="AO3812" s="455" t="n"/>
      <c r="AP3812" s="455" t="n"/>
      <c r="AQ3812" s="455" t="n"/>
      <c r="AR3812" s="418" t="n"/>
      <c r="AS3812" s="418" t="n"/>
      <c r="AT3812" s="418" t="n"/>
    </row>
    <row r="3813">
      <c r="A3813" s="417" t="n">
        <v>3804</v>
      </c>
      <c r="B3813" s="418" t="inlineStr">
        <is>
          <t>LIFT OFF</t>
        </is>
      </c>
      <c r="C3813" s="418" t="inlineStr">
        <is>
          <t>កំពង់ផែស្វយ័តភ្នំពេញ "ក.ស.ភ"</t>
        </is>
      </c>
      <c r="D3813" s="418" t="inlineStr">
        <is>
          <t>L001-100044999</t>
        </is>
      </c>
      <c r="E3813" s="418" t="inlineStr">
        <is>
          <t>INV20211166425</t>
        </is>
      </c>
      <c r="F3813" s="419" t="n">
        <v>44358</v>
      </c>
      <c r="G3813" s="420" t="n">
        <v>205229</v>
      </c>
      <c r="H3813" s="418" t="n"/>
      <c r="I3813" s="455" t="n">
        <v>205229</v>
      </c>
      <c r="J3813" s="418">
        <f>IF(L3813&lt;&gt;"",L3813,K3813)</f>
        <v/>
      </c>
      <c r="K3813" s="418">
        <f>IF(AND(T3813=TRUE, U3813=TRUE, V3813=TRUE), IF(W3813&lt;-0.05, "អនុញ្ញាត (អ្នកផ្គត់ផ្គង់ប្រកាសខ្វះ)", "បានប្រកាស (អនុញ្ញាត)"), IF(AND(T3813=FALSE, U3813=FALSE, V3813=FALSE), "ព្យួរទុក (មិនមានទិន្នន័យ)", "ប្រកាសខុស (ព្យួរទុក)"))</f>
        <v/>
      </c>
      <c r="L3813" s="418" t="inlineStr"/>
      <c r="M3813" s="418" t="inlineStr"/>
      <c r="N3813" s="455" t="n"/>
      <c r="O3813" s="455">
        <f>IF(W3813&lt;0,AI3813,I3813)</f>
        <v/>
      </c>
      <c r="P3813" s="455">
        <f>I3813-O3813</f>
        <v/>
      </c>
      <c r="Q3813" s="418" t="n"/>
      <c r="R3813" s="418" t="inlineStr">
        <is>
          <t>INV20211166425</t>
        </is>
      </c>
      <c r="S3813" s="418" t="inlineStr"/>
      <c r="T3813" s="418">
        <f>R3813=S3813</f>
        <v/>
      </c>
      <c r="U3813" s="418">
        <f>AND(MONTH(F3813)=MONTH(Y3813), YEAR(F3813)=YEAR(Y3813))</f>
        <v/>
      </c>
      <c r="V3813" s="418">
        <f>AND(AC3813&lt;&gt;"", 'Company information'!D$4&lt;&gt;"", RIGHT(SUBSTITUTE(AC3813,"-",""),9)=RIGHT(SUBSTITUTE('Company information'!D$4,"-",""),9))</f>
        <v/>
      </c>
      <c r="W3813" s="418">
        <f>AI3813-I3813</f>
        <v/>
      </c>
      <c r="X3813" s="455" t="n"/>
      <c r="Y3813" s="417" t="n"/>
      <c r="Z3813" s="418" t="n"/>
      <c r="AA3813" s="418" t="n"/>
      <c r="AB3813" s="418" t="n"/>
      <c r="AC3813" s="418" t="n"/>
      <c r="AD3813" s="418" t="n"/>
      <c r="AE3813" s="455" t="n"/>
      <c r="AF3813" s="455" t="n"/>
      <c r="AG3813" s="455" t="n"/>
      <c r="AH3813" s="455" t="n"/>
      <c r="AI3813" s="455" t="n"/>
      <c r="AJ3813" s="455" t="n"/>
      <c r="AK3813" s="455" t="n"/>
      <c r="AL3813" s="455" t="n"/>
      <c r="AM3813" s="455" t="n"/>
      <c r="AN3813" s="455" t="n"/>
      <c r="AO3813" s="455" t="n"/>
      <c r="AP3813" s="455" t="n"/>
      <c r="AQ3813" s="455" t="n"/>
      <c r="AR3813" s="418" t="n"/>
      <c r="AS3813" s="418" t="n"/>
      <c r="AT3813" s="418" t="n"/>
    </row>
    <row r="3814">
      <c r="A3814" s="417" t="n">
        <v>3805</v>
      </c>
      <c r="B3814" s="418" t="inlineStr">
        <is>
          <t>LIFT OFF</t>
        </is>
      </c>
      <c r="C3814" s="418" t="inlineStr">
        <is>
          <t>កំពង់ផែស្វយ័តភ្នំពេញ "ក.ស.ភ"</t>
        </is>
      </c>
      <c r="D3814" s="418" t="inlineStr">
        <is>
          <t>L001-100044999</t>
        </is>
      </c>
      <c r="E3814" s="418" t="inlineStr">
        <is>
          <t>INV20211170632</t>
        </is>
      </c>
      <c r="F3814" s="419" t="n">
        <v>44527</v>
      </c>
      <c r="G3814" s="420" t="n">
        <v>29297</v>
      </c>
      <c r="H3814" s="418" t="n"/>
      <c r="I3814" s="455" t="n">
        <v>29297</v>
      </c>
      <c r="J3814" s="418">
        <f>IF(L3814&lt;&gt;"",L3814,K3814)</f>
        <v/>
      </c>
      <c r="K3814" s="418">
        <f>IF(AND(T3814=TRUE, U3814=TRUE, V3814=TRUE), IF(W3814&lt;-0.05, "អនុញ្ញាត (អ្នកផ្គត់ផ្គង់ប្រកាសខ្វះ)", "បានប្រកាស (អនុញ្ញាត)"), IF(AND(T3814=FALSE, U3814=FALSE, V3814=FALSE), "ព្យួរទុក (មិនមានទិន្នន័យ)", "ប្រកាសខុស (ព្យួរទុក)"))</f>
        <v/>
      </c>
      <c r="L3814" s="418" t="inlineStr"/>
      <c r="M3814" s="418" t="inlineStr"/>
      <c r="N3814" s="455" t="n"/>
      <c r="O3814" s="455">
        <f>IF(W3814&lt;0,AI3814,I3814)</f>
        <v/>
      </c>
      <c r="P3814" s="455">
        <f>I3814-O3814</f>
        <v/>
      </c>
      <c r="Q3814" s="418" t="n"/>
      <c r="R3814" s="418" t="inlineStr">
        <is>
          <t>INV20211170632</t>
        </is>
      </c>
      <c r="S3814" s="418" t="inlineStr"/>
      <c r="T3814" s="418">
        <f>R3814=S3814</f>
        <v/>
      </c>
      <c r="U3814" s="418">
        <f>AND(MONTH(F3814)=MONTH(Y3814), YEAR(F3814)=YEAR(Y3814))</f>
        <v/>
      </c>
      <c r="V3814" s="418">
        <f>AND(AC3814&lt;&gt;"", 'Company information'!D$4&lt;&gt;"", RIGHT(SUBSTITUTE(AC3814,"-",""),9)=RIGHT(SUBSTITUTE('Company information'!D$4,"-",""),9))</f>
        <v/>
      </c>
      <c r="W3814" s="418">
        <f>AI3814-I3814</f>
        <v/>
      </c>
      <c r="X3814" s="455" t="n"/>
      <c r="Y3814" s="417" t="n"/>
      <c r="Z3814" s="418" t="n"/>
      <c r="AA3814" s="418" t="n"/>
      <c r="AB3814" s="418" t="n"/>
      <c r="AC3814" s="418" t="n"/>
      <c r="AD3814" s="418" t="n"/>
      <c r="AE3814" s="455" t="n"/>
      <c r="AF3814" s="455" t="n"/>
      <c r="AG3814" s="455" t="n"/>
      <c r="AH3814" s="455" t="n"/>
      <c r="AI3814" s="455" t="n"/>
      <c r="AJ3814" s="455" t="n"/>
      <c r="AK3814" s="455" t="n"/>
      <c r="AL3814" s="455" t="n"/>
      <c r="AM3814" s="455" t="n"/>
      <c r="AN3814" s="455" t="n"/>
      <c r="AO3814" s="455" t="n"/>
      <c r="AP3814" s="455" t="n"/>
      <c r="AQ3814" s="455" t="n"/>
      <c r="AR3814" s="418" t="n"/>
      <c r="AS3814" s="418" t="n"/>
      <c r="AT3814" s="418" t="n"/>
    </row>
    <row r="3815">
      <c r="A3815" s="417" t="n">
        <v>3806</v>
      </c>
      <c r="B3815" s="418" t="inlineStr">
        <is>
          <t>LIFT OFF</t>
        </is>
      </c>
      <c r="C3815" s="418" t="inlineStr">
        <is>
          <t>កំពង់ផែស្វយ័តក្រុងព្រះសីហនុ</t>
        </is>
      </c>
      <c r="D3815" s="418" t="inlineStr">
        <is>
          <t>L001-100044638</t>
        </is>
      </c>
      <c r="E3815" s="418" t="inlineStr">
        <is>
          <t>195658</t>
        </is>
      </c>
      <c r="F3815" s="419" t="n">
        <v>44526</v>
      </c>
      <c r="G3815" s="420" t="n">
        <v>20752</v>
      </c>
      <c r="H3815" s="418" t="n"/>
      <c r="I3815" s="455" t="n">
        <v>20752</v>
      </c>
      <c r="J3815" s="418">
        <f>IF(L3815&lt;&gt;"",L3815,K3815)</f>
        <v/>
      </c>
      <c r="K3815" s="418">
        <f>IF(AND(T3815=TRUE, U3815=TRUE, V3815=TRUE), IF(W3815&lt;-0.05, "អនុញ្ញាត (អ្នកផ្គត់ផ្គង់ប្រកាសខ្វះ)", "បានប្រកាស (អនុញ្ញាត)"), IF(AND(T3815=FALSE, U3815=FALSE, V3815=FALSE), "ព្យួរទុក (មិនមានទិន្នន័យ)", "ប្រកាសខុស (ព្យួរទុក)"))</f>
        <v/>
      </c>
      <c r="L3815" s="418" t="inlineStr"/>
      <c r="M3815" s="418" t="inlineStr"/>
      <c r="N3815" s="455" t="n"/>
      <c r="O3815" s="455">
        <f>IF(W3815&lt;0,AI3815,I3815)</f>
        <v/>
      </c>
      <c r="P3815" s="455">
        <f>I3815-O3815</f>
        <v/>
      </c>
      <c r="Q3815" s="418" t="n"/>
      <c r="R3815" s="418" t="inlineStr">
        <is>
          <t>195658</t>
        </is>
      </c>
      <c r="S3815" s="418" t="inlineStr"/>
      <c r="T3815" s="418">
        <f>R3815=S3815</f>
        <v/>
      </c>
      <c r="U3815" s="418">
        <f>AND(MONTH(F3815)=MONTH(Y3815), YEAR(F3815)=YEAR(Y3815))</f>
        <v/>
      </c>
      <c r="V3815" s="418">
        <f>AND(AC3815&lt;&gt;"", 'Company information'!D$4&lt;&gt;"", RIGHT(SUBSTITUTE(AC3815,"-",""),9)=RIGHT(SUBSTITUTE('Company information'!D$4,"-",""),9))</f>
        <v/>
      </c>
      <c r="W3815" s="418">
        <f>AI3815-I3815</f>
        <v/>
      </c>
      <c r="X3815" s="455" t="n"/>
      <c r="Y3815" s="417" t="n"/>
      <c r="Z3815" s="418" t="n"/>
      <c r="AA3815" s="418" t="n"/>
      <c r="AB3815" s="418" t="n"/>
      <c r="AC3815" s="418" t="n"/>
      <c r="AD3815" s="418" t="n"/>
      <c r="AE3815" s="455" t="n"/>
      <c r="AF3815" s="455" t="n"/>
      <c r="AG3815" s="455" t="n"/>
      <c r="AH3815" s="455" t="n"/>
      <c r="AI3815" s="455" t="n"/>
      <c r="AJ3815" s="455" t="n"/>
      <c r="AK3815" s="455" t="n"/>
      <c r="AL3815" s="455" t="n"/>
      <c r="AM3815" s="455" t="n"/>
      <c r="AN3815" s="455" t="n"/>
      <c r="AO3815" s="455" t="n"/>
      <c r="AP3815" s="455" t="n"/>
      <c r="AQ3815" s="455" t="n"/>
      <c r="AR3815" s="418" t="n"/>
      <c r="AS3815" s="418" t="n"/>
      <c r="AT3815" s="418" t="n"/>
    </row>
    <row r="3816">
      <c r="A3816" s="417" t="n">
        <v>3807</v>
      </c>
      <c r="B3816" s="418" t="inlineStr">
        <is>
          <t>LIFT OFF</t>
        </is>
      </c>
      <c r="C3816" s="418" t="inlineStr">
        <is>
          <t>កំពង់ផែស្វយ័តក្រុងព្រះសីហនុ</t>
        </is>
      </c>
      <c r="D3816" s="418" t="inlineStr">
        <is>
          <t>L001-100044638</t>
        </is>
      </c>
      <c r="E3816" s="418" t="inlineStr">
        <is>
          <t>195661</t>
        </is>
      </c>
      <c r="F3816" s="419" t="n">
        <v>44526</v>
      </c>
      <c r="G3816" s="420" t="n">
        <v>20752</v>
      </c>
      <c r="H3816" s="418" t="n"/>
      <c r="I3816" s="455" t="n">
        <v>20752</v>
      </c>
      <c r="J3816" s="418">
        <f>IF(L3816&lt;&gt;"",L3816,K3816)</f>
        <v/>
      </c>
      <c r="K3816" s="418">
        <f>IF(AND(T3816=TRUE, U3816=TRUE, V3816=TRUE), IF(W3816&lt;-0.05, "អនុញ្ញាត (អ្នកផ្គត់ផ្គង់ប្រកាសខ្វះ)", "បានប្រកាស (អនុញ្ញាត)"), IF(AND(T3816=FALSE, U3816=FALSE, V3816=FALSE), "ព្យួរទុក (មិនមានទិន្នន័យ)", "ប្រកាសខុស (ព្យួរទុក)"))</f>
        <v/>
      </c>
      <c r="L3816" s="418" t="inlineStr"/>
      <c r="M3816" s="418" t="inlineStr"/>
      <c r="N3816" s="455" t="n"/>
      <c r="O3816" s="455">
        <f>IF(W3816&lt;0,AI3816,I3816)</f>
        <v/>
      </c>
      <c r="P3816" s="455">
        <f>I3816-O3816</f>
        <v/>
      </c>
      <c r="Q3816" s="418" t="n"/>
      <c r="R3816" s="418" t="inlineStr">
        <is>
          <t>195661</t>
        </is>
      </c>
      <c r="S3816" s="418" t="inlineStr"/>
      <c r="T3816" s="418">
        <f>R3816=S3816</f>
        <v/>
      </c>
      <c r="U3816" s="418">
        <f>AND(MONTH(F3816)=MONTH(Y3816), YEAR(F3816)=YEAR(Y3816))</f>
        <v/>
      </c>
      <c r="V3816" s="418">
        <f>AND(AC3816&lt;&gt;"", 'Company information'!D$4&lt;&gt;"", RIGHT(SUBSTITUTE(AC3816,"-",""),9)=RIGHT(SUBSTITUTE('Company information'!D$4,"-",""),9))</f>
        <v/>
      </c>
      <c r="W3816" s="418">
        <f>AI3816-I3816</f>
        <v/>
      </c>
      <c r="X3816" s="455" t="n"/>
      <c r="Y3816" s="417" t="n"/>
      <c r="Z3816" s="418" t="n"/>
      <c r="AA3816" s="418" t="n"/>
      <c r="AB3816" s="418" t="n"/>
      <c r="AC3816" s="418" t="n"/>
      <c r="AD3816" s="418" t="n"/>
      <c r="AE3816" s="455" t="n"/>
      <c r="AF3816" s="455" t="n"/>
      <c r="AG3816" s="455" t="n"/>
      <c r="AH3816" s="455" t="n"/>
      <c r="AI3816" s="455" t="n"/>
      <c r="AJ3816" s="455" t="n"/>
      <c r="AK3816" s="455" t="n"/>
      <c r="AL3816" s="455" t="n"/>
      <c r="AM3816" s="455" t="n"/>
      <c r="AN3816" s="455" t="n"/>
      <c r="AO3816" s="455" t="n"/>
      <c r="AP3816" s="455" t="n"/>
      <c r="AQ3816" s="455" t="n"/>
      <c r="AR3816" s="418" t="n"/>
      <c r="AS3816" s="418" t="n"/>
      <c r="AT3816" s="418" t="n"/>
    </row>
    <row r="3817">
      <c r="A3817" s="417" t="n">
        <v>3808</v>
      </c>
      <c r="B3817" s="418" t="inlineStr">
        <is>
          <t>LIFT OFF</t>
        </is>
      </c>
      <c r="C3817" s="418" t="inlineStr">
        <is>
          <t>កំពង់ផែស្វយ័តក្រុងព្រះសីហនុ</t>
        </is>
      </c>
      <c r="D3817" s="418" t="inlineStr">
        <is>
          <t>L001-100044638</t>
        </is>
      </c>
      <c r="E3817" s="418" t="inlineStr">
        <is>
          <t>195663</t>
        </is>
      </c>
      <c r="F3817" s="419" t="n">
        <v>44526</v>
      </c>
      <c r="G3817" s="420" t="n">
        <v>20752</v>
      </c>
      <c r="H3817" s="418" t="n"/>
      <c r="I3817" s="455" t="n">
        <v>20752</v>
      </c>
      <c r="J3817" s="418">
        <f>IF(L3817&lt;&gt;"",L3817,K3817)</f>
        <v/>
      </c>
      <c r="K3817" s="418">
        <f>IF(AND(T3817=TRUE, U3817=TRUE, V3817=TRUE), IF(W3817&lt;-0.05, "អនុញ្ញាត (អ្នកផ្គត់ផ្គង់ប្រកាសខ្វះ)", "បានប្រកាស (អនុញ្ញាត)"), IF(AND(T3817=FALSE, U3817=FALSE, V3817=FALSE), "ព្យួរទុក (មិនមានទិន្នន័យ)", "ប្រកាសខុស (ព្យួរទុក)"))</f>
        <v/>
      </c>
      <c r="L3817" s="418" t="inlineStr"/>
      <c r="M3817" s="418" t="inlineStr"/>
      <c r="N3817" s="455" t="n"/>
      <c r="O3817" s="455">
        <f>IF(W3817&lt;0,AI3817,I3817)</f>
        <v/>
      </c>
      <c r="P3817" s="455">
        <f>I3817-O3817</f>
        <v/>
      </c>
      <c r="Q3817" s="418" t="n"/>
      <c r="R3817" s="418" t="inlineStr">
        <is>
          <t>195663</t>
        </is>
      </c>
      <c r="S3817" s="418" t="inlineStr"/>
      <c r="T3817" s="418">
        <f>R3817=S3817</f>
        <v/>
      </c>
      <c r="U3817" s="418">
        <f>AND(MONTH(F3817)=MONTH(Y3817), YEAR(F3817)=YEAR(Y3817))</f>
        <v/>
      </c>
      <c r="V3817" s="418">
        <f>AND(AC3817&lt;&gt;"", 'Company information'!D$4&lt;&gt;"", RIGHT(SUBSTITUTE(AC3817,"-",""),9)=RIGHT(SUBSTITUTE('Company information'!D$4,"-",""),9))</f>
        <v/>
      </c>
      <c r="W3817" s="418">
        <f>AI3817-I3817</f>
        <v/>
      </c>
      <c r="X3817" s="455" t="n"/>
      <c r="Y3817" s="417" t="n"/>
      <c r="Z3817" s="418" t="n"/>
      <c r="AA3817" s="418" t="n"/>
      <c r="AB3817" s="418" t="n"/>
      <c r="AC3817" s="418" t="n"/>
      <c r="AD3817" s="418" t="n"/>
      <c r="AE3817" s="455" t="n"/>
      <c r="AF3817" s="455" t="n"/>
      <c r="AG3817" s="455" t="n"/>
      <c r="AH3817" s="455" t="n"/>
      <c r="AI3817" s="455" t="n"/>
      <c r="AJ3817" s="455" t="n"/>
      <c r="AK3817" s="455" t="n"/>
      <c r="AL3817" s="455" t="n"/>
      <c r="AM3817" s="455" t="n"/>
      <c r="AN3817" s="455" t="n"/>
      <c r="AO3817" s="455" t="n"/>
      <c r="AP3817" s="455" t="n"/>
      <c r="AQ3817" s="455" t="n"/>
      <c r="AR3817" s="418" t="n"/>
      <c r="AS3817" s="418" t="n"/>
      <c r="AT3817" s="418" t="n"/>
    </row>
    <row r="3818">
      <c r="A3818" s="417" t="n">
        <v>3809</v>
      </c>
      <c r="B3818" s="418" t="inlineStr">
        <is>
          <t>LIFT OFF</t>
        </is>
      </c>
      <c r="C3818" s="418" t="inlineStr">
        <is>
          <t>កំពង់ផែស្វយ័តក្រុងព្រះសីហនុ</t>
        </is>
      </c>
      <c r="D3818" s="418" t="inlineStr">
        <is>
          <t>L001-100044638</t>
        </is>
      </c>
      <c r="E3818" s="418" t="inlineStr">
        <is>
          <t>195586</t>
        </is>
      </c>
      <c r="F3818" s="419" t="n">
        <v>44526</v>
      </c>
      <c r="G3818" s="420" t="n">
        <v>20752</v>
      </c>
      <c r="H3818" s="418" t="n"/>
      <c r="I3818" s="455" t="n">
        <v>20752</v>
      </c>
      <c r="J3818" s="418">
        <f>IF(L3818&lt;&gt;"",L3818,K3818)</f>
        <v/>
      </c>
      <c r="K3818" s="418">
        <f>IF(AND(T3818=TRUE, U3818=TRUE, V3818=TRUE), IF(W3818&lt;-0.05, "អនុញ្ញាត (អ្នកផ្គត់ផ្គង់ប្រកាសខ្វះ)", "បានប្រកាស (អនុញ្ញាត)"), IF(AND(T3818=FALSE, U3818=FALSE, V3818=FALSE), "ព្យួរទុក (មិនមានទិន្នន័យ)", "ប្រកាសខុស (ព្យួរទុក)"))</f>
        <v/>
      </c>
      <c r="L3818" s="418" t="inlineStr"/>
      <c r="M3818" s="418" t="inlineStr"/>
      <c r="N3818" s="455" t="n"/>
      <c r="O3818" s="455">
        <f>IF(W3818&lt;0,AI3818,I3818)</f>
        <v/>
      </c>
      <c r="P3818" s="455">
        <f>I3818-O3818</f>
        <v/>
      </c>
      <c r="Q3818" s="418" t="n"/>
      <c r="R3818" s="418" t="inlineStr">
        <is>
          <t>195586</t>
        </is>
      </c>
      <c r="S3818" s="418" t="inlineStr"/>
      <c r="T3818" s="418">
        <f>R3818=S3818</f>
        <v/>
      </c>
      <c r="U3818" s="418">
        <f>AND(MONTH(F3818)=MONTH(Y3818), YEAR(F3818)=YEAR(Y3818))</f>
        <v/>
      </c>
      <c r="V3818" s="418">
        <f>AND(AC3818&lt;&gt;"", 'Company information'!D$4&lt;&gt;"", RIGHT(SUBSTITUTE(AC3818,"-",""),9)=RIGHT(SUBSTITUTE('Company information'!D$4,"-",""),9))</f>
        <v/>
      </c>
      <c r="W3818" s="418">
        <f>AI3818-I3818</f>
        <v/>
      </c>
      <c r="X3818" s="455" t="n"/>
      <c r="Y3818" s="417" t="n"/>
      <c r="Z3818" s="418" t="n"/>
      <c r="AA3818" s="418" t="n"/>
      <c r="AB3818" s="418" t="n"/>
      <c r="AC3818" s="418" t="n"/>
      <c r="AD3818" s="418" t="n"/>
      <c r="AE3818" s="455" t="n"/>
      <c r="AF3818" s="455" t="n"/>
      <c r="AG3818" s="455" t="n"/>
      <c r="AH3818" s="455" t="n"/>
      <c r="AI3818" s="455" t="n"/>
      <c r="AJ3818" s="455" t="n"/>
      <c r="AK3818" s="455" t="n"/>
      <c r="AL3818" s="455" t="n"/>
      <c r="AM3818" s="455" t="n"/>
      <c r="AN3818" s="455" t="n"/>
      <c r="AO3818" s="455" t="n"/>
      <c r="AP3818" s="455" t="n"/>
      <c r="AQ3818" s="455" t="n"/>
      <c r="AR3818" s="418" t="n"/>
      <c r="AS3818" s="418" t="n"/>
      <c r="AT3818" s="418" t="n"/>
    </row>
    <row r="3819">
      <c r="A3819" s="417" t="n">
        <v>3810</v>
      </c>
      <c r="B3819" s="418" t="inlineStr">
        <is>
          <t>LIFT OFF</t>
        </is>
      </c>
      <c r="C3819" s="418" t="inlineStr">
        <is>
          <t>កំពង់ផែស្វយ័តក្រុងព្រះសីហនុ</t>
        </is>
      </c>
      <c r="D3819" s="418" t="inlineStr">
        <is>
          <t>L001-100044638</t>
        </is>
      </c>
      <c r="E3819" s="418" t="inlineStr">
        <is>
          <t>194573</t>
        </is>
      </c>
      <c r="F3819" s="419" t="n">
        <v>44525</v>
      </c>
      <c r="G3819" s="420" t="n">
        <v>20752</v>
      </c>
      <c r="H3819" s="418" t="n"/>
      <c r="I3819" s="455" t="n">
        <v>20752</v>
      </c>
      <c r="J3819" s="418">
        <f>IF(L3819&lt;&gt;"",L3819,K3819)</f>
        <v/>
      </c>
      <c r="K3819" s="418">
        <f>IF(AND(T3819=TRUE, U3819=TRUE, V3819=TRUE), IF(W3819&lt;-0.05, "អនុញ្ញាត (អ្នកផ្គត់ផ្គង់ប្រកាសខ្វះ)", "បានប្រកាស (អនុញ្ញាត)"), IF(AND(T3819=FALSE, U3819=FALSE, V3819=FALSE), "ព្យួរទុក (មិនមានទិន្នន័យ)", "ប្រកាសខុស (ព្យួរទុក)"))</f>
        <v/>
      </c>
      <c r="L3819" s="418" t="inlineStr"/>
      <c r="M3819" s="418" t="inlineStr"/>
      <c r="N3819" s="455" t="n"/>
      <c r="O3819" s="455">
        <f>IF(W3819&lt;0,AI3819,I3819)</f>
        <v/>
      </c>
      <c r="P3819" s="455">
        <f>I3819-O3819</f>
        <v/>
      </c>
      <c r="Q3819" s="418" t="n"/>
      <c r="R3819" s="418" t="inlineStr">
        <is>
          <t>194573</t>
        </is>
      </c>
      <c r="S3819" s="418" t="inlineStr"/>
      <c r="T3819" s="418">
        <f>R3819=S3819</f>
        <v/>
      </c>
      <c r="U3819" s="418">
        <f>AND(MONTH(F3819)=MONTH(Y3819), YEAR(F3819)=YEAR(Y3819))</f>
        <v/>
      </c>
      <c r="V3819" s="418">
        <f>AND(AC3819&lt;&gt;"", 'Company information'!D$4&lt;&gt;"", RIGHT(SUBSTITUTE(AC3819,"-",""),9)=RIGHT(SUBSTITUTE('Company information'!D$4,"-",""),9))</f>
        <v/>
      </c>
      <c r="W3819" s="418">
        <f>AI3819-I3819</f>
        <v/>
      </c>
      <c r="X3819" s="455" t="n"/>
      <c r="Y3819" s="417" t="n"/>
      <c r="Z3819" s="418" t="n"/>
      <c r="AA3819" s="418" t="n"/>
      <c r="AB3819" s="418" t="n"/>
      <c r="AC3819" s="418" t="n"/>
      <c r="AD3819" s="418" t="n"/>
      <c r="AE3819" s="455" t="n"/>
      <c r="AF3819" s="455" t="n"/>
      <c r="AG3819" s="455" t="n"/>
      <c r="AH3819" s="455" t="n"/>
      <c r="AI3819" s="455" t="n"/>
      <c r="AJ3819" s="455" t="n"/>
      <c r="AK3819" s="455" t="n"/>
      <c r="AL3819" s="455" t="n"/>
      <c r="AM3819" s="455" t="n"/>
      <c r="AN3819" s="455" t="n"/>
      <c r="AO3819" s="455" t="n"/>
      <c r="AP3819" s="455" t="n"/>
      <c r="AQ3819" s="455" t="n"/>
      <c r="AR3819" s="418" t="n"/>
      <c r="AS3819" s="418" t="n"/>
      <c r="AT3819" s="418" t="n"/>
    </row>
    <row r="3820">
      <c r="A3820" s="417" t="n">
        <v>3811</v>
      </c>
      <c r="B3820" s="418" t="inlineStr">
        <is>
          <t>LIFT OFF</t>
        </is>
      </c>
      <c r="C3820" s="418" t="inlineStr">
        <is>
          <t>កំពង់ផែស្វយ័តក្រុងព្រះសីហនុ</t>
        </is>
      </c>
      <c r="D3820" s="418" t="inlineStr">
        <is>
          <t>L001-100044638</t>
        </is>
      </c>
      <c r="E3820" s="418" t="inlineStr">
        <is>
          <t>194575</t>
        </is>
      </c>
      <c r="F3820" s="419" t="n">
        <v>44525</v>
      </c>
      <c r="G3820" s="420" t="n">
        <v>20752</v>
      </c>
      <c r="H3820" s="418" t="n"/>
      <c r="I3820" s="455" t="n">
        <v>20752</v>
      </c>
      <c r="J3820" s="418">
        <f>IF(L3820&lt;&gt;"",L3820,K3820)</f>
        <v/>
      </c>
      <c r="K3820" s="418">
        <f>IF(AND(T3820=TRUE, U3820=TRUE, V3820=TRUE), IF(W3820&lt;-0.05, "អនុញ្ញាត (អ្នកផ្គត់ផ្គង់ប្រកាសខ្វះ)", "បានប្រកាស (អនុញ្ញាត)"), IF(AND(T3820=FALSE, U3820=FALSE, V3820=FALSE), "ព្យួរទុក (មិនមានទិន្នន័យ)", "ប្រកាសខុស (ព្យួរទុក)"))</f>
        <v/>
      </c>
      <c r="L3820" s="418" t="inlineStr"/>
      <c r="M3820" s="418" t="inlineStr"/>
      <c r="N3820" s="455" t="n"/>
      <c r="O3820" s="455">
        <f>IF(W3820&lt;0,AI3820,I3820)</f>
        <v/>
      </c>
      <c r="P3820" s="455">
        <f>I3820-O3820</f>
        <v/>
      </c>
      <c r="Q3820" s="418" t="n"/>
      <c r="R3820" s="418" t="inlineStr">
        <is>
          <t>194575</t>
        </is>
      </c>
      <c r="S3820" s="418" t="inlineStr"/>
      <c r="T3820" s="418">
        <f>R3820=S3820</f>
        <v/>
      </c>
      <c r="U3820" s="418">
        <f>AND(MONTH(F3820)=MONTH(Y3820), YEAR(F3820)=YEAR(Y3820))</f>
        <v/>
      </c>
      <c r="V3820" s="418">
        <f>AND(AC3820&lt;&gt;"", 'Company information'!D$4&lt;&gt;"", RIGHT(SUBSTITUTE(AC3820,"-",""),9)=RIGHT(SUBSTITUTE('Company information'!D$4,"-",""),9))</f>
        <v/>
      </c>
      <c r="W3820" s="418">
        <f>AI3820-I3820</f>
        <v/>
      </c>
      <c r="X3820" s="455" t="n"/>
      <c r="Y3820" s="417" t="n"/>
      <c r="Z3820" s="418" t="n"/>
      <c r="AA3820" s="418" t="n"/>
      <c r="AB3820" s="418" t="n"/>
      <c r="AC3820" s="418" t="n"/>
      <c r="AD3820" s="418" t="n"/>
      <c r="AE3820" s="455" t="n"/>
      <c r="AF3820" s="455" t="n"/>
      <c r="AG3820" s="455" t="n"/>
      <c r="AH3820" s="455" t="n"/>
      <c r="AI3820" s="455" t="n"/>
      <c r="AJ3820" s="455" t="n"/>
      <c r="AK3820" s="455" t="n"/>
      <c r="AL3820" s="455" t="n"/>
      <c r="AM3820" s="455" t="n"/>
      <c r="AN3820" s="455" t="n"/>
      <c r="AO3820" s="455" t="n"/>
      <c r="AP3820" s="455" t="n"/>
      <c r="AQ3820" s="455" t="n"/>
      <c r="AR3820" s="418" t="n"/>
      <c r="AS3820" s="418" t="n"/>
      <c r="AT3820" s="418" t="n"/>
    </row>
    <row r="3821">
      <c r="A3821" s="417" t="n">
        <v>3812</v>
      </c>
      <c r="B3821" s="418" t="inlineStr">
        <is>
          <t>LIFT OFF</t>
        </is>
      </c>
      <c r="C3821" s="418" t="inlineStr">
        <is>
          <t>កំពង់ផែស្វយ័តភ្នំពេញ "ក.ស.ភ"</t>
        </is>
      </c>
      <c r="D3821" s="418" t="inlineStr">
        <is>
          <t>L001-100044999</t>
        </is>
      </c>
      <c r="E3821" s="418" t="inlineStr">
        <is>
          <t>INV20211170627</t>
        </is>
      </c>
      <c r="F3821" s="419" t="n">
        <v>44527</v>
      </c>
      <c r="G3821" s="420" t="n">
        <v>107422</v>
      </c>
      <c r="H3821" s="418" t="n"/>
      <c r="I3821" s="455" t="n">
        <v>107422</v>
      </c>
      <c r="J3821" s="418">
        <f>IF(L3821&lt;&gt;"",L3821,K3821)</f>
        <v/>
      </c>
      <c r="K3821" s="418">
        <f>IF(AND(T3821=TRUE, U3821=TRUE, V3821=TRUE), IF(W3821&lt;-0.05, "អនុញ្ញាត (អ្នកផ្គត់ផ្គង់ប្រកាសខ្វះ)", "បានប្រកាស (អនុញ្ញាត)"), IF(AND(T3821=FALSE, U3821=FALSE, V3821=FALSE), "ព្យួរទុក (មិនមានទិន្នន័យ)", "ប្រកាសខុស (ព្យួរទុក)"))</f>
        <v/>
      </c>
      <c r="L3821" s="418" t="inlineStr"/>
      <c r="M3821" s="418" t="inlineStr"/>
      <c r="N3821" s="455" t="n"/>
      <c r="O3821" s="455">
        <f>IF(W3821&lt;0,AI3821,I3821)</f>
        <v/>
      </c>
      <c r="P3821" s="455">
        <f>I3821-O3821</f>
        <v/>
      </c>
      <c r="Q3821" s="418" t="n"/>
      <c r="R3821" s="418" t="inlineStr">
        <is>
          <t>INV20211170627</t>
        </is>
      </c>
      <c r="S3821" s="418" t="inlineStr"/>
      <c r="T3821" s="418">
        <f>R3821=S3821</f>
        <v/>
      </c>
      <c r="U3821" s="418">
        <f>AND(MONTH(F3821)=MONTH(Y3821), YEAR(F3821)=YEAR(Y3821))</f>
        <v/>
      </c>
      <c r="V3821" s="418">
        <f>AND(AC3821&lt;&gt;"", 'Company information'!D$4&lt;&gt;"", RIGHT(SUBSTITUTE(AC3821,"-",""),9)=RIGHT(SUBSTITUTE('Company information'!D$4,"-",""),9))</f>
        <v/>
      </c>
      <c r="W3821" s="418">
        <f>AI3821-I3821</f>
        <v/>
      </c>
      <c r="X3821" s="455" t="n"/>
      <c r="Y3821" s="417" t="n"/>
      <c r="Z3821" s="418" t="n"/>
      <c r="AA3821" s="418" t="n"/>
      <c r="AB3821" s="418" t="n"/>
      <c r="AC3821" s="418" t="n"/>
      <c r="AD3821" s="418" t="n"/>
      <c r="AE3821" s="455" t="n"/>
      <c r="AF3821" s="455" t="n"/>
      <c r="AG3821" s="455" t="n"/>
      <c r="AH3821" s="455" t="n"/>
      <c r="AI3821" s="455" t="n"/>
      <c r="AJ3821" s="455" t="n"/>
      <c r="AK3821" s="455" t="n"/>
      <c r="AL3821" s="455" t="n"/>
      <c r="AM3821" s="455" t="n"/>
      <c r="AN3821" s="455" t="n"/>
      <c r="AO3821" s="455" t="n"/>
      <c r="AP3821" s="455" t="n"/>
      <c r="AQ3821" s="455" t="n"/>
      <c r="AR3821" s="418" t="n"/>
      <c r="AS3821" s="418" t="n"/>
      <c r="AT3821" s="418" t="n"/>
    </row>
    <row r="3822">
      <c r="A3822" s="417" t="n">
        <v>3813</v>
      </c>
      <c r="B3822" s="418" t="inlineStr">
        <is>
          <t>LIFT OFF</t>
        </is>
      </c>
      <c r="C3822" s="418" t="inlineStr">
        <is>
          <t>កំពង់ផែស្វយ័តក្រុងព្រះសីហនុ</t>
        </is>
      </c>
      <c r="D3822" s="418" t="inlineStr">
        <is>
          <t>L001-100044638</t>
        </is>
      </c>
      <c r="E3822" s="418" t="inlineStr">
        <is>
          <t>195563</t>
        </is>
      </c>
      <c r="F3822" s="419" t="n">
        <v>44526</v>
      </c>
      <c r="G3822" s="420" t="n">
        <v>20752</v>
      </c>
      <c r="H3822" s="418" t="n"/>
      <c r="I3822" s="455" t="n">
        <v>20752</v>
      </c>
      <c r="J3822" s="418">
        <f>IF(L3822&lt;&gt;"",L3822,K3822)</f>
        <v/>
      </c>
      <c r="K3822" s="418">
        <f>IF(AND(T3822=TRUE, U3822=TRUE, V3822=TRUE), IF(W3822&lt;-0.05, "អនុញ្ញាត (អ្នកផ្គត់ផ្គង់ប្រកាសខ្វះ)", "បានប្រកាស (អនុញ្ញាត)"), IF(AND(T3822=FALSE, U3822=FALSE, V3822=FALSE), "ព្យួរទុក (មិនមានទិន្នន័យ)", "ប្រកាសខុស (ព្យួរទុក)"))</f>
        <v/>
      </c>
      <c r="L3822" s="418" t="inlineStr"/>
      <c r="M3822" s="418" t="inlineStr"/>
      <c r="N3822" s="455" t="n"/>
      <c r="O3822" s="455">
        <f>IF(W3822&lt;0,AI3822,I3822)</f>
        <v/>
      </c>
      <c r="P3822" s="455">
        <f>I3822-O3822</f>
        <v/>
      </c>
      <c r="Q3822" s="418" t="n"/>
      <c r="R3822" s="418" t="inlineStr">
        <is>
          <t>195563</t>
        </is>
      </c>
      <c r="S3822" s="418" t="inlineStr"/>
      <c r="T3822" s="418">
        <f>R3822=S3822</f>
        <v/>
      </c>
      <c r="U3822" s="418">
        <f>AND(MONTH(F3822)=MONTH(Y3822), YEAR(F3822)=YEAR(Y3822))</f>
        <v/>
      </c>
      <c r="V3822" s="418">
        <f>AND(AC3822&lt;&gt;"", 'Company information'!D$4&lt;&gt;"", RIGHT(SUBSTITUTE(AC3822,"-",""),9)=RIGHT(SUBSTITUTE('Company information'!D$4,"-",""),9))</f>
        <v/>
      </c>
      <c r="W3822" s="418">
        <f>AI3822-I3822</f>
        <v/>
      </c>
      <c r="X3822" s="455" t="n"/>
      <c r="Y3822" s="417" t="n"/>
      <c r="Z3822" s="418" t="n"/>
      <c r="AA3822" s="418" t="n"/>
      <c r="AB3822" s="418" t="n"/>
      <c r="AC3822" s="418" t="n"/>
      <c r="AD3822" s="418" t="n"/>
      <c r="AE3822" s="455" t="n"/>
      <c r="AF3822" s="455" t="n"/>
      <c r="AG3822" s="455" t="n"/>
      <c r="AH3822" s="455" t="n"/>
      <c r="AI3822" s="455" t="n"/>
      <c r="AJ3822" s="455" t="n"/>
      <c r="AK3822" s="455" t="n"/>
      <c r="AL3822" s="455" t="n"/>
      <c r="AM3822" s="455" t="n"/>
      <c r="AN3822" s="455" t="n"/>
      <c r="AO3822" s="455" t="n"/>
      <c r="AP3822" s="455" t="n"/>
      <c r="AQ3822" s="455" t="n"/>
      <c r="AR3822" s="418" t="n"/>
      <c r="AS3822" s="418" t="n"/>
      <c r="AT3822" s="418" t="n"/>
    </row>
    <row r="3823">
      <c r="A3823" s="417" t="n">
        <v>3814</v>
      </c>
      <c r="B3823" s="418" t="inlineStr">
        <is>
          <t>LIFT OFF</t>
        </is>
      </c>
      <c r="C3823" s="418" t="inlineStr">
        <is>
          <t>កំពង់ផែស្វយ័តក្រុងព្រះសីហនុ</t>
        </is>
      </c>
      <c r="D3823" s="418" t="inlineStr">
        <is>
          <t>L001-100044638</t>
        </is>
      </c>
      <c r="E3823" s="418" t="inlineStr">
        <is>
          <t>195567</t>
        </is>
      </c>
      <c r="F3823" s="419" t="n">
        <v>44526</v>
      </c>
      <c r="G3823" s="420" t="n">
        <v>20752</v>
      </c>
      <c r="H3823" s="418" t="n"/>
      <c r="I3823" s="455" t="n">
        <v>20752</v>
      </c>
      <c r="J3823" s="418">
        <f>IF(L3823&lt;&gt;"",L3823,K3823)</f>
        <v/>
      </c>
      <c r="K3823" s="418">
        <f>IF(AND(T3823=TRUE, U3823=TRUE, V3823=TRUE), IF(W3823&lt;-0.05, "អនុញ្ញាត (អ្នកផ្គត់ផ្គង់ប្រកាសខ្វះ)", "បានប្រកាស (អនុញ្ញាត)"), IF(AND(T3823=FALSE, U3823=FALSE, V3823=FALSE), "ព្យួរទុក (មិនមានទិន្នន័យ)", "ប្រកាសខុស (ព្យួរទុក)"))</f>
        <v/>
      </c>
      <c r="L3823" s="418" t="inlineStr"/>
      <c r="M3823" s="418" t="inlineStr"/>
      <c r="N3823" s="455" t="n"/>
      <c r="O3823" s="455">
        <f>IF(W3823&lt;0,AI3823,I3823)</f>
        <v/>
      </c>
      <c r="P3823" s="455">
        <f>I3823-O3823</f>
        <v/>
      </c>
      <c r="Q3823" s="418" t="n"/>
      <c r="R3823" s="418" t="inlineStr">
        <is>
          <t>195567</t>
        </is>
      </c>
      <c r="S3823" s="418" t="inlineStr"/>
      <c r="T3823" s="418">
        <f>R3823=S3823</f>
        <v/>
      </c>
      <c r="U3823" s="418">
        <f>AND(MONTH(F3823)=MONTH(Y3823), YEAR(F3823)=YEAR(Y3823))</f>
        <v/>
      </c>
      <c r="V3823" s="418">
        <f>AND(AC3823&lt;&gt;"", 'Company information'!D$4&lt;&gt;"", RIGHT(SUBSTITUTE(AC3823,"-",""),9)=RIGHT(SUBSTITUTE('Company information'!D$4,"-",""),9))</f>
        <v/>
      </c>
      <c r="W3823" s="418">
        <f>AI3823-I3823</f>
        <v/>
      </c>
      <c r="X3823" s="455" t="n"/>
      <c r="Y3823" s="417" t="n"/>
      <c r="Z3823" s="418" t="n"/>
      <c r="AA3823" s="418" t="n"/>
      <c r="AB3823" s="418" t="n"/>
      <c r="AC3823" s="418" t="n"/>
      <c r="AD3823" s="418" t="n"/>
      <c r="AE3823" s="455" t="n"/>
      <c r="AF3823" s="455" t="n"/>
      <c r="AG3823" s="455" t="n"/>
      <c r="AH3823" s="455" t="n"/>
      <c r="AI3823" s="455" t="n"/>
      <c r="AJ3823" s="455" t="n"/>
      <c r="AK3823" s="455" t="n"/>
      <c r="AL3823" s="455" t="n"/>
      <c r="AM3823" s="455" t="n"/>
      <c r="AN3823" s="455" t="n"/>
      <c r="AO3823" s="455" t="n"/>
      <c r="AP3823" s="455" t="n"/>
      <c r="AQ3823" s="455" t="n"/>
      <c r="AR3823" s="418" t="n"/>
      <c r="AS3823" s="418" t="n"/>
      <c r="AT3823" s="418" t="n"/>
    </row>
    <row r="3824">
      <c r="A3824" s="417" t="n">
        <v>3815</v>
      </c>
      <c r="B3824" s="418" t="inlineStr">
        <is>
          <t>LIFT OFF</t>
        </is>
      </c>
      <c r="C3824" s="418" t="inlineStr">
        <is>
          <t>កំពង់ផែស្វយ័តក្រុងព្រះសីហនុ</t>
        </is>
      </c>
      <c r="D3824" s="418" t="inlineStr">
        <is>
          <t>L001-100044638</t>
        </is>
      </c>
      <c r="E3824" s="418" t="inlineStr">
        <is>
          <t>195572</t>
        </is>
      </c>
      <c r="F3824" s="419" t="n">
        <v>44526</v>
      </c>
      <c r="G3824" s="420" t="n">
        <v>20752</v>
      </c>
      <c r="H3824" s="418" t="n"/>
      <c r="I3824" s="455" t="n">
        <v>20752</v>
      </c>
      <c r="J3824" s="418">
        <f>IF(L3824&lt;&gt;"",L3824,K3824)</f>
        <v/>
      </c>
      <c r="K3824" s="418">
        <f>IF(AND(T3824=TRUE, U3824=TRUE, V3824=TRUE), IF(W3824&lt;-0.05, "អនុញ្ញាត (អ្នកផ្គត់ផ្គង់ប្រកាសខ្វះ)", "បានប្រកាស (អនុញ្ញាត)"), IF(AND(T3824=FALSE, U3824=FALSE, V3824=FALSE), "ព្យួរទុក (មិនមានទិន្នន័យ)", "ប្រកាសខុស (ព្យួរទុក)"))</f>
        <v/>
      </c>
      <c r="L3824" s="418" t="inlineStr"/>
      <c r="M3824" s="418" t="inlineStr"/>
      <c r="N3824" s="455" t="n"/>
      <c r="O3824" s="455">
        <f>IF(W3824&lt;0,AI3824,I3824)</f>
        <v/>
      </c>
      <c r="P3824" s="455">
        <f>I3824-O3824</f>
        <v/>
      </c>
      <c r="Q3824" s="418" t="n"/>
      <c r="R3824" s="418" t="inlineStr">
        <is>
          <t>195572</t>
        </is>
      </c>
      <c r="S3824" s="418" t="inlineStr"/>
      <c r="T3824" s="418">
        <f>R3824=S3824</f>
        <v/>
      </c>
      <c r="U3824" s="418">
        <f>AND(MONTH(F3824)=MONTH(Y3824), YEAR(F3824)=YEAR(Y3824))</f>
        <v/>
      </c>
      <c r="V3824" s="418">
        <f>AND(AC3824&lt;&gt;"", 'Company information'!D$4&lt;&gt;"", RIGHT(SUBSTITUTE(AC3824,"-",""),9)=RIGHT(SUBSTITUTE('Company information'!D$4,"-",""),9))</f>
        <v/>
      </c>
      <c r="W3824" s="418">
        <f>AI3824-I3824</f>
        <v/>
      </c>
      <c r="X3824" s="455" t="n"/>
      <c r="Y3824" s="417" t="n"/>
      <c r="Z3824" s="418" t="n"/>
      <c r="AA3824" s="418" t="n"/>
      <c r="AB3824" s="418" t="n"/>
      <c r="AC3824" s="418" t="n"/>
      <c r="AD3824" s="418" t="n"/>
      <c r="AE3824" s="455" t="n"/>
      <c r="AF3824" s="455" t="n"/>
      <c r="AG3824" s="455" t="n"/>
      <c r="AH3824" s="455" t="n"/>
      <c r="AI3824" s="455" t="n"/>
      <c r="AJ3824" s="455" t="n"/>
      <c r="AK3824" s="455" t="n"/>
      <c r="AL3824" s="455" t="n"/>
      <c r="AM3824" s="455" t="n"/>
      <c r="AN3824" s="455" t="n"/>
      <c r="AO3824" s="455" t="n"/>
      <c r="AP3824" s="455" t="n"/>
      <c r="AQ3824" s="455" t="n"/>
      <c r="AR3824" s="418" t="n"/>
      <c r="AS3824" s="418" t="n"/>
      <c r="AT3824" s="418" t="n"/>
    </row>
    <row r="3825">
      <c r="A3825" s="417" t="n">
        <v>3816</v>
      </c>
      <c r="B3825" s="418" t="inlineStr">
        <is>
          <t>LIFT OFF</t>
        </is>
      </c>
      <c r="C3825" s="418" t="inlineStr">
        <is>
          <t>កំពង់ផែស្វយ័តក្រុងព្រះសីហនុ</t>
        </is>
      </c>
      <c r="D3825" s="418" t="inlineStr">
        <is>
          <t>L001-100044638</t>
        </is>
      </c>
      <c r="E3825" s="418" t="inlineStr">
        <is>
          <t>195575</t>
        </is>
      </c>
      <c r="F3825" s="419" t="n">
        <v>44526</v>
      </c>
      <c r="G3825" s="420" t="n">
        <v>20752</v>
      </c>
      <c r="H3825" s="418" t="n"/>
      <c r="I3825" s="455" t="n">
        <v>20752</v>
      </c>
      <c r="J3825" s="418">
        <f>IF(L3825&lt;&gt;"",L3825,K3825)</f>
        <v/>
      </c>
      <c r="K3825" s="418">
        <f>IF(AND(T3825=TRUE, U3825=TRUE, V3825=TRUE), IF(W3825&lt;-0.05, "អនុញ្ញាត (អ្នកផ្គត់ផ្គង់ប្រកាសខ្វះ)", "បានប្រកាស (អនុញ្ញាត)"), IF(AND(T3825=FALSE, U3825=FALSE, V3825=FALSE), "ព្យួរទុក (មិនមានទិន្នន័យ)", "ប្រកាសខុស (ព្យួរទុក)"))</f>
        <v/>
      </c>
      <c r="L3825" s="418" t="inlineStr"/>
      <c r="M3825" s="418" t="inlineStr"/>
      <c r="N3825" s="455" t="n"/>
      <c r="O3825" s="455">
        <f>IF(W3825&lt;0,AI3825,I3825)</f>
        <v/>
      </c>
      <c r="P3825" s="455">
        <f>I3825-O3825</f>
        <v/>
      </c>
      <c r="Q3825" s="418" t="n"/>
      <c r="R3825" s="418" t="inlineStr">
        <is>
          <t>195575</t>
        </is>
      </c>
      <c r="S3825" s="418" t="inlineStr"/>
      <c r="T3825" s="418">
        <f>R3825=S3825</f>
        <v/>
      </c>
      <c r="U3825" s="418">
        <f>AND(MONTH(F3825)=MONTH(Y3825), YEAR(F3825)=YEAR(Y3825))</f>
        <v/>
      </c>
      <c r="V3825" s="418">
        <f>AND(AC3825&lt;&gt;"", 'Company information'!D$4&lt;&gt;"", RIGHT(SUBSTITUTE(AC3825,"-",""),9)=RIGHT(SUBSTITUTE('Company information'!D$4,"-",""),9))</f>
        <v/>
      </c>
      <c r="W3825" s="418">
        <f>AI3825-I3825</f>
        <v/>
      </c>
      <c r="X3825" s="455" t="n"/>
      <c r="Y3825" s="417" t="n"/>
      <c r="Z3825" s="418" t="n"/>
      <c r="AA3825" s="418" t="n"/>
      <c r="AB3825" s="418" t="n"/>
      <c r="AC3825" s="418" t="n"/>
      <c r="AD3825" s="418" t="n"/>
      <c r="AE3825" s="455" t="n"/>
      <c r="AF3825" s="455" t="n"/>
      <c r="AG3825" s="455" t="n"/>
      <c r="AH3825" s="455" t="n"/>
      <c r="AI3825" s="455" t="n"/>
      <c r="AJ3825" s="455" t="n"/>
      <c r="AK3825" s="455" t="n"/>
      <c r="AL3825" s="455" t="n"/>
      <c r="AM3825" s="455" t="n"/>
      <c r="AN3825" s="455" t="n"/>
      <c r="AO3825" s="455" t="n"/>
      <c r="AP3825" s="455" t="n"/>
      <c r="AQ3825" s="455" t="n"/>
      <c r="AR3825" s="418" t="n"/>
      <c r="AS3825" s="418" t="n"/>
      <c r="AT3825" s="418" t="n"/>
    </row>
    <row r="3826">
      <c r="A3826" s="417" t="n">
        <v>3817</v>
      </c>
      <c r="B3826" s="418" t="inlineStr">
        <is>
          <t>LIFT OFF</t>
        </is>
      </c>
      <c r="C3826" s="418" t="inlineStr">
        <is>
          <t>កំពង់ផែស្វយ័តក្រុងព្រះសីហនុ</t>
        </is>
      </c>
      <c r="D3826" s="418" t="inlineStr">
        <is>
          <t>L001-100044638</t>
        </is>
      </c>
      <c r="E3826" s="418" t="inlineStr">
        <is>
          <t>195579</t>
        </is>
      </c>
      <c r="F3826" s="419" t="n">
        <v>44526</v>
      </c>
      <c r="G3826" s="420" t="n">
        <v>20752</v>
      </c>
      <c r="H3826" s="418" t="n"/>
      <c r="I3826" s="455" t="n">
        <v>20752</v>
      </c>
      <c r="J3826" s="418">
        <f>IF(L3826&lt;&gt;"",L3826,K3826)</f>
        <v/>
      </c>
      <c r="K3826" s="418">
        <f>IF(AND(T3826=TRUE, U3826=TRUE, V3826=TRUE), IF(W3826&lt;-0.05, "អនុញ្ញាត (អ្នកផ្គត់ផ្គង់ប្រកាសខ្វះ)", "បានប្រកាស (អនុញ្ញាត)"), IF(AND(T3826=FALSE, U3826=FALSE, V3826=FALSE), "ព្យួរទុក (មិនមានទិន្នន័យ)", "ប្រកាសខុស (ព្យួរទុក)"))</f>
        <v/>
      </c>
      <c r="L3826" s="418" t="inlineStr"/>
      <c r="M3826" s="418" t="inlineStr"/>
      <c r="N3826" s="455" t="n"/>
      <c r="O3826" s="455">
        <f>IF(W3826&lt;0,AI3826,I3826)</f>
        <v/>
      </c>
      <c r="P3826" s="455">
        <f>I3826-O3826</f>
        <v/>
      </c>
      <c r="Q3826" s="418" t="n"/>
      <c r="R3826" s="418" t="inlineStr">
        <is>
          <t>195579</t>
        </is>
      </c>
      <c r="S3826" s="418" t="inlineStr"/>
      <c r="T3826" s="418">
        <f>R3826=S3826</f>
        <v/>
      </c>
      <c r="U3826" s="418">
        <f>AND(MONTH(F3826)=MONTH(Y3826), YEAR(F3826)=YEAR(Y3826))</f>
        <v/>
      </c>
      <c r="V3826" s="418">
        <f>AND(AC3826&lt;&gt;"", 'Company information'!D$4&lt;&gt;"", RIGHT(SUBSTITUTE(AC3826,"-",""),9)=RIGHT(SUBSTITUTE('Company information'!D$4,"-",""),9))</f>
        <v/>
      </c>
      <c r="W3826" s="418">
        <f>AI3826-I3826</f>
        <v/>
      </c>
      <c r="X3826" s="455" t="n"/>
      <c r="Y3826" s="417" t="n"/>
      <c r="Z3826" s="418" t="n"/>
      <c r="AA3826" s="418" t="n"/>
      <c r="AB3826" s="418" t="n"/>
      <c r="AC3826" s="418" t="n"/>
      <c r="AD3826" s="418" t="n"/>
      <c r="AE3826" s="455" t="n"/>
      <c r="AF3826" s="455" t="n"/>
      <c r="AG3826" s="455" t="n"/>
      <c r="AH3826" s="455" t="n"/>
      <c r="AI3826" s="455" t="n"/>
      <c r="AJ3826" s="455" t="n"/>
      <c r="AK3826" s="455" t="n"/>
      <c r="AL3826" s="455" t="n"/>
      <c r="AM3826" s="455" t="n"/>
      <c r="AN3826" s="455" t="n"/>
      <c r="AO3826" s="455" t="n"/>
      <c r="AP3826" s="455" t="n"/>
      <c r="AQ3826" s="455" t="n"/>
      <c r="AR3826" s="418" t="n"/>
      <c r="AS3826" s="418" t="n"/>
      <c r="AT3826" s="418" t="n"/>
    </row>
    <row r="3827">
      <c r="A3827" s="417" t="n">
        <v>3818</v>
      </c>
      <c r="B3827" s="418" t="inlineStr">
        <is>
          <t>LIFT OFF</t>
        </is>
      </c>
      <c r="C3827" s="418" t="inlineStr">
        <is>
          <t>កំពង់ផែស្វយ័តក្រុងព្រះសីហនុ</t>
        </is>
      </c>
      <c r="D3827" s="418" t="inlineStr">
        <is>
          <t>L001-100044638</t>
        </is>
      </c>
      <c r="E3827" s="418" t="inlineStr">
        <is>
          <t>195583</t>
        </is>
      </c>
      <c r="F3827" s="419" t="n">
        <v>44526</v>
      </c>
      <c r="G3827" s="420" t="n">
        <v>20752</v>
      </c>
      <c r="H3827" s="418" t="n"/>
      <c r="I3827" s="455" t="n">
        <v>20752</v>
      </c>
      <c r="J3827" s="418">
        <f>IF(L3827&lt;&gt;"",L3827,K3827)</f>
        <v/>
      </c>
      <c r="K3827" s="418">
        <f>IF(AND(T3827=TRUE, U3827=TRUE, V3827=TRUE), IF(W3827&lt;-0.05, "អនុញ្ញាត (អ្នកផ្គត់ផ្គង់ប្រកាសខ្វះ)", "បានប្រកាស (អនុញ្ញាត)"), IF(AND(T3827=FALSE, U3827=FALSE, V3827=FALSE), "ព្យួរទុក (មិនមានទិន្នន័យ)", "ប្រកាសខុស (ព្យួរទុក)"))</f>
        <v/>
      </c>
      <c r="L3827" s="418" t="inlineStr"/>
      <c r="M3827" s="418" t="inlineStr"/>
      <c r="N3827" s="455" t="n"/>
      <c r="O3827" s="455">
        <f>IF(W3827&lt;0,AI3827,I3827)</f>
        <v/>
      </c>
      <c r="P3827" s="455">
        <f>I3827-O3827</f>
        <v/>
      </c>
      <c r="Q3827" s="418" t="n"/>
      <c r="R3827" s="418" t="inlineStr">
        <is>
          <t>195583</t>
        </is>
      </c>
      <c r="S3827" s="418" t="inlineStr"/>
      <c r="T3827" s="418">
        <f>R3827=S3827</f>
        <v/>
      </c>
      <c r="U3827" s="418">
        <f>AND(MONTH(F3827)=MONTH(Y3827), YEAR(F3827)=YEAR(Y3827))</f>
        <v/>
      </c>
      <c r="V3827" s="418">
        <f>AND(AC3827&lt;&gt;"", 'Company information'!D$4&lt;&gt;"", RIGHT(SUBSTITUTE(AC3827,"-",""),9)=RIGHT(SUBSTITUTE('Company information'!D$4,"-",""),9))</f>
        <v/>
      </c>
      <c r="W3827" s="418">
        <f>AI3827-I3827</f>
        <v/>
      </c>
      <c r="X3827" s="455" t="n"/>
      <c r="Y3827" s="417" t="n"/>
      <c r="Z3827" s="418" t="n"/>
      <c r="AA3827" s="418" t="n"/>
      <c r="AB3827" s="418" t="n"/>
      <c r="AC3827" s="418" t="n"/>
      <c r="AD3827" s="418" t="n"/>
      <c r="AE3827" s="455" t="n"/>
      <c r="AF3827" s="455" t="n"/>
      <c r="AG3827" s="455" t="n"/>
      <c r="AH3827" s="455" t="n"/>
      <c r="AI3827" s="455" t="n"/>
      <c r="AJ3827" s="455" t="n"/>
      <c r="AK3827" s="455" t="n"/>
      <c r="AL3827" s="455" t="n"/>
      <c r="AM3827" s="455" t="n"/>
      <c r="AN3827" s="455" t="n"/>
      <c r="AO3827" s="455" t="n"/>
      <c r="AP3827" s="455" t="n"/>
      <c r="AQ3827" s="455" t="n"/>
      <c r="AR3827" s="418" t="n"/>
      <c r="AS3827" s="418" t="n"/>
      <c r="AT3827" s="418" t="n"/>
    </row>
    <row r="3828">
      <c r="A3828" s="417" t="n">
        <v>3819</v>
      </c>
      <c r="B3828" s="418" t="inlineStr">
        <is>
          <t>LIFT OFF</t>
        </is>
      </c>
      <c r="C3828" s="418" t="inlineStr">
        <is>
          <t>កំពង់ផែស្វយ័តក្រុងព្រះសីហនុ</t>
        </is>
      </c>
      <c r="D3828" s="418" t="inlineStr">
        <is>
          <t>L001-100044638</t>
        </is>
      </c>
      <c r="E3828" s="418" t="inlineStr">
        <is>
          <t>195577</t>
        </is>
      </c>
      <c r="F3828" s="419" t="n">
        <v>44526</v>
      </c>
      <c r="G3828" s="420" t="n">
        <v>6917</v>
      </c>
      <c r="H3828" s="418" t="n"/>
      <c r="I3828" s="455" t="n">
        <v>6917</v>
      </c>
      <c r="J3828" s="418">
        <f>IF(L3828&lt;&gt;"",L3828,K3828)</f>
        <v/>
      </c>
      <c r="K3828" s="418">
        <f>IF(AND(T3828=TRUE, U3828=TRUE, V3828=TRUE), IF(W3828&lt;-0.05, "អនុញ្ញាត (អ្នកផ្គត់ផ្គង់ប្រកាសខ្វះ)", "បានប្រកាស (អនុញ្ញាត)"), IF(AND(T3828=FALSE, U3828=FALSE, V3828=FALSE), "ព្យួរទុក (មិនមានទិន្នន័យ)", "ប្រកាសខុស (ព្យួរទុក)"))</f>
        <v/>
      </c>
      <c r="L3828" s="418" t="inlineStr"/>
      <c r="M3828" s="418" t="inlineStr"/>
      <c r="N3828" s="455" t="n"/>
      <c r="O3828" s="455">
        <f>IF(W3828&lt;0,AI3828,I3828)</f>
        <v/>
      </c>
      <c r="P3828" s="455">
        <f>I3828-O3828</f>
        <v/>
      </c>
      <c r="Q3828" s="418" t="n"/>
      <c r="R3828" s="418" t="inlineStr">
        <is>
          <t>195577</t>
        </is>
      </c>
      <c r="S3828" s="418" t="inlineStr"/>
      <c r="T3828" s="418">
        <f>R3828=S3828</f>
        <v/>
      </c>
      <c r="U3828" s="418">
        <f>AND(MONTH(F3828)=MONTH(Y3828), YEAR(F3828)=YEAR(Y3828))</f>
        <v/>
      </c>
      <c r="V3828" s="418">
        <f>AND(AC3828&lt;&gt;"", 'Company information'!D$4&lt;&gt;"", RIGHT(SUBSTITUTE(AC3828,"-",""),9)=RIGHT(SUBSTITUTE('Company information'!D$4,"-",""),9))</f>
        <v/>
      </c>
      <c r="W3828" s="418">
        <f>AI3828-I3828</f>
        <v/>
      </c>
      <c r="X3828" s="455" t="n"/>
      <c r="Y3828" s="417" t="n"/>
      <c r="Z3828" s="418" t="n"/>
      <c r="AA3828" s="418" t="n"/>
      <c r="AB3828" s="418" t="n"/>
      <c r="AC3828" s="418" t="n"/>
      <c r="AD3828" s="418" t="n"/>
      <c r="AE3828" s="455" t="n"/>
      <c r="AF3828" s="455" t="n"/>
      <c r="AG3828" s="455" t="n"/>
      <c r="AH3828" s="455" t="n"/>
      <c r="AI3828" s="455" t="n"/>
      <c r="AJ3828" s="455" t="n"/>
      <c r="AK3828" s="455" t="n"/>
      <c r="AL3828" s="455" t="n"/>
      <c r="AM3828" s="455" t="n"/>
      <c r="AN3828" s="455" t="n"/>
      <c r="AO3828" s="455" t="n"/>
      <c r="AP3828" s="455" t="n"/>
      <c r="AQ3828" s="455" t="n"/>
      <c r="AR3828" s="418" t="n"/>
      <c r="AS3828" s="418" t="n"/>
      <c r="AT3828" s="418" t="n"/>
    </row>
    <row r="3829">
      <c r="A3829" s="417" t="n">
        <v>3820</v>
      </c>
      <c r="B3829" s="418" t="inlineStr">
        <is>
          <t>LIFT OFF</t>
        </is>
      </c>
      <c r="C3829" s="418" t="inlineStr">
        <is>
          <t>កំពង់ផែស្វយ័តភ្នំពេញ "ក.ស.ភ"</t>
        </is>
      </c>
      <c r="D3829" s="418" t="inlineStr">
        <is>
          <t>L001-100044999</t>
        </is>
      </c>
      <c r="E3829" s="418" t="inlineStr">
        <is>
          <t>INV20211169115</t>
        </is>
      </c>
      <c r="F3829" s="419" t="n">
        <v>44517</v>
      </c>
      <c r="G3829" s="420" t="n">
        <v>29290</v>
      </c>
      <c r="H3829" s="418" t="n"/>
      <c r="I3829" s="455" t="n">
        <v>29290</v>
      </c>
      <c r="J3829" s="418">
        <f>IF(L3829&lt;&gt;"",L3829,K3829)</f>
        <v/>
      </c>
      <c r="K3829" s="418">
        <f>IF(AND(T3829=TRUE, U3829=TRUE, V3829=TRUE), IF(W3829&lt;-0.05, "អនុញ្ញាត (អ្នកផ្គត់ផ្គង់ប្រកាសខ្វះ)", "បានប្រកាស (អនុញ្ញាត)"), IF(AND(T3829=FALSE, U3829=FALSE, V3829=FALSE), "ព្យួរទុក (មិនមានទិន្នន័យ)", "ប្រកាសខុស (ព្យួរទុក)"))</f>
        <v/>
      </c>
      <c r="L3829" s="418" t="inlineStr"/>
      <c r="M3829" s="418" t="inlineStr"/>
      <c r="N3829" s="455" t="n"/>
      <c r="O3829" s="455">
        <f>IF(W3829&lt;0,AI3829,I3829)</f>
        <v/>
      </c>
      <c r="P3829" s="455">
        <f>I3829-O3829</f>
        <v/>
      </c>
      <c r="Q3829" s="418" t="n"/>
      <c r="R3829" s="418" t="inlineStr">
        <is>
          <t>INV20211169115</t>
        </is>
      </c>
      <c r="S3829" s="418" t="inlineStr"/>
      <c r="T3829" s="418">
        <f>R3829=S3829</f>
        <v/>
      </c>
      <c r="U3829" s="418">
        <f>AND(MONTH(F3829)=MONTH(Y3829), YEAR(F3829)=YEAR(Y3829))</f>
        <v/>
      </c>
      <c r="V3829" s="418">
        <f>AND(AC3829&lt;&gt;"", 'Company information'!D$4&lt;&gt;"", RIGHT(SUBSTITUTE(AC3829,"-",""),9)=RIGHT(SUBSTITUTE('Company information'!D$4,"-",""),9))</f>
        <v/>
      </c>
      <c r="W3829" s="418">
        <f>AI3829-I3829</f>
        <v/>
      </c>
      <c r="X3829" s="455" t="n"/>
      <c r="Y3829" s="417" t="n"/>
      <c r="Z3829" s="418" t="n"/>
      <c r="AA3829" s="418" t="n"/>
      <c r="AB3829" s="418" t="n"/>
      <c r="AC3829" s="418" t="n"/>
      <c r="AD3829" s="418" t="n"/>
      <c r="AE3829" s="455" t="n"/>
      <c r="AF3829" s="455" t="n"/>
      <c r="AG3829" s="455" t="n"/>
      <c r="AH3829" s="455" t="n"/>
      <c r="AI3829" s="455" t="n"/>
      <c r="AJ3829" s="455" t="n"/>
      <c r="AK3829" s="455" t="n"/>
      <c r="AL3829" s="455" t="n"/>
      <c r="AM3829" s="455" t="n"/>
      <c r="AN3829" s="455" t="n"/>
      <c r="AO3829" s="455" t="n"/>
      <c r="AP3829" s="455" t="n"/>
      <c r="AQ3829" s="455" t="n"/>
      <c r="AR3829" s="418" t="n"/>
      <c r="AS3829" s="418" t="n"/>
      <c r="AT3829" s="418" t="n"/>
    </row>
    <row r="3830">
      <c r="A3830" s="417" t="n">
        <v>3821</v>
      </c>
      <c r="B3830" s="418" t="inlineStr">
        <is>
          <t>LIFT OFF</t>
        </is>
      </c>
      <c r="C3830" s="418" t="inlineStr">
        <is>
          <t>កំពង់ផែស្វយ័តក្រុងព្រះសីហនុ</t>
        </is>
      </c>
      <c r="D3830" s="418" t="inlineStr">
        <is>
          <t>L001-100044638</t>
        </is>
      </c>
      <c r="E3830" s="418" t="inlineStr">
        <is>
          <t>188852</t>
        </is>
      </c>
      <c r="F3830" s="419" t="n">
        <v>44515</v>
      </c>
      <c r="G3830" s="420" t="n">
        <v>20747</v>
      </c>
      <c r="H3830" s="418" t="n"/>
      <c r="I3830" s="455" t="n">
        <v>20747</v>
      </c>
      <c r="J3830" s="418">
        <f>IF(L3830&lt;&gt;"",L3830,K3830)</f>
        <v/>
      </c>
      <c r="K3830" s="418">
        <f>IF(AND(T3830=TRUE, U3830=TRUE, V3830=TRUE), IF(W3830&lt;-0.05, "អនុញ្ញាត (អ្នកផ្គត់ផ្គង់ប្រកាសខ្វះ)", "បានប្រកាស (អនុញ្ញាត)"), IF(AND(T3830=FALSE, U3830=FALSE, V3830=FALSE), "ព្យួរទុក (មិនមានទិន្នន័យ)", "ប្រកាសខុស (ព្យួរទុក)"))</f>
        <v/>
      </c>
      <c r="L3830" s="418" t="inlineStr"/>
      <c r="M3830" s="418" t="inlineStr"/>
      <c r="N3830" s="455" t="n"/>
      <c r="O3830" s="455">
        <f>IF(W3830&lt;0,AI3830,I3830)</f>
        <v/>
      </c>
      <c r="P3830" s="455">
        <f>I3830-O3830</f>
        <v/>
      </c>
      <c r="Q3830" s="418" t="n"/>
      <c r="R3830" s="418" t="inlineStr">
        <is>
          <t>188852</t>
        </is>
      </c>
      <c r="S3830" s="418" t="inlineStr"/>
      <c r="T3830" s="418">
        <f>R3830=S3830</f>
        <v/>
      </c>
      <c r="U3830" s="418">
        <f>AND(MONTH(F3830)=MONTH(Y3830), YEAR(F3830)=YEAR(Y3830))</f>
        <v/>
      </c>
      <c r="V3830" s="418">
        <f>AND(AC3830&lt;&gt;"", 'Company information'!D$4&lt;&gt;"", RIGHT(SUBSTITUTE(AC3830,"-",""),9)=RIGHT(SUBSTITUTE('Company information'!D$4,"-",""),9))</f>
        <v/>
      </c>
      <c r="W3830" s="418">
        <f>AI3830-I3830</f>
        <v/>
      </c>
      <c r="X3830" s="455" t="n"/>
      <c r="Y3830" s="417" t="n"/>
      <c r="Z3830" s="418" t="n"/>
      <c r="AA3830" s="418" t="n"/>
      <c r="AB3830" s="418" t="n"/>
      <c r="AC3830" s="418" t="n"/>
      <c r="AD3830" s="418" t="n"/>
      <c r="AE3830" s="455" t="n"/>
      <c r="AF3830" s="455" t="n"/>
      <c r="AG3830" s="455" t="n"/>
      <c r="AH3830" s="455" t="n"/>
      <c r="AI3830" s="455" t="n"/>
      <c r="AJ3830" s="455" t="n"/>
      <c r="AK3830" s="455" t="n"/>
      <c r="AL3830" s="455" t="n"/>
      <c r="AM3830" s="455" t="n"/>
      <c r="AN3830" s="455" t="n"/>
      <c r="AO3830" s="455" t="n"/>
      <c r="AP3830" s="455" t="n"/>
      <c r="AQ3830" s="455" t="n"/>
      <c r="AR3830" s="418" t="n"/>
      <c r="AS3830" s="418" t="n"/>
      <c r="AT3830" s="418" t="n"/>
    </row>
    <row r="3831">
      <c r="A3831" s="417" t="n">
        <v>3822</v>
      </c>
      <c r="B3831" s="418" t="inlineStr">
        <is>
          <t>LIFT OFF</t>
        </is>
      </c>
      <c r="C3831" s="418" t="inlineStr">
        <is>
          <t>កំពង់ផែស្វយ័តក្រុងព្រះសីហនុ</t>
        </is>
      </c>
      <c r="D3831" s="418" t="inlineStr">
        <is>
          <t>L001-100044638</t>
        </is>
      </c>
      <c r="E3831" s="418" t="inlineStr">
        <is>
          <t>190572</t>
        </is>
      </c>
      <c r="F3831" s="419" t="n">
        <v>44517</v>
      </c>
      <c r="G3831" s="420" t="n">
        <v>41494</v>
      </c>
      <c r="H3831" s="418" t="n"/>
      <c r="I3831" s="455" t="n">
        <v>41494</v>
      </c>
      <c r="J3831" s="418">
        <f>IF(L3831&lt;&gt;"",L3831,K3831)</f>
        <v/>
      </c>
      <c r="K3831" s="418">
        <f>IF(AND(T3831=TRUE, U3831=TRUE, V3831=TRUE), IF(W3831&lt;-0.05, "អនុញ្ញាត (អ្នកផ្គត់ផ្គង់ប្រកាសខ្វះ)", "បានប្រកាស (អនុញ្ញាត)"), IF(AND(T3831=FALSE, U3831=FALSE, V3831=FALSE), "ព្យួរទុក (មិនមានទិន្នន័យ)", "ប្រកាសខុស (ព្យួរទុក)"))</f>
        <v/>
      </c>
      <c r="L3831" s="418" t="inlineStr"/>
      <c r="M3831" s="418" t="inlineStr"/>
      <c r="N3831" s="455" t="n"/>
      <c r="O3831" s="455">
        <f>IF(W3831&lt;0,AI3831,I3831)</f>
        <v/>
      </c>
      <c r="P3831" s="455">
        <f>I3831-O3831</f>
        <v/>
      </c>
      <c r="Q3831" s="418" t="n"/>
      <c r="R3831" s="418" t="inlineStr">
        <is>
          <t>190572</t>
        </is>
      </c>
      <c r="S3831" s="418" t="inlineStr"/>
      <c r="T3831" s="418">
        <f>R3831=S3831</f>
        <v/>
      </c>
      <c r="U3831" s="418">
        <f>AND(MONTH(F3831)=MONTH(Y3831), YEAR(F3831)=YEAR(Y3831))</f>
        <v/>
      </c>
      <c r="V3831" s="418">
        <f>AND(AC3831&lt;&gt;"", 'Company information'!D$4&lt;&gt;"", RIGHT(SUBSTITUTE(AC3831,"-",""),9)=RIGHT(SUBSTITUTE('Company information'!D$4,"-",""),9))</f>
        <v/>
      </c>
      <c r="W3831" s="418">
        <f>AI3831-I3831</f>
        <v/>
      </c>
      <c r="X3831" s="455" t="n"/>
      <c r="Y3831" s="417" t="n"/>
      <c r="Z3831" s="418" t="n"/>
      <c r="AA3831" s="418" t="n"/>
      <c r="AB3831" s="418" t="n"/>
      <c r="AC3831" s="418" t="n"/>
      <c r="AD3831" s="418" t="n"/>
      <c r="AE3831" s="455" t="n"/>
      <c r="AF3831" s="455" t="n"/>
      <c r="AG3831" s="455" t="n"/>
      <c r="AH3831" s="455" t="n"/>
      <c r="AI3831" s="455" t="n"/>
      <c r="AJ3831" s="455" t="n"/>
      <c r="AK3831" s="455" t="n"/>
      <c r="AL3831" s="455" t="n"/>
      <c r="AM3831" s="455" t="n"/>
      <c r="AN3831" s="455" t="n"/>
      <c r="AO3831" s="455" t="n"/>
      <c r="AP3831" s="455" t="n"/>
      <c r="AQ3831" s="455" t="n"/>
      <c r="AR3831" s="418" t="n"/>
      <c r="AS3831" s="418" t="n"/>
      <c r="AT3831" s="418" t="n"/>
    </row>
    <row r="3832">
      <c r="A3832" s="417" t="n">
        <v>3823</v>
      </c>
      <c r="B3832" s="418" t="inlineStr">
        <is>
          <t>LIFT OFF</t>
        </is>
      </c>
      <c r="C3832" s="418" t="inlineStr">
        <is>
          <t>កំពង់ផែស្វយ័តភ្នំពេញ "ក.ស.ភ"</t>
        </is>
      </c>
      <c r="D3832" s="418" t="inlineStr">
        <is>
          <t>L001-100044999</t>
        </is>
      </c>
      <c r="E3832" s="418" t="inlineStr">
        <is>
          <t>INV20211169114</t>
        </is>
      </c>
      <c r="F3832" s="419" t="n">
        <v>44517</v>
      </c>
      <c r="G3832" s="420" t="n">
        <v>87869</v>
      </c>
      <c r="H3832" s="418" t="n"/>
      <c r="I3832" s="455" t="n">
        <v>87869</v>
      </c>
      <c r="J3832" s="418">
        <f>IF(L3832&lt;&gt;"",L3832,K3832)</f>
        <v/>
      </c>
      <c r="K3832" s="418">
        <f>IF(AND(T3832=TRUE, U3832=TRUE, V3832=TRUE), IF(W3832&lt;-0.05, "អនុញ្ញាត (អ្នកផ្គត់ផ្គង់ប្រកាសខ្វះ)", "បានប្រកាស (អនុញ្ញាត)"), IF(AND(T3832=FALSE, U3832=FALSE, V3832=FALSE), "ព្យួរទុក (មិនមានទិន្នន័យ)", "ប្រកាសខុស (ព្យួរទុក)"))</f>
        <v/>
      </c>
      <c r="L3832" s="418" t="inlineStr"/>
      <c r="M3832" s="418" t="inlineStr"/>
      <c r="N3832" s="455" t="n"/>
      <c r="O3832" s="455">
        <f>IF(W3832&lt;0,AI3832,I3832)</f>
        <v/>
      </c>
      <c r="P3832" s="455">
        <f>I3832-O3832</f>
        <v/>
      </c>
      <c r="Q3832" s="418" t="n"/>
      <c r="R3832" s="418" t="inlineStr">
        <is>
          <t>INV20211169114</t>
        </is>
      </c>
      <c r="S3832" s="418" t="inlineStr"/>
      <c r="T3832" s="418">
        <f>R3832=S3832</f>
        <v/>
      </c>
      <c r="U3832" s="418">
        <f>AND(MONTH(F3832)=MONTH(Y3832), YEAR(F3832)=YEAR(Y3832))</f>
        <v/>
      </c>
      <c r="V3832" s="418">
        <f>AND(AC3832&lt;&gt;"", 'Company information'!D$4&lt;&gt;"", RIGHT(SUBSTITUTE(AC3832,"-",""),9)=RIGHT(SUBSTITUTE('Company information'!D$4,"-",""),9))</f>
        <v/>
      </c>
      <c r="W3832" s="418">
        <f>AI3832-I3832</f>
        <v/>
      </c>
      <c r="X3832" s="455" t="n"/>
      <c r="Y3832" s="417" t="n"/>
      <c r="Z3832" s="418" t="n"/>
      <c r="AA3832" s="418" t="n"/>
      <c r="AB3832" s="418" t="n"/>
      <c r="AC3832" s="418" t="n"/>
      <c r="AD3832" s="418" t="n"/>
      <c r="AE3832" s="455" t="n"/>
      <c r="AF3832" s="455" t="n"/>
      <c r="AG3832" s="455" t="n"/>
      <c r="AH3832" s="455" t="n"/>
      <c r="AI3832" s="455" t="n"/>
      <c r="AJ3832" s="455" t="n"/>
      <c r="AK3832" s="455" t="n"/>
      <c r="AL3832" s="455" t="n"/>
      <c r="AM3832" s="455" t="n"/>
      <c r="AN3832" s="455" t="n"/>
      <c r="AO3832" s="455" t="n"/>
      <c r="AP3832" s="455" t="n"/>
      <c r="AQ3832" s="455" t="n"/>
      <c r="AR3832" s="418" t="n"/>
      <c r="AS3832" s="418" t="n"/>
      <c r="AT3832" s="418" t="n"/>
    </row>
    <row r="3833">
      <c r="A3833" s="417" t="n">
        <v>3824</v>
      </c>
      <c r="B3833" s="418" t="inlineStr">
        <is>
          <t>LIFT OFF</t>
        </is>
      </c>
      <c r="C3833" s="418" t="inlineStr">
        <is>
          <t>កំពង់ផែស្វយ័តក្រុងព្រះសីហនុ</t>
        </is>
      </c>
      <c r="D3833" s="418" t="inlineStr">
        <is>
          <t>L001-100044638</t>
        </is>
      </c>
      <c r="E3833" s="418" t="inlineStr">
        <is>
          <t>187757</t>
        </is>
      </c>
      <c r="F3833" s="419" t="n">
        <v>44541</v>
      </c>
      <c r="G3833" s="420" t="n">
        <v>15466</v>
      </c>
      <c r="H3833" s="418" t="n"/>
      <c r="I3833" s="455" t="n">
        <v>15466</v>
      </c>
      <c r="J3833" s="418">
        <f>IF(L3833&lt;&gt;"",L3833,K3833)</f>
        <v/>
      </c>
      <c r="K3833" s="418">
        <f>IF(AND(T3833=TRUE, U3833=TRUE, V3833=TRUE), IF(W3833&lt;-0.05, "អនុញ្ញាត (អ្នកផ្គត់ផ្គង់ប្រកាសខ្វះ)", "បានប្រកាស (អនុញ្ញាត)"), IF(AND(T3833=FALSE, U3833=FALSE, V3833=FALSE), "ព្យួរទុក (មិនមានទិន្នន័យ)", "ប្រកាសខុស (ព្យួរទុក)"))</f>
        <v/>
      </c>
      <c r="L3833" s="418" t="inlineStr"/>
      <c r="M3833" s="418" t="inlineStr"/>
      <c r="N3833" s="455" t="n"/>
      <c r="O3833" s="455">
        <f>IF(W3833&lt;0,AI3833,I3833)</f>
        <v/>
      </c>
      <c r="P3833" s="455">
        <f>I3833-O3833</f>
        <v/>
      </c>
      <c r="Q3833" s="418" t="n"/>
      <c r="R3833" s="418" t="inlineStr">
        <is>
          <t>187757</t>
        </is>
      </c>
      <c r="S3833" s="418" t="inlineStr"/>
      <c r="T3833" s="418">
        <f>R3833=S3833</f>
        <v/>
      </c>
      <c r="U3833" s="418">
        <f>AND(MONTH(F3833)=MONTH(Y3833), YEAR(F3833)=YEAR(Y3833))</f>
        <v/>
      </c>
      <c r="V3833" s="418">
        <f>AND(AC3833&lt;&gt;"", 'Company information'!D$4&lt;&gt;"", RIGHT(SUBSTITUTE(AC3833,"-",""),9)=RIGHT(SUBSTITUTE('Company information'!D$4,"-",""),9))</f>
        <v/>
      </c>
      <c r="W3833" s="418">
        <f>AI3833-I3833</f>
        <v/>
      </c>
      <c r="X3833" s="455" t="n"/>
      <c r="Y3833" s="417" t="n"/>
      <c r="Z3833" s="418" t="n"/>
      <c r="AA3833" s="418" t="n"/>
      <c r="AB3833" s="418" t="n"/>
      <c r="AC3833" s="418" t="n"/>
      <c r="AD3833" s="418" t="n"/>
      <c r="AE3833" s="455" t="n"/>
      <c r="AF3833" s="455" t="n"/>
      <c r="AG3833" s="455" t="n"/>
      <c r="AH3833" s="455" t="n"/>
      <c r="AI3833" s="455" t="n"/>
      <c r="AJ3833" s="455" t="n"/>
      <c r="AK3833" s="455" t="n"/>
      <c r="AL3833" s="455" t="n"/>
      <c r="AM3833" s="455" t="n"/>
      <c r="AN3833" s="455" t="n"/>
      <c r="AO3833" s="455" t="n"/>
      <c r="AP3833" s="455" t="n"/>
      <c r="AQ3833" s="455" t="n"/>
      <c r="AR3833" s="418" t="n"/>
      <c r="AS3833" s="418" t="n"/>
      <c r="AT3833" s="418" t="n"/>
    </row>
    <row r="3834">
      <c r="A3834" s="417" t="n">
        <v>3825</v>
      </c>
      <c r="B3834" s="418" t="inlineStr">
        <is>
          <t>LIFT OFF</t>
        </is>
      </c>
      <c r="C3834" s="418" t="inlineStr">
        <is>
          <t>កំពង់ផែស្វយ័តក្រុងព្រះសីហនុ</t>
        </is>
      </c>
      <c r="D3834" s="418" t="inlineStr">
        <is>
          <t>L001-100044638</t>
        </is>
      </c>
      <c r="E3834" s="418" t="inlineStr">
        <is>
          <t>187756</t>
        </is>
      </c>
      <c r="F3834" s="419" t="n">
        <v>44541</v>
      </c>
      <c r="G3834" s="420" t="n">
        <v>6919</v>
      </c>
      <c r="H3834" s="418" t="n"/>
      <c r="I3834" s="455" t="n">
        <v>6919</v>
      </c>
      <c r="J3834" s="418">
        <f>IF(L3834&lt;&gt;"",L3834,K3834)</f>
        <v/>
      </c>
      <c r="K3834" s="418">
        <f>IF(AND(T3834=TRUE, U3834=TRUE, V3834=TRUE), IF(W3834&lt;-0.05, "អនុញ្ញាត (អ្នកផ្គត់ផ្គង់ប្រកាសខ្វះ)", "បានប្រកាស (អនុញ្ញាត)"), IF(AND(T3834=FALSE, U3834=FALSE, V3834=FALSE), "ព្យួរទុក (មិនមានទិន្នន័យ)", "ប្រកាសខុស (ព្យួរទុក)"))</f>
        <v/>
      </c>
      <c r="L3834" s="418" t="inlineStr"/>
      <c r="M3834" s="418" t="inlineStr"/>
      <c r="N3834" s="455" t="n"/>
      <c r="O3834" s="455">
        <f>IF(W3834&lt;0,AI3834,I3834)</f>
        <v/>
      </c>
      <c r="P3834" s="455">
        <f>I3834-O3834</f>
        <v/>
      </c>
      <c r="Q3834" s="418" t="n"/>
      <c r="R3834" s="418" t="inlineStr">
        <is>
          <t>187756</t>
        </is>
      </c>
      <c r="S3834" s="418" t="inlineStr"/>
      <c r="T3834" s="418">
        <f>R3834=S3834</f>
        <v/>
      </c>
      <c r="U3834" s="418">
        <f>AND(MONTH(F3834)=MONTH(Y3834), YEAR(F3834)=YEAR(Y3834))</f>
        <v/>
      </c>
      <c r="V3834" s="418">
        <f>AND(AC3834&lt;&gt;"", 'Company information'!D$4&lt;&gt;"", RIGHT(SUBSTITUTE(AC3834,"-",""),9)=RIGHT(SUBSTITUTE('Company information'!D$4,"-",""),9))</f>
        <v/>
      </c>
      <c r="W3834" s="418">
        <f>AI3834-I3834</f>
        <v/>
      </c>
      <c r="X3834" s="455" t="n"/>
      <c r="Y3834" s="417" t="n"/>
      <c r="Z3834" s="418" t="n"/>
      <c r="AA3834" s="418" t="n"/>
      <c r="AB3834" s="418" t="n"/>
      <c r="AC3834" s="418" t="n"/>
      <c r="AD3834" s="418" t="n"/>
      <c r="AE3834" s="455" t="n"/>
      <c r="AF3834" s="455" t="n"/>
      <c r="AG3834" s="455" t="n"/>
      <c r="AH3834" s="455" t="n"/>
      <c r="AI3834" s="455" t="n"/>
      <c r="AJ3834" s="455" t="n"/>
      <c r="AK3834" s="455" t="n"/>
      <c r="AL3834" s="455" t="n"/>
      <c r="AM3834" s="455" t="n"/>
      <c r="AN3834" s="455" t="n"/>
      <c r="AO3834" s="455" t="n"/>
      <c r="AP3834" s="455" t="n"/>
      <c r="AQ3834" s="455" t="n"/>
      <c r="AR3834" s="418" t="n"/>
      <c r="AS3834" s="418" t="n"/>
      <c r="AT3834" s="418" t="n"/>
    </row>
    <row r="3835">
      <c r="A3835" s="417" t="n">
        <v>3826</v>
      </c>
      <c r="B3835" s="418" t="inlineStr">
        <is>
          <t>LIFT OFF</t>
        </is>
      </c>
      <c r="C3835" s="418" t="inlineStr">
        <is>
          <t>កំពង់ផែស្វយ័តភ្នំពេញ "ក.ស.ភ"</t>
        </is>
      </c>
      <c r="D3835" s="418" t="inlineStr">
        <is>
          <t>L001-100044999</t>
        </is>
      </c>
      <c r="E3835" s="418" t="inlineStr">
        <is>
          <t>INV20211167970</t>
        </is>
      </c>
      <c r="F3835" s="419" t="n">
        <v>44513</v>
      </c>
      <c r="G3835" s="420" t="n">
        <v>117216</v>
      </c>
      <c r="H3835" s="418" t="n"/>
      <c r="I3835" s="455" t="n">
        <v>117216</v>
      </c>
      <c r="J3835" s="418">
        <f>IF(L3835&lt;&gt;"",L3835,K3835)</f>
        <v/>
      </c>
      <c r="K3835" s="418">
        <f>IF(AND(T3835=TRUE, U3835=TRUE, V3835=TRUE), IF(W3835&lt;-0.05, "អនុញ្ញាត (អ្នកផ្គត់ផ្គង់ប្រកាសខ្វះ)", "បានប្រកាស (អនុញ្ញាត)"), IF(AND(T3835=FALSE, U3835=FALSE, V3835=FALSE), "ព្យួរទុក (មិនមានទិន្នន័យ)", "ប្រកាសខុស (ព្យួរទុក)"))</f>
        <v/>
      </c>
      <c r="L3835" s="418" t="inlineStr"/>
      <c r="M3835" s="418" t="inlineStr"/>
      <c r="N3835" s="455" t="n"/>
      <c r="O3835" s="455">
        <f>IF(W3835&lt;0,AI3835,I3835)</f>
        <v/>
      </c>
      <c r="P3835" s="455">
        <f>I3835-O3835</f>
        <v/>
      </c>
      <c r="Q3835" s="418" t="n"/>
      <c r="R3835" s="418" t="inlineStr">
        <is>
          <t>INV20211167970</t>
        </is>
      </c>
      <c r="S3835" s="418" t="inlineStr"/>
      <c r="T3835" s="418">
        <f>R3835=S3835</f>
        <v/>
      </c>
      <c r="U3835" s="418">
        <f>AND(MONTH(F3835)=MONTH(Y3835), YEAR(F3835)=YEAR(Y3835))</f>
        <v/>
      </c>
      <c r="V3835" s="418">
        <f>AND(AC3835&lt;&gt;"", 'Company information'!D$4&lt;&gt;"", RIGHT(SUBSTITUTE(AC3835,"-",""),9)=RIGHT(SUBSTITUTE('Company information'!D$4,"-",""),9))</f>
        <v/>
      </c>
      <c r="W3835" s="418">
        <f>AI3835-I3835</f>
        <v/>
      </c>
      <c r="X3835" s="455" t="n"/>
      <c r="Y3835" s="417" t="n"/>
      <c r="Z3835" s="418" t="n"/>
      <c r="AA3835" s="418" t="n"/>
      <c r="AB3835" s="418" t="n"/>
      <c r="AC3835" s="418" t="n"/>
      <c r="AD3835" s="418" t="n"/>
      <c r="AE3835" s="455" t="n"/>
      <c r="AF3835" s="455" t="n"/>
      <c r="AG3835" s="455" t="n"/>
      <c r="AH3835" s="455" t="n"/>
      <c r="AI3835" s="455" t="n"/>
      <c r="AJ3835" s="455" t="n"/>
      <c r="AK3835" s="455" t="n"/>
      <c r="AL3835" s="455" t="n"/>
      <c r="AM3835" s="455" t="n"/>
      <c r="AN3835" s="455" t="n"/>
      <c r="AO3835" s="455" t="n"/>
      <c r="AP3835" s="455" t="n"/>
      <c r="AQ3835" s="455" t="n"/>
      <c r="AR3835" s="418" t="n"/>
      <c r="AS3835" s="418" t="n"/>
      <c r="AT3835" s="418" t="n"/>
    </row>
    <row r="3836">
      <c r="A3836" s="417" t="n">
        <v>3827</v>
      </c>
      <c r="B3836" s="418" t="inlineStr">
        <is>
          <t>LIFT OFF</t>
        </is>
      </c>
      <c r="C3836" s="418" t="inlineStr">
        <is>
          <t>កំពង់ផែស្វយ័តភ្នំពេញ "ក.ស.ភ"</t>
        </is>
      </c>
      <c r="D3836" s="418" t="inlineStr">
        <is>
          <t>L001-100044999</t>
        </is>
      </c>
      <c r="E3836" s="418" t="inlineStr">
        <is>
          <t>INV20211064867</t>
        </is>
      </c>
      <c r="F3836" s="419" t="n">
        <v>44207</v>
      </c>
      <c r="G3836" s="420" t="n">
        <v>234202</v>
      </c>
      <c r="H3836" s="418" t="n"/>
      <c r="I3836" s="455" t="n">
        <v>234202</v>
      </c>
      <c r="J3836" s="418">
        <f>IF(L3836&lt;&gt;"",L3836,K3836)</f>
        <v/>
      </c>
      <c r="K3836" s="418">
        <f>IF(AND(T3836=TRUE, U3836=TRUE, V3836=TRUE), IF(W3836&lt;-0.05, "អនុញ្ញាត (អ្នកផ្គត់ផ្គង់ប្រកាសខ្វះ)", "បានប្រកាស (អនុញ្ញាត)"), IF(AND(T3836=FALSE, U3836=FALSE, V3836=FALSE), "ព្យួរទុក (មិនមានទិន្នន័យ)", "ប្រកាសខុស (ព្យួរទុក)"))</f>
        <v/>
      </c>
      <c r="L3836" s="418" t="inlineStr"/>
      <c r="M3836" s="418" t="inlineStr"/>
      <c r="N3836" s="455" t="n"/>
      <c r="O3836" s="455">
        <f>IF(W3836&lt;0,AI3836,I3836)</f>
        <v/>
      </c>
      <c r="P3836" s="455">
        <f>I3836-O3836</f>
        <v/>
      </c>
      <c r="Q3836" s="418" t="n"/>
      <c r="R3836" s="418" t="inlineStr">
        <is>
          <t>INV20211064867</t>
        </is>
      </c>
      <c r="S3836" s="418" t="inlineStr"/>
      <c r="T3836" s="418">
        <f>R3836=S3836</f>
        <v/>
      </c>
      <c r="U3836" s="418">
        <f>AND(MONTH(F3836)=MONTH(Y3836), YEAR(F3836)=YEAR(Y3836))</f>
        <v/>
      </c>
      <c r="V3836" s="418">
        <f>AND(AC3836&lt;&gt;"", 'Company information'!D$4&lt;&gt;"", RIGHT(SUBSTITUTE(AC3836,"-",""),9)=RIGHT(SUBSTITUTE('Company information'!D$4,"-",""),9))</f>
        <v/>
      </c>
      <c r="W3836" s="418">
        <f>AI3836-I3836</f>
        <v/>
      </c>
      <c r="X3836" s="455" t="n"/>
      <c r="Y3836" s="417" t="n"/>
      <c r="Z3836" s="418" t="n"/>
      <c r="AA3836" s="418" t="n"/>
      <c r="AB3836" s="418" t="n"/>
      <c r="AC3836" s="418" t="n"/>
      <c r="AD3836" s="418" t="n"/>
      <c r="AE3836" s="455" t="n"/>
      <c r="AF3836" s="455" t="n"/>
      <c r="AG3836" s="455" t="n"/>
      <c r="AH3836" s="455" t="n"/>
      <c r="AI3836" s="455" t="n"/>
      <c r="AJ3836" s="455" t="n"/>
      <c r="AK3836" s="455" t="n"/>
      <c r="AL3836" s="455" t="n"/>
      <c r="AM3836" s="455" t="n"/>
      <c r="AN3836" s="455" t="n"/>
      <c r="AO3836" s="455" t="n"/>
      <c r="AP3836" s="455" t="n"/>
      <c r="AQ3836" s="455" t="n"/>
      <c r="AR3836" s="418" t="n"/>
      <c r="AS3836" s="418" t="n"/>
      <c r="AT3836" s="418" t="n"/>
    </row>
    <row r="3837">
      <c r="A3837" s="417" t="n">
        <v>3828</v>
      </c>
      <c r="B3837" s="418" t="inlineStr">
        <is>
          <t>LIFT OFF</t>
        </is>
      </c>
      <c r="C3837" s="418" t="inlineStr">
        <is>
          <t>កំពង់ផែស្វយ័តភ្នំពេញ "ក.ស.ភ"</t>
        </is>
      </c>
      <c r="D3837" s="418" t="inlineStr">
        <is>
          <t>L001-100044999</t>
        </is>
      </c>
      <c r="E3837" s="418" t="inlineStr">
        <is>
          <t>INV20211169151</t>
        </is>
      </c>
      <c r="F3837" s="419" t="n">
        <v>44517</v>
      </c>
      <c r="G3837" s="420" t="n">
        <v>34171</v>
      </c>
      <c r="H3837" s="418" t="n"/>
      <c r="I3837" s="455" t="n">
        <v>34171</v>
      </c>
      <c r="J3837" s="418">
        <f>IF(L3837&lt;&gt;"",L3837,K3837)</f>
        <v/>
      </c>
      <c r="K3837" s="418">
        <f>IF(AND(T3837=TRUE, U3837=TRUE, V3837=TRUE), IF(W3837&lt;-0.05, "អនុញ្ញាត (អ្នកផ្គត់ផ្គង់ប្រកាសខ្វះ)", "បានប្រកាស (អនុញ្ញាត)"), IF(AND(T3837=FALSE, U3837=FALSE, V3837=FALSE), "ព្យួរទុក (មិនមានទិន្នន័យ)", "ប្រកាសខុស (ព្យួរទុក)"))</f>
        <v/>
      </c>
      <c r="L3837" s="418" t="inlineStr"/>
      <c r="M3837" s="418" t="inlineStr"/>
      <c r="N3837" s="455" t="n"/>
      <c r="O3837" s="455">
        <f>IF(W3837&lt;0,AI3837,I3837)</f>
        <v/>
      </c>
      <c r="P3837" s="455">
        <f>I3837-O3837</f>
        <v/>
      </c>
      <c r="Q3837" s="418" t="n"/>
      <c r="R3837" s="418" t="inlineStr">
        <is>
          <t>INV20211169151</t>
        </is>
      </c>
      <c r="S3837" s="418" t="inlineStr"/>
      <c r="T3837" s="418">
        <f>R3837=S3837</f>
        <v/>
      </c>
      <c r="U3837" s="418">
        <f>AND(MONTH(F3837)=MONTH(Y3837), YEAR(F3837)=YEAR(Y3837))</f>
        <v/>
      </c>
      <c r="V3837" s="418">
        <f>AND(AC3837&lt;&gt;"", 'Company information'!D$4&lt;&gt;"", RIGHT(SUBSTITUTE(AC3837,"-",""),9)=RIGHT(SUBSTITUTE('Company information'!D$4,"-",""),9))</f>
        <v/>
      </c>
      <c r="W3837" s="418">
        <f>AI3837-I3837</f>
        <v/>
      </c>
      <c r="X3837" s="455" t="n"/>
      <c r="Y3837" s="417" t="n"/>
      <c r="Z3837" s="418" t="n"/>
      <c r="AA3837" s="418" t="n"/>
      <c r="AB3837" s="418" t="n"/>
      <c r="AC3837" s="418" t="n"/>
      <c r="AD3837" s="418" t="n"/>
      <c r="AE3837" s="455" t="n"/>
      <c r="AF3837" s="455" t="n"/>
      <c r="AG3837" s="455" t="n"/>
      <c r="AH3837" s="455" t="n"/>
      <c r="AI3837" s="455" t="n"/>
      <c r="AJ3837" s="455" t="n"/>
      <c r="AK3837" s="455" t="n"/>
      <c r="AL3837" s="455" t="n"/>
      <c r="AM3837" s="455" t="n"/>
      <c r="AN3837" s="455" t="n"/>
      <c r="AO3837" s="455" t="n"/>
      <c r="AP3837" s="455" t="n"/>
      <c r="AQ3837" s="455" t="n"/>
      <c r="AR3837" s="418" t="n"/>
      <c r="AS3837" s="418" t="n"/>
      <c r="AT3837" s="418" t="n"/>
    </row>
    <row r="3838">
      <c r="A3838" s="417" t="n">
        <v>3829</v>
      </c>
      <c r="B3838" s="418" t="inlineStr">
        <is>
          <t>LIFT OFF</t>
        </is>
      </c>
      <c r="C3838" s="418" t="inlineStr">
        <is>
          <t>កំពង់ផែស្វយ័តភ្នំពេញ "ក.ស.ភ"</t>
        </is>
      </c>
      <c r="D3838" s="418" t="inlineStr">
        <is>
          <t>L001-100044999</t>
        </is>
      </c>
      <c r="E3838" s="418" t="inlineStr">
        <is>
          <t>INV20211166248</t>
        </is>
      </c>
      <c r="F3838" s="419" t="n">
        <v>44327</v>
      </c>
      <c r="G3838" s="420" t="n">
        <v>146592</v>
      </c>
      <c r="H3838" s="418" t="n"/>
      <c r="I3838" s="455" t="n">
        <v>146592</v>
      </c>
      <c r="J3838" s="418">
        <f>IF(L3838&lt;&gt;"",L3838,K3838)</f>
        <v/>
      </c>
      <c r="K3838" s="418">
        <f>IF(AND(T3838=TRUE, U3838=TRUE, V3838=TRUE), IF(W3838&lt;-0.05, "អនុញ្ញាត (អ្នកផ្គត់ផ្គង់ប្រកាសខ្វះ)", "បានប្រកាស (អនុញ្ញាត)"), IF(AND(T3838=FALSE, U3838=FALSE, V3838=FALSE), "ព្យួរទុក (មិនមានទិន្នន័យ)", "ប្រកាសខុស (ព្យួរទុក)"))</f>
        <v/>
      </c>
      <c r="L3838" s="418" t="inlineStr"/>
      <c r="M3838" s="418" t="inlineStr"/>
      <c r="N3838" s="455" t="n"/>
      <c r="O3838" s="455">
        <f>IF(W3838&lt;0,AI3838,I3838)</f>
        <v/>
      </c>
      <c r="P3838" s="455">
        <f>I3838-O3838</f>
        <v/>
      </c>
      <c r="Q3838" s="418" t="n"/>
      <c r="R3838" s="418" t="inlineStr">
        <is>
          <t>INV20211166248</t>
        </is>
      </c>
      <c r="S3838" s="418" t="inlineStr"/>
      <c r="T3838" s="418">
        <f>R3838=S3838</f>
        <v/>
      </c>
      <c r="U3838" s="418">
        <f>AND(MONTH(F3838)=MONTH(Y3838), YEAR(F3838)=YEAR(Y3838))</f>
        <v/>
      </c>
      <c r="V3838" s="418">
        <f>AND(AC3838&lt;&gt;"", 'Company information'!D$4&lt;&gt;"", RIGHT(SUBSTITUTE(AC3838,"-",""),9)=RIGHT(SUBSTITUTE('Company information'!D$4,"-",""),9))</f>
        <v/>
      </c>
      <c r="W3838" s="418">
        <f>AI3838-I3838</f>
        <v/>
      </c>
      <c r="X3838" s="455" t="n"/>
      <c r="Y3838" s="417" t="n"/>
      <c r="Z3838" s="418" t="n"/>
      <c r="AA3838" s="418" t="n"/>
      <c r="AB3838" s="418" t="n"/>
      <c r="AC3838" s="418" t="n"/>
      <c r="AD3838" s="418" t="n"/>
      <c r="AE3838" s="455" t="n"/>
      <c r="AF3838" s="455" t="n"/>
      <c r="AG3838" s="455" t="n"/>
      <c r="AH3838" s="455" t="n"/>
      <c r="AI3838" s="455" t="n"/>
      <c r="AJ3838" s="455" t="n"/>
      <c r="AK3838" s="455" t="n"/>
      <c r="AL3838" s="455" t="n"/>
      <c r="AM3838" s="455" t="n"/>
      <c r="AN3838" s="455" t="n"/>
      <c r="AO3838" s="455" t="n"/>
      <c r="AP3838" s="455" t="n"/>
      <c r="AQ3838" s="455" t="n"/>
      <c r="AR3838" s="418" t="n"/>
      <c r="AS3838" s="418" t="n"/>
      <c r="AT3838" s="418" t="n"/>
    </row>
    <row r="3839">
      <c r="A3839" s="417" t="n">
        <v>3830</v>
      </c>
      <c r="B3839" s="418" t="inlineStr">
        <is>
          <t>LIFT OFF</t>
        </is>
      </c>
      <c r="C3839" s="418" t="inlineStr">
        <is>
          <t>កំពង់ផែស្វយ័តភ្នំពេញ "ក.ស.ភ"</t>
        </is>
      </c>
      <c r="D3839" s="418" t="inlineStr">
        <is>
          <t>L001-100044999</t>
        </is>
      </c>
      <c r="E3839" s="418" t="inlineStr">
        <is>
          <t>INV20211166127</t>
        </is>
      </c>
      <c r="F3839" s="419" t="n">
        <v>44297</v>
      </c>
      <c r="G3839" s="420" t="n">
        <v>146520</v>
      </c>
      <c r="H3839" s="418" t="n"/>
      <c r="I3839" s="455" t="n">
        <v>146520</v>
      </c>
      <c r="J3839" s="418">
        <f>IF(L3839&lt;&gt;"",L3839,K3839)</f>
        <v/>
      </c>
      <c r="K3839" s="418">
        <f>IF(AND(T3839=TRUE, U3839=TRUE, V3839=TRUE), IF(W3839&lt;-0.05, "អនុញ្ញាត (អ្នកផ្គត់ផ្គង់ប្រកាសខ្វះ)", "បានប្រកាស (អនុញ្ញាត)"), IF(AND(T3839=FALSE, U3839=FALSE, V3839=FALSE), "ព្យួរទុក (មិនមានទិន្នន័យ)", "ប្រកាសខុស (ព្យួរទុក)"))</f>
        <v/>
      </c>
      <c r="L3839" s="418" t="inlineStr"/>
      <c r="M3839" s="418" t="inlineStr"/>
      <c r="N3839" s="455" t="n"/>
      <c r="O3839" s="455">
        <f>IF(W3839&lt;0,AI3839,I3839)</f>
        <v/>
      </c>
      <c r="P3839" s="455">
        <f>I3839-O3839</f>
        <v/>
      </c>
      <c r="Q3839" s="418" t="n"/>
      <c r="R3839" s="418" t="inlineStr">
        <is>
          <t>INV20211166127</t>
        </is>
      </c>
      <c r="S3839" s="418" t="inlineStr"/>
      <c r="T3839" s="418">
        <f>R3839=S3839</f>
        <v/>
      </c>
      <c r="U3839" s="418">
        <f>AND(MONTH(F3839)=MONTH(Y3839), YEAR(F3839)=YEAR(Y3839))</f>
        <v/>
      </c>
      <c r="V3839" s="418">
        <f>AND(AC3839&lt;&gt;"", 'Company information'!D$4&lt;&gt;"", RIGHT(SUBSTITUTE(AC3839,"-",""),9)=RIGHT(SUBSTITUTE('Company information'!D$4,"-",""),9))</f>
        <v/>
      </c>
      <c r="W3839" s="418">
        <f>AI3839-I3839</f>
        <v/>
      </c>
      <c r="X3839" s="455" t="n"/>
      <c r="Y3839" s="417" t="n"/>
      <c r="Z3839" s="418" t="n"/>
      <c r="AA3839" s="418" t="n"/>
      <c r="AB3839" s="418" t="n"/>
      <c r="AC3839" s="418" t="n"/>
      <c r="AD3839" s="418" t="n"/>
      <c r="AE3839" s="455" t="n"/>
      <c r="AF3839" s="455" t="n"/>
      <c r="AG3839" s="455" t="n"/>
      <c r="AH3839" s="455" t="n"/>
      <c r="AI3839" s="455" t="n"/>
      <c r="AJ3839" s="455" t="n"/>
      <c r="AK3839" s="455" t="n"/>
      <c r="AL3839" s="455" t="n"/>
      <c r="AM3839" s="455" t="n"/>
      <c r="AN3839" s="455" t="n"/>
      <c r="AO3839" s="455" t="n"/>
      <c r="AP3839" s="455" t="n"/>
      <c r="AQ3839" s="455" t="n"/>
      <c r="AR3839" s="418" t="n"/>
      <c r="AS3839" s="418" t="n"/>
      <c r="AT3839" s="418" t="n"/>
    </row>
    <row r="3840">
      <c r="A3840" s="417" t="n">
        <v>3831</v>
      </c>
      <c r="B3840" s="418" t="inlineStr">
        <is>
          <t>LIFT OFF</t>
        </is>
      </c>
      <c r="C3840" s="418" t="inlineStr">
        <is>
          <t>កំពង់ផែស្វយ័តភ្នំពេញ "ក.ស.ភ"</t>
        </is>
      </c>
      <c r="D3840" s="418" t="inlineStr">
        <is>
          <t>L001-100044999</t>
        </is>
      </c>
      <c r="E3840" s="418" t="inlineStr">
        <is>
          <t>INV20211166246</t>
        </is>
      </c>
      <c r="F3840" s="419" t="n">
        <v>44327</v>
      </c>
      <c r="G3840" s="420" t="n">
        <v>29318</v>
      </c>
      <c r="H3840" s="418" t="n"/>
      <c r="I3840" s="455" t="n">
        <v>29318</v>
      </c>
      <c r="J3840" s="418">
        <f>IF(L3840&lt;&gt;"",L3840,K3840)</f>
        <v/>
      </c>
      <c r="K3840" s="418">
        <f>IF(AND(T3840=TRUE, U3840=TRUE, V3840=TRUE), IF(W3840&lt;-0.05, "អនុញ្ញាត (អ្នកផ្គត់ផ្គង់ប្រកាសខ្វះ)", "បានប្រកាស (អនុញ្ញាត)"), IF(AND(T3840=FALSE, U3840=FALSE, V3840=FALSE), "ព្យួរទុក (មិនមានទិន្នន័យ)", "ប្រកាសខុស (ព្យួរទុក)"))</f>
        <v/>
      </c>
      <c r="L3840" s="418" t="inlineStr"/>
      <c r="M3840" s="418" t="inlineStr"/>
      <c r="N3840" s="455" t="n"/>
      <c r="O3840" s="455">
        <f>IF(W3840&lt;0,AI3840,I3840)</f>
        <v/>
      </c>
      <c r="P3840" s="455">
        <f>I3840-O3840</f>
        <v/>
      </c>
      <c r="Q3840" s="418" t="n"/>
      <c r="R3840" s="418" t="inlineStr">
        <is>
          <t>INV20211166246</t>
        </is>
      </c>
      <c r="S3840" s="418" t="inlineStr"/>
      <c r="T3840" s="418">
        <f>R3840=S3840</f>
        <v/>
      </c>
      <c r="U3840" s="418">
        <f>AND(MONTH(F3840)=MONTH(Y3840), YEAR(F3840)=YEAR(Y3840))</f>
        <v/>
      </c>
      <c r="V3840" s="418">
        <f>AND(AC3840&lt;&gt;"", 'Company information'!D$4&lt;&gt;"", RIGHT(SUBSTITUTE(AC3840,"-",""),9)=RIGHT(SUBSTITUTE('Company information'!D$4,"-",""),9))</f>
        <v/>
      </c>
      <c r="W3840" s="418">
        <f>AI3840-I3840</f>
        <v/>
      </c>
      <c r="X3840" s="455" t="n"/>
      <c r="Y3840" s="417" t="n"/>
      <c r="Z3840" s="418" t="n"/>
      <c r="AA3840" s="418" t="n"/>
      <c r="AB3840" s="418" t="n"/>
      <c r="AC3840" s="418" t="n"/>
      <c r="AD3840" s="418" t="n"/>
      <c r="AE3840" s="455" t="n"/>
      <c r="AF3840" s="455" t="n"/>
      <c r="AG3840" s="455" t="n"/>
      <c r="AH3840" s="455" t="n"/>
      <c r="AI3840" s="455" t="n"/>
      <c r="AJ3840" s="455" t="n"/>
      <c r="AK3840" s="455" t="n"/>
      <c r="AL3840" s="455" t="n"/>
      <c r="AM3840" s="455" t="n"/>
      <c r="AN3840" s="455" t="n"/>
      <c r="AO3840" s="455" t="n"/>
      <c r="AP3840" s="455" t="n"/>
      <c r="AQ3840" s="455" t="n"/>
      <c r="AR3840" s="418" t="n"/>
      <c r="AS3840" s="418" t="n"/>
      <c r="AT3840" s="418" t="n"/>
    </row>
    <row r="3841">
      <c r="A3841" s="417" t="n">
        <v>3832</v>
      </c>
      <c r="B3841" s="418" t="inlineStr">
        <is>
          <t>LIFT OFF</t>
        </is>
      </c>
      <c r="C3841" s="418" t="inlineStr">
        <is>
          <t>កំពង់ផែស្វយ័តភ្នំពេញ "ក.ស.ភ"</t>
        </is>
      </c>
      <c r="D3841" s="418" t="inlineStr">
        <is>
          <t>L001-100044999</t>
        </is>
      </c>
      <c r="E3841" s="418" t="inlineStr">
        <is>
          <t>INV20211065006</t>
        </is>
      </c>
      <c r="F3841" s="419" t="n">
        <v>44207</v>
      </c>
      <c r="G3841" s="420" t="n">
        <v>322027</v>
      </c>
      <c r="H3841" s="418" t="n"/>
      <c r="I3841" s="455" t="n">
        <v>322027</v>
      </c>
      <c r="J3841" s="418">
        <f>IF(L3841&lt;&gt;"",L3841,K3841)</f>
        <v/>
      </c>
      <c r="K3841" s="418">
        <f>IF(AND(T3841=TRUE, U3841=TRUE, V3841=TRUE), IF(W3841&lt;-0.05, "អនុញ្ញាត (អ្នកផ្គត់ផ្គង់ប្រកាសខ្វះ)", "បានប្រកាស (អនុញ្ញាត)"), IF(AND(T3841=FALSE, U3841=FALSE, V3841=FALSE), "ព្យួរទុក (មិនមានទិន្នន័យ)", "ប្រកាសខុស (ព្យួរទុក)"))</f>
        <v/>
      </c>
      <c r="L3841" s="418" t="inlineStr"/>
      <c r="M3841" s="418" t="inlineStr"/>
      <c r="N3841" s="455" t="n"/>
      <c r="O3841" s="455">
        <f>IF(W3841&lt;0,AI3841,I3841)</f>
        <v/>
      </c>
      <c r="P3841" s="455">
        <f>I3841-O3841</f>
        <v/>
      </c>
      <c r="Q3841" s="418" t="n"/>
      <c r="R3841" s="418" t="inlineStr">
        <is>
          <t>INV20211065006</t>
        </is>
      </c>
      <c r="S3841" s="418" t="inlineStr"/>
      <c r="T3841" s="418">
        <f>R3841=S3841</f>
        <v/>
      </c>
      <c r="U3841" s="418">
        <f>AND(MONTH(F3841)=MONTH(Y3841), YEAR(F3841)=YEAR(Y3841))</f>
        <v/>
      </c>
      <c r="V3841" s="418">
        <f>AND(AC3841&lt;&gt;"", 'Company information'!D$4&lt;&gt;"", RIGHT(SUBSTITUTE(AC3841,"-",""),9)=RIGHT(SUBSTITUTE('Company information'!D$4,"-",""),9))</f>
        <v/>
      </c>
      <c r="W3841" s="418">
        <f>AI3841-I3841</f>
        <v/>
      </c>
      <c r="X3841" s="455" t="n"/>
      <c r="Y3841" s="417" t="n"/>
      <c r="Z3841" s="418" t="n"/>
      <c r="AA3841" s="418" t="n"/>
      <c r="AB3841" s="418" t="n"/>
      <c r="AC3841" s="418" t="n"/>
      <c r="AD3841" s="418" t="n"/>
      <c r="AE3841" s="455" t="n"/>
      <c r="AF3841" s="455" t="n"/>
      <c r="AG3841" s="455" t="n"/>
      <c r="AH3841" s="455" t="n"/>
      <c r="AI3841" s="455" t="n"/>
      <c r="AJ3841" s="455" t="n"/>
      <c r="AK3841" s="455" t="n"/>
      <c r="AL3841" s="455" t="n"/>
      <c r="AM3841" s="455" t="n"/>
      <c r="AN3841" s="455" t="n"/>
      <c r="AO3841" s="455" t="n"/>
      <c r="AP3841" s="455" t="n"/>
      <c r="AQ3841" s="455" t="n"/>
      <c r="AR3841" s="418" t="n"/>
      <c r="AS3841" s="418" t="n"/>
      <c r="AT3841" s="418" t="n"/>
    </row>
    <row r="3842">
      <c r="A3842" s="417" t="n">
        <v>3833</v>
      </c>
      <c r="B3842" s="418" t="inlineStr">
        <is>
          <t>Custom clearance and Trucking fee</t>
        </is>
      </c>
      <c r="C3842" s="418" t="inlineStr">
        <is>
          <t>56ប៊ី-លីង សឹបផ្លាយ ឆេន មេនេចម៉ិន ឯ.ក</t>
        </is>
      </c>
      <c r="D3842" s="418" t="inlineStr">
        <is>
          <t>K004-902004795</t>
        </is>
      </c>
      <c r="E3842" s="418" t="inlineStr">
        <is>
          <t>IN202111-0702</t>
        </is>
      </c>
      <c r="F3842" s="419" t="n">
        <v>44530</v>
      </c>
      <c r="G3842" s="420" t="n">
        <v>270589</v>
      </c>
      <c r="H3842" s="418" t="n"/>
      <c r="I3842" s="455" t="n">
        <v>270589</v>
      </c>
      <c r="J3842" s="418">
        <f>IF(L3842&lt;&gt;"",L3842,K3842)</f>
        <v/>
      </c>
      <c r="K3842" s="418">
        <f>IF(AND(T3842=TRUE, U3842=TRUE, V3842=TRUE), IF(W3842&lt;-0.05, "អនុញ្ញាត (អ្នកផ្គត់ផ្គង់ប្រកាសខ្វះ)", "បានប្រកាស (អនុញ្ញាត)"), IF(AND(T3842=FALSE, U3842=FALSE, V3842=FALSE), "ព្យួរទុក (មិនមានទិន្នន័យ)", "ប្រកាសខុស (ព្យួរទុក)"))</f>
        <v/>
      </c>
      <c r="L3842" s="418" t="inlineStr"/>
      <c r="M3842" s="418" t="inlineStr"/>
      <c r="N3842" s="455" t="n"/>
      <c r="O3842" s="455">
        <f>IF(W3842&lt;0,AI3842,I3842)</f>
        <v/>
      </c>
      <c r="P3842" s="455">
        <f>I3842-O3842</f>
        <v/>
      </c>
      <c r="Q3842" s="418" t="n"/>
      <c r="R3842" s="418" t="inlineStr">
        <is>
          <t>IN202111-0702</t>
        </is>
      </c>
      <c r="S3842" s="418" t="inlineStr"/>
      <c r="T3842" s="418">
        <f>R3842=S3842</f>
        <v/>
      </c>
      <c r="U3842" s="418">
        <f>AND(MONTH(F3842)=MONTH(Y3842), YEAR(F3842)=YEAR(Y3842))</f>
        <v/>
      </c>
      <c r="V3842" s="418">
        <f>AND(AC3842&lt;&gt;"", 'Company information'!D$4&lt;&gt;"", RIGHT(SUBSTITUTE(AC3842,"-",""),9)=RIGHT(SUBSTITUTE('Company information'!D$4,"-",""),9))</f>
        <v/>
      </c>
      <c r="W3842" s="418">
        <f>AI3842-I3842</f>
        <v/>
      </c>
      <c r="X3842" s="455" t="n"/>
      <c r="Y3842" s="417" t="n"/>
      <c r="Z3842" s="418" t="n"/>
      <c r="AA3842" s="418" t="n"/>
      <c r="AB3842" s="418" t="n"/>
      <c r="AC3842" s="418" t="n"/>
      <c r="AD3842" s="418" t="n"/>
      <c r="AE3842" s="455" t="n"/>
      <c r="AF3842" s="455" t="n"/>
      <c r="AG3842" s="455" t="n"/>
      <c r="AH3842" s="455" t="n"/>
      <c r="AI3842" s="455" t="n"/>
      <c r="AJ3842" s="455" t="n"/>
      <c r="AK3842" s="455" t="n"/>
      <c r="AL3842" s="455" t="n"/>
      <c r="AM3842" s="455" t="n"/>
      <c r="AN3842" s="455" t="n"/>
      <c r="AO3842" s="455" t="n"/>
      <c r="AP3842" s="455" t="n"/>
      <c r="AQ3842" s="455" t="n"/>
      <c r="AR3842" s="418" t="n"/>
      <c r="AS3842" s="418" t="n"/>
      <c r="AT3842" s="418" t="n"/>
    </row>
    <row r="3843">
      <c r="A3843" s="417" t="n">
        <v>3834</v>
      </c>
      <c r="B3843" s="418" t="inlineStr">
        <is>
          <t>Custom clearance and Trucking fee</t>
        </is>
      </c>
      <c r="C3843" s="418" t="inlineStr">
        <is>
          <t>56ប៊ី-លីង សឹបផ្លាយ ឆេន មេនេចម៉ិន ឯ.ក</t>
        </is>
      </c>
      <c r="D3843" s="418" t="inlineStr">
        <is>
          <t>K004-902004795</t>
        </is>
      </c>
      <c r="E3843" s="418" t="inlineStr">
        <is>
          <t>IN202111-0701</t>
        </is>
      </c>
      <c r="F3843" s="419" t="n">
        <v>44530</v>
      </c>
      <c r="G3843" s="420" t="n">
        <v>1509599</v>
      </c>
      <c r="H3843" s="418" t="n"/>
      <c r="I3843" s="455" t="n">
        <v>1509599</v>
      </c>
      <c r="J3843" s="418">
        <f>IF(L3843&lt;&gt;"",L3843,K3843)</f>
        <v/>
      </c>
      <c r="K3843" s="418">
        <f>IF(AND(T3843=TRUE, U3843=TRUE, V3843=TRUE), IF(W3843&lt;-0.05, "អនុញ្ញាត (អ្នកផ្គត់ផ្គង់ប្រកាសខ្វះ)", "បានប្រកាស (អនុញ្ញាត)"), IF(AND(T3843=FALSE, U3843=FALSE, V3843=FALSE), "ព្យួរទុក (មិនមានទិន្នន័យ)", "ប្រកាសខុស (ព្យួរទុក)"))</f>
        <v/>
      </c>
      <c r="L3843" s="418" t="inlineStr"/>
      <c r="M3843" s="418" t="inlineStr"/>
      <c r="N3843" s="455" t="n"/>
      <c r="O3843" s="455">
        <f>IF(W3843&lt;0,AI3843,I3843)</f>
        <v/>
      </c>
      <c r="P3843" s="455">
        <f>I3843-O3843</f>
        <v/>
      </c>
      <c r="Q3843" s="418" t="n"/>
      <c r="R3843" s="418" t="inlineStr">
        <is>
          <t>IN202111-0701</t>
        </is>
      </c>
      <c r="S3843" s="418" t="inlineStr"/>
      <c r="T3843" s="418">
        <f>R3843=S3843</f>
        <v/>
      </c>
      <c r="U3843" s="418">
        <f>AND(MONTH(F3843)=MONTH(Y3843), YEAR(F3843)=YEAR(Y3843))</f>
        <v/>
      </c>
      <c r="V3843" s="418">
        <f>AND(AC3843&lt;&gt;"", 'Company information'!D$4&lt;&gt;"", RIGHT(SUBSTITUTE(AC3843,"-",""),9)=RIGHT(SUBSTITUTE('Company information'!D$4,"-",""),9))</f>
        <v/>
      </c>
      <c r="W3843" s="418">
        <f>AI3843-I3843</f>
        <v/>
      </c>
      <c r="X3843" s="455" t="n"/>
      <c r="Y3843" s="417" t="n"/>
      <c r="Z3843" s="418" t="n"/>
      <c r="AA3843" s="418" t="n"/>
      <c r="AB3843" s="418" t="n"/>
      <c r="AC3843" s="418" t="n"/>
      <c r="AD3843" s="418" t="n"/>
      <c r="AE3843" s="455" t="n"/>
      <c r="AF3843" s="455" t="n"/>
      <c r="AG3843" s="455" t="n"/>
      <c r="AH3843" s="455" t="n"/>
      <c r="AI3843" s="455" t="n"/>
      <c r="AJ3843" s="455" t="n"/>
      <c r="AK3843" s="455" t="n"/>
      <c r="AL3843" s="455" t="n"/>
      <c r="AM3843" s="455" t="n"/>
      <c r="AN3843" s="455" t="n"/>
      <c r="AO3843" s="455" t="n"/>
      <c r="AP3843" s="455" t="n"/>
      <c r="AQ3843" s="455" t="n"/>
      <c r="AR3843" s="418" t="n"/>
      <c r="AS3843" s="418" t="n"/>
      <c r="AT3843" s="418" t="n"/>
    </row>
    <row r="3844">
      <c r="A3844" s="417" t="n">
        <v>3835</v>
      </c>
      <c r="B3844" s="418" t="inlineStr">
        <is>
          <t>Custom clearance and Trucking fee</t>
        </is>
      </c>
      <c r="C3844" s="418" t="inlineStr">
        <is>
          <t>56ប៊ី-លីង សឹបផ្លាយ ឆេន មេនេចម៉ិន ឯ.ក</t>
        </is>
      </c>
      <c r="D3844" s="418" t="inlineStr">
        <is>
          <t>K004-902004795</t>
        </is>
      </c>
      <c r="E3844" s="418" t="inlineStr">
        <is>
          <t>IN202111-0700</t>
        </is>
      </c>
      <c r="F3844" s="419" t="n">
        <v>44530</v>
      </c>
      <c r="G3844" s="420" t="n">
        <v>899249</v>
      </c>
      <c r="H3844" s="418" t="n"/>
      <c r="I3844" s="455" t="n">
        <v>899249</v>
      </c>
      <c r="J3844" s="418">
        <f>IF(L3844&lt;&gt;"",L3844,K3844)</f>
        <v/>
      </c>
      <c r="K3844" s="418">
        <f>IF(AND(T3844=TRUE, U3844=TRUE, V3844=TRUE), IF(W3844&lt;-0.05, "អនុញ្ញាត (អ្នកផ្គត់ផ្គង់ប្រកាសខ្វះ)", "បានប្រកាស (អនុញ្ញាត)"), IF(AND(T3844=FALSE, U3844=FALSE, V3844=FALSE), "ព្យួរទុក (មិនមានទិន្នន័យ)", "ប្រកាសខុស (ព្យួរទុក)"))</f>
        <v/>
      </c>
      <c r="L3844" s="418" t="inlineStr"/>
      <c r="M3844" s="418" t="inlineStr"/>
      <c r="N3844" s="455" t="n"/>
      <c r="O3844" s="455">
        <f>IF(W3844&lt;0,AI3844,I3844)</f>
        <v/>
      </c>
      <c r="P3844" s="455">
        <f>I3844-O3844</f>
        <v/>
      </c>
      <c r="Q3844" s="418" t="n"/>
      <c r="R3844" s="418" t="inlineStr">
        <is>
          <t>IN202111-0700</t>
        </is>
      </c>
      <c r="S3844" s="418" t="inlineStr"/>
      <c r="T3844" s="418">
        <f>R3844=S3844</f>
        <v/>
      </c>
      <c r="U3844" s="418">
        <f>AND(MONTH(F3844)=MONTH(Y3844), YEAR(F3844)=YEAR(Y3844))</f>
        <v/>
      </c>
      <c r="V3844" s="418">
        <f>AND(AC3844&lt;&gt;"", 'Company information'!D$4&lt;&gt;"", RIGHT(SUBSTITUTE(AC3844,"-",""),9)=RIGHT(SUBSTITUTE('Company information'!D$4,"-",""),9))</f>
        <v/>
      </c>
      <c r="W3844" s="418">
        <f>AI3844-I3844</f>
        <v/>
      </c>
      <c r="X3844" s="455" t="n"/>
      <c r="Y3844" s="417" t="n"/>
      <c r="Z3844" s="418" t="n"/>
      <c r="AA3844" s="418" t="n"/>
      <c r="AB3844" s="418" t="n"/>
      <c r="AC3844" s="418" t="n"/>
      <c r="AD3844" s="418" t="n"/>
      <c r="AE3844" s="455" t="n"/>
      <c r="AF3844" s="455" t="n"/>
      <c r="AG3844" s="455" t="n"/>
      <c r="AH3844" s="455" t="n"/>
      <c r="AI3844" s="455" t="n"/>
      <c r="AJ3844" s="455" t="n"/>
      <c r="AK3844" s="455" t="n"/>
      <c r="AL3844" s="455" t="n"/>
      <c r="AM3844" s="455" t="n"/>
      <c r="AN3844" s="455" t="n"/>
      <c r="AO3844" s="455" t="n"/>
      <c r="AP3844" s="455" t="n"/>
      <c r="AQ3844" s="455" t="n"/>
      <c r="AR3844" s="418" t="n"/>
      <c r="AS3844" s="418" t="n"/>
      <c r="AT3844" s="418" t="n"/>
    </row>
    <row r="3845">
      <c r="A3845" s="417" t="n">
        <v>3836</v>
      </c>
      <c r="B3845" s="418" t="inlineStr">
        <is>
          <t>Custom clearance and Trucking fee</t>
        </is>
      </c>
      <c r="C3845" s="418" t="inlineStr">
        <is>
          <t>56ប៊ី-លីង សឹបផ្លាយ ឆេន មេនេចម៉ិន ឯ.ក</t>
        </is>
      </c>
      <c r="D3845" s="418" t="inlineStr">
        <is>
          <t>K004-902004795</t>
        </is>
      </c>
      <c r="E3845" s="418" t="inlineStr">
        <is>
          <t>IN202111-0699</t>
        </is>
      </c>
      <c r="F3845" s="419" t="n">
        <v>44530</v>
      </c>
      <c r="G3845" s="420" t="n">
        <v>1751705</v>
      </c>
      <c r="H3845" s="418" t="n"/>
      <c r="I3845" s="455" t="n">
        <v>1751705</v>
      </c>
      <c r="J3845" s="418">
        <f>IF(L3845&lt;&gt;"",L3845,K3845)</f>
        <v/>
      </c>
      <c r="K3845" s="418">
        <f>IF(AND(T3845=TRUE, U3845=TRUE, V3845=TRUE), IF(W3845&lt;-0.05, "អនុញ្ញាត (អ្នកផ្គត់ផ្គង់ប្រកាសខ្វះ)", "បានប្រកាស (អនុញ្ញាត)"), IF(AND(T3845=FALSE, U3845=FALSE, V3845=FALSE), "ព្យួរទុក (មិនមានទិន្នន័យ)", "ប្រកាសខុស (ព្យួរទុក)"))</f>
        <v/>
      </c>
      <c r="L3845" s="418" t="inlineStr"/>
      <c r="M3845" s="418" t="inlineStr"/>
      <c r="N3845" s="455" t="n"/>
      <c r="O3845" s="455">
        <f>IF(W3845&lt;0,AI3845,I3845)</f>
        <v/>
      </c>
      <c r="P3845" s="455">
        <f>I3845-O3845</f>
        <v/>
      </c>
      <c r="Q3845" s="418" t="n"/>
      <c r="R3845" s="418" t="inlineStr">
        <is>
          <t>IN202111-0699</t>
        </is>
      </c>
      <c r="S3845" s="418" t="inlineStr"/>
      <c r="T3845" s="418">
        <f>R3845=S3845</f>
        <v/>
      </c>
      <c r="U3845" s="418">
        <f>AND(MONTH(F3845)=MONTH(Y3845), YEAR(F3845)=YEAR(Y3845))</f>
        <v/>
      </c>
      <c r="V3845" s="418">
        <f>AND(AC3845&lt;&gt;"", 'Company information'!D$4&lt;&gt;"", RIGHT(SUBSTITUTE(AC3845,"-",""),9)=RIGHT(SUBSTITUTE('Company information'!D$4,"-",""),9))</f>
        <v/>
      </c>
      <c r="W3845" s="418">
        <f>AI3845-I3845</f>
        <v/>
      </c>
      <c r="X3845" s="455" t="n"/>
      <c r="Y3845" s="417" t="n"/>
      <c r="Z3845" s="418" t="n"/>
      <c r="AA3845" s="418" t="n"/>
      <c r="AB3845" s="418" t="n"/>
      <c r="AC3845" s="418" t="n"/>
      <c r="AD3845" s="418" t="n"/>
      <c r="AE3845" s="455" t="n"/>
      <c r="AF3845" s="455" t="n"/>
      <c r="AG3845" s="455" t="n"/>
      <c r="AH3845" s="455" t="n"/>
      <c r="AI3845" s="455" t="n"/>
      <c r="AJ3845" s="455" t="n"/>
      <c r="AK3845" s="455" t="n"/>
      <c r="AL3845" s="455" t="n"/>
      <c r="AM3845" s="455" t="n"/>
      <c r="AN3845" s="455" t="n"/>
      <c r="AO3845" s="455" t="n"/>
      <c r="AP3845" s="455" t="n"/>
      <c r="AQ3845" s="455" t="n"/>
      <c r="AR3845" s="418" t="n"/>
      <c r="AS3845" s="418" t="n"/>
      <c r="AT3845" s="418" t="n"/>
    </row>
    <row r="3846">
      <c r="A3846" s="417" t="n">
        <v>3837</v>
      </c>
      <c r="B3846" s="418" t="inlineStr">
        <is>
          <t>Custom clearance and Trucking fee</t>
        </is>
      </c>
      <c r="C3846" s="418" t="inlineStr">
        <is>
          <t>56ប៊ី-លីង សឹបផ្លាយ ឆេន មេនេចម៉ិន ឯ.ក</t>
        </is>
      </c>
      <c r="D3846" s="418" t="inlineStr">
        <is>
          <t>K004-902004795</t>
        </is>
      </c>
      <c r="E3846" s="418" t="inlineStr">
        <is>
          <t>IN202111-0698</t>
        </is>
      </c>
      <c r="F3846" s="419" t="n">
        <v>44530</v>
      </c>
      <c r="G3846" s="420" t="n">
        <v>270589</v>
      </c>
      <c r="H3846" s="418" t="n"/>
      <c r="I3846" s="455" t="n">
        <v>270589</v>
      </c>
      <c r="J3846" s="418">
        <f>IF(L3846&lt;&gt;"",L3846,K3846)</f>
        <v/>
      </c>
      <c r="K3846" s="418">
        <f>IF(AND(T3846=TRUE, U3846=TRUE, V3846=TRUE), IF(W3846&lt;-0.05, "អនុញ្ញាត (អ្នកផ្គត់ផ្គង់ប្រកាសខ្វះ)", "បានប្រកាស (អនុញ្ញាត)"), IF(AND(T3846=FALSE, U3846=FALSE, V3846=FALSE), "ព្យួរទុក (មិនមានទិន្នន័យ)", "ប្រកាសខុស (ព្យួរទុក)"))</f>
        <v/>
      </c>
      <c r="L3846" s="418" t="inlineStr"/>
      <c r="M3846" s="418" t="inlineStr"/>
      <c r="N3846" s="455" t="n"/>
      <c r="O3846" s="455">
        <f>IF(W3846&lt;0,AI3846,I3846)</f>
        <v/>
      </c>
      <c r="P3846" s="455">
        <f>I3846-O3846</f>
        <v/>
      </c>
      <c r="Q3846" s="418" t="n"/>
      <c r="R3846" s="418" t="inlineStr">
        <is>
          <t>IN202111-0698</t>
        </is>
      </c>
      <c r="S3846" s="418" t="inlineStr"/>
      <c r="T3846" s="418">
        <f>R3846=S3846</f>
        <v/>
      </c>
      <c r="U3846" s="418">
        <f>AND(MONTH(F3846)=MONTH(Y3846), YEAR(F3846)=YEAR(Y3846))</f>
        <v/>
      </c>
      <c r="V3846" s="418">
        <f>AND(AC3846&lt;&gt;"", 'Company information'!D$4&lt;&gt;"", RIGHT(SUBSTITUTE(AC3846,"-",""),9)=RIGHT(SUBSTITUTE('Company information'!D$4,"-",""),9))</f>
        <v/>
      </c>
      <c r="W3846" s="418">
        <f>AI3846-I3846</f>
        <v/>
      </c>
      <c r="X3846" s="455" t="n"/>
      <c r="Y3846" s="417" t="n"/>
      <c r="Z3846" s="418" t="n"/>
      <c r="AA3846" s="418" t="n"/>
      <c r="AB3846" s="418" t="n"/>
      <c r="AC3846" s="418" t="n"/>
      <c r="AD3846" s="418" t="n"/>
      <c r="AE3846" s="455" t="n"/>
      <c r="AF3846" s="455" t="n"/>
      <c r="AG3846" s="455" t="n"/>
      <c r="AH3846" s="455" t="n"/>
      <c r="AI3846" s="455" t="n"/>
      <c r="AJ3846" s="455" t="n"/>
      <c r="AK3846" s="455" t="n"/>
      <c r="AL3846" s="455" t="n"/>
      <c r="AM3846" s="455" t="n"/>
      <c r="AN3846" s="455" t="n"/>
      <c r="AO3846" s="455" t="n"/>
      <c r="AP3846" s="455" t="n"/>
      <c r="AQ3846" s="455" t="n"/>
      <c r="AR3846" s="418" t="n"/>
      <c r="AS3846" s="418" t="n"/>
      <c r="AT3846" s="418" t="n"/>
    </row>
    <row r="3847">
      <c r="A3847" s="417" t="n">
        <v>3838</v>
      </c>
      <c r="B3847" s="418" t="inlineStr">
        <is>
          <t>Custom clearance and Trucking fee</t>
        </is>
      </c>
      <c r="C3847" s="418" t="inlineStr">
        <is>
          <t>56ប៊ី-លីង សឹបផ្លាយ ឆេន មេនេចម៉ិន ឯ.ក</t>
        </is>
      </c>
      <c r="D3847" s="418" t="inlineStr">
        <is>
          <t>K004-902004795</t>
        </is>
      </c>
      <c r="E3847" s="418" t="inlineStr">
        <is>
          <t>IN202111-0697</t>
        </is>
      </c>
      <c r="F3847" s="419" t="n">
        <v>44530</v>
      </c>
      <c r="G3847" s="420" t="n">
        <v>783283</v>
      </c>
      <c r="H3847" s="418" t="n"/>
      <c r="I3847" s="455" t="n">
        <v>783283</v>
      </c>
      <c r="J3847" s="418">
        <f>IF(L3847&lt;&gt;"",L3847,K3847)</f>
        <v/>
      </c>
      <c r="K3847" s="418">
        <f>IF(AND(T3847=TRUE, U3847=TRUE, V3847=TRUE), IF(W3847&lt;-0.05, "អនុញ្ញាត (អ្នកផ្គត់ផ្គង់ប្រកាសខ្វះ)", "បានប្រកាស (អនុញ្ញាត)"), IF(AND(T3847=FALSE, U3847=FALSE, V3847=FALSE), "ព្យួរទុក (មិនមានទិន្នន័យ)", "ប្រកាសខុស (ព្យួរទុក)"))</f>
        <v/>
      </c>
      <c r="L3847" s="418" t="inlineStr"/>
      <c r="M3847" s="418" t="inlineStr"/>
      <c r="N3847" s="455" t="n"/>
      <c r="O3847" s="455">
        <f>IF(W3847&lt;0,AI3847,I3847)</f>
        <v/>
      </c>
      <c r="P3847" s="455">
        <f>I3847-O3847</f>
        <v/>
      </c>
      <c r="Q3847" s="418" t="n"/>
      <c r="R3847" s="418" t="inlineStr">
        <is>
          <t>IN202111-0697</t>
        </is>
      </c>
      <c r="S3847" s="418" t="inlineStr"/>
      <c r="T3847" s="418">
        <f>R3847=S3847</f>
        <v/>
      </c>
      <c r="U3847" s="418">
        <f>AND(MONTH(F3847)=MONTH(Y3847), YEAR(F3847)=YEAR(Y3847))</f>
        <v/>
      </c>
      <c r="V3847" s="418">
        <f>AND(AC3847&lt;&gt;"", 'Company information'!D$4&lt;&gt;"", RIGHT(SUBSTITUTE(AC3847,"-",""),9)=RIGHT(SUBSTITUTE('Company information'!D$4,"-",""),9))</f>
        <v/>
      </c>
      <c r="W3847" s="418">
        <f>AI3847-I3847</f>
        <v/>
      </c>
      <c r="X3847" s="455" t="n"/>
      <c r="Y3847" s="417" t="n"/>
      <c r="Z3847" s="418" t="n"/>
      <c r="AA3847" s="418" t="n"/>
      <c r="AB3847" s="418" t="n"/>
      <c r="AC3847" s="418" t="n"/>
      <c r="AD3847" s="418" t="n"/>
      <c r="AE3847" s="455" t="n"/>
      <c r="AF3847" s="455" t="n"/>
      <c r="AG3847" s="455" t="n"/>
      <c r="AH3847" s="455" t="n"/>
      <c r="AI3847" s="455" t="n"/>
      <c r="AJ3847" s="455" t="n"/>
      <c r="AK3847" s="455" t="n"/>
      <c r="AL3847" s="455" t="n"/>
      <c r="AM3847" s="455" t="n"/>
      <c r="AN3847" s="455" t="n"/>
      <c r="AO3847" s="455" t="n"/>
      <c r="AP3847" s="455" t="n"/>
      <c r="AQ3847" s="455" t="n"/>
      <c r="AR3847" s="418" t="n"/>
      <c r="AS3847" s="418" t="n"/>
      <c r="AT3847" s="418" t="n"/>
    </row>
    <row r="3848">
      <c r="A3848" s="417" t="n">
        <v>3839</v>
      </c>
      <c r="B3848" s="418" t="inlineStr">
        <is>
          <t>Custom clearance and Trucking fee</t>
        </is>
      </c>
      <c r="C3848" s="418" t="inlineStr">
        <is>
          <t>56ប៊ី-លីង សឹបផ្លាយ ឆេន មេនេចម៉ិន ឯ.ក</t>
        </is>
      </c>
      <c r="D3848" s="418" t="inlineStr">
        <is>
          <t>K004-902004795</t>
        </is>
      </c>
      <c r="E3848" s="418" t="inlineStr">
        <is>
          <t>IN202111-0696</t>
        </is>
      </c>
      <c r="F3848" s="419" t="n">
        <v>44530</v>
      </c>
      <c r="G3848" s="420" t="n">
        <v>345865</v>
      </c>
      <c r="H3848" s="418" t="n"/>
      <c r="I3848" s="455" t="n">
        <v>345865</v>
      </c>
      <c r="J3848" s="418">
        <f>IF(L3848&lt;&gt;"",L3848,K3848)</f>
        <v/>
      </c>
      <c r="K3848" s="418">
        <f>IF(AND(T3848=TRUE, U3848=TRUE, V3848=TRUE), IF(W3848&lt;-0.05, "អនុញ្ញាត (អ្នកផ្គត់ផ្គង់ប្រកាសខ្វះ)", "បានប្រកាស (អនុញ្ញាត)"), IF(AND(T3848=FALSE, U3848=FALSE, V3848=FALSE), "ព្យួរទុក (មិនមានទិន្នន័យ)", "ប្រកាសខុស (ព្យួរទុក)"))</f>
        <v/>
      </c>
      <c r="L3848" s="418" t="inlineStr"/>
      <c r="M3848" s="418" t="inlineStr"/>
      <c r="N3848" s="455" t="n"/>
      <c r="O3848" s="455">
        <f>IF(W3848&lt;0,AI3848,I3848)</f>
        <v/>
      </c>
      <c r="P3848" s="455">
        <f>I3848-O3848</f>
        <v/>
      </c>
      <c r="Q3848" s="418" t="n"/>
      <c r="R3848" s="418" t="inlineStr">
        <is>
          <t>IN202111-0696</t>
        </is>
      </c>
      <c r="S3848" s="418" t="inlineStr"/>
      <c r="T3848" s="418">
        <f>R3848=S3848</f>
        <v/>
      </c>
      <c r="U3848" s="418">
        <f>AND(MONTH(F3848)=MONTH(Y3848), YEAR(F3848)=YEAR(Y3848))</f>
        <v/>
      </c>
      <c r="V3848" s="418">
        <f>AND(AC3848&lt;&gt;"", 'Company information'!D$4&lt;&gt;"", RIGHT(SUBSTITUTE(AC3848,"-",""),9)=RIGHT(SUBSTITUTE('Company information'!D$4,"-",""),9))</f>
        <v/>
      </c>
      <c r="W3848" s="418">
        <f>AI3848-I3848</f>
        <v/>
      </c>
      <c r="X3848" s="455" t="n"/>
      <c r="Y3848" s="417" t="n"/>
      <c r="Z3848" s="418" t="n"/>
      <c r="AA3848" s="418" t="n"/>
      <c r="AB3848" s="418" t="n"/>
      <c r="AC3848" s="418" t="n"/>
      <c r="AD3848" s="418" t="n"/>
      <c r="AE3848" s="455" t="n"/>
      <c r="AF3848" s="455" t="n"/>
      <c r="AG3848" s="455" t="n"/>
      <c r="AH3848" s="455" t="n"/>
      <c r="AI3848" s="455" t="n"/>
      <c r="AJ3848" s="455" t="n"/>
      <c r="AK3848" s="455" t="n"/>
      <c r="AL3848" s="455" t="n"/>
      <c r="AM3848" s="455" t="n"/>
      <c r="AN3848" s="455" t="n"/>
      <c r="AO3848" s="455" t="n"/>
      <c r="AP3848" s="455" t="n"/>
      <c r="AQ3848" s="455" t="n"/>
      <c r="AR3848" s="418" t="n"/>
      <c r="AS3848" s="418" t="n"/>
      <c r="AT3848" s="418" t="n"/>
    </row>
    <row r="3849">
      <c r="A3849" s="417" t="n">
        <v>3840</v>
      </c>
      <c r="B3849" s="418" t="inlineStr">
        <is>
          <t>Custom clearance and Trucking fee</t>
        </is>
      </c>
      <c r="C3849" s="418" t="inlineStr">
        <is>
          <t>56ប៊ី-លីង សឹបផ្លាយ ឆេន មេនេចម៉ិន ឯ.ក</t>
        </is>
      </c>
      <c r="D3849" s="418" t="inlineStr">
        <is>
          <t>K004-902004795</t>
        </is>
      </c>
      <c r="E3849" s="418" t="inlineStr">
        <is>
          <t>IN202111-0695</t>
        </is>
      </c>
      <c r="F3849" s="419" t="n">
        <v>44530</v>
      </c>
      <c r="G3849" s="420" t="n">
        <v>697834</v>
      </c>
      <c r="H3849" s="418" t="n"/>
      <c r="I3849" s="455" t="n">
        <v>697834</v>
      </c>
      <c r="J3849" s="418">
        <f>IF(L3849&lt;&gt;"",L3849,K3849)</f>
        <v/>
      </c>
      <c r="K3849" s="418">
        <f>IF(AND(T3849=TRUE, U3849=TRUE, V3849=TRUE), IF(W3849&lt;-0.05, "អនុញ្ញាត (អ្នកផ្គត់ផ្គង់ប្រកាសខ្វះ)", "បានប្រកាស (អនុញ្ញាត)"), IF(AND(T3849=FALSE, U3849=FALSE, V3849=FALSE), "ព្យួរទុក (មិនមានទិន្នន័យ)", "ប្រកាសខុស (ព្យួរទុក)"))</f>
        <v/>
      </c>
      <c r="L3849" s="418" t="inlineStr"/>
      <c r="M3849" s="418" t="inlineStr"/>
      <c r="N3849" s="455" t="n"/>
      <c r="O3849" s="455">
        <f>IF(W3849&lt;0,AI3849,I3849)</f>
        <v/>
      </c>
      <c r="P3849" s="455">
        <f>I3849-O3849</f>
        <v/>
      </c>
      <c r="Q3849" s="418" t="n"/>
      <c r="R3849" s="418" t="inlineStr">
        <is>
          <t>IN202111-0695</t>
        </is>
      </c>
      <c r="S3849" s="418" t="inlineStr"/>
      <c r="T3849" s="418">
        <f>R3849=S3849</f>
        <v/>
      </c>
      <c r="U3849" s="418">
        <f>AND(MONTH(F3849)=MONTH(Y3849), YEAR(F3849)=YEAR(Y3849))</f>
        <v/>
      </c>
      <c r="V3849" s="418">
        <f>AND(AC3849&lt;&gt;"", 'Company information'!D$4&lt;&gt;"", RIGHT(SUBSTITUTE(AC3849,"-",""),9)=RIGHT(SUBSTITUTE('Company information'!D$4,"-",""),9))</f>
        <v/>
      </c>
      <c r="W3849" s="418">
        <f>AI3849-I3849</f>
        <v/>
      </c>
      <c r="X3849" s="455" t="n"/>
      <c r="Y3849" s="417" t="n"/>
      <c r="Z3849" s="418" t="n"/>
      <c r="AA3849" s="418" t="n"/>
      <c r="AB3849" s="418" t="n"/>
      <c r="AC3849" s="418" t="n"/>
      <c r="AD3849" s="418" t="n"/>
      <c r="AE3849" s="455" t="n"/>
      <c r="AF3849" s="455" t="n"/>
      <c r="AG3849" s="455" t="n"/>
      <c r="AH3849" s="455" t="n"/>
      <c r="AI3849" s="455" t="n"/>
      <c r="AJ3849" s="455" t="n"/>
      <c r="AK3849" s="455" t="n"/>
      <c r="AL3849" s="455" t="n"/>
      <c r="AM3849" s="455" t="n"/>
      <c r="AN3849" s="455" t="n"/>
      <c r="AO3849" s="455" t="n"/>
      <c r="AP3849" s="455" t="n"/>
      <c r="AQ3849" s="455" t="n"/>
      <c r="AR3849" s="418" t="n"/>
      <c r="AS3849" s="418" t="n"/>
      <c r="AT3849" s="418" t="n"/>
    </row>
    <row r="3850">
      <c r="A3850" s="417" t="n">
        <v>3841</v>
      </c>
      <c r="B3850" s="418" t="inlineStr">
        <is>
          <t>Custom clearance and Trucking fee</t>
        </is>
      </c>
      <c r="C3850" s="418" t="inlineStr">
        <is>
          <t>56ប៊ី-លីង សឹបផ្លាយ ឆេន មេនេចម៉ិន ឯ.ក</t>
        </is>
      </c>
      <c r="D3850" s="418" t="inlineStr">
        <is>
          <t>K004-902004795</t>
        </is>
      </c>
      <c r="E3850" s="418" t="inlineStr">
        <is>
          <t>IN202111-0694</t>
        </is>
      </c>
      <c r="F3850" s="419" t="n">
        <v>44530</v>
      </c>
      <c r="G3850" s="420" t="n">
        <v>537108</v>
      </c>
      <c r="H3850" s="418" t="n"/>
      <c r="I3850" s="455" t="n">
        <v>537108</v>
      </c>
      <c r="J3850" s="418">
        <f>IF(L3850&lt;&gt;"",L3850,K3850)</f>
        <v/>
      </c>
      <c r="K3850" s="418">
        <f>IF(AND(T3850=TRUE, U3850=TRUE, V3850=TRUE), IF(W3850&lt;-0.05, "អនុញ្ញាត (អ្នកផ្គត់ផ្គង់ប្រកាសខ្វះ)", "បានប្រកាស (អនុញ្ញាត)"), IF(AND(T3850=FALSE, U3850=FALSE, V3850=FALSE), "ព្យួរទុក (មិនមានទិន្នន័យ)", "ប្រកាសខុស (ព្យួរទុក)"))</f>
        <v/>
      </c>
      <c r="L3850" s="418" t="inlineStr"/>
      <c r="M3850" s="418" t="inlineStr"/>
      <c r="N3850" s="455" t="n"/>
      <c r="O3850" s="455">
        <f>IF(W3850&lt;0,AI3850,I3850)</f>
        <v/>
      </c>
      <c r="P3850" s="455">
        <f>I3850-O3850</f>
        <v/>
      </c>
      <c r="Q3850" s="418" t="n"/>
      <c r="R3850" s="418" t="inlineStr">
        <is>
          <t>IN202111-0694</t>
        </is>
      </c>
      <c r="S3850" s="418" t="inlineStr"/>
      <c r="T3850" s="418">
        <f>R3850=S3850</f>
        <v/>
      </c>
      <c r="U3850" s="418">
        <f>AND(MONTH(F3850)=MONTH(Y3850), YEAR(F3850)=YEAR(Y3850))</f>
        <v/>
      </c>
      <c r="V3850" s="418">
        <f>AND(AC3850&lt;&gt;"", 'Company information'!D$4&lt;&gt;"", RIGHT(SUBSTITUTE(AC3850,"-",""),9)=RIGHT(SUBSTITUTE('Company information'!D$4,"-",""),9))</f>
        <v/>
      </c>
      <c r="W3850" s="418">
        <f>AI3850-I3850</f>
        <v/>
      </c>
      <c r="X3850" s="455" t="n"/>
      <c r="Y3850" s="417" t="n"/>
      <c r="Z3850" s="418" t="n"/>
      <c r="AA3850" s="418" t="n"/>
      <c r="AB3850" s="418" t="n"/>
      <c r="AC3850" s="418" t="n"/>
      <c r="AD3850" s="418" t="n"/>
      <c r="AE3850" s="455" t="n"/>
      <c r="AF3850" s="455" t="n"/>
      <c r="AG3850" s="455" t="n"/>
      <c r="AH3850" s="455" t="n"/>
      <c r="AI3850" s="455" t="n"/>
      <c r="AJ3850" s="455" t="n"/>
      <c r="AK3850" s="455" t="n"/>
      <c r="AL3850" s="455" t="n"/>
      <c r="AM3850" s="455" t="n"/>
      <c r="AN3850" s="455" t="n"/>
      <c r="AO3850" s="455" t="n"/>
      <c r="AP3850" s="455" t="n"/>
      <c r="AQ3850" s="455" t="n"/>
      <c r="AR3850" s="418" t="n"/>
      <c r="AS3850" s="418" t="n"/>
      <c r="AT3850" s="418" t="n"/>
    </row>
    <row r="3851">
      <c r="A3851" s="417" t="n">
        <v>3842</v>
      </c>
      <c r="B3851" s="418" t="inlineStr">
        <is>
          <t>Custom clearance and Trucking fee</t>
        </is>
      </c>
      <c r="C3851" s="418" t="inlineStr">
        <is>
          <t>56ប៊ី-លីង សឹបផ្លាយ ឆេន មេនេចម៉ិន ឯ.ក</t>
        </is>
      </c>
      <c r="D3851" s="418" t="inlineStr">
        <is>
          <t>K004-902004795</t>
        </is>
      </c>
      <c r="E3851" s="418" t="inlineStr">
        <is>
          <t>IN202111-0693</t>
        </is>
      </c>
      <c r="F3851" s="419" t="n">
        <v>44530</v>
      </c>
      <c r="G3851" s="420" t="n">
        <v>911456</v>
      </c>
      <c r="H3851" s="418" t="n"/>
      <c r="I3851" s="455" t="n">
        <v>911456</v>
      </c>
      <c r="J3851" s="418">
        <f>IF(L3851&lt;&gt;"",L3851,K3851)</f>
        <v/>
      </c>
      <c r="K3851" s="418">
        <f>IF(AND(T3851=TRUE, U3851=TRUE, V3851=TRUE), IF(W3851&lt;-0.05, "អនុញ្ញាត (អ្នកផ្គត់ផ្គង់ប្រកាសខ្វះ)", "បានប្រកាស (អនុញ្ញាត)"), IF(AND(T3851=FALSE, U3851=FALSE, V3851=FALSE), "ព្យួរទុក (មិនមានទិន្នន័យ)", "ប្រកាសខុស (ព្យួរទុក)"))</f>
        <v/>
      </c>
      <c r="L3851" s="418" t="inlineStr"/>
      <c r="M3851" s="418" t="inlineStr"/>
      <c r="N3851" s="455" t="n"/>
      <c r="O3851" s="455">
        <f>IF(W3851&lt;0,AI3851,I3851)</f>
        <v/>
      </c>
      <c r="P3851" s="455">
        <f>I3851-O3851</f>
        <v/>
      </c>
      <c r="Q3851" s="418" t="n"/>
      <c r="R3851" s="418" t="inlineStr">
        <is>
          <t>IN202111-0693</t>
        </is>
      </c>
      <c r="S3851" s="418" t="inlineStr"/>
      <c r="T3851" s="418">
        <f>R3851=S3851</f>
        <v/>
      </c>
      <c r="U3851" s="418">
        <f>AND(MONTH(F3851)=MONTH(Y3851), YEAR(F3851)=YEAR(Y3851))</f>
        <v/>
      </c>
      <c r="V3851" s="418">
        <f>AND(AC3851&lt;&gt;"", 'Company information'!D$4&lt;&gt;"", RIGHT(SUBSTITUTE(AC3851,"-",""),9)=RIGHT(SUBSTITUTE('Company information'!D$4,"-",""),9))</f>
        <v/>
      </c>
      <c r="W3851" s="418">
        <f>AI3851-I3851</f>
        <v/>
      </c>
      <c r="X3851" s="455" t="n"/>
      <c r="Y3851" s="417" t="n"/>
      <c r="Z3851" s="418" t="n"/>
      <c r="AA3851" s="418" t="n"/>
      <c r="AB3851" s="418" t="n"/>
      <c r="AC3851" s="418" t="n"/>
      <c r="AD3851" s="418" t="n"/>
      <c r="AE3851" s="455" t="n"/>
      <c r="AF3851" s="455" t="n"/>
      <c r="AG3851" s="455" t="n"/>
      <c r="AH3851" s="455" t="n"/>
      <c r="AI3851" s="455" t="n"/>
      <c r="AJ3851" s="455" t="n"/>
      <c r="AK3851" s="455" t="n"/>
      <c r="AL3851" s="455" t="n"/>
      <c r="AM3851" s="455" t="n"/>
      <c r="AN3851" s="455" t="n"/>
      <c r="AO3851" s="455" t="n"/>
      <c r="AP3851" s="455" t="n"/>
      <c r="AQ3851" s="455" t="n"/>
      <c r="AR3851" s="418" t="n"/>
      <c r="AS3851" s="418" t="n"/>
      <c r="AT3851" s="418" t="n"/>
    </row>
    <row r="3852">
      <c r="A3852" s="417" t="n">
        <v>3843</v>
      </c>
      <c r="B3852" s="418" t="inlineStr">
        <is>
          <t>Custom clearance and Trucking fee</t>
        </is>
      </c>
      <c r="C3852" s="418" t="inlineStr">
        <is>
          <t>56ប៊ី-លីង សឹបផ្លាយ ឆេន មេនេចម៉ិន ឯ.ក</t>
        </is>
      </c>
      <c r="D3852" s="418" t="inlineStr">
        <is>
          <t>K004-902004795</t>
        </is>
      </c>
      <c r="E3852" s="418" t="inlineStr">
        <is>
          <t>IN202111-0692</t>
        </is>
      </c>
      <c r="F3852" s="419" t="n">
        <v>44530</v>
      </c>
      <c r="G3852" s="420" t="n">
        <v>472004</v>
      </c>
      <c r="H3852" s="418" t="n"/>
      <c r="I3852" s="455" t="n">
        <v>472004</v>
      </c>
      <c r="J3852" s="418">
        <f>IF(L3852&lt;&gt;"",L3852,K3852)</f>
        <v/>
      </c>
      <c r="K3852" s="418">
        <f>IF(AND(T3852=TRUE, U3852=TRUE, V3852=TRUE), IF(W3852&lt;-0.05, "អនុញ្ញាត (អ្នកផ្គត់ផ្គង់ប្រកាសខ្វះ)", "បានប្រកាស (អនុញ្ញាត)"), IF(AND(T3852=FALSE, U3852=FALSE, V3852=FALSE), "ព្យួរទុក (មិនមានទិន្នន័យ)", "ប្រកាសខុស (ព្យួរទុក)"))</f>
        <v/>
      </c>
      <c r="L3852" s="418" t="inlineStr"/>
      <c r="M3852" s="418" t="inlineStr"/>
      <c r="N3852" s="455" t="n"/>
      <c r="O3852" s="455">
        <f>IF(W3852&lt;0,AI3852,I3852)</f>
        <v/>
      </c>
      <c r="P3852" s="455">
        <f>I3852-O3852</f>
        <v/>
      </c>
      <c r="Q3852" s="418" t="n"/>
      <c r="R3852" s="418" t="inlineStr">
        <is>
          <t>IN202111-0692</t>
        </is>
      </c>
      <c r="S3852" s="418" t="inlineStr"/>
      <c r="T3852" s="418">
        <f>R3852=S3852</f>
        <v/>
      </c>
      <c r="U3852" s="418">
        <f>AND(MONTH(F3852)=MONTH(Y3852), YEAR(F3852)=YEAR(Y3852))</f>
        <v/>
      </c>
      <c r="V3852" s="418">
        <f>AND(AC3852&lt;&gt;"", 'Company information'!D$4&lt;&gt;"", RIGHT(SUBSTITUTE(AC3852,"-",""),9)=RIGHT(SUBSTITUTE('Company information'!D$4,"-",""),9))</f>
        <v/>
      </c>
      <c r="W3852" s="418">
        <f>AI3852-I3852</f>
        <v/>
      </c>
      <c r="X3852" s="455" t="n"/>
      <c r="Y3852" s="417" t="n"/>
      <c r="Z3852" s="418" t="n"/>
      <c r="AA3852" s="418" t="n"/>
      <c r="AB3852" s="418" t="n"/>
      <c r="AC3852" s="418" t="n"/>
      <c r="AD3852" s="418" t="n"/>
      <c r="AE3852" s="455" t="n"/>
      <c r="AF3852" s="455" t="n"/>
      <c r="AG3852" s="455" t="n"/>
      <c r="AH3852" s="455" t="n"/>
      <c r="AI3852" s="455" t="n"/>
      <c r="AJ3852" s="455" t="n"/>
      <c r="AK3852" s="455" t="n"/>
      <c r="AL3852" s="455" t="n"/>
      <c r="AM3852" s="455" t="n"/>
      <c r="AN3852" s="455" t="n"/>
      <c r="AO3852" s="455" t="n"/>
      <c r="AP3852" s="455" t="n"/>
      <c r="AQ3852" s="455" t="n"/>
      <c r="AR3852" s="418" t="n"/>
      <c r="AS3852" s="418" t="n"/>
      <c r="AT3852" s="418" t="n"/>
    </row>
    <row r="3853">
      <c r="A3853" s="417" t="n">
        <v>3844</v>
      </c>
      <c r="B3853" s="418" t="inlineStr">
        <is>
          <t>Custom clearance and Trucking fee</t>
        </is>
      </c>
      <c r="C3853" s="418" t="inlineStr">
        <is>
          <t>56ប៊ី-លីង សឹបផ្លាយ ឆេន មេនេចម៉ិន ឯ.ក</t>
        </is>
      </c>
      <c r="D3853" s="418" t="inlineStr">
        <is>
          <t>K004-902004795</t>
        </is>
      </c>
      <c r="E3853" s="418" t="inlineStr">
        <is>
          <t>IN202111-0691</t>
        </is>
      </c>
      <c r="F3853" s="419" t="n">
        <v>44530</v>
      </c>
      <c r="G3853" s="420" t="n">
        <v>258382</v>
      </c>
      <c r="H3853" s="418" t="n"/>
      <c r="I3853" s="455" t="n">
        <v>258382</v>
      </c>
      <c r="J3853" s="418">
        <f>IF(L3853&lt;&gt;"",L3853,K3853)</f>
        <v/>
      </c>
      <c r="K3853" s="418">
        <f>IF(AND(T3853=TRUE, U3853=TRUE, V3853=TRUE), IF(W3853&lt;-0.05, "អនុញ្ញាត (អ្នកផ្គត់ផ្គង់ប្រកាសខ្វះ)", "បានប្រកាស (អនុញ្ញាត)"), IF(AND(T3853=FALSE, U3853=FALSE, V3853=FALSE), "ព្យួរទុក (មិនមានទិន្នន័យ)", "ប្រកាសខុស (ព្យួរទុក)"))</f>
        <v/>
      </c>
      <c r="L3853" s="418" t="inlineStr"/>
      <c r="M3853" s="418" t="inlineStr"/>
      <c r="N3853" s="455" t="n"/>
      <c r="O3853" s="455">
        <f>IF(W3853&lt;0,AI3853,I3853)</f>
        <v/>
      </c>
      <c r="P3853" s="455">
        <f>I3853-O3853</f>
        <v/>
      </c>
      <c r="Q3853" s="418" t="n"/>
      <c r="R3853" s="418" t="inlineStr">
        <is>
          <t>IN202111-0691</t>
        </is>
      </c>
      <c r="S3853" s="418" t="inlineStr"/>
      <c r="T3853" s="418">
        <f>R3853=S3853</f>
        <v/>
      </c>
      <c r="U3853" s="418">
        <f>AND(MONTH(F3853)=MONTH(Y3853), YEAR(F3853)=YEAR(Y3853))</f>
        <v/>
      </c>
      <c r="V3853" s="418">
        <f>AND(AC3853&lt;&gt;"", 'Company information'!D$4&lt;&gt;"", RIGHT(SUBSTITUTE(AC3853,"-",""),9)=RIGHT(SUBSTITUTE('Company information'!D$4,"-",""),9))</f>
        <v/>
      </c>
      <c r="W3853" s="418">
        <f>AI3853-I3853</f>
        <v/>
      </c>
      <c r="X3853" s="455" t="n"/>
      <c r="Y3853" s="417" t="n"/>
      <c r="Z3853" s="418" t="n"/>
      <c r="AA3853" s="418" t="n"/>
      <c r="AB3853" s="418" t="n"/>
      <c r="AC3853" s="418" t="n"/>
      <c r="AD3853" s="418" t="n"/>
      <c r="AE3853" s="455" t="n"/>
      <c r="AF3853" s="455" t="n"/>
      <c r="AG3853" s="455" t="n"/>
      <c r="AH3853" s="455" t="n"/>
      <c r="AI3853" s="455" t="n"/>
      <c r="AJ3853" s="455" t="n"/>
      <c r="AK3853" s="455" t="n"/>
      <c r="AL3853" s="455" t="n"/>
      <c r="AM3853" s="455" t="n"/>
      <c r="AN3853" s="455" t="n"/>
      <c r="AO3853" s="455" t="n"/>
      <c r="AP3853" s="455" t="n"/>
      <c r="AQ3853" s="455" t="n"/>
      <c r="AR3853" s="418" t="n"/>
      <c r="AS3853" s="418" t="n"/>
      <c r="AT3853" s="418" t="n"/>
    </row>
    <row r="3854">
      <c r="A3854" s="417" t="n">
        <v>3845</v>
      </c>
      <c r="B3854" s="418" t="inlineStr">
        <is>
          <t>Custom clearance and Trucking fee</t>
        </is>
      </c>
      <c r="C3854" s="418" t="inlineStr">
        <is>
          <t>56ប៊ី-លីង សឹបផ្លាយ ឆេន មេនេចម៉ិន ឯ.ក</t>
        </is>
      </c>
      <c r="D3854" s="418" t="inlineStr">
        <is>
          <t>K004-902004795</t>
        </is>
      </c>
      <c r="E3854" s="418" t="inlineStr">
        <is>
          <t>IN202111-0653</t>
        </is>
      </c>
      <c r="F3854" s="419" t="n">
        <v>44511</v>
      </c>
      <c r="G3854" s="420" t="n">
        <v>1125632</v>
      </c>
      <c r="H3854" s="418" t="n"/>
      <c r="I3854" s="455" t="n">
        <v>1125632</v>
      </c>
      <c r="J3854" s="418">
        <f>IF(L3854&lt;&gt;"",L3854,K3854)</f>
        <v/>
      </c>
      <c r="K3854" s="418">
        <f>IF(AND(T3854=TRUE, U3854=TRUE, V3854=TRUE), IF(W3854&lt;-0.05, "អនុញ្ញាត (អ្នកផ្គត់ផ្គង់ប្រកាសខ្វះ)", "បានប្រកាស (អនុញ្ញាត)"), IF(AND(T3854=FALSE, U3854=FALSE, V3854=FALSE), "ព្យួរទុក (មិនមានទិន្នន័យ)", "ប្រកាសខុស (ព្យួរទុក)"))</f>
        <v/>
      </c>
      <c r="L3854" s="418" t="inlineStr"/>
      <c r="M3854" s="418" t="inlineStr"/>
      <c r="N3854" s="455" t="n"/>
      <c r="O3854" s="455">
        <f>IF(W3854&lt;0,AI3854,I3854)</f>
        <v/>
      </c>
      <c r="P3854" s="455">
        <f>I3854-O3854</f>
        <v/>
      </c>
      <c r="Q3854" s="418" t="n"/>
      <c r="R3854" s="418" t="inlineStr">
        <is>
          <t>IN202111-0653</t>
        </is>
      </c>
      <c r="S3854" s="418" t="inlineStr"/>
      <c r="T3854" s="418">
        <f>R3854=S3854</f>
        <v/>
      </c>
      <c r="U3854" s="418">
        <f>AND(MONTH(F3854)=MONTH(Y3854), YEAR(F3854)=YEAR(Y3854))</f>
        <v/>
      </c>
      <c r="V3854" s="418">
        <f>AND(AC3854&lt;&gt;"", 'Company information'!D$4&lt;&gt;"", RIGHT(SUBSTITUTE(AC3854,"-",""),9)=RIGHT(SUBSTITUTE('Company information'!D$4,"-",""),9))</f>
        <v/>
      </c>
      <c r="W3854" s="418">
        <f>AI3854-I3854</f>
        <v/>
      </c>
      <c r="X3854" s="455" t="n"/>
      <c r="Y3854" s="417" t="n"/>
      <c r="Z3854" s="418" t="n"/>
      <c r="AA3854" s="418" t="n"/>
      <c r="AB3854" s="418" t="n"/>
      <c r="AC3854" s="418" t="n"/>
      <c r="AD3854" s="418" t="n"/>
      <c r="AE3854" s="455" t="n"/>
      <c r="AF3854" s="455" t="n"/>
      <c r="AG3854" s="455" t="n"/>
      <c r="AH3854" s="455" t="n"/>
      <c r="AI3854" s="455" t="n"/>
      <c r="AJ3854" s="455" t="n"/>
      <c r="AK3854" s="455" t="n"/>
      <c r="AL3854" s="455" t="n"/>
      <c r="AM3854" s="455" t="n"/>
      <c r="AN3854" s="455" t="n"/>
      <c r="AO3854" s="455" t="n"/>
      <c r="AP3854" s="455" t="n"/>
      <c r="AQ3854" s="455" t="n"/>
      <c r="AR3854" s="418" t="n"/>
      <c r="AS3854" s="418" t="n"/>
      <c r="AT3854" s="418" t="n"/>
    </row>
    <row r="3855">
      <c r="A3855" s="417" t="n">
        <v>3846</v>
      </c>
      <c r="B3855" s="418" t="inlineStr">
        <is>
          <t>Custom clearance and Trucking fee</t>
        </is>
      </c>
      <c r="C3855" s="418" t="inlineStr">
        <is>
          <t>56ប៊ី-លីង សឹបផ្លាយ ឆេន មេនេចម៉ិន ឯ.ក</t>
        </is>
      </c>
      <c r="D3855" s="418" t="inlineStr">
        <is>
          <t>K004-902004795</t>
        </is>
      </c>
      <c r="E3855" s="418" t="inlineStr">
        <is>
          <t>IN202111-0650</t>
        </is>
      </c>
      <c r="F3855" s="419" t="n">
        <v>44511</v>
      </c>
      <c r="G3855" s="420" t="n">
        <v>698177</v>
      </c>
      <c r="H3855" s="418" t="n"/>
      <c r="I3855" s="455" t="n">
        <v>698177</v>
      </c>
      <c r="J3855" s="418">
        <f>IF(L3855&lt;&gt;"",L3855,K3855)</f>
        <v/>
      </c>
      <c r="K3855" s="418">
        <f>IF(AND(T3855=TRUE, U3855=TRUE, V3855=TRUE), IF(W3855&lt;-0.05, "អនុញ្ញាត (អ្នកផ្គត់ផ្គង់ប្រកាសខ្វះ)", "បានប្រកាស (អនុញ្ញាត)"), IF(AND(T3855=FALSE, U3855=FALSE, V3855=FALSE), "ព្យួរទុក (មិនមានទិន្នន័យ)", "ប្រកាសខុស (ព្យួរទុក)"))</f>
        <v/>
      </c>
      <c r="L3855" s="418" t="inlineStr"/>
      <c r="M3855" s="418" t="inlineStr"/>
      <c r="N3855" s="455" t="n"/>
      <c r="O3855" s="455">
        <f>IF(W3855&lt;0,AI3855,I3855)</f>
        <v/>
      </c>
      <c r="P3855" s="455">
        <f>I3855-O3855</f>
        <v/>
      </c>
      <c r="Q3855" s="418" t="n"/>
      <c r="R3855" s="418" t="inlineStr">
        <is>
          <t>IN202111-0650</t>
        </is>
      </c>
      <c r="S3855" s="418" t="inlineStr"/>
      <c r="T3855" s="418">
        <f>R3855=S3855</f>
        <v/>
      </c>
      <c r="U3855" s="418">
        <f>AND(MONTH(F3855)=MONTH(Y3855), YEAR(F3855)=YEAR(Y3855))</f>
        <v/>
      </c>
      <c r="V3855" s="418">
        <f>AND(AC3855&lt;&gt;"", 'Company information'!D$4&lt;&gt;"", RIGHT(SUBSTITUTE(AC3855,"-",""),9)=RIGHT(SUBSTITUTE('Company information'!D$4,"-",""),9))</f>
        <v/>
      </c>
      <c r="W3855" s="418">
        <f>AI3855-I3855</f>
        <v/>
      </c>
      <c r="X3855" s="455" t="n"/>
      <c r="Y3855" s="417" t="n"/>
      <c r="Z3855" s="418" t="n"/>
      <c r="AA3855" s="418" t="n"/>
      <c r="AB3855" s="418" t="n"/>
      <c r="AC3855" s="418" t="n"/>
      <c r="AD3855" s="418" t="n"/>
      <c r="AE3855" s="455" t="n"/>
      <c r="AF3855" s="455" t="n"/>
      <c r="AG3855" s="455" t="n"/>
      <c r="AH3855" s="455" t="n"/>
      <c r="AI3855" s="455" t="n"/>
      <c r="AJ3855" s="455" t="n"/>
      <c r="AK3855" s="455" t="n"/>
      <c r="AL3855" s="455" t="n"/>
      <c r="AM3855" s="455" t="n"/>
      <c r="AN3855" s="455" t="n"/>
      <c r="AO3855" s="455" t="n"/>
      <c r="AP3855" s="455" t="n"/>
      <c r="AQ3855" s="455" t="n"/>
      <c r="AR3855" s="418" t="n"/>
      <c r="AS3855" s="418" t="n"/>
      <c r="AT3855" s="418" t="n"/>
    </row>
    <row r="3856">
      <c r="A3856" s="417" t="n">
        <v>3847</v>
      </c>
      <c r="B3856" s="418" t="inlineStr">
        <is>
          <t>Custom clearance and Trucking fee</t>
        </is>
      </c>
      <c r="C3856" s="418" t="inlineStr">
        <is>
          <t>56ប៊ី-លីង សឹបផ្លាយ ឆេន មេនេចម៉ិន ឯ.ក</t>
        </is>
      </c>
      <c r="D3856" s="418" t="inlineStr">
        <is>
          <t>K004-902004795</t>
        </is>
      </c>
      <c r="E3856" s="418" t="inlineStr">
        <is>
          <t>IN202111-0649</t>
        </is>
      </c>
      <c r="F3856" s="419" t="n">
        <v>44511</v>
      </c>
      <c r="G3856" s="420" t="n">
        <v>1553087</v>
      </c>
      <c r="H3856" s="418" t="n"/>
      <c r="I3856" s="455" t="n">
        <v>1553087</v>
      </c>
      <c r="J3856" s="418">
        <f>IF(L3856&lt;&gt;"",L3856,K3856)</f>
        <v/>
      </c>
      <c r="K3856" s="418">
        <f>IF(AND(T3856=TRUE, U3856=TRUE, V3856=TRUE), IF(W3856&lt;-0.05, "អនុញ្ញាត (អ្នកផ្គត់ផ្គង់ប្រកាសខ្វះ)", "បានប្រកាស (អនុញ្ញាត)"), IF(AND(T3856=FALSE, U3856=FALSE, V3856=FALSE), "ព្យួរទុក (មិនមានទិន្នន័យ)", "ប្រកាសខុស (ព្យួរទុក)"))</f>
        <v/>
      </c>
      <c r="L3856" s="418" t="inlineStr"/>
      <c r="M3856" s="418" t="inlineStr"/>
      <c r="N3856" s="455" t="n"/>
      <c r="O3856" s="455">
        <f>IF(W3856&lt;0,AI3856,I3856)</f>
        <v/>
      </c>
      <c r="P3856" s="455">
        <f>I3856-O3856</f>
        <v/>
      </c>
      <c r="Q3856" s="418" t="n"/>
      <c r="R3856" s="418" t="inlineStr">
        <is>
          <t>IN202111-0649</t>
        </is>
      </c>
      <c r="S3856" s="418" t="inlineStr"/>
      <c r="T3856" s="418">
        <f>R3856=S3856</f>
        <v/>
      </c>
      <c r="U3856" s="418">
        <f>AND(MONTH(F3856)=MONTH(Y3856), YEAR(F3856)=YEAR(Y3856))</f>
        <v/>
      </c>
      <c r="V3856" s="418">
        <f>AND(AC3856&lt;&gt;"", 'Company information'!D$4&lt;&gt;"", RIGHT(SUBSTITUTE(AC3856,"-",""),9)=RIGHT(SUBSTITUTE('Company information'!D$4,"-",""),9))</f>
        <v/>
      </c>
      <c r="W3856" s="418">
        <f>AI3856-I3856</f>
        <v/>
      </c>
      <c r="X3856" s="455" t="n"/>
      <c r="Y3856" s="417" t="n"/>
      <c r="Z3856" s="418" t="n"/>
      <c r="AA3856" s="418" t="n"/>
      <c r="AB3856" s="418" t="n"/>
      <c r="AC3856" s="418" t="n"/>
      <c r="AD3856" s="418" t="n"/>
      <c r="AE3856" s="455" t="n"/>
      <c r="AF3856" s="455" t="n"/>
      <c r="AG3856" s="455" t="n"/>
      <c r="AH3856" s="455" t="n"/>
      <c r="AI3856" s="455" t="n"/>
      <c r="AJ3856" s="455" t="n"/>
      <c r="AK3856" s="455" t="n"/>
      <c r="AL3856" s="455" t="n"/>
      <c r="AM3856" s="455" t="n"/>
      <c r="AN3856" s="455" t="n"/>
      <c r="AO3856" s="455" t="n"/>
      <c r="AP3856" s="455" t="n"/>
      <c r="AQ3856" s="455" t="n"/>
      <c r="AR3856" s="418" t="n"/>
      <c r="AS3856" s="418" t="n"/>
      <c r="AT3856" s="418" t="n"/>
    </row>
    <row r="3857">
      <c r="A3857" s="417" t="n">
        <v>3848</v>
      </c>
      <c r="B3857" s="418" t="inlineStr">
        <is>
          <t>Custom clearance and Trucking fee</t>
        </is>
      </c>
      <c r="C3857" s="418" t="inlineStr">
        <is>
          <t>56ប៊ី-លីង សឹបផ្លាយ ឆេន មេនេចម៉ិន ឯ.ក</t>
        </is>
      </c>
      <c r="D3857" s="418" t="inlineStr">
        <is>
          <t>K004-902004795</t>
        </is>
      </c>
      <c r="E3857" s="418" t="inlineStr">
        <is>
          <t>IN202111-0648</t>
        </is>
      </c>
      <c r="F3857" s="419" t="n">
        <v>44511</v>
      </c>
      <c r="G3857" s="420" t="n">
        <v>1125632</v>
      </c>
      <c r="H3857" s="418" t="n"/>
      <c r="I3857" s="455" t="n">
        <v>1125632</v>
      </c>
      <c r="J3857" s="418">
        <f>IF(L3857&lt;&gt;"",L3857,K3857)</f>
        <v/>
      </c>
      <c r="K3857" s="418">
        <f>IF(AND(T3857=TRUE, U3857=TRUE, V3857=TRUE), IF(W3857&lt;-0.05, "អនុញ្ញាត (អ្នកផ្គត់ផ្គង់ប្រកាសខ្វះ)", "បានប្រកាស (អនុញ្ញាត)"), IF(AND(T3857=FALSE, U3857=FALSE, V3857=FALSE), "ព្យួរទុក (មិនមានទិន្នន័យ)", "ប្រកាសខុស (ព្យួរទុក)"))</f>
        <v/>
      </c>
      <c r="L3857" s="418" t="inlineStr"/>
      <c r="M3857" s="418" t="inlineStr"/>
      <c r="N3857" s="455" t="n"/>
      <c r="O3857" s="455">
        <f>IF(W3857&lt;0,AI3857,I3857)</f>
        <v/>
      </c>
      <c r="P3857" s="455">
        <f>I3857-O3857</f>
        <v/>
      </c>
      <c r="Q3857" s="418" t="n"/>
      <c r="R3857" s="418" t="inlineStr">
        <is>
          <t>IN202111-0648</t>
        </is>
      </c>
      <c r="S3857" s="418" t="inlineStr"/>
      <c r="T3857" s="418">
        <f>R3857=S3857</f>
        <v/>
      </c>
      <c r="U3857" s="418">
        <f>AND(MONTH(F3857)=MONTH(Y3857), YEAR(F3857)=YEAR(Y3857))</f>
        <v/>
      </c>
      <c r="V3857" s="418">
        <f>AND(AC3857&lt;&gt;"", 'Company information'!D$4&lt;&gt;"", RIGHT(SUBSTITUTE(AC3857,"-",""),9)=RIGHT(SUBSTITUTE('Company information'!D$4,"-",""),9))</f>
        <v/>
      </c>
      <c r="W3857" s="418">
        <f>AI3857-I3857</f>
        <v/>
      </c>
      <c r="X3857" s="455" t="n"/>
      <c r="Y3857" s="417" t="n"/>
      <c r="Z3857" s="418" t="n"/>
      <c r="AA3857" s="418" t="n"/>
      <c r="AB3857" s="418" t="n"/>
      <c r="AC3857" s="418" t="n"/>
      <c r="AD3857" s="418" t="n"/>
      <c r="AE3857" s="455" t="n"/>
      <c r="AF3857" s="455" t="n"/>
      <c r="AG3857" s="455" t="n"/>
      <c r="AH3857" s="455" t="n"/>
      <c r="AI3857" s="455" t="n"/>
      <c r="AJ3857" s="455" t="n"/>
      <c r="AK3857" s="455" t="n"/>
      <c r="AL3857" s="455" t="n"/>
      <c r="AM3857" s="455" t="n"/>
      <c r="AN3857" s="455" t="n"/>
      <c r="AO3857" s="455" t="n"/>
      <c r="AP3857" s="455" t="n"/>
      <c r="AQ3857" s="455" t="n"/>
      <c r="AR3857" s="418" t="n"/>
      <c r="AS3857" s="418" t="n"/>
      <c r="AT3857" s="418" t="n"/>
    </row>
    <row r="3858">
      <c r="A3858" s="417" t="n">
        <v>3849</v>
      </c>
      <c r="B3858" s="418" t="inlineStr">
        <is>
          <t>Custom clearance and Trucking fee</t>
        </is>
      </c>
      <c r="C3858" s="418" t="inlineStr">
        <is>
          <t>56ប៊ី-លីង សឹបផ្លាយ ឆេន មេនេចម៉ិន ឯ.ក</t>
        </is>
      </c>
      <c r="D3858" s="418" t="inlineStr">
        <is>
          <t>K004-902004795</t>
        </is>
      </c>
      <c r="E3858" s="418" t="inlineStr">
        <is>
          <t>IN202111-0641</t>
        </is>
      </c>
      <c r="F3858" s="419" t="n">
        <v>44419</v>
      </c>
      <c r="G3858" s="420" t="n">
        <v>270921</v>
      </c>
      <c r="H3858" s="418" t="n"/>
      <c r="I3858" s="455" t="n">
        <v>270921</v>
      </c>
      <c r="J3858" s="418">
        <f>IF(L3858&lt;&gt;"",L3858,K3858)</f>
        <v/>
      </c>
      <c r="K3858" s="418">
        <f>IF(AND(T3858=TRUE, U3858=TRUE, V3858=TRUE), IF(W3858&lt;-0.05, "អនុញ្ញាត (អ្នកផ្គត់ផ្គង់ប្រកាសខ្វះ)", "បានប្រកាស (អនុញ្ញាត)"), IF(AND(T3858=FALSE, U3858=FALSE, V3858=FALSE), "ព្យួរទុក (មិនមានទិន្នន័យ)", "ប្រកាសខុស (ព្យួរទុក)"))</f>
        <v/>
      </c>
      <c r="L3858" s="418" t="inlineStr"/>
      <c r="M3858" s="418" t="inlineStr"/>
      <c r="N3858" s="455" t="n"/>
      <c r="O3858" s="455">
        <f>IF(W3858&lt;0,AI3858,I3858)</f>
        <v/>
      </c>
      <c r="P3858" s="455">
        <f>I3858-O3858</f>
        <v/>
      </c>
      <c r="Q3858" s="418" t="n"/>
      <c r="R3858" s="418" t="inlineStr">
        <is>
          <t>IN202111-0641</t>
        </is>
      </c>
      <c r="S3858" s="418" t="inlineStr"/>
      <c r="T3858" s="418">
        <f>R3858=S3858</f>
        <v/>
      </c>
      <c r="U3858" s="418">
        <f>AND(MONTH(F3858)=MONTH(Y3858), YEAR(F3858)=YEAR(Y3858))</f>
        <v/>
      </c>
      <c r="V3858" s="418">
        <f>AND(AC3858&lt;&gt;"", 'Company information'!D$4&lt;&gt;"", RIGHT(SUBSTITUTE(AC3858,"-",""),9)=RIGHT(SUBSTITUTE('Company information'!D$4,"-",""),9))</f>
        <v/>
      </c>
      <c r="W3858" s="418">
        <f>AI3858-I3858</f>
        <v/>
      </c>
      <c r="X3858" s="455" t="n"/>
      <c r="Y3858" s="417" t="n"/>
      <c r="Z3858" s="418" t="n"/>
      <c r="AA3858" s="418" t="n"/>
      <c r="AB3858" s="418" t="n"/>
      <c r="AC3858" s="418" t="n"/>
      <c r="AD3858" s="418" t="n"/>
      <c r="AE3858" s="455" t="n"/>
      <c r="AF3858" s="455" t="n"/>
      <c r="AG3858" s="455" t="n"/>
      <c r="AH3858" s="455" t="n"/>
      <c r="AI3858" s="455" t="n"/>
      <c r="AJ3858" s="455" t="n"/>
      <c r="AK3858" s="455" t="n"/>
      <c r="AL3858" s="455" t="n"/>
      <c r="AM3858" s="455" t="n"/>
      <c r="AN3858" s="455" t="n"/>
      <c r="AO3858" s="455" t="n"/>
      <c r="AP3858" s="455" t="n"/>
      <c r="AQ3858" s="455" t="n"/>
      <c r="AR3858" s="418" t="n"/>
      <c r="AS3858" s="418" t="n"/>
      <c r="AT3858" s="418" t="n"/>
    </row>
    <row r="3859">
      <c r="A3859" s="417" t="n">
        <v>3850</v>
      </c>
      <c r="B3859" s="418" t="inlineStr">
        <is>
          <t>Custom clearance and Trucking fee</t>
        </is>
      </c>
      <c r="C3859" s="418" t="inlineStr">
        <is>
          <t>56ប៊ី-លីង សឹបផ្លាយ ឆេន មេនេចម៉ិន ឯ.ក</t>
        </is>
      </c>
      <c r="D3859" s="418" t="inlineStr">
        <is>
          <t>K004-902004795</t>
        </is>
      </c>
      <c r="E3859" s="418" t="inlineStr">
        <is>
          <t>IN202111-0626</t>
        </is>
      </c>
      <c r="F3859" s="419" t="n">
        <v>44327</v>
      </c>
      <c r="G3859" s="420" t="n">
        <v>1767248</v>
      </c>
      <c r="H3859" s="418" t="n"/>
      <c r="I3859" s="455" t="n">
        <v>1767248</v>
      </c>
      <c r="J3859" s="418">
        <f>IF(L3859&lt;&gt;"",L3859,K3859)</f>
        <v/>
      </c>
      <c r="K3859" s="418">
        <f>IF(AND(T3859=TRUE, U3859=TRUE, V3859=TRUE), IF(W3859&lt;-0.05, "អនុញ្ញាត (អ្នកផ្គត់ផ្គង់ប្រកាសខ្វះ)", "បានប្រកាស (អនុញ្ញាត)"), IF(AND(T3859=FALSE, U3859=FALSE, V3859=FALSE), "ព្យួរទុក (មិនមានទិន្នន័យ)", "ប្រកាសខុស (ព្យួរទុក)"))</f>
        <v/>
      </c>
      <c r="L3859" s="418" t="inlineStr"/>
      <c r="M3859" s="418" t="inlineStr"/>
      <c r="N3859" s="455" t="n"/>
      <c r="O3859" s="455">
        <f>IF(W3859&lt;0,AI3859,I3859)</f>
        <v/>
      </c>
      <c r="P3859" s="455">
        <f>I3859-O3859</f>
        <v/>
      </c>
      <c r="Q3859" s="418" t="n"/>
      <c r="R3859" s="418" t="inlineStr">
        <is>
          <t>IN202111-0626</t>
        </is>
      </c>
      <c r="S3859" s="418" t="inlineStr"/>
      <c r="T3859" s="418">
        <f>R3859=S3859</f>
        <v/>
      </c>
      <c r="U3859" s="418">
        <f>AND(MONTH(F3859)=MONTH(Y3859), YEAR(F3859)=YEAR(Y3859))</f>
        <v/>
      </c>
      <c r="V3859" s="418">
        <f>AND(AC3859&lt;&gt;"", 'Company information'!D$4&lt;&gt;"", RIGHT(SUBSTITUTE(AC3859,"-",""),9)=RIGHT(SUBSTITUTE('Company information'!D$4,"-",""),9))</f>
        <v/>
      </c>
      <c r="W3859" s="418">
        <f>AI3859-I3859</f>
        <v/>
      </c>
      <c r="X3859" s="455" t="n"/>
      <c r="Y3859" s="417" t="n"/>
      <c r="Z3859" s="418" t="n"/>
      <c r="AA3859" s="418" t="n"/>
      <c r="AB3859" s="418" t="n"/>
      <c r="AC3859" s="418" t="n"/>
      <c r="AD3859" s="418" t="n"/>
      <c r="AE3859" s="455" t="n"/>
      <c r="AF3859" s="455" t="n"/>
      <c r="AG3859" s="455" t="n"/>
      <c r="AH3859" s="455" t="n"/>
      <c r="AI3859" s="455" t="n"/>
      <c r="AJ3859" s="455" t="n"/>
      <c r="AK3859" s="455" t="n"/>
      <c r="AL3859" s="455" t="n"/>
      <c r="AM3859" s="455" t="n"/>
      <c r="AN3859" s="455" t="n"/>
      <c r="AO3859" s="455" t="n"/>
      <c r="AP3859" s="455" t="n"/>
      <c r="AQ3859" s="455" t="n"/>
      <c r="AR3859" s="418" t="n"/>
      <c r="AS3859" s="418" t="n"/>
      <c r="AT3859" s="418" t="n"/>
    </row>
    <row r="3860">
      <c r="A3860" s="417" t="n">
        <v>3851</v>
      </c>
      <c r="B3860" s="418" t="inlineStr">
        <is>
          <t>Custom clearance and Trucking fee</t>
        </is>
      </c>
      <c r="C3860" s="418" t="inlineStr">
        <is>
          <t>56ប៊ី-លីង សឹបផ្លាយ ឆេន មេនេចម៉ិន ឯ.ក</t>
        </is>
      </c>
      <c r="D3860" s="418" t="inlineStr">
        <is>
          <t>K004-902004795</t>
        </is>
      </c>
      <c r="E3860" s="418" t="inlineStr">
        <is>
          <t>IN202111-0625</t>
        </is>
      </c>
      <c r="F3860" s="419" t="n">
        <v>44297</v>
      </c>
      <c r="G3860" s="420" t="n">
        <v>2408588</v>
      </c>
      <c r="H3860" s="418" t="n"/>
      <c r="I3860" s="455" t="n">
        <v>2408588</v>
      </c>
      <c r="J3860" s="418">
        <f>IF(L3860&lt;&gt;"",L3860,K3860)</f>
        <v/>
      </c>
      <c r="K3860" s="418">
        <f>IF(AND(T3860=TRUE, U3860=TRUE, V3860=TRUE), IF(W3860&lt;-0.05, "អនុញ្ញាត (អ្នកផ្គត់ផ្គង់ប្រកាសខ្វះ)", "បានប្រកាស (អនុញ្ញាត)"), IF(AND(T3860=FALSE, U3860=FALSE, V3860=FALSE), "ព្យួរទុក (មិនមានទិន្នន័យ)", "ប្រកាសខុស (ព្យួរទុក)"))</f>
        <v/>
      </c>
      <c r="L3860" s="418" t="inlineStr"/>
      <c r="M3860" s="418" t="inlineStr"/>
      <c r="N3860" s="455" t="n"/>
      <c r="O3860" s="455">
        <f>IF(W3860&lt;0,AI3860,I3860)</f>
        <v/>
      </c>
      <c r="P3860" s="455">
        <f>I3860-O3860</f>
        <v/>
      </c>
      <c r="Q3860" s="418" t="n"/>
      <c r="R3860" s="418" t="inlineStr">
        <is>
          <t>IN202111-0625</t>
        </is>
      </c>
      <c r="S3860" s="418" t="inlineStr"/>
      <c r="T3860" s="418">
        <f>R3860=S3860</f>
        <v/>
      </c>
      <c r="U3860" s="418">
        <f>AND(MONTH(F3860)=MONTH(Y3860), YEAR(F3860)=YEAR(Y3860))</f>
        <v/>
      </c>
      <c r="V3860" s="418">
        <f>AND(AC3860&lt;&gt;"", 'Company information'!D$4&lt;&gt;"", RIGHT(SUBSTITUTE(AC3860,"-",""),9)=RIGHT(SUBSTITUTE('Company information'!D$4,"-",""),9))</f>
        <v/>
      </c>
      <c r="W3860" s="418">
        <f>AI3860-I3860</f>
        <v/>
      </c>
      <c r="X3860" s="455" t="n"/>
      <c r="Y3860" s="417" t="n"/>
      <c r="Z3860" s="418" t="n"/>
      <c r="AA3860" s="418" t="n"/>
      <c r="AB3860" s="418" t="n"/>
      <c r="AC3860" s="418" t="n"/>
      <c r="AD3860" s="418" t="n"/>
      <c r="AE3860" s="455" t="n"/>
      <c r="AF3860" s="455" t="n"/>
      <c r="AG3860" s="455" t="n"/>
      <c r="AH3860" s="455" t="n"/>
      <c r="AI3860" s="455" t="n"/>
      <c r="AJ3860" s="455" t="n"/>
      <c r="AK3860" s="455" t="n"/>
      <c r="AL3860" s="455" t="n"/>
      <c r="AM3860" s="455" t="n"/>
      <c r="AN3860" s="455" t="n"/>
      <c r="AO3860" s="455" t="n"/>
      <c r="AP3860" s="455" t="n"/>
      <c r="AQ3860" s="455" t="n"/>
      <c r="AR3860" s="418" t="n"/>
      <c r="AS3860" s="418" t="n"/>
      <c r="AT3860" s="418" t="n"/>
    </row>
    <row r="3861">
      <c r="A3861" s="417" t="n">
        <v>3852</v>
      </c>
      <c r="B3861" s="418" t="inlineStr">
        <is>
          <t>Sticker</t>
        </is>
      </c>
      <c r="C3861" s="418" t="inlineStr">
        <is>
          <t>ហេង កៃ (ខេមបូឌា) ព្រីនធីង</t>
        </is>
      </c>
      <c r="D3861" s="418" t="inlineStr">
        <is>
          <t>K010-901504622</t>
        </is>
      </c>
      <c r="E3861" s="418" t="inlineStr">
        <is>
          <t>2100144</t>
        </is>
      </c>
      <c r="F3861" s="419" t="n">
        <v>44525</v>
      </c>
      <c r="G3861" s="420" t="n">
        <v>2661087</v>
      </c>
      <c r="H3861" s="418" t="n"/>
      <c r="I3861" s="455" t="n">
        <v>2661087</v>
      </c>
      <c r="J3861" s="418">
        <f>IF(L3861&lt;&gt;"",L3861,K3861)</f>
        <v/>
      </c>
      <c r="K3861" s="418">
        <f>IF(AND(T3861=TRUE, U3861=TRUE, V3861=TRUE), IF(W3861&lt;-0.05, "អនុញ្ញាត (អ្នកផ្គត់ផ្គង់ប្រកាសខ្វះ)", "បានប្រកាស (អនុញ្ញាត)"), IF(AND(T3861=FALSE, U3861=FALSE, V3861=FALSE), "ព្យួរទុក (មិនមានទិន្នន័យ)", "ប្រកាសខុស (ព្យួរទុក)"))</f>
        <v/>
      </c>
      <c r="L3861" s="418" t="inlineStr"/>
      <c r="M3861" s="418" t="inlineStr"/>
      <c r="N3861" s="455" t="n"/>
      <c r="O3861" s="455">
        <f>IF(W3861&lt;0,AI3861,I3861)</f>
        <v/>
      </c>
      <c r="P3861" s="455">
        <f>I3861-O3861</f>
        <v/>
      </c>
      <c r="Q3861" s="418" t="n"/>
      <c r="R3861" s="418" t="inlineStr">
        <is>
          <t>2100144</t>
        </is>
      </c>
      <c r="S3861" s="418" t="inlineStr"/>
      <c r="T3861" s="418">
        <f>R3861=S3861</f>
        <v/>
      </c>
      <c r="U3861" s="418">
        <f>AND(MONTH(F3861)=MONTH(Y3861), YEAR(F3861)=YEAR(Y3861))</f>
        <v/>
      </c>
      <c r="V3861" s="418">
        <f>AND(AC3861&lt;&gt;"", 'Company information'!D$4&lt;&gt;"", RIGHT(SUBSTITUTE(AC3861,"-",""),9)=RIGHT(SUBSTITUTE('Company information'!D$4,"-",""),9))</f>
        <v/>
      </c>
      <c r="W3861" s="418">
        <f>AI3861-I3861</f>
        <v/>
      </c>
      <c r="X3861" s="455" t="n"/>
      <c r="Y3861" s="417" t="n"/>
      <c r="Z3861" s="418" t="n"/>
      <c r="AA3861" s="418" t="n"/>
      <c r="AB3861" s="418" t="n"/>
      <c r="AC3861" s="418" t="n"/>
      <c r="AD3861" s="418" t="n"/>
      <c r="AE3861" s="455" t="n"/>
      <c r="AF3861" s="455" t="n"/>
      <c r="AG3861" s="455" t="n"/>
      <c r="AH3861" s="455" t="n"/>
      <c r="AI3861" s="455" t="n"/>
      <c r="AJ3861" s="455" t="n"/>
      <c r="AK3861" s="455" t="n"/>
      <c r="AL3861" s="455" t="n"/>
      <c r="AM3861" s="455" t="n"/>
      <c r="AN3861" s="455" t="n"/>
      <c r="AO3861" s="455" t="n"/>
      <c r="AP3861" s="455" t="n"/>
      <c r="AQ3861" s="455" t="n"/>
      <c r="AR3861" s="418" t="n"/>
      <c r="AS3861" s="418" t="n"/>
      <c r="AT3861" s="418" t="n"/>
    </row>
    <row r="3862">
      <c r="A3862" s="417" t="n">
        <v>3853</v>
      </c>
      <c r="B3862" s="418" t="inlineStr">
        <is>
          <t>Monthly Security service</t>
        </is>
      </c>
      <c r="C3862" s="418" t="inlineStr">
        <is>
          <t>ភី.អិល (ខេមបូឌា) ស៊ីឃ្យួរឹធី</t>
        </is>
      </c>
      <c r="D3862" s="418" t="inlineStr">
        <is>
          <t>K010-901502809</t>
        </is>
      </c>
      <c r="E3862" s="418" t="inlineStr">
        <is>
          <t>PL000850</t>
        </is>
      </c>
      <c r="F3862" s="419" t="n">
        <v>44530</v>
      </c>
      <c r="G3862" s="420" t="n">
        <v>203450</v>
      </c>
      <c r="H3862" s="418" t="n"/>
      <c r="I3862" s="455" t="n">
        <v>203450</v>
      </c>
      <c r="J3862" s="418">
        <f>IF(L3862&lt;&gt;"",L3862,K3862)</f>
        <v/>
      </c>
      <c r="K3862" s="418">
        <f>IF(AND(T3862=TRUE, U3862=TRUE, V3862=TRUE), IF(W3862&lt;-0.05, "អនុញ្ញាត (អ្នកផ្គត់ផ្គង់ប្រកាសខ្វះ)", "បានប្រកាស (អនុញ្ញាត)"), IF(AND(T3862=FALSE, U3862=FALSE, V3862=FALSE), "ព្យួរទុក (មិនមានទិន្នន័យ)", "ប្រកាសខុស (ព្យួរទុក)"))</f>
        <v/>
      </c>
      <c r="L3862" s="418" t="inlineStr"/>
      <c r="M3862" s="418" t="inlineStr"/>
      <c r="N3862" s="455" t="n"/>
      <c r="O3862" s="455">
        <f>IF(W3862&lt;0,AI3862,I3862)</f>
        <v/>
      </c>
      <c r="P3862" s="455">
        <f>I3862-O3862</f>
        <v/>
      </c>
      <c r="Q3862" s="418" t="n"/>
      <c r="R3862" s="418" t="inlineStr">
        <is>
          <t>PL000850</t>
        </is>
      </c>
      <c r="S3862" s="418" t="inlineStr"/>
      <c r="T3862" s="418">
        <f>R3862=S3862</f>
        <v/>
      </c>
      <c r="U3862" s="418">
        <f>AND(MONTH(F3862)=MONTH(Y3862), YEAR(F3862)=YEAR(Y3862))</f>
        <v/>
      </c>
      <c r="V3862" s="418">
        <f>AND(AC3862&lt;&gt;"", 'Company information'!D$4&lt;&gt;"", RIGHT(SUBSTITUTE(AC3862,"-",""),9)=RIGHT(SUBSTITUTE('Company information'!D$4,"-",""),9))</f>
        <v/>
      </c>
      <c r="W3862" s="418">
        <f>AI3862-I3862</f>
        <v/>
      </c>
      <c r="X3862" s="455" t="n"/>
      <c r="Y3862" s="417" t="n"/>
      <c r="Z3862" s="418" t="n"/>
      <c r="AA3862" s="418" t="n"/>
      <c r="AB3862" s="418" t="n"/>
      <c r="AC3862" s="418" t="n"/>
      <c r="AD3862" s="418" t="n"/>
      <c r="AE3862" s="455" t="n"/>
      <c r="AF3862" s="455" t="n"/>
      <c r="AG3862" s="455" t="n"/>
      <c r="AH3862" s="455" t="n"/>
      <c r="AI3862" s="455" t="n"/>
      <c r="AJ3862" s="455" t="n"/>
      <c r="AK3862" s="455" t="n"/>
      <c r="AL3862" s="455" t="n"/>
      <c r="AM3862" s="455" t="n"/>
      <c r="AN3862" s="455" t="n"/>
      <c r="AO3862" s="455" t="n"/>
      <c r="AP3862" s="455" t="n"/>
      <c r="AQ3862" s="455" t="n"/>
      <c r="AR3862" s="418" t="n"/>
      <c r="AS3862" s="418" t="n"/>
      <c r="AT3862" s="418" t="n"/>
    </row>
    <row r="3863">
      <c r="A3863" s="417" t="n">
        <v>3854</v>
      </c>
      <c r="B3863" s="418" t="inlineStr">
        <is>
          <t>Monthly Security service</t>
        </is>
      </c>
      <c r="C3863" s="418" t="inlineStr">
        <is>
          <t>ភី.អិល (ខេមបូឌា) ស៊ីឃ្យួរឹធី</t>
        </is>
      </c>
      <c r="D3863" s="418" t="inlineStr">
        <is>
          <t>K010-901502809</t>
        </is>
      </c>
      <c r="E3863" s="418" t="inlineStr">
        <is>
          <t>PL000854</t>
        </is>
      </c>
      <c r="F3863" s="419" t="n">
        <v>44530</v>
      </c>
      <c r="G3863" s="420" t="n">
        <v>195312</v>
      </c>
      <c r="H3863" s="418" t="n"/>
      <c r="I3863" s="455" t="n">
        <v>195312</v>
      </c>
      <c r="J3863" s="418">
        <f>IF(L3863&lt;&gt;"",L3863,K3863)</f>
        <v/>
      </c>
      <c r="K3863" s="418">
        <f>IF(AND(T3863=TRUE, U3863=TRUE, V3863=TRUE), IF(W3863&lt;-0.05, "អនុញ្ញាត (អ្នកផ្គត់ផ្គង់ប្រកាសខ្វះ)", "បានប្រកាស (អនុញ្ញាត)"), IF(AND(T3863=FALSE, U3863=FALSE, V3863=FALSE), "ព្យួរទុក (មិនមានទិន្នន័យ)", "ប្រកាសខុស (ព្យួរទុក)"))</f>
        <v/>
      </c>
      <c r="L3863" s="418" t="inlineStr"/>
      <c r="M3863" s="418" t="inlineStr"/>
      <c r="N3863" s="455" t="n"/>
      <c r="O3863" s="455">
        <f>IF(W3863&lt;0,AI3863,I3863)</f>
        <v/>
      </c>
      <c r="P3863" s="455">
        <f>I3863-O3863</f>
        <v/>
      </c>
      <c r="Q3863" s="418" t="n"/>
      <c r="R3863" s="418" t="inlineStr">
        <is>
          <t>PL000854</t>
        </is>
      </c>
      <c r="S3863" s="418" t="inlineStr"/>
      <c r="T3863" s="418">
        <f>R3863=S3863</f>
        <v/>
      </c>
      <c r="U3863" s="418">
        <f>AND(MONTH(F3863)=MONTH(Y3863), YEAR(F3863)=YEAR(Y3863))</f>
        <v/>
      </c>
      <c r="V3863" s="418">
        <f>AND(AC3863&lt;&gt;"", 'Company information'!D$4&lt;&gt;"", RIGHT(SUBSTITUTE(AC3863,"-",""),9)=RIGHT(SUBSTITUTE('Company information'!D$4,"-",""),9))</f>
        <v/>
      </c>
      <c r="W3863" s="418">
        <f>AI3863-I3863</f>
        <v/>
      </c>
      <c r="X3863" s="455" t="n"/>
      <c r="Y3863" s="417" t="n"/>
      <c r="Z3863" s="418" t="n"/>
      <c r="AA3863" s="418" t="n"/>
      <c r="AB3863" s="418" t="n"/>
      <c r="AC3863" s="418" t="n"/>
      <c r="AD3863" s="418" t="n"/>
      <c r="AE3863" s="455" t="n"/>
      <c r="AF3863" s="455" t="n"/>
      <c r="AG3863" s="455" t="n"/>
      <c r="AH3863" s="455" t="n"/>
      <c r="AI3863" s="455" t="n"/>
      <c r="AJ3863" s="455" t="n"/>
      <c r="AK3863" s="455" t="n"/>
      <c r="AL3863" s="455" t="n"/>
      <c r="AM3863" s="455" t="n"/>
      <c r="AN3863" s="455" t="n"/>
      <c r="AO3863" s="455" t="n"/>
      <c r="AP3863" s="455" t="n"/>
      <c r="AQ3863" s="455" t="n"/>
      <c r="AR3863" s="418" t="n"/>
      <c r="AS3863" s="418" t="n"/>
      <c r="AT3863" s="418" t="n"/>
    </row>
    <row r="3864">
      <c r="A3864" s="417" t="n">
        <v>3855</v>
      </c>
      <c r="B3864" s="418" t="inlineStr">
        <is>
          <t>Building Rental and management fee for Nov 2021</t>
        </is>
      </c>
      <c r="C3864" s="418" t="inlineStr">
        <is>
          <t>មេហ្គា លេបឹល &amp; ស្ទីកឃើរ (ខេមបូឌា)</t>
        </is>
      </c>
      <c r="D3864" s="418" t="inlineStr">
        <is>
          <t>L001-100185983</t>
        </is>
      </c>
      <c r="E3864" s="418" t="inlineStr">
        <is>
          <t>INV20211101</t>
        </is>
      </c>
      <c r="F3864" s="419" t="n">
        <v>44207</v>
      </c>
      <c r="G3864" s="420" t="n">
        <v>4540628</v>
      </c>
      <c r="H3864" s="418" t="n"/>
      <c r="I3864" s="455" t="n">
        <v>4540628</v>
      </c>
      <c r="J3864" s="418">
        <f>IF(L3864&lt;&gt;"",L3864,K3864)</f>
        <v/>
      </c>
      <c r="K3864" s="418">
        <f>IF(AND(T3864=TRUE, U3864=TRUE, V3864=TRUE), IF(W3864&lt;-0.05, "អនុញ្ញាត (អ្នកផ្គត់ផ្គង់ប្រកាសខ្វះ)", "បានប្រកាស (អនុញ្ញាត)"), IF(AND(T3864=FALSE, U3864=FALSE, V3864=FALSE), "ព្យួរទុក (មិនមានទិន្នន័យ)", "ប្រកាសខុស (ព្យួរទុក)"))</f>
        <v/>
      </c>
      <c r="L3864" s="418" t="inlineStr"/>
      <c r="M3864" s="418" t="inlineStr"/>
      <c r="N3864" s="455" t="n"/>
      <c r="O3864" s="455">
        <f>IF(W3864&lt;0,AI3864,I3864)</f>
        <v/>
      </c>
      <c r="P3864" s="455">
        <f>I3864-O3864</f>
        <v/>
      </c>
      <c r="Q3864" s="418" t="n"/>
      <c r="R3864" s="418" t="inlineStr">
        <is>
          <t>INV20211101</t>
        </is>
      </c>
      <c r="S3864" s="418" t="inlineStr"/>
      <c r="T3864" s="418">
        <f>R3864=S3864</f>
        <v/>
      </c>
      <c r="U3864" s="418">
        <f>AND(MONTH(F3864)=MONTH(Y3864), YEAR(F3864)=YEAR(Y3864))</f>
        <v/>
      </c>
      <c r="V3864" s="418">
        <f>AND(AC3864&lt;&gt;"", 'Company information'!D$4&lt;&gt;"", RIGHT(SUBSTITUTE(AC3864,"-",""),9)=RIGHT(SUBSTITUTE('Company information'!D$4,"-",""),9))</f>
        <v/>
      </c>
      <c r="W3864" s="418">
        <f>AI3864-I3864</f>
        <v/>
      </c>
      <c r="X3864" s="455" t="n"/>
      <c r="Y3864" s="417" t="n"/>
      <c r="Z3864" s="418" t="n"/>
      <c r="AA3864" s="418" t="n"/>
      <c r="AB3864" s="418" t="n"/>
      <c r="AC3864" s="418" t="n"/>
      <c r="AD3864" s="418" t="n"/>
      <c r="AE3864" s="455" t="n"/>
      <c r="AF3864" s="455" t="n"/>
      <c r="AG3864" s="455" t="n"/>
      <c r="AH3864" s="455" t="n"/>
      <c r="AI3864" s="455" t="n"/>
      <c r="AJ3864" s="455" t="n"/>
      <c r="AK3864" s="455" t="n"/>
      <c r="AL3864" s="455" t="n"/>
      <c r="AM3864" s="455" t="n"/>
      <c r="AN3864" s="455" t="n"/>
      <c r="AO3864" s="455" t="n"/>
      <c r="AP3864" s="455" t="n"/>
      <c r="AQ3864" s="455" t="n"/>
      <c r="AR3864" s="418" t="n"/>
      <c r="AS3864" s="418" t="n"/>
      <c r="AT3864" s="418" t="n"/>
    </row>
    <row r="3865">
      <c r="A3865" s="417" t="n">
        <v>3856</v>
      </c>
      <c r="B3865" s="418" t="inlineStr">
        <is>
          <t>Infrastructure maintenance fee for Nov 2021</t>
        </is>
      </c>
      <c r="C3865" s="418" t="inlineStr">
        <is>
          <t>ភ្នំពេញ អេសអ៊ីហ្សិត ភីអិលស៊ី</t>
        </is>
      </c>
      <c r="D3865" s="418" t="inlineStr">
        <is>
          <t>L001-100046592</t>
        </is>
      </c>
      <c r="E3865" s="418" t="inlineStr">
        <is>
          <t>2021-05397</t>
        </is>
      </c>
      <c r="F3865" s="419" t="n">
        <v>44516</v>
      </c>
      <c r="G3865" s="420" t="n">
        <v>164706</v>
      </c>
      <c r="H3865" s="418" t="n"/>
      <c r="I3865" s="455" t="n">
        <v>164706</v>
      </c>
      <c r="J3865" s="418">
        <f>IF(L3865&lt;&gt;"",L3865,K3865)</f>
        <v/>
      </c>
      <c r="K3865" s="418">
        <f>IF(AND(T3865=TRUE, U3865=TRUE, V3865=TRUE), IF(W3865&lt;-0.05, "អនុញ្ញាត (អ្នកផ្គត់ផ្គង់ប្រកាសខ្វះ)", "បានប្រកាស (អនុញ្ញាត)"), IF(AND(T3865=FALSE, U3865=FALSE, V3865=FALSE), "ព្យួរទុក (មិនមានទិន្នន័យ)", "ប្រកាសខុស (ព្យួរទុក)"))</f>
        <v/>
      </c>
      <c r="L3865" s="418" t="inlineStr"/>
      <c r="M3865" s="418" t="inlineStr"/>
      <c r="N3865" s="455" t="n"/>
      <c r="O3865" s="455">
        <f>IF(W3865&lt;0,AI3865,I3865)</f>
        <v/>
      </c>
      <c r="P3865" s="455">
        <f>I3865-O3865</f>
        <v/>
      </c>
      <c r="Q3865" s="418" t="n"/>
      <c r="R3865" s="418" t="inlineStr">
        <is>
          <t>2021-05397</t>
        </is>
      </c>
      <c r="S3865" s="418" t="inlineStr"/>
      <c r="T3865" s="418">
        <f>R3865=S3865</f>
        <v/>
      </c>
      <c r="U3865" s="418">
        <f>AND(MONTH(F3865)=MONTH(Y3865), YEAR(F3865)=YEAR(Y3865))</f>
        <v/>
      </c>
      <c r="V3865" s="418">
        <f>AND(AC3865&lt;&gt;"", 'Company information'!D$4&lt;&gt;"", RIGHT(SUBSTITUTE(AC3865,"-",""),9)=RIGHT(SUBSTITUTE('Company information'!D$4,"-",""),9))</f>
        <v/>
      </c>
      <c r="W3865" s="418">
        <f>AI3865-I3865</f>
        <v/>
      </c>
      <c r="X3865" s="455" t="n"/>
      <c r="Y3865" s="417" t="n"/>
      <c r="Z3865" s="418" t="n"/>
      <c r="AA3865" s="418" t="n"/>
      <c r="AB3865" s="418" t="n"/>
      <c r="AC3865" s="418" t="n"/>
      <c r="AD3865" s="418" t="n"/>
      <c r="AE3865" s="455" t="n"/>
      <c r="AF3865" s="455" t="n"/>
      <c r="AG3865" s="455" t="n"/>
      <c r="AH3865" s="455" t="n"/>
      <c r="AI3865" s="455" t="n"/>
      <c r="AJ3865" s="455" t="n"/>
      <c r="AK3865" s="455" t="n"/>
      <c r="AL3865" s="455" t="n"/>
      <c r="AM3865" s="455" t="n"/>
      <c r="AN3865" s="455" t="n"/>
      <c r="AO3865" s="455" t="n"/>
      <c r="AP3865" s="455" t="n"/>
      <c r="AQ3865" s="455" t="n"/>
      <c r="AR3865" s="418" t="n"/>
      <c r="AS3865" s="418" t="n"/>
      <c r="AT3865" s="418" t="n"/>
    </row>
    <row r="3866">
      <c r="A3866" s="417" t="n">
        <v>3857</v>
      </c>
      <c r="B3866" s="418" t="inlineStr">
        <is>
          <t>Infrastructure maintenance fee for Nov 2021</t>
        </is>
      </c>
      <c r="C3866" s="418" t="inlineStr">
        <is>
          <t>ភ្នំពេញ អេសអ៊ីហ្សិត ភីអិលស៊ី</t>
        </is>
      </c>
      <c r="D3866" s="418" t="inlineStr">
        <is>
          <t>L001-100046592</t>
        </is>
      </c>
      <c r="E3866" s="418" t="inlineStr">
        <is>
          <t>2021-05388</t>
        </is>
      </c>
      <c r="F3866" s="419" t="n">
        <v>44516</v>
      </c>
      <c r="G3866" s="420" t="n">
        <v>200538</v>
      </c>
      <c r="H3866" s="418" t="n"/>
      <c r="I3866" s="455" t="n">
        <v>200538</v>
      </c>
      <c r="J3866" s="418">
        <f>IF(L3866&lt;&gt;"",L3866,K3866)</f>
        <v/>
      </c>
      <c r="K3866" s="418">
        <f>IF(AND(T3866=TRUE, U3866=TRUE, V3866=TRUE), IF(W3866&lt;-0.05, "អនុញ្ញាត (អ្នកផ្គត់ផ្គង់ប្រកាសខ្វះ)", "បានប្រកាស (អនុញ្ញាត)"), IF(AND(T3866=FALSE, U3866=FALSE, V3866=FALSE), "ព្យួរទុក (មិនមានទិន្នន័យ)", "ប្រកាសខុស (ព្យួរទុក)"))</f>
        <v/>
      </c>
      <c r="L3866" s="418" t="inlineStr"/>
      <c r="M3866" s="418" t="inlineStr"/>
      <c r="N3866" s="455" t="n"/>
      <c r="O3866" s="455">
        <f>IF(W3866&lt;0,AI3866,I3866)</f>
        <v/>
      </c>
      <c r="P3866" s="455">
        <f>I3866-O3866</f>
        <v/>
      </c>
      <c r="Q3866" s="418" t="n"/>
      <c r="R3866" s="418" t="inlineStr">
        <is>
          <t>2021-05388</t>
        </is>
      </c>
      <c r="S3866" s="418" t="inlineStr"/>
      <c r="T3866" s="418">
        <f>R3866=S3866</f>
        <v/>
      </c>
      <c r="U3866" s="418">
        <f>AND(MONTH(F3866)=MONTH(Y3866), YEAR(F3866)=YEAR(Y3866))</f>
        <v/>
      </c>
      <c r="V3866" s="418">
        <f>AND(AC3866&lt;&gt;"", 'Company information'!D$4&lt;&gt;"", RIGHT(SUBSTITUTE(AC3866,"-",""),9)=RIGHT(SUBSTITUTE('Company information'!D$4,"-",""),9))</f>
        <v/>
      </c>
      <c r="W3866" s="418">
        <f>AI3866-I3866</f>
        <v/>
      </c>
      <c r="X3866" s="455" t="n"/>
      <c r="Y3866" s="417" t="n"/>
      <c r="Z3866" s="418" t="n"/>
      <c r="AA3866" s="418" t="n"/>
      <c r="AB3866" s="418" t="n"/>
      <c r="AC3866" s="418" t="n"/>
      <c r="AD3866" s="418" t="n"/>
      <c r="AE3866" s="455" t="n"/>
      <c r="AF3866" s="455" t="n"/>
      <c r="AG3866" s="455" t="n"/>
      <c r="AH3866" s="455" t="n"/>
      <c r="AI3866" s="455" t="n"/>
      <c r="AJ3866" s="455" t="n"/>
      <c r="AK3866" s="455" t="n"/>
      <c r="AL3866" s="455" t="n"/>
      <c r="AM3866" s="455" t="n"/>
      <c r="AN3866" s="455" t="n"/>
      <c r="AO3866" s="455" t="n"/>
      <c r="AP3866" s="455" t="n"/>
      <c r="AQ3866" s="455" t="n"/>
      <c r="AR3866" s="418" t="n"/>
      <c r="AS3866" s="418" t="n"/>
      <c r="AT3866" s="418" t="n"/>
    </row>
    <row r="3867">
      <c r="A3867" s="417" t="n">
        <v>3858</v>
      </c>
      <c r="B3867" s="418" t="inlineStr">
        <is>
          <t>General pest control service for Nov 202</t>
        </is>
      </c>
      <c r="C3867" s="418" t="inlineStr">
        <is>
          <t>ភីស៊ីអាយ សឺវីស</t>
        </is>
      </c>
      <c r="D3867" s="418" t="inlineStr">
        <is>
          <t>K010-901639639</t>
        </is>
      </c>
      <c r="E3867" s="418" t="inlineStr">
        <is>
          <t>2021-0190</t>
        </is>
      </c>
      <c r="F3867" s="419" t="n">
        <v>44530</v>
      </c>
      <c r="G3867" s="420" t="n">
        <v>80960</v>
      </c>
      <c r="H3867" s="418" t="n"/>
      <c r="I3867" s="455" t="n">
        <v>80960</v>
      </c>
      <c r="J3867" s="418">
        <f>IF(L3867&lt;&gt;"",L3867,K3867)</f>
        <v/>
      </c>
      <c r="K3867" s="418">
        <f>IF(AND(T3867=TRUE, U3867=TRUE, V3867=TRUE), IF(W3867&lt;-0.05, "អនុញ្ញាត (អ្នកផ្គត់ផ្គង់ប្រកាសខ្វះ)", "បានប្រកាស (អនុញ្ញាត)"), IF(AND(T3867=FALSE, U3867=FALSE, V3867=FALSE), "ព្យួរទុក (មិនមានទិន្នន័យ)", "ប្រកាសខុស (ព្យួរទុក)"))</f>
        <v/>
      </c>
      <c r="L3867" s="418" t="inlineStr"/>
      <c r="M3867" s="418" t="inlineStr"/>
      <c r="N3867" s="455" t="n"/>
      <c r="O3867" s="455">
        <f>IF(W3867&lt;0,AI3867,I3867)</f>
        <v/>
      </c>
      <c r="P3867" s="455">
        <f>I3867-O3867</f>
        <v/>
      </c>
      <c r="Q3867" s="418" t="n"/>
      <c r="R3867" s="418" t="inlineStr">
        <is>
          <t>2021-0190</t>
        </is>
      </c>
      <c r="S3867" s="418" t="inlineStr"/>
      <c r="T3867" s="418">
        <f>R3867=S3867</f>
        <v/>
      </c>
      <c r="U3867" s="418">
        <f>AND(MONTH(F3867)=MONTH(Y3867), YEAR(F3867)=YEAR(Y3867))</f>
        <v/>
      </c>
      <c r="V3867" s="418">
        <f>AND(AC3867&lt;&gt;"", 'Company information'!D$4&lt;&gt;"", RIGHT(SUBSTITUTE(AC3867,"-",""),9)=RIGHT(SUBSTITUTE('Company information'!D$4,"-",""),9))</f>
        <v/>
      </c>
      <c r="W3867" s="418">
        <f>AI3867-I3867</f>
        <v/>
      </c>
      <c r="X3867" s="455" t="n"/>
      <c r="Y3867" s="417" t="n"/>
      <c r="Z3867" s="418" t="n"/>
      <c r="AA3867" s="418" t="n"/>
      <c r="AB3867" s="418" t="n"/>
      <c r="AC3867" s="418" t="n"/>
      <c r="AD3867" s="418" t="n"/>
      <c r="AE3867" s="455" t="n"/>
      <c r="AF3867" s="455" t="n"/>
      <c r="AG3867" s="455" t="n"/>
      <c r="AH3867" s="455" t="n"/>
      <c r="AI3867" s="455" t="n"/>
      <c r="AJ3867" s="455" t="n"/>
      <c r="AK3867" s="455" t="n"/>
      <c r="AL3867" s="455" t="n"/>
      <c r="AM3867" s="455" t="n"/>
      <c r="AN3867" s="455" t="n"/>
      <c r="AO3867" s="455" t="n"/>
      <c r="AP3867" s="455" t="n"/>
      <c r="AQ3867" s="455" t="n"/>
      <c r="AR3867" s="418" t="n"/>
      <c r="AS3867" s="418" t="n"/>
      <c r="AT3867" s="418" t="n"/>
    </row>
    <row r="3868">
      <c r="A3868" s="417" t="n">
        <v>3859</v>
      </c>
      <c r="B3868" s="418" t="inlineStr">
        <is>
          <t>Security guard for Nov 2021</t>
        </is>
      </c>
      <c r="C3868" s="418" t="inlineStr">
        <is>
          <t>សហ័ស សិឃ្យូរិធី ឯ.ក</t>
        </is>
      </c>
      <c r="D3868" s="418" t="inlineStr">
        <is>
          <t>K010-107032600</t>
        </is>
      </c>
      <c r="E3868" s="418" t="inlineStr">
        <is>
          <t>SHTI210529</t>
        </is>
      </c>
      <c r="F3868" s="419" t="n">
        <v>44524</v>
      </c>
      <c r="G3868" s="420" t="n">
        <v>227808</v>
      </c>
      <c r="H3868" s="418" t="n"/>
      <c r="I3868" s="455" t="n">
        <v>227808</v>
      </c>
      <c r="J3868" s="418">
        <f>IF(L3868&lt;&gt;"",L3868,K3868)</f>
        <v/>
      </c>
      <c r="K3868" s="418">
        <f>IF(AND(T3868=TRUE, U3868=TRUE, V3868=TRUE), IF(W3868&lt;-0.05, "អនុញ្ញាត (អ្នកផ្គត់ផ្គង់ប្រកាសខ្វះ)", "បានប្រកាស (អនុញ្ញាត)"), IF(AND(T3868=FALSE, U3868=FALSE, V3868=FALSE), "ព្យួរទុក (មិនមានទិន្នន័យ)", "ប្រកាសខុស (ព្យួរទុក)"))</f>
        <v/>
      </c>
      <c r="L3868" s="418" t="inlineStr"/>
      <c r="M3868" s="418" t="inlineStr"/>
      <c r="N3868" s="455" t="n"/>
      <c r="O3868" s="455">
        <f>IF(W3868&lt;0,AI3868,I3868)</f>
        <v/>
      </c>
      <c r="P3868" s="455">
        <f>I3868-O3868</f>
        <v/>
      </c>
      <c r="Q3868" s="418" t="n"/>
      <c r="R3868" s="418" t="inlineStr">
        <is>
          <t>SHTI210529</t>
        </is>
      </c>
      <c r="S3868" s="418" t="inlineStr"/>
      <c r="T3868" s="418">
        <f>R3868=S3868</f>
        <v/>
      </c>
      <c r="U3868" s="418">
        <f>AND(MONTH(F3868)=MONTH(Y3868), YEAR(F3868)=YEAR(Y3868))</f>
        <v/>
      </c>
      <c r="V3868" s="418">
        <f>AND(AC3868&lt;&gt;"", 'Company information'!D$4&lt;&gt;"", RIGHT(SUBSTITUTE(AC3868,"-",""),9)=RIGHT(SUBSTITUTE('Company information'!D$4,"-",""),9))</f>
        <v/>
      </c>
      <c r="W3868" s="418">
        <f>AI3868-I3868</f>
        <v/>
      </c>
      <c r="X3868" s="455" t="n"/>
      <c r="Y3868" s="417" t="n"/>
      <c r="Z3868" s="418" t="n"/>
      <c r="AA3868" s="418" t="n"/>
      <c r="AB3868" s="418" t="n"/>
      <c r="AC3868" s="418" t="n"/>
      <c r="AD3868" s="418" t="n"/>
      <c r="AE3868" s="455" t="n"/>
      <c r="AF3868" s="455" t="n"/>
      <c r="AG3868" s="455" t="n"/>
      <c r="AH3868" s="455" t="n"/>
      <c r="AI3868" s="455" t="n"/>
      <c r="AJ3868" s="455" t="n"/>
      <c r="AK3868" s="455" t="n"/>
      <c r="AL3868" s="455" t="n"/>
      <c r="AM3868" s="455" t="n"/>
      <c r="AN3868" s="455" t="n"/>
      <c r="AO3868" s="455" t="n"/>
      <c r="AP3868" s="455" t="n"/>
      <c r="AQ3868" s="455" t="n"/>
      <c r="AR3868" s="418" t="n"/>
      <c r="AS3868" s="418" t="n"/>
      <c r="AT3868" s="418" t="n"/>
    </row>
    <row r="3869">
      <c r="A3869" s="417" t="n">
        <v>3860</v>
      </c>
      <c r="B3869" s="418" t="inlineStr">
        <is>
          <t>Infrastructure maintenance fee for Oct 2021</t>
        </is>
      </c>
      <c r="C3869" s="418" t="inlineStr">
        <is>
          <t>ភ្នំពេញ អេសអ៊ីហ្សិត ភីអិលស៊ី</t>
        </is>
      </c>
      <c r="D3869" s="418" t="inlineStr">
        <is>
          <t>L001-100046592</t>
        </is>
      </c>
      <c r="E3869" s="418" t="inlineStr">
        <is>
          <t>2021-04861</t>
        </is>
      </c>
      <c r="F3869" s="419" t="n">
        <v>44207</v>
      </c>
      <c r="G3869" s="420" t="n">
        <v>164908</v>
      </c>
      <c r="H3869" s="418" t="n"/>
      <c r="I3869" s="455" t="n">
        <v>164908</v>
      </c>
      <c r="J3869" s="418">
        <f>IF(L3869&lt;&gt;"",L3869,K3869)</f>
        <v/>
      </c>
      <c r="K3869" s="418">
        <f>IF(AND(T3869=TRUE, U3869=TRUE, V3869=TRUE), IF(W3869&lt;-0.05, "អនុញ្ញាត (អ្នកផ្គត់ផ្គង់ប្រកាសខ្វះ)", "បានប្រកាស (អនុញ្ញាត)"), IF(AND(T3869=FALSE, U3869=FALSE, V3869=FALSE), "ព្យួរទុក (មិនមានទិន្នន័យ)", "ប្រកាសខុស (ព្យួរទុក)"))</f>
        <v/>
      </c>
      <c r="L3869" s="418" t="inlineStr"/>
      <c r="M3869" s="418" t="inlineStr"/>
      <c r="N3869" s="455" t="n"/>
      <c r="O3869" s="455">
        <f>IF(W3869&lt;0,AI3869,I3869)</f>
        <v/>
      </c>
      <c r="P3869" s="455">
        <f>I3869-O3869</f>
        <v/>
      </c>
      <c r="Q3869" s="418" t="n"/>
      <c r="R3869" s="418" t="inlineStr">
        <is>
          <t>2021-04861</t>
        </is>
      </c>
      <c r="S3869" s="418" t="inlineStr"/>
      <c r="T3869" s="418">
        <f>R3869=S3869</f>
        <v/>
      </c>
      <c r="U3869" s="418">
        <f>AND(MONTH(F3869)=MONTH(Y3869), YEAR(F3869)=YEAR(Y3869))</f>
        <v/>
      </c>
      <c r="V3869" s="418">
        <f>AND(AC3869&lt;&gt;"", 'Company information'!D$4&lt;&gt;"", RIGHT(SUBSTITUTE(AC3869,"-",""),9)=RIGHT(SUBSTITUTE('Company information'!D$4,"-",""),9))</f>
        <v/>
      </c>
      <c r="W3869" s="418">
        <f>AI3869-I3869</f>
        <v/>
      </c>
      <c r="X3869" s="455" t="n"/>
      <c r="Y3869" s="417" t="n"/>
      <c r="Z3869" s="418" t="n"/>
      <c r="AA3869" s="418" t="n"/>
      <c r="AB3869" s="418" t="n"/>
      <c r="AC3869" s="418" t="n"/>
      <c r="AD3869" s="418" t="n"/>
      <c r="AE3869" s="455" t="n"/>
      <c r="AF3869" s="455" t="n"/>
      <c r="AG3869" s="455" t="n"/>
      <c r="AH3869" s="455" t="n"/>
      <c r="AI3869" s="455" t="n"/>
      <c r="AJ3869" s="455" t="n"/>
      <c r="AK3869" s="455" t="n"/>
      <c r="AL3869" s="455" t="n"/>
      <c r="AM3869" s="455" t="n"/>
      <c r="AN3869" s="455" t="n"/>
      <c r="AO3869" s="455" t="n"/>
      <c r="AP3869" s="455" t="n"/>
      <c r="AQ3869" s="455" t="n"/>
      <c r="AR3869" s="418" t="n"/>
      <c r="AS3869" s="418" t="n"/>
      <c r="AT3869" s="418" t="n"/>
    </row>
    <row r="3870">
      <c r="A3870" s="417" t="n">
        <v>3861</v>
      </c>
      <c r="B3870" s="418" t="inlineStr">
        <is>
          <t>Infrastructure maintenance fee for Oct 2021</t>
        </is>
      </c>
      <c r="C3870" s="418" t="inlineStr">
        <is>
          <t>ភ្នំពេញ អេសអ៊ីហ្សិត ភីអិលស៊ី</t>
        </is>
      </c>
      <c r="D3870" s="418" t="inlineStr">
        <is>
          <t>L001-100046592</t>
        </is>
      </c>
      <c r="E3870" s="418" t="inlineStr">
        <is>
          <t>2021-04852</t>
        </is>
      </c>
      <c r="F3870" s="419" t="n">
        <v>44207</v>
      </c>
      <c r="G3870" s="420" t="n">
        <v>200784</v>
      </c>
      <c r="H3870" s="418" t="n"/>
      <c r="I3870" s="455" t="n">
        <v>200784</v>
      </c>
      <c r="J3870" s="418">
        <f>IF(L3870&lt;&gt;"",L3870,K3870)</f>
        <v/>
      </c>
      <c r="K3870" s="418">
        <f>IF(AND(T3870=TRUE, U3870=TRUE, V3870=TRUE), IF(W3870&lt;-0.05, "អនុញ្ញាត (អ្នកផ្គត់ផ្គង់ប្រកាសខ្វះ)", "បានប្រកាស (អនុញ្ញាត)"), IF(AND(T3870=FALSE, U3870=FALSE, V3870=FALSE), "ព្យួរទុក (មិនមានទិន្នន័យ)", "ប្រកាសខុស (ព្យួរទុក)"))</f>
        <v/>
      </c>
      <c r="L3870" s="418" t="inlineStr"/>
      <c r="M3870" s="418" t="inlineStr"/>
      <c r="N3870" s="455" t="n"/>
      <c r="O3870" s="455">
        <f>IF(W3870&lt;0,AI3870,I3870)</f>
        <v/>
      </c>
      <c r="P3870" s="455">
        <f>I3870-O3870</f>
        <v/>
      </c>
      <c r="Q3870" s="418" t="n"/>
      <c r="R3870" s="418" t="inlineStr">
        <is>
          <t>2021-04852</t>
        </is>
      </c>
      <c r="S3870" s="418" t="inlineStr"/>
      <c r="T3870" s="418">
        <f>R3870=S3870</f>
        <v/>
      </c>
      <c r="U3870" s="418">
        <f>AND(MONTH(F3870)=MONTH(Y3870), YEAR(F3870)=YEAR(Y3870))</f>
        <v/>
      </c>
      <c r="V3870" s="418">
        <f>AND(AC3870&lt;&gt;"", 'Company information'!D$4&lt;&gt;"", RIGHT(SUBSTITUTE(AC3870,"-",""),9)=RIGHT(SUBSTITUTE('Company information'!D$4,"-",""),9))</f>
        <v/>
      </c>
      <c r="W3870" s="418">
        <f>AI3870-I3870</f>
        <v/>
      </c>
      <c r="X3870" s="455" t="n"/>
      <c r="Y3870" s="417" t="n"/>
      <c r="Z3870" s="418" t="n"/>
      <c r="AA3870" s="418" t="n"/>
      <c r="AB3870" s="418" t="n"/>
      <c r="AC3870" s="418" t="n"/>
      <c r="AD3870" s="418" t="n"/>
      <c r="AE3870" s="455" t="n"/>
      <c r="AF3870" s="455" t="n"/>
      <c r="AG3870" s="455" t="n"/>
      <c r="AH3870" s="455" t="n"/>
      <c r="AI3870" s="455" t="n"/>
      <c r="AJ3870" s="455" t="n"/>
      <c r="AK3870" s="455" t="n"/>
      <c r="AL3870" s="455" t="n"/>
      <c r="AM3870" s="455" t="n"/>
      <c r="AN3870" s="455" t="n"/>
      <c r="AO3870" s="455" t="n"/>
      <c r="AP3870" s="455" t="n"/>
      <c r="AQ3870" s="455" t="n"/>
      <c r="AR3870" s="418" t="n"/>
      <c r="AS3870" s="418" t="n"/>
      <c r="AT3870" s="418" t="n"/>
    </row>
    <row r="3871">
      <c r="A3871" s="417" t="n">
        <v>3862</v>
      </c>
      <c r="B3871" s="418" t="inlineStr">
        <is>
          <t>Security guard for Oct 2021</t>
        </is>
      </c>
      <c r="C3871" s="418" t="inlineStr">
        <is>
          <t>សហ័ស សិឃ្យូរិធី ឯ.ក</t>
        </is>
      </c>
      <c r="D3871" s="418" t="inlineStr">
        <is>
          <t>K010-107032600</t>
        </is>
      </c>
      <c r="E3871" s="418" t="inlineStr">
        <is>
          <t>SHTI210474</t>
        </is>
      </c>
      <c r="F3871" s="419" t="n">
        <v>44207</v>
      </c>
      <c r="G3871" s="420" t="n">
        <v>228088</v>
      </c>
      <c r="H3871" s="418" t="n"/>
      <c r="I3871" s="455" t="n">
        <v>228088</v>
      </c>
      <c r="J3871" s="418">
        <f>IF(L3871&lt;&gt;"",L3871,K3871)</f>
        <v/>
      </c>
      <c r="K3871" s="418">
        <f>IF(AND(T3871=TRUE, U3871=TRUE, V3871=TRUE), IF(W3871&lt;-0.05, "អនុញ្ញាត (អ្នកផ្គត់ផ្គង់ប្រកាសខ្វះ)", "បានប្រកាស (អនុញ្ញាត)"), IF(AND(T3871=FALSE, U3871=FALSE, V3871=FALSE), "ព្យួរទុក (មិនមានទិន្នន័យ)", "ប្រកាសខុស (ព្យួរទុក)"))</f>
        <v/>
      </c>
      <c r="L3871" s="418" t="inlineStr"/>
      <c r="M3871" s="418" t="inlineStr"/>
      <c r="N3871" s="455" t="n"/>
      <c r="O3871" s="455">
        <f>IF(W3871&lt;0,AI3871,I3871)</f>
        <v/>
      </c>
      <c r="P3871" s="455">
        <f>I3871-O3871</f>
        <v/>
      </c>
      <c r="Q3871" s="418" t="n"/>
      <c r="R3871" s="418" t="inlineStr">
        <is>
          <t>SHTI210474</t>
        </is>
      </c>
      <c r="S3871" s="418" t="inlineStr"/>
      <c r="T3871" s="418">
        <f>R3871=S3871</f>
        <v/>
      </c>
      <c r="U3871" s="418">
        <f>AND(MONTH(F3871)=MONTH(Y3871), YEAR(F3871)=YEAR(Y3871))</f>
        <v/>
      </c>
      <c r="V3871" s="418">
        <f>AND(AC3871&lt;&gt;"", 'Company information'!D$4&lt;&gt;"", RIGHT(SUBSTITUTE(AC3871,"-",""),9)=RIGHT(SUBSTITUTE('Company information'!D$4,"-",""),9))</f>
        <v/>
      </c>
      <c r="W3871" s="418">
        <f>AI3871-I3871</f>
        <v/>
      </c>
      <c r="X3871" s="455" t="n"/>
      <c r="Y3871" s="417" t="n"/>
      <c r="Z3871" s="418" t="n"/>
      <c r="AA3871" s="418" t="n"/>
      <c r="AB3871" s="418" t="n"/>
      <c r="AC3871" s="418" t="n"/>
      <c r="AD3871" s="418" t="n"/>
      <c r="AE3871" s="455" t="n"/>
      <c r="AF3871" s="455" t="n"/>
      <c r="AG3871" s="455" t="n"/>
      <c r="AH3871" s="455" t="n"/>
      <c r="AI3871" s="455" t="n"/>
      <c r="AJ3871" s="455" t="n"/>
      <c r="AK3871" s="455" t="n"/>
      <c r="AL3871" s="455" t="n"/>
      <c r="AM3871" s="455" t="n"/>
      <c r="AN3871" s="455" t="n"/>
      <c r="AO3871" s="455" t="n"/>
      <c r="AP3871" s="455" t="n"/>
      <c r="AQ3871" s="455" t="n"/>
      <c r="AR3871" s="418" t="n"/>
      <c r="AS3871" s="418" t="n"/>
      <c r="AT3871" s="418" t="n"/>
    </row>
    <row r="3872">
      <c r="A3872" s="417" t="n">
        <v>3863</v>
      </c>
      <c r="B3872" s="418" t="inlineStr">
        <is>
          <t>Monthly security service for oct 2021</t>
        </is>
      </c>
      <c r="C3872" s="418" t="inlineStr">
        <is>
          <t>ភី.អិល (ខេមបូឌា) ស៊ីឃ្យួរឹធី</t>
        </is>
      </c>
      <c r="D3872" s="418" t="inlineStr">
        <is>
          <t>K010-901502809</t>
        </is>
      </c>
      <c r="E3872" s="418" t="inlineStr">
        <is>
          <t>PL000821</t>
        </is>
      </c>
      <c r="F3872" s="419" t="n">
        <v>44207</v>
      </c>
      <c r="G3872" s="420" t="n">
        <v>203300</v>
      </c>
      <c r="H3872" s="418" t="n"/>
      <c r="I3872" s="455" t="n">
        <v>203300</v>
      </c>
      <c r="J3872" s="418">
        <f>IF(L3872&lt;&gt;"",L3872,K3872)</f>
        <v/>
      </c>
      <c r="K3872" s="418">
        <f>IF(AND(T3872=TRUE, U3872=TRUE, V3872=TRUE), IF(W3872&lt;-0.05, "អនុញ្ញាត (អ្នកផ្គត់ផ្គង់ប្រកាសខ្វះ)", "បានប្រកាស (អនុញ្ញាត)"), IF(AND(T3872=FALSE, U3872=FALSE, V3872=FALSE), "ព្យួរទុក (មិនមានទិន្នន័យ)", "ប្រកាសខុស (ព្យួរទុក)"))</f>
        <v/>
      </c>
      <c r="L3872" s="418" t="inlineStr"/>
      <c r="M3872" s="418" t="inlineStr"/>
      <c r="N3872" s="455" t="n"/>
      <c r="O3872" s="455">
        <f>IF(W3872&lt;0,AI3872,I3872)</f>
        <v/>
      </c>
      <c r="P3872" s="455">
        <f>I3872-O3872</f>
        <v/>
      </c>
      <c r="Q3872" s="418" t="n"/>
      <c r="R3872" s="418" t="inlineStr">
        <is>
          <t>PL000821</t>
        </is>
      </c>
      <c r="S3872" s="418" t="inlineStr"/>
      <c r="T3872" s="418">
        <f>R3872=S3872</f>
        <v/>
      </c>
      <c r="U3872" s="418">
        <f>AND(MONTH(F3872)=MONTH(Y3872), YEAR(F3872)=YEAR(Y3872))</f>
        <v/>
      </c>
      <c r="V3872" s="418">
        <f>AND(AC3872&lt;&gt;"", 'Company information'!D$4&lt;&gt;"", RIGHT(SUBSTITUTE(AC3872,"-",""),9)=RIGHT(SUBSTITUTE('Company information'!D$4,"-",""),9))</f>
        <v/>
      </c>
      <c r="W3872" s="418">
        <f>AI3872-I3872</f>
        <v/>
      </c>
      <c r="X3872" s="455" t="n"/>
      <c r="Y3872" s="417" t="n"/>
      <c r="Z3872" s="418" t="n"/>
      <c r="AA3872" s="418" t="n"/>
      <c r="AB3872" s="418" t="n"/>
      <c r="AC3872" s="418" t="n"/>
      <c r="AD3872" s="418" t="n"/>
      <c r="AE3872" s="455" t="n"/>
      <c r="AF3872" s="455" t="n"/>
      <c r="AG3872" s="455" t="n"/>
      <c r="AH3872" s="455" t="n"/>
      <c r="AI3872" s="455" t="n"/>
      <c r="AJ3872" s="455" t="n"/>
      <c r="AK3872" s="455" t="n"/>
      <c r="AL3872" s="455" t="n"/>
      <c r="AM3872" s="455" t="n"/>
      <c r="AN3872" s="455" t="n"/>
      <c r="AO3872" s="455" t="n"/>
      <c r="AP3872" s="455" t="n"/>
      <c r="AQ3872" s="455" t="n"/>
      <c r="AR3872" s="418" t="n"/>
      <c r="AS3872" s="418" t="n"/>
      <c r="AT3872" s="418" t="n"/>
    </row>
    <row r="3873">
      <c r="A3873" s="417" t="n">
        <v>3864</v>
      </c>
      <c r="B3873" s="418" t="inlineStr">
        <is>
          <t>Waste collection service for Nov-2021</t>
        </is>
      </c>
      <c r="C3873" s="418" t="inlineStr">
        <is>
          <t>ហ្គោមី រីសាយឃល110</t>
        </is>
      </c>
      <c r="D3873" s="418" t="inlineStr">
        <is>
          <t>K010-901503890</t>
        </is>
      </c>
      <c r="E3873" s="418" t="inlineStr">
        <is>
          <t>GR-TIN21/11-014</t>
        </is>
      </c>
      <c r="F3873" s="419" t="n">
        <v>44526</v>
      </c>
      <c r="G3873" s="420" t="n">
        <v>16276</v>
      </c>
      <c r="H3873" s="418" t="n"/>
      <c r="I3873" s="455" t="n">
        <v>16276</v>
      </c>
      <c r="J3873" s="418">
        <f>IF(L3873&lt;&gt;"",L3873,K3873)</f>
        <v/>
      </c>
      <c r="K3873" s="418">
        <f>IF(AND(T3873=TRUE, U3873=TRUE, V3873=TRUE), IF(W3873&lt;-0.05, "អនុញ្ញាត (អ្នកផ្គត់ផ្គង់ប្រកាសខ្វះ)", "បានប្រកាស (អនុញ្ញាត)"), IF(AND(T3873=FALSE, U3873=FALSE, V3873=FALSE), "ព្យួរទុក (មិនមានទិន្នន័យ)", "ប្រកាសខុស (ព្យួរទុក)"))</f>
        <v/>
      </c>
      <c r="L3873" s="418" t="inlineStr"/>
      <c r="M3873" s="418" t="inlineStr"/>
      <c r="N3873" s="455" t="n"/>
      <c r="O3873" s="455">
        <f>IF(W3873&lt;0,AI3873,I3873)</f>
        <v/>
      </c>
      <c r="P3873" s="455">
        <f>I3873-O3873</f>
        <v/>
      </c>
      <c r="Q3873" s="418" t="n"/>
      <c r="R3873" s="418" t="inlineStr">
        <is>
          <t>GR-TIN21/11-014</t>
        </is>
      </c>
      <c r="S3873" s="418" t="inlineStr"/>
      <c r="T3873" s="418">
        <f>R3873=S3873</f>
        <v/>
      </c>
      <c r="U3873" s="418">
        <f>AND(MONTH(F3873)=MONTH(Y3873), YEAR(F3873)=YEAR(Y3873))</f>
        <v/>
      </c>
      <c r="V3873" s="418">
        <f>AND(AC3873&lt;&gt;"", 'Company information'!D$4&lt;&gt;"", RIGHT(SUBSTITUTE(AC3873,"-",""),9)=RIGHT(SUBSTITUTE('Company information'!D$4,"-",""),9))</f>
        <v/>
      </c>
      <c r="W3873" s="418">
        <f>AI3873-I3873</f>
        <v/>
      </c>
      <c r="X3873" s="455" t="n"/>
      <c r="Y3873" s="417" t="n"/>
      <c r="Z3873" s="418" t="n"/>
      <c r="AA3873" s="418" t="n"/>
      <c r="AB3873" s="418" t="n"/>
      <c r="AC3873" s="418" t="n"/>
      <c r="AD3873" s="418" t="n"/>
      <c r="AE3873" s="455" t="n"/>
      <c r="AF3873" s="455" t="n"/>
      <c r="AG3873" s="455" t="n"/>
      <c r="AH3873" s="455" t="n"/>
      <c r="AI3873" s="455" t="n"/>
      <c r="AJ3873" s="455" t="n"/>
      <c r="AK3873" s="455" t="n"/>
      <c r="AL3873" s="455" t="n"/>
      <c r="AM3873" s="455" t="n"/>
      <c r="AN3873" s="455" t="n"/>
      <c r="AO3873" s="455" t="n"/>
      <c r="AP3873" s="455" t="n"/>
      <c r="AQ3873" s="455" t="n"/>
      <c r="AR3873" s="418" t="n"/>
      <c r="AS3873" s="418" t="n"/>
      <c r="AT3873" s="418" t="n"/>
    </row>
    <row r="3874">
      <c r="A3874" s="417" t="n">
        <v>3865</v>
      </c>
      <c r="B3874" s="418" t="inlineStr">
        <is>
          <t>Tax Aduit assisted service</t>
        </is>
      </c>
      <c r="C3874" s="418" t="inlineStr">
        <is>
          <t>យីងកឺ ខេម ថេក អ៊ែតវ៉ាយហ្សឺរី ឯ.ក</t>
        </is>
      </c>
      <c r="D3874" s="418" t="inlineStr">
        <is>
          <t>K003-902005313</t>
        </is>
      </c>
      <c r="E3874" s="418" t="inlineStr">
        <is>
          <t>YKT21-173</t>
        </is>
      </c>
      <c r="F3874" s="419" t="n">
        <v>44297</v>
      </c>
      <c r="G3874" s="420" t="n">
        <v>610500</v>
      </c>
      <c r="H3874" s="418" t="n"/>
      <c r="I3874" s="455" t="n">
        <v>610500</v>
      </c>
      <c r="J3874" s="418">
        <f>IF(L3874&lt;&gt;"",L3874,K3874)</f>
        <v/>
      </c>
      <c r="K3874" s="418">
        <f>IF(AND(T3874=TRUE, U3874=TRUE, V3874=TRUE), IF(W3874&lt;-0.05, "អនុញ្ញាត (អ្នកផ្គត់ផ្គង់ប្រកាសខ្វះ)", "បានប្រកាស (អនុញ្ញាត)"), IF(AND(T3874=FALSE, U3874=FALSE, V3874=FALSE), "ព្យួរទុក (មិនមានទិន្នន័យ)", "ប្រកាសខុស (ព្យួរទុក)"))</f>
        <v/>
      </c>
      <c r="L3874" s="418" t="inlineStr"/>
      <c r="M3874" s="418" t="inlineStr"/>
      <c r="N3874" s="455" t="n"/>
      <c r="O3874" s="455">
        <f>IF(W3874&lt;0,AI3874,I3874)</f>
        <v/>
      </c>
      <c r="P3874" s="455">
        <f>I3874-O3874</f>
        <v/>
      </c>
      <c r="Q3874" s="418" t="n"/>
      <c r="R3874" s="418" t="inlineStr">
        <is>
          <t>YKT21-173</t>
        </is>
      </c>
      <c r="S3874" s="418" t="inlineStr"/>
      <c r="T3874" s="418">
        <f>R3874=S3874</f>
        <v/>
      </c>
      <c r="U3874" s="418">
        <f>AND(MONTH(F3874)=MONTH(Y3874), YEAR(F3874)=YEAR(Y3874))</f>
        <v/>
      </c>
      <c r="V3874" s="418">
        <f>AND(AC3874&lt;&gt;"", 'Company information'!D$4&lt;&gt;"", RIGHT(SUBSTITUTE(AC3874,"-",""),9)=RIGHT(SUBSTITUTE('Company information'!D$4,"-",""),9))</f>
        <v/>
      </c>
      <c r="W3874" s="418">
        <f>AI3874-I3874</f>
        <v/>
      </c>
      <c r="X3874" s="455" t="n"/>
      <c r="Y3874" s="417" t="n"/>
      <c r="Z3874" s="418" t="n"/>
      <c r="AA3874" s="418" t="n"/>
      <c r="AB3874" s="418" t="n"/>
      <c r="AC3874" s="418" t="n"/>
      <c r="AD3874" s="418" t="n"/>
      <c r="AE3874" s="455" t="n"/>
      <c r="AF3874" s="455" t="n"/>
      <c r="AG3874" s="455" t="n"/>
      <c r="AH3874" s="455" t="n"/>
      <c r="AI3874" s="455" t="n"/>
      <c r="AJ3874" s="455" t="n"/>
      <c r="AK3874" s="455" t="n"/>
      <c r="AL3874" s="455" t="n"/>
      <c r="AM3874" s="455" t="n"/>
      <c r="AN3874" s="455" t="n"/>
      <c r="AO3874" s="455" t="n"/>
      <c r="AP3874" s="455" t="n"/>
      <c r="AQ3874" s="455" t="n"/>
      <c r="AR3874" s="418" t="n"/>
      <c r="AS3874" s="418" t="n"/>
      <c r="AT3874" s="418" t="n"/>
    </row>
    <row r="3875">
      <c r="A3875" s="417" t="n">
        <v>3866</v>
      </c>
      <c r="B3875" s="418" t="inlineStr">
        <is>
          <t>Express fee</t>
        </is>
      </c>
      <c r="C3875" s="418" t="inlineStr">
        <is>
          <t>ឌី អេច អិល អិចប្រេស (ខេមបូឌា)</t>
        </is>
      </c>
      <c r="D3875" s="418" t="inlineStr">
        <is>
          <t>L001-100045197</t>
        </is>
      </c>
      <c r="E3875" s="418" t="inlineStr">
        <is>
          <t>PNHIR00123703</t>
        </is>
      </c>
      <c r="F3875" s="419" t="n">
        <v>44522</v>
      </c>
      <c r="G3875" s="420" t="n">
        <v>1903</v>
      </c>
      <c r="H3875" s="418" t="n"/>
      <c r="I3875" s="455" t="n">
        <v>1903</v>
      </c>
      <c r="J3875" s="418">
        <f>IF(L3875&lt;&gt;"",L3875,K3875)</f>
        <v/>
      </c>
      <c r="K3875" s="418">
        <f>IF(AND(T3875=TRUE, U3875=TRUE, V3875=TRUE), IF(W3875&lt;-0.05, "អនុញ្ញាត (អ្នកផ្គត់ផ្គង់ប្រកាសខ្វះ)", "បានប្រកាស (អនុញ្ញាត)"), IF(AND(T3875=FALSE, U3875=FALSE, V3875=FALSE), "ព្យួរទុក (មិនមានទិន្នន័យ)", "ប្រកាសខុស (ព្យួរទុក)"))</f>
        <v/>
      </c>
      <c r="L3875" s="418" t="inlineStr"/>
      <c r="M3875" s="418" t="inlineStr"/>
      <c r="N3875" s="455" t="n"/>
      <c r="O3875" s="455">
        <f>IF(W3875&lt;0,AI3875,I3875)</f>
        <v/>
      </c>
      <c r="P3875" s="455">
        <f>I3875-O3875</f>
        <v/>
      </c>
      <c r="Q3875" s="418" t="n"/>
      <c r="R3875" s="418" t="inlineStr">
        <is>
          <t>PNHIR00123703</t>
        </is>
      </c>
      <c r="S3875" s="418" t="inlineStr"/>
      <c r="T3875" s="418">
        <f>R3875=S3875</f>
        <v/>
      </c>
      <c r="U3875" s="418">
        <f>AND(MONTH(F3875)=MONTH(Y3875), YEAR(F3875)=YEAR(Y3875))</f>
        <v/>
      </c>
      <c r="V3875" s="418">
        <f>AND(AC3875&lt;&gt;"", 'Company information'!D$4&lt;&gt;"", RIGHT(SUBSTITUTE(AC3875,"-",""),9)=RIGHT(SUBSTITUTE('Company information'!D$4,"-",""),9))</f>
        <v/>
      </c>
      <c r="W3875" s="418">
        <f>AI3875-I3875</f>
        <v/>
      </c>
      <c r="X3875" s="455" t="n"/>
      <c r="Y3875" s="417" t="n"/>
      <c r="Z3875" s="418" t="n"/>
      <c r="AA3875" s="418" t="n"/>
      <c r="AB3875" s="418" t="n"/>
      <c r="AC3875" s="418" t="n"/>
      <c r="AD3875" s="418" t="n"/>
      <c r="AE3875" s="455" t="n"/>
      <c r="AF3875" s="455" t="n"/>
      <c r="AG3875" s="455" t="n"/>
      <c r="AH3875" s="455" t="n"/>
      <c r="AI3875" s="455" t="n"/>
      <c r="AJ3875" s="455" t="n"/>
      <c r="AK3875" s="455" t="n"/>
      <c r="AL3875" s="455" t="n"/>
      <c r="AM3875" s="455" t="n"/>
      <c r="AN3875" s="455" t="n"/>
      <c r="AO3875" s="455" t="n"/>
      <c r="AP3875" s="455" t="n"/>
      <c r="AQ3875" s="455" t="n"/>
      <c r="AR3875" s="418" t="n"/>
      <c r="AS3875" s="418" t="n"/>
      <c r="AT3875" s="418" t="n"/>
    </row>
    <row r="3876">
      <c r="A3876" s="417" t="n">
        <v>3867</v>
      </c>
      <c r="B3876" s="418" t="inlineStr">
        <is>
          <t>Express fee</t>
        </is>
      </c>
      <c r="C3876" s="418" t="inlineStr">
        <is>
          <t>ឌី អេច អិល អិចប្រេស (ខេមបូឌា)</t>
        </is>
      </c>
      <c r="D3876" s="418" t="inlineStr">
        <is>
          <t>L001-100045197</t>
        </is>
      </c>
      <c r="E3876" s="418" t="inlineStr">
        <is>
          <t>PNHR000399392</t>
        </is>
      </c>
      <c r="F3876" s="419" t="n">
        <v>44207</v>
      </c>
      <c r="G3876" s="420" t="n">
        <v>46291</v>
      </c>
      <c r="H3876" s="418" t="n"/>
      <c r="I3876" s="455" t="n">
        <v>46291</v>
      </c>
      <c r="J3876" s="418">
        <f>IF(L3876&lt;&gt;"",L3876,K3876)</f>
        <v/>
      </c>
      <c r="K3876" s="418">
        <f>IF(AND(T3876=TRUE, U3876=TRUE, V3876=TRUE), IF(W3876&lt;-0.05, "អនុញ្ញាត (អ្នកផ្គត់ផ្គង់ប្រកាសខ្វះ)", "បានប្រកាស (អនុញ្ញាត)"), IF(AND(T3876=FALSE, U3876=FALSE, V3876=FALSE), "ព្យួរទុក (មិនមានទិន្នន័យ)", "ប្រកាសខុស (ព្យួរទុក)"))</f>
        <v/>
      </c>
      <c r="L3876" s="418" t="inlineStr"/>
      <c r="M3876" s="418" t="inlineStr"/>
      <c r="N3876" s="455" t="n"/>
      <c r="O3876" s="455">
        <f>IF(W3876&lt;0,AI3876,I3876)</f>
        <v/>
      </c>
      <c r="P3876" s="455">
        <f>I3876-O3876</f>
        <v/>
      </c>
      <c r="Q3876" s="418" t="n"/>
      <c r="R3876" s="418" t="inlineStr">
        <is>
          <t>PNHR000399392</t>
        </is>
      </c>
      <c r="S3876" s="418" t="inlineStr"/>
      <c r="T3876" s="418">
        <f>R3876=S3876</f>
        <v/>
      </c>
      <c r="U3876" s="418">
        <f>AND(MONTH(F3876)=MONTH(Y3876), YEAR(F3876)=YEAR(Y3876))</f>
        <v/>
      </c>
      <c r="V3876" s="418">
        <f>AND(AC3876&lt;&gt;"", 'Company information'!D$4&lt;&gt;"", RIGHT(SUBSTITUTE(AC3876,"-",""),9)=RIGHT(SUBSTITUTE('Company information'!D$4,"-",""),9))</f>
        <v/>
      </c>
      <c r="W3876" s="418">
        <f>AI3876-I3876</f>
        <v/>
      </c>
      <c r="X3876" s="455" t="n"/>
      <c r="Y3876" s="417" t="n"/>
      <c r="Z3876" s="418" t="n"/>
      <c r="AA3876" s="418" t="n"/>
      <c r="AB3876" s="418" t="n"/>
      <c r="AC3876" s="418" t="n"/>
      <c r="AD3876" s="418" t="n"/>
      <c r="AE3876" s="455" t="n"/>
      <c r="AF3876" s="455" t="n"/>
      <c r="AG3876" s="455" t="n"/>
      <c r="AH3876" s="455" t="n"/>
      <c r="AI3876" s="455" t="n"/>
      <c r="AJ3876" s="455" t="n"/>
      <c r="AK3876" s="455" t="n"/>
      <c r="AL3876" s="455" t="n"/>
      <c r="AM3876" s="455" t="n"/>
      <c r="AN3876" s="455" t="n"/>
      <c r="AO3876" s="455" t="n"/>
      <c r="AP3876" s="455" t="n"/>
      <c r="AQ3876" s="455" t="n"/>
      <c r="AR3876" s="418" t="n"/>
      <c r="AS3876" s="418" t="n"/>
      <c r="AT3876" s="418" t="n"/>
    </row>
    <row r="3877">
      <c r="A3877" s="417" t="n">
        <v>3868</v>
      </c>
      <c r="B3877" s="418" t="inlineStr">
        <is>
          <t>Express fee</t>
        </is>
      </c>
      <c r="C3877" s="418" t="inlineStr">
        <is>
          <t>ឌី អេច អិល អិចប្រេស (ខេមបូឌា)</t>
        </is>
      </c>
      <c r="D3877" s="418" t="inlineStr">
        <is>
          <t>L001-100045197</t>
        </is>
      </c>
      <c r="E3877" s="418" t="inlineStr">
        <is>
          <t>PNHIR00121572</t>
        </is>
      </c>
      <c r="F3877" s="419" t="n">
        <v>44207</v>
      </c>
      <c r="G3877" s="420" t="n">
        <v>3168</v>
      </c>
      <c r="H3877" s="418" t="n"/>
      <c r="I3877" s="455" t="n">
        <v>3168</v>
      </c>
      <c r="J3877" s="418">
        <f>IF(L3877&lt;&gt;"",L3877,K3877)</f>
        <v/>
      </c>
      <c r="K3877" s="418">
        <f>IF(AND(T3877=TRUE, U3877=TRUE, V3877=TRUE), IF(W3877&lt;-0.05, "អនុញ្ញាត (អ្នកផ្គត់ផ្គង់ប្រកាសខ្វះ)", "បានប្រកាស (អនុញ្ញាត)"), IF(AND(T3877=FALSE, U3877=FALSE, V3877=FALSE), "ព្យួរទុក (មិនមានទិន្នន័យ)", "ប្រកាសខុស (ព្យួរទុក)"))</f>
        <v/>
      </c>
      <c r="L3877" s="418" t="inlineStr"/>
      <c r="M3877" s="418" t="inlineStr"/>
      <c r="N3877" s="455" t="n"/>
      <c r="O3877" s="455">
        <f>IF(W3877&lt;0,AI3877,I3877)</f>
        <v/>
      </c>
      <c r="P3877" s="455">
        <f>I3877-O3877</f>
        <v/>
      </c>
      <c r="Q3877" s="418" t="n"/>
      <c r="R3877" s="418" t="inlineStr">
        <is>
          <t>PNHIR00121572</t>
        </is>
      </c>
      <c r="S3877" s="418" t="inlineStr"/>
      <c r="T3877" s="418">
        <f>R3877=S3877</f>
        <v/>
      </c>
      <c r="U3877" s="418">
        <f>AND(MONTH(F3877)=MONTH(Y3877), YEAR(F3877)=YEAR(Y3877))</f>
        <v/>
      </c>
      <c r="V3877" s="418">
        <f>AND(AC3877&lt;&gt;"", 'Company information'!D$4&lt;&gt;"", RIGHT(SUBSTITUTE(AC3877,"-",""),9)=RIGHT(SUBSTITUTE('Company information'!D$4,"-",""),9))</f>
        <v/>
      </c>
      <c r="W3877" s="418">
        <f>AI3877-I3877</f>
        <v/>
      </c>
      <c r="X3877" s="455" t="n"/>
      <c r="Y3877" s="417" t="n"/>
      <c r="Z3877" s="418" t="n"/>
      <c r="AA3877" s="418" t="n"/>
      <c r="AB3877" s="418" t="n"/>
      <c r="AC3877" s="418" t="n"/>
      <c r="AD3877" s="418" t="n"/>
      <c r="AE3877" s="455" t="n"/>
      <c r="AF3877" s="455" t="n"/>
      <c r="AG3877" s="455" t="n"/>
      <c r="AH3877" s="455" t="n"/>
      <c r="AI3877" s="455" t="n"/>
      <c r="AJ3877" s="455" t="n"/>
      <c r="AK3877" s="455" t="n"/>
      <c r="AL3877" s="455" t="n"/>
      <c r="AM3877" s="455" t="n"/>
      <c r="AN3877" s="455" t="n"/>
      <c r="AO3877" s="455" t="n"/>
      <c r="AP3877" s="455" t="n"/>
      <c r="AQ3877" s="455" t="n"/>
      <c r="AR3877" s="418" t="n"/>
      <c r="AS3877" s="418" t="n"/>
      <c r="AT3877" s="418" t="n"/>
    </row>
    <row r="3878">
      <c r="A3878" s="417" t="n">
        <v>3869</v>
      </c>
      <c r="B3878" s="418" t="inlineStr">
        <is>
          <t>Rental copy machine</t>
        </is>
      </c>
      <c r="C3878" s="418" t="inlineStr">
        <is>
          <t>អិនធីអិល តិចណូឡូជី</t>
        </is>
      </c>
      <c r="D3878" s="418" t="inlineStr">
        <is>
          <t>K005-901900283</t>
        </is>
      </c>
      <c r="E3878" s="418" t="inlineStr">
        <is>
          <t>21-003104</t>
        </is>
      </c>
      <c r="F3878" s="419" t="n">
        <v>44527</v>
      </c>
      <c r="G3878" s="420" t="n">
        <v>38622</v>
      </c>
      <c r="H3878" s="418" t="n"/>
      <c r="I3878" s="455" t="n">
        <v>38622</v>
      </c>
      <c r="J3878" s="418">
        <f>IF(L3878&lt;&gt;"",L3878,K3878)</f>
        <v/>
      </c>
      <c r="K3878" s="418">
        <f>IF(AND(T3878=TRUE, U3878=TRUE, V3878=TRUE), IF(W3878&lt;-0.05, "អនុញ្ញាត (អ្នកផ្គត់ផ្គង់ប្រកាសខ្វះ)", "បានប្រកាស (អនុញ្ញាត)"), IF(AND(T3878=FALSE, U3878=FALSE, V3878=FALSE), "ព្យួរទុក (មិនមានទិន្នន័យ)", "ប្រកាសខុស (ព្យួរទុក)"))</f>
        <v/>
      </c>
      <c r="L3878" s="418" t="inlineStr"/>
      <c r="M3878" s="418" t="inlineStr"/>
      <c r="N3878" s="455" t="n"/>
      <c r="O3878" s="455">
        <f>IF(W3878&lt;0,AI3878,I3878)</f>
        <v/>
      </c>
      <c r="P3878" s="455">
        <f>I3878-O3878</f>
        <v/>
      </c>
      <c r="Q3878" s="418" t="n"/>
      <c r="R3878" s="418" t="inlineStr">
        <is>
          <t>21-003104</t>
        </is>
      </c>
      <c r="S3878" s="418" t="inlineStr"/>
      <c r="T3878" s="418">
        <f>R3878=S3878</f>
        <v/>
      </c>
      <c r="U3878" s="418">
        <f>AND(MONTH(F3878)=MONTH(Y3878), YEAR(F3878)=YEAR(Y3878))</f>
        <v/>
      </c>
      <c r="V3878" s="418">
        <f>AND(AC3878&lt;&gt;"", 'Company information'!D$4&lt;&gt;"", RIGHT(SUBSTITUTE(AC3878,"-",""),9)=RIGHT(SUBSTITUTE('Company information'!D$4,"-",""),9))</f>
        <v/>
      </c>
      <c r="W3878" s="418">
        <f>AI3878-I3878</f>
        <v/>
      </c>
      <c r="X3878" s="455" t="n"/>
      <c r="Y3878" s="417" t="n"/>
      <c r="Z3878" s="418" t="n"/>
      <c r="AA3878" s="418" t="n"/>
      <c r="AB3878" s="418" t="n"/>
      <c r="AC3878" s="418" t="n"/>
      <c r="AD3878" s="418" t="n"/>
      <c r="AE3878" s="455" t="n"/>
      <c r="AF3878" s="455" t="n"/>
      <c r="AG3878" s="455" t="n"/>
      <c r="AH3878" s="455" t="n"/>
      <c r="AI3878" s="455" t="n"/>
      <c r="AJ3878" s="455" t="n"/>
      <c r="AK3878" s="455" t="n"/>
      <c r="AL3878" s="455" t="n"/>
      <c r="AM3878" s="455" t="n"/>
      <c r="AN3878" s="455" t="n"/>
      <c r="AO3878" s="455" t="n"/>
      <c r="AP3878" s="455" t="n"/>
      <c r="AQ3878" s="455" t="n"/>
      <c r="AR3878" s="418" t="n"/>
      <c r="AS3878" s="418" t="n"/>
      <c r="AT3878" s="418" t="n"/>
    </row>
    <row r="3879">
      <c r="A3879" s="417" t="n">
        <v>3870</v>
      </c>
      <c r="B3879" s="418" t="inlineStr">
        <is>
          <t>Express fee</t>
        </is>
      </c>
      <c r="C3879" s="418" t="inlineStr">
        <is>
          <t>សូស៊ីយេតេ កុងសេស្យូនែរ ដឺ ឡាអេរ៉ូព័រ</t>
        </is>
      </c>
      <c r="D3879" s="418" t="inlineStr">
        <is>
          <t>L001-100047300</t>
        </is>
      </c>
      <c r="E3879" s="418" t="inlineStr">
        <is>
          <t>2100-068760</t>
        </is>
      </c>
      <c r="F3879" s="419" t="n">
        <v>44516</v>
      </c>
      <c r="G3879" s="420" t="n">
        <v>4231</v>
      </c>
      <c r="H3879" s="418" t="n"/>
      <c r="I3879" s="455" t="n">
        <v>4231</v>
      </c>
      <c r="J3879" s="418">
        <f>IF(L3879&lt;&gt;"",L3879,K3879)</f>
        <v/>
      </c>
      <c r="K3879" s="418">
        <f>IF(AND(T3879=TRUE, U3879=TRUE, V3879=TRUE), IF(W3879&lt;-0.05, "អនុញ្ញាត (អ្នកផ្គត់ផ្គង់ប្រកាសខ្វះ)", "បានប្រកាស (អនុញ្ញាត)"), IF(AND(T3879=FALSE, U3879=FALSE, V3879=FALSE), "ព្យួរទុក (មិនមានទិន្នន័យ)", "ប្រកាសខុស (ព្យួរទុក)"))</f>
        <v/>
      </c>
      <c r="L3879" s="418" t="inlineStr"/>
      <c r="M3879" s="418" t="inlineStr"/>
      <c r="N3879" s="455" t="n"/>
      <c r="O3879" s="455">
        <f>IF(W3879&lt;0,AI3879,I3879)</f>
        <v/>
      </c>
      <c r="P3879" s="455">
        <f>I3879-O3879</f>
        <v/>
      </c>
      <c r="Q3879" s="418" t="n"/>
      <c r="R3879" s="418" t="inlineStr">
        <is>
          <t>2100-068760</t>
        </is>
      </c>
      <c r="S3879" s="418" t="inlineStr"/>
      <c r="T3879" s="418">
        <f>R3879=S3879</f>
        <v/>
      </c>
      <c r="U3879" s="418">
        <f>AND(MONTH(F3879)=MONTH(Y3879), YEAR(F3879)=YEAR(Y3879))</f>
        <v/>
      </c>
      <c r="V3879" s="418">
        <f>AND(AC3879&lt;&gt;"", 'Company information'!D$4&lt;&gt;"", RIGHT(SUBSTITUTE(AC3879,"-",""),9)=RIGHT(SUBSTITUTE('Company information'!D$4,"-",""),9))</f>
        <v/>
      </c>
      <c r="W3879" s="418">
        <f>AI3879-I3879</f>
        <v/>
      </c>
      <c r="X3879" s="455" t="n"/>
      <c r="Y3879" s="417" t="n"/>
      <c r="Z3879" s="418" t="n"/>
      <c r="AA3879" s="418" t="n"/>
      <c r="AB3879" s="418" t="n"/>
      <c r="AC3879" s="418" t="n"/>
      <c r="AD3879" s="418" t="n"/>
      <c r="AE3879" s="455" t="n"/>
      <c r="AF3879" s="455" t="n"/>
      <c r="AG3879" s="455" t="n"/>
      <c r="AH3879" s="455" t="n"/>
      <c r="AI3879" s="455" t="n"/>
      <c r="AJ3879" s="455" t="n"/>
      <c r="AK3879" s="455" t="n"/>
      <c r="AL3879" s="455" t="n"/>
      <c r="AM3879" s="455" t="n"/>
      <c r="AN3879" s="455" t="n"/>
      <c r="AO3879" s="455" t="n"/>
      <c r="AP3879" s="455" t="n"/>
      <c r="AQ3879" s="455" t="n"/>
      <c r="AR3879" s="418" t="n"/>
      <c r="AS3879" s="418" t="n"/>
      <c r="AT3879" s="418" t="n"/>
    </row>
    <row r="3880">
      <c r="A3880" s="417" t="n">
        <v>3871</v>
      </c>
      <c r="B3880" s="418" t="inlineStr">
        <is>
          <t>Lift-On &amp; Lift-Off</t>
        </is>
      </c>
      <c r="C3880" s="418" t="inlineStr">
        <is>
          <t>កំពង់ផែស្វយ័តក្រុងព្រះសីហនុ</t>
        </is>
      </c>
      <c r="D3880" s="418" t="inlineStr">
        <is>
          <t>L001-100044638</t>
        </is>
      </c>
      <c r="E3880" s="418" t="inlineStr">
        <is>
          <t>191525</t>
        </is>
      </c>
      <c r="F3880" s="419" t="n">
        <v>44522</v>
      </c>
      <c r="G3880" s="420" t="n">
        <v>70766</v>
      </c>
      <c r="H3880" s="418" t="n"/>
      <c r="I3880" s="455" t="n">
        <v>70766</v>
      </c>
      <c r="J3880" s="418">
        <f>IF(L3880&lt;&gt;"",L3880,K3880)</f>
        <v/>
      </c>
      <c r="K3880" s="418">
        <f>IF(AND(T3880=TRUE, U3880=TRUE, V3880=TRUE), IF(W3880&lt;-0.05, "អនុញ្ញាត (អ្នកផ្គត់ផ្គង់ប្រកាសខ្វះ)", "បានប្រកាស (អនុញ្ញាត)"), IF(AND(T3880=FALSE, U3880=FALSE, V3880=FALSE), "ព្យួរទុក (មិនមានទិន្នន័យ)", "ប្រកាសខុស (ព្យួរទុក)"))</f>
        <v/>
      </c>
      <c r="L3880" s="418" t="inlineStr"/>
      <c r="M3880" s="418" t="inlineStr"/>
      <c r="N3880" s="455" t="n"/>
      <c r="O3880" s="455">
        <f>IF(W3880&lt;0,AI3880,I3880)</f>
        <v/>
      </c>
      <c r="P3880" s="455">
        <f>I3880-O3880</f>
        <v/>
      </c>
      <c r="Q3880" s="418" t="n"/>
      <c r="R3880" s="418" t="inlineStr">
        <is>
          <t>191525</t>
        </is>
      </c>
      <c r="S3880" s="418" t="inlineStr"/>
      <c r="T3880" s="418">
        <f>R3880=S3880</f>
        <v/>
      </c>
      <c r="U3880" s="418">
        <f>AND(MONTH(F3880)=MONTH(Y3880), YEAR(F3880)=YEAR(Y3880))</f>
        <v/>
      </c>
      <c r="V3880" s="418">
        <f>AND(AC3880&lt;&gt;"", 'Company information'!D$4&lt;&gt;"", RIGHT(SUBSTITUTE(AC3880,"-",""),9)=RIGHT(SUBSTITUTE('Company information'!D$4,"-",""),9))</f>
        <v/>
      </c>
      <c r="W3880" s="418">
        <f>AI3880-I3880</f>
        <v/>
      </c>
      <c r="X3880" s="455" t="n"/>
      <c r="Y3880" s="417" t="n"/>
      <c r="Z3880" s="418" t="n"/>
      <c r="AA3880" s="418" t="n"/>
      <c r="AB3880" s="418" t="n"/>
      <c r="AC3880" s="418" t="n"/>
      <c r="AD3880" s="418" t="n"/>
      <c r="AE3880" s="455" t="n"/>
      <c r="AF3880" s="455" t="n"/>
      <c r="AG3880" s="455" t="n"/>
      <c r="AH3880" s="455" t="n"/>
      <c r="AI3880" s="455" t="n"/>
      <c r="AJ3880" s="455" t="n"/>
      <c r="AK3880" s="455" t="n"/>
      <c r="AL3880" s="455" t="n"/>
      <c r="AM3880" s="455" t="n"/>
      <c r="AN3880" s="455" t="n"/>
      <c r="AO3880" s="455" t="n"/>
      <c r="AP3880" s="455" t="n"/>
      <c r="AQ3880" s="455" t="n"/>
      <c r="AR3880" s="418" t="n"/>
      <c r="AS3880" s="418" t="n"/>
      <c r="AT3880" s="418" t="n"/>
    </row>
    <row r="3881">
      <c r="A3881" s="417" t="n">
        <v>3872</v>
      </c>
      <c r="B3881" s="418" t="inlineStr">
        <is>
          <t>Express fee</t>
        </is>
      </c>
      <c r="C3881" s="418" t="inlineStr">
        <is>
          <t>សូស៊ីយេតេ កុងសេស្យូនែរ ដឺ ឡាអេរ៉ូព័រ</t>
        </is>
      </c>
      <c r="D3881" s="418" t="inlineStr">
        <is>
          <t>L001-100047300</t>
        </is>
      </c>
      <c r="E3881" s="418" t="inlineStr">
        <is>
          <t>2100-065948</t>
        </is>
      </c>
      <c r="F3881" s="419" t="n">
        <v>44327</v>
      </c>
      <c r="G3881" s="420" t="n">
        <v>3420</v>
      </c>
      <c r="H3881" s="418" t="n"/>
      <c r="I3881" s="455" t="n">
        <v>3420</v>
      </c>
      <c r="J3881" s="418">
        <f>IF(L3881&lt;&gt;"",L3881,K3881)</f>
        <v/>
      </c>
      <c r="K3881" s="418">
        <f>IF(AND(T3881=TRUE, U3881=TRUE, V3881=TRUE), IF(W3881&lt;-0.05, "អនុញ្ញាត (អ្នកផ្គត់ផ្គង់ប្រកាសខ្វះ)", "បានប្រកាស (អនុញ្ញាត)"), IF(AND(T3881=FALSE, U3881=FALSE, V3881=FALSE), "ព្យួរទុក (មិនមានទិន្នន័យ)", "ប្រកាសខុស (ព្យួរទុក)"))</f>
        <v/>
      </c>
      <c r="L3881" s="418" t="inlineStr"/>
      <c r="M3881" s="418" t="inlineStr"/>
      <c r="N3881" s="455" t="n"/>
      <c r="O3881" s="455">
        <f>IF(W3881&lt;0,AI3881,I3881)</f>
        <v/>
      </c>
      <c r="P3881" s="455">
        <f>I3881-O3881</f>
        <v/>
      </c>
      <c r="Q3881" s="418" t="n"/>
      <c r="R3881" s="418" t="inlineStr">
        <is>
          <t>2100-065948</t>
        </is>
      </c>
      <c r="S3881" s="418" t="inlineStr"/>
      <c r="T3881" s="418">
        <f>R3881=S3881</f>
        <v/>
      </c>
      <c r="U3881" s="418">
        <f>AND(MONTH(F3881)=MONTH(Y3881), YEAR(F3881)=YEAR(Y3881))</f>
        <v/>
      </c>
      <c r="V3881" s="418">
        <f>AND(AC3881&lt;&gt;"", 'Company information'!D$4&lt;&gt;"", RIGHT(SUBSTITUTE(AC3881,"-",""),9)=RIGHT(SUBSTITUTE('Company information'!D$4,"-",""),9))</f>
        <v/>
      </c>
      <c r="W3881" s="418">
        <f>AI3881-I3881</f>
        <v/>
      </c>
      <c r="X3881" s="455" t="n"/>
      <c r="Y3881" s="417" t="n"/>
      <c r="Z3881" s="418" t="n"/>
      <c r="AA3881" s="418" t="n"/>
      <c r="AB3881" s="418" t="n"/>
      <c r="AC3881" s="418" t="n"/>
      <c r="AD3881" s="418" t="n"/>
      <c r="AE3881" s="455" t="n"/>
      <c r="AF3881" s="455" t="n"/>
      <c r="AG3881" s="455" t="n"/>
      <c r="AH3881" s="455" t="n"/>
      <c r="AI3881" s="455" t="n"/>
      <c r="AJ3881" s="455" t="n"/>
      <c r="AK3881" s="455" t="n"/>
      <c r="AL3881" s="455" t="n"/>
      <c r="AM3881" s="455" t="n"/>
      <c r="AN3881" s="455" t="n"/>
      <c r="AO3881" s="455" t="n"/>
      <c r="AP3881" s="455" t="n"/>
      <c r="AQ3881" s="455" t="n"/>
      <c r="AR3881" s="418" t="n"/>
      <c r="AS3881" s="418" t="n"/>
      <c r="AT3881" s="418" t="n"/>
    </row>
    <row r="3882">
      <c r="A3882" s="417" t="n">
        <v>3873</v>
      </c>
      <c r="B3882" s="418" t="inlineStr">
        <is>
          <t>Lift-On &amp; Lift-Off</t>
        </is>
      </c>
      <c r="C3882" s="418" t="inlineStr">
        <is>
          <t>កំពង់ផែស្វយ័តក្រុងព្រះសីហនុ</t>
        </is>
      </c>
      <c r="D3882" s="418" t="inlineStr">
        <is>
          <t>L001-100044638</t>
        </is>
      </c>
      <c r="E3882" s="418" t="inlineStr">
        <is>
          <t>188196</t>
        </is>
      </c>
      <c r="F3882" s="419" t="n">
        <v>44515</v>
      </c>
      <c r="G3882" s="420" t="n">
        <v>35392</v>
      </c>
      <c r="H3882" s="418" t="n"/>
      <c r="I3882" s="455" t="n">
        <v>35392</v>
      </c>
      <c r="J3882" s="418">
        <f>IF(L3882&lt;&gt;"",L3882,K3882)</f>
        <v/>
      </c>
      <c r="K3882" s="418">
        <f>IF(AND(T3882=TRUE, U3882=TRUE, V3882=TRUE), IF(W3882&lt;-0.05, "អនុញ្ញាត (អ្នកផ្គត់ផ្គង់ប្រកាសខ្វះ)", "បានប្រកាស (អនុញ្ញាត)"), IF(AND(T3882=FALSE, U3882=FALSE, V3882=FALSE), "ព្យួរទុក (មិនមានទិន្នន័យ)", "ប្រកាសខុស (ព្យួរទុក)"))</f>
        <v/>
      </c>
      <c r="L3882" s="418" t="inlineStr"/>
      <c r="M3882" s="418" t="inlineStr"/>
      <c r="N3882" s="455" t="n"/>
      <c r="O3882" s="455">
        <f>IF(W3882&lt;0,AI3882,I3882)</f>
        <v/>
      </c>
      <c r="P3882" s="455">
        <f>I3882-O3882</f>
        <v/>
      </c>
      <c r="Q3882" s="418" t="n"/>
      <c r="R3882" s="418" t="inlineStr">
        <is>
          <t>188196</t>
        </is>
      </c>
      <c r="S3882" s="418" t="inlineStr"/>
      <c r="T3882" s="418">
        <f>R3882=S3882</f>
        <v/>
      </c>
      <c r="U3882" s="418">
        <f>AND(MONTH(F3882)=MONTH(Y3882), YEAR(F3882)=YEAR(Y3882))</f>
        <v/>
      </c>
      <c r="V3882" s="418">
        <f>AND(AC3882&lt;&gt;"", 'Company information'!D$4&lt;&gt;"", RIGHT(SUBSTITUTE(AC3882,"-",""),9)=RIGHT(SUBSTITUTE('Company information'!D$4,"-",""),9))</f>
        <v/>
      </c>
      <c r="W3882" s="418">
        <f>AI3882-I3882</f>
        <v/>
      </c>
      <c r="X3882" s="455" t="n"/>
      <c r="Y3882" s="417" t="n"/>
      <c r="Z3882" s="418" t="n"/>
      <c r="AA3882" s="418" t="n"/>
      <c r="AB3882" s="418" t="n"/>
      <c r="AC3882" s="418" t="n"/>
      <c r="AD3882" s="418" t="n"/>
      <c r="AE3882" s="455" t="n"/>
      <c r="AF3882" s="455" t="n"/>
      <c r="AG3882" s="455" t="n"/>
      <c r="AH3882" s="455" t="n"/>
      <c r="AI3882" s="455" t="n"/>
      <c r="AJ3882" s="455" t="n"/>
      <c r="AK3882" s="455" t="n"/>
      <c r="AL3882" s="455" t="n"/>
      <c r="AM3882" s="455" t="n"/>
      <c r="AN3882" s="455" t="n"/>
      <c r="AO3882" s="455" t="n"/>
      <c r="AP3882" s="455" t="n"/>
      <c r="AQ3882" s="455" t="n"/>
      <c r="AR3882" s="418" t="n"/>
      <c r="AS3882" s="418" t="n"/>
      <c r="AT3882" s="418" t="n"/>
    </row>
    <row r="3883">
      <c r="A3883" s="417" t="n">
        <v>3874</v>
      </c>
      <c r="B3883" s="418" t="inlineStr">
        <is>
          <t>Lift-On &amp; Lift-Off</t>
        </is>
      </c>
      <c r="C3883" s="418" t="inlineStr">
        <is>
          <t>កំពង់ផែស្វយ័តក្រុងព្រះសីហនុ</t>
        </is>
      </c>
      <c r="D3883" s="418" t="inlineStr">
        <is>
          <t>L001-100044638</t>
        </is>
      </c>
      <c r="E3883" s="418" t="inlineStr">
        <is>
          <t>183950</t>
        </is>
      </c>
      <c r="F3883" s="419" t="n">
        <v>44358</v>
      </c>
      <c r="G3883" s="420" t="n">
        <v>106279</v>
      </c>
      <c r="H3883" s="418" t="n"/>
      <c r="I3883" s="455" t="n">
        <v>106279</v>
      </c>
      <c r="J3883" s="418">
        <f>IF(L3883&lt;&gt;"",L3883,K3883)</f>
        <v/>
      </c>
      <c r="K3883" s="418">
        <f>IF(AND(T3883=TRUE, U3883=TRUE, V3883=TRUE), IF(W3883&lt;-0.05, "អនុញ្ញាត (អ្នកផ្គត់ផ្គង់ប្រកាសខ្វះ)", "បានប្រកាស (អនុញ្ញាត)"), IF(AND(T3883=FALSE, U3883=FALSE, V3883=FALSE), "ព្យួរទុក (មិនមានទិន្នន័យ)", "ប្រកាសខុស (ព្យួរទុក)"))</f>
        <v/>
      </c>
      <c r="L3883" s="418" t="inlineStr"/>
      <c r="M3883" s="418" t="inlineStr"/>
      <c r="N3883" s="455" t="n"/>
      <c r="O3883" s="455">
        <f>IF(W3883&lt;0,AI3883,I3883)</f>
        <v/>
      </c>
      <c r="P3883" s="455">
        <f>I3883-O3883</f>
        <v/>
      </c>
      <c r="Q3883" s="418" t="n"/>
      <c r="R3883" s="418" t="inlineStr">
        <is>
          <t>183950</t>
        </is>
      </c>
      <c r="S3883" s="418" t="inlineStr"/>
      <c r="T3883" s="418">
        <f>R3883=S3883</f>
        <v/>
      </c>
      <c r="U3883" s="418">
        <f>AND(MONTH(F3883)=MONTH(Y3883), YEAR(F3883)=YEAR(Y3883))</f>
        <v/>
      </c>
      <c r="V3883" s="418">
        <f>AND(AC3883&lt;&gt;"", 'Company information'!D$4&lt;&gt;"", RIGHT(SUBSTITUTE(AC3883,"-",""),9)=RIGHT(SUBSTITUTE('Company information'!D$4,"-",""),9))</f>
        <v/>
      </c>
      <c r="W3883" s="418">
        <f>AI3883-I3883</f>
        <v/>
      </c>
      <c r="X3883" s="455" t="n"/>
      <c r="Y3883" s="417" t="n"/>
      <c r="Z3883" s="418" t="n"/>
      <c r="AA3883" s="418" t="n"/>
      <c r="AB3883" s="418" t="n"/>
      <c r="AC3883" s="418" t="n"/>
      <c r="AD3883" s="418" t="n"/>
      <c r="AE3883" s="455" t="n"/>
      <c r="AF3883" s="455" t="n"/>
      <c r="AG3883" s="455" t="n"/>
      <c r="AH3883" s="455" t="n"/>
      <c r="AI3883" s="455" t="n"/>
      <c r="AJ3883" s="455" t="n"/>
      <c r="AK3883" s="455" t="n"/>
      <c r="AL3883" s="455" t="n"/>
      <c r="AM3883" s="455" t="n"/>
      <c r="AN3883" s="455" t="n"/>
      <c r="AO3883" s="455" t="n"/>
      <c r="AP3883" s="455" t="n"/>
      <c r="AQ3883" s="455" t="n"/>
      <c r="AR3883" s="418" t="n"/>
      <c r="AS3883" s="418" t="n"/>
      <c r="AT3883" s="418" t="n"/>
    </row>
    <row r="3884">
      <c r="A3884" s="417" t="n">
        <v>3875</v>
      </c>
      <c r="B3884" s="418" t="inlineStr">
        <is>
          <t>Lift-On &amp; Lift-Off</t>
        </is>
      </c>
      <c r="C3884" s="418" t="inlineStr">
        <is>
          <t>កំពង់ផែស្វយ័តក្រុងព្រះសីហនុ</t>
        </is>
      </c>
      <c r="D3884" s="418" t="inlineStr">
        <is>
          <t>L001-100044638</t>
        </is>
      </c>
      <c r="E3884" s="418" t="inlineStr">
        <is>
          <t>180684</t>
        </is>
      </c>
      <c r="F3884" s="419" t="n">
        <v>44207</v>
      </c>
      <c r="G3884" s="420" t="n">
        <v>141566</v>
      </c>
      <c r="H3884" s="418" t="n"/>
      <c r="I3884" s="455" t="n">
        <v>141566</v>
      </c>
      <c r="J3884" s="418">
        <f>IF(L3884&lt;&gt;"",L3884,K3884)</f>
        <v/>
      </c>
      <c r="K3884" s="418">
        <f>IF(AND(T3884=TRUE, U3884=TRUE, V3884=TRUE), IF(W3884&lt;-0.05, "អនុញ្ញាត (អ្នកផ្គត់ផ្គង់ប្រកាសខ្វះ)", "បានប្រកាស (អនុញ្ញាត)"), IF(AND(T3884=FALSE, U3884=FALSE, V3884=FALSE), "ព្យួរទុក (មិនមានទិន្នន័យ)", "ប្រកាសខុស (ព្យួរទុក)"))</f>
        <v/>
      </c>
      <c r="L3884" s="418" t="inlineStr"/>
      <c r="M3884" s="418" t="inlineStr"/>
      <c r="N3884" s="455" t="n"/>
      <c r="O3884" s="455">
        <f>IF(W3884&lt;0,AI3884,I3884)</f>
        <v/>
      </c>
      <c r="P3884" s="455">
        <f>I3884-O3884</f>
        <v/>
      </c>
      <c r="Q3884" s="418" t="n"/>
      <c r="R3884" s="418" t="inlineStr">
        <is>
          <t>180684</t>
        </is>
      </c>
      <c r="S3884" s="418" t="inlineStr"/>
      <c r="T3884" s="418">
        <f>R3884=S3884</f>
        <v/>
      </c>
      <c r="U3884" s="418">
        <f>AND(MONTH(F3884)=MONTH(Y3884), YEAR(F3884)=YEAR(Y3884))</f>
        <v/>
      </c>
      <c r="V3884" s="418">
        <f>AND(AC3884&lt;&gt;"", 'Company information'!D$4&lt;&gt;"", RIGHT(SUBSTITUTE(AC3884,"-",""),9)=RIGHT(SUBSTITUTE('Company information'!D$4,"-",""),9))</f>
        <v/>
      </c>
      <c r="W3884" s="418">
        <f>AI3884-I3884</f>
        <v/>
      </c>
      <c r="X3884" s="455" t="n"/>
      <c r="Y3884" s="417" t="n"/>
      <c r="Z3884" s="418" t="n"/>
      <c r="AA3884" s="418" t="n"/>
      <c r="AB3884" s="418" t="n"/>
      <c r="AC3884" s="418" t="n"/>
      <c r="AD3884" s="418" t="n"/>
      <c r="AE3884" s="455" t="n"/>
      <c r="AF3884" s="455" t="n"/>
      <c r="AG3884" s="455" t="n"/>
      <c r="AH3884" s="455" t="n"/>
      <c r="AI3884" s="455" t="n"/>
      <c r="AJ3884" s="455" t="n"/>
      <c r="AK3884" s="455" t="n"/>
      <c r="AL3884" s="455" t="n"/>
      <c r="AM3884" s="455" t="n"/>
      <c r="AN3884" s="455" t="n"/>
      <c r="AO3884" s="455" t="n"/>
      <c r="AP3884" s="455" t="n"/>
      <c r="AQ3884" s="455" t="n"/>
      <c r="AR3884" s="418" t="n"/>
      <c r="AS3884" s="418" t="n"/>
      <c r="AT3884" s="418" t="n"/>
    </row>
    <row r="3885">
      <c r="A3885" s="417" t="n">
        <v>3876</v>
      </c>
      <c r="B3885" s="418" t="inlineStr">
        <is>
          <t>Lift-On &amp; Lift-Off</t>
        </is>
      </c>
      <c r="C3885" s="418" t="inlineStr">
        <is>
          <t>កំពង់ផែស្វយ័តក្រុងព្រះសីហនុ</t>
        </is>
      </c>
      <c r="D3885" s="418" t="inlineStr">
        <is>
          <t>L001-100044638</t>
        </is>
      </c>
      <c r="E3885" s="418" t="inlineStr">
        <is>
          <t>180681</t>
        </is>
      </c>
      <c r="F3885" s="419" t="n">
        <v>44207</v>
      </c>
      <c r="G3885" s="420" t="n">
        <v>70783</v>
      </c>
      <c r="H3885" s="418" t="n"/>
      <c r="I3885" s="455" t="n">
        <v>70783</v>
      </c>
      <c r="J3885" s="418">
        <f>IF(L3885&lt;&gt;"",L3885,K3885)</f>
        <v/>
      </c>
      <c r="K3885" s="418">
        <f>IF(AND(T3885=TRUE, U3885=TRUE, V3885=TRUE), IF(W3885&lt;-0.05, "អនុញ្ញាត (អ្នកផ្គត់ផ្គង់ប្រកាសខ្វះ)", "បានប្រកាស (អនុញ្ញាត)"), IF(AND(T3885=FALSE, U3885=FALSE, V3885=FALSE), "ព្យួរទុក (មិនមានទិន្នន័យ)", "ប្រកាសខុស (ព្យួរទុក)"))</f>
        <v/>
      </c>
      <c r="L3885" s="418" t="inlineStr"/>
      <c r="M3885" s="418" t="inlineStr"/>
      <c r="N3885" s="455" t="n"/>
      <c r="O3885" s="455">
        <f>IF(W3885&lt;0,AI3885,I3885)</f>
        <v/>
      </c>
      <c r="P3885" s="455">
        <f>I3885-O3885</f>
        <v/>
      </c>
      <c r="Q3885" s="418" t="n"/>
      <c r="R3885" s="418" t="inlineStr">
        <is>
          <t>180681</t>
        </is>
      </c>
      <c r="S3885" s="418" t="inlineStr"/>
      <c r="T3885" s="418">
        <f>R3885=S3885</f>
        <v/>
      </c>
      <c r="U3885" s="418">
        <f>AND(MONTH(F3885)=MONTH(Y3885), YEAR(F3885)=YEAR(Y3885))</f>
        <v/>
      </c>
      <c r="V3885" s="418">
        <f>AND(AC3885&lt;&gt;"", 'Company information'!D$4&lt;&gt;"", RIGHT(SUBSTITUTE(AC3885,"-",""),9)=RIGHT(SUBSTITUTE('Company information'!D$4,"-",""),9))</f>
        <v/>
      </c>
      <c r="W3885" s="418">
        <f>AI3885-I3885</f>
        <v/>
      </c>
      <c r="X3885" s="455" t="n"/>
      <c r="Y3885" s="417" t="n"/>
      <c r="Z3885" s="418" t="n"/>
      <c r="AA3885" s="418" t="n"/>
      <c r="AB3885" s="418" t="n"/>
      <c r="AC3885" s="418" t="n"/>
      <c r="AD3885" s="418" t="n"/>
      <c r="AE3885" s="455" t="n"/>
      <c r="AF3885" s="455" t="n"/>
      <c r="AG3885" s="455" t="n"/>
      <c r="AH3885" s="455" t="n"/>
      <c r="AI3885" s="455" t="n"/>
      <c r="AJ3885" s="455" t="n"/>
      <c r="AK3885" s="455" t="n"/>
      <c r="AL3885" s="455" t="n"/>
      <c r="AM3885" s="455" t="n"/>
      <c r="AN3885" s="455" t="n"/>
      <c r="AO3885" s="455" t="n"/>
      <c r="AP3885" s="455" t="n"/>
      <c r="AQ3885" s="455" t="n"/>
      <c r="AR3885" s="418" t="n"/>
      <c r="AS3885" s="418" t="n"/>
      <c r="AT3885" s="418" t="n"/>
    </row>
    <row r="3886">
      <c r="A3886" s="417" t="n">
        <v>3877</v>
      </c>
      <c r="B3886" s="418" t="inlineStr">
        <is>
          <t>Lift-On &amp; Lift-Off</t>
        </is>
      </c>
      <c r="C3886" s="418" t="inlineStr">
        <is>
          <t>កំពង់ផែស្វយ័តក្រុងព្រះសីហនុ</t>
        </is>
      </c>
      <c r="D3886" s="418" t="inlineStr">
        <is>
          <t>L001-100044638</t>
        </is>
      </c>
      <c r="E3886" s="418" t="inlineStr">
        <is>
          <t>175597</t>
        </is>
      </c>
      <c r="F3886" s="419" t="n">
        <v>44207</v>
      </c>
      <c r="G3886" s="420" t="n">
        <v>35435</v>
      </c>
      <c r="H3886" s="418" t="n"/>
      <c r="I3886" s="455" t="n">
        <v>35435</v>
      </c>
      <c r="J3886" s="418">
        <f>IF(L3886&lt;&gt;"",L3886,K3886)</f>
        <v/>
      </c>
      <c r="K3886" s="418">
        <f>IF(AND(T3886=TRUE, U3886=TRUE, V3886=TRUE), IF(W3886&lt;-0.05, "អនុញ្ញាត (អ្នកផ្គត់ផ្គង់ប្រកាសខ្វះ)", "បានប្រកាស (អនុញ្ញាត)"), IF(AND(T3886=FALSE, U3886=FALSE, V3886=FALSE), "ព្យួរទុក (មិនមានទិន្នន័យ)", "ប្រកាសខុស (ព្យួរទុក)"))</f>
        <v/>
      </c>
      <c r="L3886" s="418" t="inlineStr"/>
      <c r="M3886" s="418" t="inlineStr"/>
      <c r="N3886" s="455" t="n"/>
      <c r="O3886" s="455">
        <f>IF(W3886&lt;0,AI3886,I3886)</f>
        <v/>
      </c>
      <c r="P3886" s="455">
        <f>I3886-O3886</f>
        <v/>
      </c>
      <c r="Q3886" s="418" t="n"/>
      <c r="R3886" s="418" t="inlineStr">
        <is>
          <t>175597</t>
        </is>
      </c>
      <c r="S3886" s="418" t="inlineStr"/>
      <c r="T3886" s="418">
        <f>R3886=S3886</f>
        <v/>
      </c>
      <c r="U3886" s="418">
        <f>AND(MONTH(F3886)=MONTH(Y3886), YEAR(F3886)=YEAR(Y3886))</f>
        <v/>
      </c>
      <c r="V3886" s="418">
        <f>AND(AC3886&lt;&gt;"", 'Company information'!D$4&lt;&gt;"", RIGHT(SUBSTITUTE(AC3886,"-",""),9)=RIGHT(SUBSTITUTE('Company information'!D$4,"-",""),9))</f>
        <v/>
      </c>
      <c r="W3886" s="418">
        <f>AI3886-I3886</f>
        <v/>
      </c>
      <c r="X3886" s="455" t="n"/>
      <c r="Y3886" s="417" t="n"/>
      <c r="Z3886" s="418" t="n"/>
      <c r="AA3886" s="418" t="n"/>
      <c r="AB3886" s="418" t="n"/>
      <c r="AC3886" s="418" t="n"/>
      <c r="AD3886" s="418" t="n"/>
      <c r="AE3886" s="455" t="n"/>
      <c r="AF3886" s="455" t="n"/>
      <c r="AG3886" s="455" t="n"/>
      <c r="AH3886" s="455" t="n"/>
      <c r="AI3886" s="455" t="n"/>
      <c r="AJ3886" s="455" t="n"/>
      <c r="AK3886" s="455" t="n"/>
      <c r="AL3886" s="455" t="n"/>
      <c r="AM3886" s="455" t="n"/>
      <c r="AN3886" s="455" t="n"/>
      <c r="AO3886" s="455" t="n"/>
      <c r="AP3886" s="455" t="n"/>
      <c r="AQ3886" s="455" t="n"/>
      <c r="AR3886" s="418" t="n"/>
      <c r="AS3886" s="418" t="n"/>
      <c r="AT3886" s="418" t="n"/>
    </row>
    <row r="3887">
      <c r="A3887" s="417" t="n">
        <v>3878</v>
      </c>
      <c r="B3887" s="418" t="inlineStr">
        <is>
          <t>Express fee</t>
        </is>
      </c>
      <c r="C3887" s="418" t="inlineStr">
        <is>
          <t>សូស៊ីយេតេ កុងសេស្យូនែរ ដឺ ឡាអេរ៉ូព័រ</t>
        </is>
      </c>
      <c r="D3887" s="418" t="inlineStr">
        <is>
          <t>L001-100047300</t>
        </is>
      </c>
      <c r="E3887" s="418" t="inlineStr">
        <is>
          <t>2100-065708</t>
        </is>
      </c>
      <c r="F3887" s="419" t="n">
        <v>44327</v>
      </c>
      <c r="G3887" s="420" t="n">
        <v>3907</v>
      </c>
      <c r="H3887" s="418" t="n"/>
      <c r="I3887" s="455" t="n">
        <v>3907</v>
      </c>
      <c r="J3887" s="418">
        <f>IF(L3887&lt;&gt;"",L3887,K3887)</f>
        <v/>
      </c>
      <c r="K3887" s="418">
        <f>IF(AND(T3887=TRUE, U3887=TRUE, V3887=TRUE), IF(W3887&lt;-0.05, "អនុញ្ញាត (អ្នកផ្គត់ផ្គង់ប្រកាសខ្វះ)", "បានប្រកាស (អនុញ្ញាត)"), IF(AND(T3887=FALSE, U3887=FALSE, V3887=FALSE), "ព្យួរទុក (មិនមានទិន្នន័យ)", "ប្រកាសខុស (ព្យួរទុក)"))</f>
        <v/>
      </c>
      <c r="L3887" s="418" t="inlineStr"/>
      <c r="M3887" s="418" t="inlineStr"/>
      <c r="N3887" s="455" t="n"/>
      <c r="O3887" s="455">
        <f>IF(W3887&lt;0,AI3887,I3887)</f>
        <v/>
      </c>
      <c r="P3887" s="455">
        <f>I3887-O3887</f>
        <v/>
      </c>
      <c r="Q3887" s="418" t="n"/>
      <c r="R3887" s="418" t="inlineStr">
        <is>
          <t>2100-065708</t>
        </is>
      </c>
      <c r="S3887" s="418" t="inlineStr"/>
      <c r="T3887" s="418">
        <f>R3887=S3887</f>
        <v/>
      </c>
      <c r="U3887" s="418">
        <f>AND(MONTH(F3887)=MONTH(Y3887), YEAR(F3887)=YEAR(Y3887))</f>
        <v/>
      </c>
      <c r="V3887" s="418">
        <f>AND(AC3887&lt;&gt;"", 'Company information'!D$4&lt;&gt;"", RIGHT(SUBSTITUTE(AC3887,"-",""),9)=RIGHT(SUBSTITUTE('Company information'!D$4,"-",""),9))</f>
        <v/>
      </c>
      <c r="W3887" s="418">
        <f>AI3887-I3887</f>
        <v/>
      </c>
      <c r="X3887" s="455" t="n"/>
      <c r="Y3887" s="417" t="n"/>
      <c r="Z3887" s="418" t="n"/>
      <c r="AA3887" s="418" t="n"/>
      <c r="AB3887" s="418" t="n"/>
      <c r="AC3887" s="418" t="n"/>
      <c r="AD3887" s="418" t="n"/>
      <c r="AE3887" s="455" t="n"/>
      <c r="AF3887" s="455" t="n"/>
      <c r="AG3887" s="455" t="n"/>
      <c r="AH3887" s="455" t="n"/>
      <c r="AI3887" s="455" t="n"/>
      <c r="AJ3887" s="455" t="n"/>
      <c r="AK3887" s="455" t="n"/>
      <c r="AL3887" s="455" t="n"/>
      <c r="AM3887" s="455" t="n"/>
      <c r="AN3887" s="455" t="n"/>
      <c r="AO3887" s="455" t="n"/>
      <c r="AP3887" s="455" t="n"/>
      <c r="AQ3887" s="455" t="n"/>
      <c r="AR3887" s="418" t="n"/>
      <c r="AS3887" s="418" t="n"/>
      <c r="AT3887" s="418" t="n"/>
    </row>
    <row r="3888">
      <c r="A3888" s="417" t="n">
        <v>3879</v>
      </c>
      <c r="B3888" s="418" t="inlineStr">
        <is>
          <t>Express Fee</t>
        </is>
      </c>
      <c r="C3888" s="418" t="inlineStr">
        <is>
          <t>ឌី អេច អិល អិចប្រេស (ខេមបូឌា)</t>
        </is>
      </c>
      <c r="D3888" s="418" t="inlineStr">
        <is>
          <t>L001-100045197</t>
        </is>
      </c>
      <c r="E3888" s="418" t="inlineStr">
        <is>
          <t>PNHR000442103</t>
        </is>
      </c>
      <c r="F3888" s="419" t="n">
        <v>44882</v>
      </c>
      <c r="G3888" s="420" t="n">
        <v>5717</v>
      </c>
      <c r="H3888" s="418" t="n"/>
      <c r="I3888" s="455" t="n">
        <v>5717</v>
      </c>
      <c r="J3888" s="418">
        <f>IF(L3888&lt;&gt;"",L3888,K3888)</f>
        <v/>
      </c>
      <c r="K3888" s="418">
        <f>IF(AND(T3888=TRUE, U3888=TRUE, V3888=TRUE), IF(W3888&lt;-0.05, "អនុញ្ញាត (អ្នកផ្គត់ផ្គង់ប្រកាសខ្វះ)", "បានប្រកាស (អនុញ្ញាត)"), IF(AND(T3888=FALSE, U3888=FALSE, V3888=FALSE), "ព្យួរទុក (មិនមានទិន្នន័យ)", "ប្រកាសខុស (ព្យួរទុក)"))</f>
        <v/>
      </c>
      <c r="L3888" s="418" t="inlineStr"/>
      <c r="M3888" s="418" t="inlineStr"/>
      <c r="N3888" s="455" t="n"/>
      <c r="O3888" s="455">
        <f>IF(W3888&lt;0,AI3888,I3888)</f>
        <v/>
      </c>
      <c r="P3888" s="455">
        <f>I3888-O3888</f>
        <v/>
      </c>
      <c r="Q3888" s="418" t="n"/>
      <c r="R3888" s="418" t="inlineStr">
        <is>
          <t>PNHR000442103</t>
        </is>
      </c>
      <c r="S3888" s="418" t="inlineStr"/>
      <c r="T3888" s="418">
        <f>R3888=S3888</f>
        <v/>
      </c>
      <c r="U3888" s="418">
        <f>AND(MONTH(F3888)=MONTH(Y3888), YEAR(F3888)=YEAR(Y3888))</f>
        <v/>
      </c>
      <c r="V3888" s="418">
        <f>AND(AC3888&lt;&gt;"", 'Company information'!D$4&lt;&gt;"", RIGHT(SUBSTITUTE(AC3888,"-",""),9)=RIGHT(SUBSTITUTE('Company information'!D$4,"-",""),9))</f>
        <v/>
      </c>
      <c r="W3888" s="418">
        <f>AI3888-I3888</f>
        <v/>
      </c>
      <c r="X3888" s="455" t="n"/>
      <c r="Y3888" s="417" t="n"/>
      <c r="Z3888" s="418" t="n"/>
      <c r="AA3888" s="418" t="n"/>
      <c r="AB3888" s="418" t="n"/>
      <c r="AC3888" s="418" t="n"/>
      <c r="AD3888" s="418" t="n"/>
      <c r="AE3888" s="455" t="n"/>
      <c r="AF3888" s="455" t="n"/>
      <c r="AG3888" s="455" t="n"/>
      <c r="AH3888" s="455" t="n"/>
      <c r="AI3888" s="455" t="n"/>
      <c r="AJ3888" s="455" t="n"/>
      <c r="AK3888" s="455" t="n"/>
      <c r="AL3888" s="455" t="n"/>
      <c r="AM3888" s="455" t="n"/>
      <c r="AN3888" s="455" t="n"/>
      <c r="AO3888" s="455" t="n"/>
      <c r="AP3888" s="455" t="n"/>
      <c r="AQ3888" s="455" t="n"/>
      <c r="AR3888" s="418" t="n"/>
      <c r="AS3888" s="418" t="n"/>
      <c r="AT3888" s="418" t="n"/>
    </row>
    <row r="3889">
      <c r="A3889" s="417" t="n">
        <v>3880</v>
      </c>
      <c r="B3889" s="418" t="inlineStr">
        <is>
          <t>Express Fee</t>
        </is>
      </c>
      <c r="C3889" s="418" t="inlineStr">
        <is>
          <t>ឌី អេច អិល អិចប្រេស (ខេមបូឌា)</t>
        </is>
      </c>
      <c r="D3889" s="418" t="inlineStr">
        <is>
          <t>L001-100045197</t>
        </is>
      </c>
      <c r="E3889" s="418" t="inlineStr">
        <is>
          <t>PNHR000443433</t>
        </is>
      </c>
      <c r="F3889" s="419" t="n">
        <v>44895</v>
      </c>
      <c r="G3889" s="420" t="n">
        <v>77477</v>
      </c>
      <c r="H3889" s="418" t="n"/>
      <c r="I3889" s="455" t="n">
        <v>77477</v>
      </c>
      <c r="J3889" s="418">
        <f>IF(L3889&lt;&gt;"",L3889,K3889)</f>
        <v/>
      </c>
      <c r="K3889" s="418">
        <f>IF(AND(T3889=TRUE, U3889=TRUE, V3889=TRUE), IF(W3889&lt;-0.05, "អនុញ្ញាត (អ្នកផ្គត់ផ្គង់ប្រកាសខ្វះ)", "បានប្រកាស (អនុញ្ញាត)"), IF(AND(T3889=FALSE, U3889=FALSE, V3889=FALSE), "ព្យួរទុក (មិនមានទិន្នន័យ)", "ប្រកាសខុស (ព្យួរទុក)"))</f>
        <v/>
      </c>
      <c r="L3889" s="418" t="inlineStr"/>
      <c r="M3889" s="418" t="inlineStr"/>
      <c r="N3889" s="455" t="n"/>
      <c r="O3889" s="455">
        <f>IF(W3889&lt;0,AI3889,I3889)</f>
        <v/>
      </c>
      <c r="P3889" s="455">
        <f>I3889-O3889</f>
        <v/>
      </c>
      <c r="Q3889" s="418" t="n"/>
      <c r="R3889" s="418" t="inlineStr">
        <is>
          <t>PNHR000443433</t>
        </is>
      </c>
      <c r="S3889" s="418" t="inlineStr"/>
      <c r="T3889" s="418">
        <f>R3889=S3889</f>
        <v/>
      </c>
      <c r="U3889" s="418">
        <f>AND(MONTH(F3889)=MONTH(Y3889), YEAR(F3889)=YEAR(Y3889))</f>
        <v/>
      </c>
      <c r="V3889" s="418">
        <f>AND(AC3889&lt;&gt;"", 'Company information'!D$4&lt;&gt;"", RIGHT(SUBSTITUTE(AC3889,"-",""),9)=RIGHT(SUBSTITUTE('Company information'!D$4,"-",""),9))</f>
        <v/>
      </c>
      <c r="W3889" s="418">
        <f>AI3889-I3889</f>
        <v/>
      </c>
      <c r="X3889" s="455" t="n"/>
      <c r="Y3889" s="417" t="n"/>
      <c r="Z3889" s="418" t="n"/>
      <c r="AA3889" s="418" t="n"/>
      <c r="AB3889" s="418" t="n"/>
      <c r="AC3889" s="418" t="n"/>
      <c r="AD3889" s="418" t="n"/>
      <c r="AE3889" s="455" t="n"/>
      <c r="AF3889" s="455" t="n"/>
      <c r="AG3889" s="455" t="n"/>
      <c r="AH3889" s="455" t="n"/>
      <c r="AI3889" s="455" t="n"/>
      <c r="AJ3889" s="455" t="n"/>
      <c r="AK3889" s="455" t="n"/>
      <c r="AL3889" s="455" t="n"/>
      <c r="AM3889" s="455" t="n"/>
      <c r="AN3889" s="455" t="n"/>
      <c r="AO3889" s="455" t="n"/>
      <c r="AP3889" s="455" t="n"/>
      <c r="AQ3889" s="455" t="n"/>
      <c r="AR3889" s="418" t="n"/>
      <c r="AS3889" s="418" t="n"/>
      <c r="AT3889" s="418" t="n"/>
    </row>
    <row r="3890">
      <c r="A3890" s="417" t="n">
        <v>3881</v>
      </c>
      <c r="B3890" s="418" t="inlineStr">
        <is>
          <t>Express Fee</t>
        </is>
      </c>
      <c r="C3890" s="418" t="inlineStr">
        <is>
          <t>ឌី អេច អិល អិចប្រេស (ខេមបូឌា)</t>
        </is>
      </c>
      <c r="D3890" s="418" t="inlineStr">
        <is>
          <t>L001-100045197</t>
        </is>
      </c>
      <c r="E3890" s="418" t="inlineStr">
        <is>
          <t>PNHIR000442769</t>
        </is>
      </c>
      <c r="F3890" s="419" t="n">
        <v>44889</v>
      </c>
      <c r="G3890" s="420" t="n">
        <v>22676</v>
      </c>
      <c r="H3890" s="418" t="n"/>
      <c r="I3890" s="455" t="n">
        <v>22676</v>
      </c>
      <c r="J3890" s="418">
        <f>IF(L3890&lt;&gt;"",L3890,K3890)</f>
        <v/>
      </c>
      <c r="K3890" s="418">
        <f>IF(AND(T3890=TRUE, U3890=TRUE, V3890=TRUE), IF(W3890&lt;-0.05, "អនុញ្ញាត (អ្នកផ្គត់ផ្គង់ប្រកាសខ្វះ)", "បានប្រកាស (អនុញ្ញាត)"), IF(AND(T3890=FALSE, U3890=FALSE, V3890=FALSE), "ព្យួរទុក (មិនមានទិន្នន័យ)", "ប្រកាសខុស (ព្យួរទុក)"))</f>
        <v/>
      </c>
      <c r="L3890" s="418" t="inlineStr"/>
      <c r="M3890" s="418" t="inlineStr"/>
      <c r="N3890" s="455" t="n"/>
      <c r="O3890" s="455">
        <f>IF(W3890&lt;0,AI3890,I3890)</f>
        <v/>
      </c>
      <c r="P3890" s="455">
        <f>I3890-O3890</f>
        <v/>
      </c>
      <c r="Q3890" s="418" t="n"/>
      <c r="R3890" s="418" t="inlineStr">
        <is>
          <t>PNHIR000442769</t>
        </is>
      </c>
      <c r="S3890" s="418" t="inlineStr"/>
      <c r="T3890" s="418">
        <f>R3890=S3890</f>
        <v/>
      </c>
      <c r="U3890" s="418">
        <f>AND(MONTH(F3890)=MONTH(Y3890), YEAR(F3890)=YEAR(Y3890))</f>
        <v/>
      </c>
      <c r="V3890" s="418">
        <f>AND(AC3890&lt;&gt;"", 'Company information'!D$4&lt;&gt;"", RIGHT(SUBSTITUTE(AC3890,"-",""),9)=RIGHT(SUBSTITUTE('Company information'!D$4,"-",""),9))</f>
        <v/>
      </c>
      <c r="W3890" s="418">
        <f>AI3890-I3890</f>
        <v/>
      </c>
      <c r="X3890" s="455" t="n"/>
      <c r="Y3890" s="417" t="n"/>
      <c r="Z3890" s="418" t="n"/>
      <c r="AA3890" s="418" t="n"/>
      <c r="AB3890" s="418" t="n"/>
      <c r="AC3890" s="418" t="n"/>
      <c r="AD3890" s="418" t="n"/>
      <c r="AE3890" s="455" t="n"/>
      <c r="AF3890" s="455" t="n"/>
      <c r="AG3890" s="455" t="n"/>
      <c r="AH3890" s="455" t="n"/>
      <c r="AI3890" s="455" t="n"/>
      <c r="AJ3890" s="455" t="n"/>
      <c r="AK3890" s="455" t="n"/>
      <c r="AL3890" s="455" t="n"/>
      <c r="AM3890" s="455" t="n"/>
      <c r="AN3890" s="455" t="n"/>
      <c r="AO3890" s="455" t="n"/>
      <c r="AP3890" s="455" t="n"/>
      <c r="AQ3890" s="455" t="n"/>
      <c r="AR3890" s="418" t="n"/>
      <c r="AS3890" s="418" t="n"/>
      <c r="AT3890" s="418" t="n"/>
    </row>
    <row r="3891">
      <c r="A3891" s="417" t="n">
        <v>3882</v>
      </c>
      <c r="B3891" s="418" t="inlineStr">
        <is>
          <t>Express Fee</t>
        </is>
      </c>
      <c r="C3891" s="418" t="inlineStr">
        <is>
          <t>ឌី អេច អិល អិចប្រេស (ខេមបូឌា)</t>
        </is>
      </c>
      <c r="D3891" s="418" t="inlineStr">
        <is>
          <t>L001-100045197</t>
        </is>
      </c>
      <c r="E3891" s="418" t="inlineStr">
        <is>
          <t>PNHIR000441310</t>
        </is>
      </c>
      <c r="F3891" s="419" t="n">
        <v>44845</v>
      </c>
      <c r="G3891" s="420" t="n">
        <v>5234</v>
      </c>
      <c r="H3891" s="418" t="n"/>
      <c r="I3891" s="455" t="n">
        <v>5234</v>
      </c>
      <c r="J3891" s="418">
        <f>IF(L3891&lt;&gt;"",L3891,K3891)</f>
        <v/>
      </c>
      <c r="K3891" s="418">
        <f>IF(AND(T3891=TRUE, U3891=TRUE, V3891=TRUE), IF(W3891&lt;-0.05, "អនុញ្ញាត (អ្នកផ្គត់ផ្គង់ប្រកាសខ្វះ)", "បានប្រកាស (អនុញ្ញាត)"), IF(AND(T3891=FALSE, U3891=FALSE, V3891=FALSE), "ព្យួរទុក (មិនមានទិន្នន័យ)", "ប្រកាសខុស (ព្យួរទុក)"))</f>
        <v/>
      </c>
      <c r="L3891" s="418" t="inlineStr"/>
      <c r="M3891" s="418" t="inlineStr"/>
      <c r="N3891" s="455" t="n"/>
      <c r="O3891" s="455">
        <f>IF(W3891&lt;0,AI3891,I3891)</f>
        <v/>
      </c>
      <c r="P3891" s="455">
        <f>I3891-O3891</f>
        <v/>
      </c>
      <c r="Q3891" s="418" t="n"/>
      <c r="R3891" s="418" t="inlineStr">
        <is>
          <t>PNHIR000441310</t>
        </is>
      </c>
      <c r="S3891" s="418" t="inlineStr"/>
      <c r="T3891" s="418">
        <f>R3891=S3891</f>
        <v/>
      </c>
      <c r="U3891" s="418">
        <f>AND(MONTH(F3891)=MONTH(Y3891), YEAR(F3891)=YEAR(Y3891))</f>
        <v/>
      </c>
      <c r="V3891" s="418">
        <f>AND(AC3891&lt;&gt;"", 'Company information'!D$4&lt;&gt;"", RIGHT(SUBSTITUTE(AC3891,"-",""),9)=RIGHT(SUBSTITUTE('Company information'!D$4,"-",""),9))</f>
        <v/>
      </c>
      <c r="W3891" s="418">
        <f>AI3891-I3891</f>
        <v/>
      </c>
      <c r="X3891" s="455" t="n"/>
      <c r="Y3891" s="417" t="n"/>
      <c r="Z3891" s="418" t="n"/>
      <c r="AA3891" s="418" t="n"/>
      <c r="AB3891" s="418" t="n"/>
      <c r="AC3891" s="418" t="n"/>
      <c r="AD3891" s="418" t="n"/>
      <c r="AE3891" s="455" t="n"/>
      <c r="AF3891" s="455" t="n"/>
      <c r="AG3891" s="455" t="n"/>
      <c r="AH3891" s="455" t="n"/>
      <c r="AI3891" s="455" t="n"/>
      <c r="AJ3891" s="455" t="n"/>
      <c r="AK3891" s="455" t="n"/>
      <c r="AL3891" s="455" t="n"/>
      <c r="AM3891" s="455" t="n"/>
      <c r="AN3891" s="455" t="n"/>
      <c r="AO3891" s="455" t="n"/>
      <c r="AP3891" s="455" t="n"/>
      <c r="AQ3891" s="455" t="n"/>
      <c r="AR3891" s="418" t="n"/>
      <c r="AS3891" s="418" t="n"/>
      <c r="AT3891" s="418" t="n"/>
    </row>
    <row r="3892">
      <c r="A3892" s="417" t="n">
        <v>3883</v>
      </c>
      <c r="B3892" s="418" t="inlineStr">
        <is>
          <t>Express Fee</t>
        </is>
      </c>
      <c r="C3892" s="418" t="inlineStr">
        <is>
          <t>ឌី អេច អិល អិចប្រេស (ខេមបូឌា)</t>
        </is>
      </c>
      <c r="D3892" s="418" t="inlineStr">
        <is>
          <t>L001-100045197</t>
        </is>
      </c>
      <c r="E3892" s="418" t="inlineStr">
        <is>
          <t>PNHIR00150082</t>
        </is>
      </c>
      <c r="F3892" s="419" t="n">
        <v>44895</v>
      </c>
      <c r="G3892" s="420" t="n">
        <v>1649</v>
      </c>
      <c r="H3892" s="418" t="n"/>
      <c r="I3892" s="455" t="n">
        <v>1649</v>
      </c>
      <c r="J3892" s="418">
        <f>IF(L3892&lt;&gt;"",L3892,K3892)</f>
        <v/>
      </c>
      <c r="K3892" s="418">
        <f>IF(AND(T3892=TRUE, U3892=TRUE, V3892=TRUE), IF(W3892&lt;-0.05, "អនុញ្ញាត (អ្នកផ្គត់ផ្គង់ប្រកាសខ្វះ)", "បានប្រកាស (អនុញ្ញាត)"), IF(AND(T3892=FALSE, U3892=FALSE, V3892=FALSE), "ព្យួរទុក (មិនមានទិន្នន័យ)", "ប្រកាសខុស (ព្យួរទុក)"))</f>
        <v/>
      </c>
      <c r="L3892" s="418" t="inlineStr"/>
      <c r="M3892" s="418" t="inlineStr"/>
      <c r="N3892" s="455" t="n"/>
      <c r="O3892" s="455">
        <f>IF(W3892&lt;0,AI3892,I3892)</f>
        <v/>
      </c>
      <c r="P3892" s="455">
        <f>I3892-O3892</f>
        <v/>
      </c>
      <c r="Q3892" s="418" t="n"/>
      <c r="R3892" s="418" t="inlineStr">
        <is>
          <t>PNHIR00150082</t>
        </is>
      </c>
      <c r="S3892" s="418" t="inlineStr"/>
      <c r="T3892" s="418">
        <f>R3892=S3892</f>
        <v/>
      </c>
      <c r="U3892" s="418">
        <f>AND(MONTH(F3892)=MONTH(Y3892), YEAR(F3892)=YEAR(Y3892))</f>
        <v/>
      </c>
      <c r="V3892" s="418">
        <f>AND(AC3892&lt;&gt;"", 'Company information'!D$4&lt;&gt;"", RIGHT(SUBSTITUTE(AC3892,"-",""),9)=RIGHT(SUBSTITUTE('Company information'!D$4,"-",""),9))</f>
        <v/>
      </c>
      <c r="W3892" s="418">
        <f>AI3892-I3892</f>
        <v/>
      </c>
      <c r="X3892" s="455" t="n"/>
      <c r="Y3892" s="417" t="n"/>
      <c r="Z3892" s="418" t="n"/>
      <c r="AA3892" s="418" t="n"/>
      <c r="AB3892" s="418" t="n"/>
      <c r="AC3892" s="418" t="n"/>
      <c r="AD3892" s="418" t="n"/>
      <c r="AE3892" s="455" t="n"/>
      <c r="AF3892" s="455" t="n"/>
      <c r="AG3892" s="455" t="n"/>
      <c r="AH3892" s="455" t="n"/>
      <c r="AI3892" s="455" t="n"/>
      <c r="AJ3892" s="455" t="n"/>
      <c r="AK3892" s="455" t="n"/>
      <c r="AL3892" s="455" t="n"/>
      <c r="AM3892" s="455" t="n"/>
      <c r="AN3892" s="455" t="n"/>
      <c r="AO3892" s="455" t="n"/>
      <c r="AP3892" s="455" t="n"/>
      <c r="AQ3892" s="455" t="n"/>
      <c r="AR3892" s="418" t="n"/>
      <c r="AS3892" s="418" t="n"/>
      <c r="AT3892" s="418" t="n"/>
    </row>
    <row r="3893">
      <c r="A3893" s="417" t="n">
        <v>3884</v>
      </c>
      <c r="B3893" s="418" t="inlineStr">
        <is>
          <t>Cartons</t>
        </is>
      </c>
      <c r="C3893" s="418" t="inlineStr">
        <is>
          <t>យី មីង ភែកឃីជីង ឯ.ក</t>
        </is>
      </c>
      <c r="D3893" s="418" t="inlineStr">
        <is>
          <t>B108-902101335</t>
        </is>
      </c>
      <c r="E3893" s="418" t="inlineStr">
        <is>
          <t>YM-0039</t>
        </is>
      </c>
      <c r="F3893" s="419" t="n">
        <v>44895</v>
      </c>
      <c r="G3893" s="420" t="n">
        <v>2839994</v>
      </c>
      <c r="H3893" s="418" t="n"/>
      <c r="I3893" s="455" t="n">
        <v>2839994</v>
      </c>
      <c r="J3893" s="418">
        <f>IF(L3893&lt;&gt;"",L3893,K3893)</f>
        <v/>
      </c>
      <c r="K3893" s="418">
        <f>IF(AND(T3893=TRUE, U3893=TRUE, V3893=TRUE), IF(W3893&lt;-0.05, "អនុញ្ញាត (អ្នកផ្គត់ផ្គង់ប្រកាសខ្វះ)", "បានប្រកាស (អនុញ្ញាត)"), IF(AND(T3893=FALSE, U3893=FALSE, V3893=FALSE), "ព្យួរទុក (មិនមានទិន្នន័យ)", "ប្រកាសខុស (ព្យួរទុក)"))</f>
        <v/>
      </c>
      <c r="L3893" s="418" t="inlineStr"/>
      <c r="M3893" s="418" t="inlineStr"/>
      <c r="N3893" s="455" t="n"/>
      <c r="O3893" s="455">
        <f>IF(W3893&lt;0,AI3893,I3893)</f>
        <v/>
      </c>
      <c r="P3893" s="455">
        <f>I3893-O3893</f>
        <v/>
      </c>
      <c r="Q3893" s="418" t="n"/>
      <c r="R3893" s="418" t="inlineStr">
        <is>
          <t>YM-0039</t>
        </is>
      </c>
      <c r="S3893" s="418" t="inlineStr"/>
      <c r="T3893" s="418">
        <f>R3893=S3893</f>
        <v/>
      </c>
      <c r="U3893" s="418">
        <f>AND(MONTH(F3893)=MONTH(Y3893), YEAR(F3893)=YEAR(Y3893))</f>
        <v/>
      </c>
      <c r="V3893" s="418">
        <f>AND(AC3893&lt;&gt;"", 'Company information'!D$4&lt;&gt;"", RIGHT(SUBSTITUTE(AC3893,"-",""),9)=RIGHT(SUBSTITUTE('Company information'!D$4,"-",""),9))</f>
        <v/>
      </c>
      <c r="W3893" s="418">
        <f>AI3893-I3893</f>
        <v/>
      </c>
      <c r="X3893" s="455" t="n"/>
      <c r="Y3893" s="417" t="n"/>
      <c r="Z3893" s="418" t="n"/>
      <c r="AA3893" s="418" t="n"/>
      <c r="AB3893" s="418" t="n"/>
      <c r="AC3893" s="418" t="n"/>
      <c r="AD3893" s="418" t="n"/>
      <c r="AE3893" s="455" t="n"/>
      <c r="AF3893" s="455" t="n"/>
      <c r="AG3893" s="455" t="n"/>
      <c r="AH3893" s="455" t="n"/>
      <c r="AI3893" s="455" t="n"/>
      <c r="AJ3893" s="455" t="n"/>
      <c r="AK3893" s="455" t="n"/>
      <c r="AL3893" s="455" t="n"/>
      <c r="AM3893" s="455" t="n"/>
      <c r="AN3893" s="455" t="n"/>
      <c r="AO3893" s="455" t="n"/>
      <c r="AP3893" s="455" t="n"/>
      <c r="AQ3893" s="455" t="n"/>
      <c r="AR3893" s="418" t="n"/>
      <c r="AS3893" s="418" t="n"/>
      <c r="AT3893" s="418" t="n"/>
    </row>
    <row r="3894">
      <c r="A3894" s="417" t="n">
        <v>3885</v>
      </c>
      <c r="B3894" s="418" t="inlineStr">
        <is>
          <t>Paper Label</t>
        </is>
      </c>
      <c r="C3894" s="418" t="inlineStr">
        <is>
          <t>ស៊ីន ហ្វី យ៉ាង ព្រីនធីង &amp; អិកសេសសឺរី ឯ.ក</t>
        </is>
      </c>
      <c r="D3894" s="418" t="inlineStr">
        <is>
          <t>K010-901906822</t>
        </is>
      </c>
      <c r="E3894" s="418" t="inlineStr">
        <is>
          <t>XFY-YD20220177</t>
        </is>
      </c>
      <c r="F3894" s="419" t="n">
        <v>44895</v>
      </c>
      <c r="G3894" s="420" t="n">
        <v>2177401</v>
      </c>
      <c r="H3894" s="418" t="n"/>
      <c r="I3894" s="455" t="n">
        <v>2177401</v>
      </c>
      <c r="J3894" s="418">
        <f>IF(L3894&lt;&gt;"",L3894,K3894)</f>
        <v/>
      </c>
      <c r="K3894" s="418">
        <f>IF(AND(T3894=TRUE, U3894=TRUE, V3894=TRUE), IF(W3894&lt;-0.05, "អនុញ្ញាត (អ្នកផ្គត់ផ្គង់ប្រកាសខ្វះ)", "បានប្រកាស (អនុញ្ញាត)"), IF(AND(T3894=FALSE, U3894=FALSE, V3894=FALSE), "ព្យួរទុក (មិនមានទិន្នន័យ)", "ប្រកាសខុស (ព្យួរទុក)"))</f>
        <v/>
      </c>
      <c r="L3894" s="418" t="inlineStr"/>
      <c r="M3894" s="418" t="inlineStr"/>
      <c r="N3894" s="455" t="n"/>
      <c r="O3894" s="455">
        <f>IF(W3894&lt;0,AI3894,I3894)</f>
        <v/>
      </c>
      <c r="P3894" s="455">
        <f>I3894-O3894</f>
        <v/>
      </c>
      <c r="Q3894" s="418" t="n"/>
      <c r="R3894" s="418" t="inlineStr">
        <is>
          <t>XFY-YD20220177</t>
        </is>
      </c>
      <c r="S3894" s="418" t="inlineStr"/>
      <c r="T3894" s="418">
        <f>R3894=S3894</f>
        <v/>
      </c>
      <c r="U3894" s="418">
        <f>AND(MONTH(F3894)=MONTH(Y3894), YEAR(F3894)=YEAR(Y3894))</f>
        <v/>
      </c>
      <c r="V3894" s="418">
        <f>AND(AC3894&lt;&gt;"", 'Company information'!D$4&lt;&gt;"", RIGHT(SUBSTITUTE(AC3894,"-",""),9)=RIGHT(SUBSTITUTE('Company information'!D$4,"-",""),9))</f>
        <v/>
      </c>
      <c r="W3894" s="418">
        <f>AI3894-I3894</f>
        <v/>
      </c>
      <c r="X3894" s="455" t="n"/>
      <c r="Y3894" s="417" t="n"/>
      <c r="Z3894" s="418" t="n"/>
      <c r="AA3894" s="418" t="n"/>
      <c r="AB3894" s="418" t="n"/>
      <c r="AC3894" s="418" t="n"/>
      <c r="AD3894" s="418" t="n"/>
      <c r="AE3894" s="455" t="n"/>
      <c r="AF3894" s="455" t="n"/>
      <c r="AG3894" s="455" t="n"/>
      <c r="AH3894" s="455" t="n"/>
      <c r="AI3894" s="455" t="n"/>
      <c r="AJ3894" s="455" t="n"/>
      <c r="AK3894" s="455" t="n"/>
      <c r="AL3894" s="455" t="n"/>
      <c r="AM3894" s="455" t="n"/>
      <c r="AN3894" s="455" t="n"/>
      <c r="AO3894" s="455" t="n"/>
      <c r="AP3894" s="455" t="n"/>
      <c r="AQ3894" s="455" t="n"/>
      <c r="AR3894" s="418" t="n"/>
      <c r="AS3894" s="418" t="n"/>
      <c r="AT3894" s="418" t="n"/>
    </row>
    <row r="3895">
      <c r="A3895" s="417" t="n">
        <v>3886</v>
      </c>
      <c r="B3895" s="418" t="inlineStr">
        <is>
          <t>Colors Box and Paper Card</t>
        </is>
      </c>
      <c r="C3895" s="418" t="inlineStr">
        <is>
          <t>វីង ចេង ភែកឃីជីង ឯ.ក</t>
        </is>
      </c>
      <c r="D3895" s="418" t="inlineStr">
        <is>
          <t>L001-902102915</t>
        </is>
      </c>
      <c r="E3895" s="418" t="inlineStr">
        <is>
          <t>TI0618</t>
        </is>
      </c>
      <c r="F3895" s="419" t="n">
        <v>44895</v>
      </c>
      <c r="G3895" s="420" t="n">
        <v>1975557</v>
      </c>
      <c r="H3895" s="418" t="n"/>
      <c r="I3895" s="455" t="n">
        <v>1975557</v>
      </c>
      <c r="J3895" s="418">
        <f>IF(L3895&lt;&gt;"",L3895,K3895)</f>
        <v/>
      </c>
      <c r="K3895" s="418">
        <f>IF(AND(T3895=TRUE, U3895=TRUE, V3895=TRUE), IF(W3895&lt;-0.05, "អនុញ្ញាត (អ្នកផ្គត់ផ្គង់ប្រកាសខ្វះ)", "បានប្រកាស (អនុញ្ញាត)"), IF(AND(T3895=FALSE, U3895=FALSE, V3895=FALSE), "ព្យួរទុក (មិនមានទិន្នន័យ)", "ប្រកាសខុស (ព្យួរទុក)"))</f>
        <v/>
      </c>
      <c r="L3895" s="418" t="inlineStr"/>
      <c r="M3895" s="418" t="inlineStr"/>
      <c r="N3895" s="455" t="n"/>
      <c r="O3895" s="455">
        <f>IF(W3895&lt;0,AI3895,I3895)</f>
        <v/>
      </c>
      <c r="P3895" s="455">
        <f>I3895-O3895</f>
        <v/>
      </c>
      <c r="Q3895" s="418" t="n"/>
      <c r="R3895" s="418" t="inlineStr">
        <is>
          <t>TI0618</t>
        </is>
      </c>
      <c r="S3895" s="418" t="inlineStr"/>
      <c r="T3895" s="418">
        <f>R3895=S3895</f>
        <v/>
      </c>
      <c r="U3895" s="418">
        <f>AND(MONTH(F3895)=MONTH(Y3895), YEAR(F3895)=YEAR(Y3895))</f>
        <v/>
      </c>
      <c r="V3895" s="418">
        <f>AND(AC3895&lt;&gt;"", 'Company information'!D$4&lt;&gt;"", RIGHT(SUBSTITUTE(AC3895,"-",""),9)=RIGHT(SUBSTITUTE('Company information'!D$4,"-",""),9))</f>
        <v/>
      </c>
      <c r="W3895" s="418">
        <f>AI3895-I3895</f>
        <v/>
      </c>
      <c r="X3895" s="455" t="n"/>
      <c r="Y3895" s="417" t="n"/>
      <c r="Z3895" s="418" t="n"/>
      <c r="AA3895" s="418" t="n"/>
      <c r="AB3895" s="418" t="n"/>
      <c r="AC3895" s="418" t="n"/>
      <c r="AD3895" s="418" t="n"/>
      <c r="AE3895" s="455" t="n"/>
      <c r="AF3895" s="455" t="n"/>
      <c r="AG3895" s="455" t="n"/>
      <c r="AH3895" s="455" t="n"/>
      <c r="AI3895" s="455" t="n"/>
      <c r="AJ3895" s="455" t="n"/>
      <c r="AK3895" s="455" t="n"/>
      <c r="AL3895" s="455" t="n"/>
      <c r="AM3895" s="455" t="n"/>
      <c r="AN3895" s="455" t="n"/>
      <c r="AO3895" s="455" t="n"/>
      <c r="AP3895" s="455" t="n"/>
      <c r="AQ3895" s="455" t="n"/>
      <c r="AR3895" s="418" t="n"/>
      <c r="AS3895" s="418" t="n"/>
      <c r="AT3895" s="418" t="n"/>
    </row>
    <row r="3896">
      <c r="A3896" s="417" t="n">
        <v>3887</v>
      </c>
      <c r="B3896" s="418" t="inlineStr">
        <is>
          <t>Security Guard</t>
        </is>
      </c>
      <c r="C3896" s="418" t="inlineStr">
        <is>
          <t>អេសអេហ្វអាយ​ ស៊ីឃ្យួរឹធី ហ្វសស៍ អ៊ិនធើណេសិនណល ឯ.ក</t>
        </is>
      </c>
      <c r="D3896" s="418" t="inlineStr">
        <is>
          <t>K010-901908100</t>
        </is>
      </c>
      <c r="E3896" s="418" t="inlineStr">
        <is>
          <t>SFI2022/434</t>
        </is>
      </c>
      <c r="F3896" s="419" t="n">
        <v>44889</v>
      </c>
      <c r="G3896" s="420" t="n">
        <v>231560</v>
      </c>
      <c r="H3896" s="418" t="n"/>
      <c r="I3896" s="455" t="n">
        <v>231560</v>
      </c>
      <c r="J3896" s="418">
        <f>IF(L3896&lt;&gt;"",L3896,K3896)</f>
        <v/>
      </c>
      <c r="K3896" s="418">
        <f>IF(AND(T3896=TRUE, U3896=TRUE, V3896=TRUE), IF(W3896&lt;-0.05, "អនុញ្ញាត (អ្នកផ្គត់ផ្គង់ប្រកាសខ្វះ)", "បានប្រកាស (អនុញ្ញាត)"), IF(AND(T3896=FALSE, U3896=FALSE, V3896=FALSE), "ព្យួរទុក (មិនមានទិន្នន័យ)", "ប្រកាសខុស (ព្យួរទុក)"))</f>
        <v/>
      </c>
      <c r="L3896" s="418" t="inlineStr"/>
      <c r="M3896" s="418" t="inlineStr"/>
      <c r="N3896" s="455" t="n"/>
      <c r="O3896" s="455">
        <f>IF(W3896&lt;0,AI3896,I3896)</f>
        <v/>
      </c>
      <c r="P3896" s="455">
        <f>I3896-O3896</f>
        <v/>
      </c>
      <c r="Q3896" s="418" t="n"/>
      <c r="R3896" s="418" t="inlineStr">
        <is>
          <t>SFI2022/434</t>
        </is>
      </c>
      <c r="S3896" s="418" t="inlineStr"/>
      <c r="T3896" s="418">
        <f>R3896=S3896</f>
        <v/>
      </c>
      <c r="U3896" s="418">
        <f>AND(MONTH(F3896)=MONTH(Y3896), YEAR(F3896)=YEAR(Y3896))</f>
        <v/>
      </c>
      <c r="V3896" s="418">
        <f>AND(AC3896&lt;&gt;"", 'Company information'!D$4&lt;&gt;"", RIGHT(SUBSTITUTE(AC3896,"-",""),9)=RIGHT(SUBSTITUTE('Company information'!D$4,"-",""),9))</f>
        <v/>
      </c>
      <c r="W3896" s="418">
        <f>AI3896-I3896</f>
        <v/>
      </c>
      <c r="X3896" s="455" t="n"/>
      <c r="Y3896" s="417" t="n"/>
      <c r="Z3896" s="418" t="n"/>
      <c r="AA3896" s="418" t="n"/>
      <c r="AB3896" s="418" t="n"/>
      <c r="AC3896" s="418" t="n"/>
      <c r="AD3896" s="418" t="n"/>
      <c r="AE3896" s="455" t="n"/>
      <c r="AF3896" s="455" t="n"/>
      <c r="AG3896" s="455" t="n"/>
      <c r="AH3896" s="455" t="n"/>
      <c r="AI3896" s="455" t="n"/>
      <c r="AJ3896" s="455" t="n"/>
      <c r="AK3896" s="455" t="n"/>
      <c r="AL3896" s="455" t="n"/>
      <c r="AM3896" s="455" t="n"/>
      <c r="AN3896" s="455" t="n"/>
      <c r="AO3896" s="455" t="n"/>
      <c r="AP3896" s="455" t="n"/>
      <c r="AQ3896" s="455" t="n"/>
      <c r="AR3896" s="418" t="n"/>
      <c r="AS3896" s="418" t="n"/>
      <c r="AT3896" s="418" t="n"/>
    </row>
    <row r="3897">
      <c r="A3897" s="417" t="n">
        <v>3888</v>
      </c>
      <c r="B3897" s="418" t="inlineStr">
        <is>
          <t>PELLET EPE</t>
        </is>
      </c>
      <c r="C3897" s="418" t="inlineStr">
        <is>
          <t>យ័ន សីន តាយ ឯ.ក</t>
        </is>
      </c>
      <c r="D3897" s="418" t="inlineStr">
        <is>
          <t>L001-902104347</t>
        </is>
      </c>
      <c r="E3897" s="418" t="inlineStr">
        <is>
          <t>000240</t>
        </is>
      </c>
      <c r="F3897" s="419" t="n">
        <v>44889</v>
      </c>
      <c r="G3897" s="420" t="n">
        <v>206749</v>
      </c>
      <c r="H3897" s="418" t="n"/>
      <c r="I3897" s="455" t="n">
        <v>206749</v>
      </c>
      <c r="J3897" s="418">
        <f>IF(L3897&lt;&gt;"",L3897,K3897)</f>
        <v/>
      </c>
      <c r="K3897" s="418">
        <f>IF(AND(T3897=TRUE, U3897=TRUE, V3897=TRUE), IF(W3897&lt;-0.05, "អនុញ្ញាត (អ្នកផ្គត់ផ្គង់ប្រកាសខ្វះ)", "បានប្រកាស (អនុញ្ញាត)"), IF(AND(T3897=FALSE, U3897=FALSE, V3897=FALSE), "ព្យួរទុក (មិនមានទិន្នន័យ)", "ប្រកាសខុស (ព្យួរទុក)"))</f>
        <v/>
      </c>
      <c r="L3897" s="418" t="inlineStr"/>
      <c r="M3897" s="418" t="inlineStr"/>
      <c r="N3897" s="455" t="n"/>
      <c r="O3897" s="455">
        <f>IF(W3897&lt;0,AI3897,I3897)</f>
        <v/>
      </c>
      <c r="P3897" s="455">
        <f>I3897-O3897</f>
        <v/>
      </c>
      <c r="Q3897" s="418" t="n"/>
      <c r="R3897" s="418" t="inlineStr">
        <is>
          <t>000240</t>
        </is>
      </c>
      <c r="S3897" s="418" t="inlineStr">
        <is>
          <t>000240</t>
        </is>
      </c>
      <c r="T3897" s="418">
        <f>R3897=S3897</f>
        <v/>
      </c>
      <c r="U3897" s="418">
        <f>AND(MONTH(F3897)=MONTH(Y3897), YEAR(F3897)=YEAR(Y3897))</f>
        <v/>
      </c>
      <c r="V3897" s="418">
        <f>AND(AC3897&lt;&gt;"", 'Company information'!D$4&lt;&gt;"", RIGHT(SUBSTITUTE(AC3897,"-",""),9)=RIGHT(SUBSTITUTE('Company information'!D$4,"-",""),9))</f>
        <v/>
      </c>
      <c r="W3897" s="418">
        <f>AI3897-I3897</f>
        <v/>
      </c>
      <c r="X3897" s="455" t="n"/>
      <c r="Y3897" s="419" t="n">
        <v>44867</v>
      </c>
      <c r="Z3897" s="418" t="inlineStr">
        <is>
          <t>000240</t>
        </is>
      </c>
      <c r="AA3897" s="418" t="inlineStr"/>
      <c r="AB3897" s="418" t="inlineStr">
        <is>
          <t>បុគ្គលជាប់អាករ</t>
        </is>
      </c>
      <c r="AC3897" s="418" t="inlineStr">
        <is>
          <t>L001-100192335</t>
        </is>
      </c>
      <c r="AD3897" s="418" t="inlineStr">
        <is>
          <t>ស៊ីកូ (ភ្នំពេញ) ខូ អិលធីឌី</t>
        </is>
      </c>
      <c r="AE3897" s="455" t="n">
        <v>2679046</v>
      </c>
      <c r="AF3897" s="455" t="n">
        <v>2435496</v>
      </c>
      <c r="AG3897" s="455" t="n">
        <v>0</v>
      </c>
      <c r="AH3897" s="455" t="n">
        <v>0</v>
      </c>
      <c r="AI3897" s="455" t="n">
        <v>243550</v>
      </c>
      <c r="AJ3897" s="455" t="n">
        <v>0</v>
      </c>
      <c r="AK3897" s="455" t="n">
        <v>0</v>
      </c>
      <c r="AL3897" s="455" t="n">
        <v>0</v>
      </c>
      <c r="AM3897" s="455" t="n">
        <v>0</v>
      </c>
      <c r="AN3897" s="455" t="n">
        <v>0</v>
      </c>
      <c r="AO3897" s="455" t="n">
        <v>0</v>
      </c>
      <c r="AP3897" s="455" t="n">
        <v>0</v>
      </c>
      <c r="AQ3897" s="455" t="n">
        <v>0</v>
      </c>
      <c r="AR3897" s="418" t="inlineStr"/>
      <c r="AS3897" s="418" t="inlineStr">
        <is>
          <t>Ticket</t>
        </is>
      </c>
      <c r="AT3897" s="418" t="inlineStr">
        <is>
          <t>បានប្រកាសពន្ធ</t>
        </is>
      </c>
    </row>
    <row r="3898">
      <c r="A3898" s="417" t="n">
        <v>3889</v>
      </c>
      <c r="B3898" s="418" t="inlineStr">
        <is>
          <t>Infrastructure Maintenance fee for Nov 2022</t>
        </is>
      </c>
      <c r="C3898" s="418" t="inlineStr">
        <is>
          <t>ភ្នំពេញ អេសអ៊ីហ្សិត ភីអិលស៊ី</t>
        </is>
      </c>
      <c r="D3898" s="418" t="inlineStr">
        <is>
          <t>L001-100046592</t>
        </is>
      </c>
      <c r="E3898" s="418" t="inlineStr">
        <is>
          <t>202205747</t>
        </is>
      </c>
      <c r="F3898" s="419" t="n">
        <v>44883</v>
      </c>
      <c r="G3898" s="420" t="n">
        <v>167540</v>
      </c>
      <c r="H3898" s="418" t="n"/>
      <c r="I3898" s="455" t="n">
        <v>167540</v>
      </c>
      <c r="J3898" s="418">
        <f>IF(L3898&lt;&gt;"",L3898,K3898)</f>
        <v/>
      </c>
      <c r="K3898" s="418">
        <f>IF(AND(T3898=TRUE, U3898=TRUE, V3898=TRUE), IF(W3898&lt;-0.05, "អនុញ្ញាត (អ្នកផ្គត់ផ្គង់ប្រកាសខ្វះ)", "បានប្រកាស (អនុញ្ញាត)"), IF(AND(T3898=FALSE, U3898=FALSE, V3898=FALSE), "ព្យួរទុក (មិនមានទិន្នន័យ)", "ប្រកាសខុស (ព្យួរទុក)"))</f>
        <v/>
      </c>
      <c r="L3898" s="418" t="inlineStr"/>
      <c r="M3898" s="418" t="inlineStr"/>
      <c r="N3898" s="455" t="n"/>
      <c r="O3898" s="455">
        <f>IF(W3898&lt;0,AI3898,I3898)</f>
        <v/>
      </c>
      <c r="P3898" s="455">
        <f>I3898-O3898</f>
        <v/>
      </c>
      <c r="Q3898" s="418" t="n"/>
      <c r="R3898" s="418" t="inlineStr">
        <is>
          <t>202205747</t>
        </is>
      </c>
      <c r="S3898" s="418" t="inlineStr"/>
      <c r="T3898" s="418">
        <f>R3898=S3898</f>
        <v/>
      </c>
      <c r="U3898" s="418">
        <f>AND(MONTH(F3898)=MONTH(Y3898), YEAR(F3898)=YEAR(Y3898))</f>
        <v/>
      </c>
      <c r="V3898" s="418">
        <f>AND(AC3898&lt;&gt;"", 'Company information'!D$4&lt;&gt;"", RIGHT(SUBSTITUTE(AC3898,"-",""),9)=RIGHT(SUBSTITUTE('Company information'!D$4,"-",""),9))</f>
        <v/>
      </c>
      <c r="W3898" s="418">
        <f>AI3898-I3898</f>
        <v/>
      </c>
      <c r="X3898" s="455" t="n"/>
      <c r="Y3898" s="417" t="n"/>
      <c r="Z3898" s="418" t="n"/>
      <c r="AA3898" s="418" t="n"/>
      <c r="AB3898" s="418" t="n"/>
      <c r="AC3898" s="418" t="n"/>
      <c r="AD3898" s="418" t="n"/>
      <c r="AE3898" s="455" t="n"/>
      <c r="AF3898" s="455" t="n"/>
      <c r="AG3898" s="455" t="n"/>
      <c r="AH3898" s="455" t="n"/>
      <c r="AI3898" s="455" t="n"/>
      <c r="AJ3898" s="455" t="n"/>
      <c r="AK3898" s="455" t="n"/>
      <c r="AL3898" s="455" t="n"/>
      <c r="AM3898" s="455" t="n"/>
      <c r="AN3898" s="455" t="n"/>
      <c r="AO3898" s="455" t="n"/>
      <c r="AP3898" s="455" t="n"/>
      <c r="AQ3898" s="455" t="n"/>
      <c r="AR3898" s="418" t="n"/>
      <c r="AS3898" s="418" t="n"/>
      <c r="AT3898" s="418" t="n"/>
    </row>
    <row r="3899">
      <c r="A3899" s="417" t="n">
        <v>3890</v>
      </c>
      <c r="B3899" s="418" t="inlineStr">
        <is>
          <t>Infrastructure Maintenance fee for Nov 2022</t>
        </is>
      </c>
      <c r="C3899" s="418" t="inlineStr">
        <is>
          <t>ភ្នំពេញ អេសអ៊ីហ្សិត ភីអិលស៊ី</t>
        </is>
      </c>
      <c r="D3899" s="418" t="inlineStr">
        <is>
          <t>L001-100046592</t>
        </is>
      </c>
      <c r="E3899" s="418" t="inlineStr">
        <is>
          <t>202205738</t>
        </is>
      </c>
      <c r="F3899" s="419" t="n">
        <v>44883</v>
      </c>
      <c r="G3899" s="420" t="n">
        <v>203988</v>
      </c>
      <c r="H3899" s="418" t="n"/>
      <c r="I3899" s="455" t="n">
        <v>203988</v>
      </c>
      <c r="J3899" s="418">
        <f>IF(L3899&lt;&gt;"",L3899,K3899)</f>
        <v/>
      </c>
      <c r="K3899" s="418">
        <f>IF(AND(T3899=TRUE, U3899=TRUE, V3899=TRUE), IF(W3899&lt;-0.05, "អនុញ្ញាត (អ្នកផ្គត់ផ្គង់ប្រកាសខ្វះ)", "បានប្រកាស (អនុញ្ញាត)"), IF(AND(T3899=FALSE, U3899=FALSE, V3899=FALSE), "ព្យួរទុក (មិនមានទិន្នន័យ)", "ប្រកាសខុស (ព្យួរទុក)"))</f>
        <v/>
      </c>
      <c r="L3899" s="418" t="inlineStr"/>
      <c r="M3899" s="418" t="inlineStr"/>
      <c r="N3899" s="455" t="n"/>
      <c r="O3899" s="455">
        <f>IF(W3899&lt;0,AI3899,I3899)</f>
        <v/>
      </c>
      <c r="P3899" s="455">
        <f>I3899-O3899</f>
        <v/>
      </c>
      <c r="Q3899" s="418" t="n"/>
      <c r="R3899" s="418" t="inlineStr">
        <is>
          <t>202205738</t>
        </is>
      </c>
      <c r="S3899" s="418" t="inlineStr"/>
      <c r="T3899" s="418">
        <f>R3899=S3899</f>
        <v/>
      </c>
      <c r="U3899" s="418">
        <f>AND(MONTH(F3899)=MONTH(Y3899), YEAR(F3899)=YEAR(Y3899))</f>
        <v/>
      </c>
      <c r="V3899" s="418">
        <f>AND(AC3899&lt;&gt;"", 'Company information'!D$4&lt;&gt;"", RIGHT(SUBSTITUTE(AC3899,"-",""),9)=RIGHT(SUBSTITUTE('Company information'!D$4,"-",""),9))</f>
        <v/>
      </c>
      <c r="W3899" s="418">
        <f>AI3899-I3899</f>
        <v/>
      </c>
      <c r="X3899" s="455" t="n"/>
      <c r="Y3899" s="417" t="n"/>
      <c r="Z3899" s="418" t="n"/>
      <c r="AA3899" s="418" t="n"/>
      <c r="AB3899" s="418" t="n"/>
      <c r="AC3899" s="418" t="n"/>
      <c r="AD3899" s="418" t="n"/>
      <c r="AE3899" s="455" t="n"/>
      <c r="AF3899" s="455" t="n"/>
      <c r="AG3899" s="455" t="n"/>
      <c r="AH3899" s="455" t="n"/>
      <c r="AI3899" s="455" t="n"/>
      <c r="AJ3899" s="455" t="n"/>
      <c r="AK3899" s="455" t="n"/>
      <c r="AL3899" s="455" t="n"/>
      <c r="AM3899" s="455" t="n"/>
      <c r="AN3899" s="455" t="n"/>
      <c r="AO3899" s="455" t="n"/>
      <c r="AP3899" s="455" t="n"/>
      <c r="AQ3899" s="455" t="n"/>
      <c r="AR3899" s="418" t="n"/>
      <c r="AS3899" s="418" t="n"/>
      <c r="AT3899" s="418" t="n"/>
    </row>
    <row r="3900">
      <c r="A3900" s="417" t="n">
        <v>3891</v>
      </c>
      <c r="B3900" s="418" t="inlineStr">
        <is>
          <t>Service Fee</t>
        </is>
      </c>
      <c r="C3900" s="418" t="inlineStr">
        <is>
          <t>ប្យួរ៉ូ វេរីតាស (ខេមបូឌា) លីមីធីត</t>
        </is>
      </c>
      <c r="D3900" s="418" t="inlineStr">
        <is>
          <t>L001-107024462</t>
        </is>
      </c>
      <c r="E3900" s="418" t="inlineStr">
        <is>
          <t>59013815</t>
        </is>
      </c>
      <c r="F3900" s="419" t="n">
        <v>44889</v>
      </c>
      <c r="G3900" s="420" t="n">
        <v>112017</v>
      </c>
      <c r="H3900" s="418" t="n"/>
      <c r="I3900" s="455" t="n">
        <v>112017</v>
      </c>
      <c r="J3900" s="418">
        <f>IF(L3900&lt;&gt;"",L3900,K3900)</f>
        <v/>
      </c>
      <c r="K3900" s="418">
        <f>IF(AND(T3900=TRUE, U3900=TRUE, V3900=TRUE), IF(W3900&lt;-0.05, "អនុញ្ញាត (អ្នកផ្គត់ផ្គង់ប្រកាសខ្វះ)", "បានប្រកាស (អនុញ្ញាត)"), IF(AND(T3900=FALSE, U3900=FALSE, V3900=FALSE), "ព្យួរទុក (មិនមានទិន្នន័យ)", "ប្រកាសខុស (ព្យួរទុក)"))</f>
        <v/>
      </c>
      <c r="L3900" s="418" t="inlineStr"/>
      <c r="M3900" s="418" t="inlineStr"/>
      <c r="N3900" s="455" t="n"/>
      <c r="O3900" s="455">
        <f>IF(W3900&lt;0,AI3900,I3900)</f>
        <v/>
      </c>
      <c r="P3900" s="455">
        <f>I3900-O3900</f>
        <v/>
      </c>
      <c r="Q3900" s="418" t="n"/>
      <c r="R3900" s="418" t="inlineStr">
        <is>
          <t>59013815</t>
        </is>
      </c>
      <c r="S3900" s="418" t="inlineStr">
        <is>
          <t>59013815</t>
        </is>
      </c>
      <c r="T3900" s="418">
        <f>R3900=S3900</f>
        <v/>
      </c>
      <c r="U3900" s="418">
        <f>AND(MONTH(F3900)=MONTH(Y3900), YEAR(F3900)=YEAR(Y3900))</f>
        <v/>
      </c>
      <c r="V3900" s="418">
        <f>AND(AC3900&lt;&gt;"", 'Company information'!D$4&lt;&gt;"", RIGHT(SUBSTITUTE(AC3900,"-",""),9)=RIGHT(SUBSTITUTE('Company information'!D$4,"-",""),9))</f>
        <v/>
      </c>
      <c r="W3900" s="418">
        <f>AI3900-I3900</f>
        <v/>
      </c>
      <c r="X3900" s="455" t="n"/>
      <c r="Y3900" s="419" t="n">
        <v>44889</v>
      </c>
      <c r="Z3900" s="418" t="inlineStr">
        <is>
          <t>59013815</t>
        </is>
      </c>
      <c r="AA3900" s="418" t="inlineStr"/>
      <c r="AB3900" s="418" t="inlineStr">
        <is>
          <t>បុគ្គលជាប់អាករ</t>
        </is>
      </c>
      <c r="AC3900" s="418" t="inlineStr">
        <is>
          <t>L001-901905215</t>
        </is>
      </c>
      <c r="AD3900" s="418" t="inlineStr">
        <is>
          <t>វីអ៊ីស៊ិន (ខេមបូឌា) អ៊ិនដាសស្ទ្រី ឯ.ក</t>
        </is>
      </c>
      <c r="AE3900" s="455" t="n">
        <v>1232189</v>
      </c>
      <c r="AF3900" s="455" t="n">
        <v>1120172</v>
      </c>
      <c r="AG3900" s="455" t="n">
        <v>0</v>
      </c>
      <c r="AH3900" s="455" t="n">
        <v>0</v>
      </c>
      <c r="AI3900" s="455" t="n">
        <v>112017</v>
      </c>
      <c r="AJ3900" s="455" t="n">
        <v>0</v>
      </c>
      <c r="AK3900" s="455" t="n">
        <v>0</v>
      </c>
      <c r="AL3900" s="455" t="n">
        <v>0</v>
      </c>
      <c r="AM3900" s="455" t="n">
        <v>0</v>
      </c>
      <c r="AN3900" s="455" t="n">
        <v>0</v>
      </c>
      <c r="AO3900" s="455" t="n">
        <v>0</v>
      </c>
      <c r="AP3900" s="455" t="n">
        <v>0</v>
      </c>
      <c r="AQ3900" s="455" t="n">
        <v>0</v>
      </c>
      <c r="AR3900" s="418" t="inlineStr"/>
      <c r="AS3900" s="418" t="inlineStr">
        <is>
          <t>ចំនូលបានមកពីការលក់</t>
        </is>
      </c>
      <c r="AT3900" s="418" t="inlineStr">
        <is>
          <t>បានប្រកាសពន្ធ</t>
        </is>
      </c>
    </row>
    <row r="3901">
      <c r="A3901" s="417" t="n">
        <v>3892</v>
      </c>
      <c r="B3901" s="418" t="inlineStr">
        <is>
          <t>Service Fee</t>
        </is>
      </c>
      <c r="C3901" s="418" t="inlineStr">
        <is>
          <t>ប្យួរ៉ូ វេរីតាស (ខេមបូឌា) លីមីធីត</t>
        </is>
      </c>
      <c r="D3901" s="418" t="inlineStr">
        <is>
          <t>L001-107024462</t>
        </is>
      </c>
      <c r="E3901" s="418" t="inlineStr">
        <is>
          <t>59013805</t>
        </is>
      </c>
      <c r="F3901" s="419" t="n">
        <v>44887</v>
      </c>
      <c r="G3901" s="420" t="n">
        <v>56024</v>
      </c>
      <c r="H3901" s="418" t="n"/>
      <c r="I3901" s="455" t="n">
        <v>56024</v>
      </c>
      <c r="J3901" s="418">
        <f>IF(L3901&lt;&gt;"",L3901,K3901)</f>
        <v/>
      </c>
      <c r="K3901" s="418">
        <f>IF(AND(T3901=TRUE, U3901=TRUE, V3901=TRUE), IF(W3901&lt;-0.05, "អនុញ្ញាត (អ្នកផ្គត់ផ្គង់ប្រកាសខ្វះ)", "បានប្រកាស (អនុញ្ញាត)"), IF(AND(T3901=FALSE, U3901=FALSE, V3901=FALSE), "ព្យួរទុក (មិនមានទិន្នន័យ)", "ប្រកាសខុស (ព្យួរទុក)"))</f>
        <v/>
      </c>
      <c r="L3901" s="418" t="inlineStr"/>
      <c r="M3901" s="418" t="inlineStr"/>
      <c r="N3901" s="455" t="n"/>
      <c r="O3901" s="455">
        <f>IF(W3901&lt;0,AI3901,I3901)</f>
        <v/>
      </c>
      <c r="P3901" s="455">
        <f>I3901-O3901</f>
        <v/>
      </c>
      <c r="Q3901" s="418" t="n"/>
      <c r="R3901" s="418" t="inlineStr">
        <is>
          <t>59013805</t>
        </is>
      </c>
      <c r="S3901" s="418" t="inlineStr">
        <is>
          <t>59013805</t>
        </is>
      </c>
      <c r="T3901" s="418">
        <f>R3901=S3901</f>
        <v/>
      </c>
      <c r="U3901" s="418">
        <f>AND(MONTH(F3901)=MONTH(Y3901), YEAR(F3901)=YEAR(Y3901))</f>
        <v/>
      </c>
      <c r="V3901" s="418">
        <f>AND(AC3901&lt;&gt;"", 'Company information'!D$4&lt;&gt;"", RIGHT(SUBSTITUTE(AC3901,"-",""),9)=RIGHT(SUBSTITUTE('Company information'!D$4,"-",""),9))</f>
        <v/>
      </c>
      <c r="W3901" s="418">
        <f>AI3901-I3901</f>
        <v/>
      </c>
      <c r="X3901" s="455" t="n"/>
      <c r="Y3901" s="419" t="n">
        <v>44887</v>
      </c>
      <c r="Z3901" s="418" t="inlineStr">
        <is>
          <t>59013805</t>
        </is>
      </c>
      <c r="AA3901" s="418" t="inlineStr"/>
      <c r="AB3901" s="418" t="inlineStr">
        <is>
          <t>បុគ្គលជាប់អាករ</t>
        </is>
      </c>
      <c r="AC3901" s="418" t="inlineStr">
        <is>
          <t>L001-901905215</t>
        </is>
      </c>
      <c r="AD3901" s="418" t="inlineStr">
        <is>
          <t>វីអ៊ីស៊ិន (ខេមបូឌា) អ៊ិនដាសស្ទ្រី ឯ.ក</t>
        </is>
      </c>
      <c r="AE3901" s="455" t="n">
        <v>616264</v>
      </c>
      <c r="AF3901" s="455" t="n">
        <v>560240</v>
      </c>
      <c r="AG3901" s="455" t="n">
        <v>0</v>
      </c>
      <c r="AH3901" s="455" t="n">
        <v>0</v>
      </c>
      <c r="AI3901" s="455" t="n">
        <v>56024</v>
      </c>
      <c r="AJ3901" s="455" t="n">
        <v>0</v>
      </c>
      <c r="AK3901" s="455" t="n">
        <v>0</v>
      </c>
      <c r="AL3901" s="455" t="n">
        <v>0</v>
      </c>
      <c r="AM3901" s="455" t="n">
        <v>0</v>
      </c>
      <c r="AN3901" s="455" t="n">
        <v>0</v>
      </c>
      <c r="AO3901" s="455" t="n">
        <v>0</v>
      </c>
      <c r="AP3901" s="455" t="n">
        <v>0</v>
      </c>
      <c r="AQ3901" s="455" t="n">
        <v>0</v>
      </c>
      <c r="AR3901" s="418" t="inlineStr"/>
      <c r="AS3901" s="418" t="inlineStr">
        <is>
          <t>ចំនូលបានមកពីការលក់</t>
        </is>
      </c>
      <c r="AT3901" s="418" t="inlineStr">
        <is>
          <t>បានប្រកាសពន្ធ</t>
        </is>
      </c>
    </row>
    <row r="3902">
      <c r="A3902" s="417" t="n">
        <v>3893</v>
      </c>
      <c r="B3902" s="418" t="inlineStr">
        <is>
          <t>Service Fee</t>
        </is>
      </c>
      <c r="C3902" s="418" t="inlineStr">
        <is>
          <t>ប្យួរ៉ូ វេរីតាស (ខេមបូឌា) លីមីធីត</t>
        </is>
      </c>
      <c r="D3902" s="418" t="inlineStr">
        <is>
          <t>L001-107024462</t>
        </is>
      </c>
      <c r="E3902" s="418" t="inlineStr">
        <is>
          <t>59013785</t>
        </is>
      </c>
      <c r="F3902" s="419" t="n">
        <v>44882</v>
      </c>
      <c r="G3902" s="420" t="n">
        <v>56079</v>
      </c>
      <c r="H3902" s="418" t="n"/>
      <c r="I3902" s="455" t="n">
        <v>56079</v>
      </c>
      <c r="J3902" s="418">
        <f>IF(L3902&lt;&gt;"",L3902,K3902)</f>
        <v/>
      </c>
      <c r="K3902" s="418">
        <f>IF(AND(T3902=TRUE, U3902=TRUE, V3902=TRUE), IF(W3902&lt;-0.05, "អនុញ្ញាត (អ្នកផ្គត់ផ្គង់ប្រកាសខ្វះ)", "បានប្រកាស (អនុញ្ញាត)"), IF(AND(T3902=FALSE, U3902=FALSE, V3902=FALSE), "ព្យួរទុក (មិនមានទិន្នន័យ)", "ប្រកាសខុស (ព្យួរទុក)"))</f>
        <v/>
      </c>
      <c r="L3902" s="418" t="inlineStr"/>
      <c r="M3902" s="418" t="inlineStr"/>
      <c r="N3902" s="455" t="n"/>
      <c r="O3902" s="455">
        <f>IF(W3902&lt;0,AI3902,I3902)</f>
        <v/>
      </c>
      <c r="P3902" s="455">
        <f>I3902-O3902</f>
        <v/>
      </c>
      <c r="Q3902" s="418" t="n"/>
      <c r="R3902" s="418" t="inlineStr">
        <is>
          <t>59013785</t>
        </is>
      </c>
      <c r="S3902" s="418" t="inlineStr">
        <is>
          <t>59013785</t>
        </is>
      </c>
      <c r="T3902" s="418">
        <f>R3902=S3902</f>
        <v/>
      </c>
      <c r="U3902" s="418">
        <f>AND(MONTH(F3902)=MONTH(Y3902), YEAR(F3902)=YEAR(Y3902))</f>
        <v/>
      </c>
      <c r="V3902" s="418">
        <f>AND(AC3902&lt;&gt;"", 'Company information'!D$4&lt;&gt;"", RIGHT(SUBSTITUTE(AC3902,"-",""),9)=RIGHT(SUBSTITUTE('Company information'!D$4,"-",""),9))</f>
        <v/>
      </c>
      <c r="W3902" s="418">
        <f>AI3902-I3902</f>
        <v/>
      </c>
      <c r="X3902" s="455" t="n"/>
      <c r="Y3902" s="419" t="n">
        <v>44882</v>
      </c>
      <c r="Z3902" s="418" t="inlineStr">
        <is>
          <t>59013785</t>
        </is>
      </c>
      <c r="AA3902" s="418" t="inlineStr"/>
      <c r="AB3902" s="418" t="inlineStr">
        <is>
          <t>បុគ្គលជាប់អាករ</t>
        </is>
      </c>
      <c r="AC3902" s="418" t="inlineStr">
        <is>
          <t>L001-901905215</t>
        </is>
      </c>
      <c r="AD3902" s="418" t="inlineStr">
        <is>
          <t>វីអ៊ីស៊ិន (ខេមបូឌា) អ៊ិនដាសស្ទ្រី ឯ.ក</t>
        </is>
      </c>
      <c r="AE3902" s="455" t="n">
        <v>616872</v>
      </c>
      <c r="AF3902" s="455" t="n">
        <v>560793</v>
      </c>
      <c r="AG3902" s="455" t="n">
        <v>0</v>
      </c>
      <c r="AH3902" s="455" t="n">
        <v>0</v>
      </c>
      <c r="AI3902" s="455" t="n">
        <v>56079</v>
      </c>
      <c r="AJ3902" s="455" t="n">
        <v>0</v>
      </c>
      <c r="AK3902" s="455" t="n">
        <v>0</v>
      </c>
      <c r="AL3902" s="455" t="n">
        <v>0</v>
      </c>
      <c r="AM3902" s="455" t="n">
        <v>0</v>
      </c>
      <c r="AN3902" s="455" t="n">
        <v>0</v>
      </c>
      <c r="AO3902" s="455" t="n">
        <v>0</v>
      </c>
      <c r="AP3902" s="455" t="n">
        <v>0</v>
      </c>
      <c r="AQ3902" s="455" t="n">
        <v>0</v>
      </c>
      <c r="AR3902" s="418" t="inlineStr"/>
      <c r="AS3902" s="418" t="inlineStr">
        <is>
          <t>ចំនូលបានមកពីការលក់</t>
        </is>
      </c>
      <c r="AT3902" s="418" t="inlineStr">
        <is>
          <t>បានប្រកាសពន្ធ</t>
        </is>
      </c>
    </row>
    <row r="3903">
      <c r="A3903" s="417" t="n">
        <v>3894</v>
      </c>
      <c r="B3903" s="418" t="inlineStr">
        <is>
          <t>Service Fee</t>
        </is>
      </c>
      <c r="C3903" s="418" t="inlineStr">
        <is>
          <t>ប្យួរ៉ូ វេរីតាស (ខេមបូឌា) លីមីធីត</t>
        </is>
      </c>
      <c r="D3903" s="418" t="inlineStr">
        <is>
          <t>L001-107024462</t>
        </is>
      </c>
      <c r="E3903" s="418" t="inlineStr">
        <is>
          <t>59013756</t>
        </is>
      </c>
      <c r="F3903" s="419" t="n">
        <v>44880</v>
      </c>
      <c r="G3903" s="420" t="n">
        <v>56132</v>
      </c>
      <c r="H3903" s="418" t="n"/>
      <c r="I3903" s="455" t="n">
        <v>56132</v>
      </c>
      <c r="J3903" s="418">
        <f>IF(L3903&lt;&gt;"",L3903,K3903)</f>
        <v/>
      </c>
      <c r="K3903" s="418">
        <f>IF(AND(T3903=TRUE, U3903=TRUE, V3903=TRUE), IF(W3903&lt;-0.05, "អនុញ្ញាត (អ្នកផ្គត់ផ្គង់ប្រកាសខ្វះ)", "បានប្រកាស (អនុញ្ញាត)"), IF(AND(T3903=FALSE, U3903=FALSE, V3903=FALSE), "ព្យួរទុក (មិនមានទិន្នន័យ)", "ប្រកាសខុស (ព្យួរទុក)"))</f>
        <v/>
      </c>
      <c r="L3903" s="418" t="inlineStr"/>
      <c r="M3903" s="418" t="inlineStr"/>
      <c r="N3903" s="455" t="n"/>
      <c r="O3903" s="455">
        <f>IF(W3903&lt;0,AI3903,I3903)</f>
        <v/>
      </c>
      <c r="P3903" s="455">
        <f>I3903-O3903</f>
        <v/>
      </c>
      <c r="Q3903" s="418" t="n"/>
      <c r="R3903" s="418" t="inlineStr">
        <is>
          <t>59013756</t>
        </is>
      </c>
      <c r="S3903" s="418" t="inlineStr">
        <is>
          <t>59013756</t>
        </is>
      </c>
      <c r="T3903" s="418">
        <f>R3903=S3903</f>
        <v/>
      </c>
      <c r="U3903" s="418">
        <f>AND(MONTH(F3903)=MONTH(Y3903), YEAR(F3903)=YEAR(Y3903))</f>
        <v/>
      </c>
      <c r="V3903" s="418">
        <f>AND(AC3903&lt;&gt;"", 'Company information'!D$4&lt;&gt;"", RIGHT(SUBSTITUTE(AC3903,"-",""),9)=RIGHT(SUBSTITUTE('Company information'!D$4,"-",""),9))</f>
        <v/>
      </c>
      <c r="W3903" s="418">
        <f>AI3903-I3903</f>
        <v/>
      </c>
      <c r="X3903" s="455" t="n"/>
      <c r="Y3903" s="419" t="n">
        <v>44880</v>
      </c>
      <c r="Z3903" s="418" t="inlineStr">
        <is>
          <t>59013756</t>
        </is>
      </c>
      <c r="AA3903" s="418" t="inlineStr"/>
      <c r="AB3903" s="418" t="inlineStr">
        <is>
          <t>បុគ្គលជាប់អាករ</t>
        </is>
      </c>
      <c r="AC3903" s="418" t="inlineStr">
        <is>
          <t>L001-901905215</t>
        </is>
      </c>
      <c r="AD3903" s="418" t="inlineStr">
        <is>
          <t>វីអ៊ីស៊ិន (ខេមបូឌា) អ៊ិនដាសស្ទ្រី ឯ.ក</t>
        </is>
      </c>
      <c r="AE3903" s="455" t="n">
        <v>617456</v>
      </c>
      <c r="AF3903" s="455" t="n">
        <v>561324</v>
      </c>
      <c r="AG3903" s="455" t="n">
        <v>0</v>
      </c>
      <c r="AH3903" s="455" t="n">
        <v>0</v>
      </c>
      <c r="AI3903" s="455" t="n">
        <v>56132</v>
      </c>
      <c r="AJ3903" s="455" t="n">
        <v>0</v>
      </c>
      <c r="AK3903" s="455" t="n">
        <v>0</v>
      </c>
      <c r="AL3903" s="455" t="n">
        <v>0</v>
      </c>
      <c r="AM3903" s="455" t="n">
        <v>0</v>
      </c>
      <c r="AN3903" s="455" t="n">
        <v>0</v>
      </c>
      <c r="AO3903" s="455" t="n">
        <v>0</v>
      </c>
      <c r="AP3903" s="455" t="n">
        <v>0</v>
      </c>
      <c r="AQ3903" s="455" t="n">
        <v>0</v>
      </c>
      <c r="AR3903" s="418" t="inlineStr"/>
      <c r="AS3903" s="418" t="inlineStr">
        <is>
          <t>ចំនូលបានមកពីការលក់</t>
        </is>
      </c>
      <c r="AT3903" s="418" t="inlineStr">
        <is>
          <t>បានប្រកាសពន្ធ</t>
        </is>
      </c>
    </row>
    <row r="3904">
      <c r="A3904" s="417" t="n">
        <v>3895</v>
      </c>
      <c r="B3904" s="418" t="inlineStr">
        <is>
          <t>Trucking Fee</t>
        </is>
      </c>
      <c r="C3904" s="418" t="inlineStr">
        <is>
          <t>អ៊ិចស្ពែឌីធ័រ ខេមបូឌា អិលធីឌី</t>
        </is>
      </c>
      <c r="D3904" s="418" t="inlineStr">
        <is>
          <t>L001-100045898</t>
        </is>
      </c>
      <c r="E3904" s="418" t="inlineStr">
        <is>
          <t>TI-0239457</t>
        </is>
      </c>
      <c r="F3904" s="419" t="n">
        <v>44882</v>
      </c>
      <c r="G3904" s="420" t="n">
        <v>19872</v>
      </c>
      <c r="H3904" s="418" t="n"/>
      <c r="I3904" s="455" t="n">
        <v>19872</v>
      </c>
      <c r="J3904" s="418">
        <f>IF(L3904&lt;&gt;"",L3904,K3904)</f>
        <v/>
      </c>
      <c r="K3904" s="418">
        <f>IF(AND(T3904=TRUE, U3904=TRUE, V3904=TRUE), IF(W3904&lt;-0.05, "អនុញ្ញាត (អ្នកផ្គត់ផ្គង់ប្រកាសខ្វះ)", "បានប្រកាស (អនុញ្ញាត)"), IF(AND(T3904=FALSE, U3904=FALSE, V3904=FALSE), "ព្យួរទុក (មិនមានទិន្នន័យ)", "ប្រកាសខុស (ព្យួរទុក)"))</f>
        <v/>
      </c>
      <c r="L3904" s="418" t="inlineStr"/>
      <c r="M3904" s="418" t="inlineStr"/>
      <c r="N3904" s="455" t="n"/>
      <c r="O3904" s="455">
        <f>IF(W3904&lt;0,AI3904,I3904)</f>
        <v/>
      </c>
      <c r="P3904" s="455">
        <f>I3904-O3904</f>
        <v/>
      </c>
      <c r="Q3904" s="418" t="n"/>
      <c r="R3904" s="418" t="inlineStr">
        <is>
          <t>TI-0239457</t>
        </is>
      </c>
      <c r="S3904" s="418" t="inlineStr"/>
      <c r="T3904" s="418">
        <f>R3904=S3904</f>
        <v/>
      </c>
      <c r="U3904" s="418">
        <f>AND(MONTH(F3904)=MONTH(Y3904), YEAR(F3904)=YEAR(Y3904))</f>
        <v/>
      </c>
      <c r="V3904" s="418">
        <f>AND(AC3904&lt;&gt;"", 'Company information'!D$4&lt;&gt;"", RIGHT(SUBSTITUTE(AC3904,"-",""),9)=RIGHT(SUBSTITUTE('Company information'!D$4,"-",""),9))</f>
        <v/>
      </c>
      <c r="W3904" s="418">
        <f>AI3904-I3904</f>
        <v/>
      </c>
      <c r="X3904" s="455" t="n"/>
      <c r="Y3904" s="417" t="n"/>
      <c r="Z3904" s="418" t="n"/>
      <c r="AA3904" s="418" t="n"/>
      <c r="AB3904" s="418" t="n"/>
      <c r="AC3904" s="418" t="n"/>
      <c r="AD3904" s="418" t="n"/>
      <c r="AE3904" s="455" t="n"/>
      <c r="AF3904" s="455" t="n"/>
      <c r="AG3904" s="455" t="n"/>
      <c r="AH3904" s="455" t="n"/>
      <c r="AI3904" s="455" t="n"/>
      <c r="AJ3904" s="455" t="n"/>
      <c r="AK3904" s="455" t="n"/>
      <c r="AL3904" s="455" t="n"/>
      <c r="AM3904" s="455" t="n"/>
      <c r="AN3904" s="455" t="n"/>
      <c r="AO3904" s="455" t="n"/>
      <c r="AP3904" s="455" t="n"/>
      <c r="AQ3904" s="455" t="n"/>
      <c r="AR3904" s="418" t="n"/>
      <c r="AS3904" s="418" t="n"/>
      <c r="AT3904" s="418" t="n"/>
    </row>
    <row r="3905">
      <c r="A3905" s="417" t="n">
        <v>3896</v>
      </c>
      <c r="B3905" s="418" t="inlineStr">
        <is>
          <t>Trucking Fee</t>
        </is>
      </c>
      <c r="C3905" s="418" t="inlineStr">
        <is>
          <t>អ៊ិចស្ពែឌីធ័រ ខេមបូឌា អិលធីឌី</t>
        </is>
      </c>
      <c r="D3905" s="418" t="inlineStr">
        <is>
          <t>L001-100045898</t>
        </is>
      </c>
      <c r="E3905" s="418" t="inlineStr">
        <is>
          <t>TI-0240225</t>
        </is>
      </c>
      <c r="F3905" s="419" t="n">
        <v>44895</v>
      </c>
      <c r="G3905" s="420" t="n">
        <v>249793</v>
      </c>
      <c r="H3905" s="418" t="n"/>
      <c r="I3905" s="455" t="n">
        <v>249793</v>
      </c>
      <c r="J3905" s="418">
        <f>IF(L3905&lt;&gt;"",L3905,K3905)</f>
        <v/>
      </c>
      <c r="K3905" s="418">
        <f>IF(AND(T3905=TRUE, U3905=TRUE, V3905=TRUE), IF(W3905&lt;-0.05, "អនុញ្ញាត (អ្នកផ្គត់ផ្គង់ប្រកាសខ្វះ)", "បានប្រកាស (អនុញ្ញាត)"), IF(AND(T3905=FALSE, U3905=FALSE, V3905=FALSE), "ព្យួរទុក (មិនមានទិន្នន័យ)", "ប្រកាសខុស (ព្យួរទុក)"))</f>
        <v/>
      </c>
      <c r="L3905" s="418" t="inlineStr"/>
      <c r="M3905" s="418" t="inlineStr"/>
      <c r="N3905" s="455" t="n"/>
      <c r="O3905" s="455">
        <f>IF(W3905&lt;0,AI3905,I3905)</f>
        <v/>
      </c>
      <c r="P3905" s="455">
        <f>I3905-O3905</f>
        <v/>
      </c>
      <c r="Q3905" s="418" t="n"/>
      <c r="R3905" s="418" t="inlineStr">
        <is>
          <t>TI-0240225</t>
        </is>
      </c>
      <c r="S3905" s="418" t="inlineStr"/>
      <c r="T3905" s="418">
        <f>R3905=S3905</f>
        <v/>
      </c>
      <c r="U3905" s="418">
        <f>AND(MONTH(F3905)=MONTH(Y3905), YEAR(F3905)=YEAR(Y3905))</f>
        <v/>
      </c>
      <c r="V3905" s="418">
        <f>AND(AC3905&lt;&gt;"", 'Company information'!D$4&lt;&gt;"", RIGHT(SUBSTITUTE(AC3905,"-",""),9)=RIGHT(SUBSTITUTE('Company information'!D$4,"-",""),9))</f>
        <v/>
      </c>
      <c r="W3905" s="418">
        <f>AI3905-I3905</f>
        <v/>
      </c>
      <c r="X3905" s="455" t="n"/>
      <c r="Y3905" s="417" t="n"/>
      <c r="Z3905" s="418" t="n"/>
      <c r="AA3905" s="418" t="n"/>
      <c r="AB3905" s="418" t="n"/>
      <c r="AC3905" s="418" t="n"/>
      <c r="AD3905" s="418" t="n"/>
      <c r="AE3905" s="455" t="n"/>
      <c r="AF3905" s="455" t="n"/>
      <c r="AG3905" s="455" t="n"/>
      <c r="AH3905" s="455" t="n"/>
      <c r="AI3905" s="455" t="n"/>
      <c r="AJ3905" s="455" t="n"/>
      <c r="AK3905" s="455" t="n"/>
      <c r="AL3905" s="455" t="n"/>
      <c r="AM3905" s="455" t="n"/>
      <c r="AN3905" s="455" t="n"/>
      <c r="AO3905" s="455" t="n"/>
      <c r="AP3905" s="455" t="n"/>
      <c r="AQ3905" s="455" t="n"/>
      <c r="AR3905" s="418" t="n"/>
      <c r="AS3905" s="418" t="n"/>
      <c r="AT3905" s="418" t="n"/>
    </row>
    <row r="3906">
      <c r="A3906" s="417" t="n">
        <v>3897</v>
      </c>
      <c r="B3906" s="418" t="inlineStr">
        <is>
          <t>Trucking Fee</t>
        </is>
      </c>
      <c r="C3906" s="418" t="inlineStr">
        <is>
          <t>អ៊ិចស្ពែឌីធ័រ ខេមបូឌា អិលធីឌី</t>
        </is>
      </c>
      <c r="D3906" s="418" t="inlineStr">
        <is>
          <t>L001-100045898</t>
        </is>
      </c>
      <c r="E3906" s="418" t="inlineStr">
        <is>
          <t>TI-0240224</t>
        </is>
      </c>
      <c r="F3906" s="419" t="n">
        <v>44895</v>
      </c>
      <c r="G3906" s="420" t="n">
        <v>297526</v>
      </c>
      <c r="H3906" s="418" t="n"/>
      <c r="I3906" s="455" t="n">
        <v>297526</v>
      </c>
      <c r="J3906" s="418">
        <f>IF(L3906&lt;&gt;"",L3906,K3906)</f>
        <v/>
      </c>
      <c r="K3906" s="418">
        <f>IF(AND(T3906=TRUE, U3906=TRUE, V3906=TRUE), IF(W3906&lt;-0.05, "អនុញ្ញាត (អ្នកផ្គត់ផ្គង់ប្រកាសខ្វះ)", "បានប្រកាស (អនុញ្ញាត)"), IF(AND(T3906=FALSE, U3906=FALSE, V3906=FALSE), "ព្យួរទុក (មិនមានទិន្នន័យ)", "ប្រកាសខុស (ព្យួរទុក)"))</f>
        <v/>
      </c>
      <c r="L3906" s="418" t="inlineStr"/>
      <c r="M3906" s="418" t="inlineStr"/>
      <c r="N3906" s="455" t="n"/>
      <c r="O3906" s="455">
        <f>IF(W3906&lt;0,AI3906,I3906)</f>
        <v/>
      </c>
      <c r="P3906" s="455">
        <f>I3906-O3906</f>
        <v/>
      </c>
      <c r="Q3906" s="418" t="n"/>
      <c r="R3906" s="418" t="inlineStr">
        <is>
          <t>TI-0240224</t>
        </is>
      </c>
      <c r="S3906" s="418" t="inlineStr"/>
      <c r="T3906" s="418">
        <f>R3906=S3906</f>
        <v/>
      </c>
      <c r="U3906" s="418">
        <f>AND(MONTH(F3906)=MONTH(Y3906), YEAR(F3906)=YEAR(Y3906))</f>
        <v/>
      </c>
      <c r="V3906" s="418">
        <f>AND(AC3906&lt;&gt;"", 'Company information'!D$4&lt;&gt;"", RIGHT(SUBSTITUTE(AC3906,"-",""),9)=RIGHT(SUBSTITUTE('Company information'!D$4,"-",""),9))</f>
        <v/>
      </c>
      <c r="W3906" s="418">
        <f>AI3906-I3906</f>
        <v/>
      </c>
      <c r="X3906" s="455" t="n"/>
      <c r="Y3906" s="417" t="n"/>
      <c r="Z3906" s="418" t="n"/>
      <c r="AA3906" s="418" t="n"/>
      <c r="AB3906" s="418" t="n"/>
      <c r="AC3906" s="418" t="n"/>
      <c r="AD3906" s="418" t="n"/>
      <c r="AE3906" s="455" t="n"/>
      <c r="AF3906" s="455" t="n"/>
      <c r="AG3906" s="455" t="n"/>
      <c r="AH3906" s="455" t="n"/>
      <c r="AI3906" s="455" t="n"/>
      <c r="AJ3906" s="455" t="n"/>
      <c r="AK3906" s="455" t="n"/>
      <c r="AL3906" s="455" t="n"/>
      <c r="AM3906" s="455" t="n"/>
      <c r="AN3906" s="455" t="n"/>
      <c r="AO3906" s="455" t="n"/>
      <c r="AP3906" s="455" t="n"/>
      <c r="AQ3906" s="455" t="n"/>
      <c r="AR3906" s="418" t="n"/>
      <c r="AS3906" s="418" t="n"/>
      <c r="AT3906" s="418" t="n"/>
    </row>
    <row r="3907">
      <c r="A3907" s="417" t="n">
        <v>3898</v>
      </c>
      <c r="B3907" s="418" t="inlineStr">
        <is>
          <t>Trucking Fee</t>
        </is>
      </c>
      <c r="C3907" s="418" t="inlineStr">
        <is>
          <t>អ៊ិចស្ពែឌីធ័រ ខេមបូឌា អិលធីឌី</t>
        </is>
      </c>
      <c r="D3907" s="418" t="inlineStr">
        <is>
          <t>L001-100045898</t>
        </is>
      </c>
      <c r="E3907" s="418" t="inlineStr">
        <is>
          <t>TI-0240209</t>
        </is>
      </c>
      <c r="F3907" s="419" t="n">
        <v>44895</v>
      </c>
      <c r="G3907" s="420" t="n">
        <v>71367</v>
      </c>
      <c r="H3907" s="418" t="n"/>
      <c r="I3907" s="455" t="n">
        <v>71367</v>
      </c>
      <c r="J3907" s="418">
        <f>IF(L3907&lt;&gt;"",L3907,K3907)</f>
        <v/>
      </c>
      <c r="K3907" s="418">
        <f>IF(AND(T3907=TRUE, U3907=TRUE, V3907=TRUE), IF(W3907&lt;-0.05, "អនុញ្ញាត (អ្នកផ្គត់ផ្គង់ប្រកាសខ្វះ)", "បានប្រកាស (អនុញ្ញាត)"), IF(AND(T3907=FALSE, U3907=FALSE, V3907=FALSE), "ព្យួរទុក (មិនមានទិន្នន័យ)", "ប្រកាសខុស (ព្យួរទុក)"))</f>
        <v/>
      </c>
      <c r="L3907" s="418" t="inlineStr"/>
      <c r="M3907" s="418" t="inlineStr"/>
      <c r="N3907" s="455" t="n"/>
      <c r="O3907" s="455">
        <f>IF(W3907&lt;0,AI3907,I3907)</f>
        <v/>
      </c>
      <c r="P3907" s="455">
        <f>I3907-O3907</f>
        <v/>
      </c>
      <c r="Q3907" s="418" t="n"/>
      <c r="R3907" s="418" t="inlineStr">
        <is>
          <t>TI-0240209</t>
        </is>
      </c>
      <c r="S3907" s="418" t="inlineStr"/>
      <c r="T3907" s="418">
        <f>R3907=S3907</f>
        <v/>
      </c>
      <c r="U3907" s="418">
        <f>AND(MONTH(F3907)=MONTH(Y3907), YEAR(F3907)=YEAR(Y3907))</f>
        <v/>
      </c>
      <c r="V3907" s="418">
        <f>AND(AC3907&lt;&gt;"", 'Company information'!D$4&lt;&gt;"", RIGHT(SUBSTITUTE(AC3907,"-",""),9)=RIGHT(SUBSTITUTE('Company information'!D$4,"-",""),9))</f>
        <v/>
      </c>
      <c r="W3907" s="418">
        <f>AI3907-I3907</f>
        <v/>
      </c>
      <c r="X3907" s="455" t="n"/>
      <c r="Y3907" s="417" t="n"/>
      <c r="Z3907" s="418" t="n"/>
      <c r="AA3907" s="418" t="n"/>
      <c r="AB3907" s="418" t="n"/>
      <c r="AC3907" s="418" t="n"/>
      <c r="AD3907" s="418" t="n"/>
      <c r="AE3907" s="455" t="n"/>
      <c r="AF3907" s="455" t="n"/>
      <c r="AG3907" s="455" t="n"/>
      <c r="AH3907" s="455" t="n"/>
      <c r="AI3907" s="455" t="n"/>
      <c r="AJ3907" s="455" t="n"/>
      <c r="AK3907" s="455" t="n"/>
      <c r="AL3907" s="455" t="n"/>
      <c r="AM3907" s="455" t="n"/>
      <c r="AN3907" s="455" t="n"/>
      <c r="AO3907" s="455" t="n"/>
      <c r="AP3907" s="455" t="n"/>
      <c r="AQ3907" s="455" t="n"/>
      <c r="AR3907" s="418" t="n"/>
      <c r="AS3907" s="418" t="n"/>
      <c r="AT3907" s="418" t="n"/>
    </row>
    <row r="3908">
      <c r="A3908" s="417" t="n">
        <v>3899</v>
      </c>
      <c r="B3908" s="418" t="inlineStr">
        <is>
          <t>Trucking Fee</t>
        </is>
      </c>
      <c r="C3908" s="418" t="inlineStr">
        <is>
          <t>អ៊ិចស្ពែឌីធ័រ ខេមបូឌា អិលធីឌី</t>
        </is>
      </c>
      <c r="D3908" s="418" t="inlineStr">
        <is>
          <t>L001-100045898</t>
        </is>
      </c>
      <c r="E3908" s="418" t="inlineStr">
        <is>
          <t>TI-0240190</t>
        </is>
      </c>
      <c r="F3908" s="419" t="n">
        <v>44895</v>
      </c>
      <c r="G3908" s="420" t="n">
        <v>192910</v>
      </c>
      <c r="H3908" s="418" t="n"/>
      <c r="I3908" s="455" t="n">
        <v>192910</v>
      </c>
      <c r="J3908" s="418">
        <f>IF(L3908&lt;&gt;"",L3908,K3908)</f>
        <v/>
      </c>
      <c r="K3908" s="418">
        <f>IF(AND(T3908=TRUE, U3908=TRUE, V3908=TRUE), IF(W3908&lt;-0.05, "អនុញ្ញាត (អ្នកផ្គត់ផ្គង់ប្រកាសខ្វះ)", "បានប្រកាស (អនុញ្ញាត)"), IF(AND(T3908=FALSE, U3908=FALSE, V3908=FALSE), "ព្យួរទុក (មិនមានទិន្នន័យ)", "ប្រកាសខុស (ព្យួរទុក)"))</f>
        <v/>
      </c>
      <c r="L3908" s="418" t="inlineStr"/>
      <c r="M3908" s="418" t="inlineStr"/>
      <c r="N3908" s="455" t="n"/>
      <c r="O3908" s="455">
        <f>IF(W3908&lt;0,AI3908,I3908)</f>
        <v/>
      </c>
      <c r="P3908" s="455">
        <f>I3908-O3908</f>
        <v/>
      </c>
      <c r="Q3908" s="418" t="n"/>
      <c r="R3908" s="418" t="inlineStr">
        <is>
          <t>TI-0240190</t>
        </is>
      </c>
      <c r="S3908" s="418" t="inlineStr"/>
      <c r="T3908" s="418">
        <f>R3908=S3908</f>
        <v/>
      </c>
      <c r="U3908" s="418">
        <f>AND(MONTH(F3908)=MONTH(Y3908), YEAR(F3908)=YEAR(Y3908))</f>
        <v/>
      </c>
      <c r="V3908" s="418">
        <f>AND(AC3908&lt;&gt;"", 'Company information'!D$4&lt;&gt;"", RIGHT(SUBSTITUTE(AC3908,"-",""),9)=RIGHT(SUBSTITUTE('Company information'!D$4,"-",""),9))</f>
        <v/>
      </c>
      <c r="W3908" s="418">
        <f>AI3908-I3908</f>
        <v/>
      </c>
      <c r="X3908" s="455" t="n"/>
      <c r="Y3908" s="417" t="n"/>
      <c r="Z3908" s="418" t="n"/>
      <c r="AA3908" s="418" t="n"/>
      <c r="AB3908" s="418" t="n"/>
      <c r="AC3908" s="418" t="n"/>
      <c r="AD3908" s="418" t="n"/>
      <c r="AE3908" s="455" t="n"/>
      <c r="AF3908" s="455" t="n"/>
      <c r="AG3908" s="455" t="n"/>
      <c r="AH3908" s="455" t="n"/>
      <c r="AI3908" s="455" t="n"/>
      <c r="AJ3908" s="455" t="n"/>
      <c r="AK3908" s="455" t="n"/>
      <c r="AL3908" s="455" t="n"/>
      <c r="AM3908" s="455" t="n"/>
      <c r="AN3908" s="455" t="n"/>
      <c r="AO3908" s="455" t="n"/>
      <c r="AP3908" s="455" t="n"/>
      <c r="AQ3908" s="455" t="n"/>
      <c r="AR3908" s="418" t="n"/>
      <c r="AS3908" s="418" t="n"/>
      <c r="AT3908" s="418" t="n"/>
    </row>
    <row r="3909">
      <c r="A3909" s="417" t="n">
        <v>3900</v>
      </c>
      <c r="B3909" s="418" t="inlineStr">
        <is>
          <t>Trucking Fee</t>
        </is>
      </c>
      <c r="C3909" s="418" t="inlineStr">
        <is>
          <t>អ៊ិចស្ពែឌីធ័រ ខេមបូឌា អិលធីឌី</t>
        </is>
      </c>
      <c r="D3909" s="418" t="inlineStr">
        <is>
          <t>L001-100045898</t>
        </is>
      </c>
      <c r="E3909" s="418" t="inlineStr">
        <is>
          <t>TI-0240187</t>
        </is>
      </c>
      <c r="F3909" s="419" t="n">
        <v>44895</v>
      </c>
      <c r="G3909" s="420" t="n">
        <v>117158</v>
      </c>
      <c r="H3909" s="418" t="n"/>
      <c r="I3909" s="455" t="n">
        <v>117158</v>
      </c>
      <c r="J3909" s="418">
        <f>IF(L3909&lt;&gt;"",L3909,K3909)</f>
        <v/>
      </c>
      <c r="K3909" s="418">
        <f>IF(AND(T3909=TRUE, U3909=TRUE, V3909=TRUE), IF(W3909&lt;-0.05, "អនុញ្ញាត (អ្នកផ្គត់ផ្គង់ប្រកាសខ្វះ)", "បានប្រកាស (អនុញ្ញាត)"), IF(AND(T3909=FALSE, U3909=FALSE, V3909=FALSE), "ព្យួរទុក (មិនមានទិន្នន័យ)", "ប្រកាសខុស (ព្យួរទុក)"))</f>
        <v/>
      </c>
      <c r="L3909" s="418" t="inlineStr"/>
      <c r="M3909" s="418" t="inlineStr"/>
      <c r="N3909" s="455" t="n"/>
      <c r="O3909" s="455">
        <f>IF(W3909&lt;0,AI3909,I3909)</f>
        <v/>
      </c>
      <c r="P3909" s="455">
        <f>I3909-O3909</f>
        <v/>
      </c>
      <c r="Q3909" s="418" t="n"/>
      <c r="R3909" s="418" t="inlineStr">
        <is>
          <t>TI-0240187</t>
        </is>
      </c>
      <c r="S3909" s="418" t="inlineStr"/>
      <c r="T3909" s="418">
        <f>R3909=S3909</f>
        <v/>
      </c>
      <c r="U3909" s="418">
        <f>AND(MONTH(F3909)=MONTH(Y3909), YEAR(F3909)=YEAR(Y3909))</f>
        <v/>
      </c>
      <c r="V3909" s="418">
        <f>AND(AC3909&lt;&gt;"", 'Company information'!D$4&lt;&gt;"", RIGHT(SUBSTITUTE(AC3909,"-",""),9)=RIGHT(SUBSTITUTE('Company information'!D$4,"-",""),9))</f>
        <v/>
      </c>
      <c r="W3909" s="418">
        <f>AI3909-I3909</f>
        <v/>
      </c>
      <c r="X3909" s="455" t="n"/>
      <c r="Y3909" s="417" t="n"/>
      <c r="Z3909" s="418" t="n"/>
      <c r="AA3909" s="418" t="n"/>
      <c r="AB3909" s="418" t="n"/>
      <c r="AC3909" s="418" t="n"/>
      <c r="AD3909" s="418" t="n"/>
      <c r="AE3909" s="455" t="n"/>
      <c r="AF3909" s="455" t="n"/>
      <c r="AG3909" s="455" t="n"/>
      <c r="AH3909" s="455" t="n"/>
      <c r="AI3909" s="455" t="n"/>
      <c r="AJ3909" s="455" t="n"/>
      <c r="AK3909" s="455" t="n"/>
      <c r="AL3909" s="455" t="n"/>
      <c r="AM3909" s="455" t="n"/>
      <c r="AN3909" s="455" t="n"/>
      <c r="AO3909" s="455" t="n"/>
      <c r="AP3909" s="455" t="n"/>
      <c r="AQ3909" s="455" t="n"/>
      <c r="AR3909" s="418" t="n"/>
      <c r="AS3909" s="418" t="n"/>
      <c r="AT3909" s="418" t="n"/>
    </row>
    <row r="3910">
      <c r="A3910" s="417" t="n">
        <v>3901</v>
      </c>
      <c r="B3910" s="418" t="inlineStr">
        <is>
          <t>Trucking Fee</t>
        </is>
      </c>
      <c r="C3910" s="418" t="inlineStr">
        <is>
          <t>អ៊ិចស្ពែឌីធ័រ ខេមបូឌា អិលធីឌី</t>
        </is>
      </c>
      <c r="D3910" s="418" t="inlineStr">
        <is>
          <t>L001-100045898</t>
        </is>
      </c>
      <c r="E3910" s="418" t="inlineStr">
        <is>
          <t>TI-0240183</t>
        </is>
      </c>
      <c r="F3910" s="419" t="n">
        <v>44895</v>
      </c>
      <c r="G3910" s="420" t="n">
        <v>185423</v>
      </c>
      <c r="H3910" s="418" t="n"/>
      <c r="I3910" s="455" t="n">
        <v>185423</v>
      </c>
      <c r="J3910" s="418">
        <f>IF(L3910&lt;&gt;"",L3910,K3910)</f>
        <v/>
      </c>
      <c r="K3910" s="418">
        <f>IF(AND(T3910=TRUE, U3910=TRUE, V3910=TRUE), IF(W3910&lt;-0.05, "អនុញ្ញាត (អ្នកផ្គត់ផ្គង់ប្រកាសខ្វះ)", "បានប្រកាស (អនុញ្ញាត)"), IF(AND(T3910=FALSE, U3910=FALSE, V3910=FALSE), "ព្យួរទុក (មិនមានទិន្នន័យ)", "ប្រកាសខុស (ព្យួរទុក)"))</f>
        <v/>
      </c>
      <c r="L3910" s="418" t="inlineStr"/>
      <c r="M3910" s="418" t="inlineStr"/>
      <c r="N3910" s="455" t="n"/>
      <c r="O3910" s="455">
        <f>IF(W3910&lt;0,AI3910,I3910)</f>
        <v/>
      </c>
      <c r="P3910" s="455">
        <f>I3910-O3910</f>
        <v/>
      </c>
      <c r="Q3910" s="418" t="n"/>
      <c r="R3910" s="418" t="inlineStr">
        <is>
          <t>TI-0240183</t>
        </is>
      </c>
      <c r="S3910" s="418" t="inlineStr"/>
      <c r="T3910" s="418">
        <f>R3910=S3910</f>
        <v/>
      </c>
      <c r="U3910" s="418">
        <f>AND(MONTH(F3910)=MONTH(Y3910), YEAR(F3910)=YEAR(Y3910))</f>
        <v/>
      </c>
      <c r="V3910" s="418">
        <f>AND(AC3910&lt;&gt;"", 'Company information'!D$4&lt;&gt;"", RIGHT(SUBSTITUTE(AC3910,"-",""),9)=RIGHT(SUBSTITUTE('Company information'!D$4,"-",""),9))</f>
        <v/>
      </c>
      <c r="W3910" s="418">
        <f>AI3910-I3910</f>
        <v/>
      </c>
      <c r="X3910" s="455" t="n"/>
      <c r="Y3910" s="417" t="n"/>
      <c r="Z3910" s="418" t="n"/>
      <c r="AA3910" s="418" t="n"/>
      <c r="AB3910" s="418" t="n"/>
      <c r="AC3910" s="418" t="n"/>
      <c r="AD3910" s="418" t="n"/>
      <c r="AE3910" s="455" t="n"/>
      <c r="AF3910" s="455" t="n"/>
      <c r="AG3910" s="455" t="n"/>
      <c r="AH3910" s="455" t="n"/>
      <c r="AI3910" s="455" t="n"/>
      <c r="AJ3910" s="455" t="n"/>
      <c r="AK3910" s="455" t="n"/>
      <c r="AL3910" s="455" t="n"/>
      <c r="AM3910" s="455" t="n"/>
      <c r="AN3910" s="455" t="n"/>
      <c r="AO3910" s="455" t="n"/>
      <c r="AP3910" s="455" t="n"/>
      <c r="AQ3910" s="455" t="n"/>
      <c r="AR3910" s="418" t="n"/>
      <c r="AS3910" s="418" t="n"/>
      <c r="AT3910" s="418" t="n"/>
    </row>
    <row r="3911">
      <c r="A3911" s="417" t="n">
        <v>3902</v>
      </c>
      <c r="B3911" s="418" t="inlineStr">
        <is>
          <t>Trucking Fee</t>
        </is>
      </c>
      <c r="C3911" s="418" t="inlineStr">
        <is>
          <t>អ៊ិចស្ពែឌីធ័រ ខេមបូឌា អិលធីឌី</t>
        </is>
      </c>
      <c r="D3911" s="418" t="inlineStr">
        <is>
          <t>L001-100045898</t>
        </is>
      </c>
      <c r="E3911" s="418" t="inlineStr">
        <is>
          <t>TI-0240178</t>
        </is>
      </c>
      <c r="F3911" s="419" t="n">
        <v>44888</v>
      </c>
      <c r="G3911" s="420" t="n">
        <v>507830</v>
      </c>
      <c r="H3911" s="418" t="n"/>
      <c r="I3911" s="455" t="n">
        <v>507830</v>
      </c>
      <c r="J3911" s="418">
        <f>IF(L3911&lt;&gt;"",L3911,K3911)</f>
        <v/>
      </c>
      <c r="K3911" s="418">
        <f>IF(AND(T3911=TRUE, U3911=TRUE, V3911=TRUE), IF(W3911&lt;-0.05, "អនុញ្ញាត (អ្នកផ្គត់ផ្គង់ប្រកាសខ្វះ)", "បានប្រកាស (អនុញ្ញាត)"), IF(AND(T3911=FALSE, U3911=FALSE, V3911=FALSE), "ព្យួរទុក (មិនមានទិន្នន័យ)", "ប្រកាសខុស (ព្យួរទុក)"))</f>
        <v/>
      </c>
      <c r="L3911" s="418" t="inlineStr"/>
      <c r="M3911" s="418" t="inlineStr"/>
      <c r="N3911" s="455" t="n"/>
      <c r="O3911" s="455">
        <f>IF(W3911&lt;0,AI3911,I3911)</f>
        <v/>
      </c>
      <c r="P3911" s="455">
        <f>I3911-O3911</f>
        <v/>
      </c>
      <c r="Q3911" s="418" t="n"/>
      <c r="R3911" s="418" t="inlineStr">
        <is>
          <t>TI-0240178</t>
        </is>
      </c>
      <c r="S3911" s="418" t="inlineStr"/>
      <c r="T3911" s="418">
        <f>R3911=S3911</f>
        <v/>
      </c>
      <c r="U3911" s="418">
        <f>AND(MONTH(F3911)=MONTH(Y3911), YEAR(F3911)=YEAR(Y3911))</f>
        <v/>
      </c>
      <c r="V3911" s="418">
        <f>AND(AC3911&lt;&gt;"", 'Company information'!D$4&lt;&gt;"", RIGHT(SUBSTITUTE(AC3911,"-",""),9)=RIGHT(SUBSTITUTE('Company information'!D$4,"-",""),9))</f>
        <v/>
      </c>
      <c r="W3911" s="418">
        <f>AI3911-I3911</f>
        <v/>
      </c>
      <c r="X3911" s="455" t="n"/>
      <c r="Y3911" s="417" t="n"/>
      <c r="Z3911" s="418" t="n"/>
      <c r="AA3911" s="418" t="n"/>
      <c r="AB3911" s="418" t="n"/>
      <c r="AC3911" s="418" t="n"/>
      <c r="AD3911" s="418" t="n"/>
      <c r="AE3911" s="455" t="n"/>
      <c r="AF3911" s="455" t="n"/>
      <c r="AG3911" s="455" t="n"/>
      <c r="AH3911" s="455" t="n"/>
      <c r="AI3911" s="455" t="n"/>
      <c r="AJ3911" s="455" t="n"/>
      <c r="AK3911" s="455" t="n"/>
      <c r="AL3911" s="455" t="n"/>
      <c r="AM3911" s="455" t="n"/>
      <c r="AN3911" s="455" t="n"/>
      <c r="AO3911" s="455" t="n"/>
      <c r="AP3911" s="455" t="n"/>
      <c r="AQ3911" s="455" t="n"/>
      <c r="AR3911" s="418" t="n"/>
      <c r="AS3911" s="418" t="n"/>
      <c r="AT3911" s="418" t="n"/>
    </row>
    <row r="3912">
      <c r="A3912" s="417" t="n">
        <v>3903</v>
      </c>
      <c r="B3912" s="418" t="inlineStr">
        <is>
          <t>Trucking Fee</t>
        </is>
      </c>
      <c r="C3912" s="418" t="inlineStr">
        <is>
          <t>អ៊ិចស្ពែឌីធ័រ ខេមបូឌា អិលធីឌី</t>
        </is>
      </c>
      <c r="D3912" s="418" t="inlineStr">
        <is>
          <t>L001-100045898</t>
        </is>
      </c>
      <c r="E3912" s="418" t="inlineStr">
        <is>
          <t>TI-0239755</t>
        </is>
      </c>
      <c r="F3912" s="419" t="n">
        <v>44888</v>
      </c>
      <c r="G3912" s="420" t="n">
        <v>600774</v>
      </c>
      <c r="H3912" s="418" t="n"/>
      <c r="I3912" s="455" t="n">
        <v>600774</v>
      </c>
      <c r="J3912" s="418">
        <f>IF(L3912&lt;&gt;"",L3912,K3912)</f>
        <v/>
      </c>
      <c r="K3912" s="418">
        <f>IF(AND(T3912=TRUE, U3912=TRUE, V3912=TRUE), IF(W3912&lt;-0.05, "អនុញ្ញាត (អ្នកផ្គត់ផ្គង់ប្រកាសខ្វះ)", "បានប្រកាស (អនុញ្ញាត)"), IF(AND(T3912=FALSE, U3912=FALSE, V3912=FALSE), "ព្យួរទុក (មិនមានទិន្នន័យ)", "ប្រកាសខុស (ព្យួរទុក)"))</f>
        <v/>
      </c>
      <c r="L3912" s="418" t="inlineStr"/>
      <c r="M3912" s="418" t="inlineStr"/>
      <c r="N3912" s="455" t="n"/>
      <c r="O3912" s="455">
        <f>IF(W3912&lt;0,AI3912,I3912)</f>
        <v/>
      </c>
      <c r="P3912" s="455">
        <f>I3912-O3912</f>
        <v/>
      </c>
      <c r="Q3912" s="418" t="n"/>
      <c r="R3912" s="418" t="inlineStr">
        <is>
          <t>TI-0239755</t>
        </is>
      </c>
      <c r="S3912" s="418" t="inlineStr"/>
      <c r="T3912" s="418">
        <f>R3912=S3912</f>
        <v/>
      </c>
      <c r="U3912" s="418">
        <f>AND(MONTH(F3912)=MONTH(Y3912), YEAR(F3912)=YEAR(Y3912))</f>
        <v/>
      </c>
      <c r="V3912" s="418">
        <f>AND(AC3912&lt;&gt;"", 'Company information'!D$4&lt;&gt;"", RIGHT(SUBSTITUTE(AC3912,"-",""),9)=RIGHT(SUBSTITUTE('Company information'!D$4,"-",""),9))</f>
        <v/>
      </c>
      <c r="W3912" s="418">
        <f>AI3912-I3912</f>
        <v/>
      </c>
      <c r="X3912" s="455" t="n"/>
      <c r="Y3912" s="417" t="n"/>
      <c r="Z3912" s="418" t="n"/>
      <c r="AA3912" s="418" t="n"/>
      <c r="AB3912" s="418" t="n"/>
      <c r="AC3912" s="418" t="n"/>
      <c r="AD3912" s="418" t="n"/>
      <c r="AE3912" s="455" t="n"/>
      <c r="AF3912" s="455" t="n"/>
      <c r="AG3912" s="455" t="n"/>
      <c r="AH3912" s="455" t="n"/>
      <c r="AI3912" s="455" t="n"/>
      <c r="AJ3912" s="455" t="n"/>
      <c r="AK3912" s="455" t="n"/>
      <c r="AL3912" s="455" t="n"/>
      <c r="AM3912" s="455" t="n"/>
      <c r="AN3912" s="455" t="n"/>
      <c r="AO3912" s="455" t="n"/>
      <c r="AP3912" s="455" t="n"/>
      <c r="AQ3912" s="455" t="n"/>
      <c r="AR3912" s="418" t="n"/>
      <c r="AS3912" s="418" t="n"/>
      <c r="AT3912" s="418" t="n"/>
    </row>
    <row r="3913">
      <c r="A3913" s="417" t="n">
        <v>3904</v>
      </c>
      <c r="B3913" s="418" t="inlineStr">
        <is>
          <t>Trucking Fee</t>
        </is>
      </c>
      <c r="C3913" s="418" t="inlineStr">
        <is>
          <t>អ៊ិចស្ពែឌីធ័រ ខេមបូឌា អិលធីឌី</t>
        </is>
      </c>
      <c r="D3913" s="418" t="inlineStr">
        <is>
          <t>L001-100045898</t>
        </is>
      </c>
      <c r="E3913" s="418" t="inlineStr">
        <is>
          <t>TI-0239746</t>
        </is>
      </c>
      <c r="F3913" s="419" t="n">
        <v>44888</v>
      </c>
      <c r="G3913" s="420" t="n">
        <v>279700</v>
      </c>
      <c r="H3913" s="418" t="n"/>
      <c r="I3913" s="455" t="n">
        <v>279700</v>
      </c>
      <c r="J3913" s="418">
        <f>IF(L3913&lt;&gt;"",L3913,K3913)</f>
        <v/>
      </c>
      <c r="K3913" s="418">
        <f>IF(AND(T3913=TRUE, U3913=TRUE, V3913=TRUE), IF(W3913&lt;-0.05, "អនុញ្ញាត (អ្នកផ្គត់ផ្គង់ប្រកាសខ្វះ)", "បានប្រកាស (អនុញ្ញាត)"), IF(AND(T3913=FALSE, U3913=FALSE, V3913=FALSE), "ព្យួរទុក (មិនមានទិន្នន័យ)", "ប្រកាសខុស (ព្យួរទុក)"))</f>
        <v/>
      </c>
      <c r="L3913" s="418" t="inlineStr"/>
      <c r="M3913" s="418" t="inlineStr"/>
      <c r="N3913" s="455" t="n"/>
      <c r="O3913" s="455">
        <f>IF(W3913&lt;0,AI3913,I3913)</f>
        <v/>
      </c>
      <c r="P3913" s="455">
        <f>I3913-O3913</f>
        <v/>
      </c>
      <c r="Q3913" s="418" t="n"/>
      <c r="R3913" s="418" t="inlineStr">
        <is>
          <t>TI-0239746</t>
        </is>
      </c>
      <c r="S3913" s="418" t="inlineStr"/>
      <c r="T3913" s="418">
        <f>R3913=S3913</f>
        <v/>
      </c>
      <c r="U3913" s="418">
        <f>AND(MONTH(F3913)=MONTH(Y3913), YEAR(F3913)=YEAR(Y3913))</f>
        <v/>
      </c>
      <c r="V3913" s="418">
        <f>AND(AC3913&lt;&gt;"", 'Company information'!D$4&lt;&gt;"", RIGHT(SUBSTITUTE(AC3913,"-",""),9)=RIGHT(SUBSTITUTE('Company information'!D$4,"-",""),9))</f>
        <v/>
      </c>
      <c r="W3913" s="418">
        <f>AI3913-I3913</f>
        <v/>
      </c>
      <c r="X3913" s="455" t="n"/>
      <c r="Y3913" s="417" t="n"/>
      <c r="Z3913" s="418" t="n"/>
      <c r="AA3913" s="418" t="n"/>
      <c r="AB3913" s="418" t="n"/>
      <c r="AC3913" s="418" t="n"/>
      <c r="AD3913" s="418" t="n"/>
      <c r="AE3913" s="455" t="n"/>
      <c r="AF3913" s="455" t="n"/>
      <c r="AG3913" s="455" t="n"/>
      <c r="AH3913" s="455" t="n"/>
      <c r="AI3913" s="455" t="n"/>
      <c r="AJ3913" s="455" t="n"/>
      <c r="AK3913" s="455" t="n"/>
      <c r="AL3913" s="455" t="n"/>
      <c r="AM3913" s="455" t="n"/>
      <c r="AN3913" s="455" t="n"/>
      <c r="AO3913" s="455" t="n"/>
      <c r="AP3913" s="455" t="n"/>
      <c r="AQ3913" s="455" t="n"/>
      <c r="AR3913" s="418" t="n"/>
      <c r="AS3913" s="418" t="n"/>
      <c r="AT3913" s="418" t="n"/>
    </row>
    <row r="3914">
      <c r="A3914" s="417" t="n">
        <v>3905</v>
      </c>
      <c r="B3914" s="418" t="inlineStr">
        <is>
          <t>Trucking Fee</t>
        </is>
      </c>
      <c r="C3914" s="418" t="inlineStr">
        <is>
          <t>អ៊ិចស្ពែឌីធ័រ ខេមបូឌា អិលធីឌី</t>
        </is>
      </c>
      <c r="D3914" s="418" t="inlineStr">
        <is>
          <t>L001-100045898</t>
        </is>
      </c>
      <c r="E3914" s="418" t="inlineStr">
        <is>
          <t>TI-0239734</t>
        </is>
      </c>
      <c r="F3914" s="419" t="n">
        <v>44888</v>
      </c>
      <c r="G3914" s="420" t="n">
        <v>461759</v>
      </c>
      <c r="H3914" s="418" t="n"/>
      <c r="I3914" s="455" t="n">
        <v>461759</v>
      </c>
      <c r="J3914" s="418">
        <f>IF(L3914&lt;&gt;"",L3914,K3914)</f>
        <v/>
      </c>
      <c r="K3914" s="418">
        <f>IF(AND(T3914=TRUE, U3914=TRUE, V3914=TRUE), IF(W3914&lt;-0.05, "អនុញ្ញាត (អ្នកផ្គត់ផ្គង់ប្រកាសខ្វះ)", "បានប្រកាស (អនុញ្ញាត)"), IF(AND(T3914=FALSE, U3914=FALSE, V3914=FALSE), "ព្យួរទុក (មិនមានទិន្នន័យ)", "ប្រកាសខុស (ព្យួរទុក)"))</f>
        <v/>
      </c>
      <c r="L3914" s="418" t="inlineStr"/>
      <c r="M3914" s="418" t="inlineStr"/>
      <c r="N3914" s="455" t="n"/>
      <c r="O3914" s="455">
        <f>IF(W3914&lt;0,AI3914,I3914)</f>
        <v/>
      </c>
      <c r="P3914" s="455">
        <f>I3914-O3914</f>
        <v/>
      </c>
      <c r="Q3914" s="418" t="n"/>
      <c r="R3914" s="418" t="inlineStr">
        <is>
          <t>TI-0239734</t>
        </is>
      </c>
      <c r="S3914" s="418" t="inlineStr"/>
      <c r="T3914" s="418">
        <f>R3914=S3914</f>
        <v/>
      </c>
      <c r="U3914" s="418">
        <f>AND(MONTH(F3914)=MONTH(Y3914), YEAR(F3914)=YEAR(Y3914))</f>
        <v/>
      </c>
      <c r="V3914" s="418">
        <f>AND(AC3914&lt;&gt;"", 'Company information'!D$4&lt;&gt;"", RIGHT(SUBSTITUTE(AC3914,"-",""),9)=RIGHT(SUBSTITUTE('Company information'!D$4,"-",""),9))</f>
        <v/>
      </c>
      <c r="W3914" s="418">
        <f>AI3914-I3914</f>
        <v/>
      </c>
      <c r="X3914" s="455" t="n"/>
      <c r="Y3914" s="417" t="n"/>
      <c r="Z3914" s="418" t="n"/>
      <c r="AA3914" s="418" t="n"/>
      <c r="AB3914" s="418" t="n"/>
      <c r="AC3914" s="418" t="n"/>
      <c r="AD3914" s="418" t="n"/>
      <c r="AE3914" s="455" t="n"/>
      <c r="AF3914" s="455" t="n"/>
      <c r="AG3914" s="455" t="n"/>
      <c r="AH3914" s="455" t="n"/>
      <c r="AI3914" s="455" t="n"/>
      <c r="AJ3914" s="455" t="n"/>
      <c r="AK3914" s="455" t="n"/>
      <c r="AL3914" s="455" t="n"/>
      <c r="AM3914" s="455" t="n"/>
      <c r="AN3914" s="455" t="n"/>
      <c r="AO3914" s="455" t="n"/>
      <c r="AP3914" s="455" t="n"/>
      <c r="AQ3914" s="455" t="n"/>
      <c r="AR3914" s="418" t="n"/>
      <c r="AS3914" s="418" t="n"/>
      <c r="AT3914" s="418" t="n"/>
    </row>
    <row r="3915">
      <c r="A3915" s="417" t="n">
        <v>3906</v>
      </c>
      <c r="B3915" s="418" t="inlineStr">
        <is>
          <t>Trucking Fee</t>
        </is>
      </c>
      <c r="C3915" s="418" t="inlineStr">
        <is>
          <t>អ៊ិចស្ពែឌីធ័រ ខេមបូឌា អិលធីឌី</t>
        </is>
      </c>
      <c r="D3915" s="418" t="inlineStr">
        <is>
          <t>L001-100045898</t>
        </is>
      </c>
      <c r="E3915" s="418" t="inlineStr">
        <is>
          <t>TI-0239729</t>
        </is>
      </c>
      <c r="F3915" s="419" t="n">
        <v>44888</v>
      </c>
      <c r="G3915" s="420" t="n">
        <v>326319</v>
      </c>
      <c r="H3915" s="418" t="n"/>
      <c r="I3915" s="455" t="n">
        <v>326319</v>
      </c>
      <c r="J3915" s="418">
        <f>IF(L3915&lt;&gt;"",L3915,K3915)</f>
        <v/>
      </c>
      <c r="K3915" s="418">
        <f>IF(AND(T3915=TRUE, U3915=TRUE, V3915=TRUE), IF(W3915&lt;-0.05, "អនុញ្ញាត (អ្នកផ្គត់ផ្គង់ប្រកាសខ្វះ)", "បានប្រកាស (អនុញ្ញាត)"), IF(AND(T3915=FALSE, U3915=FALSE, V3915=FALSE), "ព្យួរទុក (មិនមានទិន្នន័យ)", "ប្រកាសខុស (ព្យួរទុក)"))</f>
        <v/>
      </c>
      <c r="L3915" s="418" t="inlineStr"/>
      <c r="M3915" s="418" t="inlineStr"/>
      <c r="N3915" s="455" t="n"/>
      <c r="O3915" s="455">
        <f>IF(W3915&lt;0,AI3915,I3915)</f>
        <v/>
      </c>
      <c r="P3915" s="455">
        <f>I3915-O3915</f>
        <v/>
      </c>
      <c r="Q3915" s="418" t="n"/>
      <c r="R3915" s="418" t="inlineStr">
        <is>
          <t>TI-0239729</t>
        </is>
      </c>
      <c r="S3915" s="418" t="inlineStr"/>
      <c r="T3915" s="418">
        <f>R3915=S3915</f>
        <v/>
      </c>
      <c r="U3915" s="418">
        <f>AND(MONTH(F3915)=MONTH(Y3915), YEAR(F3915)=YEAR(Y3915))</f>
        <v/>
      </c>
      <c r="V3915" s="418">
        <f>AND(AC3915&lt;&gt;"", 'Company information'!D$4&lt;&gt;"", RIGHT(SUBSTITUTE(AC3915,"-",""),9)=RIGHT(SUBSTITUTE('Company information'!D$4,"-",""),9))</f>
        <v/>
      </c>
      <c r="W3915" s="418">
        <f>AI3915-I3915</f>
        <v/>
      </c>
      <c r="X3915" s="455" t="n"/>
      <c r="Y3915" s="417" t="n"/>
      <c r="Z3915" s="418" t="n"/>
      <c r="AA3915" s="418" t="n"/>
      <c r="AB3915" s="418" t="n"/>
      <c r="AC3915" s="418" t="n"/>
      <c r="AD3915" s="418" t="n"/>
      <c r="AE3915" s="455" t="n"/>
      <c r="AF3915" s="455" t="n"/>
      <c r="AG3915" s="455" t="n"/>
      <c r="AH3915" s="455" t="n"/>
      <c r="AI3915" s="455" t="n"/>
      <c r="AJ3915" s="455" t="n"/>
      <c r="AK3915" s="455" t="n"/>
      <c r="AL3915" s="455" t="n"/>
      <c r="AM3915" s="455" t="n"/>
      <c r="AN3915" s="455" t="n"/>
      <c r="AO3915" s="455" t="n"/>
      <c r="AP3915" s="455" t="n"/>
      <c r="AQ3915" s="455" t="n"/>
      <c r="AR3915" s="418" t="n"/>
      <c r="AS3915" s="418" t="n"/>
      <c r="AT3915" s="418" t="n"/>
    </row>
    <row r="3916">
      <c r="A3916" s="417" t="n">
        <v>3907</v>
      </c>
      <c r="B3916" s="418" t="inlineStr">
        <is>
          <t>Trucking Fee</t>
        </is>
      </c>
      <c r="C3916" s="418" t="inlineStr">
        <is>
          <t>អ៊ិចស្ពែឌីធ័រ ខេមបូឌា អិលធីឌី</t>
        </is>
      </c>
      <c r="D3916" s="418" t="inlineStr">
        <is>
          <t>L001-100045898</t>
        </is>
      </c>
      <c r="E3916" s="418" t="inlineStr">
        <is>
          <t>TI-0239730</t>
        </is>
      </c>
      <c r="F3916" s="419" t="n">
        <v>44888</v>
      </c>
      <c r="G3916" s="420" t="n">
        <v>139537</v>
      </c>
      <c r="H3916" s="418" t="n"/>
      <c r="I3916" s="455" t="n">
        <v>139537</v>
      </c>
      <c r="J3916" s="418">
        <f>IF(L3916&lt;&gt;"",L3916,K3916)</f>
        <v/>
      </c>
      <c r="K3916" s="418">
        <f>IF(AND(T3916=TRUE, U3916=TRUE, V3916=TRUE), IF(W3916&lt;-0.05, "អនុញ្ញាត (អ្នកផ្គត់ផ្គង់ប្រកាសខ្វះ)", "បានប្រកាស (អនុញ្ញាត)"), IF(AND(T3916=FALSE, U3916=FALSE, V3916=FALSE), "ព្យួរទុក (មិនមានទិន្នន័យ)", "ប្រកាសខុស (ព្យួរទុក)"))</f>
        <v/>
      </c>
      <c r="L3916" s="418" t="inlineStr"/>
      <c r="M3916" s="418" t="inlineStr"/>
      <c r="N3916" s="455" t="n"/>
      <c r="O3916" s="455">
        <f>IF(W3916&lt;0,AI3916,I3916)</f>
        <v/>
      </c>
      <c r="P3916" s="455">
        <f>I3916-O3916</f>
        <v/>
      </c>
      <c r="Q3916" s="418" t="n"/>
      <c r="R3916" s="418" t="inlineStr">
        <is>
          <t>TI-0239730</t>
        </is>
      </c>
      <c r="S3916" s="418" t="inlineStr"/>
      <c r="T3916" s="418">
        <f>R3916=S3916</f>
        <v/>
      </c>
      <c r="U3916" s="418">
        <f>AND(MONTH(F3916)=MONTH(Y3916), YEAR(F3916)=YEAR(Y3916))</f>
        <v/>
      </c>
      <c r="V3916" s="418">
        <f>AND(AC3916&lt;&gt;"", 'Company information'!D$4&lt;&gt;"", RIGHT(SUBSTITUTE(AC3916,"-",""),9)=RIGHT(SUBSTITUTE('Company information'!D$4,"-",""),9))</f>
        <v/>
      </c>
      <c r="W3916" s="418">
        <f>AI3916-I3916</f>
        <v/>
      </c>
      <c r="X3916" s="455" t="n"/>
      <c r="Y3916" s="417" t="n"/>
      <c r="Z3916" s="418" t="n"/>
      <c r="AA3916" s="418" t="n"/>
      <c r="AB3916" s="418" t="n"/>
      <c r="AC3916" s="418" t="n"/>
      <c r="AD3916" s="418" t="n"/>
      <c r="AE3916" s="455" t="n"/>
      <c r="AF3916" s="455" t="n"/>
      <c r="AG3916" s="455" t="n"/>
      <c r="AH3916" s="455" t="n"/>
      <c r="AI3916" s="455" t="n"/>
      <c r="AJ3916" s="455" t="n"/>
      <c r="AK3916" s="455" t="n"/>
      <c r="AL3916" s="455" t="n"/>
      <c r="AM3916" s="455" t="n"/>
      <c r="AN3916" s="455" t="n"/>
      <c r="AO3916" s="455" t="n"/>
      <c r="AP3916" s="455" t="n"/>
      <c r="AQ3916" s="455" t="n"/>
      <c r="AR3916" s="418" t="n"/>
      <c r="AS3916" s="418" t="n"/>
      <c r="AT3916" s="418" t="n"/>
    </row>
    <row r="3917">
      <c r="A3917" s="417" t="n">
        <v>3908</v>
      </c>
      <c r="B3917" s="418" t="inlineStr">
        <is>
          <t>Trucking Fee</t>
        </is>
      </c>
      <c r="C3917" s="418" t="inlineStr">
        <is>
          <t>អ៊ិចស្ពែឌីធ័រ ខេមបូឌា អិលធីឌី</t>
        </is>
      </c>
      <c r="D3917" s="418" t="inlineStr">
        <is>
          <t>L001-100045898</t>
        </is>
      </c>
      <c r="E3917" s="418" t="inlineStr">
        <is>
          <t>TI-0239724</t>
        </is>
      </c>
      <c r="F3917" s="419" t="n">
        <v>44888</v>
      </c>
      <c r="G3917" s="420" t="n">
        <v>252058</v>
      </c>
      <c r="H3917" s="418" t="n"/>
      <c r="I3917" s="455" t="n">
        <v>252058</v>
      </c>
      <c r="J3917" s="418">
        <f>IF(L3917&lt;&gt;"",L3917,K3917)</f>
        <v/>
      </c>
      <c r="K3917" s="418">
        <f>IF(AND(T3917=TRUE, U3917=TRUE, V3917=TRUE), IF(W3917&lt;-0.05, "អនុញ្ញាត (អ្នកផ្គត់ផ្គង់ប្រកាសខ្វះ)", "បានប្រកាស (អនុញ្ញាត)"), IF(AND(T3917=FALSE, U3917=FALSE, V3917=FALSE), "ព្យួរទុក (មិនមានទិន្នន័យ)", "ប្រកាសខុស (ព្យួរទុក)"))</f>
        <v/>
      </c>
      <c r="L3917" s="418" t="inlineStr"/>
      <c r="M3917" s="418" t="inlineStr"/>
      <c r="N3917" s="455" t="n"/>
      <c r="O3917" s="455">
        <f>IF(W3917&lt;0,AI3917,I3917)</f>
        <v/>
      </c>
      <c r="P3917" s="455">
        <f>I3917-O3917</f>
        <v/>
      </c>
      <c r="Q3917" s="418" t="n"/>
      <c r="R3917" s="418" t="inlineStr">
        <is>
          <t>TI-0239724</t>
        </is>
      </c>
      <c r="S3917" s="418" t="inlineStr"/>
      <c r="T3917" s="418">
        <f>R3917=S3917</f>
        <v/>
      </c>
      <c r="U3917" s="418">
        <f>AND(MONTH(F3917)=MONTH(Y3917), YEAR(F3917)=YEAR(Y3917))</f>
        <v/>
      </c>
      <c r="V3917" s="418">
        <f>AND(AC3917&lt;&gt;"", 'Company information'!D$4&lt;&gt;"", RIGHT(SUBSTITUTE(AC3917,"-",""),9)=RIGHT(SUBSTITUTE('Company information'!D$4,"-",""),9))</f>
        <v/>
      </c>
      <c r="W3917" s="418">
        <f>AI3917-I3917</f>
        <v/>
      </c>
      <c r="X3917" s="455" t="n"/>
      <c r="Y3917" s="417" t="n"/>
      <c r="Z3917" s="418" t="n"/>
      <c r="AA3917" s="418" t="n"/>
      <c r="AB3917" s="418" t="n"/>
      <c r="AC3917" s="418" t="n"/>
      <c r="AD3917" s="418" t="n"/>
      <c r="AE3917" s="455" t="n"/>
      <c r="AF3917" s="455" t="n"/>
      <c r="AG3917" s="455" t="n"/>
      <c r="AH3917" s="455" t="n"/>
      <c r="AI3917" s="455" t="n"/>
      <c r="AJ3917" s="455" t="n"/>
      <c r="AK3917" s="455" t="n"/>
      <c r="AL3917" s="455" t="n"/>
      <c r="AM3917" s="455" t="n"/>
      <c r="AN3917" s="455" t="n"/>
      <c r="AO3917" s="455" t="n"/>
      <c r="AP3917" s="455" t="n"/>
      <c r="AQ3917" s="455" t="n"/>
      <c r="AR3917" s="418" t="n"/>
      <c r="AS3917" s="418" t="n"/>
      <c r="AT3917" s="418" t="n"/>
    </row>
    <row r="3918">
      <c r="A3918" s="417" t="n">
        <v>3909</v>
      </c>
      <c r="B3918" s="418" t="inlineStr">
        <is>
          <t>Trucking Fee</t>
        </is>
      </c>
      <c r="C3918" s="418" t="inlineStr">
        <is>
          <t>អ៊ិចស្ពែឌីធ័រ ខេមបូឌា អិលធីឌី</t>
        </is>
      </c>
      <c r="D3918" s="418" t="inlineStr">
        <is>
          <t>L001-100045898</t>
        </is>
      </c>
      <c r="E3918" s="418" t="inlineStr">
        <is>
          <t>TI-0239722</t>
        </is>
      </c>
      <c r="F3918" s="419" t="n">
        <v>44888</v>
      </c>
      <c r="G3918" s="420" t="n">
        <v>222331</v>
      </c>
      <c r="H3918" s="418" t="n"/>
      <c r="I3918" s="455" t="n">
        <v>222331</v>
      </c>
      <c r="J3918" s="418">
        <f>IF(L3918&lt;&gt;"",L3918,K3918)</f>
        <v/>
      </c>
      <c r="K3918" s="418">
        <f>IF(AND(T3918=TRUE, U3918=TRUE, V3918=TRUE), IF(W3918&lt;-0.05, "អនុញ្ញាត (អ្នកផ្គត់ផ្គង់ប្រកាសខ្វះ)", "បានប្រកាស (អនុញ្ញាត)"), IF(AND(T3918=FALSE, U3918=FALSE, V3918=FALSE), "ព្យួរទុក (មិនមានទិន្នន័យ)", "ប្រកាសខុស (ព្យួរទុក)"))</f>
        <v/>
      </c>
      <c r="L3918" s="418" t="inlineStr"/>
      <c r="M3918" s="418" t="inlineStr"/>
      <c r="N3918" s="455" t="n"/>
      <c r="O3918" s="455">
        <f>IF(W3918&lt;0,AI3918,I3918)</f>
        <v/>
      </c>
      <c r="P3918" s="455">
        <f>I3918-O3918</f>
        <v/>
      </c>
      <c r="Q3918" s="418" t="n"/>
      <c r="R3918" s="418" t="inlineStr">
        <is>
          <t>TI-0239722</t>
        </is>
      </c>
      <c r="S3918" s="418" t="inlineStr"/>
      <c r="T3918" s="418">
        <f>R3918=S3918</f>
        <v/>
      </c>
      <c r="U3918" s="418">
        <f>AND(MONTH(F3918)=MONTH(Y3918), YEAR(F3918)=YEAR(Y3918))</f>
        <v/>
      </c>
      <c r="V3918" s="418">
        <f>AND(AC3918&lt;&gt;"", 'Company information'!D$4&lt;&gt;"", RIGHT(SUBSTITUTE(AC3918,"-",""),9)=RIGHT(SUBSTITUTE('Company information'!D$4,"-",""),9))</f>
        <v/>
      </c>
      <c r="W3918" s="418">
        <f>AI3918-I3918</f>
        <v/>
      </c>
      <c r="X3918" s="455" t="n"/>
      <c r="Y3918" s="417" t="n"/>
      <c r="Z3918" s="418" t="n"/>
      <c r="AA3918" s="418" t="n"/>
      <c r="AB3918" s="418" t="n"/>
      <c r="AC3918" s="418" t="n"/>
      <c r="AD3918" s="418" t="n"/>
      <c r="AE3918" s="455" t="n"/>
      <c r="AF3918" s="455" t="n"/>
      <c r="AG3918" s="455" t="n"/>
      <c r="AH3918" s="455" t="n"/>
      <c r="AI3918" s="455" t="n"/>
      <c r="AJ3918" s="455" t="n"/>
      <c r="AK3918" s="455" t="n"/>
      <c r="AL3918" s="455" t="n"/>
      <c r="AM3918" s="455" t="n"/>
      <c r="AN3918" s="455" t="n"/>
      <c r="AO3918" s="455" t="n"/>
      <c r="AP3918" s="455" t="n"/>
      <c r="AQ3918" s="455" t="n"/>
      <c r="AR3918" s="418" t="n"/>
      <c r="AS3918" s="418" t="n"/>
      <c r="AT3918" s="418" t="n"/>
    </row>
    <row r="3919">
      <c r="A3919" s="417" t="n">
        <v>3910</v>
      </c>
      <c r="B3919" s="418" t="inlineStr">
        <is>
          <t>Trucking Fee</t>
        </is>
      </c>
      <c r="C3919" s="418" t="inlineStr">
        <is>
          <t>អ៊ិចស្ពែឌីធ័រ ខេមបូឌា អិលធីឌី</t>
        </is>
      </c>
      <c r="D3919" s="418" t="inlineStr">
        <is>
          <t>L001-100045898</t>
        </is>
      </c>
      <c r="E3919" s="418" t="inlineStr">
        <is>
          <t>TI-0239716</t>
        </is>
      </c>
      <c r="F3919" s="419" t="n">
        <v>44888</v>
      </c>
      <c r="G3919" s="420" t="n">
        <v>443840</v>
      </c>
      <c r="H3919" s="418" t="n"/>
      <c r="I3919" s="455" t="n">
        <v>443840</v>
      </c>
      <c r="J3919" s="418">
        <f>IF(L3919&lt;&gt;"",L3919,K3919)</f>
        <v/>
      </c>
      <c r="K3919" s="418">
        <f>IF(AND(T3919=TRUE, U3919=TRUE, V3919=TRUE), IF(W3919&lt;-0.05, "អនុញ្ញាត (អ្នកផ្គត់ផ្គង់ប្រកាសខ្វះ)", "បានប្រកាស (អនុញ្ញាត)"), IF(AND(T3919=FALSE, U3919=FALSE, V3919=FALSE), "ព្យួរទុក (មិនមានទិន្នន័យ)", "ប្រកាសខុស (ព្យួរទុក)"))</f>
        <v/>
      </c>
      <c r="L3919" s="418" t="inlineStr"/>
      <c r="M3919" s="418" t="inlineStr"/>
      <c r="N3919" s="455" t="n"/>
      <c r="O3919" s="455">
        <f>IF(W3919&lt;0,AI3919,I3919)</f>
        <v/>
      </c>
      <c r="P3919" s="455">
        <f>I3919-O3919</f>
        <v/>
      </c>
      <c r="Q3919" s="418" t="n"/>
      <c r="R3919" s="418" t="inlineStr">
        <is>
          <t>TI-0239716</t>
        </is>
      </c>
      <c r="S3919" s="418" t="inlineStr"/>
      <c r="T3919" s="418">
        <f>R3919=S3919</f>
        <v/>
      </c>
      <c r="U3919" s="418">
        <f>AND(MONTH(F3919)=MONTH(Y3919), YEAR(F3919)=YEAR(Y3919))</f>
        <v/>
      </c>
      <c r="V3919" s="418">
        <f>AND(AC3919&lt;&gt;"", 'Company information'!D$4&lt;&gt;"", RIGHT(SUBSTITUTE(AC3919,"-",""),9)=RIGHT(SUBSTITUTE('Company information'!D$4,"-",""),9))</f>
        <v/>
      </c>
      <c r="W3919" s="418">
        <f>AI3919-I3919</f>
        <v/>
      </c>
      <c r="X3919" s="455" t="n"/>
      <c r="Y3919" s="417" t="n"/>
      <c r="Z3919" s="418" t="n"/>
      <c r="AA3919" s="418" t="n"/>
      <c r="AB3919" s="418" t="n"/>
      <c r="AC3919" s="418" t="n"/>
      <c r="AD3919" s="418" t="n"/>
      <c r="AE3919" s="455" t="n"/>
      <c r="AF3919" s="455" t="n"/>
      <c r="AG3919" s="455" t="n"/>
      <c r="AH3919" s="455" t="n"/>
      <c r="AI3919" s="455" t="n"/>
      <c r="AJ3919" s="455" t="n"/>
      <c r="AK3919" s="455" t="n"/>
      <c r="AL3919" s="455" t="n"/>
      <c r="AM3919" s="455" t="n"/>
      <c r="AN3919" s="455" t="n"/>
      <c r="AO3919" s="455" t="n"/>
      <c r="AP3919" s="455" t="n"/>
      <c r="AQ3919" s="455" t="n"/>
      <c r="AR3919" s="418" t="n"/>
      <c r="AS3919" s="418" t="n"/>
      <c r="AT3919" s="418" t="n"/>
    </row>
    <row r="3920">
      <c r="A3920" s="417" t="n">
        <v>3911</v>
      </c>
      <c r="B3920" s="418" t="inlineStr">
        <is>
          <t>Trucking Fee</t>
        </is>
      </c>
      <c r="C3920" s="418" t="inlineStr">
        <is>
          <t>អ៊ិចស្ពែឌីធ័រ ខេមបូឌា អិលធីឌី</t>
        </is>
      </c>
      <c r="D3920" s="418" t="inlineStr">
        <is>
          <t>L001-100045898</t>
        </is>
      </c>
      <c r="E3920" s="418" t="inlineStr">
        <is>
          <t>TI-0239711</t>
        </is>
      </c>
      <c r="F3920" s="419" t="n">
        <v>44888</v>
      </c>
      <c r="G3920" s="420" t="n">
        <v>246457</v>
      </c>
      <c r="H3920" s="418" t="n"/>
      <c r="I3920" s="455" t="n">
        <v>246457</v>
      </c>
      <c r="J3920" s="418">
        <f>IF(L3920&lt;&gt;"",L3920,K3920)</f>
        <v/>
      </c>
      <c r="K3920" s="418">
        <f>IF(AND(T3920=TRUE, U3920=TRUE, V3920=TRUE), IF(W3920&lt;-0.05, "អនុញ្ញាត (អ្នកផ្គត់ផ្គង់ប្រកាសខ្វះ)", "បានប្រកាស (អនុញ្ញាត)"), IF(AND(T3920=FALSE, U3920=FALSE, V3920=FALSE), "ព្យួរទុក (មិនមានទិន្នន័យ)", "ប្រកាសខុស (ព្យួរទុក)"))</f>
        <v/>
      </c>
      <c r="L3920" s="418" t="inlineStr"/>
      <c r="M3920" s="418" t="inlineStr"/>
      <c r="N3920" s="455" t="n"/>
      <c r="O3920" s="455">
        <f>IF(W3920&lt;0,AI3920,I3920)</f>
        <v/>
      </c>
      <c r="P3920" s="455">
        <f>I3920-O3920</f>
        <v/>
      </c>
      <c r="Q3920" s="418" t="n"/>
      <c r="R3920" s="418" t="inlineStr">
        <is>
          <t>TI-0239711</t>
        </is>
      </c>
      <c r="S3920" s="418" t="inlineStr"/>
      <c r="T3920" s="418">
        <f>R3920=S3920</f>
        <v/>
      </c>
      <c r="U3920" s="418">
        <f>AND(MONTH(F3920)=MONTH(Y3920), YEAR(F3920)=YEAR(Y3920))</f>
        <v/>
      </c>
      <c r="V3920" s="418">
        <f>AND(AC3920&lt;&gt;"", 'Company information'!D$4&lt;&gt;"", RIGHT(SUBSTITUTE(AC3920,"-",""),9)=RIGHT(SUBSTITUTE('Company information'!D$4,"-",""),9))</f>
        <v/>
      </c>
      <c r="W3920" s="418">
        <f>AI3920-I3920</f>
        <v/>
      </c>
      <c r="X3920" s="455" t="n"/>
      <c r="Y3920" s="417" t="n"/>
      <c r="Z3920" s="418" t="n"/>
      <c r="AA3920" s="418" t="n"/>
      <c r="AB3920" s="418" t="n"/>
      <c r="AC3920" s="418" t="n"/>
      <c r="AD3920" s="418" t="n"/>
      <c r="AE3920" s="455" t="n"/>
      <c r="AF3920" s="455" t="n"/>
      <c r="AG3920" s="455" t="n"/>
      <c r="AH3920" s="455" t="n"/>
      <c r="AI3920" s="455" t="n"/>
      <c r="AJ3920" s="455" t="n"/>
      <c r="AK3920" s="455" t="n"/>
      <c r="AL3920" s="455" t="n"/>
      <c r="AM3920" s="455" t="n"/>
      <c r="AN3920" s="455" t="n"/>
      <c r="AO3920" s="455" t="n"/>
      <c r="AP3920" s="455" t="n"/>
      <c r="AQ3920" s="455" t="n"/>
      <c r="AR3920" s="418" t="n"/>
      <c r="AS3920" s="418" t="n"/>
      <c r="AT3920" s="418" t="n"/>
    </row>
    <row r="3921">
      <c r="A3921" s="417" t="n">
        <v>3912</v>
      </c>
      <c r="B3921" s="418" t="inlineStr">
        <is>
          <t>Trucking Fee</t>
        </is>
      </c>
      <c r="C3921" s="418" t="inlineStr">
        <is>
          <t>អ៊ិចស្ពែឌីធ័រ ខេមបូឌា អិលធីឌី</t>
        </is>
      </c>
      <c r="D3921" s="418" t="inlineStr">
        <is>
          <t>L001-100045898</t>
        </is>
      </c>
      <c r="E3921" s="418" t="inlineStr">
        <is>
          <t>TI-023294</t>
        </is>
      </c>
      <c r="F3921" s="419" t="n">
        <v>44880</v>
      </c>
      <c r="G3921" s="420" t="n">
        <v>211453</v>
      </c>
      <c r="H3921" s="418" t="n"/>
      <c r="I3921" s="455" t="n">
        <v>211453</v>
      </c>
      <c r="J3921" s="418">
        <f>IF(L3921&lt;&gt;"",L3921,K3921)</f>
        <v/>
      </c>
      <c r="K3921" s="418">
        <f>IF(AND(T3921=TRUE, U3921=TRUE, V3921=TRUE), IF(W3921&lt;-0.05, "អនុញ្ញាត (អ្នកផ្គត់ផ្គង់ប្រកាសខ្វះ)", "បានប្រកាស (អនុញ្ញាត)"), IF(AND(T3921=FALSE, U3921=FALSE, V3921=FALSE), "ព្យួរទុក (មិនមានទិន្នន័យ)", "ប្រកាសខុស (ព្យួរទុក)"))</f>
        <v/>
      </c>
      <c r="L3921" s="418" t="inlineStr"/>
      <c r="M3921" s="418" t="inlineStr"/>
      <c r="N3921" s="455" t="n"/>
      <c r="O3921" s="455">
        <f>IF(W3921&lt;0,AI3921,I3921)</f>
        <v/>
      </c>
      <c r="P3921" s="455">
        <f>I3921-O3921</f>
        <v/>
      </c>
      <c r="Q3921" s="418" t="n"/>
      <c r="R3921" s="418" t="inlineStr">
        <is>
          <t>TI-023294</t>
        </is>
      </c>
      <c r="S3921" s="418" t="inlineStr"/>
      <c r="T3921" s="418">
        <f>R3921=S3921</f>
        <v/>
      </c>
      <c r="U3921" s="418">
        <f>AND(MONTH(F3921)=MONTH(Y3921), YEAR(F3921)=YEAR(Y3921))</f>
        <v/>
      </c>
      <c r="V3921" s="418">
        <f>AND(AC3921&lt;&gt;"", 'Company information'!D$4&lt;&gt;"", RIGHT(SUBSTITUTE(AC3921,"-",""),9)=RIGHT(SUBSTITUTE('Company information'!D$4,"-",""),9))</f>
        <v/>
      </c>
      <c r="W3921" s="418">
        <f>AI3921-I3921</f>
        <v/>
      </c>
      <c r="X3921" s="455" t="n"/>
      <c r="Y3921" s="417" t="n"/>
      <c r="Z3921" s="418" t="n"/>
      <c r="AA3921" s="418" t="n"/>
      <c r="AB3921" s="418" t="n"/>
      <c r="AC3921" s="418" t="n"/>
      <c r="AD3921" s="418" t="n"/>
      <c r="AE3921" s="455" t="n"/>
      <c r="AF3921" s="455" t="n"/>
      <c r="AG3921" s="455" t="n"/>
      <c r="AH3921" s="455" t="n"/>
      <c r="AI3921" s="455" t="n"/>
      <c r="AJ3921" s="455" t="n"/>
      <c r="AK3921" s="455" t="n"/>
      <c r="AL3921" s="455" t="n"/>
      <c r="AM3921" s="455" t="n"/>
      <c r="AN3921" s="455" t="n"/>
      <c r="AO3921" s="455" t="n"/>
      <c r="AP3921" s="455" t="n"/>
      <c r="AQ3921" s="455" t="n"/>
      <c r="AR3921" s="418" t="n"/>
      <c r="AS3921" s="418" t="n"/>
      <c r="AT3921" s="418" t="n"/>
    </row>
    <row r="3922">
      <c r="A3922" s="417" t="n">
        <v>3913</v>
      </c>
      <c r="B3922" s="418" t="inlineStr">
        <is>
          <t>Trucking Fee</t>
        </is>
      </c>
      <c r="C3922" s="418" t="inlineStr">
        <is>
          <t>អ៊ិចស្ពែឌីធ័រ ខេមបូឌា អិលធីឌី</t>
        </is>
      </c>
      <c r="D3922" s="418" t="inlineStr">
        <is>
          <t>L001-100045898</t>
        </is>
      </c>
      <c r="E3922" s="418" t="inlineStr">
        <is>
          <t>TI-0239282</t>
        </is>
      </c>
      <c r="F3922" s="419" t="n">
        <v>44880</v>
      </c>
      <c r="G3922" s="420" t="n">
        <v>533860</v>
      </c>
      <c r="H3922" s="418" t="n"/>
      <c r="I3922" s="455" t="n">
        <v>533860</v>
      </c>
      <c r="J3922" s="418">
        <f>IF(L3922&lt;&gt;"",L3922,K3922)</f>
        <v/>
      </c>
      <c r="K3922" s="418">
        <f>IF(AND(T3922=TRUE, U3922=TRUE, V3922=TRUE), IF(W3922&lt;-0.05, "អនុញ្ញាត (អ្នកផ្គត់ផ្គង់ប្រកាសខ្វះ)", "បានប្រកាស (អនុញ្ញាត)"), IF(AND(T3922=FALSE, U3922=FALSE, V3922=FALSE), "ព្យួរទុក (មិនមានទិន្នន័យ)", "ប្រកាសខុស (ព្យួរទុក)"))</f>
        <v/>
      </c>
      <c r="L3922" s="418" t="inlineStr"/>
      <c r="M3922" s="418" t="inlineStr"/>
      <c r="N3922" s="455" t="n"/>
      <c r="O3922" s="455">
        <f>IF(W3922&lt;0,AI3922,I3922)</f>
        <v/>
      </c>
      <c r="P3922" s="455">
        <f>I3922-O3922</f>
        <v/>
      </c>
      <c r="Q3922" s="418" t="n"/>
      <c r="R3922" s="418" t="inlineStr">
        <is>
          <t>TI-0239282</t>
        </is>
      </c>
      <c r="S3922" s="418" t="inlineStr"/>
      <c r="T3922" s="418">
        <f>R3922=S3922</f>
        <v/>
      </c>
      <c r="U3922" s="418">
        <f>AND(MONTH(F3922)=MONTH(Y3922), YEAR(F3922)=YEAR(Y3922))</f>
        <v/>
      </c>
      <c r="V3922" s="418">
        <f>AND(AC3922&lt;&gt;"", 'Company information'!D$4&lt;&gt;"", RIGHT(SUBSTITUTE(AC3922,"-",""),9)=RIGHT(SUBSTITUTE('Company information'!D$4,"-",""),9))</f>
        <v/>
      </c>
      <c r="W3922" s="418">
        <f>AI3922-I3922</f>
        <v/>
      </c>
      <c r="X3922" s="455" t="n"/>
      <c r="Y3922" s="417" t="n"/>
      <c r="Z3922" s="418" t="n"/>
      <c r="AA3922" s="418" t="n"/>
      <c r="AB3922" s="418" t="n"/>
      <c r="AC3922" s="418" t="n"/>
      <c r="AD3922" s="418" t="n"/>
      <c r="AE3922" s="455" t="n"/>
      <c r="AF3922" s="455" t="n"/>
      <c r="AG3922" s="455" t="n"/>
      <c r="AH3922" s="455" t="n"/>
      <c r="AI3922" s="455" t="n"/>
      <c r="AJ3922" s="455" t="n"/>
      <c r="AK3922" s="455" t="n"/>
      <c r="AL3922" s="455" t="n"/>
      <c r="AM3922" s="455" t="n"/>
      <c r="AN3922" s="455" t="n"/>
      <c r="AO3922" s="455" t="n"/>
      <c r="AP3922" s="455" t="n"/>
      <c r="AQ3922" s="455" t="n"/>
      <c r="AR3922" s="418" t="n"/>
      <c r="AS3922" s="418" t="n"/>
      <c r="AT3922" s="418" t="n"/>
    </row>
    <row r="3923">
      <c r="A3923" s="417" t="n">
        <v>3914</v>
      </c>
      <c r="B3923" s="418" t="inlineStr">
        <is>
          <t>Trucking Fee</t>
        </is>
      </c>
      <c r="C3923" s="418" t="inlineStr">
        <is>
          <t>អ៊ិចស្ពែឌីធ័រ ខេមបូឌា អិលធីឌី</t>
        </is>
      </c>
      <c r="D3923" s="418" t="inlineStr">
        <is>
          <t>L001-100045898</t>
        </is>
      </c>
      <c r="E3923" s="418" t="inlineStr">
        <is>
          <t>TI-0239273</t>
        </is>
      </c>
      <c r="F3923" s="419" t="n">
        <v>44880</v>
      </c>
      <c r="G3923" s="420" t="n">
        <v>55993</v>
      </c>
      <c r="H3923" s="418" t="n"/>
      <c r="I3923" s="455" t="n">
        <v>55993</v>
      </c>
      <c r="J3923" s="418">
        <f>IF(L3923&lt;&gt;"",L3923,K3923)</f>
        <v/>
      </c>
      <c r="K3923" s="418">
        <f>IF(AND(T3923=TRUE, U3923=TRUE, V3923=TRUE), IF(W3923&lt;-0.05, "អនុញ្ញាត (អ្នកផ្គត់ផ្គង់ប្រកាសខ្វះ)", "បានប្រកាស (អនុញ្ញាត)"), IF(AND(T3923=FALSE, U3923=FALSE, V3923=FALSE), "ព្យួរទុក (មិនមានទិន្នន័យ)", "ប្រកាសខុស (ព្យួរទុក)"))</f>
        <v/>
      </c>
      <c r="L3923" s="418" t="inlineStr"/>
      <c r="M3923" s="418" t="inlineStr"/>
      <c r="N3923" s="455" t="n"/>
      <c r="O3923" s="455">
        <f>IF(W3923&lt;0,AI3923,I3923)</f>
        <v/>
      </c>
      <c r="P3923" s="455">
        <f>I3923-O3923</f>
        <v/>
      </c>
      <c r="Q3923" s="418" t="n"/>
      <c r="R3923" s="418" t="inlineStr">
        <is>
          <t>TI-0239273</t>
        </is>
      </c>
      <c r="S3923" s="418" t="inlineStr"/>
      <c r="T3923" s="418">
        <f>R3923=S3923</f>
        <v/>
      </c>
      <c r="U3923" s="418">
        <f>AND(MONTH(F3923)=MONTH(Y3923), YEAR(F3923)=YEAR(Y3923))</f>
        <v/>
      </c>
      <c r="V3923" s="418">
        <f>AND(AC3923&lt;&gt;"", 'Company information'!D$4&lt;&gt;"", RIGHT(SUBSTITUTE(AC3923,"-",""),9)=RIGHT(SUBSTITUTE('Company information'!D$4,"-",""),9))</f>
        <v/>
      </c>
      <c r="W3923" s="418">
        <f>AI3923-I3923</f>
        <v/>
      </c>
      <c r="X3923" s="455" t="n"/>
      <c r="Y3923" s="417" t="n"/>
      <c r="Z3923" s="418" t="n"/>
      <c r="AA3923" s="418" t="n"/>
      <c r="AB3923" s="418" t="n"/>
      <c r="AC3923" s="418" t="n"/>
      <c r="AD3923" s="418" t="n"/>
      <c r="AE3923" s="455" t="n"/>
      <c r="AF3923" s="455" t="n"/>
      <c r="AG3923" s="455" t="n"/>
      <c r="AH3923" s="455" t="n"/>
      <c r="AI3923" s="455" t="n"/>
      <c r="AJ3923" s="455" t="n"/>
      <c r="AK3923" s="455" t="n"/>
      <c r="AL3923" s="455" t="n"/>
      <c r="AM3923" s="455" t="n"/>
      <c r="AN3923" s="455" t="n"/>
      <c r="AO3923" s="455" t="n"/>
      <c r="AP3923" s="455" t="n"/>
      <c r="AQ3923" s="455" t="n"/>
      <c r="AR3923" s="418" t="n"/>
      <c r="AS3923" s="418" t="n"/>
      <c r="AT3923" s="418" t="n"/>
    </row>
    <row r="3924">
      <c r="A3924" s="417" t="n">
        <v>3915</v>
      </c>
      <c r="B3924" s="418" t="inlineStr">
        <is>
          <t>Trucking Fee</t>
        </is>
      </c>
      <c r="C3924" s="418" t="inlineStr">
        <is>
          <t>អ៊ិចស្ពែឌីធ័រ ខេមបូឌា អិលធីឌី</t>
        </is>
      </c>
      <c r="D3924" s="418" t="inlineStr">
        <is>
          <t>L001-100045898</t>
        </is>
      </c>
      <c r="E3924" s="418" t="inlineStr">
        <is>
          <t>TI-0239272</t>
        </is>
      </c>
      <c r="F3924" s="419" t="n">
        <v>44880</v>
      </c>
      <c r="G3924" s="420" t="n">
        <v>307055</v>
      </c>
      <c r="H3924" s="418" t="n"/>
      <c r="I3924" s="455" t="n">
        <v>307055</v>
      </c>
      <c r="J3924" s="418">
        <f>IF(L3924&lt;&gt;"",L3924,K3924)</f>
        <v/>
      </c>
      <c r="K3924" s="418">
        <f>IF(AND(T3924=TRUE, U3924=TRUE, V3924=TRUE), IF(W3924&lt;-0.05, "អនុញ្ញាត (អ្នកផ្គត់ផ្គង់ប្រកាសខ្វះ)", "បានប្រកាស (អនុញ្ញាត)"), IF(AND(T3924=FALSE, U3924=FALSE, V3924=FALSE), "ព្យួរទុក (មិនមានទិន្នន័យ)", "ប្រកាសខុស (ព្យួរទុក)"))</f>
        <v/>
      </c>
      <c r="L3924" s="418" t="inlineStr"/>
      <c r="M3924" s="418" t="inlineStr"/>
      <c r="N3924" s="455" t="n"/>
      <c r="O3924" s="455">
        <f>IF(W3924&lt;0,AI3924,I3924)</f>
        <v/>
      </c>
      <c r="P3924" s="455">
        <f>I3924-O3924</f>
        <v/>
      </c>
      <c r="Q3924" s="418" t="n"/>
      <c r="R3924" s="418" t="inlineStr">
        <is>
          <t>TI-0239272</t>
        </is>
      </c>
      <c r="S3924" s="418" t="inlineStr"/>
      <c r="T3924" s="418">
        <f>R3924=S3924</f>
        <v/>
      </c>
      <c r="U3924" s="418">
        <f>AND(MONTH(F3924)=MONTH(Y3924), YEAR(F3924)=YEAR(Y3924))</f>
        <v/>
      </c>
      <c r="V3924" s="418">
        <f>AND(AC3924&lt;&gt;"", 'Company information'!D$4&lt;&gt;"", RIGHT(SUBSTITUTE(AC3924,"-",""),9)=RIGHT(SUBSTITUTE('Company information'!D$4,"-",""),9))</f>
        <v/>
      </c>
      <c r="W3924" s="418">
        <f>AI3924-I3924</f>
        <v/>
      </c>
      <c r="X3924" s="455" t="n"/>
      <c r="Y3924" s="417" t="n"/>
      <c r="Z3924" s="418" t="n"/>
      <c r="AA3924" s="418" t="n"/>
      <c r="AB3924" s="418" t="n"/>
      <c r="AC3924" s="418" t="n"/>
      <c r="AD3924" s="418" t="n"/>
      <c r="AE3924" s="455" t="n"/>
      <c r="AF3924" s="455" t="n"/>
      <c r="AG3924" s="455" t="n"/>
      <c r="AH3924" s="455" t="n"/>
      <c r="AI3924" s="455" t="n"/>
      <c r="AJ3924" s="455" t="n"/>
      <c r="AK3924" s="455" t="n"/>
      <c r="AL3924" s="455" t="n"/>
      <c r="AM3924" s="455" t="n"/>
      <c r="AN3924" s="455" t="n"/>
      <c r="AO3924" s="455" t="n"/>
      <c r="AP3924" s="455" t="n"/>
      <c r="AQ3924" s="455" t="n"/>
      <c r="AR3924" s="418" t="n"/>
      <c r="AS3924" s="418" t="n"/>
      <c r="AT3924" s="418" t="n"/>
    </row>
    <row r="3925">
      <c r="A3925" s="417" t="n">
        <v>3916</v>
      </c>
      <c r="B3925" s="418" t="inlineStr">
        <is>
          <t>Trucking Fee</t>
        </is>
      </c>
      <c r="C3925" s="418" t="inlineStr">
        <is>
          <t>អ៊ិចស្ពែឌីធ័រ ខេមបូឌា អិលធីឌី</t>
        </is>
      </c>
      <c r="D3925" s="418" t="inlineStr">
        <is>
          <t>L001-100045898</t>
        </is>
      </c>
      <c r="E3925" s="418" t="inlineStr">
        <is>
          <t>TI-0239030</t>
        </is>
      </c>
      <c r="F3925" s="419" t="n">
        <v>44845</v>
      </c>
      <c r="G3925" s="420" t="n">
        <v>317174</v>
      </c>
      <c r="H3925" s="418" t="n"/>
      <c r="I3925" s="455" t="n">
        <v>317174</v>
      </c>
      <c r="J3925" s="418">
        <f>IF(L3925&lt;&gt;"",L3925,K3925)</f>
        <v/>
      </c>
      <c r="K3925" s="418">
        <f>IF(AND(T3925=TRUE, U3925=TRUE, V3925=TRUE), IF(W3925&lt;-0.05, "អនុញ្ញាត (អ្នកផ្គត់ផ្គង់ប្រកាសខ្វះ)", "បានប្រកាស (អនុញ្ញាត)"), IF(AND(T3925=FALSE, U3925=FALSE, V3925=FALSE), "ព្យួរទុក (មិនមានទិន្នន័យ)", "ប្រកាសខុស (ព្យួរទុក)"))</f>
        <v/>
      </c>
      <c r="L3925" s="418" t="inlineStr"/>
      <c r="M3925" s="418" t="inlineStr"/>
      <c r="N3925" s="455" t="n"/>
      <c r="O3925" s="455">
        <f>IF(W3925&lt;0,AI3925,I3925)</f>
        <v/>
      </c>
      <c r="P3925" s="455">
        <f>I3925-O3925</f>
        <v/>
      </c>
      <c r="Q3925" s="418" t="n"/>
      <c r="R3925" s="418" t="inlineStr">
        <is>
          <t>TI-0239030</t>
        </is>
      </c>
      <c r="S3925" s="418" t="inlineStr"/>
      <c r="T3925" s="418">
        <f>R3925=S3925</f>
        <v/>
      </c>
      <c r="U3925" s="418">
        <f>AND(MONTH(F3925)=MONTH(Y3925), YEAR(F3925)=YEAR(Y3925))</f>
        <v/>
      </c>
      <c r="V3925" s="418">
        <f>AND(AC3925&lt;&gt;"", 'Company information'!D$4&lt;&gt;"", RIGHT(SUBSTITUTE(AC3925,"-",""),9)=RIGHT(SUBSTITUTE('Company information'!D$4,"-",""),9))</f>
        <v/>
      </c>
      <c r="W3925" s="418">
        <f>AI3925-I3925</f>
        <v/>
      </c>
      <c r="X3925" s="455" t="n"/>
      <c r="Y3925" s="417" t="n"/>
      <c r="Z3925" s="418" t="n"/>
      <c r="AA3925" s="418" t="n"/>
      <c r="AB3925" s="418" t="n"/>
      <c r="AC3925" s="418" t="n"/>
      <c r="AD3925" s="418" t="n"/>
      <c r="AE3925" s="455" t="n"/>
      <c r="AF3925" s="455" t="n"/>
      <c r="AG3925" s="455" t="n"/>
      <c r="AH3925" s="455" t="n"/>
      <c r="AI3925" s="455" t="n"/>
      <c r="AJ3925" s="455" t="n"/>
      <c r="AK3925" s="455" t="n"/>
      <c r="AL3925" s="455" t="n"/>
      <c r="AM3925" s="455" t="n"/>
      <c r="AN3925" s="455" t="n"/>
      <c r="AO3925" s="455" t="n"/>
      <c r="AP3925" s="455" t="n"/>
      <c r="AQ3925" s="455" t="n"/>
      <c r="AR3925" s="418" t="n"/>
      <c r="AS3925" s="418" t="n"/>
      <c r="AT3925" s="418" t="n"/>
    </row>
    <row r="3926">
      <c r="A3926" s="417" t="n">
        <v>3917</v>
      </c>
      <c r="B3926" s="418" t="inlineStr">
        <is>
          <t>Trucking Fee</t>
        </is>
      </c>
      <c r="C3926" s="418" t="inlineStr">
        <is>
          <t>អ៊ិចស្ពែឌីធ័រ ខេមបូឌា អិលធីឌី</t>
        </is>
      </c>
      <c r="D3926" s="418" t="inlineStr">
        <is>
          <t>L001-100045898</t>
        </is>
      </c>
      <c r="E3926" s="418" t="inlineStr">
        <is>
          <t>TI-0239026</t>
        </is>
      </c>
      <c r="F3926" s="419" t="n">
        <v>44845</v>
      </c>
      <c r="G3926" s="420" t="n">
        <v>141544</v>
      </c>
      <c r="H3926" s="418" t="n"/>
      <c r="I3926" s="455" t="n">
        <v>141544</v>
      </c>
      <c r="J3926" s="418">
        <f>IF(L3926&lt;&gt;"",L3926,K3926)</f>
        <v/>
      </c>
      <c r="K3926" s="418">
        <f>IF(AND(T3926=TRUE, U3926=TRUE, V3926=TRUE), IF(W3926&lt;-0.05, "អនុញ្ញាត (អ្នកផ្គត់ផ្គង់ប្រកាសខ្វះ)", "បានប្រកាស (អនុញ្ញាត)"), IF(AND(T3926=FALSE, U3926=FALSE, V3926=FALSE), "ព្យួរទុក (មិនមានទិន្នន័យ)", "ប្រកាសខុស (ព្យួរទុក)"))</f>
        <v/>
      </c>
      <c r="L3926" s="418" t="inlineStr"/>
      <c r="M3926" s="418" t="inlineStr"/>
      <c r="N3926" s="455" t="n"/>
      <c r="O3926" s="455">
        <f>IF(W3926&lt;0,AI3926,I3926)</f>
        <v/>
      </c>
      <c r="P3926" s="455">
        <f>I3926-O3926</f>
        <v/>
      </c>
      <c r="Q3926" s="418" t="n"/>
      <c r="R3926" s="418" t="inlineStr">
        <is>
          <t>TI-0239026</t>
        </is>
      </c>
      <c r="S3926" s="418" t="inlineStr"/>
      <c r="T3926" s="418">
        <f>R3926=S3926</f>
        <v/>
      </c>
      <c r="U3926" s="418">
        <f>AND(MONTH(F3926)=MONTH(Y3926), YEAR(F3926)=YEAR(Y3926))</f>
        <v/>
      </c>
      <c r="V3926" s="418">
        <f>AND(AC3926&lt;&gt;"", 'Company information'!D$4&lt;&gt;"", RIGHT(SUBSTITUTE(AC3926,"-",""),9)=RIGHT(SUBSTITUTE('Company information'!D$4,"-",""),9))</f>
        <v/>
      </c>
      <c r="W3926" s="418">
        <f>AI3926-I3926</f>
        <v/>
      </c>
      <c r="X3926" s="455" t="n"/>
      <c r="Y3926" s="417" t="n"/>
      <c r="Z3926" s="418" t="n"/>
      <c r="AA3926" s="418" t="n"/>
      <c r="AB3926" s="418" t="n"/>
      <c r="AC3926" s="418" t="n"/>
      <c r="AD3926" s="418" t="n"/>
      <c r="AE3926" s="455" t="n"/>
      <c r="AF3926" s="455" t="n"/>
      <c r="AG3926" s="455" t="n"/>
      <c r="AH3926" s="455" t="n"/>
      <c r="AI3926" s="455" t="n"/>
      <c r="AJ3926" s="455" t="n"/>
      <c r="AK3926" s="455" t="n"/>
      <c r="AL3926" s="455" t="n"/>
      <c r="AM3926" s="455" t="n"/>
      <c r="AN3926" s="455" t="n"/>
      <c r="AO3926" s="455" t="n"/>
      <c r="AP3926" s="455" t="n"/>
      <c r="AQ3926" s="455" t="n"/>
      <c r="AR3926" s="418" t="n"/>
      <c r="AS3926" s="418" t="n"/>
      <c r="AT3926" s="418" t="n"/>
    </row>
    <row r="3927">
      <c r="A3927" s="417" t="n">
        <v>3918</v>
      </c>
      <c r="B3927" s="418" t="inlineStr">
        <is>
          <t>Trucking Fee</t>
        </is>
      </c>
      <c r="C3927" s="418" t="inlineStr">
        <is>
          <t>អ៊ិចស្ពែឌីធ័រ ខេមបូឌា អិលធីឌី</t>
        </is>
      </c>
      <c r="D3927" s="418" t="inlineStr">
        <is>
          <t>L001-100045898</t>
        </is>
      </c>
      <c r="E3927" s="418" t="inlineStr">
        <is>
          <t>TI-0239018</t>
        </is>
      </c>
      <c r="F3927" s="419" t="n">
        <v>44845</v>
      </c>
      <c r="G3927" s="420" t="n">
        <v>390391</v>
      </c>
      <c r="H3927" s="418" t="n"/>
      <c r="I3927" s="455" t="n">
        <v>390391</v>
      </c>
      <c r="J3927" s="418">
        <f>IF(L3927&lt;&gt;"",L3927,K3927)</f>
        <v/>
      </c>
      <c r="K3927" s="418">
        <f>IF(AND(T3927=TRUE, U3927=TRUE, V3927=TRUE), IF(W3927&lt;-0.05, "អនុញ្ញាត (អ្នកផ្គត់ផ្គង់ប្រកាសខ្វះ)", "បានប្រកាស (អនុញ្ញាត)"), IF(AND(T3927=FALSE, U3927=FALSE, V3927=FALSE), "ព្យួរទុក (មិនមានទិន្នន័យ)", "ប្រកាសខុស (ព្យួរទុក)"))</f>
        <v/>
      </c>
      <c r="L3927" s="418" t="inlineStr"/>
      <c r="M3927" s="418" t="inlineStr"/>
      <c r="N3927" s="455" t="n"/>
      <c r="O3927" s="455">
        <f>IF(W3927&lt;0,AI3927,I3927)</f>
        <v/>
      </c>
      <c r="P3927" s="455">
        <f>I3927-O3927</f>
        <v/>
      </c>
      <c r="Q3927" s="418" t="n"/>
      <c r="R3927" s="418" t="inlineStr">
        <is>
          <t>TI-0239018</t>
        </is>
      </c>
      <c r="S3927" s="418" t="inlineStr"/>
      <c r="T3927" s="418">
        <f>R3927=S3927</f>
        <v/>
      </c>
      <c r="U3927" s="418">
        <f>AND(MONTH(F3927)=MONTH(Y3927), YEAR(F3927)=YEAR(Y3927))</f>
        <v/>
      </c>
      <c r="V3927" s="418">
        <f>AND(AC3927&lt;&gt;"", 'Company information'!D$4&lt;&gt;"", RIGHT(SUBSTITUTE(AC3927,"-",""),9)=RIGHT(SUBSTITUTE('Company information'!D$4,"-",""),9))</f>
        <v/>
      </c>
      <c r="W3927" s="418">
        <f>AI3927-I3927</f>
        <v/>
      </c>
      <c r="X3927" s="455" t="n"/>
      <c r="Y3927" s="417" t="n"/>
      <c r="Z3927" s="418" t="n"/>
      <c r="AA3927" s="418" t="n"/>
      <c r="AB3927" s="418" t="n"/>
      <c r="AC3927" s="418" t="n"/>
      <c r="AD3927" s="418" t="n"/>
      <c r="AE3927" s="455" t="n"/>
      <c r="AF3927" s="455" t="n"/>
      <c r="AG3927" s="455" t="n"/>
      <c r="AH3927" s="455" t="n"/>
      <c r="AI3927" s="455" t="n"/>
      <c r="AJ3927" s="455" t="n"/>
      <c r="AK3927" s="455" t="n"/>
      <c r="AL3927" s="455" t="n"/>
      <c r="AM3927" s="455" t="n"/>
      <c r="AN3927" s="455" t="n"/>
      <c r="AO3927" s="455" t="n"/>
      <c r="AP3927" s="455" t="n"/>
      <c r="AQ3927" s="455" t="n"/>
      <c r="AR3927" s="418" t="n"/>
      <c r="AS3927" s="418" t="n"/>
      <c r="AT3927" s="418" t="n"/>
    </row>
    <row r="3928">
      <c r="A3928" s="417" t="n">
        <v>3919</v>
      </c>
      <c r="B3928" s="418" t="inlineStr">
        <is>
          <t>Trucking Fee</t>
        </is>
      </c>
      <c r="C3928" s="418" t="inlineStr">
        <is>
          <t>អ៊ិចស្ពែឌីធ័រ ខេមបូឌា អិលធីឌី</t>
        </is>
      </c>
      <c r="D3928" s="418" t="inlineStr">
        <is>
          <t>L001-100045898</t>
        </is>
      </c>
      <c r="E3928" s="418" t="inlineStr">
        <is>
          <t>TI-0239015</t>
        </is>
      </c>
      <c r="F3928" s="419" t="n">
        <v>44845</v>
      </c>
      <c r="G3928" s="420" t="n">
        <v>183832</v>
      </c>
      <c r="H3928" s="418" t="n"/>
      <c r="I3928" s="455" t="n">
        <v>183832</v>
      </c>
      <c r="J3928" s="418">
        <f>IF(L3928&lt;&gt;"",L3928,K3928)</f>
        <v/>
      </c>
      <c r="K3928" s="418">
        <f>IF(AND(T3928=TRUE, U3928=TRUE, V3928=TRUE), IF(W3928&lt;-0.05, "អនុញ្ញាត (អ្នកផ្គត់ផ្គង់ប្រកាសខ្វះ)", "បានប្រកាស (អនុញ្ញាត)"), IF(AND(T3928=FALSE, U3928=FALSE, V3928=FALSE), "ព្យួរទុក (មិនមានទិន្នន័យ)", "ប្រកាសខុស (ព្យួរទុក)"))</f>
        <v/>
      </c>
      <c r="L3928" s="418" t="inlineStr"/>
      <c r="M3928" s="418" t="inlineStr"/>
      <c r="N3928" s="455" t="n"/>
      <c r="O3928" s="455">
        <f>IF(W3928&lt;0,AI3928,I3928)</f>
        <v/>
      </c>
      <c r="P3928" s="455">
        <f>I3928-O3928</f>
        <v/>
      </c>
      <c r="Q3928" s="418" t="n"/>
      <c r="R3928" s="418" t="inlineStr">
        <is>
          <t>TI-0239015</t>
        </is>
      </c>
      <c r="S3928" s="418" t="inlineStr"/>
      <c r="T3928" s="418">
        <f>R3928=S3928</f>
        <v/>
      </c>
      <c r="U3928" s="418">
        <f>AND(MONTH(F3928)=MONTH(Y3928), YEAR(F3928)=YEAR(Y3928))</f>
        <v/>
      </c>
      <c r="V3928" s="418">
        <f>AND(AC3928&lt;&gt;"", 'Company information'!D$4&lt;&gt;"", RIGHT(SUBSTITUTE(AC3928,"-",""),9)=RIGHT(SUBSTITUTE('Company information'!D$4,"-",""),9))</f>
        <v/>
      </c>
      <c r="W3928" s="418">
        <f>AI3928-I3928</f>
        <v/>
      </c>
      <c r="X3928" s="455" t="n"/>
      <c r="Y3928" s="417" t="n"/>
      <c r="Z3928" s="418" t="n"/>
      <c r="AA3928" s="418" t="n"/>
      <c r="AB3928" s="418" t="n"/>
      <c r="AC3928" s="418" t="n"/>
      <c r="AD3928" s="418" t="n"/>
      <c r="AE3928" s="455" t="n"/>
      <c r="AF3928" s="455" t="n"/>
      <c r="AG3928" s="455" t="n"/>
      <c r="AH3928" s="455" t="n"/>
      <c r="AI3928" s="455" t="n"/>
      <c r="AJ3928" s="455" t="n"/>
      <c r="AK3928" s="455" t="n"/>
      <c r="AL3928" s="455" t="n"/>
      <c r="AM3928" s="455" t="n"/>
      <c r="AN3928" s="455" t="n"/>
      <c r="AO3928" s="455" t="n"/>
      <c r="AP3928" s="455" t="n"/>
      <c r="AQ3928" s="455" t="n"/>
      <c r="AR3928" s="418" t="n"/>
      <c r="AS3928" s="418" t="n"/>
      <c r="AT3928" s="418" t="n"/>
    </row>
    <row r="3929">
      <c r="A3929" s="417" t="n">
        <v>3920</v>
      </c>
      <c r="B3929" s="418" t="inlineStr">
        <is>
          <t>Trucking Fee</t>
        </is>
      </c>
      <c r="C3929" s="418" t="inlineStr">
        <is>
          <t>អ៊ិចស្ពែឌីធ័រ ខេមបូឌា អិលធីឌី</t>
        </is>
      </c>
      <c r="D3929" s="418" t="inlineStr">
        <is>
          <t>L001-100045898</t>
        </is>
      </c>
      <c r="E3929" s="418" t="inlineStr">
        <is>
          <t>TI-0239013</t>
        </is>
      </c>
      <c r="F3929" s="419" t="n">
        <v>44845</v>
      </c>
      <c r="G3929" s="420" t="n">
        <v>310209</v>
      </c>
      <c r="H3929" s="418" t="n"/>
      <c r="I3929" s="455" t="n">
        <v>310209</v>
      </c>
      <c r="J3929" s="418">
        <f>IF(L3929&lt;&gt;"",L3929,K3929)</f>
        <v/>
      </c>
      <c r="K3929" s="418">
        <f>IF(AND(T3929=TRUE, U3929=TRUE, V3929=TRUE), IF(W3929&lt;-0.05, "អនុញ្ញាត (អ្នកផ្គត់ផ្គង់ប្រកាសខ្វះ)", "បានប្រកាស (អនុញ្ញាត)"), IF(AND(T3929=FALSE, U3929=FALSE, V3929=FALSE), "ព្យួរទុក (មិនមានទិន្នន័យ)", "ប្រកាសខុស (ព្យួរទុក)"))</f>
        <v/>
      </c>
      <c r="L3929" s="418" t="inlineStr"/>
      <c r="M3929" s="418" t="inlineStr"/>
      <c r="N3929" s="455" t="n"/>
      <c r="O3929" s="455">
        <f>IF(W3929&lt;0,AI3929,I3929)</f>
        <v/>
      </c>
      <c r="P3929" s="455">
        <f>I3929-O3929</f>
        <v/>
      </c>
      <c r="Q3929" s="418" t="n"/>
      <c r="R3929" s="418" t="inlineStr">
        <is>
          <t>TI-0239013</t>
        </is>
      </c>
      <c r="S3929" s="418" t="inlineStr"/>
      <c r="T3929" s="418">
        <f>R3929=S3929</f>
        <v/>
      </c>
      <c r="U3929" s="418">
        <f>AND(MONTH(F3929)=MONTH(Y3929), YEAR(F3929)=YEAR(Y3929))</f>
        <v/>
      </c>
      <c r="V3929" s="418">
        <f>AND(AC3929&lt;&gt;"", 'Company information'!D$4&lt;&gt;"", RIGHT(SUBSTITUTE(AC3929,"-",""),9)=RIGHT(SUBSTITUTE('Company information'!D$4,"-",""),9))</f>
        <v/>
      </c>
      <c r="W3929" s="418">
        <f>AI3929-I3929</f>
        <v/>
      </c>
      <c r="X3929" s="455" t="n"/>
      <c r="Y3929" s="417" t="n"/>
      <c r="Z3929" s="418" t="n"/>
      <c r="AA3929" s="418" t="n"/>
      <c r="AB3929" s="418" t="n"/>
      <c r="AC3929" s="418" t="n"/>
      <c r="AD3929" s="418" t="n"/>
      <c r="AE3929" s="455" t="n"/>
      <c r="AF3929" s="455" t="n"/>
      <c r="AG3929" s="455" t="n"/>
      <c r="AH3929" s="455" t="n"/>
      <c r="AI3929" s="455" t="n"/>
      <c r="AJ3929" s="455" t="n"/>
      <c r="AK3929" s="455" t="n"/>
      <c r="AL3929" s="455" t="n"/>
      <c r="AM3929" s="455" t="n"/>
      <c r="AN3929" s="455" t="n"/>
      <c r="AO3929" s="455" t="n"/>
      <c r="AP3929" s="455" t="n"/>
      <c r="AQ3929" s="455" t="n"/>
      <c r="AR3929" s="418" t="n"/>
      <c r="AS3929" s="418" t="n"/>
      <c r="AT3929" s="418" t="n"/>
    </row>
    <row r="3930">
      <c r="A3930" s="417" t="n">
        <v>3921</v>
      </c>
      <c r="B3930" s="418" t="inlineStr">
        <is>
          <t>Service Fee</t>
        </is>
      </c>
      <c r="C3930" s="418" t="inlineStr">
        <is>
          <t>ប្យួរ៉ូ វេរីតាស (ខេមបូឌា) លីមីធីត</t>
        </is>
      </c>
      <c r="D3930" s="418" t="inlineStr">
        <is>
          <t>L001-107024462</t>
        </is>
      </c>
      <c r="E3930" s="418" t="inlineStr">
        <is>
          <t>59013733</t>
        </is>
      </c>
      <c r="F3930" s="419" t="n">
        <v>44815</v>
      </c>
      <c r="G3930" s="420" t="n">
        <v>246509</v>
      </c>
      <c r="H3930" s="418" t="n"/>
      <c r="I3930" s="455" t="n">
        <v>246509</v>
      </c>
      <c r="J3930" s="418">
        <f>IF(L3930&lt;&gt;"",L3930,K3930)</f>
        <v/>
      </c>
      <c r="K3930" s="418">
        <f>IF(AND(T3930=TRUE, U3930=TRUE, V3930=TRUE), IF(W3930&lt;-0.05, "អនុញ្ញាត (អ្នកផ្គត់ផ្គង់ប្រកាសខ្វះ)", "បានប្រកាស (អនុញ្ញាត)"), IF(AND(T3930=FALSE, U3930=FALSE, V3930=FALSE), "ព្យួរទុក (មិនមានទិន្នន័យ)", "ប្រកាសខុស (ព្យួរទុក)"))</f>
        <v/>
      </c>
      <c r="L3930" s="418" t="inlineStr"/>
      <c r="M3930" s="418" t="inlineStr"/>
      <c r="N3930" s="455" t="n"/>
      <c r="O3930" s="455">
        <f>IF(W3930&lt;0,AI3930,I3930)</f>
        <v/>
      </c>
      <c r="P3930" s="455">
        <f>I3930-O3930</f>
        <v/>
      </c>
      <c r="Q3930" s="418" t="n"/>
      <c r="R3930" s="418" t="inlineStr">
        <is>
          <t>59013733</t>
        </is>
      </c>
      <c r="S3930" s="418" t="inlineStr">
        <is>
          <t>59013733</t>
        </is>
      </c>
      <c r="T3930" s="418">
        <f>R3930=S3930</f>
        <v/>
      </c>
      <c r="U3930" s="418">
        <f>AND(MONTH(F3930)=MONTH(Y3930), YEAR(F3930)=YEAR(Y3930))</f>
        <v/>
      </c>
      <c r="V3930" s="418">
        <f>AND(AC3930&lt;&gt;"", 'Company information'!D$4&lt;&gt;"", RIGHT(SUBSTITUTE(AC3930,"-",""),9)=RIGHT(SUBSTITUTE('Company information'!D$4,"-",""),9))</f>
        <v/>
      </c>
      <c r="W3930" s="418">
        <f>AI3930-I3930</f>
        <v/>
      </c>
      <c r="X3930" s="455" t="n"/>
      <c r="Y3930" s="419" t="n">
        <v>44874</v>
      </c>
      <c r="Z3930" s="418" t="inlineStr">
        <is>
          <t>59013733</t>
        </is>
      </c>
      <c r="AA3930" s="418" t="inlineStr"/>
      <c r="AB3930" s="418" t="inlineStr">
        <is>
          <t>បុគ្គលជាប់អាករ</t>
        </is>
      </c>
      <c r="AC3930" s="418" t="inlineStr">
        <is>
          <t>L001-901905215</t>
        </is>
      </c>
      <c r="AD3930" s="418" t="inlineStr">
        <is>
          <t>វីអ៊ីស៊ិន (ខេមបូឌា) អ៊ិនដាសស្ទ្រី ឯ.ក</t>
        </is>
      </c>
      <c r="AE3930" s="455" t="n">
        <v>2711594</v>
      </c>
      <c r="AF3930" s="455" t="n">
        <v>2465085</v>
      </c>
      <c r="AG3930" s="455" t="n">
        <v>0</v>
      </c>
      <c r="AH3930" s="455" t="n">
        <v>0</v>
      </c>
      <c r="AI3930" s="455" t="n">
        <v>246509</v>
      </c>
      <c r="AJ3930" s="455" t="n">
        <v>0</v>
      </c>
      <c r="AK3930" s="455" t="n">
        <v>0</v>
      </c>
      <c r="AL3930" s="455" t="n">
        <v>0</v>
      </c>
      <c r="AM3930" s="455" t="n">
        <v>0</v>
      </c>
      <c r="AN3930" s="455" t="n">
        <v>0</v>
      </c>
      <c r="AO3930" s="455" t="n">
        <v>0</v>
      </c>
      <c r="AP3930" s="455" t="n">
        <v>0</v>
      </c>
      <c r="AQ3930" s="455" t="n">
        <v>0</v>
      </c>
      <c r="AR3930" s="418" t="inlineStr"/>
      <c r="AS3930" s="418" t="inlineStr">
        <is>
          <t>ចំនូលបានមកពីការលក់</t>
        </is>
      </c>
      <c r="AT3930" s="418" t="inlineStr">
        <is>
          <t>បានប្រកាសពន្ធ</t>
        </is>
      </c>
    </row>
    <row r="3931">
      <c r="A3931" s="417" t="n">
        <v>3922</v>
      </c>
      <c r="B3931" s="418" t="inlineStr">
        <is>
          <t>Service Fee</t>
        </is>
      </c>
      <c r="C3931" s="418" t="inlineStr">
        <is>
          <t>ប្យួរ៉ូ វេរីតាស (ខេមបូឌា) លីមីធីត</t>
        </is>
      </c>
      <c r="D3931" s="418" t="inlineStr">
        <is>
          <t>L001-107024462</t>
        </is>
      </c>
      <c r="E3931" s="418" t="inlineStr">
        <is>
          <t>59013736</t>
        </is>
      </c>
      <c r="F3931" s="419" t="n">
        <v>44815</v>
      </c>
      <c r="G3931" s="420" t="n">
        <v>56119</v>
      </c>
      <c r="H3931" s="418" t="n"/>
      <c r="I3931" s="455" t="n">
        <v>56119</v>
      </c>
      <c r="J3931" s="418">
        <f>IF(L3931&lt;&gt;"",L3931,K3931)</f>
        <v/>
      </c>
      <c r="K3931" s="418">
        <f>IF(AND(T3931=TRUE, U3931=TRUE, V3931=TRUE), IF(W3931&lt;-0.05, "អនុញ្ញាត (អ្នកផ្គត់ផ្គង់ប្រកាសខ្វះ)", "បានប្រកាស (អនុញ្ញាត)"), IF(AND(T3931=FALSE, U3931=FALSE, V3931=FALSE), "ព្យួរទុក (មិនមានទិន្នន័យ)", "ប្រកាសខុស (ព្យួរទុក)"))</f>
        <v/>
      </c>
      <c r="L3931" s="418" t="inlineStr"/>
      <c r="M3931" s="418" t="inlineStr"/>
      <c r="N3931" s="455" t="n"/>
      <c r="O3931" s="455">
        <f>IF(W3931&lt;0,AI3931,I3931)</f>
        <v/>
      </c>
      <c r="P3931" s="455">
        <f>I3931-O3931</f>
        <v/>
      </c>
      <c r="Q3931" s="418" t="n"/>
      <c r="R3931" s="418" t="inlineStr">
        <is>
          <t>59013736</t>
        </is>
      </c>
      <c r="S3931" s="418" t="inlineStr">
        <is>
          <t>59013736</t>
        </is>
      </c>
      <c r="T3931" s="418">
        <f>R3931=S3931</f>
        <v/>
      </c>
      <c r="U3931" s="418">
        <f>AND(MONTH(F3931)=MONTH(Y3931), YEAR(F3931)=YEAR(Y3931))</f>
        <v/>
      </c>
      <c r="V3931" s="418">
        <f>AND(AC3931&lt;&gt;"", 'Company information'!D$4&lt;&gt;"", RIGHT(SUBSTITUTE(AC3931,"-",""),9)=RIGHT(SUBSTITUTE('Company information'!D$4,"-",""),9))</f>
        <v/>
      </c>
      <c r="W3931" s="418">
        <f>AI3931-I3931</f>
        <v/>
      </c>
      <c r="X3931" s="455" t="n"/>
      <c r="Y3931" s="419" t="n">
        <v>44874</v>
      </c>
      <c r="Z3931" s="418" t="inlineStr">
        <is>
          <t>59013736</t>
        </is>
      </c>
      <c r="AA3931" s="418" t="inlineStr"/>
      <c r="AB3931" s="418" t="inlineStr">
        <is>
          <t>បុគ្គលជាប់អាករ</t>
        </is>
      </c>
      <c r="AC3931" s="418" t="inlineStr">
        <is>
          <t>L001-901905215</t>
        </is>
      </c>
      <c r="AD3931" s="418" t="inlineStr">
        <is>
          <t>វីអ៊ីស៊ិន (ខេមបូឌា) អ៊ិនដាសស្ទ្រី ឯ.ក</t>
        </is>
      </c>
      <c r="AE3931" s="455" t="n">
        <v>617307</v>
      </c>
      <c r="AF3931" s="455" t="n">
        <v>561188</v>
      </c>
      <c r="AG3931" s="455" t="n">
        <v>0</v>
      </c>
      <c r="AH3931" s="455" t="n">
        <v>0</v>
      </c>
      <c r="AI3931" s="455" t="n">
        <v>56119</v>
      </c>
      <c r="AJ3931" s="455" t="n">
        <v>0</v>
      </c>
      <c r="AK3931" s="455" t="n">
        <v>0</v>
      </c>
      <c r="AL3931" s="455" t="n">
        <v>0</v>
      </c>
      <c r="AM3931" s="455" t="n">
        <v>0</v>
      </c>
      <c r="AN3931" s="455" t="n">
        <v>0</v>
      </c>
      <c r="AO3931" s="455" t="n">
        <v>0</v>
      </c>
      <c r="AP3931" s="455" t="n">
        <v>0</v>
      </c>
      <c r="AQ3931" s="455" t="n">
        <v>0</v>
      </c>
      <c r="AR3931" s="418" t="inlineStr"/>
      <c r="AS3931" s="418" t="inlineStr">
        <is>
          <t>ចំនូលបានមកពីការលក់</t>
        </is>
      </c>
      <c r="AT3931" s="418" t="inlineStr">
        <is>
          <t>បានប្រកាសពន្ធ</t>
        </is>
      </c>
    </row>
    <row r="3932">
      <c r="A3932" s="417" t="n">
        <v>3923</v>
      </c>
      <c r="B3932" s="418" t="inlineStr">
        <is>
          <t>Service Fee</t>
        </is>
      </c>
      <c r="C3932" s="418" t="inlineStr">
        <is>
          <t>ប្យួរ៉ូ វេរីតាស (ខេមបូឌា) លីមីធីត</t>
        </is>
      </c>
      <c r="D3932" s="418" t="inlineStr">
        <is>
          <t>L001-107024462</t>
        </is>
      </c>
      <c r="E3932" s="418" t="inlineStr">
        <is>
          <t>59013703</t>
        </is>
      </c>
      <c r="F3932" s="419" t="n">
        <v>44692</v>
      </c>
      <c r="G3932" s="420" t="n">
        <v>246509</v>
      </c>
      <c r="H3932" s="418" t="n"/>
      <c r="I3932" s="455" t="n">
        <v>246509</v>
      </c>
      <c r="J3932" s="418">
        <f>IF(L3932&lt;&gt;"",L3932,K3932)</f>
        <v/>
      </c>
      <c r="K3932" s="418">
        <f>IF(AND(T3932=TRUE, U3932=TRUE, V3932=TRUE), IF(W3932&lt;-0.05, "អនុញ្ញាត (អ្នកផ្គត់ផ្គង់ប្រកាសខ្វះ)", "បានប្រកាស (អនុញ្ញាត)"), IF(AND(T3932=FALSE, U3932=FALSE, V3932=FALSE), "ព្យួរទុក (មិនមានទិន្នន័យ)", "ប្រកាសខុស (ព្យួរទុក)"))</f>
        <v/>
      </c>
      <c r="L3932" s="418" t="inlineStr"/>
      <c r="M3932" s="418" t="inlineStr"/>
      <c r="N3932" s="455" t="n"/>
      <c r="O3932" s="455">
        <f>IF(W3932&lt;0,AI3932,I3932)</f>
        <v/>
      </c>
      <c r="P3932" s="455">
        <f>I3932-O3932</f>
        <v/>
      </c>
      <c r="Q3932" s="418" t="n"/>
      <c r="R3932" s="418" t="inlineStr">
        <is>
          <t>59013703</t>
        </is>
      </c>
      <c r="S3932" s="418" t="inlineStr">
        <is>
          <t>59013703</t>
        </is>
      </c>
      <c r="T3932" s="418">
        <f>R3932=S3932</f>
        <v/>
      </c>
      <c r="U3932" s="418">
        <f>AND(MONTH(F3932)=MONTH(Y3932), YEAR(F3932)=YEAR(Y3932))</f>
        <v/>
      </c>
      <c r="V3932" s="418">
        <f>AND(AC3932&lt;&gt;"", 'Company information'!D$4&lt;&gt;"", RIGHT(SUBSTITUTE(AC3932,"-",""),9)=RIGHT(SUBSTITUTE('Company information'!D$4,"-",""),9))</f>
        <v/>
      </c>
      <c r="W3932" s="418">
        <f>AI3932-I3932</f>
        <v/>
      </c>
      <c r="X3932" s="455" t="n"/>
      <c r="Y3932" s="419" t="n">
        <v>44870</v>
      </c>
      <c r="Z3932" s="418" t="inlineStr">
        <is>
          <t>59013703</t>
        </is>
      </c>
      <c r="AA3932" s="418" t="inlineStr"/>
      <c r="AB3932" s="418" t="inlineStr">
        <is>
          <t>បុគ្គលជាប់អាករ</t>
        </is>
      </c>
      <c r="AC3932" s="418" t="inlineStr">
        <is>
          <t>L001-901905215</t>
        </is>
      </c>
      <c r="AD3932" s="418" t="inlineStr">
        <is>
          <t>វីអ៊ីស៊ិន (ខេមបូឌា) អ៊ិនដាសស្ទ្រី ឯ.ក</t>
        </is>
      </c>
      <c r="AE3932" s="455" t="n">
        <v>2711594</v>
      </c>
      <c r="AF3932" s="455" t="n">
        <v>2465085</v>
      </c>
      <c r="AG3932" s="455" t="n">
        <v>0</v>
      </c>
      <c r="AH3932" s="455" t="n">
        <v>0</v>
      </c>
      <c r="AI3932" s="455" t="n">
        <v>246509</v>
      </c>
      <c r="AJ3932" s="455" t="n">
        <v>0</v>
      </c>
      <c r="AK3932" s="455" t="n">
        <v>0</v>
      </c>
      <c r="AL3932" s="455" t="n">
        <v>0</v>
      </c>
      <c r="AM3932" s="455" t="n">
        <v>0</v>
      </c>
      <c r="AN3932" s="455" t="n">
        <v>0</v>
      </c>
      <c r="AO3932" s="455" t="n">
        <v>0</v>
      </c>
      <c r="AP3932" s="455" t="n">
        <v>0</v>
      </c>
      <c r="AQ3932" s="455" t="n">
        <v>0</v>
      </c>
      <c r="AR3932" s="418" t="inlineStr"/>
      <c r="AS3932" s="418" t="inlineStr">
        <is>
          <t>ចំនូលបានមកពីការលក់</t>
        </is>
      </c>
      <c r="AT3932" s="418" t="inlineStr">
        <is>
          <t>បានប្រកាសពន្ធ</t>
        </is>
      </c>
    </row>
    <row r="3933">
      <c r="A3933" s="417" t="n">
        <v>3924</v>
      </c>
      <c r="B3933" s="418" t="inlineStr">
        <is>
          <t>Service Fee</t>
        </is>
      </c>
      <c r="C3933" s="418" t="inlineStr">
        <is>
          <t>ប្យួរ៉ូ វេរីតាស (ខេមបូឌា) លីមីធីត</t>
        </is>
      </c>
      <c r="D3933" s="418" t="inlineStr">
        <is>
          <t>L001-107024462</t>
        </is>
      </c>
      <c r="E3933" s="418" t="inlineStr">
        <is>
          <t>59013715</t>
        </is>
      </c>
      <c r="F3933" s="419" t="n">
        <v>44692</v>
      </c>
      <c r="G3933" s="420" t="n">
        <v>56119</v>
      </c>
      <c r="H3933" s="418" t="n"/>
      <c r="I3933" s="455" t="n">
        <v>56119</v>
      </c>
      <c r="J3933" s="418">
        <f>IF(L3933&lt;&gt;"",L3933,K3933)</f>
        <v/>
      </c>
      <c r="K3933" s="418">
        <f>IF(AND(T3933=TRUE, U3933=TRUE, V3933=TRUE), IF(W3933&lt;-0.05, "អនុញ្ញាត (អ្នកផ្គត់ផ្គង់ប្រកាសខ្វះ)", "បានប្រកាស (អនុញ្ញាត)"), IF(AND(T3933=FALSE, U3933=FALSE, V3933=FALSE), "ព្យួរទុក (មិនមានទិន្នន័យ)", "ប្រកាសខុស (ព្យួរទុក)"))</f>
        <v/>
      </c>
      <c r="L3933" s="418" t="inlineStr"/>
      <c r="M3933" s="418" t="inlineStr"/>
      <c r="N3933" s="455" t="n"/>
      <c r="O3933" s="455">
        <f>IF(W3933&lt;0,AI3933,I3933)</f>
        <v/>
      </c>
      <c r="P3933" s="455">
        <f>I3933-O3933</f>
        <v/>
      </c>
      <c r="Q3933" s="418" t="n"/>
      <c r="R3933" s="418" t="inlineStr">
        <is>
          <t>59013715</t>
        </is>
      </c>
      <c r="S3933" s="418" t="inlineStr">
        <is>
          <t>59013715</t>
        </is>
      </c>
      <c r="T3933" s="418">
        <f>R3933=S3933</f>
        <v/>
      </c>
      <c r="U3933" s="418">
        <f>AND(MONTH(F3933)=MONTH(Y3933), YEAR(F3933)=YEAR(Y3933))</f>
        <v/>
      </c>
      <c r="V3933" s="418">
        <f>AND(AC3933&lt;&gt;"", 'Company information'!D$4&lt;&gt;"", RIGHT(SUBSTITUTE(AC3933,"-",""),9)=RIGHT(SUBSTITUTE('Company information'!D$4,"-",""),9))</f>
        <v/>
      </c>
      <c r="W3933" s="418">
        <f>AI3933-I3933</f>
        <v/>
      </c>
      <c r="X3933" s="455" t="n"/>
      <c r="Y3933" s="419" t="n">
        <v>44870</v>
      </c>
      <c r="Z3933" s="418" t="inlineStr">
        <is>
          <t>59013715</t>
        </is>
      </c>
      <c r="AA3933" s="418" t="inlineStr"/>
      <c r="AB3933" s="418" t="inlineStr">
        <is>
          <t>បុគ្គលជាប់អាករ</t>
        </is>
      </c>
      <c r="AC3933" s="418" t="inlineStr">
        <is>
          <t>L001-901905215</t>
        </is>
      </c>
      <c r="AD3933" s="418" t="inlineStr">
        <is>
          <t>វីអ៊ីស៊ិន (ខេមបូឌា) អ៊ិនដាសស្ទ្រី ឯ.ក</t>
        </is>
      </c>
      <c r="AE3933" s="455" t="n">
        <v>617307</v>
      </c>
      <c r="AF3933" s="455" t="n">
        <v>561188</v>
      </c>
      <c r="AG3933" s="455" t="n">
        <v>0</v>
      </c>
      <c r="AH3933" s="455" t="n">
        <v>0</v>
      </c>
      <c r="AI3933" s="455" t="n">
        <v>56119</v>
      </c>
      <c r="AJ3933" s="455" t="n">
        <v>0</v>
      </c>
      <c r="AK3933" s="455" t="n">
        <v>0</v>
      </c>
      <c r="AL3933" s="455" t="n">
        <v>0</v>
      </c>
      <c r="AM3933" s="455" t="n">
        <v>0</v>
      </c>
      <c r="AN3933" s="455" t="n">
        <v>0</v>
      </c>
      <c r="AO3933" s="455" t="n">
        <v>0</v>
      </c>
      <c r="AP3933" s="455" t="n">
        <v>0</v>
      </c>
      <c r="AQ3933" s="455" t="n">
        <v>0</v>
      </c>
      <c r="AR3933" s="418" t="inlineStr"/>
      <c r="AS3933" s="418" t="inlineStr">
        <is>
          <t>ចំនូលបានមកពីការលក់</t>
        </is>
      </c>
      <c r="AT3933" s="418" t="inlineStr">
        <is>
          <t>បានប្រកាសពន្ធ</t>
        </is>
      </c>
    </row>
    <row r="3934">
      <c r="A3934" s="417" t="n">
        <v>3925</v>
      </c>
      <c r="B3934" s="418" t="inlineStr">
        <is>
          <t>Service Fee</t>
        </is>
      </c>
      <c r="C3934" s="418" t="inlineStr">
        <is>
          <t>ប្យួរ៉ូ វេរីតាស (ខេមបូឌា) លីមីធីត</t>
        </is>
      </c>
      <c r="D3934" s="418" t="inlineStr">
        <is>
          <t>L001-107024462</t>
        </is>
      </c>
      <c r="E3934" s="418" t="inlineStr">
        <is>
          <t>59013711</t>
        </is>
      </c>
      <c r="F3934" s="419" t="n">
        <v>44692</v>
      </c>
      <c r="G3934" s="420" t="n">
        <v>56119</v>
      </c>
      <c r="H3934" s="418" t="n"/>
      <c r="I3934" s="455" t="n">
        <v>56119</v>
      </c>
      <c r="J3934" s="418">
        <f>IF(L3934&lt;&gt;"",L3934,K3934)</f>
        <v/>
      </c>
      <c r="K3934" s="418">
        <f>IF(AND(T3934=TRUE, U3934=TRUE, V3934=TRUE), IF(W3934&lt;-0.05, "អនុញ្ញាត (អ្នកផ្គត់ផ្គង់ប្រកាសខ្វះ)", "បានប្រកាស (អនុញ្ញាត)"), IF(AND(T3934=FALSE, U3934=FALSE, V3934=FALSE), "ព្យួរទុក (មិនមានទិន្នន័យ)", "ប្រកាសខុស (ព្យួរទុក)"))</f>
        <v/>
      </c>
      <c r="L3934" s="418" t="inlineStr"/>
      <c r="M3934" s="418" t="inlineStr"/>
      <c r="N3934" s="455" t="n"/>
      <c r="O3934" s="455">
        <f>IF(W3934&lt;0,AI3934,I3934)</f>
        <v/>
      </c>
      <c r="P3934" s="455">
        <f>I3934-O3934</f>
        <v/>
      </c>
      <c r="Q3934" s="418" t="n"/>
      <c r="R3934" s="418" t="inlineStr">
        <is>
          <t>59013711</t>
        </is>
      </c>
      <c r="S3934" s="418" t="inlineStr">
        <is>
          <t>59013711</t>
        </is>
      </c>
      <c r="T3934" s="418">
        <f>R3934=S3934</f>
        <v/>
      </c>
      <c r="U3934" s="418">
        <f>AND(MONTH(F3934)=MONTH(Y3934), YEAR(F3934)=YEAR(Y3934))</f>
        <v/>
      </c>
      <c r="V3934" s="418">
        <f>AND(AC3934&lt;&gt;"", 'Company information'!D$4&lt;&gt;"", RIGHT(SUBSTITUTE(AC3934,"-",""),9)=RIGHT(SUBSTITUTE('Company information'!D$4,"-",""),9))</f>
        <v/>
      </c>
      <c r="W3934" s="418">
        <f>AI3934-I3934</f>
        <v/>
      </c>
      <c r="X3934" s="455" t="n"/>
      <c r="Y3934" s="419" t="n">
        <v>44870</v>
      </c>
      <c r="Z3934" s="418" t="inlineStr">
        <is>
          <t>59013711</t>
        </is>
      </c>
      <c r="AA3934" s="418" t="inlineStr"/>
      <c r="AB3934" s="418" t="inlineStr">
        <is>
          <t>បុគ្គលជាប់អាករ</t>
        </is>
      </c>
      <c r="AC3934" s="418" t="inlineStr">
        <is>
          <t>L001-901905215</t>
        </is>
      </c>
      <c r="AD3934" s="418" t="inlineStr">
        <is>
          <t>វីអ៊ីស៊ិន (ខេមបូឌា) អ៊ិនដាសស្ទ្រី ឯ.ក</t>
        </is>
      </c>
      <c r="AE3934" s="455" t="n">
        <v>617307</v>
      </c>
      <c r="AF3934" s="455" t="n">
        <v>561188</v>
      </c>
      <c r="AG3934" s="455" t="n">
        <v>0</v>
      </c>
      <c r="AH3934" s="455" t="n">
        <v>0</v>
      </c>
      <c r="AI3934" s="455" t="n">
        <v>56119</v>
      </c>
      <c r="AJ3934" s="455" t="n">
        <v>0</v>
      </c>
      <c r="AK3934" s="455" t="n">
        <v>0</v>
      </c>
      <c r="AL3934" s="455" t="n">
        <v>0</v>
      </c>
      <c r="AM3934" s="455" t="n">
        <v>0</v>
      </c>
      <c r="AN3934" s="455" t="n">
        <v>0</v>
      </c>
      <c r="AO3934" s="455" t="n">
        <v>0</v>
      </c>
      <c r="AP3934" s="455" t="n">
        <v>0</v>
      </c>
      <c r="AQ3934" s="455" t="n">
        <v>0</v>
      </c>
      <c r="AR3934" s="418" t="inlineStr"/>
      <c r="AS3934" s="418" t="inlineStr">
        <is>
          <t>ចំនូលបានមកពីការលក់</t>
        </is>
      </c>
      <c r="AT3934" s="418" t="inlineStr">
        <is>
          <t>បានប្រកាសពន្ធ</t>
        </is>
      </c>
    </row>
    <row r="3935">
      <c r="A3935" s="417" t="n">
        <v>3926</v>
      </c>
      <c r="B3935" s="418" t="inlineStr">
        <is>
          <t>Foreign Sale</t>
        </is>
      </c>
      <c r="C3935" s="418" t="inlineStr">
        <is>
          <t>មើស្គ (ខេមបូឌា)</t>
        </is>
      </c>
      <c r="D3935" s="418" t="inlineStr">
        <is>
          <t>L001-100045200</t>
        </is>
      </c>
      <c r="E3935" s="418" t="inlineStr">
        <is>
          <t>5995905487</t>
        </is>
      </c>
      <c r="F3935" s="419" t="n">
        <v>44845</v>
      </c>
      <c r="G3935" s="420" t="n">
        <v>126392</v>
      </c>
      <c r="H3935" s="418" t="n"/>
      <c r="I3935" s="455" t="n">
        <v>126392</v>
      </c>
      <c r="J3935" s="418">
        <f>IF(L3935&lt;&gt;"",L3935,K3935)</f>
        <v/>
      </c>
      <c r="K3935" s="418">
        <f>IF(AND(T3935=TRUE, U3935=TRUE, V3935=TRUE), IF(W3935&lt;-0.05, "អនុញ្ញាត (អ្នកផ្គត់ផ្គង់ប្រកាសខ្វះ)", "បានប្រកាស (អនុញ្ញាត)"), IF(AND(T3935=FALSE, U3935=FALSE, V3935=FALSE), "ព្យួរទុក (មិនមានទិន្នន័យ)", "ប្រកាសខុស (ព្យួរទុក)"))</f>
        <v/>
      </c>
      <c r="L3935" s="418" t="inlineStr"/>
      <c r="M3935" s="418" t="inlineStr"/>
      <c r="N3935" s="455" t="n"/>
      <c r="O3935" s="455">
        <f>IF(W3935&lt;0,AI3935,I3935)</f>
        <v/>
      </c>
      <c r="P3935" s="455">
        <f>I3935-O3935</f>
        <v/>
      </c>
      <c r="Q3935" s="418" t="n"/>
      <c r="R3935" s="418" t="inlineStr">
        <is>
          <t>5995905487</t>
        </is>
      </c>
      <c r="S3935" s="418" t="inlineStr"/>
      <c r="T3935" s="418">
        <f>R3935=S3935</f>
        <v/>
      </c>
      <c r="U3935" s="418">
        <f>AND(MONTH(F3935)=MONTH(Y3935), YEAR(F3935)=YEAR(Y3935))</f>
        <v/>
      </c>
      <c r="V3935" s="418">
        <f>AND(AC3935&lt;&gt;"", 'Company information'!D$4&lt;&gt;"", RIGHT(SUBSTITUTE(AC3935,"-",""),9)=RIGHT(SUBSTITUTE('Company information'!D$4,"-",""),9))</f>
        <v/>
      </c>
      <c r="W3935" s="418">
        <f>AI3935-I3935</f>
        <v/>
      </c>
      <c r="X3935" s="455" t="n"/>
      <c r="Y3935" s="417" t="n"/>
      <c r="Z3935" s="418" t="n"/>
      <c r="AA3935" s="418" t="n"/>
      <c r="AB3935" s="418" t="n"/>
      <c r="AC3935" s="418" t="n"/>
      <c r="AD3935" s="418" t="n"/>
      <c r="AE3935" s="455" t="n"/>
      <c r="AF3935" s="455" t="n"/>
      <c r="AG3935" s="455" t="n"/>
      <c r="AH3935" s="455" t="n"/>
      <c r="AI3935" s="455" t="n"/>
      <c r="AJ3935" s="455" t="n"/>
      <c r="AK3935" s="455" t="n"/>
      <c r="AL3935" s="455" t="n"/>
      <c r="AM3935" s="455" t="n"/>
      <c r="AN3935" s="455" t="n"/>
      <c r="AO3935" s="455" t="n"/>
      <c r="AP3935" s="455" t="n"/>
      <c r="AQ3935" s="455" t="n"/>
      <c r="AR3935" s="418" t="n"/>
      <c r="AS3935" s="418" t="n"/>
      <c r="AT3935" s="418" t="n"/>
    </row>
    <row r="3936">
      <c r="A3936" s="417" t="n">
        <v>3927</v>
      </c>
      <c r="B3936" s="418" t="inlineStr">
        <is>
          <t>Lift-On &amp; Lift-Off</t>
        </is>
      </c>
      <c r="C3936" s="418" t="inlineStr">
        <is>
          <t>កំពង់ផែស្វយ័តក្រុងព្រះសីហនុ</t>
        </is>
      </c>
      <c r="D3936" s="418" t="inlineStr">
        <is>
          <t>L001-100044638</t>
        </is>
      </c>
      <c r="E3936" s="418" t="inlineStr">
        <is>
          <t>196415</t>
        </is>
      </c>
      <c r="F3936" s="419" t="n">
        <v>44880</v>
      </c>
      <c r="G3936" s="420" t="n">
        <v>36053</v>
      </c>
      <c r="H3936" s="418" t="n"/>
      <c r="I3936" s="455" t="n">
        <v>36053</v>
      </c>
      <c r="J3936" s="418">
        <f>IF(L3936&lt;&gt;"",L3936,K3936)</f>
        <v/>
      </c>
      <c r="K3936" s="418">
        <f>IF(AND(T3936=TRUE, U3936=TRUE, V3936=TRUE), IF(W3936&lt;-0.05, "អនុញ្ញាត (អ្នកផ្គត់ផ្គង់ប្រកាសខ្វះ)", "បានប្រកាស (អនុញ្ញាត)"), IF(AND(T3936=FALSE, U3936=FALSE, V3936=FALSE), "ព្យួរទុក (មិនមានទិន្នន័យ)", "ប្រកាសខុស (ព្យួរទុក)"))</f>
        <v/>
      </c>
      <c r="L3936" s="418" t="inlineStr"/>
      <c r="M3936" s="418" t="inlineStr"/>
      <c r="N3936" s="455" t="n"/>
      <c r="O3936" s="455">
        <f>IF(W3936&lt;0,AI3936,I3936)</f>
        <v/>
      </c>
      <c r="P3936" s="455">
        <f>I3936-O3936</f>
        <v/>
      </c>
      <c r="Q3936" s="418" t="n"/>
      <c r="R3936" s="418" t="inlineStr">
        <is>
          <t>196415</t>
        </is>
      </c>
      <c r="S3936" s="418" t="inlineStr"/>
      <c r="T3936" s="418">
        <f>R3936=S3936</f>
        <v/>
      </c>
      <c r="U3936" s="418">
        <f>AND(MONTH(F3936)=MONTH(Y3936), YEAR(F3936)=YEAR(Y3936))</f>
        <v/>
      </c>
      <c r="V3936" s="418">
        <f>AND(AC3936&lt;&gt;"", 'Company information'!D$4&lt;&gt;"", RIGHT(SUBSTITUTE(AC3936,"-",""),9)=RIGHT(SUBSTITUTE('Company information'!D$4,"-",""),9))</f>
        <v/>
      </c>
      <c r="W3936" s="418">
        <f>AI3936-I3936</f>
        <v/>
      </c>
      <c r="X3936" s="455" t="n"/>
      <c r="Y3936" s="417" t="n"/>
      <c r="Z3936" s="418" t="n"/>
      <c r="AA3936" s="418" t="n"/>
      <c r="AB3936" s="418" t="n"/>
      <c r="AC3936" s="418" t="n"/>
      <c r="AD3936" s="418" t="n"/>
      <c r="AE3936" s="455" t="n"/>
      <c r="AF3936" s="455" t="n"/>
      <c r="AG3936" s="455" t="n"/>
      <c r="AH3936" s="455" t="n"/>
      <c r="AI3936" s="455" t="n"/>
      <c r="AJ3936" s="455" t="n"/>
      <c r="AK3936" s="455" t="n"/>
      <c r="AL3936" s="455" t="n"/>
      <c r="AM3936" s="455" t="n"/>
      <c r="AN3936" s="455" t="n"/>
      <c r="AO3936" s="455" t="n"/>
      <c r="AP3936" s="455" t="n"/>
      <c r="AQ3936" s="455" t="n"/>
      <c r="AR3936" s="418" t="n"/>
      <c r="AS3936" s="418" t="n"/>
      <c r="AT3936" s="418" t="n"/>
    </row>
    <row r="3937">
      <c r="A3937" s="417" t="n">
        <v>3928</v>
      </c>
      <c r="B3937" s="418" t="inlineStr">
        <is>
          <t>Trucking Fee</t>
        </is>
      </c>
      <c r="C3937" s="418" t="inlineStr">
        <is>
          <t>ហាវតាយ អ៊ិនធើណេសិនណល ឡូជីស្ទីក ឯ.ក</t>
        </is>
      </c>
      <c r="D3937" s="418" t="inlineStr">
        <is>
          <t>K007-902202863</t>
        </is>
      </c>
      <c r="E3937" s="418" t="inlineStr">
        <is>
          <t>HT220070</t>
        </is>
      </c>
      <c r="F3937" s="419" t="n">
        <v>44895</v>
      </c>
      <c r="G3937" s="420" t="n">
        <v>251442</v>
      </c>
      <c r="H3937" s="418" t="n"/>
      <c r="I3937" s="455" t="n">
        <v>251442</v>
      </c>
      <c r="J3937" s="418">
        <f>IF(L3937&lt;&gt;"",L3937,K3937)</f>
        <v/>
      </c>
      <c r="K3937" s="418">
        <f>IF(AND(T3937=TRUE, U3937=TRUE, V3937=TRUE), IF(W3937&lt;-0.05, "អនុញ្ញាត (អ្នកផ្គត់ផ្គង់ប្រកាសខ្វះ)", "បានប្រកាស (អនុញ្ញាត)"), IF(AND(T3937=FALSE, U3937=FALSE, V3937=FALSE), "ព្យួរទុក (មិនមានទិន្នន័យ)", "ប្រកាសខុស (ព្យួរទុក)"))</f>
        <v/>
      </c>
      <c r="L3937" s="418" t="inlineStr"/>
      <c r="M3937" s="418" t="inlineStr"/>
      <c r="N3937" s="455" t="n"/>
      <c r="O3937" s="455">
        <f>IF(W3937&lt;0,AI3937,I3937)</f>
        <v/>
      </c>
      <c r="P3937" s="455">
        <f>I3937-O3937</f>
        <v/>
      </c>
      <c r="Q3937" s="418" t="n"/>
      <c r="R3937" s="418" t="inlineStr">
        <is>
          <t>HT220070</t>
        </is>
      </c>
      <c r="S3937" s="418" t="inlineStr"/>
      <c r="T3937" s="418">
        <f>R3937=S3937</f>
        <v/>
      </c>
      <c r="U3937" s="418">
        <f>AND(MONTH(F3937)=MONTH(Y3937), YEAR(F3937)=YEAR(Y3937))</f>
        <v/>
      </c>
      <c r="V3937" s="418">
        <f>AND(AC3937&lt;&gt;"", 'Company information'!D$4&lt;&gt;"", RIGHT(SUBSTITUTE(AC3937,"-",""),9)=RIGHT(SUBSTITUTE('Company information'!D$4,"-",""),9))</f>
        <v/>
      </c>
      <c r="W3937" s="418">
        <f>AI3937-I3937</f>
        <v/>
      </c>
      <c r="X3937" s="455" t="n"/>
      <c r="Y3937" s="417" t="n"/>
      <c r="Z3937" s="418" t="n"/>
      <c r="AA3937" s="418" t="n"/>
      <c r="AB3937" s="418" t="n"/>
      <c r="AC3937" s="418" t="n"/>
      <c r="AD3937" s="418" t="n"/>
      <c r="AE3937" s="455" t="n"/>
      <c r="AF3937" s="455" t="n"/>
      <c r="AG3937" s="455" t="n"/>
      <c r="AH3937" s="455" t="n"/>
      <c r="AI3937" s="455" t="n"/>
      <c r="AJ3937" s="455" t="n"/>
      <c r="AK3937" s="455" t="n"/>
      <c r="AL3937" s="455" t="n"/>
      <c r="AM3937" s="455" t="n"/>
      <c r="AN3937" s="455" t="n"/>
      <c r="AO3937" s="455" t="n"/>
      <c r="AP3937" s="455" t="n"/>
      <c r="AQ3937" s="455" t="n"/>
      <c r="AR3937" s="418" t="n"/>
      <c r="AS3937" s="418" t="n"/>
      <c r="AT3937" s="418" t="n"/>
    </row>
    <row r="3938">
      <c r="A3938" s="417" t="n">
        <v>3929</v>
      </c>
      <c r="B3938" s="418" t="inlineStr">
        <is>
          <t>Trucking Fee</t>
        </is>
      </c>
      <c r="C3938" s="418" t="inlineStr">
        <is>
          <t>អេសអាយធីស៊ី ខិនថេនើរ ឡាញ (ខេមបូឌា)</t>
        </is>
      </c>
      <c r="D3938" s="418" t="inlineStr">
        <is>
          <t>L001-107035863</t>
        </is>
      </c>
      <c r="E3938" s="418" t="inlineStr">
        <is>
          <t>SITC2022022879</t>
        </is>
      </c>
      <c r="F3938" s="419" t="n">
        <v>44906</v>
      </c>
      <c r="G3938" s="420" t="n">
        <v>437087</v>
      </c>
      <c r="H3938" s="418" t="n"/>
      <c r="I3938" s="455" t="n">
        <v>437087</v>
      </c>
      <c r="J3938" s="418">
        <f>IF(L3938&lt;&gt;"",L3938,K3938)</f>
        <v/>
      </c>
      <c r="K3938" s="418">
        <f>IF(AND(T3938=TRUE, U3938=TRUE, V3938=TRUE), IF(W3938&lt;-0.05, "អនុញ្ញាត (អ្នកផ្គត់ផ្គង់ប្រកាសខ្វះ)", "បានប្រកាស (អនុញ្ញាត)"), IF(AND(T3938=FALSE, U3938=FALSE, V3938=FALSE), "ព្យួរទុក (មិនមានទិន្នន័យ)", "ប្រកាសខុស (ព្យួរទុក)"))</f>
        <v/>
      </c>
      <c r="L3938" s="418" t="inlineStr"/>
      <c r="M3938" s="418" t="inlineStr"/>
      <c r="N3938" s="455" t="n"/>
      <c r="O3938" s="455">
        <f>IF(W3938&lt;0,AI3938,I3938)</f>
        <v/>
      </c>
      <c r="P3938" s="455">
        <f>I3938-O3938</f>
        <v/>
      </c>
      <c r="Q3938" s="418" t="n"/>
      <c r="R3938" s="418" t="inlineStr">
        <is>
          <t>SITC2022022879</t>
        </is>
      </c>
      <c r="S3938" s="418" t="inlineStr"/>
      <c r="T3938" s="418">
        <f>R3938=S3938</f>
        <v/>
      </c>
      <c r="U3938" s="418">
        <f>AND(MONTH(F3938)=MONTH(Y3938), YEAR(F3938)=YEAR(Y3938))</f>
        <v/>
      </c>
      <c r="V3938" s="418">
        <f>AND(AC3938&lt;&gt;"", 'Company information'!D$4&lt;&gt;"", RIGHT(SUBSTITUTE(AC3938,"-",""),9)=RIGHT(SUBSTITUTE('Company information'!D$4,"-",""),9))</f>
        <v/>
      </c>
      <c r="W3938" s="418">
        <f>AI3938-I3938</f>
        <v/>
      </c>
      <c r="X3938" s="455" t="n"/>
      <c r="Y3938" s="417" t="n"/>
      <c r="Z3938" s="418" t="n"/>
      <c r="AA3938" s="418" t="n"/>
      <c r="AB3938" s="418" t="n"/>
      <c r="AC3938" s="418" t="n"/>
      <c r="AD3938" s="418" t="n"/>
      <c r="AE3938" s="455" t="n"/>
      <c r="AF3938" s="455" t="n"/>
      <c r="AG3938" s="455" t="n"/>
      <c r="AH3938" s="455" t="n"/>
      <c r="AI3938" s="455" t="n"/>
      <c r="AJ3938" s="455" t="n"/>
      <c r="AK3938" s="455" t="n"/>
      <c r="AL3938" s="455" t="n"/>
      <c r="AM3938" s="455" t="n"/>
      <c r="AN3938" s="455" t="n"/>
      <c r="AO3938" s="455" t="n"/>
      <c r="AP3938" s="455" t="n"/>
      <c r="AQ3938" s="455" t="n"/>
      <c r="AR3938" s="418" t="n"/>
      <c r="AS3938" s="418" t="n"/>
      <c r="AT3938" s="418" t="n"/>
    </row>
    <row r="3939">
      <c r="A3939" s="417" t="n">
        <v>3930</v>
      </c>
      <c r="B3939" s="418" t="inlineStr">
        <is>
          <t>Lift-On &amp; Lift-Off</t>
        </is>
      </c>
      <c r="C3939" s="418" t="inlineStr">
        <is>
          <t>កំពង់ផែស្វយ័តក្រុងព្រះសីហនុ</t>
        </is>
      </c>
      <c r="D3939" s="418" t="inlineStr">
        <is>
          <t>L001-100044638</t>
        </is>
      </c>
      <c r="E3939" s="418" t="inlineStr">
        <is>
          <t>196780</t>
        </is>
      </c>
      <c r="F3939" s="419" t="n">
        <v>44881</v>
      </c>
      <c r="G3939" s="420" t="n">
        <v>72036</v>
      </c>
      <c r="H3939" s="418" t="n"/>
      <c r="I3939" s="455" t="n">
        <v>72036</v>
      </c>
      <c r="J3939" s="418">
        <f>IF(L3939&lt;&gt;"",L3939,K3939)</f>
        <v/>
      </c>
      <c r="K3939" s="418">
        <f>IF(AND(T3939=TRUE, U3939=TRUE, V3939=TRUE), IF(W3939&lt;-0.05, "អនុញ្ញាត (អ្នកផ្គត់ផ្គង់ប្រកាសខ្វះ)", "បានប្រកាស (អនុញ្ញាត)"), IF(AND(T3939=FALSE, U3939=FALSE, V3939=FALSE), "ព្យួរទុក (មិនមានទិន្នន័យ)", "ប្រកាសខុស (ព្យួរទុក)"))</f>
        <v/>
      </c>
      <c r="L3939" s="418" t="inlineStr"/>
      <c r="M3939" s="418" t="inlineStr"/>
      <c r="N3939" s="455" t="n"/>
      <c r="O3939" s="455">
        <f>IF(W3939&lt;0,AI3939,I3939)</f>
        <v/>
      </c>
      <c r="P3939" s="455">
        <f>I3939-O3939</f>
        <v/>
      </c>
      <c r="Q3939" s="418" t="n"/>
      <c r="R3939" s="418" t="inlineStr">
        <is>
          <t>196780</t>
        </is>
      </c>
      <c r="S3939" s="418" t="inlineStr"/>
      <c r="T3939" s="418">
        <f>R3939=S3939</f>
        <v/>
      </c>
      <c r="U3939" s="418">
        <f>AND(MONTH(F3939)=MONTH(Y3939), YEAR(F3939)=YEAR(Y3939))</f>
        <v/>
      </c>
      <c r="V3939" s="418">
        <f>AND(AC3939&lt;&gt;"", 'Company information'!D$4&lt;&gt;"", RIGHT(SUBSTITUTE(AC3939,"-",""),9)=RIGHT(SUBSTITUTE('Company information'!D$4,"-",""),9))</f>
        <v/>
      </c>
      <c r="W3939" s="418">
        <f>AI3939-I3939</f>
        <v/>
      </c>
      <c r="X3939" s="455" t="n"/>
      <c r="Y3939" s="417" t="n"/>
      <c r="Z3939" s="418" t="n"/>
      <c r="AA3939" s="418" t="n"/>
      <c r="AB3939" s="418" t="n"/>
      <c r="AC3939" s="418" t="n"/>
      <c r="AD3939" s="418" t="n"/>
      <c r="AE3939" s="455" t="n"/>
      <c r="AF3939" s="455" t="n"/>
      <c r="AG3939" s="455" t="n"/>
      <c r="AH3939" s="455" t="n"/>
      <c r="AI3939" s="455" t="n"/>
      <c r="AJ3939" s="455" t="n"/>
      <c r="AK3939" s="455" t="n"/>
      <c r="AL3939" s="455" t="n"/>
      <c r="AM3939" s="455" t="n"/>
      <c r="AN3939" s="455" t="n"/>
      <c r="AO3939" s="455" t="n"/>
      <c r="AP3939" s="455" t="n"/>
      <c r="AQ3939" s="455" t="n"/>
      <c r="AR3939" s="418" t="n"/>
      <c r="AS3939" s="418" t="n"/>
      <c r="AT3939" s="418" t="n"/>
    </row>
    <row r="3940">
      <c r="A3940" s="417" t="n">
        <v>3931</v>
      </c>
      <c r="B3940" s="418" t="inlineStr">
        <is>
          <t>Trucking Fee</t>
        </is>
      </c>
      <c r="C3940" s="418" t="inlineStr">
        <is>
          <t>ហាវតាយ អ៊ិនធើណេសិនណល ឡូជីស្ទីក ឯ.ក</t>
        </is>
      </c>
      <c r="D3940" s="418" t="inlineStr">
        <is>
          <t>K007-902202863</t>
        </is>
      </c>
      <c r="E3940" s="418" t="inlineStr">
        <is>
          <t>HT220069</t>
        </is>
      </c>
      <c r="F3940" s="419" t="n">
        <v>44895</v>
      </c>
      <c r="G3940" s="420" t="n">
        <v>502884</v>
      </c>
      <c r="H3940" s="418" t="n"/>
      <c r="I3940" s="455" t="n">
        <v>502884</v>
      </c>
      <c r="J3940" s="418">
        <f>IF(L3940&lt;&gt;"",L3940,K3940)</f>
        <v/>
      </c>
      <c r="K3940" s="418">
        <f>IF(AND(T3940=TRUE, U3940=TRUE, V3940=TRUE), IF(W3940&lt;-0.05, "អនុញ្ញាត (អ្នកផ្គត់ផ្គង់ប្រកាសខ្វះ)", "បានប្រកាស (អនុញ្ញាត)"), IF(AND(T3940=FALSE, U3940=FALSE, V3940=FALSE), "ព្យួរទុក (មិនមានទិន្នន័យ)", "ប្រកាសខុស (ព្យួរទុក)"))</f>
        <v/>
      </c>
      <c r="L3940" s="418" t="inlineStr"/>
      <c r="M3940" s="418" t="inlineStr"/>
      <c r="N3940" s="455" t="n"/>
      <c r="O3940" s="455">
        <f>IF(W3940&lt;0,AI3940,I3940)</f>
        <v/>
      </c>
      <c r="P3940" s="455">
        <f>I3940-O3940</f>
        <v/>
      </c>
      <c r="Q3940" s="418" t="n"/>
      <c r="R3940" s="418" t="inlineStr">
        <is>
          <t>HT220069</t>
        </is>
      </c>
      <c r="S3940" s="418" t="inlineStr"/>
      <c r="T3940" s="418">
        <f>R3940=S3940</f>
        <v/>
      </c>
      <c r="U3940" s="418">
        <f>AND(MONTH(F3940)=MONTH(Y3940), YEAR(F3940)=YEAR(Y3940))</f>
        <v/>
      </c>
      <c r="V3940" s="418">
        <f>AND(AC3940&lt;&gt;"", 'Company information'!D$4&lt;&gt;"", RIGHT(SUBSTITUTE(AC3940,"-",""),9)=RIGHT(SUBSTITUTE('Company information'!D$4,"-",""),9))</f>
        <v/>
      </c>
      <c r="W3940" s="418">
        <f>AI3940-I3940</f>
        <v/>
      </c>
      <c r="X3940" s="455" t="n"/>
      <c r="Y3940" s="417" t="n"/>
      <c r="Z3940" s="418" t="n"/>
      <c r="AA3940" s="418" t="n"/>
      <c r="AB3940" s="418" t="n"/>
      <c r="AC3940" s="418" t="n"/>
      <c r="AD3940" s="418" t="n"/>
      <c r="AE3940" s="455" t="n"/>
      <c r="AF3940" s="455" t="n"/>
      <c r="AG3940" s="455" t="n"/>
      <c r="AH3940" s="455" t="n"/>
      <c r="AI3940" s="455" t="n"/>
      <c r="AJ3940" s="455" t="n"/>
      <c r="AK3940" s="455" t="n"/>
      <c r="AL3940" s="455" t="n"/>
      <c r="AM3940" s="455" t="n"/>
      <c r="AN3940" s="455" t="n"/>
      <c r="AO3940" s="455" t="n"/>
      <c r="AP3940" s="455" t="n"/>
      <c r="AQ3940" s="455" t="n"/>
      <c r="AR3940" s="418" t="n"/>
      <c r="AS3940" s="418" t="n"/>
      <c r="AT3940" s="418" t="n"/>
    </row>
    <row r="3941">
      <c r="A3941" s="417" t="n">
        <v>3932</v>
      </c>
      <c r="B3941" s="418" t="inlineStr">
        <is>
          <t>Trucking Fee</t>
        </is>
      </c>
      <c r="C3941" s="418" t="inlineStr">
        <is>
          <t>អេសអាយធីស៊ី ខិនថេនើរ ឡាញ (ខេមបូឌា)</t>
        </is>
      </c>
      <c r="D3941" s="418" t="inlineStr">
        <is>
          <t>L001-107035863</t>
        </is>
      </c>
      <c r="E3941" s="418" t="inlineStr">
        <is>
          <t>SITC2022022362</t>
        </is>
      </c>
      <c r="F3941" s="419" t="n">
        <v>44723</v>
      </c>
      <c r="G3941" s="420" t="n">
        <v>229937</v>
      </c>
      <c r="H3941" s="418" t="n"/>
      <c r="I3941" s="455" t="n">
        <v>229937</v>
      </c>
      <c r="J3941" s="418">
        <f>IF(L3941&lt;&gt;"",L3941,K3941)</f>
        <v/>
      </c>
      <c r="K3941" s="418">
        <f>IF(AND(T3941=TRUE, U3941=TRUE, V3941=TRUE), IF(W3941&lt;-0.05, "អនុញ្ញាត (អ្នកផ្គត់ផ្គង់ប្រកាសខ្វះ)", "បានប្រកាស (អនុញ្ញាត)"), IF(AND(T3941=FALSE, U3941=FALSE, V3941=FALSE), "ព្យួរទុក (មិនមានទិន្នន័យ)", "ប្រកាសខុស (ព្យួរទុក)"))</f>
        <v/>
      </c>
      <c r="L3941" s="418" t="inlineStr"/>
      <c r="M3941" s="418" t="inlineStr"/>
      <c r="N3941" s="455" t="n"/>
      <c r="O3941" s="455">
        <f>IF(W3941&lt;0,AI3941,I3941)</f>
        <v/>
      </c>
      <c r="P3941" s="455">
        <f>I3941-O3941</f>
        <v/>
      </c>
      <c r="Q3941" s="418" t="n"/>
      <c r="R3941" s="418" t="inlineStr">
        <is>
          <t>SITC2022022362</t>
        </is>
      </c>
      <c r="S3941" s="418" t="inlineStr"/>
      <c r="T3941" s="418">
        <f>R3941=S3941</f>
        <v/>
      </c>
      <c r="U3941" s="418">
        <f>AND(MONTH(F3941)=MONTH(Y3941), YEAR(F3941)=YEAR(Y3941))</f>
        <v/>
      </c>
      <c r="V3941" s="418">
        <f>AND(AC3941&lt;&gt;"", 'Company information'!D$4&lt;&gt;"", RIGHT(SUBSTITUTE(AC3941,"-",""),9)=RIGHT(SUBSTITUTE('Company information'!D$4,"-",""),9))</f>
        <v/>
      </c>
      <c r="W3941" s="418">
        <f>AI3941-I3941</f>
        <v/>
      </c>
      <c r="X3941" s="455" t="n"/>
      <c r="Y3941" s="417" t="n"/>
      <c r="Z3941" s="418" t="n"/>
      <c r="AA3941" s="418" t="n"/>
      <c r="AB3941" s="418" t="n"/>
      <c r="AC3941" s="418" t="n"/>
      <c r="AD3941" s="418" t="n"/>
      <c r="AE3941" s="455" t="n"/>
      <c r="AF3941" s="455" t="n"/>
      <c r="AG3941" s="455" t="n"/>
      <c r="AH3941" s="455" t="n"/>
      <c r="AI3941" s="455" t="n"/>
      <c r="AJ3941" s="455" t="n"/>
      <c r="AK3941" s="455" t="n"/>
      <c r="AL3941" s="455" t="n"/>
      <c r="AM3941" s="455" t="n"/>
      <c r="AN3941" s="455" t="n"/>
      <c r="AO3941" s="455" t="n"/>
      <c r="AP3941" s="455" t="n"/>
      <c r="AQ3941" s="455" t="n"/>
      <c r="AR3941" s="418" t="n"/>
      <c r="AS3941" s="418" t="n"/>
      <c r="AT3941" s="418" t="n"/>
    </row>
    <row r="3942">
      <c r="A3942" s="417" t="n">
        <v>3933</v>
      </c>
      <c r="B3942" s="418" t="inlineStr">
        <is>
          <t>Lift-On &amp; Lift-Off</t>
        </is>
      </c>
      <c r="C3942" s="418" t="inlineStr">
        <is>
          <t>កំពង់ផែស្វយ័តក្រុងព្រះសីហនុ</t>
        </is>
      </c>
      <c r="D3942" s="418" t="inlineStr">
        <is>
          <t>L001-100044638</t>
        </is>
      </c>
      <c r="E3942" s="418" t="inlineStr">
        <is>
          <t>194126</t>
        </is>
      </c>
      <c r="F3942" s="419" t="n">
        <v>44876</v>
      </c>
      <c r="G3942" s="420" t="n">
        <v>36044</v>
      </c>
      <c r="H3942" s="418" t="n"/>
      <c r="I3942" s="455" t="n">
        <v>36044</v>
      </c>
      <c r="J3942" s="418">
        <f>IF(L3942&lt;&gt;"",L3942,K3942)</f>
        <v/>
      </c>
      <c r="K3942" s="418">
        <f>IF(AND(T3942=TRUE, U3942=TRUE, V3942=TRUE), IF(W3942&lt;-0.05, "អនុញ្ញាត (អ្នកផ្គត់ផ្គង់ប្រកាសខ្វះ)", "បានប្រកាស (អនុញ្ញាត)"), IF(AND(T3942=FALSE, U3942=FALSE, V3942=FALSE), "ព្យួរទុក (មិនមានទិន្នន័យ)", "ប្រកាសខុស (ព្យួរទុក)"))</f>
        <v/>
      </c>
      <c r="L3942" s="418" t="inlineStr"/>
      <c r="M3942" s="418" t="inlineStr"/>
      <c r="N3942" s="455" t="n"/>
      <c r="O3942" s="455">
        <f>IF(W3942&lt;0,AI3942,I3942)</f>
        <v/>
      </c>
      <c r="P3942" s="455">
        <f>I3942-O3942</f>
        <v/>
      </c>
      <c r="Q3942" s="418" t="n"/>
      <c r="R3942" s="418" t="inlineStr">
        <is>
          <t>194126</t>
        </is>
      </c>
      <c r="S3942" s="418" t="inlineStr"/>
      <c r="T3942" s="418">
        <f>R3942=S3942</f>
        <v/>
      </c>
      <c r="U3942" s="418">
        <f>AND(MONTH(F3942)=MONTH(Y3942), YEAR(F3942)=YEAR(Y3942))</f>
        <v/>
      </c>
      <c r="V3942" s="418">
        <f>AND(AC3942&lt;&gt;"", 'Company information'!D$4&lt;&gt;"", RIGHT(SUBSTITUTE(AC3942,"-",""),9)=RIGHT(SUBSTITUTE('Company information'!D$4,"-",""),9))</f>
        <v/>
      </c>
      <c r="W3942" s="418">
        <f>AI3942-I3942</f>
        <v/>
      </c>
      <c r="X3942" s="455" t="n"/>
      <c r="Y3942" s="417" t="n"/>
      <c r="Z3942" s="418" t="n"/>
      <c r="AA3942" s="418" t="n"/>
      <c r="AB3942" s="418" t="n"/>
      <c r="AC3942" s="418" t="n"/>
      <c r="AD3942" s="418" t="n"/>
      <c r="AE3942" s="455" t="n"/>
      <c r="AF3942" s="455" t="n"/>
      <c r="AG3942" s="455" t="n"/>
      <c r="AH3942" s="455" t="n"/>
      <c r="AI3942" s="455" t="n"/>
      <c r="AJ3942" s="455" t="n"/>
      <c r="AK3942" s="455" t="n"/>
      <c r="AL3942" s="455" t="n"/>
      <c r="AM3942" s="455" t="n"/>
      <c r="AN3942" s="455" t="n"/>
      <c r="AO3942" s="455" t="n"/>
      <c r="AP3942" s="455" t="n"/>
      <c r="AQ3942" s="455" t="n"/>
      <c r="AR3942" s="418" t="n"/>
      <c r="AS3942" s="418" t="n"/>
      <c r="AT3942" s="418" t="n"/>
    </row>
    <row r="3943">
      <c r="A3943" s="417" t="n">
        <v>3934</v>
      </c>
      <c r="B3943" s="418" t="inlineStr">
        <is>
          <t>Trucking Fee</t>
        </is>
      </c>
      <c r="C3943" s="418" t="inlineStr">
        <is>
          <t>ហាវតាយ អ៊ិនធើណេសិនណល ឡូជីស្ទីក ឯ.ក</t>
        </is>
      </c>
      <c r="D3943" s="418" t="inlineStr">
        <is>
          <t>K007-902202863</t>
        </is>
      </c>
      <c r="E3943" s="418" t="inlineStr">
        <is>
          <t>HT220068</t>
        </is>
      </c>
      <c r="F3943" s="419" t="n">
        <v>44895</v>
      </c>
      <c r="G3943" s="420" t="n">
        <v>251442</v>
      </c>
      <c r="H3943" s="418" t="n"/>
      <c r="I3943" s="455" t="n">
        <v>251442</v>
      </c>
      <c r="J3943" s="418">
        <f>IF(L3943&lt;&gt;"",L3943,K3943)</f>
        <v/>
      </c>
      <c r="K3943" s="418">
        <f>IF(AND(T3943=TRUE, U3943=TRUE, V3943=TRUE), IF(W3943&lt;-0.05, "អនុញ្ញាត (អ្នកផ្គត់ផ្គង់ប្រកាសខ្វះ)", "បានប្រកាស (អនុញ្ញាត)"), IF(AND(T3943=FALSE, U3943=FALSE, V3943=FALSE), "ព្យួរទុក (មិនមានទិន្នន័យ)", "ប្រកាសខុស (ព្យួរទុក)"))</f>
        <v/>
      </c>
      <c r="L3943" s="418" t="inlineStr"/>
      <c r="M3943" s="418" t="inlineStr"/>
      <c r="N3943" s="455" t="n"/>
      <c r="O3943" s="455">
        <f>IF(W3943&lt;0,AI3943,I3943)</f>
        <v/>
      </c>
      <c r="P3943" s="455">
        <f>I3943-O3943</f>
        <v/>
      </c>
      <c r="Q3943" s="418" t="n"/>
      <c r="R3943" s="418" t="inlineStr">
        <is>
          <t>HT220068</t>
        </is>
      </c>
      <c r="S3943" s="418" t="inlineStr"/>
      <c r="T3943" s="418">
        <f>R3943=S3943</f>
        <v/>
      </c>
      <c r="U3943" s="418">
        <f>AND(MONTH(F3943)=MONTH(Y3943), YEAR(F3943)=YEAR(Y3943))</f>
        <v/>
      </c>
      <c r="V3943" s="418">
        <f>AND(AC3943&lt;&gt;"", 'Company information'!D$4&lt;&gt;"", RIGHT(SUBSTITUTE(AC3943,"-",""),9)=RIGHT(SUBSTITUTE('Company information'!D$4,"-",""),9))</f>
        <v/>
      </c>
      <c r="W3943" s="418">
        <f>AI3943-I3943</f>
        <v/>
      </c>
      <c r="X3943" s="455" t="n"/>
      <c r="Y3943" s="417" t="n"/>
      <c r="Z3943" s="418" t="n"/>
      <c r="AA3943" s="418" t="n"/>
      <c r="AB3943" s="418" t="n"/>
      <c r="AC3943" s="418" t="n"/>
      <c r="AD3943" s="418" t="n"/>
      <c r="AE3943" s="455" t="n"/>
      <c r="AF3943" s="455" t="n"/>
      <c r="AG3943" s="455" t="n"/>
      <c r="AH3943" s="455" t="n"/>
      <c r="AI3943" s="455" t="n"/>
      <c r="AJ3943" s="455" t="n"/>
      <c r="AK3943" s="455" t="n"/>
      <c r="AL3943" s="455" t="n"/>
      <c r="AM3943" s="455" t="n"/>
      <c r="AN3943" s="455" t="n"/>
      <c r="AO3943" s="455" t="n"/>
      <c r="AP3943" s="455" t="n"/>
      <c r="AQ3943" s="455" t="n"/>
      <c r="AR3943" s="418" t="n"/>
      <c r="AS3943" s="418" t="n"/>
      <c r="AT3943" s="418" t="n"/>
    </row>
    <row r="3944">
      <c r="A3944" s="417" t="n">
        <v>3935</v>
      </c>
      <c r="B3944" s="418" t="inlineStr">
        <is>
          <t>Trucking Fee</t>
        </is>
      </c>
      <c r="C3944" s="418" t="inlineStr">
        <is>
          <t>អេសអាយធីស៊ី ខិនថេនើរ ឡាញ (ខេមបូឌា)</t>
        </is>
      </c>
      <c r="D3944" s="418" t="inlineStr">
        <is>
          <t>L001-107035863</t>
        </is>
      </c>
      <c r="E3944" s="418" t="inlineStr">
        <is>
          <t>SITC2022022496</t>
        </is>
      </c>
      <c r="F3944" s="419" t="n">
        <v>44784</v>
      </c>
      <c r="G3944" s="420" t="n">
        <v>557233</v>
      </c>
      <c r="H3944" s="418" t="n"/>
      <c r="I3944" s="455" t="n">
        <v>557233</v>
      </c>
      <c r="J3944" s="418">
        <f>IF(L3944&lt;&gt;"",L3944,K3944)</f>
        <v/>
      </c>
      <c r="K3944" s="418">
        <f>IF(AND(T3944=TRUE, U3944=TRUE, V3944=TRUE), IF(W3944&lt;-0.05, "អនុញ្ញាត (អ្នកផ្គត់ផ្គង់ប្រកាសខ្វះ)", "បានប្រកាស (អនុញ្ញាត)"), IF(AND(T3944=FALSE, U3944=FALSE, V3944=FALSE), "ព្យួរទុក (មិនមានទិន្នន័យ)", "ប្រកាសខុស (ព្យួរទុក)"))</f>
        <v/>
      </c>
      <c r="L3944" s="418" t="inlineStr"/>
      <c r="M3944" s="418" t="inlineStr"/>
      <c r="N3944" s="455" t="n"/>
      <c r="O3944" s="455">
        <f>IF(W3944&lt;0,AI3944,I3944)</f>
        <v/>
      </c>
      <c r="P3944" s="455">
        <f>I3944-O3944</f>
        <v/>
      </c>
      <c r="Q3944" s="418" t="n"/>
      <c r="R3944" s="418" t="inlineStr">
        <is>
          <t>SITC2022022496</t>
        </is>
      </c>
      <c r="S3944" s="418" t="inlineStr"/>
      <c r="T3944" s="418">
        <f>R3944=S3944</f>
        <v/>
      </c>
      <c r="U3944" s="418">
        <f>AND(MONTH(F3944)=MONTH(Y3944), YEAR(F3944)=YEAR(Y3944))</f>
        <v/>
      </c>
      <c r="V3944" s="418">
        <f>AND(AC3944&lt;&gt;"", 'Company information'!D$4&lt;&gt;"", RIGHT(SUBSTITUTE(AC3944,"-",""),9)=RIGHT(SUBSTITUTE('Company information'!D$4,"-",""),9))</f>
        <v/>
      </c>
      <c r="W3944" s="418">
        <f>AI3944-I3944</f>
        <v/>
      </c>
      <c r="X3944" s="455" t="n"/>
      <c r="Y3944" s="417" t="n"/>
      <c r="Z3944" s="418" t="n"/>
      <c r="AA3944" s="418" t="n"/>
      <c r="AB3944" s="418" t="n"/>
      <c r="AC3944" s="418" t="n"/>
      <c r="AD3944" s="418" t="n"/>
      <c r="AE3944" s="455" t="n"/>
      <c r="AF3944" s="455" t="n"/>
      <c r="AG3944" s="455" t="n"/>
      <c r="AH3944" s="455" t="n"/>
      <c r="AI3944" s="455" t="n"/>
      <c r="AJ3944" s="455" t="n"/>
      <c r="AK3944" s="455" t="n"/>
      <c r="AL3944" s="455" t="n"/>
      <c r="AM3944" s="455" t="n"/>
      <c r="AN3944" s="455" t="n"/>
      <c r="AO3944" s="455" t="n"/>
      <c r="AP3944" s="455" t="n"/>
      <c r="AQ3944" s="455" t="n"/>
      <c r="AR3944" s="418" t="n"/>
      <c r="AS3944" s="418" t="n"/>
      <c r="AT3944" s="418" t="n"/>
    </row>
    <row r="3945">
      <c r="A3945" s="417" t="n">
        <v>3936</v>
      </c>
      <c r="B3945" s="418" t="inlineStr">
        <is>
          <t>Lift-On &amp; Lift-Off</t>
        </is>
      </c>
      <c r="C3945" s="418" t="inlineStr">
        <is>
          <t>កំពង់ផែស្វយ័តក្រុងព្រះសីហនុ</t>
        </is>
      </c>
      <c r="D3945" s="418" t="inlineStr">
        <is>
          <t>L001-100044638</t>
        </is>
      </c>
      <c r="E3945" s="418" t="inlineStr">
        <is>
          <t>194823</t>
        </is>
      </c>
      <c r="F3945" s="419" t="n">
        <v>44906</v>
      </c>
      <c r="G3945" s="420" t="n">
        <v>95703</v>
      </c>
      <c r="H3945" s="418" t="n"/>
      <c r="I3945" s="455" t="n">
        <v>95703</v>
      </c>
      <c r="J3945" s="418">
        <f>IF(L3945&lt;&gt;"",L3945,K3945)</f>
        <v/>
      </c>
      <c r="K3945" s="418">
        <f>IF(AND(T3945=TRUE, U3945=TRUE, V3945=TRUE), IF(W3945&lt;-0.05, "អនុញ្ញាត (អ្នកផ្គត់ផ្គង់ប្រកាសខ្វះ)", "បានប្រកាស (អនុញ្ញាត)"), IF(AND(T3945=FALSE, U3945=FALSE, V3945=FALSE), "ព្យួរទុក (មិនមានទិន្នន័យ)", "ប្រកាសខុស (ព្យួរទុក)"))</f>
        <v/>
      </c>
      <c r="L3945" s="418" t="inlineStr"/>
      <c r="M3945" s="418" t="inlineStr"/>
      <c r="N3945" s="455" t="n"/>
      <c r="O3945" s="455">
        <f>IF(W3945&lt;0,AI3945,I3945)</f>
        <v/>
      </c>
      <c r="P3945" s="455">
        <f>I3945-O3945</f>
        <v/>
      </c>
      <c r="Q3945" s="418" t="n"/>
      <c r="R3945" s="418" t="inlineStr">
        <is>
          <t>194823</t>
        </is>
      </c>
      <c r="S3945" s="418" t="inlineStr"/>
      <c r="T3945" s="418">
        <f>R3945=S3945</f>
        <v/>
      </c>
      <c r="U3945" s="418">
        <f>AND(MONTH(F3945)=MONTH(Y3945), YEAR(F3945)=YEAR(Y3945))</f>
        <v/>
      </c>
      <c r="V3945" s="418">
        <f>AND(AC3945&lt;&gt;"", 'Company information'!D$4&lt;&gt;"", RIGHT(SUBSTITUTE(AC3945,"-",""),9)=RIGHT(SUBSTITUTE('Company information'!D$4,"-",""),9))</f>
        <v/>
      </c>
      <c r="W3945" s="418">
        <f>AI3945-I3945</f>
        <v/>
      </c>
      <c r="X3945" s="455" t="n"/>
      <c r="Y3945" s="417" t="n"/>
      <c r="Z3945" s="418" t="n"/>
      <c r="AA3945" s="418" t="n"/>
      <c r="AB3945" s="418" t="n"/>
      <c r="AC3945" s="418" t="n"/>
      <c r="AD3945" s="418" t="n"/>
      <c r="AE3945" s="455" t="n"/>
      <c r="AF3945" s="455" t="n"/>
      <c r="AG3945" s="455" t="n"/>
      <c r="AH3945" s="455" t="n"/>
      <c r="AI3945" s="455" t="n"/>
      <c r="AJ3945" s="455" t="n"/>
      <c r="AK3945" s="455" t="n"/>
      <c r="AL3945" s="455" t="n"/>
      <c r="AM3945" s="455" t="n"/>
      <c r="AN3945" s="455" t="n"/>
      <c r="AO3945" s="455" t="n"/>
      <c r="AP3945" s="455" t="n"/>
      <c r="AQ3945" s="455" t="n"/>
      <c r="AR3945" s="418" t="n"/>
      <c r="AS3945" s="418" t="n"/>
      <c r="AT3945" s="418" t="n"/>
    </row>
    <row r="3946">
      <c r="A3946" s="417" t="n">
        <v>3937</v>
      </c>
      <c r="B3946" s="418" t="inlineStr">
        <is>
          <t>Trucking Fee</t>
        </is>
      </c>
      <c r="C3946" s="418" t="inlineStr">
        <is>
          <t>ហាវតាយ អ៊ិនធើណេសិនណល ឡូជីស្ទីក ឯ.ក</t>
        </is>
      </c>
      <c r="D3946" s="418" t="inlineStr">
        <is>
          <t>K007-902202863</t>
        </is>
      </c>
      <c r="E3946" s="418" t="inlineStr">
        <is>
          <t>HT220067</t>
        </is>
      </c>
      <c r="F3946" s="419" t="n">
        <v>44895</v>
      </c>
      <c r="G3946" s="420" t="n">
        <v>746082</v>
      </c>
      <c r="H3946" s="418" t="n"/>
      <c r="I3946" s="455" t="n">
        <v>746082</v>
      </c>
      <c r="J3946" s="418">
        <f>IF(L3946&lt;&gt;"",L3946,K3946)</f>
        <v/>
      </c>
      <c r="K3946" s="418">
        <f>IF(AND(T3946=TRUE, U3946=TRUE, V3946=TRUE), IF(W3946&lt;-0.05, "អនុញ្ញាត (អ្នកផ្គត់ផ្គង់ប្រកាសខ្វះ)", "បានប្រកាស (អនុញ្ញាត)"), IF(AND(T3946=FALSE, U3946=FALSE, V3946=FALSE), "ព្យួរទុក (មិនមានទិន្នន័យ)", "ប្រកាសខុស (ព្យួរទុក)"))</f>
        <v/>
      </c>
      <c r="L3946" s="418" t="inlineStr"/>
      <c r="M3946" s="418" t="inlineStr"/>
      <c r="N3946" s="455" t="n"/>
      <c r="O3946" s="455">
        <f>IF(W3946&lt;0,AI3946,I3946)</f>
        <v/>
      </c>
      <c r="P3946" s="455">
        <f>I3946-O3946</f>
        <v/>
      </c>
      <c r="Q3946" s="418" t="n"/>
      <c r="R3946" s="418" t="inlineStr">
        <is>
          <t>HT220067</t>
        </is>
      </c>
      <c r="S3946" s="418" t="inlineStr"/>
      <c r="T3946" s="418">
        <f>R3946=S3946</f>
        <v/>
      </c>
      <c r="U3946" s="418">
        <f>AND(MONTH(F3946)=MONTH(Y3946), YEAR(F3946)=YEAR(Y3946))</f>
        <v/>
      </c>
      <c r="V3946" s="418">
        <f>AND(AC3946&lt;&gt;"", 'Company information'!D$4&lt;&gt;"", RIGHT(SUBSTITUTE(AC3946,"-",""),9)=RIGHT(SUBSTITUTE('Company information'!D$4,"-",""),9))</f>
        <v/>
      </c>
      <c r="W3946" s="418">
        <f>AI3946-I3946</f>
        <v/>
      </c>
      <c r="X3946" s="455" t="n"/>
      <c r="Y3946" s="417" t="n"/>
      <c r="Z3946" s="418" t="n"/>
      <c r="AA3946" s="418" t="n"/>
      <c r="AB3946" s="418" t="n"/>
      <c r="AC3946" s="418" t="n"/>
      <c r="AD3946" s="418" t="n"/>
      <c r="AE3946" s="455" t="n"/>
      <c r="AF3946" s="455" t="n"/>
      <c r="AG3946" s="455" t="n"/>
      <c r="AH3946" s="455" t="n"/>
      <c r="AI3946" s="455" t="n"/>
      <c r="AJ3946" s="455" t="n"/>
      <c r="AK3946" s="455" t="n"/>
      <c r="AL3946" s="455" t="n"/>
      <c r="AM3946" s="455" t="n"/>
      <c r="AN3946" s="455" t="n"/>
      <c r="AO3946" s="455" t="n"/>
      <c r="AP3946" s="455" t="n"/>
      <c r="AQ3946" s="455" t="n"/>
      <c r="AR3946" s="418" t="n"/>
      <c r="AS3946" s="418" t="n"/>
      <c r="AT3946" s="418" t="n"/>
    </row>
    <row r="3947">
      <c r="A3947" s="417" t="n">
        <v>3938</v>
      </c>
      <c r="B3947" s="418" t="inlineStr">
        <is>
          <t>Trucking Fee</t>
        </is>
      </c>
      <c r="C3947" s="418" t="inlineStr">
        <is>
          <t>អេសអាយធីស៊ី ខិនថេនើរ ឡាញ (ខេមបូឌា)</t>
        </is>
      </c>
      <c r="D3947" s="418" t="inlineStr">
        <is>
          <t>L001-107035863</t>
        </is>
      </c>
      <c r="E3947" s="418" t="inlineStr">
        <is>
          <t>SITC2022021998</t>
        </is>
      </c>
      <c r="F3947" s="419" t="n">
        <v>44572</v>
      </c>
      <c r="G3947" s="420" t="n">
        <v>436770</v>
      </c>
      <c r="H3947" s="418" t="n"/>
      <c r="I3947" s="455" t="n">
        <v>436770</v>
      </c>
      <c r="J3947" s="418">
        <f>IF(L3947&lt;&gt;"",L3947,K3947)</f>
        <v/>
      </c>
      <c r="K3947" s="418">
        <f>IF(AND(T3947=TRUE, U3947=TRUE, V3947=TRUE), IF(W3947&lt;-0.05, "អនុញ្ញាត (អ្នកផ្គត់ផ្គង់ប្រកាសខ្វះ)", "បានប្រកាស (អនុញ្ញាត)"), IF(AND(T3947=FALSE, U3947=FALSE, V3947=FALSE), "ព្យួរទុក (មិនមានទិន្នន័យ)", "ប្រកាសខុស (ព្យួរទុក)"))</f>
        <v/>
      </c>
      <c r="L3947" s="418" t="inlineStr"/>
      <c r="M3947" s="418" t="inlineStr"/>
      <c r="N3947" s="455" t="n"/>
      <c r="O3947" s="455">
        <f>IF(W3947&lt;0,AI3947,I3947)</f>
        <v/>
      </c>
      <c r="P3947" s="455">
        <f>I3947-O3947</f>
        <v/>
      </c>
      <c r="Q3947" s="418" t="n"/>
      <c r="R3947" s="418" t="inlineStr">
        <is>
          <t>SITC2022021998</t>
        </is>
      </c>
      <c r="S3947" s="418" t="inlineStr"/>
      <c r="T3947" s="418">
        <f>R3947=S3947</f>
        <v/>
      </c>
      <c r="U3947" s="418">
        <f>AND(MONTH(F3947)=MONTH(Y3947), YEAR(F3947)=YEAR(Y3947))</f>
        <v/>
      </c>
      <c r="V3947" s="418">
        <f>AND(AC3947&lt;&gt;"", 'Company information'!D$4&lt;&gt;"", RIGHT(SUBSTITUTE(AC3947,"-",""),9)=RIGHT(SUBSTITUTE('Company information'!D$4,"-",""),9))</f>
        <v/>
      </c>
      <c r="W3947" s="418">
        <f>AI3947-I3947</f>
        <v/>
      </c>
      <c r="X3947" s="455" t="n"/>
      <c r="Y3947" s="417" t="n"/>
      <c r="Z3947" s="418" t="n"/>
      <c r="AA3947" s="418" t="n"/>
      <c r="AB3947" s="418" t="n"/>
      <c r="AC3947" s="418" t="n"/>
      <c r="AD3947" s="418" t="n"/>
      <c r="AE3947" s="455" t="n"/>
      <c r="AF3947" s="455" t="n"/>
      <c r="AG3947" s="455" t="n"/>
      <c r="AH3947" s="455" t="n"/>
      <c r="AI3947" s="455" t="n"/>
      <c r="AJ3947" s="455" t="n"/>
      <c r="AK3947" s="455" t="n"/>
      <c r="AL3947" s="455" t="n"/>
      <c r="AM3947" s="455" t="n"/>
      <c r="AN3947" s="455" t="n"/>
      <c r="AO3947" s="455" t="n"/>
      <c r="AP3947" s="455" t="n"/>
      <c r="AQ3947" s="455" t="n"/>
      <c r="AR3947" s="418" t="n"/>
      <c r="AS3947" s="418" t="n"/>
      <c r="AT3947" s="418" t="n"/>
    </row>
    <row r="3948">
      <c r="A3948" s="417" t="n">
        <v>3939</v>
      </c>
      <c r="B3948" s="418" t="inlineStr">
        <is>
          <t>Lift-On &amp; Lift-Off</t>
        </is>
      </c>
      <c r="C3948" s="418" t="inlineStr">
        <is>
          <t>កំពង់ផែស្វយ័តក្រុងព្រះសីហនុ</t>
        </is>
      </c>
      <c r="D3948" s="418" t="inlineStr">
        <is>
          <t>L001-100044638</t>
        </is>
      </c>
      <c r="E3948" s="418" t="inlineStr">
        <is>
          <t>190296</t>
        </is>
      </c>
      <c r="F3948" s="419" t="n">
        <v>44603</v>
      </c>
      <c r="G3948" s="420" t="n">
        <v>72071</v>
      </c>
      <c r="H3948" s="418" t="n"/>
      <c r="I3948" s="455" t="n">
        <v>72071</v>
      </c>
      <c r="J3948" s="418">
        <f>IF(L3948&lt;&gt;"",L3948,K3948)</f>
        <v/>
      </c>
      <c r="K3948" s="418">
        <f>IF(AND(T3948=TRUE, U3948=TRUE, V3948=TRUE), IF(W3948&lt;-0.05, "អនុញ្ញាត (អ្នកផ្គត់ផ្គង់ប្រកាសខ្វះ)", "បានប្រកាស (អនុញ្ញាត)"), IF(AND(T3948=FALSE, U3948=FALSE, V3948=FALSE), "ព្យួរទុក (មិនមានទិន្នន័យ)", "ប្រកាសខុស (ព្យួរទុក)"))</f>
        <v/>
      </c>
      <c r="L3948" s="418" t="inlineStr"/>
      <c r="M3948" s="418" t="inlineStr"/>
      <c r="N3948" s="455" t="n"/>
      <c r="O3948" s="455">
        <f>IF(W3948&lt;0,AI3948,I3948)</f>
        <v/>
      </c>
      <c r="P3948" s="455">
        <f>I3948-O3948</f>
        <v/>
      </c>
      <c r="Q3948" s="418" t="n"/>
      <c r="R3948" s="418" t="inlineStr">
        <is>
          <t>190296</t>
        </is>
      </c>
      <c r="S3948" s="418" t="inlineStr"/>
      <c r="T3948" s="418">
        <f>R3948=S3948</f>
        <v/>
      </c>
      <c r="U3948" s="418">
        <f>AND(MONTH(F3948)=MONTH(Y3948), YEAR(F3948)=YEAR(Y3948))</f>
        <v/>
      </c>
      <c r="V3948" s="418">
        <f>AND(AC3948&lt;&gt;"", 'Company information'!D$4&lt;&gt;"", RIGHT(SUBSTITUTE(AC3948,"-",""),9)=RIGHT(SUBSTITUTE('Company information'!D$4,"-",""),9))</f>
        <v/>
      </c>
      <c r="W3948" s="418">
        <f>AI3948-I3948</f>
        <v/>
      </c>
      <c r="X3948" s="455" t="n"/>
      <c r="Y3948" s="417" t="n"/>
      <c r="Z3948" s="418" t="n"/>
      <c r="AA3948" s="418" t="n"/>
      <c r="AB3948" s="418" t="n"/>
      <c r="AC3948" s="418" t="n"/>
      <c r="AD3948" s="418" t="n"/>
      <c r="AE3948" s="455" t="n"/>
      <c r="AF3948" s="455" t="n"/>
      <c r="AG3948" s="455" t="n"/>
      <c r="AH3948" s="455" t="n"/>
      <c r="AI3948" s="455" t="n"/>
      <c r="AJ3948" s="455" t="n"/>
      <c r="AK3948" s="455" t="n"/>
      <c r="AL3948" s="455" t="n"/>
      <c r="AM3948" s="455" t="n"/>
      <c r="AN3948" s="455" t="n"/>
      <c r="AO3948" s="455" t="n"/>
      <c r="AP3948" s="455" t="n"/>
      <c r="AQ3948" s="455" t="n"/>
      <c r="AR3948" s="418" t="n"/>
      <c r="AS3948" s="418" t="n"/>
      <c r="AT3948" s="418" t="n"/>
    </row>
    <row r="3949">
      <c r="A3949" s="417" t="n">
        <v>3940</v>
      </c>
      <c r="B3949" s="418" t="inlineStr">
        <is>
          <t>Trucking Fee</t>
        </is>
      </c>
      <c r="C3949" s="418" t="inlineStr">
        <is>
          <t>ហាវតាយ អ៊ិនធើណេសិនណល ឡូជីស្ទីក ឯ.ក</t>
        </is>
      </c>
      <c r="D3949" s="418" t="inlineStr">
        <is>
          <t>K007-902202863</t>
        </is>
      </c>
      <c r="E3949" s="418" t="inlineStr">
        <is>
          <t>HT220066</t>
        </is>
      </c>
      <c r="F3949" s="419" t="n">
        <v>44893</v>
      </c>
      <c r="G3949" s="420" t="n">
        <v>504348</v>
      </c>
      <c r="H3949" s="418" t="n"/>
      <c r="I3949" s="455" t="n">
        <v>504348</v>
      </c>
      <c r="J3949" s="418">
        <f>IF(L3949&lt;&gt;"",L3949,K3949)</f>
        <v/>
      </c>
      <c r="K3949" s="418">
        <f>IF(AND(T3949=TRUE, U3949=TRUE, V3949=TRUE), IF(W3949&lt;-0.05, "អនុញ្ញាត (អ្នកផ្គត់ផ្គង់ប្រកាសខ្វះ)", "បានប្រកាស (អនុញ្ញាត)"), IF(AND(T3949=FALSE, U3949=FALSE, V3949=FALSE), "ព្យួរទុក (មិនមានទិន្នន័យ)", "ប្រកាសខុស (ព្យួរទុក)"))</f>
        <v/>
      </c>
      <c r="L3949" s="418" t="inlineStr"/>
      <c r="M3949" s="418" t="inlineStr"/>
      <c r="N3949" s="455" t="n"/>
      <c r="O3949" s="455">
        <f>IF(W3949&lt;0,AI3949,I3949)</f>
        <v/>
      </c>
      <c r="P3949" s="455">
        <f>I3949-O3949</f>
        <v/>
      </c>
      <c r="Q3949" s="418" t="n"/>
      <c r="R3949" s="418" t="inlineStr">
        <is>
          <t>HT220066</t>
        </is>
      </c>
      <c r="S3949" s="418" t="inlineStr"/>
      <c r="T3949" s="418">
        <f>R3949=S3949</f>
        <v/>
      </c>
      <c r="U3949" s="418">
        <f>AND(MONTH(F3949)=MONTH(Y3949), YEAR(F3949)=YEAR(Y3949))</f>
        <v/>
      </c>
      <c r="V3949" s="418">
        <f>AND(AC3949&lt;&gt;"", 'Company information'!D$4&lt;&gt;"", RIGHT(SUBSTITUTE(AC3949,"-",""),9)=RIGHT(SUBSTITUTE('Company information'!D$4,"-",""),9))</f>
        <v/>
      </c>
      <c r="W3949" s="418">
        <f>AI3949-I3949</f>
        <v/>
      </c>
      <c r="X3949" s="455" t="n"/>
      <c r="Y3949" s="417" t="n"/>
      <c r="Z3949" s="418" t="n"/>
      <c r="AA3949" s="418" t="n"/>
      <c r="AB3949" s="418" t="n"/>
      <c r="AC3949" s="418" t="n"/>
      <c r="AD3949" s="418" t="n"/>
      <c r="AE3949" s="455" t="n"/>
      <c r="AF3949" s="455" t="n"/>
      <c r="AG3949" s="455" t="n"/>
      <c r="AH3949" s="455" t="n"/>
      <c r="AI3949" s="455" t="n"/>
      <c r="AJ3949" s="455" t="n"/>
      <c r="AK3949" s="455" t="n"/>
      <c r="AL3949" s="455" t="n"/>
      <c r="AM3949" s="455" t="n"/>
      <c r="AN3949" s="455" t="n"/>
      <c r="AO3949" s="455" t="n"/>
      <c r="AP3949" s="455" t="n"/>
      <c r="AQ3949" s="455" t="n"/>
      <c r="AR3949" s="418" t="n"/>
      <c r="AS3949" s="418" t="n"/>
      <c r="AT3949" s="418" t="n"/>
    </row>
    <row r="3950">
      <c r="A3950" s="417" t="n">
        <v>3941</v>
      </c>
      <c r="B3950" s="418" t="inlineStr">
        <is>
          <t>THC</t>
        </is>
      </c>
      <c r="C3950" s="418" t="inlineStr">
        <is>
          <t>ខូស្កូ ស៊ីបភីង ឡាញ (ខេមបូឌា) ឯ.ក</t>
        </is>
      </c>
      <c r="D3950" s="418" t="inlineStr">
        <is>
          <t>L001-100103383</t>
        </is>
      </c>
      <c r="E3950" s="418" t="inlineStr">
        <is>
          <t>COS2210-13206</t>
        </is>
      </c>
      <c r="F3950" s="419" t="n">
        <v>44572</v>
      </c>
      <c r="G3950" s="420" t="n">
        <v>217613</v>
      </c>
      <c r="H3950" s="418" t="n"/>
      <c r="I3950" s="455" t="n">
        <v>217613</v>
      </c>
      <c r="J3950" s="418">
        <f>IF(L3950&lt;&gt;"",L3950,K3950)</f>
        <v/>
      </c>
      <c r="K3950" s="418">
        <f>IF(AND(T3950=TRUE, U3950=TRUE, V3950=TRUE), IF(W3950&lt;-0.05, "អនុញ្ញាត (អ្នកផ្គត់ផ្គង់ប្រកាសខ្វះ)", "បានប្រកាស (អនុញ្ញាត)"), IF(AND(T3950=FALSE, U3950=FALSE, V3950=FALSE), "ព្យួរទុក (មិនមានទិន្នន័យ)", "ប្រកាសខុស (ព្យួរទុក)"))</f>
        <v/>
      </c>
      <c r="L3950" s="418" t="inlineStr"/>
      <c r="M3950" s="418" t="inlineStr"/>
      <c r="N3950" s="455" t="n"/>
      <c r="O3950" s="455">
        <f>IF(W3950&lt;0,AI3950,I3950)</f>
        <v/>
      </c>
      <c r="P3950" s="455">
        <f>I3950-O3950</f>
        <v/>
      </c>
      <c r="Q3950" s="418" t="n"/>
      <c r="R3950" s="418" t="inlineStr">
        <is>
          <t>COS2210-13206</t>
        </is>
      </c>
      <c r="S3950" s="418" t="inlineStr"/>
      <c r="T3950" s="418">
        <f>R3950=S3950</f>
        <v/>
      </c>
      <c r="U3950" s="418">
        <f>AND(MONTH(F3950)=MONTH(Y3950), YEAR(F3950)=YEAR(Y3950))</f>
        <v/>
      </c>
      <c r="V3950" s="418">
        <f>AND(AC3950&lt;&gt;"", 'Company information'!D$4&lt;&gt;"", RIGHT(SUBSTITUTE(AC3950,"-",""),9)=RIGHT(SUBSTITUTE('Company information'!D$4,"-",""),9))</f>
        <v/>
      </c>
      <c r="W3950" s="418">
        <f>AI3950-I3950</f>
        <v/>
      </c>
      <c r="X3950" s="455" t="n"/>
      <c r="Y3950" s="417" t="n"/>
      <c r="Z3950" s="418" t="n"/>
      <c r="AA3950" s="418" t="n"/>
      <c r="AB3950" s="418" t="n"/>
      <c r="AC3950" s="418" t="n"/>
      <c r="AD3950" s="418" t="n"/>
      <c r="AE3950" s="455" t="n"/>
      <c r="AF3950" s="455" t="n"/>
      <c r="AG3950" s="455" t="n"/>
      <c r="AH3950" s="455" t="n"/>
      <c r="AI3950" s="455" t="n"/>
      <c r="AJ3950" s="455" t="n"/>
      <c r="AK3950" s="455" t="n"/>
      <c r="AL3950" s="455" t="n"/>
      <c r="AM3950" s="455" t="n"/>
      <c r="AN3950" s="455" t="n"/>
      <c r="AO3950" s="455" t="n"/>
      <c r="AP3950" s="455" t="n"/>
      <c r="AQ3950" s="455" t="n"/>
      <c r="AR3950" s="418" t="n"/>
      <c r="AS3950" s="418" t="n"/>
      <c r="AT3950" s="418" t="n"/>
    </row>
    <row r="3951">
      <c r="A3951" s="417" t="n">
        <v>3942</v>
      </c>
      <c r="B3951" s="418" t="inlineStr">
        <is>
          <t>Lift-On &amp; Lift-Off</t>
        </is>
      </c>
      <c r="C3951" s="418" t="inlineStr">
        <is>
          <t>កំពង់ផែស្វយ័តក្រុងព្រះសីហនុ</t>
        </is>
      </c>
      <c r="D3951" s="418" t="inlineStr">
        <is>
          <t>L001-100044638</t>
        </is>
      </c>
      <c r="E3951" s="418" t="inlineStr">
        <is>
          <t>188939</t>
        </is>
      </c>
      <c r="F3951" s="419" t="n">
        <v>44572</v>
      </c>
      <c r="G3951" s="420" t="n">
        <v>36027</v>
      </c>
      <c r="H3951" s="418" t="n"/>
      <c r="I3951" s="455" t="n">
        <v>36027</v>
      </c>
      <c r="J3951" s="418">
        <f>IF(L3951&lt;&gt;"",L3951,K3951)</f>
        <v/>
      </c>
      <c r="K3951" s="418">
        <f>IF(AND(T3951=TRUE, U3951=TRUE, V3951=TRUE), IF(W3951&lt;-0.05, "អនុញ្ញាត (អ្នកផ្គត់ផ្គង់ប្រកាសខ្វះ)", "បានប្រកាស (អនុញ្ញាត)"), IF(AND(T3951=FALSE, U3951=FALSE, V3951=FALSE), "ព្យួរទុក (មិនមានទិន្នន័យ)", "ប្រកាសខុស (ព្យួរទុក)"))</f>
        <v/>
      </c>
      <c r="L3951" s="418" t="inlineStr"/>
      <c r="M3951" s="418" t="inlineStr"/>
      <c r="N3951" s="455" t="n"/>
      <c r="O3951" s="455">
        <f>IF(W3951&lt;0,AI3951,I3951)</f>
        <v/>
      </c>
      <c r="P3951" s="455">
        <f>I3951-O3951</f>
        <v/>
      </c>
      <c r="Q3951" s="418" t="n"/>
      <c r="R3951" s="418" t="inlineStr">
        <is>
          <t>188939</t>
        </is>
      </c>
      <c r="S3951" s="418" t="inlineStr"/>
      <c r="T3951" s="418">
        <f>R3951=S3951</f>
        <v/>
      </c>
      <c r="U3951" s="418">
        <f>AND(MONTH(F3951)=MONTH(Y3951), YEAR(F3951)=YEAR(Y3951))</f>
        <v/>
      </c>
      <c r="V3951" s="418">
        <f>AND(AC3951&lt;&gt;"", 'Company information'!D$4&lt;&gt;"", RIGHT(SUBSTITUTE(AC3951,"-",""),9)=RIGHT(SUBSTITUTE('Company information'!D$4,"-",""),9))</f>
        <v/>
      </c>
      <c r="W3951" s="418">
        <f>AI3951-I3951</f>
        <v/>
      </c>
      <c r="X3951" s="455" t="n"/>
      <c r="Y3951" s="417" t="n"/>
      <c r="Z3951" s="418" t="n"/>
      <c r="AA3951" s="418" t="n"/>
      <c r="AB3951" s="418" t="n"/>
      <c r="AC3951" s="418" t="n"/>
      <c r="AD3951" s="418" t="n"/>
      <c r="AE3951" s="455" t="n"/>
      <c r="AF3951" s="455" t="n"/>
      <c r="AG3951" s="455" t="n"/>
      <c r="AH3951" s="455" t="n"/>
      <c r="AI3951" s="455" t="n"/>
      <c r="AJ3951" s="455" t="n"/>
      <c r="AK3951" s="455" t="n"/>
      <c r="AL3951" s="455" t="n"/>
      <c r="AM3951" s="455" t="n"/>
      <c r="AN3951" s="455" t="n"/>
      <c r="AO3951" s="455" t="n"/>
      <c r="AP3951" s="455" t="n"/>
      <c r="AQ3951" s="455" t="n"/>
      <c r="AR3951" s="418" t="n"/>
      <c r="AS3951" s="418" t="n"/>
      <c r="AT3951" s="418" t="n"/>
    </row>
    <row r="3952">
      <c r="A3952" s="417" t="n">
        <v>3943</v>
      </c>
      <c r="B3952" s="418" t="inlineStr">
        <is>
          <t>Trucking Fee</t>
        </is>
      </c>
      <c r="C3952" s="418" t="inlineStr">
        <is>
          <t>ហាវតាយ អ៊ិនធើណេសិនណល ឡូជីស្ទីក ឯ.ក</t>
        </is>
      </c>
      <c r="D3952" s="418" t="inlineStr">
        <is>
          <t>K007-902202863</t>
        </is>
      </c>
      <c r="E3952" s="418" t="inlineStr">
        <is>
          <t>HT220065</t>
        </is>
      </c>
      <c r="F3952" s="419" t="n">
        <v>44893</v>
      </c>
      <c r="G3952" s="420" t="n">
        <v>252174</v>
      </c>
      <c r="H3952" s="418" t="n"/>
      <c r="I3952" s="455" t="n">
        <v>252174</v>
      </c>
      <c r="J3952" s="418">
        <f>IF(L3952&lt;&gt;"",L3952,K3952)</f>
        <v/>
      </c>
      <c r="K3952" s="418">
        <f>IF(AND(T3952=TRUE, U3952=TRUE, V3952=TRUE), IF(W3952&lt;-0.05, "អនុញ្ញាត (អ្នកផ្គត់ផ្គង់ប្រកាសខ្វះ)", "បានប្រកាស (អនុញ្ញាត)"), IF(AND(T3952=FALSE, U3952=FALSE, V3952=FALSE), "ព្យួរទុក (មិនមានទិន្នន័យ)", "ប្រកាសខុស (ព្យួរទុក)"))</f>
        <v/>
      </c>
      <c r="L3952" s="418" t="inlineStr"/>
      <c r="M3952" s="418" t="inlineStr"/>
      <c r="N3952" s="455" t="n"/>
      <c r="O3952" s="455">
        <f>IF(W3952&lt;0,AI3952,I3952)</f>
        <v/>
      </c>
      <c r="P3952" s="455">
        <f>I3952-O3952</f>
        <v/>
      </c>
      <c r="Q3952" s="418" t="n"/>
      <c r="R3952" s="418" t="inlineStr">
        <is>
          <t>HT220065</t>
        </is>
      </c>
      <c r="S3952" s="418" t="inlineStr"/>
      <c r="T3952" s="418">
        <f>R3952=S3952</f>
        <v/>
      </c>
      <c r="U3952" s="418">
        <f>AND(MONTH(F3952)=MONTH(Y3952), YEAR(F3952)=YEAR(Y3952))</f>
        <v/>
      </c>
      <c r="V3952" s="418">
        <f>AND(AC3952&lt;&gt;"", 'Company information'!D$4&lt;&gt;"", RIGHT(SUBSTITUTE(AC3952,"-",""),9)=RIGHT(SUBSTITUTE('Company information'!D$4,"-",""),9))</f>
        <v/>
      </c>
      <c r="W3952" s="418">
        <f>AI3952-I3952</f>
        <v/>
      </c>
      <c r="X3952" s="455" t="n"/>
      <c r="Y3952" s="417" t="n"/>
      <c r="Z3952" s="418" t="n"/>
      <c r="AA3952" s="418" t="n"/>
      <c r="AB3952" s="418" t="n"/>
      <c r="AC3952" s="418" t="n"/>
      <c r="AD3952" s="418" t="n"/>
      <c r="AE3952" s="455" t="n"/>
      <c r="AF3952" s="455" t="n"/>
      <c r="AG3952" s="455" t="n"/>
      <c r="AH3952" s="455" t="n"/>
      <c r="AI3952" s="455" t="n"/>
      <c r="AJ3952" s="455" t="n"/>
      <c r="AK3952" s="455" t="n"/>
      <c r="AL3952" s="455" t="n"/>
      <c r="AM3952" s="455" t="n"/>
      <c r="AN3952" s="455" t="n"/>
      <c r="AO3952" s="455" t="n"/>
      <c r="AP3952" s="455" t="n"/>
      <c r="AQ3952" s="455" t="n"/>
      <c r="AR3952" s="418" t="n"/>
      <c r="AS3952" s="418" t="n"/>
      <c r="AT3952" s="418" t="n"/>
    </row>
    <row r="3953">
      <c r="A3953" s="417" t="n">
        <v>3944</v>
      </c>
      <c r="B3953" s="418" t="inlineStr">
        <is>
          <t>Terminal Handling Charge</t>
        </is>
      </c>
      <c r="C3953" s="418" t="inlineStr">
        <is>
          <t>អេវើរហ្គ្រីន ស៊ីបភីង សឺវីស (ខេមបូឌា) ឯ.ក</t>
        </is>
      </c>
      <c r="D3953" s="418" t="inlineStr">
        <is>
          <t>L001-901705421</t>
        </is>
      </c>
      <c r="E3953" s="418" t="inlineStr">
        <is>
          <t>IY22010090</t>
        </is>
      </c>
      <c r="F3953" s="419" t="n">
        <v>44572</v>
      </c>
      <c r="G3953" s="420" t="n">
        <v>213468</v>
      </c>
      <c r="H3953" s="418" t="n"/>
      <c r="I3953" s="455" t="n">
        <v>213468</v>
      </c>
      <c r="J3953" s="418">
        <f>IF(L3953&lt;&gt;"",L3953,K3953)</f>
        <v/>
      </c>
      <c r="K3953" s="418">
        <f>IF(AND(T3953=TRUE, U3953=TRUE, V3953=TRUE), IF(W3953&lt;-0.05, "អនុញ្ញាត (អ្នកផ្គត់ផ្គង់ប្រកាសខ្វះ)", "បានប្រកាស (អនុញ្ញាត)"), IF(AND(T3953=FALSE, U3953=FALSE, V3953=FALSE), "ព្យួរទុក (មិនមានទិន្នន័យ)", "ប្រកាសខុស (ព្យួរទុក)"))</f>
        <v/>
      </c>
      <c r="L3953" s="418" t="inlineStr"/>
      <c r="M3953" s="418" t="inlineStr"/>
      <c r="N3953" s="455" t="n"/>
      <c r="O3953" s="455">
        <f>IF(W3953&lt;0,AI3953,I3953)</f>
        <v/>
      </c>
      <c r="P3953" s="455">
        <f>I3953-O3953</f>
        <v/>
      </c>
      <c r="Q3953" s="418" t="n"/>
      <c r="R3953" s="418" t="inlineStr">
        <is>
          <t>IY22010090</t>
        </is>
      </c>
      <c r="S3953" s="418" t="inlineStr"/>
      <c r="T3953" s="418">
        <f>R3953=S3953</f>
        <v/>
      </c>
      <c r="U3953" s="418">
        <f>AND(MONTH(F3953)=MONTH(Y3953), YEAR(F3953)=YEAR(Y3953))</f>
        <v/>
      </c>
      <c r="V3953" s="418">
        <f>AND(AC3953&lt;&gt;"", 'Company information'!D$4&lt;&gt;"", RIGHT(SUBSTITUTE(AC3953,"-",""),9)=RIGHT(SUBSTITUTE('Company information'!D$4,"-",""),9))</f>
        <v/>
      </c>
      <c r="W3953" s="418">
        <f>AI3953-I3953</f>
        <v/>
      </c>
      <c r="X3953" s="455" t="n"/>
      <c r="Y3953" s="417" t="n"/>
      <c r="Z3953" s="418" t="n"/>
      <c r="AA3953" s="418" t="n"/>
      <c r="AB3953" s="418" t="n"/>
      <c r="AC3953" s="418" t="n"/>
      <c r="AD3953" s="418" t="n"/>
      <c r="AE3953" s="455" t="n"/>
      <c r="AF3953" s="455" t="n"/>
      <c r="AG3953" s="455" t="n"/>
      <c r="AH3953" s="455" t="n"/>
      <c r="AI3953" s="455" t="n"/>
      <c r="AJ3953" s="455" t="n"/>
      <c r="AK3953" s="455" t="n"/>
      <c r="AL3953" s="455" t="n"/>
      <c r="AM3953" s="455" t="n"/>
      <c r="AN3953" s="455" t="n"/>
      <c r="AO3953" s="455" t="n"/>
      <c r="AP3953" s="455" t="n"/>
      <c r="AQ3953" s="455" t="n"/>
      <c r="AR3953" s="418" t="n"/>
      <c r="AS3953" s="418" t="n"/>
      <c r="AT3953" s="418" t="n"/>
    </row>
    <row r="3954">
      <c r="A3954" s="417" t="n">
        <v>3945</v>
      </c>
      <c r="B3954" s="418" t="inlineStr">
        <is>
          <t>Lift-On &amp; Lift-Off</t>
        </is>
      </c>
      <c r="C3954" s="418" t="inlineStr">
        <is>
          <t>កំពង់ផែស្វយ័តក្រុងព្រះសីហនុ</t>
        </is>
      </c>
      <c r="D3954" s="418" t="inlineStr">
        <is>
          <t>L001-100044638</t>
        </is>
      </c>
      <c r="E3954" s="418" t="inlineStr">
        <is>
          <t>190174</t>
        </is>
      </c>
      <c r="F3954" s="419" t="n">
        <v>44572</v>
      </c>
      <c r="G3954" s="420" t="n">
        <v>72053</v>
      </c>
      <c r="H3954" s="418" t="n"/>
      <c r="I3954" s="455" t="n">
        <v>72053</v>
      </c>
      <c r="J3954" s="418">
        <f>IF(L3954&lt;&gt;"",L3954,K3954)</f>
        <v/>
      </c>
      <c r="K3954" s="418">
        <f>IF(AND(T3954=TRUE, U3954=TRUE, V3954=TRUE), IF(W3954&lt;-0.05, "អនុញ្ញាត (អ្នកផ្គត់ផ្គង់ប្រកាសខ្វះ)", "បានប្រកាស (អនុញ្ញាត)"), IF(AND(T3954=FALSE, U3954=FALSE, V3954=FALSE), "ព្យួរទុក (មិនមានទិន្នន័យ)", "ប្រកាសខុស (ព្យួរទុក)"))</f>
        <v/>
      </c>
      <c r="L3954" s="418" t="inlineStr"/>
      <c r="M3954" s="418" t="inlineStr"/>
      <c r="N3954" s="455" t="n"/>
      <c r="O3954" s="455">
        <f>IF(W3954&lt;0,AI3954,I3954)</f>
        <v/>
      </c>
      <c r="P3954" s="455">
        <f>I3954-O3954</f>
        <v/>
      </c>
      <c r="Q3954" s="418" t="n"/>
      <c r="R3954" s="418" t="inlineStr">
        <is>
          <t>190174</t>
        </is>
      </c>
      <c r="S3954" s="418" t="inlineStr"/>
      <c r="T3954" s="418">
        <f>R3954=S3954</f>
        <v/>
      </c>
      <c r="U3954" s="418">
        <f>AND(MONTH(F3954)=MONTH(Y3954), YEAR(F3954)=YEAR(Y3954))</f>
        <v/>
      </c>
      <c r="V3954" s="418">
        <f>AND(AC3954&lt;&gt;"", 'Company information'!D$4&lt;&gt;"", RIGHT(SUBSTITUTE(AC3954,"-",""),9)=RIGHT(SUBSTITUTE('Company information'!D$4,"-",""),9))</f>
        <v/>
      </c>
      <c r="W3954" s="418">
        <f>AI3954-I3954</f>
        <v/>
      </c>
      <c r="X3954" s="455" t="n"/>
      <c r="Y3954" s="417" t="n"/>
      <c r="Z3954" s="418" t="n"/>
      <c r="AA3954" s="418" t="n"/>
      <c r="AB3954" s="418" t="n"/>
      <c r="AC3954" s="418" t="n"/>
      <c r="AD3954" s="418" t="n"/>
      <c r="AE3954" s="455" t="n"/>
      <c r="AF3954" s="455" t="n"/>
      <c r="AG3954" s="455" t="n"/>
      <c r="AH3954" s="455" t="n"/>
      <c r="AI3954" s="455" t="n"/>
      <c r="AJ3954" s="455" t="n"/>
      <c r="AK3954" s="455" t="n"/>
      <c r="AL3954" s="455" t="n"/>
      <c r="AM3954" s="455" t="n"/>
      <c r="AN3954" s="455" t="n"/>
      <c r="AO3954" s="455" t="n"/>
      <c r="AP3954" s="455" t="n"/>
      <c r="AQ3954" s="455" t="n"/>
      <c r="AR3954" s="418" t="n"/>
      <c r="AS3954" s="418" t="n"/>
      <c r="AT3954" s="418" t="n"/>
    </row>
    <row r="3955">
      <c r="A3955" s="417" t="n">
        <v>3946</v>
      </c>
      <c r="B3955" s="418" t="inlineStr">
        <is>
          <t>Trucking Fee</t>
        </is>
      </c>
      <c r="C3955" s="418" t="inlineStr">
        <is>
          <t>ហាវតាយ អ៊ិនធើណេសិនណល ឡូជីស្ទីក ឯ.ក</t>
        </is>
      </c>
      <c r="D3955" s="418" t="inlineStr">
        <is>
          <t>K007-902202863</t>
        </is>
      </c>
      <c r="E3955" s="418" t="inlineStr">
        <is>
          <t>HT220064</t>
        </is>
      </c>
      <c r="F3955" s="419" t="n">
        <v>44893</v>
      </c>
      <c r="G3955" s="420" t="n">
        <v>504348</v>
      </c>
      <c r="H3955" s="418" t="n"/>
      <c r="I3955" s="455" t="n">
        <v>504348</v>
      </c>
      <c r="J3955" s="418">
        <f>IF(L3955&lt;&gt;"",L3955,K3955)</f>
        <v/>
      </c>
      <c r="K3955" s="418">
        <f>IF(AND(T3955=TRUE, U3955=TRUE, V3955=TRUE), IF(W3955&lt;-0.05, "អនុញ្ញាត (អ្នកផ្គត់ផ្គង់ប្រកាសខ្វះ)", "បានប្រកាស (អនុញ្ញាត)"), IF(AND(T3955=FALSE, U3955=FALSE, V3955=FALSE), "ព្យួរទុក (មិនមានទិន្នន័យ)", "ប្រកាសខុស (ព្យួរទុក)"))</f>
        <v/>
      </c>
      <c r="L3955" s="418" t="inlineStr"/>
      <c r="M3955" s="418" t="inlineStr"/>
      <c r="N3955" s="455" t="n"/>
      <c r="O3955" s="455">
        <f>IF(W3955&lt;0,AI3955,I3955)</f>
        <v/>
      </c>
      <c r="P3955" s="455">
        <f>I3955-O3955</f>
        <v/>
      </c>
      <c r="Q3955" s="418" t="n"/>
      <c r="R3955" s="418" t="inlineStr">
        <is>
          <t>HT220064</t>
        </is>
      </c>
      <c r="S3955" s="418" t="inlineStr"/>
      <c r="T3955" s="418">
        <f>R3955=S3955</f>
        <v/>
      </c>
      <c r="U3955" s="418">
        <f>AND(MONTH(F3955)=MONTH(Y3955), YEAR(F3955)=YEAR(Y3955))</f>
        <v/>
      </c>
      <c r="V3955" s="418">
        <f>AND(AC3955&lt;&gt;"", 'Company information'!D$4&lt;&gt;"", RIGHT(SUBSTITUTE(AC3955,"-",""),9)=RIGHT(SUBSTITUTE('Company information'!D$4,"-",""),9))</f>
        <v/>
      </c>
      <c r="W3955" s="418">
        <f>AI3955-I3955</f>
        <v/>
      </c>
      <c r="X3955" s="455" t="n"/>
      <c r="Y3955" s="417" t="n"/>
      <c r="Z3955" s="418" t="n"/>
      <c r="AA3955" s="418" t="n"/>
      <c r="AB3955" s="418" t="n"/>
      <c r="AC3955" s="418" t="n"/>
      <c r="AD3955" s="418" t="n"/>
      <c r="AE3955" s="455" t="n"/>
      <c r="AF3955" s="455" t="n"/>
      <c r="AG3955" s="455" t="n"/>
      <c r="AH3955" s="455" t="n"/>
      <c r="AI3955" s="455" t="n"/>
      <c r="AJ3955" s="455" t="n"/>
      <c r="AK3955" s="455" t="n"/>
      <c r="AL3955" s="455" t="n"/>
      <c r="AM3955" s="455" t="n"/>
      <c r="AN3955" s="455" t="n"/>
      <c r="AO3955" s="455" t="n"/>
      <c r="AP3955" s="455" t="n"/>
      <c r="AQ3955" s="455" t="n"/>
      <c r="AR3955" s="418" t="n"/>
      <c r="AS3955" s="418" t="n"/>
      <c r="AT3955" s="418" t="n"/>
    </row>
    <row r="3956">
      <c r="A3956" s="417" t="n">
        <v>3947</v>
      </c>
      <c r="B3956" s="418" t="inlineStr">
        <is>
          <t>Trucking Fee</t>
        </is>
      </c>
      <c r="C3956" s="418" t="inlineStr">
        <is>
          <t>ឆាយ ដា ឡូយីស្ទីក</t>
        </is>
      </c>
      <c r="D3956" s="418" t="inlineStr">
        <is>
          <t>L001-100063098</t>
        </is>
      </c>
      <c r="E3956" s="418" t="inlineStr">
        <is>
          <t>2211013897</t>
        </is>
      </c>
      <c r="F3956" s="419" t="n">
        <v>44893</v>
      </c>
      <c r="G3956" s="420" t="n">
        <v>90535</v>
      </c>
      <c r="H3956" s="418" t="n"/>
      <c r="I3956" s="455" t="n">
        <v>90535</v>
      </c>
      <c r="J3956" s="418">
        <f>IF(L3956&lt;&gt;"",L3956,K3956)</f>
        <v/>
      </c>
      <c r="K3956" s="418">
        <f>IF(AND(T3956=TRUE, U3956=TRUE, V3956=TRUE), IF(W3956&lt;-0.05, "អនុញ្ញាត (អ្នកផ្គត់ផ្គង់ប្រកាសខ្វះ)", "បានប្រកាស (អនុញ្ញាត)"), IF(AND(T3956=FALSE, U3956=FALSE, V3956=FALSE), "ព្យួរទុក (មិនមានទិន្នន័យ)", "ប្រកាសខុស (ព្យួរទុក)"))</f>
        <v/>
      </c>
      <c r="L3956" s="418" t="inlineStr"/>
      <c r="M3956" s="418" t="inlineStr"/>
      <c r="N3956" s="455" t="n"/>
      <c r="O3956" s="455">
        <f>IF(W3956&lt;0,AI3956,I3956)</f>
        <v/>
      </c>
      <c r="P3956" s="455">
        <f>I3956-O3956</f>
        <v/>
      </c>
      <c r="Q3956" s="418" t="n"/>
      <c r="R3956" s="418" t="inlineStr">
        <is>
          <t>2211013897</t>
        </is>
      </c>
      <c r="S3956" s="418" t="inlineStr"/>
      <c r="T3956" s="418">
        <f>R3956=S3956</f>
        <v/>
      </c>
      <c r="U3956" s="418">
        <f>AND(MONTH(F3956)=MONTH(Y3956), YEAR(F3956)=YEAR(Y3956))</f>
        <v/>
      </c>
      <c r="V3956" s="418">
        <f>AND(AC3956&lt;&gt;"", 'Company information'!D$4&lt;&gt;"", RIGHT(SUBSTITUTE(AC3956,"-",""),9)=RIGHT(SUBSTITUTE('Company information'!D$4,"-",""),9))</f>
        <v/>
      </c>
      <c r="W3956" s="418">
        <f>AI3956-I3956</f>
        <v/>
      </c>
      <c r="X3956" s="455" t="n"/>
      <c r="Y3956" s="417" t="n"/>
      <c r="Z3956" s="418" t="n"/>
      <c r="AA3956" s="418" t="n"/>
      <c r="AB3956" s="418" t="n"/>
      <c r="AC3956" s="418" t="n"/>
      <c r="AD3956" s="418" t="n"/>
      <c r="AE3956" s="455" t="n"/>
      <c r="AF3956" s="455" t="n"/>
      <c r="AG3956" s="455" t="n"/>
      <c r="AH3956" s="455" t="n"/>
      <c r="AI3956" s="455" t="n"/>
      <c r="AJ3956" s="455" t="n"/>
      <c r="AK3956" s="455" t="n"/>
      <c r="AL3956" s="455" t="n"/>
      <c r="AM3956" s="455" t="n"/>
      <c r="AN3956" s="455" t="n"/>
      <c r="AO3956" s="455" t="n"/>
      <c r="AP3956" s="455" t="n"/>
      <c r="AQ3956" s="455" t="n"/>
      <c r="AR3956" s="418" t="n"/>
      <c r="AS3956" s="418" t="n"/>
      <c r="AT3956" s="418" t="n"/>
    </row>
    <row r="3957">
      <c r="A3957" s="417" t="n">
        <v>3948</v>
      </c>
      <c r="B3957" s="418" t="inlineStr">
        <is>
          <t>Trucking Fee</t>
        </is>
      </c>
      <c r="C3957" s="418" t="inlineStr">
        <is>
          <t>ឆាយ ដា ឡូយីស្ទីក</t>
        </is>
      </c>
      <c r="D3957" s="418" t="inlineStr">
        <is>
          <t>L001-100063098</t>
        </is>
      </c>
      <c r="E3957" s="418" t="inlineStr">
        <is>
          <t>2211013902</t>
        </is>
      </c>
      <c r="F3957" s="419" t="n">
        <v>44893</v>
      </c>
      <c r="G3957" s="420" t="n">
        <v>90535</v>
      </c>
      <c r="H3957" s="418" t="n"/>
      <c r="I3957" s="455" t="n">
        <v>90535</v>
      </c>
      <c r="J3957" s="418">
        <f>IF(L3957&lt;&gt;"",L3957,K3957)</f>
        <v/>
      </c>
      <c r="K3957" s="418">
        <f>IF(AND(T3957=TRUE, U3957=TRUE, V3957=TRUE), IF(W3957&lt;-0.05, "អនុញ្ញាត (អ្នកផ្គត់ផ្គង់ប្រកាសខ្វះ)", "បានប្រកាស (អនុញ្ញាត)"), IF(AND(T3957=FALSE, U3957=FALSE, V3957=FALSE), "ព្យួរទុក (មិនមានទិន្នន័យ)", "ប្រកាសខុស (ព្យួរទុក)"))</f>
        <v/>
      </c>
      <c r="L3957" s="418" t="inlineStr"/>
      <c r="M3957" s="418" t="inlineStr"/>
      <c r="N3957" s="455" t="n"/>
      <c r="O3957" s="455">
        <f>IF(W3957&lt;0,AI3957,I3957)</f>
        <v/>
      </c>
      <c r="P3957" s="455">
        <f>I3957-O3957</f>
        <v/>
      </c>
      <c r="Q3957" s="418" t="n"/>
      <c r="R3957" s="418" t="inlineStr">
        <is>
          <t>2211013902</t>
        </is>
      </c>
      <c r="S3957" s="418" t="inlineStr"/>
      <c r="T3957" s="418">
        <f>R3957=S3957</f>
        <v/>
      </c>
      <c r="U3957" s="418">
        <f>AND(MONTH(F3957)=MONTH(Y3957), YEAR(F3957)=YEAR(Y3957))</f>
        <v/>
      </c>
      <c r="V3957" s="418">
        <f>AND(AC3957&lt;&gt;"", 'Company information'!D$4&lt;&gt;"", RIGHT(SUBSTITUTE(AC3957,"-",""),9)=RIGHT(SUBSTITUTE('Company information'!D$4,"-",""),9))</f>
        <v/>
      </c>
      <c r="W3957" s="418">
        <f>AI3957-I3957</f>
        <v/>
      </c>
      <c r="X3957" s="455" t="n"/>
      <c r="Y3957" s="417" t="n"/>
      <c r="Z3957" s="418" t="n"/>
      <c r="AA3957" s="418" t="n"/>
      <c r="AB3957" s="418" t="n"/>
      <c r="AC3957" s="418" t="n"/>
      <c r="AD3957" s="418" t="n"/>
      <c r="AE3957" s="455" t="n"/>
      <c r="AF3957" s="455" t="n"/>
      <c r="AG3957" s="455" t="n"/>
      <c r="AH3957" s="455" t="n"/>
      <c r="AI3957" s="455" t="n"/>
      <c r="AJ3957" s="455" t="n"/>
      <c r="AK3957" s="455" t="n"/>
      <c r="AL3957" s="455" t="n"/>
      <c r="AM3957" s="455" t="n"/>
      <c r="AN3957" s="455" t="n"/>
      <c r="AO3957" s="455" t="n"/>
      <c r="AP3957" s="455" t="n"/>
      <c r="AQ3957" s="455" t="n"/>
      <c r="AR3957" s="418" t="n"/>
      <c r="AS3957" s="418" t="n"/>
      <c r="AT3957" s="418" t="n"/>
    </row>
    <row r="3958">
      <c r="A3958" s="417" t="n">
        <v>3949</v>
      </c>
      <c r="B3958" s="418" t="inlineStr">
        <is>
          <t>Trucking Fee</t>
        </is>
      </c>
      <c r="C3958" s="418" t="inlineStr">
        <is>
          <t>ឆាយ ដា ឡូយីស្ទីក</t>
        </is>
      </c>
      <c r="D3958" s="418" t="inlineStr">
        <is>
          <t>L001-100063098</t>
        </is>
      </c>
      <c r="E3958" s="418" t="inlineStr">
        <is>
          <t>2211013539</t>
        </is>
      </c>
      <c r="F3958" s="419" t="n">
        <v>44886</v>
      </c>
      <c r="G3958" s="420" t="n">
        <v>90600</v>
      </c>
      <c r="H3958" s="418" t="n"/>
      <c r="I3958" s="455" t="n">
        <v>90600</v>
      </c>
      <c r="J3958" s="418">
        <f>IF(L3958&lt;&gt;"",L3958,K3958)</f>
        <v/>
      </c>
      <c r="K3958" s="418">
        <f>IF(AND(T3958=TRUE, U3958=TRUE, V3958=TRUE), IF(W3958&lt;-0.05, "អនុញ្ញាត (អ្នកផ្គត់ផ្គង់ប្រកាសខ្វះ)", "បានប្រកាស (អនុញ្ញាត)"), IF(AND(T3958=FALSE, U3958=FALSE, V3958=FALSE), "ព្យួរទុក (មិនមានទិន្នន័យ)", "ប្រកាសខុស (ព្យួរទុក)"))</f>
        <v/>
      </c>
      <c r="L3958" s="418" t="inlineStr"/>
      <c r="M3958" s="418" t="inlineStr"/>
      <c r="N3958" s="455" t="n"/>
      <c r="O3958" s="455">
        <f>IF(W3958&lt;0,AI3958,I3958)</f>
        <v/>
      </c>
      <c r="P3958" s="455">
        <f>I3958-O3958</f>
        <v/>
      </c>
      <c r="Q3958" s="418" t="n"/>
      <c r="R3958" s="418" t="inlineStr">
        <is>
          <t>2211013539</t>
        </is>
      </c>
      <c r="S3958" s="418" t="inlineStr"/>
      <c r="T3958" s="418">
        <f>R3958=S3958</f>
        <v/>
      </c>
      <c r="U3958" s="418">
        <f>AND(MONTH(F3958)=MONTH(Y3958), YEAR(F3958)=YEAR(Y3958))</f>
        <v/>
      </c>
      <c r="V3958" s="418">
        <f>AND(AC3958&lt;&gt;"", 'Company information'!D$4&lt;&gt;"", RIGHT(SUBSTITUTE(AC3958,"-",""),9)=RIGHT(SUBSTITUTE('Company information'!D$4,"-",""),9))</f>
        <v/>
      </c>
      <c r="W3958" s="418">
        <f>AI3958-I3958</f>
        <v/>
      </c>
      <c r="X3958" s="455" t="n"/>
      <c r="Y3958" s="417" t="n"/>
      <c r="Z3958" s="418" t="n"/>
      <c r="AA3958" s="418" t="n"/>
      <c r="AB3958" s="418" t="n"/>
      <c r="AC3958" s="418" t="n"/>
      <c r="AD3958" s="418" t="n"/>
      <c r="AE3958" s="455" t="n"/>
      <c r="AF3958" s="455" t="n"/>
      <c r="AG3958" s="455" t="n"/>
      <c r="AH3958" s="455" t="n"/>
      <c r="AI3958" s="455" t="n"/>
      <c r="AJ3958" s="455" t="n"/>
      <c r="AK3958" s="455" t="n"/>
      <c r="AL3958" s="455" t="n"/>
      <c r="AM3958" s="455" t="n"/>
      <c r="AN3958" s="455" t="n"/>
      <c r="AO3958" s="455" t="n"/>
      <c r="AP3958" s="455" t="n"/>
      <c r="AQ3958" s="455" t="n"/>
      <c r="AR3958" s="418" t="n"/>
      <c r="AS3958" s="418" t="n"/>
      <c r="AT3958" s="418" t="n"/>
    </row>
    <row r="3959">
      <c r="A3959" s="417" t="n">
        <v>3950</v>
      </c>
      <c r="B3959" s="418" t="inlineStr">
        <is>
          <t>Trucking Fee</t>
        </is>
      </c>
      <c r="C3959" s="418" t="inlineStr">
        <is>
          <t>ឆាយ ដា ឡូយីស្ទីក</t>
        </is>
      </c>
      <c r="D3959" s="418" t="inlineStr">
        <is>
          <t>L001-100063098</t>
        </is>
      </c>
      <c r="E3959" s="418" t="inlineStr">
        <is>
          <t>2211013533</t>
        </is>
      </c>
      <c r="F3959" s="419" t="n">
        <v>44886</v>
      </c>
      <c r="G3959" s="420" t="n">
        <v>90600</v>
      </c>
      <c r="H3959" s="418" t="n"/>
      <c r="I3959" s="455" t="n">
        <v>90600</v>
      </c>
      <c r="J3959" s="418">
        <f>IF(L3959&lt;&gt;"",L3959,K3959)</f>
        <v/>
      </c>
      <c r="K3959" s="418">
        <f>IF(AND(T3959=TRUE, U3959=TRUE, V3959=TRUE), IF(W3959&lt;-0.05, "អនុញ្ញាត (អ្នកផ្គត់ផ្គង់ប្រកាសខ្វះ)", "បានប្រកាស (អនុញ្ញាត)"), IF(AND(T3959=FALSE, U3959=FALSE, V3959=FALSE), "ព្យួរទុក (មិនមានទិន្នន័យ)", "ប្រកាសខុស (ព្យួរទុក)"))</f>
        <v/>
      </c>
      <c r="L3959" s="418" t="inlineStr"/>
      <c r="M3959" s="418" t="inlineStr"/>
      <c r="N3959" s="455" t="n"/>
      <c r="O3959" s="455">
        <f>IF(W3959&lt;0,AI3959,I3959)</f>
        <v/>
      </c>
      <c r="P3959" s="455">
        <f>I3959-O3959</f>
        <v/>
      </c>
      <c r="Q3959" s="418" t="n"/>
      <c r="R3959" s="418" t="inlineStr">
        <is>
          <t>2211013533</t>
        </is>
      </c>
      <c r="S3959" s="418" t="inlineStr"/>
      <c r="T3959" s="418">
        <f>R3959=S3959</f>
        <v/>
      </c>
      <c r="U3959" s="418">
        <f>AND(MONTH(F3959)=MONTH(Y3959), YEAR(F3959)=YEAR(Y3959))</f>
        <v/>
      </c>
      <c r="V3959" s="418">
        <f>AND(AC3959&lt;&gt;"", 'Company information'!D$4&lt;&gt;"", RIGHT(SUBSTITUTE(AC3959,"-",""),9)=RIGHT(SUBSTITUTE('Company information'!D$4,"-",""),9))</f>
        <v/>
      </c>
      <c r="W3959" s="418">
        <f>AI3959-I3959</f>
        <v/>
      </c>
      <c r="X3959" s="455" t="n"/>
      <c r="Y3959" s="417" t="n"/>
      <c r="Z3959" s="418" t="n"/>
      <c r="AA3959" s="418" t="n"/>
      <c r="AB3959" s="418" t="n"/>
      <c r="AC3959" s="418" t="n"/>
      <c r="AD3959" s="418" t="n"/>
      <c r="AE3959" s="455" t="n"/>
      <c r="AF3959" s="455" t="n"/>
      <c r="AG3959" s="455" t="n"/>
      <c r="AH3959" s="455" t="n"/>
      <c r="AI3959" s="455" t="n"/>
      <c r="AJ3959" s="455" t="n"/>
      <c r="AK3959" s="455" t="n"/>
      <c r="AL3959" s="455" t="n"/>
      <c r="AM3959" s="455" t="n"/>
      <c r="AN3959" s="455" t="n"/>
      <c r="AO3959" s="455" t="n"/>
      <c r="AP3959" s="455" t="n"/>
      <c r="AQ3959" s="455" t="n"/>
      <c r="AR3959" s="418" t="n"/>
      <c r="AS3959" s="418" t="n"/>
      <c r="AT3959" s="418" t="n"/>
    </row>
    <row r="3960">
      <c r="A3960" s="417" t="n">
        <v>3951</v>
      </c>
      <c r="B3960" s="418" t="inlineStr">
        <is>
          <t>Trucking Fee</t>
        </is>
      </c>
      <c r="C3960" s="418" t="inlineStr">
        <is>
          <t>ឆាយ ដា ឡូយីស្ទីក</t>
        </is>
      </c>
      <c r="D3960" s="418" t="inlineStr">
        <is>
          <t>L001-100063098</t>
        </is>
      </c>
      <c r="E3960" s="418" t="inlineStr">
        <is>
          <t>2211013531</t>
        </is>
      </c>
      <c r="F3960" s="419" t="n">
        <v>44886</v>
      </c>
      <c r="G3960" s="420" t="n">
        <v>196094</v>
      </c>
      <c r="H3960" s="418" t="n"/>
      <c r="I3960" s="455" t="n">
        <v>196094</v>
      </c>
      <c r="J3960" s="418">
        <f>IF(L3960&lt;&gt;"",L3960,K3960)</f>
        <v/>
      </c>
      <c r="K3960" s="418">
        <f>IF(AND(T3960=TRUE, U3960=TRUE, V3960=TRUE), IF(W3960&lt;-0.05, "អនុញ្ញាត (អ្នកផ្គត់ផ្គង់ប្រកាសខ្វះ)", "បានប្រកាស (អនុញ្ញាត)"), IF(AND(T3960=FALSE, U3960=FALSE, V3960=FALSE), "ព្យួរទុក (មិនមានទិន្នន័យ)", "ប្រកាសខុស (ព្យួរទុក)"))</f>
        <v/>
      </c>
      <c r="L3960" s="418" t="inlineStr"/>
      <c r="M3960" s="418" t="inlineStr"/>
      <c r="N3960" s="455" t="n"/>
      <c r="O3960" s="455">
        <f>IF(W3960&lt;0,AI3960,I3960)</f>
        <v/>
      </c>
      <c r="P3960" s="455">
        <f>I3960-O3960</f>
        <v/>
      </c>
      <c r="Q3960" s="418" t="n"/>
      <c r="R3960" s="418" t="inlineStr">
        <is>
          <t>2211013531</t>
        </is>
      </c>
      <c r="S3960" s="418" t="inlineStr"/>
      <c r="T3960" s="418">
        <f>R3960=S3960</f>
        <v/>
      </c>
      <c r="U3960" s="418">
        <f>AND(MONTH(F3960)=MONTH(Y3960), YEAR(F3960)=YEAR(Y3960))</f>
        <v/>
      </c>
      <c r="V3960" s="418">
        <f>AND(AC3960&lt;&gt;"", 'Company information'!D$4&lt;&gt;"", RIGHT(SUBSTITUTE(AC3960,"-",""),9)=RIGHT(SUBSTITUTE('Company information'!D$4,"-",""),9))</f>
        <v/>
      </c>
      <c r="W3960" s="418">
        <f>AI3960-I3960</f>
        <v/>
      </c>
      <c r="X3960" s="455" t="n"/>
      <c r="Y3960" s="417" t="n"/>
      <c r="Z3960" s="418" t="n"/>
      <c r="AA3960" s="418" t="n"/>
      <c r="AB3960" s="418" t="n"/>
      <c r="AC3960" s="418" t="n"/>
      <c r="AD3960" s="418" t="n"/>
      <c r="AE3960" s="455" t="n"/>
      <c r="AF3960" s="455" t="n"/>
      <c r="AG3960" s="455" t="n"/>
      <c r="AH3960" s="455" t="n"/>
      <c r="AI3960" s="455" t="n"/>
      <c r="AJ3960" s="455" t="n"/>
      <c r="AK3960" s="455" t="n"/>
      <c r="AL3960" s="455" t="n"/>
      <c r="AM3960" s="455" t="n"/>
      <c r="AN3960" s="455" t="n"/>
      <c r="AO3960" s="455" t="n"/>
      <c r="AP3960" s="455" t="n"/>
      <c r="AQ3960" s="455" t="n"/>
      <c r="AR3960" s="418" t="n"/>
      <c r="AS3960" s="418" t="n"/>
      <c r="AT3960" s="418" t="n"/>
    </row>
    <row r="3961">
      <c r="A3961" s="417" t="n">
        <v>3952</v>
      </c>
      <c r="B3961" s="418" t="inlineStr">
        <is>
          <t>Trucking Fee</t>
        </is>
      </c>
      <c r="C3961" s="418" t="inlineStr">
        <is>
          <t>ឆាយ ដា ឡូយីស្ទីក</t>
        </is>
      </c>
      <c r="D3961" s="418" t="inlineStr">
        <is>
          <t>L001-100063098</t>
        </is>
      </c>
      <c r="E3961" s="418" t="inlineStr">
        <is>
          <t>2211013528</t>
        </is>
      </c>
      <c r="F3961" s="419" t="n">
        <v>44886</v>
      </c>
      <c r="G3961" s="420" t="n">
        <v>90600</v>
      </c>
      <c r="H3961" s="418" t="n"/>
      <c r="I3961" s="455" t="n">
        <v>90600</v>
      </c>
      <c r="J3961" s="418">
        <f>IF(L3961&lt;&gt;"",L3961,K3961)</f>
        <v/>
      </c>
      <c r="K3961" s="418">
        <f>IF(AND(T3961=TRUE, U3961=TRUE, V3961=TRUE), IF(W3961&lt;-0.05, "អនុញ្ញាត (អ្នកផ្គត់ផ្គង់ប្រកាសខ្វះ)", "បានប្រកាស (អនុញ្ញាត)"), IF(AND(T3961=FALSE, U3961=FALSE, V3961=FALSE), "ព្យួរទុក (មិនមានទិន្នន័យ)", "ប្រកាសខុស (ព្យួរទុក)"))</f>
        <v/>
      </c>
      <c r="L3961" s="418" t="inlineStr"/>
      <c r="M3961" s="418" t="inlineStr"/>
      <c r="N3961" s="455" t="n"/>
      <c r="O3961" s="455">
        <f>IF(W3961&lt;0,AI3961,I3961)</f>
        <v/>
      </c>
      <c r="P3961" s="455">
        <f>I3961-O3961</f>
        <v/>
      </c>
      <c r="Q3961" s="418" t="n"/>
      <c r="R3961" s="418" t="inlineStr">
        <is>
          <t>2211013528</t>
        </is>
      </c>
      <c r="S3961" s="418" t="inlineStr"/>
      <c r="T3961" s="418">
        <f>R3961=S3961</f>
        <v/>
      </c>
      <c r="U3961" s="418">
        <f>AND(MONTH(F3961)=MONTH(Y3961), YEAR(F3961)=YEAR(Y3961))</f>
        <v/>
      </c>
      <c r="V3961" s="418">
        <f>AND(AC3961&lt;&gt;"", 'Company information'!D$4&lt;&gt;"", RIGHT(SUBSTITUTE(AC3961,"-",""),9)=RIGHT(SUBSTITUTE('Company information'!D$4,"-",""),9))</f>
        <v/>
      </c>
      <c r="W3961" s="418">
        <f>AI3961-I3961</f>
        <v/>
      </c>
      <c r="X3961" s="455" t="n"/>
      <c r="Y3961" s="417" t="n"/>
      <c r="Z3961" s="418" t="n"/>
      <c r="AA3961" s="418" t="n"/>
      <c r="AB3961" s="418" t="n"/>
      <c r="AC3961" s="418" t="n"/>
      <c r="AD3961" s="418" t="n"/>
      <c r="AE3961" s="455" t="n"/>
      <c r="AF3961" s="455" t="n"/>
      <c r="AG3961" s="455" t="n"/>
      <c r="AH3961" s="455" t="n"/>
      <c r="AI3961" s="455" t="n"/>
      <c r="AJ3961" s="455" t="n"/>
      <c r="AK3961" s="455" t="n"/>
      <c r="AL3961" s="455" t="n"/>
      <c r="AM3961" s="455" t="n"/>
      <c r="AN3961" s="455" t="n"/>
      <c r="AO3961" s="455" t="n"/>
      <c r="AP3961" s="455" t="n"/>
      <c r="AQ3961" s="455" t="n"/>
      <c r="AR3961" s="418" t="n"/>
      <c r="AS3961" s="418" t="n"/>
      <c r="AT3961" s="418" t="n"/>
    </row>
    <row r="3962">
      <c r="A3962" s="417" t="n">
        <v>3953</v>
      </c>
      <c r="B3962" s="418" t="inlineStr">
        <is>
          <t>Trucking Fee</t>
        </is>
      </c>
      <c r="C3962" s="418" t="inlineStr">
        <is>
          <t>ឆាយ ដា ឡូយីស្ទីក</t>
        </is>
      </c>
      <c r="D3962" s="418" t="inlineStr">
        <is>
          <t>L001-100063098</t>
        </is>
      </c>
      <c r="E3962" s="418" t="inlineStr">
        <is>
          <t>2211013524</t>
        </is>
      </c>
      <c r="F3962" s="419" t="n">
        <v>44886</v>
      </c>
      <c r="G3962" s="420" t="n">
        <v>90600</v>
      </c>
      <c r="H3962" s="418" t="n"/>
      <c r="I3962" s="455" t="n">
        <v>90600</v>
      </c>
      <c r="J3962" s="418">
        <f>IF(L3962&lt;&gt;"",L3962,K3962)</f>
        <v/>
      </c>
      <c r="K3962" s="418">
        <f>IF(AND(T3962=TRUE, U3962=TRUE, V3962=TRUE), IF(W3962&lt;-0.05, "អនុញ្ញាត (អ្នកផ្គត់ផ្គង់ប្រកាសខ្វះ)", "បានប្រកាស (អនុញ្ញាត)"), IF(AND(T3962=FALSE, U3962=FALSE, V3962=FALSE), "ព្យួរទុក (មិនមានទិន្នន័យ)", "ប្រកាសខុស (ព្យួរទុក)"))</f>
        <v/>
      </c>
      <c r="L3962" s="418" t="inlineStr"/>
      <c r="M3962" s="418" t="inlineStr"/>
      <c r="N3962" s="455" t="n"/>
      <c r="O3962" s="455">
        <f>IF(W3962&lt;0,AI3962,I3962)</f>
        <v/>
      </c>
      <c r="P3962" s="455">
        <f>I3962-O3962</f>
        <v/>
      </c>
      <c r="Q3962" s="418" t="n"/>
      <c r="R3962" s="418" t="inlineStr">
        <is>
          <t>2211013524</t>
        </is>
      </c>
      <c r="S3962" s="418" t="inlineStr"/>
      <c r="T3962" s="418">
        <f>R3962=S3962</f>
        <v/>
      </c>
      <c r="U3962" s="418">
        <f>AND(MONTH(F3962)=MONTH(Y3962), YEAR(F3962)=YEAR(Y3962))</f>
        <v/>
      </c>
      <c r="V3962" s="418">
        <f>AND(AC3962&lt;&gt;"", 'Company information'!D$4&lt;&gt;"", RIGHT(SUBSTITUTE(AC3962,"-",""),9)=RIGHT(SUBSTITUTE('Company information'!D$4,"-",""),9))</f>
        <v/>
      </c>
      <c r="W3962" s="418">
        <f>AI3962-I3962</f>
        <v/>
      </c>
      <c r="X3962" s="455" t="n"/>
      <c r="Y3962" s="417" t="n"/>
      <c r="Z3962" s="418" t="n"/>
      <c r="AA3962" s="418" t="n"/>
      <c r="AB3962" s="418" t="n"/>
      <c r="AC3962" s="418" t="n"/>
      <c r="AD3962" s="418" t="n"/>
      <c r="AE3962" s="455" t="n"/>
      <c r="AF3962" s="455" t="n"/>
      <c r="AG3962" s="455" t="n"/>
      <c r="AH3962" s="455" t="n"/>
      <c r="AI3962" s="455" t="n"/>
      <c r="AJ3962" s="455" t="n"/>
      <c r="AK3962" s="455" t="n"/>
      <c r="AL3962" s="455" t="n"/>
      <c r="AM3962" s="455" t="n"/>
      <c r="AN3962" s="455" t="n"/>
      <c r="AO3962" s="455" t="n"/>
      <c r="AP3962" s="455" t="n"/>
      <c r="AQ3962" s="455" t="n"/>
      <c r="AR3962" s="418" t="n"/>
      <c r="AS3962" s="418" t="n"/>
      <c r="AT3962" s="418" t="n"/>
    </row>
    <row r="3963">
      <c r="A3963" s="417" t="n">
        <v>3954</v>
      </c>
      <c r="B3963" s="418" t="inlineStr">
        <is>
          <t>Trucking Fee</t>
        </is>
      </c>
      <c r="C3963" s="418" t="inlineStr">
        <is>
          <t>ឆាយ ដា ឡូយីស្ទីក</t>
        </is>
      </c>
      <c r="D3963" s="418" t="inlineStr">
        <is>
          <t>L001-100063098</t>
        </is>
      </c>
      <c r="E3963" s="418" t="inlineStr">
        <is>
          <t>2211013506</t>
        </is>
      </c>
      <c r="F3963" s="419" t="n">
        <v>44886</v>
      </c>
      <c r="G3963" s="420" t="n">
        <v>103011</v>
      </c>
      <c r="H3963" s="418" t="n"/>
      <c r="I3963" s="455" t="n">
        <v>103011</v>
      </c>
      <c r="J3963" s="418">
        <f>IF(L3963&lt;&gt;"",L3963,K3963)</f>
        <v/>
      </c>
      <c r="K3963" s="418">
        <f>IF(AND(T3963=TRUE, U3963=TRUE, V3963=TRUE), IF(W3963&lt;-0.05, "អនុញ្ញាត (អ្នកផ្គត់ផ្គង់ប្រកាសខ្វះ)", "បានប្រកាស (អនុញ្ញាត)"), IF(AND(T3963=FALSE, U3963=FALSE, V3963=FALSE), "ព្យួរទុក (មិនមានទិន្នន័យ)", "ប្រកាសខុស (ព្យួរទុក)"))</f>
        <v/>
      </c>
      <c r="L3963" s="418" t="inlineStr"/>
      <c r="M3963" s="418" t="inlineStr"/>
      <c r="N3963" s="455" t="n"/>
      <c r="O3963" s="455">
        <f>IF(W3963&lt;0,AI3963,I3963)</f>
        <v/>
      </c>
      <c r="P3963" s="455">
        <f>I3963-O3963</f>
        <v/>
      </c>
      <c r="Q3963" s="418" t="n"/>
      <c r="R3963" s="418" t="inlineStr">
        <is>
          <t>2211013506</t>
        </is>
      </c>
      <c r="S3963" s="418" t="inlineStr"/>
      <c r="T3963" s="418">
        <f>R3963=S3963</f>
        <v/>
      </c>
      <c r="U3963" s="418">
        <f>AND(MONTH(F3963)=MONTH(Y3963), YEAR(F3963)=YEAR(Y3963))</f>
        <v/>
      </c>
      <c r="V3963" s="418">
        <f>AND(AC3963&lt;&gt;"", 'Company information'!D$4&lt;&gt;"", RIGHT(SUBSTITUTE(AC3963,"-",""),9)=RIGHT(SUBSTITUTE('Company information'!D$4,"-",""),9))</f>
        <v/>
      </c>
      <c r="W3963" s="418">
        <f>AI3963-I3963</f>
        <v/>
      </c>
      <c r="X3963" s="455" t="n"/>
      <c r="Y3963" s="417" t="n"/>
      <c r="Z3963" s="418" t="n"/>
      <c r="AA3963" s="418" t="n"/>
      <c r="AB3963" s="418" t="n"/>
      <c r="AC3963" s="418" t="n"/>
      <c r="AD3963" s="418" t="n"/>
      <c r="AE3963" s="455" t="n"/>
      <c r="AF3963" s="455" t="n"/>
      <c r="AG3963" s="455" t="n"/>
      <c r="AH3963" s="455" t="n"/>
      <c r="AI3963" s="455" t="n"/>
      <c r="AJ3963" s="455" t="n"/>
      <c r="AK3963" s="455" t="n"/>
      <c r="AL3963" s="455" t="n"/>
      <c r="AM3963" s="455" t="n"/>
      <c r="AN3963" s="455" t="n"/>
      <c r="AO3963" s="455" t="n"/>
      <c r="AP3963" s="455" t="n"/>
      <c r="AQ3963" s="455" t="n"/>
      <c r="AR3963" s="418" t="n"/>
      <c r="AS3963" s="418" t="n"/>
      <c r="AT3963" s="418" t="n"/>
    </row>
    <row r="3964">
      <c r="A3964" s="417" t="n">
        <v>3955</v>
      </c>
      <c r="B3964" s="418" t="inlineStr">
        <is>
          <t>Trucking Fee</t>
        </is>
      </c>
      <c r="C3964" s="418" t="inlineStr">
        <is>
          <t>ឆាយ ដា ឡូយីស្ទីក</t>
        </is>
      </c>
      <c r="D3964" s="418" t="inlineStr">
        <is>
          <t>L001-100063098</t>
        </is>
      </c>
      <c r="E3964" s="418" t="inlineStr">
        <is>
          <t>2211013503</t>
        </is>
      </c>
      <c r="F3964" s="419" t="n">
        <v>44886</v>
      </c>
      <c r="G3964" s="420" t="n">
        <v>103011</v>
      </c>
      <c r="H3964" s="418" t="n"/>
      <c r="I3964" s="455" t="n">
        <v>103011</v>
      </c>
      <c r="J3964" s="418">
        <f>IF(L3964&lt;&gt;"",L3964,K3964)</f>
        <v/>
      </c>
      <c r="K3964" s="418">
        <f>IF(AND(T3964=TRUE, U3964=TRUE, V3964=TRUE), IF(W3964&lt;-0.05, "អនុញ្ញាត (អ្នកផ្គត់ផ្គង់ប្រកាសខ្វះ)", "បានប្រកាស (អនុញ្ញាត)"), IF(AND(T3964=FALSE, U3964=FALSE, V3964=FALSE), "ព្យួរទុក (មិនមានទិន្នន័យ)", "ប្រកាសខុស (ព្យួរទុក)"))</f>
        <v/>
      </c>
      <c r="L3964" s="418" t="inlineStr"/>
      <c r="M3964" s="418" t="inlineStr"/>
      <c r="N3964" s="455" t="n"/>
      <c r="O3964" s="455">
        <f>IF(W3964&lt;0,AI3964,I3964)</f>
        <v/>
      </c>
      <c r="P3964" s="455">
        <f>I3964-O3964</f>
        <v/>
      </c>
      <c r="Q3964" s="418" t="n"/>
      <c r="R3964" s="418" t="inlineStr">
        <is>
          <t>2211013503</t>
        </is>
      </c>
      <c r="S3964" s="418" t="inlineStr"/>
      <c r="T3964" s="418">
        <f>R3964=S3964</f>
        <v/>
      </c>
      <c r="U3964" s="418">
        <f>AND(MONTH(F3964)=MONTH(Y3964), YEAR(F3964)=YEAR(Y3964))</f>
        <v/>
      </c>
      <c r="V3964" s="418">
        <f>AND(AC3964&lt;&gt;"", 'Company information'!D$4&lt;&gt;"", RIGHT(SUBSTITUTE(AC3964,"-",""),9)=RIGHT(SUBSTITUTE('Company information'!D$4,"-",""),9))</f>
        <v/>
      </c>
      <c r="W3964" s="418">
        <f>AI3964-I3964</f>
        <v/>
      </c>
      <c r="X3964" s="455" t="n"/>
      <c r="Y3964" s="417" t="n"/>
      <c r="Z3964" s="418" t="n"/>
      <c r="AA3964" s="418" t="n"/>
      <c r="AB3964" s="418" t="n"/>
      <c r="AC3964" s="418" t="n"/>
      <c r="AD3964" s="418" t="n"/>
      <c r="AE3964" s="455" t="n"/>
      <c r="AF3964" s="455" t="n"/>
      <c r="AG3964" s="455" t="n"/>
      <c r="AH3964" s="455" t="n"/>
      <c r="AI3964" s="455" t="n"/>
      <c r="AJ3964" s="455" t="n"/>
      <c r="AK3964" s="455" t="n"/>
      <c r="AL3964" s="455" t="n"/>
      <c r="AM3964" s="455" t="n"/>
      <c r="AN3964" s="455" t="n"/>
      <c r="AO3964" s="455" t="n"/>
      <c r="AP3964" s="455" t="n"/>
      <c r="AQ3964" s="455" t="n"/>
      <c r="AR3964" s="418" t="n"/>
      <c r="AS3964" s="418" t="n"/>
      <c r="AT3964" s="418" t="n"/>
    </row>
    <row r="3965">
      <c r="A3965" s="417" t="n">
        <v>3956</v>
      </c>
      <c r="B3965" s="418" t="inlineStr">
        <is>
          <t>Trucking Fee</t>
        </is>
      </c>
      <c r="C3965" s="418" t="inlineStr">
        <is>
          <t>ឆាយ ដា ឡូយីស្ទីក</t>
        </is>
      </c>
      <c r="D3965" s="418" t="inlineStr">
        <is>
          <t>L001-100063098</t>
        </is>
      </c>
      <c r="E3965" s="418" t="inlineStr">
        <is>
          <t>2211013501</t>
        </is>
      </c>
      <c r="F3965" s="419" t="n">
        <v>44886</v>
      </c>
      <c r="G3965" s="420" t="n">
        <v>90600</v>
      </c>
      <c r="H3965" s="418" t="n"/>
      <c r="I3965" s="455" t="n">
        <v>90600</v>
      </c>
      <c r="J3965" s="418">
        <f>IF(L3965&lt;&gt;"",L3965,K3965)</f>
        <v/>
      </c>
      <c r="K3965" s="418">
        <f>IF(AND(T3965=TRUE, U3965=TRUE, V3965=TRUE), IF(W3965&lt;-0.05, "អនុញ្ញាត (អ្នកផ្គត់ផ្គង់ប្រកាសខ្វះ)", "បានប្រកាស (អនុញ្ញាត)"), IF(AND(T3965=FALSE, U3965=FALSE, V3965=FALSE), "ព្យួរទុក (មិនមានទិន្នន័យ)", "ប្រកាសខុស (ព្យួរទុក)"))</f>
        <v/>
      </c>
      <c r="L3965" s="418" t="inlineStr"/>
      <c r="M3965" s="418" t="inlineStr"/>
      <c r="N3965" s="455" t="n"/>
      <c r="O3965" s="455">
        <f>IF(W3965&lt;0,AI3965,I3965)</f>
        <v/>
      </c>
      <c r="P3965" s="455">
        <f>I3965-O3965</f>
        <v/>
      </c>
      <c r="Q3965" s="418" t="n"/>
      <c r="R3965" s="418" t="inlineStr">
        <is>
          <t>2211013501</t>
        </is>
      </c>
      <c r="S3965" s="418" t="inlineStr"/>
      <c r="T3965" s="418">
        <f>R3965=S3965</f>
        <v/>
      </c>
      <c r="U3965" s="418">
        <f>AND(MONTH(F3965)=MONTH(Y3965), YEAR(F3965)=YEAR(Y3965))</f>
        <v/>
      </c>
      <c r="V3965" s="418">
        <f>AND(AC3965&lt;&gt;"", 'Company information'!D$4&lt;&gt;"", RIGHT(SUBSTITUTE(AC3965,"-",""),9)=RIGHT(SUBSTITUTE('Company information'!D$4,"-",""),9))</f>
        <v/>
      </c>
      <c r="W3965" s="418">
        <f>AI3965-I3965</f>
        <v/>
      </c>
      <c r="X3965" s="455" t="n"/>
      <c r="Y3965" s="417" t="n"/>
      <c r="Z3965" s="418" t="n"/>
      <c r="AA3965" s="418" t="n"/>
      <c r="AB3965" s="418" t="n"/>
      <c r="AC3965" s="418" t="n"/>
      <c r="AD3965" s="418" t="n"/>
      <c r="AE3965" s="455" t="n"/>
      <c r="AF3965" s="455" t="n"/>
      <c r="AG3965" s="455" t="n"/>
      <c r="AH3965" s="455" t="n"/>
      <c r="AI3965" s="455" t="n"/>
      <c r="AJ3965" s="455" t="n"/>
      <c r="AK3965" s="455" t="n"/>
      <c r="AL3965" s="455" t="n"/>
      <c r="AM3965" s="455" t="n"/>
      <c r="AN3965" s="455" t="n"/>
      <c r="AO3965" s="455" t="n"/>
      <c r="AP3965" s="455" t="n"/>
      <c r="AQ3965" s="455" t="n"/>
      <c r="AR3965" s="418" t="n"/>
      <c r="AS3965" s="418" t="n"/>
      <c r="AT3965" s="418" t="n"/>
    </row>
    <row r="3966">
      <c r="A3966" s="417" t="n">
        <v>3957</v>
      </c>
      <c r="B3966" s="418" t="inlineStr">
        <is>
          <t>Trucking Fee</t>
        </is>
      </c>
      <c r="C3966" s="418" t="inlineStr">
        <is>
          <t>ឆាយ ដា ឡូយីស្ទីក</t>
        </is>
      </c>
      <c r="D3966" s="418" t="inlineStr">
        <is>
          <t>L001-100063098</t>
        </is>
      </c>
      <c r="E3966" s="418" t="inlineStr">
        <is>
          <t>221103563</t>
        </is>
      </c>
      <c r="F3966" s="419" t="n">
        <v>44886</v>
      </c>
      <c r="G3966" s="420" t="n">
        <v>65778</v>
      </c>
      <c r="H3966" s="418" t="n"/>
      <c r="I3966" s="455" t="n">
        <v>65778</v>
      </c>
      <c r="J3966" s="418">
        <f>IF(L3966&lt;&gt;"",L3966,K3966)</f>
        <v/>
      </c>
      <c r="K3966" s="418">
        <f>IF(AND(T3966=TRUE, U3966=TRUE, V3966=TRUE), IF(W3966&lt;-0.05, "អនុញ្ញាត (អ្នកផ្គត់ផ្គង់ប្រកាសខ្វះ)", "បានប្រកាស (អនុញ្ញាត)"), IF(AND(T3966=FALSE, U3966=FALSE, V3966=FALSE), "ព្យួរទុក (មិនមានទិន្នន័យ)", "ប្រកាសខុស (ព្យួរទុក)"))</f>
        <v/>
      </c>
      <c r="L3966" s="418" t="inlineStr"/>
      <c r="M3966" s="418" t="inlineStr"/>
      <c r="N3966" s="455" t="n"/>
      <c r="O3966" s="455">
        <f>IF(W3966&lt;0,AI3966,I3966)</f>
        <v/>
      </c>
      <c r="P3966" s="455">
        <f>I3966-O3966</f>
        <v/>
      </c>
      <c r="Q3966" s="418" t="n"/>
      <c r="R3966" s="418" t="inlineStr">
        <is>
          <t>221103563</t>
        </is>
      </c>
      <c r="S3966" s="418" t="inlineStr"/>
      <c r="T3966" s="418">
        <f>R3966=S3966</f>
        <v/>
      </c>
      <c r="U3966" s="418">
        <f>AND(MONTH(F3966)=MONTH(Y3966), YEAR(F3966)=YEAR(Y3966))</f>
        <v/>
      </c>
      <c r="V3966" s="418">
        <f>AND(AC3966&lt;&gt;"", 'Company information'!D$4&lt;&gt;"", RIGHT(SUBSTITUTE(AC3966,"-",""),9)=RIGHT(SUBSTITUTE('Company information'!D$4,"-",""),9))</f>
        <v/>
      </c>
      <c r="W3966" s="418">
        <f>AI3966-I3966</f>
        <v/>
      </c>
      <c r="X3966" s="455" t="n"/>
      <c r="Y3966" s="417" t="n"/>
      <c r="Z3966" s="418" t="n"/>
      <c r="AA3966" s="418" t="n"/>
      <c r="AB3966" s="418" t="n"/>
      <c r="AC3966" s="418" t="n"/>
      <c r="AD3966" s="418" t="n"/>
      <c r="AE3966" s="455" t="n"/>
      <c r="AF3966" s="455" t="n"/>
      <c r="AG3966" s="455" t="n"/>
      <c r="AH3966" s="455" t="n"/>
      <c r="AI3966" s="455" t="n"/>
      <c r="AJ3966" s="455" t="n"/>
      <c r="AK3966" s="455" t="n"/>
      <c r="AL3966" s="455" t="n"/>
      <c r="AM3966" s="455" t="n"/>
      <c r="AN3966" s="455" t="n"/>
      <c r="AO3966" s="455" t="n"/>
      <c r="AP3966" s="455" t="n"/>
      <c r="AQ3966" s="455" t="n"/>
      <c r="AR3966" s="418" t="n"/>
      <c r="AS3966" s="418" t="n"/>
      <c r="AT3966" s="418" t="n"/>
    </row>
    <row r="3967">
      <c r="A3967" s="417" t="n">
        <v>3958</v>
      </c>
      <c r="B3967" s="418" t="inlineStr">
        <is>
          <t>Trucking Fee</t>
        </is>
      </c>
      <c r="C3967" s="418" t="inlineStr">
        <is>
          <t>ឆាយ ដា ឡូយីស្ទីក</t>
        </is>
      </c>
      <c r="D3967" s="418" t="inlineStr">
        <is>
          <t>L001-100063098</t>
        </is>
      </c>
      <c r="E3967" s="418" t="inlineStr">
        <is>
          <t>2211013314</t>
        </is>
      </c>
      <c r="F3967" s="419" t="n">
        <v>44880</v>
      </c>
      <c r="G3967" s="420" t="n">
        <v>29008</v>
      </c>
      <c r="H3967" s="418" t="n"/>
      <c r="I3967" s="455" t="n">
        <v>29008</v>
      </c>
      <c r="J3967" s="418">
        <f>IF(L3967&lt;&gt;"",L3967,K3967)</f>
        <v/>
      </c>
      <c r="K3967" s="418">
        <f>IF(AND(T3967=TRUE, U3967=TRUE, V3967=TRUE), IF(W3967&lt;-0.05, "អនុញ្ញាត (អ្នកផ្គត់ផ្គង់ប្រកាសខ្វះ)", "បានប្រកាស (អនុញ្ញាត)"), IF(AND(T3967=FALSE, U3967=FALSE, V3967=FALSE), "ព្យួរទុក (មិនមានទិន្នន័យ)", "ប្រកាសខុស (ព្យួរទុក)"))</f>
        <v/>
      </c>
      <c r="L3967" s="418" t="inlineStr"/>
      <c r="M3967" s="418" t="inlineStr"/>
      <c r="N3967" s="455" t="n"/>
      <c r="O3967" s="455">
        <f>IF(W3967&lt;0,AI3967,I3967)</f>
        <v/>
      </c>
      <c r="P3967" s="455">
        <f>I3967-O3967</f>
        <v/>
      </c>
      <c r="Q3967" s="418" t="n"/>
      <c r="R3967" s="418" t="inlineStr">
        <is>
          <t>2211013314</t>
        </is>
      </c>
      <c r="S3967" s="418" t="inlineStr"/>
      <c r="T3967" s="418">
        <f>R3967=S3967</f>
        <v/>
      </c>
      <c r="U3967" s="418">
        <f>AND(MONTH(F3967)=MONTH(Y3967), YEAR(F3967)=YEAR(Y3967))</f>
        <v/>
      </c>
      <c r="V3967" s="418">
        <f>AND(AC3967&lt;&gt;"", 'Company information'!D$4&lt;&gt;"", RIGHT(SUBSTITUTE(AC3967,"-",""),9)=RIGHT(SUBSTITUTE('Company information'!D$4,"-",""),9))</f>
        <v/>
      </c>
      <c r="W3967" s="418">
        <f>AI3967-I3967</f>
        <v/>
      </c>
      <c r="X3967" s="455" t="n"/>
      <c r="Y3967" s="417" t="n"/>
      <c r="Z3967" s="418" t="n"/>
      <c r="AA3967" s="418" t="n"/>
      <c r="AB3967" s="418" t="n"/>
      <c r="AC3967" s="418" t="n"/>
      <c r="AD3967" s="418" t="n"/>
      <c r="AE3967" s="455" t="n"/>
      <c r="AF3967" s="455" t="n"/>
      <c r="AG3967" s="455" t="n"/>
      <c r="AH3967" s="455" t="n"/>
      <c r="AI3967" s="455" t="n"/>
      <c r="AJ3967" s="455" t="n"/>
      <c r="AK3967" s="455" t="n"/>
      <c r="AL3967" s="455" t="n"/>
      <c r="AM3967" s="455" t="n"/>
      <c r="AN3967" s="455" t="n"/>
      <c r="AO3967" s="455" t="n"/>
      <c r="AP3967" s="455" t="n"/>
      <c r="AQ3967" s="455" t="n"/>
      <c r="AR3967" s="418" t="n"/>
      <c r="AS3967" s="418" t="n"/>
      <c r="AT3967" s="418" t="n"/>
    </row>
    <row r="3968">
      <c r="A3968" s="417" t="n">
        <v>3959</v>
      </c>
      <c r="B3968" s="418" t="inlineStr">
        <is>
          <t>Trucking Fee</t>
        </is>
      </c>
      <c r="C3968" s="418" t="inlineStr">
        <is>
          <t>ឆាយ ដា ឡូយីស្ទីក</t>
        </is>
      </c>
      <c r="D3968" s="418" t="inlineStr">
        <is>
          <t>L001-100063098</t>
        </is>
      </c>
      <c r="E3968" s="418" t="inlineStr">
        <is>
          <t>2211013973</t>
        </is>
      </c>
      <c r="F3968" s="419" t="n">
        <v>44894</v>
      </c>
      <c r="G3968" s="420" t="n">
        <v>12378</v>
      </c>
      <c r="H3968" s="418" t="n"/>
      <c r="I3968" s="455" t="n">
        <v>12378</v>
      </c>
      <c r="J3968" s="418">
        <f>IF(L3968&lt;&gt;"",L3968,K3968)</f>
        <v/>
      </c>
      <c r="K3968" s="418">
        <f>IF(AND(T3968=TRUE, U3968=TRUE, V3968=TRUE), IF(W3968&lt;-0.05, "អនុញ្ញាត (អ្នកផ្គត់ផ្គង់ប្រកាសខ្វះ)", "បានប្រកាស (អនុញ្ញាត)"), IF(AND(T3968=FALSE, U3968=FALSE, V3968=FALSE), "ព្យួរទុក (មិនមានទិន្នន័យ)", "ប្រកាសខុស (ព្យួរទុក)"))</f>
        <v/>
      </c>
      <c r="L3968" s="418" t="inlineStr"/>
      <c r="M3968" s="418" t="inlineStr"/>
      <c r="N3968" s="455" t="n"/>
      <c r="O3968" s="455">
        <f>IF(W3968&lt;0,AI3968,I3968)</f>
        <v/>
      </c>
      <c r="P3968" s="455">
        <f>I3968-O3968</f>
        <v/>
      </c>
      <c r="Q3968" s="418" t="n"/>
      <c r="R3968" s="418" t="inlineStr">
        <is>
          <t>2211013973</t>
        </is>
      </c>
      <c r="S3968" s="418" t="inlineStr"/>
      <c r="T3968" s="418">
        <f>R3968=S3968</f>
        <v/>
      </c>
      <c r="U3968" s="418">
        <f>AND(MONTH(F3968)=MONTH(Y3968), YEAR(F3968)=YEAR(Y3968))</f>
        <v/>
      </c>
      <c r="V3968" s="418">
        <f>AND(AC3968&lt;&gt;"", 'Company information'!D$4&lt;&gt;"", RIGHT(SUBSTITUTE(AC3968,"-",""),9)=RIGHT(SUBSTITUTE('Company information'!D$4,"-",""),9))</f>
        <v/>
      </c>
      <c r="W3968" s="418">
        <f>AI3968-I3968</f>
        <v/>
      </c>
      <c r="X3968" s="455" t="n"/>
      <c r="Y3968" s="417" t="n"/>
      <c r="Z3968" s="418" t="n"/>
      <c r="AA3968" s="418" t="n"/>
      <c r="AB3968" s="418" t="n"/>
      <c r="AC3968" s="418" t="n"/>
      <c r="AD3968" s="418" t="n"/>
      <c r="AE3968" s="455" t="n"/>
      <c r="AF3968" s="455" t="n"/>
      <c r="AG3968" s="455" t="n"/>
      <c r="AH3968" s="455" t="n"/>
      <c r="AI3968" s="455" t="n"/>
      <c r="AJ3968" s="455" t="n"/>
      <c r="AK3968" s="455" t="n"/>
      <c r="AL3968" s="455" t="n"/>
      <c r="AM3968" s="455" t="n"/>
      <c r="AN3968" s="455" t="n"/>
      <c r="AO3968" s="455" t="n"/>
      <c r="AP3968" s="455" t="n"/>
      <c r="AQ3968" s="455" t="n"/>
      <c r="AR3968" s="418" t="n"/>
      <c r="AS3968" s="418" t="n"/>
      <c r="AT3968" s="418" t="n"/>
    </row>
    <row r="3969">
      <c r="A3969" s="417" t="n">
        <v>3960</v>
      </c>
      <c r="B3969" s="418" t="inlineStr">
        <is>
          <t>Trucking Fee</t>
        </is>
      </c>
      <c r="C3969" s="418" t="inlineStr">
        <is>
          <t>ឆាយ ដា ឡូយីស្ទីក</t>
        </is>
      </c>
      <c r="D3969" s="418" t="inlineStr">
        <is>
          <t>L001-100063098</t>
        </is>
      </c>
      <c r="E3969" s="418" t="inlineStr">
        <is>
          <t>2211013286</t>
        </is>
      </c>
      <c r="F3969" s="419" t="n">
        <v>44879</v>
      </c>
      <c r="G3969" s="420" t="n">
        <v>90754</v>
      </c>
      <c r="H3969" s="418" t="n"/>
      <c r="I3969" s="455" t="n">
        <v>90754</v>
      </c>
      <c r="J3969" s="418">
        <f>IF(L3969&lt;&gt;"",L3969,K3969)</f>
        <v/>
      </c>
      <c r="K3969" s="418">
        <f>IF(AND(T3969=TRUE, U3969=TRUE, V3969=TRUE), IF(W3969&lt;-0.05, "អនុញ្ញាត (អ្នកផ្គត់ផ្គង់ប្រកាសខ្វះ)", "បានប្រកាស (អនុញ្ញាត)"), IF(AND(T3969=FALSE, U3969=FALSE, V3969=FALSE), "ព្យួរទុក (មិនមានទិន្នន័យ)", "ប្រកាសខុស (ព្យួរទុក)"))</f>
        <v/>
      </c>
      <c r="L3969" s="418" t="inlineStr"/>
      <c r="M3969" s="418" t="inlineStr"/>
      <c r="N3969" s="455" t="n"/>
      <c r="O3969" s="455">
        <f>IF(W3969&lt;0,AI3969,I3969)</f>
        <v/>
      </c>
      <c r="P3969" s="455">
        <f>I3969-O3969</f>
        <v/>
      </c>
      <c r="Q3969" s="418" t="n"/>
      <c r="R3969" s="418" t="inlineStr">
        <is>
          <t>2211013286</t>
        </is>
      </c>
      <c r="S3969" s="418" t="inlineStr"/>
      <c r="T3969" s="418">
        <f>R3969=S3969</f>
        <v/>
      </c>
      <c r="U3969" s="418">
        <f>AND(MONTH(F3969)=MONTH(Y3969), YEAR(F3969)=YEAR(Y3969))</f>
        <v/>
      </c>
      <c r="V3969" s="418">
        <f>AND(AC3969&lt;&gt;"", 'Company information'!D$4&lt;&gt;"", RIGHT(SUBSTITUTE(AC3969,"-",""),9)=RIGHT(SUBSTITUTE('Company information'!D$4,"-",""),9))</f>
        <v/>
      </c>
      <c r="W3969" s="418">
        <f>AI3969-I3969</f>
        <v/>
      </c>
      <c r="X3969" s="455" t="n"/>
      <c r="Y3969" s="417" t="n"/>
      <c r="Z3969" s="418" t="n"/>
      <c r="AA3969" s="418" t="n"/>
      <c r="AB3969" s="418" t="n"/>
      <c r="AC3969" s="418" t="n"/>
      <c r="AD3969" s="418" t="n"/>
      <c r="AE3969" s="455" t="n"/>
      <c r="AF3969" s="455" t="n"/>
      <c r="AG3969" s="455" t="n"/>
      <c r="AH3969" s="455" t="n"/>
      <c r="AI3969" s="455" t="n"/>
      <c r="AJ3969" s="455" t="n"/>
      <c r="AK3969" s="455" t="n"/>
      <c r="AL3969" s="455" t="n"/>
      <c r="AM3969" s="455" t="n"/>
      <c r="AN3969" s="455" t="n"/>
      <c r="AO3969" s="455" t="n"/>
      <c r="AP3969" s="455" t="n"/>
      <c r="AQ3969" s="455" t="n"/>
      <c r="AR3969" s="418" t="n"/>
      <c r="AS3969" s="418" t="n"/>
      <c r="AT3969" s="418" t="n"/>
    </row>
    <row r="3970">
      <c r="A3970" s="417" t="n">
        <v>3961</v>
      </c>
      <c r="B3970" s="418" t="inlineStr">
        <is>
          <t>Trucking Fee</t>
        </is>
      </c>
      <c r="C3970" s="418" t="inlineStr">
        <is>
          <t>ឆាយ ដា ឡូយីស្ទីក</t>
        </is>
      </c>
      <c r="D3970" s="418" t="inlineStr">
        <is>
          <t>L001-100063098</t>
        </is>
      </c>
      <c r="E3970" s="418" t="inlineStr">
        <is>
          <t>2211013277</t>
        </is>
      </c>
      <c r="F3970" s="419" t="n">
        <v>44879</v>
      </c>
      <c r="G3970" s="420" t="n">
        <v>90754</v>
      </c>
      <c r="H3970" s="418" t="n"/>
      <c r="I3970" s="455" t="n">
        <v>90754</v>
      </c>
      <c r="J3970" s="418">
        <f>IF(L3970&lt;&gt;"",L3970,K3970)</f>
        <v/>
      </c>
      <c r="K3970" s="418">
        <f>IF(AND(T3970=TRUE, U3970=TRUE, V3970=TRUE), IF(W3970&lt;-0.05, "អនុញ្ញាត (អ្នកផ្គត់ផ្គង់ប្រកាសខ្វះ)", "បានប្រកាស (អនុញ្ញាត)"), IF(AND(T3970=FALSE, U3970=FALSE, V3970=FALSE), "ព្យួរទុក (មិនមានទិន្នន័យ)", "ប្រកាសខុស (ព្យួរទុក)"))</f>
        <v/>
      </c>
      <c r="L3970" s="418" t="inlineStr"/>
      <c r="M3970" s="418" t="inlineStr"/>
      <c r="N3970" s="455" t="n"/>
      <c r="O3970" s="455">
        <f>IF(W3970&lt;0,AI3970,I3970)</f>
        <v/>
      </c>
      <c r="P3970" s="455">
        <f>I3970-O3970</f>
        <v/>
      </c>
      <c r="Q3970" s="418" t="n"/>
      <c r="R3970" s="418" t="inlineStr">
        <is>
          <t>2211013277</t>
        </is>
      </c>
      <c r="S3970" s="418" t="inlineStr"/>
      <c r="T3970" s="418">
        <f>R3970=S3970</f>
        <v/>
      </c>
      <c r="U3970" s="418">
        <f>AND(MONTH(F3970)=MONTH(Y3970), YEAR(F3970)=YEAR(Y3970))</f>
        <v/>
      </c>
      <c r="V3970" s="418">
        <f>AND(AC3970&lt;&gt;"", 'Company information'!D$4&lt;&gt;"", RIGHT(SUBSTITUTE(AC3970,"-",""),9)=RIGHT(SUBSTITUTE('Company information'!D$4,"-",""),9))</f>
        <v/>
      </c>
      <c r="W3970" s="418">
        <f>AI3970-I3970</f>
        <v/>
      </c>
      <c r="X3970" s="455" t="n"/>
      <c r="Y3970" s="417" t="n"/>
      <c r="Z3970" s="418" t="n"/>
      <c r="AA3970" s="418" t="n"/>
      <c r="AB3970" s="418" t="n"/>
      <c r="AC3970" s="418" t="n"/>
      <c r="AD3970" s="418" t="n"/>
      <c r="AE3970" s="455" t="n"/>
      <c r="AF3970" s="455" t="n"/>
      <c r="AG3970" s="455" t="n"/>
      <c r="AH3970" s="455" t="n"/>
      <c r="AI3970" s="455" t="n"/>
      <c r="AJ3970" s="455" t="n"/>
      <c r="AK3970" s="455" t="n"/>
      <c r="AL3970" s="455" t="n"/>
      <c r="AM3970" s="455" t="n"/>
      <c r="AN3970" s="455" t="n"/>
      <c r="AO3970" s="455" t="n"/>
      <c r="AP3970" s="455" t="n"/>
      <c r="AQ3970" s="455" t="n"/>
      <c r="AR3970" s="418" t="n"/>
      <c r="AS3970" s="418" t="n"/>
      <c r="AT3970" s="418" t="n"/>
    </row>
    <row r="3971">
      <c r="A3971" s="417" t="n">
        <v>3962</v>
      </c>
      <c r="B3971" s="418" t="inlineStr">
        <is>
          <t>Trucking Fee</t>
        </is>
      </c>
      <c r="C3971" s="418" t="inlineStr">
        <is>
          <t>ឆាយ ដា ឡូយីស្ទីក</t>
        </is>
      </c>
      <c r="D3971" s="418" t="inlineStr">
        <is>
          <t>L001-100063098</t>
        </is>
      </c>
      <c r="E3971" s="418" t="inlineStr">
        <is>
          <t>2211013275</t>
        </is>
      </c>
      <c r="F3971" s="419" t="n">
        <v>44845</v>
      </c>
      <c r="G3971" s="420" t="n">
        <v>103211</v>
      </c>
      <c r="H3971" s="418" t="n"/>
      <c r="I3971" s="455" t="n">
        <v>103211</v>
      </c>
      <c r="J3971" s="418">
        <f>IF(L3971&lt;&gt;"",L3971,K3971)</f>
        <v/>
      </c>
      <c r="K3971" s="418">
        <f>IF(AND(T3971=TRUE, U3971=TRUE, V3971=TRUE), IF(W3971&lt;-0.05, "អនុញ្ញាត (អ្នកផ្គត់ផ្គង់ប្រកាសខ្វះ)", "បានប្រកាស (អនុញ្ញាត)"), IF(AND(T3971=FALSE, U3971=FALSE, V3971=FALSE), "ព្យួរទុក (មិនមានទិន្នន័យ)", "ប្រកាសខុស (ព្យួរទុក)"))</f>
        <v/>
      </c>
      <c r="L3971" s="418" t="inlineStr"/>
      <c r="M3971" s="418" t="inlineStr"/>
      <c r="N3971" s="455" t="n"/>
      <c r="O3971" s="455">
        <f>IF(W3971&lt;0,AI3971,I3971)</f>
        <v/>
      </c>
      <c r="P3971" s="455">
        <f>I3971-O3971</f>
        <v/>
      </c>
      <c r="Q3971" s="418" t="n"/>
      <c r="R3971" s="418" t="inlineStr">
        <is>
          <t>2211013275</t>
        </is>
      </c>
      <c r="S3971" s="418" t="inlineStr"/>
      <c r="T3971" s="418">
        <f>R3971=S3971</f>
        <v/>
      </c>
      <c r="U3971" s="418">
        <f>AND(MONTH(F3971)=MONTH(Y3971), YEAR(F3971)=YEAR(Y3971))</f>
        <v/>
      </c>
      <c r="V3971" s="418">
        <f>AND(AC3971&lt;&gt;"", 'Company information'!D$4&lt;&gt;"", RIGHT(SUBSTITUTE(AC3971,"-",""),9)=RIGHT(SUBSTITUTE('Company information'!D$4,"-",""),9))</f>
        <v/>
      </c>
      <c r="W3971" s="418">
        <f>AI3971-I3971</f>
        <v/>
      </c>
      <c r="X3971" s="455" t="n"/>
      <c r="Y3971" s="417" t="n"/>
      <c r="Z3971" s="418" t="n"/>
      <c r="AA3971" s="418" t="n"/>
      <c r="AB3971" s="418" t="n"/>
      <c r="AC3971" s="418" t="n"/>
      <c r="AD3971" s="418" t="n"/>
      <c r="AE3971" s="455" t="n"/>
      <c r="AF3971" s="455" t="n"/>
      <c r="AG3971" s="455" t="n"/>
      <c r="AH3971" s="455" t="n"/>
      <c r="AI3971" s="455" t="n"/>
      <c r="AJ3971" s="455" t="n"/>
      <c r="AK3971" s="455" t="n"/>
      <c r="AL3971" s="455" t="n"/>
      <c r="AM3971" s="455" t="n"/>
      <c r="AN3971" s="455" t="n"/>
      <c r="AO3971" s="455" t="n"/>
      <c r="AP3971" s="455" t="n"/>
      <c r="AQ3971" s="455" t="n"/>
      <c r="AR3971" s="418" t="n"/>
      <c r="AS3971" s="418" t="n"/>
      <c r="AT3971" s="418" t="n"/>
    </row>
    <row r="3972">
      <c r="A3972" s="417" t="n">
        <v>3963</v>
      </c>
      <c r="B3972" s="418" t="inlineStr">
        <is>
          <t>Trucking Fee</t>
        </is>
      </c>
      <c r="C3972" s="418" t="inlineStr">
        <is>
          <t>ឆាយ ដា ឡូយីស្ទីក</t>
        </is>
      </c>
      <c r="D3972" s="418" t="inlineStr">
        <is>
          <t>L001-100063098</t>
        </is>
      </c>
      <c r="E3972" s="418" t="inlineStr">
        <is>
          <t>2211013272</t>
        </is>
      </c>
      <c r="F3972" s="419" t="n">
        <v>44845</v>
      </c>
      <c r="G3972" s="420" t="n">
        <v>103211</v>
      </c>
      <c r="H3972" s="418" t="n"/>
      <c r="I3972" s="455" t="n">
        <v>103211</v>
      </c>
      <c r="J3972" s="418">
        <f>IF(L3972&lt;&gt;"",L3972,K3972)</f>
        <v/>
      </c>
      <c r="K3972" s="418">
        <f>IF(AND(T3972=TRUE, U3972=TRUE, V3972=TRUE), IF(W3972&lt;-0.05, "អនុញ្ញាត (អ្នកផ្គត់ផ្គង់ប្រកាសខ្វះ)", "បានប្រកាស (អនុញ្ញាត)"), IF(AND(T3972=FALSE, U3972=FALSE, V3972=FALSE), "ព្យួរទុក (មិនមានទិន្នន័យ)", "ប្រកាសខុស (ព្យួរទុក)"))</f>
        <v/>
      </c>
      <c r="L3972" s="418" t="inlineStr"/>
      <c r="M3972" s="418" t="inlineStr"/>
      <c r="N3972" s="455" t="n"/>
      <c r="O3972" s="455">
        <f>IF(W3972&lt;0,AI3972,I3972)</f>
        <v/>
      </c>
      <c r="P3972" s="455">
        <f>I3972-O3972</f>
        <v/>
      </c>
      <c r="Q3972" s="418" t="n"/>
      <c r="R3972" s="418" t="inlineStr">
        <is>
          <t>2211013272</t>
        </is>
      </c>
      <c r="S3972" s="418" t="inlineStr"/>
      <c r="T3972" s="418">
        <f>R3972=S3972</f>
        <v/>
      </c>
      <c r="U3972" s="418">
        <f>AND(MONTH(F3972)=MONTH(Y3972), YEAR(F3972)=YEAR(Y3972))</f>
        <v/>
      </c>
      <c r="V3972" s="418">
        <f>AND(AC3972&lt;&gt;"", 'Company information'!D$4&lt;&gt;"", RIGHT(SUBSTITUTE(AC3972,"-",""),9)=RIGHT(SUBSTITUTE('Company information'!D$4,"-",""),9))</f>
        <v/>
      </c>
      <c r="W3972" s="418">
        <f>AI3972-I3972</f>
        <v/>
      </c>
      <c r="X3972" s="455" t="n"/>
      <c r="Y3972" s="417" t="n"/>
      <c r="Z3972" s="418" t="n"/>
      <c r="AA3972" s="418" t="n"/>
      <c r="AB3972" s="418" t="n"/>
      <c r="AC3972" s="418" t="n"/>
      <c r="AD3972" s="418" t="n"/>
      <c r="AE3972" s="455" t="n"/>
      <c r="AF3972" s="455" t="n"/>
      <c r="AG3972" s="455" t="n"/>
      <c r="AH3972" s="455" t="n"/>
      <c r="AI3972" s="455" t="n"/>
      <c r="AJ3972" s="455" t="n"/>
      <c r="AK3972" s="455" t="n"/>
      <c r="AL3972" s="455" t="n"/>
      <c r="AM3972" s="455" t="n"/>
      <c r="AN3972" s="455" t="n"/>
      <c r="AO3972" s="455" t="n"/>
      <c r="AP3972" s="455" t="n"/>
      <c r="AQ3972" s="455" t="n"/>
      <c r="AR3972" s="418" t="n"/>
      <c r="AS3972" s="418" t="n"/>
      <c r="AT3972" s="418" t="n"/>
    </row>
    <row r="3973">
      <c r="A3973" s="417" t="n">
        <v>3964</v>
      </c>
      <c r="B3973" s="418" t="inlineStr">
        <is>
          <t>Trucking Fee</t>
        </is>
      </c>
      <c r="C3973" s="418" t="inlineStr">
        <is>
          <t>ឆាយ ដា ឡូយីស្ទីក</t>
        </is>
      </c>
      <c r="D3973" s="418" t="inlineStr">
        <is>
          <t>L001-100063098</t>
        </is>
      </c>
      <c r="E3973" s="418" t="inlineStr">
        <is>
          <t>2211013073</t>
        </is>
      </c>
      <c r="F3973" s="419" t="n">
        <v>44845</v>
      </c>
      <c r="G3973" s="420" t="n">
        <v>29422</v>
      </c>
      <c r="H3973" s="418" t="n"/>
      <c r="I3973" s="455" t="n">
        <v>29422</v>
      </c>
      <c r="J3973" s="418">
        <f>IF(L3973&lt;&gt;"",L3973,K3973)</f>
        <v/>
      </c>
      <c r="K3973" s="418">
        <f>IF(AND(T3973=TRUE, U3973=TRUE, V3973=TRUE), IF(W3973&lt;-0.05, "អនុញ្ញាត (អ្នកផ្គត់ផ្គង់ប្រកាសខ្វះ)", "បានប្រកាស (អនុញ្ញាត)"), IF(AND(T3973=FALSE, U3973=FALSE, V3973=FALSE), "ព្យួរទុក (មិនមានទិន្នន័យ)", "ប្រកាសខុស (ព្យួរទុក)"))</f>
        <v/>
      </c>
      <c r="L3973" s="418" t="inlineStr"/>
      <c r="M3973" s="418" t="inlineStr"/>
      <c r="N3973" s="455" t="n"/>
      <c r="O3973" s="455">
        <f>IF(W3973&lt;0,AI3973,I3973)</f>
        <v/>
      </c>
      <c r="P3973" s="455">
        <f>I3973-O3973</f>
        <v/>
      </c>
      <c r="Q3973" s="418" t="n"/>
      <c r="R3973" s="418" t="inlineStr">
        <is>
          <t>2211013073</t>
        </is>
      </c>
      <c r="S3973" s="418" t="inlineStr"/>
      <c r="T3973" s="418">
        <f>R3973=S3973</f>
        <v/>
      </c>
      <c r="U3973" s="418">
        <f>AND(MONTH(F3973)=MONTH(Y3973), YEAR(F3973)=YEAR(Y3973))</f>
        <v/>
      </c>
      <c r="V3973" s="418">
        <f>AND(AC3973&lt;&gt;"", 'Company information'!D$4&lt;&gt;"", RIGHT(SUBSTITUTE(AC3973,"-",""),9)=RIGHT(SUBSTITUTE('Company information'!D$4,"-",""),9))</f>
        <v/>
      </c>
      <c r="W3973" s="418">
        <f>AI3973-I3973</f>
        <v/>
      </c>
      <c r="X3973" s="455" t="n"/>
      <c r="Y3973" s="417" t="n"/>
      <c r="Z3973" s="418" t="n"/>
      <c r="AA3973" s="418" t="n"/>
      <c r="AB3973" s="418" t="n"/>
      <c r="AC3973" s="418" t="n"/>
      <c r="AD3973" s="418" t="n"/>
      <c r="AE3973" s="455" t="n"/>
      <c r="AF3973" s="455" t="n"/>
      <c r="AG3973" s="455" t="n"/>
      <c r="AH3973" s="455" t="n"/>
      <c r="AI3973" s="455" t="n"/>
      <c r="AJ3973" s="455" t="n"/>
      <c r="AK3973" s="455" t="n"/>
      <c r="AL3973" s="455" t="n"/>
      <c r="AM3973" s="455" t="n"/>
      <c r="AN3973" s="455" t="n"/>
      <c r="AO3973" s="455" t="n"/>
      <c r="AP3973" s="455" t="n"/>
      <c r="AQ3973" s="455" t="n"/>
      <c r="AR3973" s="418" t="n"/>
      <c r="AS3973" s="418" t="n"/>
      <c r="AT3973" s="418" t="n"/>
    </row>
    <row r="3974">
      <c r="A3974" s="417" t="n">
        <v>3965</v>
      </c>
      <c r="B3974" s="418" t="inlineStr">
        <is>
          <t>Trucking Fee</t>
        </is>
      </c>
      <c r="C3974" s="418" t="inlineStr">
        <is>
          <t>ឆាយ ដា ឡូយីស្ទីក</t>
        </is>
      </c>
      <c r="D3974" s="418" t="inlineStr">
        <is>
          <t>L001-100063098</t>
        </is>
      </c>
      <c r="E3974" s="418" t="inlineStr">
        <is>
          <t>2211013005</t>
        </is>
      </c>
      <c r="F3974" s="419" t="n">
        <v>44845</v>
      </c>
      <c r="G3974" s="420" t="n">
        <v>90754</v>
      </c>
      <c r="H3974" s="418" t="n"/>
      <c r="I3974" s="455" t="n">
        <v>90754</v>
      </c>
      <c r="J3974" s="418">
        <f>IF(L3974&lt;&gt;"",L3974,K3974)</f>
        <v/>
      </c>
      <c r="K3974" s="418">
        <f>IF(AND(T3974=TRUE, U3974=TRUE, V3974=TRUE), IF(W3974&lt;-0.05, "អនុញ្ញាត (អ្នកផ្គត់ផ្គង់ប្រកាសខ្វះ)", "បានប្រកាស (អនុញ្ញាត)"), IF(AND(T3974=FALSE, U3974=FALSE, V3974=FALSE), "ព្យួរទុក (មិនមានទិន្នន័យ)", "ប្រកាសខុស (ព្យួរទុក)"))</f>
        <v/>
      </c>
      <c r="L3974" s="418" t="inlineStr"/>
      <c r="M3974" s="418" t="inlineStr"/>
      <c r="N3974" s="455" t="n"/>
      <c r="O3974" s="455">
        <f>IF(W3974&lt;0,AI3974,I3974)</f>
        <v/>
      </c>
      <c r="P3974" s="455">
        <f>I3974-O3974</f>
        <v/>
      </c>
      <c r="Q3974" s="418" t="n"/>
      <c r="R3974" s="418" t="inlineStr">
        <is>
          <t>2211013005</t>
        </is>
      </c>
      <c r="S3974" s="418" t="inlineStr"/>
      <c r="T3974" s="418">
        <f>R3974=S3974</f>
        <v/>
      </c>
      <c r="U3974" s="418">
        <f>AND(MONTH(F3974)=MONTH(Y3974), YEAR(F3974)=YEAR(Y3974))</f>
        <v/>
      </c>
      <c r="V3974" s="418">
        <f>AND(AC3974&lt;&gt;"", 'Company information'!D$4&lt;&gt;"", RIGHT(SUBSTITUTE(AC3974,"-",""),9)=RIGHT(SUBSTITUTE('Company information'!D$4,"-",""),9))</f>
        <v/>
      </c>
      <c r="W3974" s="418">
        <f>AI3974-I3974</f>
        <v/>
      </c>
      <c r="X3974" s="455" t="n"/>
      <c r="Y3974" s="417" t="n"/>
      <c r="Z3974" s="418" t="n"/>
      <c r="AA3974" s="418" t="n"/>
      <c r="AB3974" s="418" t="n"/>
      <c r="AC3974" s="418" t="n"/>
      <c r="AD3974" s="418" t="n"/>
      <c r="AE3974" s="455" t="n"/>
      <c r="AF3974" s="455" t="n"/>
      <c r="AG3974" s="455" t="n"/>
      <c r="AH3974" s="455" t="n"/>
      <c r="AI3974" s="455" t="n"/>
      <c r="AJ3974" s="455" t="n"/>
      <c r="AK3974" s="455" t="n"/>
      <c r="AL3974" s="455" t="n"/>
      <c r="AM3974" s="455" t="n"/>
      <c r="AN3974" s="455" t="n"/>
      <c r="AO3974" s="455" t="n"/>
      <c r="AP3974" s="455" t="n"/>
      <c r="AQ3974" s="455" t="n"/>
      <c r="AR3974" s="418" t="n"/>
      <c r="AS3974" s="418" t="n"/>
      <c r="AT3974" s="418" t="n"/>
    </row>
    <row r="3975">
      <c r="A3975" s="417" t="n">
        <v>3966</v>
      </c>
      <c r="B3975" s="418" t="inlineStr">
        <is>
          <t>Clearance &amp; Trucking Fee</t>
        </is>
      </c>
      <c r="C3975" s="418" t="inlineStr">
        <is>
          <t>56ប៊ី-លីង សឹបផ្លាយ ឆេន មេនេចម៉ិន ឯ.ក</t>
        </is>
      </c>
      <c r="D3975" s="418" t="inlineStr">
        <is>
          <t>K004-902004795</t>
        </is>
      </c>
      <c r="E3975" s="418" t="inlineStr">
        <is>
          <t>TI2022-0897</t>
        </is>
      </c>
      <c r="F3975" s="419" t="n">
        <v>44890</v>
      </c>
      <c r="G3975" s="420" t="n">
        <v>212901</v>
      </c>
      <c r="H3975" s="418" t="n"/>
      <c r="I3975" s="455" t="n">
        <v>212901</v>
      </c>
      <c r="J3975" s="418">
        <f>IF(L3975&lt;&gt;"",L3975,K3975)</f>
        <v/>
      </c>
      <c r="K3975" s="418">
        <f>IF(AND(T3975=TRUE, U3975=TRUE, V3975=TRUE), IF(W3975&lt;-0.05, "អនុញ្ញាត (អ្នកផ្គត់ផ្គង់ប្រកាសខ្វះ)", "បានប្រកាស (អនុញ្ញាត)"), IF(AND(T3975=FALSE, U3975=FALSE, V3975=FALSE), "ព្យួរទុក (មិនមានទិន្នន័យ)", "ប្រកាសខុស (ព្យួរទុក)"))</f>
        <v/>
      </c>
      <c r="L3975" s="418" t="inlineStr"/>
      <c r="M3975" s="418" t="inlineStr"/>
      <c r="N3975" s="455" t="n"/>
      <c r="O3975" s="455">
        <f>IF(W3975&lt;0,AI3975,I3975)</f>
        <v/>
      </c>
      <c r="P3975" s="455">
        <f>I3975-O3975</f>
        <v/>
      </c>
      <c r="Q3975" s="418" t="n"/>
      <c r="R3975" s="418" t="inlineStr">
        <is>
          <t>TI2022-0897</t>
        </is>
      </c>
      <c r="S3975" s="418" t="inlineStr"/>
      <c r="T3975" s="418">
        <f>R3975=S3975</f>
        <v/>
      </c>
      <c r="U3975" s="418">
        <f>AND(MONTH(F3975)=MONTH(Y3975), YEAR(F3975)=YEAR(Y3975))</f>
        <v/>
      </c>
      <c r="V3975" s="418">
        <f>AND(AC3975&lt;&gt;"", 'Company information'!D$4&lt;&gt;"", RIGHT(SUBSTITUTE(AC3975,"-",""),9)=RIGHT(SUBSTITUTE('Company information'!D$4,"-",""),9))</f>
        <v/>
      </c>
      <c r="W3975" s="418">
        <f>AI3975-I3975</f>
        <v/>
      </c>
      <c r="X3975" s="455" t="n"/>
      <c r="Y3975" s="417" t="n"/>
      <c r="Z3975" s="418" t="n"/>
      <c r="AA3975" s="418" t="n"/>
      <c r="AB3975" s="418" t="n"/>
      <c r="AC3975" s="418" t="n"/>
      <c r="AD3975" s="418" t="n"/>
      <c r="AE3975" s="455" t="n"/>
      <c r="AF3975" s="455" t="n"/>
      <c r="AG3975" s="455" t="n"/>
      <c r="AH3975" s="455" t="n"/>
      <c r="AI3975" s="455" t="n"/>
      <c r="AJ3975" s="455" t="n"/>
      <c r="AK3975" s="455" t="n"/>
      <c r="AL3975" s="455" t="n"/>
      <c r="AM3975" s="455" t="n"/>
      <c r="AN3975" s="455" t="n"/>
      <c r="AO3975" s="455" t="n"/>
      <c r="AP3975" s="455" t="n"/>
      <c r="AQ3975" s="455" t="n"/>
      <c r="AR3975" s="418" t="n"/>
      <c r="AS3975" s="418" t="n"/>
      <c r="AT3975" s="418" t="n"/>
    </row>
    <row r="3976">
      <c r="A3976" s="417" t="n">
        <v>3967</v>
      </c>
      <c r="B3976" s="418" t="inlineStr">
        <is>
          <t>Clearance &amp; Trucking Fee</t>
        </is>
      </c>
      <c r="C3976" s="418" t="inlineStr">
        <is>
          <t>56ប៊ី-លីង សឹបផ្លាយ ឆេន មេនេចម៉ិន ឯ.ក</t>
        </is>
      </c>
      <c r="D3976" s="418" t="inlineStr">
        <is>
          <t>K004-902004795</t>
        </is>
      </c>
      <c r="E3976" s="418" t="inlineStr">
        <is>
          <t>TI2022-0896</t>
        </is>
      </c>
      <c r="F3976" s="419" t="n">
        <v>44890</v>
      </c>
      <c r="G3976" s="420" t="n">
        <v>212901</v>
      </c>
      <c r="H3976" s="418" t="n"/>
      <c r="I3976" s="455" t="n">
        <v>212901</v>
      </c>
      <c r="J3976" s="418">
        <f>IF(L3976&lt;&gt;"",L3976,K3976)</f>
        <v/>
      </c>
      <c r="K3976" s="418">
        <f>IF(AND(T3976=TRUE, U3976=TRUE, V3976=TRUE), IF(W3976&lt;-0.05, "អនុញ្ញាត (អ្នកផ្គត់ផ្គង់ប្រកាសខ្វះ)", "បានប្រកាស (អនុញ្ញាត)"), IF(AND(T3976=FALSE, U3976=FALSE, V3976=FALSE), "ព្យួរទុក (មិនមានទិន្នន័យ)", "ប្រកាសខុស (ព្យួរទុក)"))</f>
        <v/>
      </c>
      <c r="L3976" s="418" t="inlineStr"/>
      <c r="M3976" s="418" t="inlineStr"/>
      <c r="N3976" s="455" t="n"/>
      <c r="O3976" s="455">
        <f>IF(W3976&lt;0,AI3976,I3976)</f>
        <v/>
      </c>
      <c r="P3976" s="455">
        <f>I3976-O3976</f>
        <v/>
      </c>
      <c r="Q3976" s="418" t="n"/>
      <c r="R3976" s="418" t="inlineStr">
        <is>
          <t>TI2022-0896</t>
        </is>
      </c>
      <c r="S3976" s="418" t="inlineStr"/>
      <c r="T3976" s="418">
        <f>R3976=S3976</f>
        <v/>
      </c>
      <c r="U3976" s="418">
        <f>AND(MONTH(F3976)=MONTH(Y3976), YEAR(F3976)=YEAR(Y3976))</f>
        <v/>
      </c>
      <c r="V3976" s="418">
        <f>AND(AC3976&lt;&gt;"", 'Company information'!D$4&lt;&gt;"", RIGHT(SUBSTITUTE(AC3976,"-",""),9)=RIGHT(SUBSTITUTE('Company information'!D$4,"-",""),9))</f>
        <v/>
      </c>
      <c r="W3976" s="418">
        <f>AI3976-I3976</f>
        <v/>
      </c>
      <c r="X3976" s="455" t="n"/>
      <c r="Y3976" s="417" t="n"/>
      <c r="Z3976" s="418" t="n"/>
      <c r="AA3976" s="418" t="n"/>
      <c r="AB3976" s="418" t="n"/>
      <c r="AC3976" s="418" t="n"/>
      <c r="AD3976" s="418" t="n"/>
      <c r="AE3976" s="455" t="n"/>
      <c r="AF3976" s="455" t="n"/>
      <c r="AG3976" s="455" t="n"/>
      <c r="AH3976" s="455" t="n"/>
      <c r="AI3976" s="455" t="n"/>
      <c r="AJ3976" s="455" t="n"/>
      <c r="AK3976" s="455" t="n"/>
      <c r="AL3976" s="455" t="n"/>
      <c r="AM3976" s="455" t="n"/>
      <c r="AN3976" s="455" t="n"/>
      <c r="AO3976" s="455" t="n"/>
      <c r="AP3976" s="455" t="n"/>
      <c r="AQ3976" s="455" t="n"/>
      <c r="AR3976" s="418" t="n"/>
      <c r="AS3976" s="418" t="n"/>
      <c r="AT3976" s="418" t="n"/>
    </row>
    <row r="3977">
      <c r="A3977" s="417" t="n">
        <v>3968</v>
      </c>
      <c r="B3977" s="418" t="inlineStr">
        <is>
          <t>LIFT-OFF Charges and Gate Fee Charge</t>
        </is>
      </c>
      <c r="C3977" s="418" t="inlineStr">
        <is>
          <t>កំពង់ផែស្វយ័តភ្នំពេញ "ក.ស.ភ"</t>
        </is>
      </c>
      <c r="D3977" s="418" t="inlineStr">
        <is>
          <t>L001-100044999</t>
        </is>
      </c>
      <c r="E3977" s="418" t="inlineStr">
        <is>
          <t>INV20221180106</t>
        </is>
      </c>
      <c r="F3977" s="419" t="n">
        <v>44895</v>
      </c>
      <c r="G3977" s="420" t="n">
        <v>19877</v>
      </c>
      <c r="H3977" s="418" t="n"/>
      <c r="I3977" s="455" t="n">
        <v>19877</v>
      </c>
      <c r="J3977" s="418">
        <f>IF(L3977&lt;&gt;"",L3977,K3977)</f>
        <v/>
      </c>
      <c r="K3977" s="418">
        <f>IF(AND(T3977=TRUE, U3977=TRUE, V3977=TRUE), IF(W3977&lt;-0.05, "អនុញ្ញាត (អ្នកផ្គត់ផ្គង់ប្រកាសខ្វះ)", "បានប្រកាស (អនុញ្ញាត)"), IF(AND(T3977=FALSE, U3977=FALSE, V3977=FALSE), "ព្យួរទុក (មិនមានទិន្នន័យ)", "ប្រកាសខុស (ព្យួរទុក)"))</f>
        <v/>
      </c>
      <c r="L3977" s="418" t="inlineStr"/>
      <c r="M3977" s="418" t="inlineStr"/>
      <c r="N3977" s="455" t="n"/>
      <c r="O3977" s="455">
        <f>IF(W3977&lt;0,AI3977,I3977)</f>
        <v/>
      </c>
      <c r="P3977" s="455">
        <f>I3977-O3977</f>
        <v/>
      </c>
      <c r="Q3977" s="418" t="n"/>
      <c r="R3977" s="418" t="inlineStr">
        <is>
          <t>INV20221180106</t>
        </is>
      </c>
      <c r="S3977" s="418" t="inlineStr"/>
      <c r="T3977" s="418">
        <f>R3977=S3977</f>
        <v/>
      </c>
      <c r="U3977" s="418">
        <f>AND(MONTH(F3977)=MONTH(Y3977), YEAR(F3977)=YEAR(Y3977))</f>
        <v/>
      </c>
      <c r="V3977" s="418">
        <f>AND(AC3977&lt;&gt;"", 'Company information'!D$4&lt;&gt;"", RIGHT(SUBSTITUTE(AC3977,"-",""),9)=RIGHT(SUBSTITUTE('Company information'!D$4,"-",""),9))</f>
        <v/>
      </c>
      <c r="W3977" s="418">
        <f>AI3977-I3977</f>
        <v/>
      </c>
      <c r="X3977" s="455" t="n"/>
      <c r="Y3977" s="417" t="n"/>
      <c r="Z3977" s="418" t="n"/>
      <c r="AA3977" s="418" t="n"/>
      <c r="AB3977" s="418" t="n"/>
      <c r="AC3977" s="418" t="n"/>
      <c r="AD3977" s="418" t="n"/>
      <c r="AE3977" s="455" t="n"/>
      <c r="AF3977" s="455" t="n"/>
      <c r="AG3977" s="455" t="n"/>
      <c r="AH3977" s="455" t="n"/>
      <c r="AI3977" s="455" t="n"/>
      <c r="AJ3977" s="455" t="n"/>
      <c r="AK3977" s="455" t="n"/>
      <c r="AL3977" s="455" t="n"/>
      <c r="AM3977" s="455" t="n"/>
      <c r="AN3977" s="455" t="n"/>
      <c r="AO3977" s="455" t="n"/>
      <c r="AP3977" s="455" t="n"/>
      <c r="AQ3977" s="455" t="n"/>
      <c r="AR3977" s="418" t="n"/>
      <c r="AS3977" s="418" t="n"/>
      <c r="AT3977" s="418" t="n"/>
    </row>
    <row r="3978">
      <c r="A3978" s="417" t="n">
        <v>3969</v>
      </c>
      <c r="B3978" s="418" t="inlineStr">
        <is>
          <t>LIFT-OFF Charges and Gate Fee Charge</t>
        </is>
      </c>
      <c r="C3978" s="418" t="inlineStr">
        <is>
          <t>កំពង់ផែស្វយ័តភ្នំពេញ "ក.ស.ភ"</t>
        </is>
      </c>
      <c r="D3978" s="418" t="inlineStr">
        <is>
          <t>L001-100044999</t>
        </is>
      </c>
      <c r="E3978" s="418" t="inlineStr">
        <is>
          <t>INV20221180717</t>
        </is>
      </c>
      <c r="F3978" s="419" t="n">
        <v>44692</v>
      </c>
      <c r="G3978" s="420" t="n">
        <v>2486</v>
      </c>
      <c r="H3978" s="418" t="n"/>
      <c r="I3978" s="455" t="n">
        <v>2486</v>
      </c>
      <c r="J3978" s="418">
        <f>IF(L3978&lt;&gt;"",L3978,K3978)</f>
        <v/>
      </c>
      <c r="K3978" s="418">
        <f>IF(AND(T3978=TRUE, U3978=TRUE, V3978=TRUE), IF(W3978&lt;-0.05, "អនុញ្ញាត (អ្នកផ្គត់ផ្គង់ប្រកាសខ្វះ)", "បានប្រកាស (អនុញ្ញាត)"), IF(AND(T3978=FALSE, U3978=FALSE, V3978=FALSE), "ព្យួរទុក (មិនមានទិន្នន័យ)", "ប្រកាសខុស (ព្យួរទុក)"))</f>
        <v/>
      </c>
      <c r="L3978" s="418" t="inlineStr"/>
      <c r="M3978" s="418" t="inlineStr"/>
      <c r="N3978" s="455" t="n"/>
      <c r="O3978" s="455">
        <f>IF(W3978&lt;0,AI3978,I3978)</f>
        <v/>
      </c>
      <c r="P3978" s="455">
        <f>I3978-O3978</f>
        <v/>
      </c>
      <c r="Q3978" s="418" t="n"/>
      <c r="R3978" s="418" t="inlineStr">
        <is>
          <t>INV20221180717</t>
        </is>
      </c>
      <c r="S3978" s="418" t="inlineStr"/>
      <c r="T3978" s="418">
        <f>R3978=S3978</f>
        <v/>
      </c>
      <c r="U3978" s="418">
        <f>AND(MONTH(F3978)=MONTH(Y3978), YEAR(F3978)=YEAR(Y3978))</f>
        <v/>
      </c>
      <c r="V3978" s="418">
        <f>AND(AC3978&lt;&gt;"", 'Company information'!D$4&lt;&gt;"", RIGHT(SUBSTITUTE(AC3978,"-",""),9)=RIGHT(SUBSTITUTE('Company information'!D$4,"-",""),9))</f>
        <v/>
      </c>
      <c r="W3978" s="418">
        <f>AI3978-I3978</f>
        <v/>
      </c>
      <c r="X3978" s="455" t="n"/>
      <c r="Y3978" s="417" t="n"/>
      <c r="Z3978" s="418" t="n"/>
      <c r="AA3978" s="418" t="n"/>
      <c r="AB3978" s="418" t="n"/>
      <c r="AC3978" s="418" t="n"/>
      <c r="AD3978" s="418" t="n"/>
      <c r="AE3978" s="455" t="n"/>
      <c r="AF3978" s="455" t="n"/>
      <c r="AG3978" s="455" t="n"/>
      <c r="AH3978" s="455" t="n"/>
      <c r="AI3978" s="455" t="n"/>
      <c r="AJ3978" s="455" t="n"/>
      <c r="AK3978" s="455" t="n"/>
      <c r="AL3978" s="455" t="n"/>
      <c r="AM3978" s="455" t="n"/>
      <c r="AN3978" s="455" t="n"/>
      <c r="AO3978" s="455" t="n"/>
      <c r="AP3978" s="455" t="n"/>
      <c r="AQ3978" s="455" t="n"/>
      <c r="AR3978" s="418" t="n"/>
      <c r="AS3978" s="418" t="n"/>
      <c r="AT3978" s="418" t="n"/>
    </row>
    <row r="3979">
      <c r="A3979" s="417" t="n">
        <v>3970</v>
      </c>
      <c r="B3979" s="418" t="inlineStr">
        <is>
          <t>LIFT-OFF Charges and Gate Fee Charge</t>
        </is>
      </c>
      <c r="C3979" s="418" t="inlineStr">
        <is>
          <t>កំពង់ផែស្វយ័តភ្នំពេញ "ក.ស.ភ"</t>
        </is>
      </c>
      <c r="D3979" s="418" t="inlineStr">
        <is>
          <t>L001-100044999</t>
        </is>
      </c>
      <c r="E3979" s="418" t="inlineStr">
        <is>
          <t>INV20221180065</t>
        </is>
      </c>
      <c r="F3979" s="419" t="n">
        <v>44895</v>
      </c>
      <c r="G3979" s="420" t="n">
        <v>29815</v>
      </c>
      <c r="H3979" s="418" t="n"/>
      <c r="I3979" s="455" t="n">
        <v>29815</v>
      </c>
      <c r="J3979" s="418">
        <f>IF(L3979&lt;&gt;"",L3979,K3979)</f>
        <v/>
      </c>
      <c r="K3979" s="418">
        <f>IF(AND(T3979=TRUE, U3979=TRUE, V3979=TRUE), IF(W3979&lt;-0.05, "អនុញ្ញាត (អ្នកផ្គត់ផ្គង់ប្រកាសខ្វះ)", "បានប្រកាស (អនុញ្ញាត)"), IF(AND(T3979=FALSE, U3979=FALSE, V3979=FALSE), "ព្យួរទុក (មិនមានទិន្នន័យ)", "ប្រកាសខុស (ព្យួរទុក)"))</f>
        <v/>
      </c>
      <c r="L3979" s="418" t="inlineStr"/>
      <c r="M3979" s="418" t="inlineStr"/>
      <c r="N3979" s="455" t="n"/>
      <c r="O3979" s="455">
        <f>IF(W3979&lt;0,AI3979,I3979)</f>
        <v/>
      </c>
      <c r="P3979" s="455">
        <f>I3979-O3979</f>
        <v/>
      </c>
      <c r="Q3979" s="418" t="n"/>
      <c r="R3979" s="418" t="inlineStr">
        <is>
          <t>INV20221180065</t>
        </is>
      </c>
      <c r="S3979" s="418" t="inlineStr"/>
      <c r="T3979" s="418">
        <f>R3979=S3979</f>
        <v/>
      </c>
      <c r="U3979" s="418">
        <f>AND(MONTH(F3979)=MONTH(Y3979), YEAR(F3979)=YEAR(Y3979))</f>
        <v/>
      </c>
      <c r="V3979" s="418">
        <f>AND(AC3979&lt;&gt;"", 'Company information'!D$4&lt;&gt;"", RIGHT(SUBSTITUTE(AC3979,"-",""),9)=RIGHT(SUBSTITUTE('Company information'!D$4,"-",""),9))</f>
        <v/>
      </c>
      <c r="W3979" s="418">
        <f>AI3979-I3979</f>
        <v/>
      </c>
      <c r="X3979" s="455" t="n"/>
      <c r="Y3979" s="417" t="n"/>
      <c r="Z3979" s="418" t="n"/>
      <c r="AA3979" s="418" t="n"/>
      <c r="AB3979" s="418" t="n"/>
      <c r="AC3979" s="418" t="n"/>
      <c r="AD3979" s="418" t="n"/>
      <c r="AE3979" s="455" t="n"/>
      <c r="AF3979" s="455" t="n"/>
      <c r="AG3979" s="455" t="n"/>
      <c r="AH3979" s="455" t="n"/>
      <c r="AI3979" s="455" t="n"/>
      <c r="AJ3979" s="455" t="n"/>
      <c r="AK3979" s="455" t="n"/>
      <c r="AL3979" s="455" t="n"/>
      <c r="AM3979" s="455" t="n"/>
      <c r="AN3979" s="455" t="n"/>
      <c r="AO3979" s="455" t="n"/>
      <c r="AP3979" s="455" t="n"/>
      <c r="AQ3979" s="455" t="n"/>
      <c r="AR3979" s="418" t="n"/>
      <c r="AS3979" s="418" t="n"/>
      <c r="AT3979" s="418" t="n"/>
    </row>
    <row r="3980">
      <c r="A3980" s="417" t="n">
        <v>3971</v>
      </c>
      <c r="B3980" s="418" t="inlineStr">
        <is>
          <t>LIFT-OFF Charges and Gate Fee Charge</t>
        </is>
      </c>
      <c r="C3980" s="418" t="inlineStr">
        <is>
          <t>កំពង់ផែស្វយ័តភ្នំពេញ "ក.ស.ភ"</t>
        </is>
      </c>
      <c r="D3980" s="418" t="inlineStr">
        <is>
          <t>L001-100044999</t>
        </is>
      </c>
      <c r="E3980" s="418" t="inlineStr">
        <is>
          <t>INV20221185404</t>
        </is>
      </c>
      <c r="F3980" s="419" t="n">
        <v>44895</v>
      </c>
      <c r="G3980" s="420" t="n">
        <v>29678</v>
      </c>
      <c r="H3980" s="418" t="n"/>
      <c r="I3980" s="455" t="n">
        <v>29678</v>
      </c>
      <c r="J3980" s="418">
        <f>IF(L3980&lt;&gt;"",L3980,K3980)</f>
        <v/>
      </c>
      <c r="K3980" s="418">
        <f>IF(AND(T3980=TRUE, U3980=TRUE, V3980=TRUE), IF(W3980&lt;-0.05, "អនុញ្ញាត (អ្នកផ្គត់ផ្គង់ប្រកាសខ្វះ)", "បានប្រកាស (អនុញ្ញាត)"), IF(AND(T3980=FALSE, U3980=FALSE, V3980=FALSE), "ព្យួរទុក (មិនមានទិន្នន័យ)", "ប្រកាសខុស (ព្យួរទុក)"))</f>
        <v/>
      </c>
      <c r="L3980" s="418" t="inlineStr"/>
      <c r="M3980" s="418" t="inlineStr"/>
      <c r="N3980" s="455" t="n"/>
      <c r="O3980" s="455">
        <f>IF(W3980&lt;0,AI3980,I3980)</f>
        <v/>
      </c>
      <c r="P3980" s="455">
        <f>I3980-O3980</f>
        <v/>
      </c>
      <c r="Q3980" s="418" t="n"/>
      <c r="R3980" s="418" t="inlineStr">
        <is>
          <t>INV20221185404</t>
        </is>
      </c>
      <c r="S3980" s="418" t="inlineStr"/>
      <c r="T3980" s="418">
        <f>R3980=S3980</f>
        <v/>
      </c>
      <c r="U3980" s="418">
        <f>AND(MONTH(F3980)=MONTH(Y3980), YEAR(F3980)=YEAR(Y3980))</f>
        <v/>
      </c>
      <c r="V3980" s="418">
        <f>AND(AC3980&lt;&gt;"", 'Company information'!D$4&lt;&gt;"", RIGHT(SUBSTITUTE(AC3980,"-",""),9)=RIGHT(SUBSTITUTE('Company information'!D$4,"-",""),9))</f>
        <v/>
      </c>
      <c r="W3980" s="418">
        <f>AI3980-I3980</f>
        <v/>
      </c>
      <c r="X3980" s="455" t="n"/>
      <c r="Y3980" s="417" t="n"/>
      <c r="Z3980" s="418" t="n"/>
      <c r="AA3980" s="418" t="n"/>
      <c r="AB3980" s="418" t="n"/>
      <c r="AC3980" s="418" t="n"/>
      <c r="AD3980" s="418" t="n"/>
      <c r="AE3980" s="455" t="n"/>
      <c r="AF3980" s="455" t="n"/>
      <c r="AG3980" s="455" t="n"/>
      <c r="AH3980" s="455" t="n"/>
      <c r="AI3980" s="455" t="n"/>
      <c r="AJ3980" s="455" t="n"/>
      <c r="AK3980" s="455" t="n"/>
      <c r="AL3980" s="455" t="n"/>
      <c r="AM3980" s="455" t="n"/>
      <c r="AN3980" s="455" t="n"/>
      <c r="AO3980" s="455" t="n"/>
      <c r="AP3980" s="455" t="n"/>
      <c r="AQ3980" s="455" t="n"/>
      <c r="AR3980" s="418" t="n"/>
      <c r="AS3980" s="418" t="n"/>
      <c r="AT3980" s="418" t="n"/>
    </row>
    <row r="3981">
      <c r="A3981" s="417" t="n">
        <v>3972</v>
      </c>
      <c r="B3981" s="418" t="inlineStr">
        <is>
          <t>Clearance &amp; Trucking Fee</t>
        </is>
      </c>
      <c r="C3981" s="418" t="inlineStr">
        <is>
          <t>56ប៊ី-លីង សឹបផ្លាយ ឆេន មេនេចម៉ិន ឯ.ក</t>
        </is>
      </c>
      <c r="D3981" s="418" t="inlineStr">
        <is>
          <t>K004-902004795</t>
        </is>
      </c>
      <c r="E3981" s="418" t="inlineStr">
        <is>
          <t>TI2022-0895</t>
        </is>
      </c>
      <c r="F3981" s="419" t="n">
        <v>44889</v>
      </c>
      <c r="G3981" s="420" t="n">
        <v>274978</v>
      </c>
      <c r="H3981" s="418" t="n"/>
      <c r="I3981" s="455" t="n">
        <v>274978</v>
      </c>
      <c r="J3981" s="418">
        <f>IF(L3981&lt;&gt;"",L3981,K3981)</f>
        <v/>
      </c>
      <c r="K3981" s="418">
        <f>IF(AND(T3981=TRUE, U3981=TRUE, V3981=TRUE), IF(W3981&lt;-0.05, "អនុញ្ញាត (អ្នកផ្គត់ផ្គង់ប្រកាសខ្វះ)", "បានប្រកាស (អនុញ្ញាត)"), IF(AND(T3981=FALSE, U3981=FALSE, V3981=FALSE), "ព្យួរទុក (មិនមានទិន្នន័យ)", "ប្រកាសខុស (ព្យួរទុក)"))</f>
        <v/>
      </c>
      <c r="L3981" s="418" t="inlineStr"/>
      <c r="M3981" s="418" t="inlineStr"/>
      <c r="N3981" s="455" t="n"/>
      <c r="O3981" s="455">
        <f>IF(W3981&lt;0,AI3981,I3981)</f>
        <v/>
      </c>
      <c r="P3981" s="455">
        <f>I3981-O3981</f>
        <v/>
      </c>
      <c r="Q3981" s="418" t="n"/>
      <c r="R3981" s="418" t="inlineStr">
        <is>
          <t>TI2022-0895</t>
        </is>
      </c>
      <c r="S3981" s="418" t="inlineStr"/>
      <c r="T3981" s="418">
        <f>R3981=S3981</f>
        <v/>
      </c>
      <c r="U3981" s="418">
        <f>AND(MONTH(F3981)=MONTH(Y3981), YEAR(F3981)=YEAR(Y3981))</f>
        <v/>
      </c>
      <c r="V3981" s="418">
        <f>AND(AC3981&lt;&gt;"", 'Company information'!D$4&lt;&gt;"", RIGHT(SUBSTITUTE(AC3981,"-",""),9)=RIGHT(SUBSTITUTE('Company information'!D$4,"-",""),9))</f>
        <v/>
      </c>
      <c r="W3981" s="418">
        <f>AI3981-I3981</f>
        <v/>
      </c>
      <c r="X3981" s="455" t="n"/>
      <c r="Y3981" s="417" t="n"/>
      <c r="Z3981" s="418" t="n"/>
      <c r="AA3981" s="418" t="n"/>
      <c r="AB3981" s="418" t="n"/>
      <c r="AC3981" s="418" t="n"/>
      <c r="AD3981" s="418" t="n"/>
      <c r="AE3981" s="455" t="n"/>
      <c r="AF3981" s="455" t="n"/>
      <c r="AG3981" s="455" t="n"/>
      <c r="AH3981" s="455" t="n"/>
      <c r="AI3981" s="455" t="n"/>
      <c r="AJ3981" s="455" t="n"/>
      <c r="AK3981" s="455" t="n"/>
      <c r="AL3981" s="455" t="n"/>
      <c r="AM3981" s="455" t="n"/>
      <c r="AN3981" s="455" t="n"/>
      <c r="AO3981" s="455" t="n"/>
      <c r="AP3981" s="455" t="n"/>
      <c r="AQ3981" s="455" t="n"/>
      <c r="AR3981" s="418" t="n"/>
      <c r="AS3981" s="418" t="n"/>
      <c r="AT3981" s="418" t="n"/>
    </row>
    <row r="3982">
      <c r="A3982" s="417" t="n">
        <v>3973</v>
      </c>
      <c r="B3982" s="418" t="inlineStr">
        <is>
          <t>LIFT-OFF Charges and Gate Fee Charge</t>
        </is>
      </c>
      <c r="C3982" s="418" t="inlineStr">
        <is>
          <t>កំពង់ផែស្វយ័តភ្នំពេញ "ក.ស.ភ"</t>
        </is>
      </c>
      <c r="D3982" s="418" t="inlineStr">
        <is>
          <t>L001-100044999</t>
        </is>
      </c>
      <c r="E3982" s="418" t="inlineStr">
        <is>
          <t>INV20221185405</t>
        </is>
      </c>
      <c r="F3982" s="419" t="n">
        <v>44895</v>
      </c>
      <c r="G3982" s="420" t="n">
        <v>59357</v>
      </c>
      <c r="H3982" s="418" t="n"/>
      <c r="I3982" s="455" t="n">
        <v>59357</v>
      </c>
      <c r="J3982" s="418">
        <f>IF(L3982&lt;&gt;"",L3982,K3982)</f>
        <v/>
      </c>
      <c r="K3982" s="418">
        <f>IF(AND(T3982=TRUE, U3982=TRUE, V3982=TRUE), IF(W3982&lt;-0.05, "អនុញ្ញាត (អ្នកផ្គត់ផ្គង់ប្រកាសខ្វះ)", "បានប្រកាស (អនុញ្ញាត)"), IF(AND(T3982=FALSE, U3982=FALSE, V3982=FALSE), "ព្យួរទុក (មិនមានទិន្នន័យ)", "ប្រកាសខុស (ព្យួរទុក)"))</f>
        <v/>
      </c>
      <c r="L3982" s="418" t="inlineStr"/>
      <c r="M3982" s="418" t="inlineStr"/>
      <c r="N3982" s="455" t="n"/>
      <c r="O3982" s="455">
        <f>IF(W3982&lt;0,AI3982,I3982)</f>
        <v/>
      </c>
      <c r="P3982" s="455">
        <f>I3982-O3982</f>
        <v/>
      </c>
      <c r="Q3982" s="418" t="n"/>
      <c r="R3982" s="418" t="inlineStr">
        <is>
          <t>INV20221185405</t>
        </is>
      </c>
      <c r="S3982" s="418" t="inlineStr"/>
      <c r="T3982" s="418">
        <f>R3982=S3982</f>
        <v/>
      </c>
      <c r="U3982" s="418">
        <f>AND(MONTH(F3982)=MONTH(Y3982), YEAR(F3982)=YEAR(Y3982))</f>
        <v/>
      </c>
      <c r="V3982" s="418">
        <f>AND(AC3982&lt;&gt;"", 'Company information'!D$4&lt;&gt;"", RIGHT(SUBSTITUTE(AC3982,"-",""),9)=RIGHT(SUBSTITUTE('Company information'!D$4,"-",""),9))</f>
        <v/>
      </c>
      <c r="W3982" s="418">
        <f>AI3982-I3982</f>
        <v/>
      </c>
      <c r="X3982" s="455" t="n"/>
      <c r="Y3982" s="417" t="n"/>
      <c r="Z3982" s="418" t="n"/>
      <c r="AA3982" s="418" t="n"/>
      <c r="AB3982" s="418" t="n"/>
      <c r="AC3982" s="418" t="n"/>
      <c r="AD3982" s="418" t="n"/>
      <c r="AE3982" s="455" t="n"/>
      <c r="AF3982" s="455" t="n"/>
      <c r="AG3982" s="455" t="n"/>
      <c r="AH3982" s="455" t="n"/>
      <c r="AI3982" s="455" t="n"/>
      <c r="AJ3982" s="455" t="n"/>
      <c r="AK3982" s="455" t="n"/>
      <c r="AL3982" s="455" t="n"/>
      <c r="AM3982" s="455" t="n"/>
      <c r="AN3982" s="455" t="n"/>
      <c r="AO3982" s="455" t="n"/>
      <c r="AP3982" s="455" t="n"/>
      <c r="AQ3982" s="455" t="n"/>
      <c r="AR3982" s="418" t="n"/>
      <c r="AS3982" s="418" t="n"/>
      <c r="AT3982" s="418" t="n"/>
    </row>
    <row r="3983">
      <c r="A3983" s="417" t="n">
        <v>3974</v>
      </c>
      <c r="B3983" s="418" t="inlineStr">
        <is>
          <t>Clearance &amp; Trucking Fee</t>
        </is>
      </c>
      <c r="C3983" s="418" t="inlineStr">
        <is>
          <t>56ប៊ី-លីង សឹបផ្លាយ ឆេន មេនេចម៉ិន ឯ.ក</t>
        </is>
      </c>
      <c r="D3983" s="418" t="inlineStr">
        <is>
          <t>K004-902004795</t>
        </is>
      </c>
      <c r="E3983" s="418" t="inlineStr">
        <is>
          <t>TI2022-0894</t>
        </is>
      </c>
      <c r="F3983" s="419" t="n">
        <v>44889</v>
      </c>
      <c r="G3983" s="420" t="n">
        <v>492065</v>
      </c>
      <c r="H3983" s="418" t="n"/>
      <c r="I3983" s="455" t="n">
        <v>492065</v>
      </c>
      <c r="J3983" s="418">
        <f>IF(L3983&lt;&gt;"",L3983,K3983)</f>
        <v/>
      </c>
      <c r="K3983" s="418">
        <f>IF(AND(T3983=TRUE, U3983=TRUE, V3983=TRUE), IF(W3983&lt;-0.05, "អនុញ្ញាត (អ្នកផ្គត់ផ្គង់ប្រកាសខ្វះ)", "បានប្រកាស (អនុញ្ញាត)"), IF(AND(T3983=FALSE, U3983=FALSE, V3983=FALSE), "ព្យួរទុក (មិនមានទិន្នន័យ)", "ប្រកាសខុស (ព្យួរទុក)"))</f>
        <v/>
      </c>
      <c r="L3983" s="418" t="inlineStr"/>
      <c r="M3983" s="418" t="inlineStr"/>
      <c r="N3983" s="455" t="n"/>
      <c r="O3983" s="455">
        <f>IF(W3983&lt;0,AI3983,I3983)</f>
        <v/>
      </c>
      <c r="P3983" s="455">
        <f>I3983-O3983</f>
        <v/>
      </c>
      <c r="Q3983" s="418" t="n"/>
      <c r="R3983" s="418" t="inlineStr">
        <is>
          <t>TI2022-0894</t>
        </is>
      </c>
      <c r="S3983" s="418" t="inlineStr"/>
      <c r="T3983" s="418">
        <f>R3983=S3983</f>
        <v/>
      </c>
      <c r="U3983" s="418">
        <f>AND(MONTH(F3983)=MONTH(Y3983), YEAR(F3983)=YEAR(Y3983))</f>
        <v/>
      </c>
      <c r="V3983" s="418">
        <f>AND(AC3983&lt;&gt;"", 'Company information'!D$4&lt;&gt;"", RIGHT(SUBSTITUTE(AC3983,"-",""),9)=RIGHT(SUBSTITUTE('Company information'!D$4,"-",""),9))</f>
        <v/>
      </c>
      <c r="W3983" s="418">
        <f>AI3983-I3983</f>
        <v/>
      </c>
      <c r="X3983" s="455" t="n"/>
      <c r="Y3983" s="417" t="n"/>
      <c r="Z3983" s="418" t="n"/>
      <c r="AA3983" s="418" t="n"/>
      <c r="AB3983" s="418" t="n"/>
      <c r="AC3983" s="418" t="n"/>
      <c r="AD3983" s="418" t="n"/>
      <c r="AE3983" s="455" t="n"/>
      <c r="AF3983" s="455" t="n"/>
      <c r="AG3983" s="455" t="n"/>
      <c r="AH3983" s="455" t="n"/>
      <c r="AI3983" s="455" t="n"/>
      <c r="AJ3983" s="455" t="n"/>
      <c r="AK3983" s="455" t="n"/>
      <c r="AL3983" s="455" t="n"/>
      <c r="AM3983" s="455" t="n"/>
      <c r="AN3983" s="455" t="n"/>
      <c r="AO3983" s="455" t="n"/>
      <c r="AP3983" s="455" t="n"/>
      <c r="AQ3983" s="455" t="n"/>
      <c r="AR3983" s="418" t="n"/>
      <c r="AS3983" s="418" t="n"/>
      <c r="AT3983" s="418" t="n"/>
    </row>
    <row r="3984">
      <c r="A3984" s="417" t="n">
        <v>3975</v>
      </c>
      <c r="B3984" s="418" t="inlineStr">
        <is>
          <t>LIFT-OFF Charges and Gate Fee Charge</t>
        </is>
      </c>
      <c r="C3984" s="418" t="inlineStr">
        <is>
          <t>កំពង់ផែស្វយ័តភ្នំពេញ "ក.ស.ភ"</t>
        </is>
      </c>
      <c r="D3984" s="418" t="inlineStr">
        <is>
          <t>L001-100044999</t>
        </is>
      </c>
      <c r="E3984" s="418" t="inlineStr">
        <is>
          <t>INV20221185402</t>
        </is>
      </c>
      <c r="F3984" s="419" t="n">
        <v>44895</v>
      </c>
      <c r="G3984" s="420" t="n">
        <v>29678</v>
      </c>
      <c r="H3984" s="418" t="n"/>
      <c r="I3984" s="455" t="n">
        <v>29678</v>
      </c>
      <c r="J3984" s="418">
        <f>IF(L3984&lt;&gt;"",L3984,K3984)</f>
        <v/>
      </c>
      <c r="K3984" s="418">
        <f>IF(AND(T3984=TRUE, U3984=TRUE, V3984=TRUE), IF(W3984&lt;-0.05, "អនុញ្ញាត (អ្នកផ្គត់ផ្គង់ប្រកាសខ្វះ)", "បានប្រកាស (អនុញ្ញាត)"), IF(AND(T3984=FALSE, U3984=FALSE, V3984=FALSE), "ព្យួរទុក (មិនមានទិន្នន័យ)", "ប្រកាសខុស (ព្យួរទុក)"))</f>
        <v/>
      </c>
      <c r="L3984" s="418" t="inlineStr"/>
      <c r="M3984" s="418" t="inlineStr"/>
      <c r="N3984" s="455" t="n"/>
      <c r="O3984" s="455">
        <f>IF(W3984&lt;0,AI3984,I3984)</f>
        <v/>
      </c>
      <c r="P3984" s="455">
        <f>I3984-O3984</f>
        <v/>
      </c>
      <c r="Q3984" s="418" t="n"/>
      <c r="R3984" s="418" t="inlineStr">
        <is>
          <t>INV20221185402</t>
        </is>
      </c>
      <c r="S3984" s="418" t="inlineStr"/>
      <c r="T3984" s="418">
        <f>R3984=S3984</f>
        <v/>
      </c>
      <c r="U3984" s="418">
        <f>AND(MONTH(F3984)=MONTH(Y3984), YEAR(F3984)=YEAR(Y3984))</f>
        <v/>
      </c>
      <c r="V3984" s="418">
        <f>AND(AC3984&lt;&gt;"", 'Company information'!D$4&lt;&gt;"", RIGHT(SUBSTITUTE(AC3984,"-",""),9)=RIGHT(SUBSTITUTE('Company information'!D$4,"-",""),9))</f>
        <v/>
      </c>
      <c r="W3984" s="418">
        <f>AI3984-I3984</f>
        <v/>
      </c>
      <c r="X3984" s="455" t="n"/>
      <c r="Y3984" s="417" t="n"/>
      <c r="Z3984" s="418" t="n"/>
      <c r="AA3984" s="418" t="n"/>
      <c r="AB3984" s="418" t="n"/>
      <c r="AC3984" s="418" t="n"/>
      <c r="AD3984" s="418" t="n"/>
      <c r="AE3984" s="455" t="n"/>
      <c r="AF3984" s="455" t="n"/>
      <c r="AG3984" s="455" t="n"/>
      <c r="AH3984" s="455" t="n"/>
      <c r="AI3984" s="455" t="n"/>
      <c r="AJ3984" s="455" t="n"/>
      <c r="AK3984" s="455" t="n"/>
      <c r="AL3984" s="455" t="n"/>
      <c r="AM3984" s="455" t="n"/>
      <c r="AN3984" s="455" t="n"/>
      <c r="AO3984" s="455" t="n"/>
      <c r="AP3984" s="455" t="n"/>
      <c r="AQ3984" s="455" t="n"/>
      <c r="AR3984" s="418" t="n"/>
      <c r="AS3984" s="418" t="n"/>
      <c r="AT3984" s="418" t="n"/>
    </row>
    <row r="3985">
      <c r="A3985" s="417" t="n">
        <v>3976</v>
      </c>
      <c r="B3985" s="418" t="inlineStr">
        <is>
          <t>Clearance &amp; Trucking Fee</t>
        </is>
      </c>
      <c r="C3985" s="418" t="inlineStr">
        <is>
          <t>56ប៊ី-លីង សឹបផ្លាយ ឆេន មេនេចម៉ិន ឯ.ក</t>
        </is>
      </c>
      <c r="D3985" s="418" t="inlineStr">
        <is>
          <t>K004-902004795</t>
        </is>
      </c>
      <c r="E3985" s="418" t="inlineStr">
        <is>
          <t>TI2022-0893</t>
        </is>
      </c>
      <c r="F3985" s="419" t="n">
        <v>44889</v>
      </c>
      <c r="G3985" s="420" t="n">
        <v>274978</v>
      </c>
      <c r="H3985" s="418" t="n"/>
      <c r="I3985" s="455" t="n">
        <v>274978</v>
      </c>
      <c r="J3985" s="418">
        <f>IF(L3985&lt;&gt;"",L3985,K3985)</f>
        <v/>
      </c>
      <c r="K3985" s="418">
        <f>IF(AND(T3985=TRUE, U3985=TRUE, V3985=TRUE), IF(W3985&lt;-0.05, "អនុញ្ញាត (អ្នកផ្គត់ផ្គង់ប្រកាសខ្វះ)", "បានប្រកាស (អនុញ្ញាត)"), IF(AND(T3985=FALSE, U3985=FALSE, V3985=FALSE), "ព្យួរទុក (មិនមានទិន្នន័យ)", "ប្រកាសខុស (ព្យួរទុក)"))</f>
        <v/>
      </c>
      <c r="L3985" s="418" t="inlineStr"/>
      <c r="M3985" s="418" t="inlineStr"/>
      <c r="N3985" s="455" t="n"/>
      <c r="O3985" s="455">
        <f>IF(W3985&lt;0,AI3985,I3985)</f>
        <v/>
      </c>
      <c r="P3985" s="455">
        <f>I3985-O3985</f>
        <v/>
      </c>
      <c r="Q3985" s="418" t="n"/>
      <c r="R3985" s="418" t="inlineStr">
        <is>
          <t>TI2022-0893</t>
        </is>
      </c>
      <c r="S3985" s="418" t="inlineStr"/>
      <c r="T3985" s="418">
        <f>R3985=S3985</f>
        <v/>
      </c>
      <c r="U3985" s="418">
        <f>AND(MONTH(F3985)=MONTH(Y3985), YEAR(F3985)=YEAR(Y3985))</f>
        <v/>
      </c>
      <c r="V3985" s="418">
        <f>AND(AC3985&lt;&gt;"", 'Company information'!D$4&lt;&gt;"", RIGHT(SUBSTITUTE(AC3985,"-",""),9)=RIGHT(SUBSTITUTE('Company information'!D$4,"-",""),9))</f>
        <v/>
      </c>
      <c r="W3985" s="418">
        <f>AI3985-I3985</f>
        <v/>
      </c>
      <c r="X3985" s="455" t="n"/>
      <c r="Y3985" s="417" t="n"/>
      <c r="Z3985" s="418" t="n"/>
      <c r="AA3985" s="418" t="n"/>
      <c r="AB3985" s="418" t="n"/>
      <c r="AC3985" s="418" t="n"/>
      <c r="AD3985" s="418" t="n"/>
      <c r="AE3985" s="455" t="n"/>
      <c r="AF3985" s="455" t="n"/>
      <c r="AG3985" s="455" t="n"/>
      <c r="AH3985" s="455" t="n"/>
      <c r="AI3985" s="455" t="n"/>
      <c r="AJ3985" s="455" t="n"/>
      <c r="AK3985" s="455" t="n"/>
      <c r="AL3985" s="455" t="n"/>
      <c r="AM3985" s="455" t="n"/>
      <c r="AN3985" s="455" t="n"/>
      <c r="AO3985" s="455" t="n"/>
      <c r="AP3985" s="455" t="n"/>
      <c r="AQ3985" s="455" t="n"/>
      <c r="AR3985" s="418" t="n"/>
      <c r="AS3985" s="418" t="n"/>
      <c r="AT3985" s="418" t="n"/>
    </row>
    <row r="3986">
      <c r="A3986" s="417" t="n">
        <v>3977</v>
      </c>
      <c r="B3986" s="418" t="inlineStr">
        <is>
          <t>Clearance &amp; Trucking Fee</t>
        </is>
      </c>
      <c r="C3986" s="418" t="inlineStr">
        <is>
          <t>56ប៊ី-លីង សឹបផ្លាយ ឆេន មេនេចម៉ិន ឯ.ក</t>
        </is>
      </c>
      <c r="D3986" s="418" t="inlineStr">
        <is>
          <t>K004-902004795</t>
        </is>
      </c>
      <c r="E3986" s="418" t="inlineStr">
        <is>
          <t>TI2022-0879</t>
        </is>
      </c>
      <c r="F3986" s="419" t="n">
        <v>44886</v>
      </c>
      <c r="G3986" s="420" t="n">
        <v>351645</v>
      </c>
      <c r="H3986" s="418" t="n"/>
      <c r="I3986" s="455" t="n">
        <v>351645</v>
      </c>
      <c r="J3986" s="418">
        <f>IF(L3986&lt;&gt;"",L3986,K3986)</f>
        <v/>
      </c>
      <c r="K3986" s="418">
        <f>IF(AND(T3986=TRUE, U3986=TRUE, V3986=TRUE), IF(W3986&lt;-0.05, "អនុញ្ញាត (អ្នកផ្គត់ផ្គង់ប្រកាសខ្វះ)", "បានប្រកាស (អនុញ្ញាត)"), IF(AND(T3986=FALSE, U3986=FALSE, V3986=FALSE), "ព្យួរទុក (មិនមានទិន្នន័យ)", "ប្រកាសខុស (ព្យួរទុក)"))</f>
        <v/>
      </c>
      <c r="L3986" s="418" t="inlineStr"/>
      <c r="M3986" s="418" t="inlineStr"/>
      <c r="N3986" s="455" t="n"/>
      <c r="O3986" s="455">
        <f>IF(W3986&lt;0,AI3986,I3986)</f>
        <v/>
      </c>
      <c r="P3986" s="455">
        <f>I3986-O3986</f>
        <v/>
      </c>
      <c r="Q3986" s="418" t="n"/>
      <c r="R3986" s="418" t="inlineStr">
        <is>
          <t>TI2022-0879</t>
        </is>
      </c>
      <c r="S3986" s="418" t="inlineStr"/>
      <c r="T3986" s="418">
        <f>R3986=S3986</f>
        <v/>
      </c>
      <c r="U3986" s="418">
        <f>AND(MONTH(F3986)=MONTH(Y3986), YEAR(F3986)=YEAR(Y3986))</f>
        <v/>
      </c>
      <c r="V3986" s="418">
        <f>AND(AC3986&lt;&gt;"", 'Company information'!D$4&lt;&gt;"", RIGHT(SUBSTITUTE(AC3986,"-",""),9)=RIGHT(SUBSTITUTE('Company information'!D$4,"-",""),9))</f>
        <v/>
      </c>
      <c r="W3986" s="418">
        <f>AI3986-I3986</f>
        <v/>
      </c>
      <c r="X3986" s="455" t="n"/>
      <c r="Y3986" s="417" t="n"/>
      <c r="Z3986" s="418" t="n"/>
      <c r="AA3986" s="418" t="n"/>
      <c r="AB3986" s="418" t="n"/>
      <c r="AC3986" s="418" t="n"/>
      <c r="AD3986" s="418" t="n"/>
      <c r="AE3986" s="455" t="n"/>
      <c r="AF3986" s="455" t="n"/>
      <c r="AG3986" s="455" t="n"/>
      <c r="AH3986" s="455" t="n"/>
      <c r="AI3986" s="455" t="n"/>
      <c r="AJ3986" s="455" t="n"/>
      <c r="AK3986" s="455" t="n"/>
      <c r="AL3986" s="455" t="n"/>
      <c r="AM3986" s="455" t="n"/>
      <c r="AN3986" s="455" t="n"/>
      <c r="AO3986" s="455" t="n"/>
      <c r="AP3986" s="455" t="n"/>
      <c r="AQ3986" s="455" t="n"/>
      <c r="AR3986" s="418" t="n"/>
      <c r="AS3986" s="418" t="n"/>
      <c r="AT3986" s="418" t="n"/>
    </row>
    <row r="3987">
      <c r="A3987" s="417" t="n">
        <v>3978</v>
      </c>
      <c r="B3987" s="418" t="inlineStr">
        <is>
          <t>Clearance &amp; Trucking Fee</t>
        </is>
      </c>
      <c r="C3987" s="418" t="inlineStr">
        <is>
          <t>56ប៊ី-លីង សឹបផ្លាយ ឆេន មេនេចម៉ិន ឯ.ក</t>
        </is>
      </c>
      <c r="D3987" s="418" t="inlineStr">
        <is>
          <t>K004-902004795</t>
        </is>
      </c>
      <c r="E3987" s="418" t="inlineStr">
        <is>
          <t>TI2022-0876</t>
        </is>
      </c>
      <c r="F3987" s="419" t="n">
        <v>44886</v>
      </c>
      <c r="G3987" s="420" t="n">
        <v>368193</v>
      </c>
      <c r="H3987" s="418" t="n"/>
      <c r="I3987" s="455" t="n">
        <v>368193</v>
      </c>
      <c r="J3987" s="418">
        <f>IF(L3987&lt;&gt;"",L3987,K3987)</f>
        <v/>
      </c>
      <c r="K3987" s="418">
        <f>IF(AND(T3987=TRUE, U3987=TRUE, V3987=TRUE), IF(W3987&lt;-0.05, "អនុញ្ញាត (អ្នកផ្គត់ផ្គង់ប្រកាសខ្វះ)", "បានប្រកាស (អនុញ្ញាត)"), IF(AND(T3987=FALSE, U3987=FALSE, V3987=FALSE), "ព្យួរទុក (មិនមានទិន្នន័យ)", "ប្រកាសខុស (ព្យួរទុក)"))</f>
        <v/>
      </c>
      <c r="L3987" s="418" t="inlineStr"/>
      <c r="M3987" s="418" t="inlineStr"/>
      <c r="N3987" s="455" t="n"/>
      <c r="O3987" s="455">
        <f>IF(W3987&lt;0,AI3987,I3987)</f>
        <v/>
      </c>
      <c r="P3987" s="455">
        <f>I3987-O3987</f>
        <v/>
      </c>
      <c r="Q3987" s="418" t="n"/>
      <c r="R3987" s="418" t="inlineStr">
        <is>
          <t>TI2022-0876</t>
        </is>
      </c>
      <c r="S3987" s="418" t="inlineStr"/>
      <c r="T3987" s="418">
        <f>R3987=S3987</f>
        <v/>
      </c>
      <c r="U3987" s="418">
        <f>AND(MONTH(F3987)=MONTH(Y3987), YEAR(F3987)=YEAR(Y3987))</f>
        <v/>
      </c>
      <c r="V3987" s="418">
        <f>AND(AC3987&lt;&gt;"", 'Company information'!D$4&lt;&gt;"", RIGHT(SUBSTITUTE(AC3987,"-",""),9)=RIGHT(SUBSTITUTE('Company information'!D$4,"-",""),9))</f>
        <v/>
      </c>
      <c r="W3987" s="418">
        <f>AI3987-I3987</f>
        <v/>
      </c>
      <c r="X3987" s="455" t="n"/>
      <c r="Y3987" s="417" t="n"/>
      <c r="Z3987" s="418" t="n"/>
      <c r="AA3987" s="418" t="n"/>
      <c r="AB3987" s="418" t="n"/>
      <c r="AC3987" s="418" t="n"/>
      <c r="AD3987" s="418" t="n"/>
      <c r="AE3987" s="455" t="n"/>
      <c r="AF3987" s="455" t="n"/>
      <c r="AG3987" s="455" t="n"/>
      <c r="AH3987" s="455" t="n"/>
      <c r="AI3987" s="455" t="n"/>
      <c r="AJ3987" s="455" t="n"/>
      <c r="AK3987" s="455" t="n"/>
      <c r="AL3987" s="455" t="n"/>
      <c r="AM3987" s="455" t="n"/>
      <c r="AN3987" s="455" t="n"/>
      <c r="AO3987" s="455" t="n"/>
      <c r="AP3987" s="455" t="n"/>
      <c r="AQ3987" s="455" t="n"/>
      <c r="AR3987" s="418" t="n"/>
      <c r="AS3987" s="418" t="n"/>
      <c r="AT3987" s="418" t="n"/>
    </row>
    <row r="3988">
      <c r="A3988" s="417" t="n">
        <v>3979</v>
      </c>
      <c r="B3988" s="418" t="inlineStr">
        <is>
          <t>Clearance &amp; Trucking Fee</t>
        </is>
      </c>
      <c r="C3988" s="418" t="inlineStr">
        <is>
          <t>56ប៊ី-លីង សឹបផ្លាយ ឆេន មេនេចម៉ិន ឯ.ក</t>
        </is>
      </c>
      <c r="D3988" s="418" t="inlineStr">
        <is>
          <t>K004-902004795</t>
        </is>
      </c>
      <c r="E3988" s="418" t="inlineStr">
        <is>
          <t>TI2022-0875</t>
        </is>
      </c>
      <c r="F3988" s="419" t="n">
        <v>44886</v>
      </c>
      <c r="G3988" s="420" t="n">
        <v>368193</v>
      </c>
      <c r="H3988" s="418" t="n"/>
      <c r="I3988" s="455" t="n">
        <v>368193</v>
      </c>
      <c r="J3988" s="418">
        <f>IF(L3988&lt;&gt;"",L3988,K3988)</f>
        <v/>
      </c>
      <c r="K3988" s="418">
        <f>IF(AND(T3988=TRUE, U3988=TRUE, V3988=TRUE), IF(W3988&lt;-0.05, "អនុញ្ញាត (អ្នកផ្គត់ផ្គង់ប្រកាសខ្វះ)", "បានប្រកាស (អនុញ្ញាត)"), IF(AND(T3988=FALSE, U3988=FALSE, V3988=FALSE), "ព្យួរទុក (មិនមានទិន្នន័យ)", "ប្រកាសខុស (ព្យួរទុក)"))</f>
        <v/>
      </c>
      <c r="L3988" s="418" t="inlineStr"/>
      <c r="M3988" s="418" t="inlineStr"/>
      <c r="N3988" s="455" t="n"/>
      <c r="O3988" s="455">
        <f>IF(W3988&lt;0,AI3988,I3988)</f>
        <v/>
      </c>
      <c r="P3988" s="455">
        <f>I3988-O3988</f>
        <v/>
      </c>
      <c r="Q3988" s="418" t="n"/>
      <c r="R3988" s="418" t="inlineStr">
        <is>
          <t>TI2022-0875</t>
        </is>
      </c>
      <c r="S3988" s="418" t="inlineStr"/>
      <c r="T3988" s="418">
        <f>R3988=S3988</f>
        <v/>
      </c>
      <c r="U3988" s="418">
        <f>AND(MONTH(F3988)=MONTH(Y3988), YEAR(F3988)=YEAR(Y3988))</f>
        <v/>
      </c>
      <c r="V3988" s="418">
        <f>AND(AC3988&lt;&gt;"", 'Company information'!D$4&lt;&gt;"", RIGHT(SUBSTITUTE(AC3988,"-",""),9)=RIGHT(SUBSTITUTE('Company information'!D$4,"-",""),9))</f>
        <v/>
      </c>
      <c r="W3988" s="418">
        <f>AI3988-I3988</f>
        <v/>
      </c>
      <c r="X3988" s="455" t="n"/>
      <c r="Y3988" s="417" t="n"/>
      <c r="Z3988" s="418" t="n"/>
      <c r="AA3988" s="418" t="n"/>
      <c r="AB3988" s="418" t="n"/>
      <c r="AC3988" s="418" t="n"/>
      <c r="AD3988" s="418" t="n"/>
      <c r="AE3988" s="455" t="n"/>
      <c r="AF3988" s="455" t="n"/>
      <c r="AG3988" s="455" t="n"/>
      <c r="AH3988" s="455" t="n"/>
      <c r="AI3988" s="455" t="n"/>
      <c r="AJ3988" s="455" t="n"/>
      <c r="AK3988" s="455" t="n"/>
      <c r="AL3988" s="455" t="n"/>
      <c r="AM3988" s="455" t="n"/>
      <c r="AN3988" s="455" t="n"/>
      <c r="AO3988" s="455" t="n"/>
      <c r="AP3988" s="455" t="n"/>
      <c r="AQ3988" s="455" t="n"/>
      <c r="AR3988" s="418" t="n"/>
      <c r="AS3988" s="418" t="n"/>
      <c r="AT3988" s="418" t="n"/>
    </row>
    <row r="3989">
      <c r="A3989" s="417" t="n">
        <v>3980</v>
      </c>
      <c r="B3989" s="418" t="inlineStr">
        <is>
          <t>Clearance &amp; Trucking Fee</t>
        </is>
      </c>
      <c r="C3989" s="418" t="inlineStr">
        <is>
          <t>56ប៊ី-លីង សឹបផ្លាយ ឆេន មេនេចម៉ិន ឯ.ក</t>
        </is>
      </c>
      <c r="D3989" s="418" t="inlineStr">
        <is>
          <t>K004-902004795</t>
        </is>
      </c>
      <c r="E3989" s="418" t="inlineStr">
        <is>
          <t>TI2022-0873</t>
        </is>
      </c>
      <c r="F3989" s="419" t="n">
        <v>44886</v>
      </c>
      <c r="G3989" s="420" t="n">
        <v>351645</v>
      </c>
      <c r="H3989" s="418" t="n"/>
      <c r="I3989" s="455" t="n">
        <v>351645</v>
      </c>
      <c r="J3989" s="418">
        <f>IF(L3989&lt;&gt;"",L3989,K3989)</f>
        <v/>
      </c>
      <c r="K3989" s="418">
        <f>IF(AND(T3989=TRUE, U3989=TRUE, V3989=TRUE), IF(W3989&lt;-0.05, "អនុញ្ញាត (អ្នកផ្គត់ផ្គង់ប្រកាសខ្វះ)", "បានប្រកាស (អនុញ្ញាត)"), IF(AND(T3989=FALSE, U3989=FALSE, V3989=FALSE), "ព្យួរទុក (មិនមានទិន្នន័យ)", "ប្រកាសខុស (ព្យួរទុក)"))</f>
        <v/>
      </c>
      <c r="L3989" s="418" t="inlineStr"/>
      <c r="M3989" s="418" t="inlineStr"/>
      <c r="N3989" s="455" t="n"/>
      <c r="O3989" s="455">
        <f>IF(W3989&lt;0,AI3989,I3989)</f>
        <v/>
      </c>
      <c r="P3989" s="455">
        <f>I3989-O3989</f>
        <v/>
      </c>
      <c r="Q3989" s="418" t="n"/>
      <c r="R3989" s="418" t="inlineStr">
        <is>
          <t>TI2022-0873</t>
        </is>
      </c>
      <c r="S3989" s="418" t="inlineStr"/>
      <c r="T3989" s="418">
        <f>R3989=S3989</f>
        <v/>
      </c>
      <c r="U3989" s="418">
        <f>AND(MONTH(F3989)=MONTH(Y3989), YEAR(F3989)=YEAR(Y3989))</f>
        <v/>
      </c>
      <c r="V3989" s="418">
        <f>AND(AC3989&lt;&gt;"", 'Company information'!D$4&lt;&gt;"", RIGHT(SUBSTITUTE(AC3989,"-",""),9)=RIGHT(SUBSTITUTE('Company information'!D$4,"-",""),9))</f>
        <v/>
      </c>
      <c r="W3989" s="418">
        <f>AI3989-I3989</f>
        <v/>
      </c>
      <c r="X3989" s="455" t="n"/>
      <c r="Y3989" s="417" t="n"/>
      <c r="Z3989" s="418" t="n"/>
      <c r="AA3989" s="418" t="n"/>
      <c r="AB3989" s="418" t="n"/>
      <c r="AC3989" s="418" t="n"/>
      <c r="AD3989" s="418" t="n"/>
      <c r="AE3989" s="455" t="n"/>
      <c r="AF3989" s="455" t="n"/>
      <c r="AG3989" s="455" t="n"/>
      <c r="AH3989" s="455" t="n"/>
      <c r="AI3989" s="455" t="n"/>
      <c r="AJ3989" s="455" t="n"/>
      <c r="AK3989" s="455" t="n"/>
      <c r="AL3989" s="455" t="n"/>
      <c r="AM3989" s="455" t="n"/>
      <c r="AN3989" s="455" t="n"/>
      <c r="AO3989" s="455" t="n"/>
      <c r="AP3989" s="455" t="n"/>
      <c r="AQ3989" s="455" t="n"/>
      <c r="AR3989" s="418" t="n"/>
      <c r="AS3989" s="418" t="n"/>
      <c r="AT3989" s="418" t="n"/>
    </row>
    <row r="3990">
      <c r="A3990" s="417" t="n">
        <v>3981</v>
      </c>
      <c r="B3990" s="418" t="inlineStr">
        <is>
          <t>Clearance &amp; Trucking Fee</t>
        </is>
      </c>
      <c r="C3990" s="418" t="inlineStr">
        <is>
          <t>56ប៊ី-លីង សឹបផ្លាយ ឆេន មេនេចម៉ិន ឯ.ក</t>
        </is>
      </c>
      <c r="D3990" s="418" t="inlineStr">
        <is>
          <t>K004-902004795</t>
        </is>
      </c>
      <c r="E3990" s="418" t="inlineStr">
        <is>
          <t>TI2022-0871</t>
        </is>
      </c>
      <c r="F3990" s="419" t="n">
        <v>44886</v>
      </c>
      <c r="G3990" s="420" t="n">
        <v>196508</v>
      </c>
      <c r="H3990" s="418" t="n"/>
      <c r="I3990" s="455" t="n">
        <v>196508</v>
      </c>
      <c r="J3990" s="418">
        <f>IF(L3990&lt;&gt;"",L3990,K3990)</f>
        <v/>
      </c>
      <c r="K3990" s="418">
        <f>IF(AND(T3990=TRUE, U3990=TRUE, V3990=TRUE), IF(W3990&lt;-0.05, "អនុញ្ញាត (អ្នកផ្គត់ផ្គង់ប្រកាសខ្វះ)", "បានប្រកាស (អនុញ្ញាត)"), IF(AND(T3990=FALSE, U3990=FALSE, V3990=FALSE), "ព្យួរទុក (មិនមានទិន្នន័យ)", "ប្រកាសខុស (ព្យួរទុក)"))</f>
        <v/>
      </c>
      <c r="L3990" s="418" t="inlineStr"/>
      <c r="M3990" s="418" t="inlineStr"/>
      <c r="N3990" s="455" t="n"/>
      <c r="O3990" s="455">
        <f>IF(W3990&lt;0,AI3990,I3990)</f>
        <v/>
      </c>
      <c r="P3990" s="455">
        <f>I3990-O3990</f>
        <v/>
      </c>
      <c r="Q3990" s="418" t="n"/>
      <c r="R3990" s="418" t="inlineStr">
        <is>
          <t>TI2022-0871</t>
        </is>
      </c>
      <c r="S3990" s="418" t="inlineStr"/>
      <c r="T3990" s="418">
        <f>R3990=S3990</f>
        <v/>
      </c>
      <c r="U3990" s="418">
        <f>AND(MONTH(F3990)=MONTH(Y3990), YEAR(F3990)=YEAR(Y3990))</f>
        <v/>
      </c>
      <c r="V3990" s="418">
        <f>AND(AC3990&lt;&gt;"", 'Company information'!D$4&lt;&gt;"", RIGHT(SUBSTITUTE(AC3990,"-",""),9)=RIGHT(SUBSTITUTE('Company information'!D$4,"-",""),9))</f>
        <v/>
      </c>
      <c r="W3990" s="418">
        <f>AI3990-I3990</f>
        <v/>
      </c>
      <c r="X3990" s="455" t="n"/>
      <c r="Y3990" s="417" t="n"/>
      <c r="Z3990" s="418" t="n"/>
      <c r="AA3990" s="418" t="n"/>
      <c r="AB3990" s="418" t="n"/>
      <c r="AC3990" s="418" t="n"/>
      <c r="AD3990" s="418" t="n"/>
      <c r="AE3990" s="455" t="n"/>
      <c r="AF3990" s="455" t="n"/>
      <c r="AG3990" s="455" t="n"/>
      <c r="AH3990" s="455" t="n"/>
      <c r="AI3990" s="455" t="n"/>
      <c r="AJ3990" s="455" t="n"/>
      <c r="AK3990" s="455" t="n"/>
      <c r="AL3990" s="455" t="n"/>
      <c r="AM3990" s="455" t="n"/>
      <c r="AN3990" s="455" t="n"/>
      <c r="AO3990" s="455" t="n"/>
      <c r="AP3990" s="455" t="n"/>
      <c r="AQ3990" s="455" t="n"/>
      <c r="AR3990" s="418" t="n"/>
      <c r="AS3990" s="418" t="n"/>
      <c r="AT3990" s="418" t="n"/>
    </row>
    <row r="3991">
      <c r="A3991" s="417" t="n">
        <v>3982</v>
      </c>
      <c r="B3991" s="418" t="inlineStr">
        <is>
          <t>Clearance &amp; Trucking Fee</t>
        </is>
      </c>
      <c r="C3991" s="418" t="inlineStr">
        <is>
          <t>56ប៊ី-លីង សឹបផ្លាយ ឆេន មេនេចម៉ិន ឯ.ក</t>
        </is>
      </c>
      <c r="D3991" s="418" t="inlineStr">
        <is>
          <t>K004-902004795</t>
        </is>
      </c>
      <c r="E3991" s="418" t="inlineStr">
        <is>
          <t>TI2022-0869</t>
        </is>
      </c>
      <c r="F3991" s="419" t="n">
        <v>44886</v>
      </c>
      <c r="G3991" s="420" t="n">
        <v>213056</v>
      </c>
      <c r="H3991" s="418" t="n"/>
      <c r="I3991" s="455" t="n">
        <v>213056</v>
      </c>
      <c r="J3991" s="418">
        <f>IF(L3991&lt;&gt;"",L3991,K3991)</f>
        <v/>
      </c>
      <c r="K3991" s="418">
        <f>IF(AND(T3991=TRUE, U3991=TRUE, V3991=TRUE), IF(W3991&lt;-0.05, "អនុញ្ញាត (អ្នកផ្គត់ផ្គង់ប្រកាសខ្វះ)", "បានប្រកាស (អនុញ្ញាត)"), IF(AND(T3991=FALSE, U3991=FALSE, V3991=FALSE), "ព្យួរទុក (មិនមានទិន្នន័យ)", "ប្រកាសខុស (ព្យួរទុក)"))</f>
        <v/>
      </c>
      <c r="L3991" s="418" t="inlineStr"/>
      <c r="M3991" s="418" t="inlineStr"/>
      <c r="N3991" s="455" t="n"/>
      <c r="O3991" s="455">
        <f>IF(W3991&lt;0,AI3991,I3991)</f>
        <v/>
      </c>
      <c r="P3991" s="455">
        <f>I3991-O3991</f>
        <v/>
      </c>
      <c r="Q3991" s="418" t="n"/>
      <c r="R3991" s="418" t="inlineStr">
        <is>
          <t>TI2022-0869</t>
        </is>
      </c>
      <c r="S3991" s="418" t="inlineStr"/>
      <c r="T3991" s="418">
        <f>R3991=S3991</f>
        <v/>
      </c>
      <c r="U3991" s="418">
        <f>AND(MONTH(F3991)=MONTH(Y3991), YEAR(F3991)=YEAR(Y3991))</f>
        <v/>
      </c>
      <c r="V3991" s="418">
        <f>AND(AC3991&lt;&gt;"", 'Company information'!D$4&lt;&gt;"", RIGHT(SUBSTITUTE(AC3991,"-",""),9)=RIGHT(SUBSTITUTE('Company information'!D$4,"-",""),9))</f>
        <v/>
      </c>
      <c r="W3991" s="418">
        <f>AI3991-I3991</f>
        <v/>
      </c>
      <c r="X3991" s="455" t="n"/>
      <c r="Y3991" s="417" t="n"/>
      <c r="Z3991" s="418" t="n"/>
      <c r="AA3991" s="418" t="n"/>
      <c r="AB3991" s="418" t="n"/>
      <c r="AC3991" s="418" t="n"/>
      <c r="AD3991" s="418" t="n"/>
      <c r="AE3991" s="455" t="n"/>
      <c r="AF3991" s="455" t="n"/>
      <c r="AG3991" s="455" t="n"/>
      <c r="AH3991" s="455" t="n"/>
      <c r="AI3991" s="455" t="n"/>
      <c r="AJ3991" s="455" t="n"/>
      <c r="AK3991" s="455" t="n"/>
      <c r="AL3991" s="455" t="n"/>
      <c r="AM3991" s="455" t="n"/>
      <c r="AN3991" s="455" t="n"/>
      <c r="AO3991" s="455" t="n"/>
      <c r="AP3991" s="455" t="n"/>
      <c r="AQ3991" s="455" t="n"/>
      <c r="AR3991" s="418" t="n"/>
      <c r="AS3991" s="418" t="n"/>
      <c r="AT3991" s="418" t="n"/>
    </row>
    <row r="3992">
      <c r="A3992" s="417" t="n">
        <v>3983</v>
      </c>
      <c r="B3992" s="418" t="inlineStr">
        <is>
          <t>Clearance &amp; Trucking Fee</t>
        </is>
      </c>
      <c r="C3992" s="418" t="inlineStr">
        <is>
          <t>56ប៊ី-លីង សឹបផ្លាយ ឆេន មេនេចម៉ិន ឯ.ក</t>
        </is>
      </c>
      <c r="D3992" s="418" t="inlineStr">
        <is>
          <t>K004-902004795</t>
        </is>
      </c>
      <c r="E3992" s="418" t="inlineStr">
        <is>
          <t>TI2022-0868</t>
        </is>
      </c>
      <c r="F3992" s="419" t="n">
        <v>44886</v>
      </c>
      <c r="G3992" s="420" t="n">
        <v>196508</v>
      </c>
      <c r="H3992" s="418" t="n"/>
      <c r="I3992" s="455" t="n">
        <v>196508</v>
      </c>
      <c r="J3992" s="418">
        <f>IF(L3992&lt;&gt;"",L3992,K3992)</f>
        <v/>
      </c>
      <c r="K3992" s="418">
        <f>IF(AND(T3992=TRUE, U3992=TRUE, V3992=TRUE), IF(W3992&lt;-0.05, "អនុញ្ញាត (អ្នកផ្គត់ផ្គង់ប្រកាសខ្វះ)", "បានប្រកាស (អនុញ្ញាត)"), IF(AND(T3992=FALSE, U3992=FALSE, V3992=FALSE), "ព្យួរទុក (មិនមានទិន្នន័យ)", "ប្រកាសខុស (ព្យួរទុក)"))</f>
        <v/>
      </c>
      <c r="L3992" s="418" t="inlineStr"/>
      <c r="M3992" s="418" t="inlineStr"/>
      <c r="N3992" s="455" t="n"/>
      <c r="O3992" s="455">
        <f>IF(W3992&lt;0,AI3992,I3992)</f>
        <v/>
      </c>
      <c r="P3992" s="455">
        <f>I3992-O3992</f>
        <v/>
      </c>
      <c r="Q3992" s="418" t="n"/>
      <c r="R3992" s="418" t="inlineStr">
        <is>
          <t>TI2022-0868</t>
        </is>
      </c>
      <c r="S3992" s="418" t="inlineStr"/>
      <c r="T3992" s="418">
        <f>R3992=S3992</f>
        <v/>
      </c>
      <c r="U3992" s="418">
        <f>AND(MONTH(F3992)=MONTH(Y3992), YEAR(F3992)=YEAR(Y3992))</f>
        <v/>
      </c>
      <c r="V3992" s="418">
        <f>AND(AC3992&lt;&gt;"", 'Company information'!D$4&lt;&gt;"", RIGHT(SUBSTITUTE(AC3992,"-",""),9)=RIGHT(SUBSTITUTE('Company information'!D$4,"-",""),9))</f>
        <v/>
      </c>
      <c r="W3992" s="418">
        <f>AI3992-I3992</f>
        <v/>
      </c>
      <c r="X3992" s="455" t="n"/>
      <c r="Y3992" s="417" t="n"/>
      <c r="Z3992" s="418" t="n"/>
      <c r="AA3992" s="418" t="n"/>
      <c r="AB3992" s="418" t="n"/>
      <c r="AC3992" s="418" t="n"/>
      <c r="AD3992" s="418" t="n"/>
      <c r="AE3992" s="455" t="n"/>
      <c r="AF3992" s="455" t="n"/>
      <c r="AG3992" s="455" t="n"/>
      <c r="AH3992" s="455" t="n"/>
      <c r="AI3992" s="455" t="n"/>
      <c r="AJ3992" s="455" t="n"/>
      <c r="AK3992" s="455" t="n"/>
      <c r="AL3992" s="455" t="n"/>
      <c r="AM3992" s="455" t="n"/>
      <c r="AN3992" s="455" t="n"/>
      <c r="AO3992" s="455" t="n"/>
      <c r="AP3992" s="455" t="n"/>
      <c r="AQ3992" s="455" t="n"/>
      <c r="AR3992" s="418" t="n"/>
      <c r="AS3992" s="418" t="n"/>
      <c r="AT3992" s="418" t="n"/>
    </row>
    <row r="3993">
      <c r="A3993" s="417" t="n">
        <v>3984</v>
      </c>
      <c r="B3993" s="418" t="inlineStr">
        <is>
          <t>Clearance &amp; Trucking Fee</t>
        </is>
      </c>
      <c r="C3993" s="418" t="inlineStr">
        <is>
          <t>56ប៊ី-លីង សឹបផ្លាយ ឆេន មេនេចម៉ិន ឯ.ក</t>
        </is>
      </c>
      <c r="D3993" s="418" t="inlineStr">
        <is>
          <t>K004-902004795</t>
        </is>
      </c>
      <c r="E3993" s="418" t="inlineStr">
        <is>
          <t>TI2022-0867</t>
        </is>
      </c>
      <c r="F3993" s="419" t="n">
        <v>44886</v>
      </c>
      <c r="G3993" s="420" t="n">
        <v>213056</v>
      </c>
      <c r="H3993" s="418" t="n"/>
      <c r="I3993" s="455" t="n">
        <v>213056</v>
      </c>
      <c r="J3993" s="418">
        <f>IF(L3993&lt;&gt;"",L3993,K3993)</f>
        <v/>
      </c>
      <c r="K3993" s="418">
        <f>IF(AND(T3993=TRUE, U3993=TRUE, V3993=TRUE), IF(W3993&lt;-0.05, "អនុញ្ញាត (អ្នកផ្គត់ផ្គង់ប្រកាសខ្វះ)", "បានប្រកាស (អនុញ្ញាត)"), IF(AND(T3993=FALSE, U3993=FALSE, V3993=FALSE), "ព្យួរទុក (មិនមានទិន្នន័យ)", "ប្រកាសខុស (ព្យួរទុក)"))</f>
        <v/>
      </c>
      <c r="L3993" s="418" t="inlineStr"/>
      <c r="M3993" s="418" t="inlineStr"/>
      <c r="N3993" s="455" t="n"/>
      <c r="O3993" s="455">
        <f>IF(W3993&lt;0,AI3993,I3993)</f>
        <v/>
      </c>
      <c r="P3993" s="455">
        <f>I3993-O3993</f>
        <v/>
      </c>
      <c r="Q3993" s="418" t="n"/>
      <c r="R3993" s="418" t="inlineStr">
        <is>
          <t>TI2022-0867</t>
        </is>
      </c>
      <c r="S3993" s="418" t="inlineStr"/>
      <c r="T3993" s="418">
        <f>R3993=S3993</f>
        <v/>
      </c>
      <c r="U3993" s="418">
        <f>AND(MONTH(F3993)=MONTH(Y3993), YEAR(F3993)=YEAR(Y3993))</f>
        <v/>
      </c>
      <c r="V3993" s="418">
        <f>AND(AC3993&lt;&gt;"", 'Company information'!D$4&lt;&gt;"", RIGHT(SUBSTITUTE(AC3993,"-",""),9)=RIGHT(SUBSTITUTE('Company information'!D$4,"-",""),9))</f>
        <v/>
      </c>
      <c r="W3993" s="418">
        <f>AI3993-I3993</f>
        <v/>
      </c>
      <c r="X3993" s="455" t="n"/>
      <c r="Y3993" s="417" t="n"/>
      <c r="Z3993" s="418" t="n"/>
      <c r="AA3993" s="418" t="n"/>
      <c r="AB3993" s="418" t="n"/>
      <c r="AC3993" s="418" t="n"/>
      <c r="AD3993" s="418" t="n"/>
      <c r="AE3993" s="455" t="n"/>
      <c r="AF3993" s="455" t="n"/>
      <c r="AG3993" s="455" t="n"/>
      <c r="AH3993" s="455" t="n"/>
      <c r="AI3993" s="455" t="n"/>
      <c r="AJ3993" s="455" t="n"/>
      <c r="AK3993" s="455" t="n"/>
      <c r="AL3993" s="455" t="n"/>
      <c r="AM3993" s="455" t="n"/>
      <c r="AN3993" s="455" t="n"/>
      <c r="AO3993" s="455" t="n"/>
      <c r="AP3993" s="455" t="n"/>
      <c r="AQ3993" s="455" t="n"/>
      <c r="AR3993" s="418" t="n"/>
      <c r="AS3993" s="418" t="n"/>
      <c r="AT3993" s="418" t="n"/>
    </row>
    <row r="3994">
      <c r="A3994" s="417" t="n">
        <v>3985</v>
      </c>
      <c r="B3994" s="418" t="inlineStr">
        <is>
          <t>Clearance &amp; Trucking Fee</t>
        </is>
      </c>
      <c r="C3994" s="418" t="inlineStr">
        <is>
          <t>56ប៊ី-លីង សឹបផ្លាយ ឆេន មេនេចម៉ិន ឯ.ក</t>
        </is>
      </c>
      <c r="D3994" s="418" t="inlineStr">
        <is>
          <t>K004-902004795</t>
        </is>
      </c>
      <c r="E3994" s="418" t="inlineStr">
        <is>
          <t>TI2022-0864</t>
        </is>
      </c>
      <c r="F3994" s="419" t="n">
        <v>44882</v>
      </c>
      <c r="G3994" s="420" t="n">
        <v>343620</v>
      </c>
      <c r="H3994" s="418" t="n"/>
      <c r="I3994" s="455" t="n">
        <v>343620</v>
      </c>
      <c r="J3994" s="418">
        <f>IF(L3994&lt;&gt;"",L3994,K3994)</f>
        <v/>
      </c>
      <c r="K3994" s="418">
        <f>IF(AND(T3994=TRUE, U3994=TRUE, V3994=TRUE), IF(W3994&lt;-0.05, "អនុញ្ញាត (អ្នកផ្គត់ផ្គង់ប្រកាសខ្វះ)", "បានប្រកាស (អនុញ្ញាត)"), IF(AND(T3994=FALSE, U3994=FALSE, V3994=FALSE), "ព្យួរទុក (មិនមានទិន្នន័យ)", "ប្រកាសខុស (ព្យួរទុក)"))</f>
        <v/>
      </c>
      <c r="L3994" s="418" t="inlineStr"/>
      <c r="M3994" s="418" t="inlineStr"/>
      <c r="N3994" s="455" t="n"/>
      <c r="O3994" s="455">
        <f>IF(W3994&lt;0,AI3994,I3994)</f>
        <v/>
      </c>
      <c r="P3994" s="455">
        <f>I3994-O3994</f>
        <v/>
      </c>
      <c r="Q3994" s="418" t="n"/>
      <c r="R3994" s="418" t="inlineStr">
        <is>
          <t>TI2022-0864</t>
        </is>
      </c>
      <c r="S3994" s="418" t="inlineStr"/>
      <c r="T3994" s="418">
        <f>R3994=S3994</f>
        <v/>
      </c>
      <c r="U3994" s="418">
        <f>AND(MONTH(F3994)=MONTH(Y3994), YEAR(F3994)=YEAR(Y3994))</f>
        <v/>
      </c>
      <c r="V3994" s="418">
        <f>AND(AC3994&lt;&gt;"", 'Company information'!D$4&lt;&gt;"", RIGHT(SUBSTITUTE(AC3994,"-",""),9)=RIGHT(SUBSTITUTE('Company information'!D$4,"-",""),9))</f>
        <v/>
      </c>
      <c r="W3994" s="418">
        <f>AI3994-I3994</f>
        <v/>
      </c>
      <c r="X3994" s="455" t="n"/>
      <c r="Y3994" s="417" t="n"/>
      <c r="Z3994" s="418" t="n"/>
      <c r="AA3994" s="418" t="n"/>
      <c r="AB3994" s="418" t="n"/>
      <c r="AC3994" s="418" t="n"/>
      <c r="AD3994" s="418" t="n"/>
      <c r="AE3994" s="455" t="n"/>
      <c r="AF3994" s="455" t="n"/>
      <c r="AG3994" s="455" t="n"/>
      <c r="AH3994" s="455" t="n"/>
      <c r="AI3994" s="455" t="n"/>
      <c r="AJ3994" s="455" t="n"/>
      <c r="AK3994" s="455" t="n"/>
      <c r="AL3994" s="455" t="n"/>
      <c r="AM3994" s="455" t="n"/>
      <c r="AN3994" s="455" t="n"/>
      <c r="AO3994" s="455" t="n"/>
      <c r="AP3994" s="455" t="n"/>
      <c r="AQ3994" s="455" t="n"/>
      <c r="AR3994" s="418" t="n"/>
      <c r="AS3994" s="418" t="n"/>
      <c r="AT3994" s="418" t="n"/>
    </row>
    <row r="3995">
      <c r="A3995" s="417" t="n">
        <v>3986</v>
      </c>
      <c r="B3995" s="418" t="inlineStr">
        <is>
          <t>Clearance &amp; Trucking Fee</t>
        </is>
      </c>
      <c r="C3995" s="418" t="inlineStr">
        <is>
          <t>56ប៊ី-លីង សឹបផ្លាយ ឆេន មេនេចម៉ិន ឯ.ក</t>
        </is>
      </c>
      <c r="D3995" s="418" t="inlineStr">
        <is>
          <t>K004-902004795</t>
        </is>
      </c>
      <c r="E3995" s="418" t="inlineStr">
        <is>
          <t>TI2022-0863</t>
        </is>
      </c>
      <c r="F3995" s="419" t="n">
        <v>44882</v>
      </c>
      <c r="G3995" s="420" t="n">
        <v>213210</v>
      </c>
      <c r="H3995" s="418" t="n"/>
      <c r="I3995" s="455" t="n">
        <v>213210</v>
      </c>
      <c r="J3995" s="418">
        <f>IF(L3995&lt;&gt;"",L3995,K3995)</f>
        <v/>
      </c>
      <c r="K3995" s="418">
        <f>IF(AND(T3995=TRUE, U3995=TRUE, V3995=TRUE), IF(W3995&lt;-0.05, "អនុញ្ញាត (អ្នកផ្គត់ផ្គង់ប្រកាសខ្វះ)", "បានប្រកាស (អនុញ្ញាត)"), IF(AND(T3995=FALSE, U3995=FALSE, V3995=FALSE), "ព្យួរទុក (មិនមានទិន្នន័យ)", "ប្រកាសខុស (ព្យួរទុក)"))</f>
        <v/>
      </c>
      <c r="L3995" s="418" t="inlineStr"/>
      <c r="M3995" s="418" t="inlineStr"/>
      <c r="N3995" s="455" t="n"/>
      <c r="O3995" s="455">
        <f>IF(W3995&lt;0,AI3995,I3995)</f>
        <v/>
      </c>
      <c r="P3995" s="455">
        <f>I3995-O3995</f>
        <v/>
      </c>
      <c r="Q3995" s="418" t="n"/>
      <c r="R3995" s="418" t="inlineStr">
        <is>
          <t>TI2022-0863</t>
        </is>
      </c>
      <c r="S3995" s="418" t="inlineStr"/>
      <c r="T3995" s="418">
        <f>R3995=S3995</f>
        <v/>
      </c>
      <c r="U3995" s="418">
        <f>AND(MONTH(F3995)=MONTH(Y3995), YEAR(F3995)=YEAR(Y3995))</f>
        <v/>
      </c>
      <c r="V3995" s="418">
        <f>AND(AC3995&lt;&gt;"", 'Company information'!D$4&lt;&gt;"", RIGHT(SUBSTITUTE(AC3995,"-",""),9)=RIGHT(SUBSTITUTE('Company information'!D$4,"-",""),9))</f>
        <v/>
      </c>
      <c r="W3995" s="418">
        <f>AI3995-I3995</f>
        <v/>
      </c>
      <c r="X3995" s="455" t="n"/>
      <c r="Y3995" s="417" t="n"/>
      <c r="Z3995" s="418" t="n"/>
      <c r="AA3995" s="418" t="n"/>
      <c r="AB3995" s="418" t="n"/>
      <c r="AC3995" s="418" t="n"/>
      <c r="AD3995" s="418" t="n"/>
      <c r="AE3995" s="455" t="n"/>
      <c r="AF3995" s="455" t="n"/>
      <c r="AG3995" s="455" t="n"/>
      <c r="AH3995" s="455" t="n"/>
      <c r="AI3995" s="455" t="n"/>
      <c r="AJ3995" s="455" t="n"/>
      <c r="AK3995" s="455" t="n"/>
      <c r="AL3995" s="455" t="n"/>
      <c r="AM3995" s="455" t="n"/>
      <c r="AN3995" s="455" t="n"/>
      <c r="AO3995" s="455" t="n"/>
      <c r="AP3995" s="455" t="n"/>
      <c r="AQ3995" s="455" t="n"/>
      <c r="AR3995" s="418" t="n"/>
      <c r="AS3995" s="418" t="n"/>
      <c r="AT3995" s="418" t="n"/>
    </row>
    <row r="3996">
      <c r="A3996" s="417" t="n">
        <v>3987</v>
      </c>
      <c r="B3996" s="418" t="inlineStr">
        <is>
          <t>Clearance &amp; Trucking Fee</t>
        </is>
      </c>
      <c r="C3996" s="418" t="inlineStr">
        <is>
          <t>56ប៊ី-លីង សឹបផ្លាយ ឆេន មេនេចម៉ិន ឯ.ក</t>
        </is>
      </c>
      <c r="D3996" s="418" t="inlineStr">
        <is>
          <t>K004-902004795</t>
        </is>
      </c>
      <c r="E3996" s="418" t="inlineStr">
        <is>
          <t>TI2022-0862</t>
        </is>
      </c>
      <c r="F3996" s="419" t="n">
        <v>44882</v>
      </c>
      <c r="G3996" s="420" t="n">
        <v>368460</v>
      </c>
      <c r="H3996" s="418" t="n"/>
      <c r="I3996" s="455" t="n">
        <v>368460</v>
      </c>
      <c r="J3996" s="418">
        <f>IF(L3996&lt;&gt;"",L3996,K3996)</f>
        <v/>
      </c>
      <c r="K3996" s="418">
        <f>IF(AND(T3996=TRUE, U3996=TRUE, V3996=TRUE), IF(W3996&lt;-0.05, "អនុញ្ញាត (អ្នកផ្គត់ផ្គង់ប្រកាសខ្វះ)", "បានប្រកាស (អនុញ្ញាត)"), IF(AND(T3996=FALSE, U3996=FALSE, V3996=FALSE), "ព្យួរទុក (មិនមានទិន្នន័យ)", "ប្រកាសខុស (ព្យួរទុក)"))</f>
        <v/>
      </c>
      <c r="L3996" s="418" t="inlineStr"/>
      <c r="M3996" s="418" t="inlineStr"/>
      <c r="N3996" s="455" t="n"/>
      <c r="O3996" s="455">
        <f>IF(W3996&lt;0,AI3996,I3996)</f>
        <v/>
      </c>
      <c r="P3996" s="455">
        <f>I3996-O3996</f>
        <v/>
      </c>
      <c r="Q3996" s="418" t="n"/>
      <c r="R3996" s="418" t="inlineStr">
        <is>
          <t>TI2022-0862</t>
        </is>
      </c>
      <c r="S3996" s="418" t="inlineStr"/>
      <c r="T3996" s="418">
        <f>R3996=S3996</f>
        <v/>
      </c>
      <c r="U3996" s="418">
        <f>AND(MONTH(F3996)=MONTH(Y3996), YEAR(F3996)=YEAR(Y3996))</f>
        <v/>
      </c>
      <c r="V3996" s="418">
        <f>AND(AC3996&lt;&gt;"", 'Company information'!D$4&lt;&gt;"", RIGHT(SUBSTITUTE(AC3996,"-",""),9)=RIGHT(SUBSTITUTE('Company information'!D$4,"-",""),9))</f>
        <v/>
      </c>
      <c r="W3996" s="418">
        <f>AI3996-I3996</f>
        <v/>
      </c>
      <c r="X3996" s="455" t="n"/>
      <c r="Y3996" s="417" t="n"/>
      <c r="Z3996" s="418" t="n"/>
      <c r="AA3996" s="418" t="n"/>
      <c r="AB3996" s="418" t="n"/>
      <c r="AC3996" s="418" t="n"/>
      <c r="AD3996" s="418" t="n"/>
      <c r="AE3996" s="455" t="n"/>
      <c r="AF3996" s="455" t="n"/>
      <c r="AG3996" s="455" t="n"/>
      <c r="AH3996" s="455" t="n"/>
      <c r="AI3996" s="455" t="n"/>
      <c r="AJ3996" s="455" t="n"/>
      <c r="AK3996" s="455" t="n"/>
      <c r="AL3996" s="455" t="n"/>
      <c r="AM3996" s="455" t="n"/>
      <c r="AN3996" s="455" t="n"/>
      <c r="AO3996" s="455" t="n"/>
      <c r="AP3996" s="455" t="n"/>
      <c r="AQ3996" s="455" t="n"/>
      <c r="AR3996" s="418" t="n"/>
      <c r="AS3996" s="418" t="n"/>
      <c r="AT3996" s="418" t="n"/>
    </row>
    <row r="3997">
      <c r="A3997" s="417" t="n">
        <v>3988</v>
      </c>
      <c r="B3997" s="418" t="inlineStr">
        <is>
          <t>Clearance &amp; Trucking Fee</t>
        </is>
      </c>
      <c r="C3997" s="418" t="inlineStr">
        <is>
          <t>56ប៊ី-លីង សឹបផ្លាយ ឆេន មេនេចម៉ិន ឯ.ក</t>
        </is>
      </c>
      <c r="D3997" s="418" t="inlineStr">
        <is>
          <t>K004-902004795</t>
        </is>
      </c>
      <c r="E3997" s="418" t="inlineStr">
        <is>
          <t>TI2022-0861</t>
        </is>
      </c>
      <c r="F3997" s="419" t="n">
        <v>44882</v>
      </c>
      <c r="G3997" s="420" t="n">
        <v>188370</v>
      </c>
      <c r="H3997" s="418" t="n"/>
      <c r="I3997" s="455" t="n">
        <v>188370</v>
      </c>
      <c r="J3997" s="418">
        <f>IF(L3997&lt;&gt;"",L3997,K3997)</f>
        <v/>
      </c>
      <c r="K3997" s="418">
        <f>IF(AND(T3997=TRUE, U3997=TRUE, V3997=TRUE), IF(W3997&lt;-0.05, "អនុញ្ញាត (អ្នកផ្គត់ផ្គង់ប្រកាសខ្វះ)", "បានប្រកាស (អនុញ្ញាត)"), IF(AND(T3997=FALSE, U3997=FALSE, V3997=FALSE), "ព្យួរទុក (មិនមានទិន្នន័យ)", "ប្រកាសខុស (ព្យួរទុក)"))</f>
        <v/>
      </c>
      <c r="L3997" s="418" t="inlineStr"/>
      <c r="M3997" s="418" t="inlineStr"/>
      <c r="N3997" s="455" t="n"/>
      <c r="O3997" s="455">
        <f>IF(W3997&lt;0,AI3997,I3997)</f>
        <v/>
      </c>
      <c r="P3997" s="455">
        <f>I3997-O3997</f>
        <v/>
      </c>
      <c r="Q3997" s="418" t="n"/>
      <c r="R3997" s="418" t="inlineStr">
        <is>
          <t>TI2022-0861</t>
        </is>
      </c>
      <c r="S3997" s="418" t="inlineStr"/>
      <c r="T3997" s="418">
        <f>R3997=S3997</f>
        <v/>
      </c>
      <c r="U3997" s="418">
        <f>AND(MONTH(F3997)=MONTH(Y3997), YEAR(F3997)=YEAR(Y3997))</f>
        <v/>
      </c>
      <c r="V3997" s="418">
        <f>AND(AC3997&lt;&gt;"", 'Company information'!D$4&lt;&gt;"", RIGHT(SUBSTITUTE(AC3997,"-",""),9)=RIGHT(SUBSTITUTE('Company information'!D$4,"-",""),9))</f>
        <v/>
      </c>
      <c r="W3997" s="418">
        <f>AI3997-I3997</f>
        <v/>
      </c>
      <c r="X3997" s="455" t="n"/>
      <c r="Y3997" s="417" t="n"/>
      <c r="Z3997" s="418" t="n"/>
      <c r="AA3997" s="418" t="n"/>
      <c r="AB3997" s="418" t="n"/>
      <c r="AC3997" s="418" t="n"/>
      <c r="AD3997" s="418" t="n"/>
      <c r="AE3997" s="455" t="n"/>
      <c r="AF3997" s="455" t="n"/>
      <c r="AG3997" s="455" t="n"/>
      <c r="AH3997" s="455" t="n"/>
      <c r="AI3997" s="455" t="n"/>
      <c r="AJ3997" s="455" t="n"/>
      <c r="AK3997" s="455" t="n"/>
      <c r="AL3997" s="455" t="n"/>
      <c r="AM3997" s="455" t="n"/>
      <c r="AN3997" s="455" t="n"/>
      <c r="AO3997" s="455" t="n"/>
      <c r="AP3997" s="455" t="n"/>
      <c r="AQ3997" s="455" t="n"/>
      <c r="AR3997" s="418" t="n"/>
      <c r="AS3997" s="418" t="n"/>
      <c r="AT3997" s="418" t="n"/>
    </row>
    <row r="3998">
      <c r="A3998" s="417" t="n">
        <v>3989</v>
      </c>
      <c r="B3998" s="418" t="inlineStr">
        <is>
          <t>Clearance &amp; Trucking Fee</t>
        </is>
      </c>
      <c r="C3998" s="418" t="inlineStr">
        <is>
          <t>56ប៊ី-លីង សឹបផ្លាយ ឆេន មេនេចម៉ិន ឯ.ក</t>
        </is>
      </c>
      <c r="D3998" s="418" t="inlineStr">
        <is>
          <t>K004-902004795</t>
        </is>
      </c>
      <c r="E3998" s="418" t="inlineStr">
        <is>
          <t>TI2022-0835</t>
        </is>
      </c>
      <c r="F3998" s="419" t="n">
        <v>44631</v>
      </c>
      <c r="G3998" s="420" t="n">
        <v>343786</v>
      </c>
      <c r="H3998" s="418" t="n"/>
      <c r="I3998" s="455" t="n">
        <v>343786</v>
      </c>
      <c r="J3998" s="418">
        <f>IF(L3998&lt;&gt;"",L3998,K3998)</f>
        <v/>
      </c>
      <c r="K3998" s="418">
        <f>IF(AND(T3998=TRUE, U3998=TRUE, V3998=TRUE), IF(W3998&lt;-0.05, "អនុញ្ញាត (អ្នកផ្គត់ផ្គង់ប្រកាសខ្វះ)", "បានប្រកាស (អនុញ្ញាត)"), IF(AND(T3998=FALSE, U3998=FALSE, V3998=FALSE), "ព្យួរទុក (មិនមានទិន្នន័យ)", "ប្រកាសខុស (ព្យួរទុក)"))</f>
        <v/>
      </c>
      <c r="L3998" s="418" t="inlineStr"/>
      <c r="M3998" s="418" t="inlineStr"/>
      <c r="N3998" s="455" t="n"/>
      <c r="O3998" s="455">
        <f>IF(W3998&lt;0,AI3998,I3998)</f>
        <v/>
      </c>
      <c r="P3998" s="455">
        <f>I3998-O3998</f>
        <v/>
      </c>
      <c r="Q3998" s="418" t="n"/>
      <c r="R3998" s="418" t="inlineStr">
        <is>
          <t>TI2022-0835</t>
        </is>
      </c>
      <c r="S3998" s="418" t="inlineStr"/>
      <c r="T3998" s="418">
        <f>R3998=S3998</f>
        <v/>
      </c>
      <c r="U3998" s="418">
        <f>AND(MONTH(F3998)=MONTH(Y3998), YEAR(F3998)=YEAR(Y3998))</f>
        <v/>
      </c>
      <c r="V3998" s="418">
        <f>AND(AC3998&lt;&gt;"", 'Company information'!D$4&lt;&gt;"", RIGHT(SUBSTITUTE(AC3998,"-",""),9)=RIGHT(SUBSTITUTE('Company information'!D$4,"-",""),9))</f>
        <v/>
      </c>
      <c r="W3998" s="418">
        <f>AI3998-I3998</f>
        <v/>
      </c>
      <c r="X3998" s="455" t="n"/>
      <c r="Y3998" s="417" t="n"/>
      <c r="Z3998" s="418" t="n"/>
      <c r="AA3998" s="418" t="n"/>
      <c r="AB3998" s="418" t="n"/>
      <c r="AC3998" s="418" t="n"/>
      <c r="AD3998" s="418" t="n"/>
      <c r="AE3998" s="455" t="n"/>
      <c r="AF3998" s="455" t="n"/>
      <c r="AG3998" s="455" t="n"/>
      <c r="AH3998" s="455" t="n"/>
      <c r="AI3998" s="455" t="n"/>
      <c r="AJ3998" s="455" t="n"/>
      <c r="AK3998" s="455" t="n"/>
      <c r="AL3998" s="455" t="n"/>
      <c r="AM3998" s="455" t="n"/>
      <c r="AN3998" s="455" t="n"/>
      <c r="AO3998" s="455" t="n"/>
      <c r="AP3998" s="455" t="n"/>
      <c r="AQ3998" s="455" t="n"/>
      <c r="AR3998" s="418" t="n"/>
      <c r="AS3998" s="418" t="n"/>
      <c r="AT3998" s="418" t="n"/>
    </row>
    <row r="3999">
      <c r="A3999" s="417" t="n">
        <v>3990</v>
      </c>
      <c r="B3999" s="418" t="inlineStr">
        <is>
          <t>Clearance &amp; Trucking Fee</t>
        </is>
      </c>
      <c r="C3999" s="418" t="inlineStr">
        <is>
          <t>56ប៊ី-លីង សឹបផ្លាយ ឆេន មេនេចម៉ិន ឯ.ក</t>
        </is>
      </c>
      <c r="D3999" s="418" t="inlineStr">
        <is>
          <t>K004-902004795</t>
        </is>
      </c>
      <c r="E3999" s="418" t="inlineStr">
        <is>
          <t>TI2022-0834</t>
        </is>
      </c>
      <c r="F3999" s="419" t="n">
        <v>44631</v>
      </c>
      <c r="G3999" s="420" t="n">
        <v>343786</v>
      </c>
      <c r="H3999" s="418" t="n"/>
      <c r="I3999" s="455" t="n">
        <v>343786</v>
      </c>
      <c r="J3999" s="418">
        <f>IF(L3999&lt;&gt;"",L3999,K3999)</f>
        <v/>
      </c>
      <c r="K3999" s="418">
        <f>IF(AND(T3999=TRUE, U3999=TRUE, V3999=TRUE), IF(W3999&lt;-0.05, "អនុញ្ញាត (អ្នកផ្គត់ផ្គង់ប្រកាសខ្វះ)", "បានប្រកាស (អនុញ្ញាត)"), IF(AND(T3999=FALSE, U3999=FALSE, V3999=FALSE), "ព្យួរទុក (មិនមានទិន្នន័យ)", "ប្រកាសខុស (ព្យួរទុក)"))</f>
        <v/>
      </c>
      <c r="L3999" s="418" t="inlineStr"/>
      <c r="M3999" s="418" t="inlineStr"/>
      <c r="N3999" s="455" t="n"/>
      <c r="O3999" s="455">
        <f>IF(W3999&lt;0,AI3999,I3999)</f>
        <v/>
      </c>
      <c r="P3999" s="455">
        <f>I3999-O3999</f>
        <v/>
      </c>
      <c r="Q3999" s="418" t="n"/>
      <c r="R3999" s="418" t="inlineStr">
        <is>
          <t>TI2022-0834</t>
        </is>
      </c>
      <c r="S3999" s="418" t="inlineStr"/>
      <c r="T3999" s="418">
        <f>R3999=S3999</f>
        <v/>
      </c>
      <c r="U3999" s="418">
        <f>AND(MONTH(F3999)=MONTH(Y3999), YEAR(F3999)=YEAR(Y3999))</f>
        <v/>
      </c>
      <c r="V3999" s="418">
        <f>AND(AC3999&lt;&gt;"", 'Company information'!D$4&lt;&gt;"", RIGHT(SUBSTITUTE(AC3999,"-",""),9)=RIGHT(SUBSTITUTE('Company information'!D$4,"-",""),9))</f>
        <v/>
      </c>
      <c r="W3999" s="418">
        <f>AI3999-I3999</f>
        <v/>
      </c>
      <c r="X3999" s="455" t="n"/>
      <c r="Y3999" s="417" t="n"/>
      <c r="Z3999" s="418" t="n"/>
      <c r="AA3999" s="418" t="n"/>
      <c r="AB3999" s="418" t="n"/>
      <c r="AC3999" s="418" t="n"/>
      <c r="AD3999" s="418" t="n"/>
      <c r="AE3999" s="455" t="n"/>
      <c r="AF3999" s="455" t="n"/>
      <c r="AG3999" s="455" t="n"/>
      <c r="AH3999" s="455" t="n"/>
      <c r="AI3999" s="455" t="n"/>
      <c r="AJ3999" s="455" t="n"/>
      <c r="AK3999" s="455" t="n"/>
      <c r="AL3999" s="455" t="n"/>
      <c r="AM3999" s="455" t="n"/>
      <c r="AN3999" s="455" t="n"/>
      <c r="AO3999" s="455" t="n"/>
      <c r="AP3999" s="455" t="n"/>
      <c r="AQ3999" s="455" t="n"/>
      <c r="AR3999" s="418" t="n"/>
      <c r="AS3999" s="418" t="n"/>
      <c r="AT3999" s="418" t="n"/>
    </row>
    <row r="4000">
      <c r="A4000" s="417" t="n">
        <v>3991</v>
      </c>
      <c r="B4000" s="418" t="inlineStr">
        <is>
          <t>Clearance &amp; Trucking Fee</t>
        </is>
      </c>
      <c r="C4000" s="418" t="inlineStr">
        <is>
          <t>56ប៊ី-លីង សឹបផ្លាយ ឆេន មេនេចម៉ិន ឯ.ក</t>
        </is>
      </c>
      <c r="D4000" s="418" t="inlineStr">
        <is>
          <t>K004-902004795</t>
        </is>
      </c>
      <c r="E4000" s="418" t="inlineStr">
        <is>
          <t>TI2022-0833</t>
        </is>
      </c>
      <c r="F4000" s="419" t="n">
        <v>44603</v>
      </c>
      <c r="G4000" s="420" t="n">
        <v>368638</v>
      </c>
      <c r="H4000" s="418" t="n"/>
      <c r="I4000" s="455" t="n">
        <v>368638</v>
      </c>
      <c r="J4000" s="418">
        <f>IF(L4000&lt;&gt;"",L4000,K4000)</f>
        <v/>
      </c>
      <c r="K4000" s="418">
        <f>IF(AND(T4000=TRUE, U4000=TRUE, V4000=TRUE), IF(W4000&lt;-0.05, "អនុញ្ញាត (អ្នកផ្គត់ផ្គង់ប្រកាសខ្វះ)", "បានប្រកាស (អនុញ្ញាត)"), IF(AND(T4000=FALSE, U4000=FALSE, V4000=FALSE), "ព្យួរទុក (មិនមានទិន្នន័យ)", "ប្រកាសខុស (ព្យួរទុក)"))</f>
        <v/>
      </c>
      <c r="L4000" s="418" t="inlineStr"/>
      <c r="M4000" s="418" t="inlineStr"/>
      <c r="N4000" s="455" t="n"/>
      <c r="O4000" s="455">
        <f>IF(W4000&lt;0,AI4000,I4000)</f>
        <v/>
      </c>
      <c r="P4000" s="455">
        <f>I4000-O4000</f>
        <v/>
      </c>
      <c r="Q4000" s="418" t="n"/>
      <c r="R4000" s="418" t="inlineStr">
        <is>
          <t>TI2022-0833</t>
        </is>
      </c>
      <c r="S4000" s="418" t="inlineStr"/>
      <c r="T4000" s="418">
        <f>R4000=S4000</f>
        <v/>
      </c>
      <c r="U4000" s="418">
        <f>AND(MONTH(F4000)=MONTH(Y4000), YEAR(F4000)=YEAR(Y4000))</f>
        <v/>
      </c>
      <c r="V4000" s="418">
        <f>AND(AC4000&lt;&gt;"", 'Company information'!D$4&lt;&gt;"", RIGHT(SUBSTITUTE(AC4000,"-",""),9)=RIGHT(SUBSTITUTE('Company information'!D$4,"-",""),9))</f>
        <v/>
      </c>
      <c r="W4000" s="418">
        <f>AI4000-I4000</f>
        <v/>
      </c>
      <c r="X4000" s="455" t="n"/>
      <c r="Y4000" s="417" t="n"/>
      <c r="Z4000" s="418" t="n"/>
      <c r="AA4000" s="418" t="n"/>
      <c r="AB4000" s="418" t="n"/>
      <c r="AC4000" s="418" t="n"/>
      <c r="AD4000" s="418" t="n"/>
      <c r="AE4000" s="455" t="n"/>
      <c r="AF4000" s="455" t="n"/>
      <c r="AG4000" s="455" t="n"/>
      <c r="AH4000" s="455" t="n"/>
      <c r="AI4000" s="455" t="n"/>
      <c r="AJ4000" s="455" t="n"/>
      <c r="AK4000" s="455" t="n"/>
      <c r="AL4000" s="455" t="n"/>
      <c r="AM4000" s="455" t="n"/>
      <c r="AN4000" s="455" t="n"/>
      <c r="AO4000" s="455" t="n"/>
      <c r="AP4000" s="455" t="n"/>
      <c r="AQ4000" s="455" t="n"/>
      <c r="AR4000" s="418" t="n"/>
      <c r="AS4000" s="418" t="n"/>
      <c r="AT4000" s="418" t="n"/>
    </row>
    <row r="4001">
      <c r="A4001" s="417" t="n">
        <v>3992</v>
      </c>
      <c r="B4001" s="418" t="inlineStr">
        <is>
          <t>Clearance &amp; Trucking Fee</t>
        </is>
      </c>
      <c r="C4001" s="418" t="inlineStr">
        <is>
          <t>56ប៊ី-លីង សឹបផ្លាយ ឆេន មេនេចម៉ិន ឯ.ក</t>
        </is>
      </c>
      <c r="D4001" s="418" t="inlineStr">
        <is>
          <t>K004-902004795</t>
        </is>
      </c>
      <c r="E4001" s="418" t="inlineStr">
        <is>
          <t>TI2022-0832</t>
        </is>
      </c>
      <c r="F4001" s="419" t="n">
        <v>44631</v>
      </c>
      <c r="G4001" s="420" t="n">
        <v>196745</v>
      </c>
      <c r="H4001" s="418" t="n"/>
      <c r="I4001" s="455" t="n">
        <v>196745</v>
      </c>
      <c r="J4001" s="418">
        <f>IF(L4001&lt;&gt;"",L4001,K4001)</f>
        <v/>
      </c>
      <c r="K4001" s="418">
        <f>IF(AND(T4001=TRUE, U4001=TRUE, V4001=TRUE), IF(W4001&lt;-0.05, "អនុញ្ញាត (អ្នកផ្គត់ផ្គង់ប្រកាសខ្វះ)", "បានប្រកាស (អនុញ្ញាត)"), IF(AND(T4001=FALSE, U4001=FALSE, V4001=FALSE), "ព្យួរទុក (មិនមានទិន្នន័យ)", "ប្រកាសខុស (ព្យួរទុក)"))</f>
        <v/>
      </c>
      <c r="L4001" s="418" t="inlineStr"/>
      <c r="M4001" s="418" t="inlineStr"/>
      <c r="N4001" s="455" t="n"/>
      <c r="O4001" s="455">
        <f>IF(W4001&lt;0,AI4001,I4001)</f>
        <v/>
      </c>
      <c r="P4001" s="455">
        <f>I4001-O4001</f>
        <v/>
      </c>
      <c r="Q4001" s="418" t="n"/>
      <c r="R4001" s="418" t="inlineStr">
        <is>
          <t>TI2022-0832</t>
        </is>
      </c>
      <c r="S4001" s="418" t="inlineStr"/>
      <c r="T4001" s="418">
        <f>R4001=S4001</f>
        <v/>
      </c>
      <c r="U4001" s="418">
        <f>AND(MONTH(F4001)=MONTH(Y4001), YEAR(F4001)=YEAR(Y4001))</f>
        <v/>
      </c>
      <c r="V4001" s="418">
        <f>AND(AC4001&lt;&gt;"", 'Company information'!D$4&lt;&gt;"", RIGHT(SUBSTITUTE(AC4001,"-",""),9)=RIGHT(SUBSTITUTE('Company information'!D$4,"-",""),9))</f>
        <v/>
      </c>
      <c r="W4001" s="418">
        <f>AI4001-I4001</f>
        <v/>
      </c>
      <c r="X4001" s="455" t="n"/>
      <c r="Y4001" s="417" t="n"/>
      <c r="Z4001" s="418" t="n"/>
      <c r="AA4001" s="418" t="n"/>
      <c r="AB4001" s="418" t="n"/>
      <c r="AC4001" s="418" t="n"/>
      <c r="AD4001" s="418" t="n"/>
      <c r="AE4001" s="455" t="n"/>
      <c r="AF4001" s="455" t="n"/>
      <c r="AG4001" s="455" t="n"/>
      <c r="AH4001" s="455" t="n"/>
      <c r="AI4001" s="455" t="n"/>
      <c r="AJ4001" s="455" t="n"/>
      <c r="AK4001" s="455" t="n"/>
      <c r="AL4001" s="455" t="n"/>
      <c r="AM4001" s="455" t="n"/>
      <c r="AN4001" s="455" t="n"/>
      <c r="AO4001" s="455" t="n"/>
      <c r="AP4001" s="455" t="n"/>
      <c r="AQ4001" s="455" t="n"/>
      <c r="AR4001" s="418" t="n"/>
      <c r="AS4001" s="418" t="n"/>
      <c r="AT4001" s="418" t="n"/>
    </row>
    <row r="4002">
      <c r="A4002" s="417" t="n">
        <v>3993</v>
      </c>
      <c r="B4002" s="418" t="inlineStr">
        <is>
          <t>Trucking Fee</t>
        </is>
      </c>
      <c r="C4002" s="418" t="inlineStr">
        <is>
          <t>ឆាយ ដា ឡូយីស្ទីក</t>
        </is>
      </c>
      <c r="D4002" s="418" t="inlineStr">
        <is>
          <t>L001-100063098</t>
        </is>
      </c>
      <c r="E4002" s="418" t="inlineStr">
        <is>
          <t>2211013004</t>
        </is>
      </c>
      <c r="F4002" s="419" t="n">
        <v>44572</v>
      </c>
      <c r="G4002" s="420" t="n">
        <v>90754</v>
      </c>
      <c r="H4002" s="418" t="n"/>
      <c r="I4002" s="455" t="n">
        <v>90754</v>
      </c>
      <c r="J4002" s="418">
        <f>IF(L4002&lt;&gt;"",L4002,K4002)</f>
        <v/>
      </c>
      <c r="K4002" s="418">
        <f>IF(AND(T4002=TRUE, U4002=TRUE, V4002=TRUE), IF(W4002&lt;-0.05, "អនុញ្ញាត (អ្នកផ្គត់ផ្គង់ប្រកាសខ្វះ)", "បានប្រកាស (អនុញ្ញាត)"), IF(AND(T4002=FALSE, U4002=FALSE, V4002=FALSE), "ព្យួរទុក (មិនមានទិន្នន័យ)", "ប្រកាសខុស (ព្យួរទុក)"))</f>
        <v/>
      </c>
      <c r="L4002" s="418" t="inlineStr"/>
      <c r="M4002" s="418" t="inlineStr"/>
      <c r="N4002" s="455" t="n"/>
      <c r="O4002" s="455">
        <f>IF(W4002&lt;0,AI4002,I4002)</f>
        <v/>
      </c>
      <c r="P4002" s="455">
        <f>I4002-O4002</f>
        <v/>
      </c>
      <c r="Q4002" s="418" t="n"/>
      <c r="R4002" s="418" t="inlineStr">
        <is>
          <t>2211013004</t>
        </is>
      </c>
      <c r="S4002" s="418" t="inlineStr"/>
      <c r="T4002" s="418">
        <f>R4002=S4002</f>
        <v/>
      </c>
      <c r="U4002" s="418">
        <f>AND(MONTH(F4002)=MONTH(Y4002), YEAR(F4002)=YEAR(Y4002))</f>
        <v/>
      </c>
      <c r="V4002" s="418">
        <f>AND(AC4002&lt;&gt;"", 'Company information'!D$4&lt;&gt;"", RIGHT(SUBSTITUTE(AC4002,"-",""),9)=RIGHT(SUBSTITUTE('Company information'!D$4,"-",""),9))</f>
        <v/>
      </c>
      <c r="W4002" s="418">
        <f>AI4002-I4002</f>
        <v/>
      </c>
      <c r="X4002" s="455" t="n"/>
      <c r="Y4002" s="417" t="n"/>
      <c r="Z4002" s="418" t="n"/>
      <c r="AA4002" s="418" t="n"/>
      <c r="AB4002" s="418" t="n"/>
      <c r="AC4002" s="418" t="n"/>
      <c r="AD4002" s="418" t="n"/>
      <c r="AE4002" s="455" t="n"/>
      <c r="AF4002" s="455" t="n"/>
      <c r="AG4002" s="455" t="n"/>
      <c r="AH4002" s="455" t="n"/>
      <c r="AI4002" s="455" t="n"/>
      <c r="AJ4002" s="455" t="n"/>
      <c r="AK4002" s="455" t="n"/>
      <c r="AL4002" s="455" t="n"/>
      <c r="AM4002" s="455" t="n"/>
      <c r="AN4002" s="455" t="n"/>
      <c r="AO4002" s="455" t="n"/>
      <c r="AP4002" s="455" t="n"/>
      <c r="AQ4002" s="455" t="n"/>
      <c r="AR4002" s="418" t="n"/>
      <c r="AS4002" s="418" t="n"/>
      <c r="AT4002" s="418" t="n"/>
    </row>
    <row r="4003">
      <c r="A4003" s="417" t="n">
        <v>3994</v>
      </c>
      <c r="B4003" s="418" t="inlineStr">
        <is>
          <t>Trucking Fee</t>
        </is>
      </c>
      <c r="C4003" s="418" t="inlineStr">
        <is>
          <t>ឆាយ ដា ឡូយីស្ទីក</t>
        </is>
      </c>
      <c r="D4003" s="418" t="inlineStr">
        <is>
          <t>L001-100063098</t>
        </is>
      </c>
      <c r="E4003" s="418" t="inlineStr">
        <is>
          <t>2211012998</t>
        </is>
      </c>
      <c r="F4003" s="419" t="n">
        <v>44572</v>
      </c>
      <c r="G4003" s="420" t="n">
        <v>103186</v>
      </c>
      <c r="H4003" s="418" t="n"/>
      <c r="I4003" s="455" t="n">
        <v>103186</v>
      </c>
      <c r="J4003" s="418">
        <f>IF(L4003&lt;&gt;"",L4003,K4003)</f>
        <v/>
      </c>
      <c r="K4003" s="418">
        <f>IF(AND(T4003=TRUE, U4003=TRUE, V4003=TRUE), IF(W4003&lt;-0.05, "អនុញ្ញាត (អ្នកផ្គត់ផ្គង់ប្រកាសខ្វះ)", "បានប្រកាស (អនុញ្ញាត)"), IF(AND(T4003=FALSE, U4003=FALSE, V4003=FALSE), "ព្យួរទុក (មិនមានទិន្នន័យ)", "ប្រកាសខុស (ព្យួរទុក)"))</f>
        <v/>
      </c>
      <c r="L4003" s="418" t="inlineStr"/>
      <c r="M4003" s="418" t="inlineStr"/>
      <c r="N4003" s="455" t="n"/>
      <c r="O4003" s="455">
        <f>IF(W4003&lt;0,AI4003,I4003)</f>
        <v/>
      </c>
      <c r="P4003" s="455">
        <f>I4003-O4003</f>
        <v/>
      </c>
      <c r="Q4003" s="418" t="n"/>
      <c r="R4003" s="418" t="inlineStr">
        <is>
          <t>2211012998</t>
        </is>
      </c>
      <c r="S4003" s="418" t="inlineStr"/>
      <c r="T4003" s="418">
        <f>R4003=S4003</f>
        <v/>
      </c>
      <c r="U4003" s="418">
        <f>AND(MONTH(F4003)=MONTH(Y4003), YEAR(F4003)=YEAR(Y4003))</f>
        <v/>
      </c>
      <c r="V4003" s="418">
        <f>AND(AC4003&lt;&gt;"", 'Company information'!D$4&lt;&gt;"", RIGHT(SUBSTITUTE(AC4003,"-",""),9)=RIGHT(SUBSTITUTE('Company information'!D$4,"-",""),9))</f>
        <v/>
      </c>
      <c r="W4003" s="418">
        <f>AI4003-I4003</f>
        <v/>
      </c>
      <c r="X4003" s="455" t="n"/>
      <c r="Y4003" s="417" t="n"/>
      <c r="Z4003" s="418" t="n"/>
      <c r="AA4003" s="418" t="n"/>
      <c r="AB4003" s="418" t="n"/>
      <c r="AC4003" s="418" t="n"/>
      <c r="AD4003" s="418" t="n"/>
      <c r="AE4003" s="455" t="n"/>
      <c r="AF4003" s="455" t="n"/>
      <c r="AG4003" s="455" t="n"/>
      <c r="AH4003" s="455" t="n"/>
      <c r="AI4003" s="455" t="n"/>
      <c r="AJ4003" s="455" t="n"/>
      <c r="AK4003" s="455" t="n"/>
      <c r="AL4003" s="455" t="n"/>
      <c r="AM4003" s="455" t="n"/>
      <c r="AN4003" s="455" t="n"/>
      <c r="AO4003" s="455" t="n"/>
      <c r="AP4003" s="455" t="n"/>
      <c r="AQ4003" s="455" t="n"/>
      <c r="AR4003" s="418" t="n"/>
      <c r="AS4003" s="418" t="n"/>
      <c r="AT4003" s="418" t="n"/>
    </row>
    <row r="4004">
      <c r="A4004" s="417" t="n">
        <v>3995</v>
      </c>
      <c r="B4004" s="418" t="inlineStr">
        <is>
          <t>Trucking Fee</t>
        </is>
      </c>
      <c r="C4004" s="418" t="inlineStr">
        <is>
          <t>ឆាយ ដា ឡូយីស្ទីក</t>
        </is>
      </c>
      <c r="D4004" s="418" t="inlineStr">
        <is>
          <t>L001-100063098</t>
        </is>
      </c>
      <c r="E4004" s="418" t="inlineStr">
        <is>
          <t>2211012991</t>
        </is>
      </c>
      <c r="F4004" s="419" t="n">
        <v>44572</v>
      </c>
      <c r="G4004" s="420" t="n">
        <v>90754</v>
      </c>
      <c r="H4004" s="418" t="n"/>
      <c r="I4004" s="455" t="n">
        <v>90754</v>
      </c>
      <c r="J4004" s="418">
        <f>IF(L4004&lt;&gt;"",L4004,K4004)</f>
        <v/>
      </c>
      <c r="K4004" s="418">
        <f>IF(AND(T4004=TRUE, U4004=TRUE, V4004=TRUE), IF(W4004&lt;-0.05, "អនុញ្ញាត (អ្នកផ្គត់ផ្គង់ប្រកាសខ្វះ)", "បានប្រកាស (អនុញ្ញាត)"), IF(AND(T4004=FALSE, U4004=FALSE, V4004=FALSE), "ព្យួរទុក (មិនមានទិន្នន័យ)", "ប្រកាសខុស (ព្យួរទុក)"))</f>
        <v/>
      </c>
      <c r="L4004" s="418" t="inlineStr"/>
      <c r="M4004" s="418" t="inlineStr"/>
      <c r="N4004" s="455" t="n"/>
      <c r="O4004" s="455">
        <f>IF(W4004&lt;0,AI4004,I4004)</f>
        <v/>
      </c>
      <c r="P4004" s="455">
        <f>I4004-O4004</f>
        <v/>
      </c>
      <c r="Q4004" s="418" t="n"/>
      <c r="R4004" s="418" t="inlineStr">
        <is>
          <t>2211012991</t>
        </is>
      </c>
      <c r="S4004" s="418" t="inlineStr"/>
      <c r="T4004" s="418">
        <f>R4004=S4004</f>
        <v/>
      </c>
      <c r="U4004" s="418">
        <f>AND(MONTH(F4004)=MONTH(Y4004), YEAR(F4004)=YEAR(Y4004))</f>
        <v/>
      </c>
      <c r="V4004" s="418">
        <f>AND(AC4004&lt;&gt;"", 'Company information'!D$4&lt;&gt;"", RIGHT(SUBSTITUTE(AC4004,"-",""),9)=RIGHT(SUBSTITUTE('Company information'!D$4,"-",""),9))</f>
        <v/>
      </c>
      <c r="W4004" s="418">
        <f>AI4004-I4004</f>
        <v/>
      </c>
      <c r="X4004" s="455" t="n"/>
      <c r="Y4004" s="417" t="n"/>
      <c r="Z4004" s="418" t="n"/>
      <c r="AA4004" s="418" t="n"/>
      <c r="AB4004" s="418" t="n"/>
      <c r="AC4004" s="418" t="n"/>
      <c r="AD4004" s="418" t="n"/>
      <c r="AE4004" s="455" t="n"/>
      <c r="AF4004" s="455" t="n"/>
      <c r="AG4004" s="455" t="n"/>
      <c r="AH4004" s="455" t="n"/>
      <c r="AI4004" s="455" t="n"/>
      <c r="AJ4004" s="455" t="n"/>
      <c r="AK4004" s="455" t="n"/>
      <c r="AL4004" s="455" t="n"/>
      <c r="AM4004" s="455" t="n"/>
      <c r="AN4004" s="455" t="n"/>
      <c r="AO4004" s="455" t="n"/>
      <c r="AP4004" s="455" t="n"/>
      <c r="AQ4004" s="455" t="n"/>
      <c r="AR4004" s="418" t="n"/>
      <c r="AS4004" s="418" t="n"/>
      <c r="AT4004" s="418" t="n"/>
    </row>
    <row r="4005">
      <c r="A4005" s="417" t="n">
        <v>3996</v>
      </c>
      <c r="B4005" s="418" t="inlineStr">
        <is>
          <t>Trucking Fee</t>
        </is>
      </c>
      <c r="C4005" s="418" t="inlineStr">
        <is>
          <t>ឆាយ ដា ឡូយីស្ទីក</t>
        </is>
      </c>
      <c r="D4005" s="418" t="inlineStr">
        <is>
          <t>L001-100063098</t>
        </is>
      </c>
      <c r="E4005" s="418" t="inlineStr">
        <is>
          <t>2211012781</t>
        </is>
      </c>
      <c r="F4005" s="419" t="n">
        <v>44572</v>
      </c>
      <c r="G4005" s="420" t="n">
        <v>9524</v>
      </c>
      <c r="H4005" s="418" t="n"/>
      <c r="I4005" s="455" t="n">
        <v>9524</v>
      </c>
      <c r="J4005" s="418">
        <f>IF(L4005&lt;&gt;"",L4005,K4005)</f>
        <v/>
      </c>
      <c r="K4005" s="418">
        <f>IF(AND(T4005=TRUE, U4005=TRUE, V4005=TRUE), IF(W4005&lt;-0.05, "អនុញ្ញាត (អ្នកផ្គត់ផ្គង់ប្រកាសខ្វះ)", "បានប្រកាស (អនុញ្ញាត)"), IF(AND(T4005=FALSE, U4005=FALSE, V4005=FALSE), "ព្យួរទុក (មិនមានទិន្នន័យ)", "ប្រកាសខុស (ព្យួរទុក)"))</f>
        <v/>
      </c>
      <c r="L4005" s="418" t="inlineStr"/>
      <c r="M4005" s="418" t="inlineStr"/>
      <c r="N4005" s="455" t="n"/>
      <c r="O4005" s="455">
        <f>IF(W4005&lt;0,AI4005,I4005)</f>
        <v/>
      </c>
      <c r="P4005" s="455">
        <f>I4005-O4005</f>
        <v/>
      </c>
      <c r="Q4005" s="418" t="n"/>
      <c r="R4005" s="418" t="inlineStr">
        <is>
          <t>2211012781</t>
        </is>
      </c>
      <c r="S4005" s="418" t="inlineStr"/>
      <c r="T4005" s="418">
        <f>R4005=S4005</f>
        <v/>
      </c>
      <c r="U4005" s="418">
        <f>AND(MONTH(F4005)=MONTH(Y4005), YEAR(F4005)=YEAR(Y4005))</f>
        <v/>
      </c>
      <c r="V4005" s="418">
        <f>AND(AC4005&lt;&gt;"", 'Company information'!D$4&lt;&gt;"", RIGHT(SUBSTITUTE(AC4005,"-",""),9)=RIGHT(SUBSTITUTE('Company information'!D$4,"-",""),9))</f>
        <v/>
      </c>
      <c r="W4005" s="418">
        <f>AI4005-I4005</f>
        <v/>
      </c>
      <c r="X4005" s="455" t="n"/>
      <c r="Y4005" s="417" t="n"/>
      <c r="Z4005" s="418" t="n"/>
      <c r="AA4005" s="418" t="n"/>
      <c r="AB4005" s="418" t="n"/>
      <c r="AC4005" s="418" t="n"/>
      <c r="AD4005" s="418" t="n"/>
      <c r="AE4005" s="455" t="n"/>
      <c r="AF4005" s="455" t="n"/>
      <c r="AG4005" s="455" t="n"/>
      <c r="AH4005" s="455" t="n"/>
      <c r="AI4005" s="455" t="n"/>
      <c r="AJ4005" s="455" t="n"/>
      <c r="AK4005" s="455" t="n"/>
      <c r="AL4005" s="455" t="n"/>
      <c r="AM4005" s="455" t="n"/>
      <c r="AN4005" s="455" t="n"/>
      <c r="AO4005" s="455" t="n"/>
      <c r="AP4005" s="455" t="n"/>
      <c r="AQ4005" s="455" t="n"/>
      <c r="AR4005" s="418" t="n"/>
      <c r="AS4005" s="418" t="n"/>
      <c r="AT4005" s="418" t="n"/>
    </row>
    <row r="4006">
      <c r="A4006" s="417" t="n">
        <v>3997</v>
      </c>
      <c r="B4006" s="418" t="inlineStr">
        <is>
          <t>Trucking Fee</t>
        </is>
      </c>
      <c r="C4006" s="418" t="inlineStr">
        <is>
          <t>ឆាយ ដា ឡូយីស្ទីក</t>
        </is>
      </c>
      <c r="D4006" s="418" t="inlineStr">
        <is>
          <t>L001-100063098</t>
        </is>
      </c>
      <c r="E4006" s="418" t="inlineStr">
        <is>
          <t>2211012763</t>
        </is>
      </c>
      <c r="F4006" s="419" t="n">
        <v>44572</v>
      </c>
      <c r="G4006" s="420" t="n">
        <v>90688</v>
      </c>
      <c r="H4006" s="418" t="n"/>
      <c r="I4006" s="455" t="n">
        <v>90688</v>
      </c>
      <c r="J4006" s="418">
        <f>IF(L4006&lt;&gt;"",L4006,K4006)</f>
        <v/>
      </c>
      <c r="K4006" s="418">
        <f>IF(AND(T4006=TRUE, U4006=TRUE, V4006=TRUE), IF(W4006&lt;-0.05, "អនុញ្ញាត (អ្នកផ្គត់ផ្គង់ប្រកាសខ្វះ)", "បានប្រកាស (អនុញ្ញាត)"), IF(AND(T4006=FALSE, U4006=FALSE, V4006=FALSE), "ព្យួរទុក (មិនមានទិន្នន័យ)", "ប្រកាសខុស (ព្យួរទុក)"))</f>
        <v/>
      </c>
      <c r="L4006" s="418" t="inlineStr"/>
      <c r="M4006" s="418" t="inlineStr"/>
      <c r="N4006" s="455" t="n"/>
      <c r="O4006" s="455">
        <f>IF(W4006&lt;0,AI4006,I4006)</f>
        <v/>
      </c>
      <c r="P4006" s="455">
        <f>I4006-O4006</f>
        <v/>
      </c>
      <c r="Q4006" s="418" t="n"/>
      <c r="R4006" s="418" t="inlineStr">
        <is>
          <t>2211012763</t>
        </is>
      </c>
      <c r="S4006" s="418" t="inlineStr"/>
      <c r="T4006" s="418">
        <f>R4006=S4006</f>
        <v/>
      </c>
      <c r="U4006" s="418">
        <f>AND(MONTH(F4006)=MONTH(Y4006), YEAR(F4006)=YEAR(Y4006))</f>
        <v/>
      </c>
      <c r="V4006" s="418">
        <f>AND(AC4006&lt;&gt;"", 'Company information'!D$4&lt;&gt;"", RIGHT(SUBSTITUTE(AC4006,"-",""),9)=RIGHT(SUBSTITUTE('Company information'!D$4,"-",""),9))</f>
        <v/>
      </c>
      <c r="W4006" s="418">
        <f>AI4006-I4006</f>
        <v/>
      </c>
      <c r="X4006" s="455" t="n"/>
      <c r="Y4006" s="417" t="n"/>
      <c r="Z4006" s="418" t="n"/>
      <c r="AA4006" s="418" t="n"/>
      <c r="AB4006" s="418" t="n"/>
      <c r="AC4006" s="418" t="n"/>
      <c r="AD4006" s="418" t="n"/>
      <c r="AE4006" s="455" t="n"/>
      <c r="AF4006" s="455" t="n"/>
      <c r="AG4006" s="455" t="n"/>
      <c r="AH4006" s="455" t="n"/>
      <c r="AI4006" s="455" t="n"/>
      <c r="AJ4006" s="455" t="n"/>
      <c r="AK4006" s="455" t="n"/>
      <c r="AL4006" s="455" t="n"/>
      <c r="AM4006" s="455" t="n"/>
      <c r="AN4006" s="455" t="n"/>
      <c r="AO4006" s="455" t="n"/>
      <c r="AP4006" s="455" t="n"/>
      <c r="AQ4006" s="455" t="n"/>
      <c r="AR4006" s="418" t="n"/>
      <c r="AS4006" s="418" t="n"/>
      <c r="AT4006" s="418" t="n"/>
    </row>
    <row r="4007">
      <c r="A4007" s="417" t="n">
        <v>3998</v>
      </c>
      <c r="B4007" s="418" t="inlineStr">
        <is>
          <t>Trucking Fee</t>
        </is>
      </c>
      <c r="C4007" s="418" t="inlineStr">
        <is>
          <t>ឆាយ ដា ឡូយីស្ទីក</t>
        </is>
      </c>
      <c r="D4007" s="418" t="inlineStr">
        <is>
          <t>L001-100063098</t>
        </is>
      </c>
      <c r="E4007" s="418" t="inlineStr">
        <is>
          <t>2211012760</t>
        </is>
      </c>
      <c r="F4007" s="419" t="n">
        <v>44572</v>
      </c>
      <c r="G4007" s="420" t="n">
        <v>90688</v>
      </c>
      <c r="H4007" s="418" t="n"/>
      <c r="I4007" s="455" t="n">
        <v>90688</v>
      </c>
      <c r="J4007" s="418">
        <f>IF(L4007&lt;&gt;"",L4007,K4007)</f>
        <v/>
      </c>
      <c r="K4007" s="418">
        <f>IF(AND(T4007=TRUE, U4007=TRUE, V4007=TRUE), IF(W4007&lt;-0.05, "អនុញ្ញាត (អ្នកផ្គត់ផ្គង់ប្រកាសខ្វះ)", "បានប្រកាស (អនុញ្ញាត)"), IF(AND(T4007=FALSE, U4007=FALSE, V4007=FALSE), "ព្យួរទុក (មិនមានទិន្នន័យ)", "ប្រកាសខុស (ព្យួរទុក)"))</f>
        <v/>
      </c>
      <c r="L4007" s="418" t="inlineStr"/>
      <c r="M4007" s="418" t="inlineStr"/>
      <c r="N4007" s="455" t="n"/>
      <c r="O4007" s="455">
        <f>IF(W4007&lt;0,AI4007,I4007)</f>
        <v/>
      </c>
      <c r="P4007" s="455">
        <f>I4007-O4007</f>
        <v/>
      </c>
      <c r="Q4007" s="418" t="n"/>
      <c r="R4007" s="418" t="inlineStr">
        <is>
          <t>2211012760</t>
        </is>
      </c>
      <c r="S4007" s="418" t="inlineStr"/>
      <c r="T4007" s="418">
        <f>R4007=S4007</f>
        <v/>
      </c>
      <c r="U4007" s="418">
        <f>AND(MONTH(F4007)=MONTH(Y4007), YEAR(F4007)=YEAR(Y4007))</f>
        <v/>
      </c>
      <c r="V4007" s="418">
        <f>AND(AC4007&lt;&gt;"", 'Company information'!D$4&lt;&gt;"", RIGHT(SUBSTITUTE(AC4007,"-",""),9)=RIGHT(SUBSTITUTE('Company information'!D$4,"-",""),9))</f>
        <v/>
      </c>
      <c r="W4007" s="418">
        <f>AI4007-I4007</f>
        <v/>
      </c>
      <c r="X4007" s="455" t="n"/>
      <c r="Y4007" s="417" t="n"/>
      <c r="Z4007" s="418" t="n"/>
      <c r="AA4007" s="418" t="n"/>
      <c r="AB4007" s="418" t="n"/>
      <c r="AC4007" s="418" t="n"/>
      <c r="AD4007" s="418" t="n"/>
      <c r="AE4007" s="455" t="n"/>
      <c r="AF4007" s="455" t="n"/>
      <c r="AG4007" s="455" t="n"/>
      <c r="AH4007" s="455" t="n"/>
      <c r="AI4007" s="455" t="n"/>
      <c r="AJ4007" s="455" t="n"/>
      <c r="AK4007" s="455" t="n"/>
      <c r="AL4007" s="455" t="n"/>
      <c r="AM4007" s="455" t="n"/>
      <c r="AN4007" s="455" t="n"/>
      <c r="AO4007" s="455" t="n"/>
      <c r="AP4007" s="455" t="n"/>
      <c r="AQ4007" s="455" t="n"/>
      <c r="AR4007" s="418" t="n"/>
      <c r="AS4007" s="418" t="n"/>
      <c r="AT4007" s="418" t="n"/>
    </row>
    <row r="4008">
      <c r="A4008" s="417" t="n">
        <v>3999</v>
      </c>
      <c r="B4008" s="418" t="inlineStr">
        <is>
          <t>Trucking Fee</t>
        </is>
      </c>
      <c r="C4008" s="418" t="inlineStr">
        <is>
          <t>ឆាយ ដា ឡូយីស្ទីក</t>
        </is>
      </c>
      <c r="D4008" s="418" t="inlineStr">
        <is>
          <t>L001-100063098</t>
        </is>
      </c>
      <c r="E4008" s="418" t="inlineStr">
        <is>
          <t>2211012759</t>
        </is>
      </c>
      <c r="F4008" s="419" t="n">
        <v>44572</v>
      </c>
      <c r="G4008" s="420" t="n">
        <v>90688</v>
      </c>
      <c r="H4008" s="418" t="n"/>
      <c r="I4008" s="455" t="n">
        <v>90688</v>
      </c>
      <c r="J4008" s="418">
        <f>IF(L4008&lt;&gt;"",L4008,K4008)</f>
        <v/>
      </c>
      <c r="K4008" s="418">
        <f>IF(AND(T4008=TRUE, U4008=TRUE, V4008=TRUE), IF(W4008&lt;-0.05, "អនុញ្ញាត (អ្នកផ្គត់ផ្គង់ប្រកាសខ្វះ)", "បានប្រកាស (អនុញ្ញាត)"), IF(AND(T4008=FALSE, U4008=FALSE, V4008=FALSE), "ព្យួរទុក (មិនមានទិន្នន័យ)", "ប្រកាសខុស (ព្យួរទុក)"))</f>
        <v/>
      </c>
      <c r="L4008" s="418" t="inlineStr"/>
      <c r="M4008" s="418" t="inlineStr"/>
      <c r="N4008" s="455" t="n"/>
      <c r="O4008" s="455">
        <f>IF(W4008&lt;0,AI4008,I4008)</f>
        <v/>
      </c>
      <c r="P4008" s="455">
        <f>I4008-O4008</f>
        <v/>
      </c>
      <c r="Q4008" s="418" t="n"/>
      <c r="R4008" s="418" t="inlineStr">
        <is>
          <t>2211012759</t>
        </is>
      </c>
      <c r="S4008" s="418" t="inlineStr"/>
      <c r="T4008" s="418">
        <f>R4008=S4008</f>
        <v/>
      </c>
      <c r="U4008" s="418">
        <f>AND(MONTH(F4008)=MONTH(Y4008), YEAR(F4008)=YEAR(Y4008))</f>
        <v/>
      </c>
      <c r="V4008" s="418">
        <f>AND(AC4008&lt;&gt;"", 'Company information'!D$4&lt;&gt;"", RIGHT(SUBSTITUTE(AC4008,"-",""),9)=RIGHT(SUBSTITUTE('Company information'!D$4,"-",""),9))</f>
        <v/>
      </c>
      <c r="W4008" s="418">
        <f>AI4008-I4008</f>
        <v/>
      </c>
      <c r="X4008" s="455" t="n"/>
      <c r="Y4008" s="417" t="n"/>
      <c r="Z4008" s="418" t="n"/>
      <c r="AA4008" s="418" t="n"/>
      <c r="AB4008" s="418" t="n"/>
      <c r="AC4008" s="418" t="n"/>
      <c r="AD4008" s="418" t="n"/>
      <c r="AE4008" s="455" t="n"/>
      <c r="AF4008" s="455" t="n"/>
      <c r="AG4008" s="455" t="n"/>
      <c r="AH4008" s="455" t="n"/>
      <c r="AI4008" s="455" t="n"/>
      <c r="AJ4008" s="455" t="n"/>
      <c r="AK4008" s="455" t="n"/>
      <c r="AL4008" s="455" t="n"/>
      <c r="AM4008" s="455" t="n"/>
      <c r="AN4008" s="455" t="n"/>
      <c r="AO4008" s="455" t="n"/>
      <c r="AP4008" s="455" t="n"/>
      <c r="AQ4008" s="455" t="n"/>
      <c r="AR4008" s="418" t="n"/>
      <c r="AS4008" s="418" t="n"/>
      <c r="AT4008" s="418" t="n"/>
    </row>
    <row r="4009">
      <c r="A4009" s="417" t="n">
        <v>4000</v>
      </c>
      <c r="B4009" s="418" t="inlineStr">
        <is>
          <t>Trucking Fee</t>
        </is>
      </c>
      <c r="C4009" s="418" t="inlineStr">
        <is>
          <t>ឆាយ ដា ឡូយីស្ទីក</t>
        </is>
      </c>
      <c r="D4009" s="418" t="inlineStr">
        <is>
          <t>L001-100063098</t>
        </is>
      </c>
      <c r="E4009" s="418" t="inlineStr">
        <is>
          <t>2211012756</t>
        </is>
      </c>
      <c r="F4009" s="419" t="n">
        <v>44572</v>
      </c>
      <c r="G4009" s="420" t="n">
        <v>90688</v>
      </c>
      <c r="H4009" s="418" t="n"/>
      <c r="I4009" s="455" t="n">
        <v>90688</v>
      </c>
      <c r="J4009" s="418">
        <f>IF(L4009&lt;&gt;"",L4009,K4009)</f>
        <v/>
      </c>
      <c r="K4009" s="418">
        <f>IF(AND(T4009=TRUE, U4009=TRUE, V4009=TRUE), IF(W4009&lt;-0.05, "អនុញ្ញាត (អ្នកផ្គត់ផ្គង់ប្រកាសខ្វះ)", "បានប្រកាស (អនុញ្ញាត)"), IF(AND(T4009=FALSE, U4009=FALSE, V4009=FALSE), "ព្យួរទុក (មិនមានទិន្នន័យ)", "ប្រកាសខុស (ព្យួរទុក)"))</f>
        <v/>
      </c>
      <c r="L4009" s="418" t="inlineStr"/>
      <c r="M4009" s="418" t="inlineStr"/>
      <c r="N4009" s="455" t="n"/>
      <c r="O4009" s="455">
        <f>IF(W4009&lt;0,AI4009,I4009)</f>
        <v/>
      </c>
      <c r="P4009" s="455">
        <f>I4009-O4009</f>
        <v/>
      </c>
      <c r="Q4009" s="418" t="n"/>
      <c r="R4009" s="418" t="inlineStr">
        <is>
          <t>2211012756</t>
        </is>
      </c>
      <c r="S4009" s="418" t="inlineStr"/>
      <c r="T4009" s="418">
        <f>R4009=S4009</f>
        <v/>
      </c>
      <c r="U4009" s="418">
        <f>AND(MONTH(F4009)=MONTH(Y4009), YEAR(F4009)=YEAR(Y4009))</f>
        <v/>
      </c>
      <c r="V4009" s="418">
        <f>AND(AC4009&lt;&gt;"", 'Company information'!D$4&lt;&gt;"", RIGHT(SUBSTITUTE(AC4009,"-",""),9)=RIGHT(SUBSTITUTE('Company information'!D$4,"-",""),9))</f>
        <v/>
      </c>
      <c r="W4009" s="418">
        <f>AI4009-I4009</f>
        <v/>
      </c>
      <c r="X4009" s="455" t="n"/>
      <c r="Y4009" s="417" t="n"/>
      <c r="Z4009" s="418" t="n"/>
      <c r="AA4009" s="418" t="n"/>
      <c r="AB4009" s="418" t="n"/>
      <c r="AC4009" s="418" t="n"/>
      <c r="AD4009" s="418" t="n"/>
      <c r="AE4009" s="455" t="n"/>
      <c r="AF4009" s="455" t="n"/>
      <c r="AG4009" s="455" t="n"/>
      <c r="AH4009" s="455" t="n"/>
      <c r="AI4009" s="455" t="n"/>
      <c r="AJ4009" s="455" t="n"/>
      <c r="AK4009" s="455" t="n"/>
      <c r="AL4009" s="455" t="n"/>
      <c r="AM4009" s="455" t="n"/>
      <c r="AN4009" s="455" t="n"/>
      <c r="AO4009" s="455" t="n"/>
      <c r="AP4009" s="455" t="n"/>
      <c r="AQ4009" s="455" t="n"/>
      <c r="AR4009" s="418" t="n"/>
      <c r="AS4009" s="418" t="n"/>
      <c r="AT4009" s="418" t="n"/>
    </row>
    <row r="4010">
      <c r="A4010" s="417" t="n">
        <v>4001</v>
      </c>
      <c r="B4010" s="418" t="inlineStr">
        <is>
          <t>Management Fee for Oct 2022</t>
        </is>
      </c>
      <c r="C4010" s="418" t="inlineStr">
        <is>
          <t>មេហ្គា លេបឹល &amp; ស្ទីកឃើរ (ខេមបូឌា)</t>
        </is>
      </c>
      <c r="D4010" s="418" t="inlineStr">
        <is>
          <t>L001-100185983</t>
        </is>
      </c>
      <c r="E4010" s="418" t="inlineStr">
        <is>
          <t>INV20221101.</t>
        </is>
      </c>
      <c r="F4010" s="419" t="n">
        <v>44572</v>
      </c>
      <c r="G4010" s="420" t="n">
        <v>142650</v>
      </c>
      <c r="H4010" s="418" t="n"/>
      <c r="I4010" s="455" t="n">
        <v>142650</v>
      </c>
      <c r="J4010" s="418">
        <f>IF(L4010&lt;&gt;"",L4010,K4010)</f>
        <v/>
      </c>
      <c r="K4010" s="418">
        <f>IF(AND(T4010=TRUE, U4010=TRUE, V4010=TRUE), IF(W4010&lt;-0.05, "អនុញ្ញាត (អ្នកផ្គត់ផ្គង់ប្រកាសខ្វះ)", "បានប្រកាស (អនុញ្ញាត)"), IF(AND(T4010=FALSE, U4010=FALSE, V4010=FALSE), "ព្យួរទុក (មិនមានទិន្នន័យ)", "ប្រកាសខុស (ព្យួរទុក)"))</f>
        <v/>
      </c>
      <c r="L4010" s="418" t="inlineStr"/>
      <c r="M4010" s="418" t="inlineStr"/>
      <c r="N4010" s="455" t="n"/>
      <c r="O4010" s="455">
        <f>IF(W4010&lt;0,AI4010,I4010)</f>
        <v/>
      </c>
      <c r="P4010" s="455">
        <f>I4010-O4010</f>
        <v/>
      </c>
      <c r="Q4010" s="418" t="n"/>
      <c r="R4010" s="418" t="inlineStr">
        <is>
          <t>INV20221101.</t>
        </is>
      </c>
      <c r="S4010" s="418" t="inlineStr"/>
      <c r="T4010" s="418">
        <f>R4010=S4010</f>
        <v/>
      </c>
      <c r="U4010" s="418">
        <f>AND(MONTH(F4010)=MONTH(Y4010), YEAR(F4010)=YEAR(Y4010))</f>
        <v/>
      </c>
      <c r="V4010" s="418">
        <f>AND(AC4010&lt;&gt;"", 'Company information'!D$4&lt;&gt;"", RIGHT(SUBSTITUTE(AC4010,"-",""),9)=RIGHT(SUBSTITUTE('Company information'!D$4,"-",""),9))</f>
        <v/>
      </c>
      <c r="W4010" s="418">
        <f>AI4010-I4010</f>
        <v/>
      </c>
      <c r="X4010" s="455" t="n"/>
      <c r="Y4010" s="417" t="n"/>
      <c r="Z4010" s="418" t="n"/>
      <c r="AA4010" s="418" t="n"/>
      <c r="AB4010" s="418" t="n"/>
      <c r="AC4010" s="418" t="n"/>
      <c r="AD4010" s="418" t="n"/>
      <c r="AE4010" s="455" t="n"/>
      <c r="AF4010" s="455" t="n"/>
      <c r="AG4010" s="455" t="n"/>
      <c r="AH4010" s="455" t="n"/>
      <c r="AI4010" s="455" t="n"/>
      <c r="AJ4010" s="455" t="n"/>
      <c r="AK4010" s="455" t="n"/>
      <c r="AL4010" s="455" t="n"/>
      <c r="AM4010" s="455" t="n"/>
      <c r="AN4010" s="455" t="n"/>
      <c r="AO4010" s="455" t="n"/>
      <c r="AP4010" s="455" t="n"/>
      <c r="AQ4010" s="455" t="n"/>
      <c r="AR4010" s="418" t="n"/>
      <c r="AS4010" s="418" t="n"/>
      <c r="AT4010" s="418" t="n"/>
    </row>
    <row r="4011">
      <c r="A4011" s="417" t="n">
        <v>4002</v>
      </c>
      <c r="B4011" s="418" t="inlineStr">
        <is>
          <t>Building Rental fee for Nov 2022</t>
        </is>
      </c>
      <c r="C4011" s="418" t="inlineStr">
        <is>
          <t>មេហ្គា លេបឹល &amp; ស្ទីកឃើរ (ខេមបូឌា)</t>
        </is>
      </c>
      <c r="D4011" s="418" t="inlineStr">
        <is>
          <t>L001-100185983</t>
        </is>
      </c>
      <c r="E4011" s="418" t="inlineStr">
        <is>
          <t>INV20221101</t>
        </is>
      </c>
      <c r="F4011" s="419" t="n">
        <v>44572</v>
      </c>
      <c r="G4011" s="420" t="n">
        <v>1424475</v>
      </c>
      <c r="H4011" s="418" t="n"/>
      <c r="I4011" s="455" t="n">
        <v>1424475</v>
      </c>
      <c r="J4011" s="418">
        <f>IF(L4011&lt;&gt;"",L4011,K4011)</f>
        <v/>
      </c>
      <c r="K4011" s="418">
        <f>IF(AND(T4011=TRUE, U4011=TRUE, V4011=TRUE), IF(W4011&lt;-0.05, "អនុញ្ញាត (អ្នកផ្គត់ផ្គង់ប្រកាសខ្វះ)", "បានប្រកាស (អនុញ្ញាត)"), IF(AND(T4011=FALSE, U4011=FALSE, V4011=FALSE), "ព្យួរទុក (មិនមានទិន្នន័យ)", "ប្រកាសខុស (ព្យួរទុក)"))</f>
        <v/>
      </c>
      <c r="L4011" s="418" t="inlineStr"/>
      <c r="M4011" s="418" t="inlineStr"/>
      <c r="N4011" s="455" t="n"/>
      <c r="O4011" s="455">
        <f>IF(W4011&lt;0,AI4011,I4011)</f>
        <v/>
      </c>
      <c r="P4011" s="455">
        <f>I4011-O4011</f>
        <v/>
      </c>
      <c r="Q4011" s="418" t="n"/>
      <c r="R4011" s="418" t="inlineStr">
        <is>
          <t>INV20221101</t>
        </is>
      </c>
      <c r="S4011" s="418" t="inlineStr"/>
      <c r="T4011" s="418">
        <f>R4011=S4011</f>
        <v/>
      </c>
      <c r="U4011" s="418">
        <f>AND(MONTH(F4011)=MONTH(Y4011), YEAR(F4011)=YEAR(Y4011))</f>
        <v/>
      </c>
      <c r="V4011" s="418">
        <f>AND(AC4011&lt;&gt;"", 'Company information'!D$4&lt;&gt;"", RIGHT(SUBSTITUTE(AC4011,"-",""),9)=RIGHT(SUBSTITUTE('Company information'!D$4,"-",""),9))</f>
        <v/>
      </c>
      <c r="W4011" s="418">
        <f>AI4011-I4011</f>
        <v/>
      </c>
      <c r="X4011" s="455" t="n"/>
      <c r="Y4011" s="417" t="n"/>
      <c r="Z4011" s="418" t="n"/>
      <c r="AA4011" s="418" t="n"/>
      <c r="AB4011" s="418" t="n"/>
      <c r="AC4011" s="418" t="n"/>
      <c r="AD4011" s="418" t="n"/>
      <c r="AE4011" s="455" t="n"/>
      <c r="AF4011" s="455" t="n"/>
      <c r="AG4011" s="455" t="n"/>
      <c r="AH4011" s="455" t="n"/>
      <c r="AI4011" s="455" t="n"/>
      <c r="AJ4011" s="455" t="n"/>
      <c r="AK4011" s="455" t="n"/>
      <c r="AL4011" s="455" t="n"/>
      <c r="AM4011" s="455" t="n"/>
      <c r="AN4011" s="455" t="n"/>
      <c r="AO4011" s="455" t="n"/>
      <c r="AP4011" s="455" t="n"/>
      <c r="AQ4011" s="455" t="n"/>
      <c r="AR4011" s="418" t="n"/>
      <c r="AS4011" s="418" t="n"/>
      <c r="AT4011" s="418" t="n"/>
    </row>
    <row r="4012">
      <c r="A4012" s="417" t="n">
        <v>4003</v>
      </c>
      <c r="B4012" s="418" t="inlineStr">
        <is>
          <t>Monthly Tax Declaration fee for Nov 2022 service</t>
        </is>
      </c>
      <c r="C4012" s="418" t="inlineStr">
        <is>
          <t>យីងកឺ ខេម ថេក អ៊ែតវ៉ាយហ្សឺរី ឯ.ក</t>
        </is>
      </c>
      <c r="D4012" s="418" t="inlineStr">
        <is>
          <t>K003-902005313</t>
        </is>
      </c>
      <c r="E4012" s="418" t="inlineStr">
        <is>
          <t>YKT22-258</t>
        </is>
      </c>
      <c r="F4012" s="419" t="n">
        <v>44572</v>
      </c>
      <c r="G4012" s="420" t="n">
        <v>579740</v>
      </c>
      <c r="H4012" s="418" t="n"/>
      <c r="I4012" s="455" t="n">
        <v>579740</v>
      </c>
      <c r="J4012" s="418">
        <f>IF(L4012&lt;&gt;"",L4012,K4012)</f>
        <v/>
      </c>
      <c r="K4012" s="418">
        <f>IF(AND(T4012=TRUE, U4012=TRUE, V4012=TRUE), IF(W4012&lt;-0.05, "អនុញ្ញាត (អ្នកផ្គត់ផ្គង់ប្រកាសខ្វះ)", "បានប្រកាស (អនុញ្ញាត)"), IF(AND(T4012=FALSE, U4012=FALSE, V4012=FALSE), "ព្យួរទុក (មិនមានទិន្នន័យ)", "ប្រកាសខុស (ព្យួរទុក)"))</f>
        <v/>
      </c>
      <c r="L4012" s="418" t="inlineStr"/>
      <c r="M4012" s="418" t="inlineStr"/>
      <c r="N4012" s="455" t="n"/>
      <c r="O4012" s="455">
        <f>IF(W4012&lt;0,AI4012,I4012)</f>
        <v/>
      </c>
      <c r="P4012" s="455">
        <f>I4012-O4012</f>
        <v/>
      </c>
      <c r="Q4012" s="418" t="n"/>
      <c r="R4012" s="418" t="inlineStr">
        <is>
          <t>YKT22-258</t>
        </is>
      </c>
      <c r="S4012" s="418" t="inlineStr"/>
      <c r="T4012" s="418">
        <f>R4012=S4012</f>
        <v/>
      </c>
      <c r="U4012" s="418">
        <f>AND(MONTH(F4012)=MONTH(Y4012), YEAR(F4012)=YEAR(Y4012))</f>
        <v/>
      </c>
      <c r="V4012" s="418">
        <f>AND(AC4012&lt;&gt;"", 'Company information'!D$4&lt;&gt;"", RIGHT(SUBSTITUTE(AC4012,"-",""),9)=RIGHT(SUBSTITUTE('Company information'!D$4,"-",""),9))</f>
        <v/>
      </c>
      <c r="W4012" s="418">
        <f>AI4012-I4012</f>
        <v/>
      </c>
      <c r="X4012" s="455" t="n"/>
      <c r="Y4012" s="417" t="n"/>
      <c r="Z4012" s="418" t="n"/>
      <c r="AA4012" s="418" t="n"/>
      <c r="AB4012" s="418" t="n"/>
      <c r="AC4012" s="418" t="n"/>
      <c r="AD4012" s="418" t="n"/>
      <c r="AE4012" s="455" t="n"/>
      <c r="AF4012" s="455" t="n"/>
      <c r="AG4012" s="455" t="n"/>
      <c r="AH4012" s="455" t="n"/>
      <c r="AI4012" s="455" t="n"/>
      <c r="AJ4012" s="455" t="n"/>
      <c r="AK4012" s="455" t="n"/>
      <c r="AL4012" s="455" t="n"/>
      <c r="AM4012" s="455" t="n"/>
      <c r="AN4012" s="455" t="n"/>
      <c r="AO4012" s="455" t="n"/>
      <c r="AP4012" s="455" t="n"/>
      <c r="AQ4012" s="455" t="n"/>
      <c r="AR4012" s="418" t="n"/>
      <c r="AS4012" s="418" t="n"/>
      <c r="AT4012" s="418" t="n"/>
    </row>
    <row r="4013">
      <c r="A4013" s="417" t="n">
        <v>4004</v>
      </c>
      <c r="B4013" s="418" t="inlineStr"/>
      <c r="C4013" s="418" t="inlineStr">
        <is>
          <t>កំពង់ផែស្វយ័តក្រុងព្រះសីហនុ</t>
        </is>
      </c>
      <c r="D4013" s="418" t="inlineStr">
        <is>
          <t>L001-100044638</t>
        </is>
      </c>
      <c r="E4013" s="418" t="inlineStr">
        <is>
          <t>237537</t>
        </is>
      </c>
      <c r="F4013" s="419" t="n">
        <v>43826</v>
      </c>
      <c r="G4013" s="420" t="n">
        <v>54783</v>
      </c>
      <c r="H4013" s="418" t="n"/>
      <c r="I4013" s="455" t="n">
        <v>54783</v>
      </c>
      <c r="J4013" s="418">
        <f>IF(L4013&lt;&gt;"",L4013,K4013)</f>
        <v/>
      </c>
      <c r="K4013" s="418">
        <f>IF(AND(T4013=TRUE, U4013=TRUE, V4013=TRUE), IF(W4013&lt;-0.05, "អនុញ្ញាត (អ្នកផ្គត់ផ្គង់ប្រកាសខ្វះ)", "បានប្រកាស (អនុញ្ញាត)"), IF(AND(T4013=FALSE, U4013=FALSE, V4013=FALSE), "ព្យួរទុក (មិនមានទិន្នន័យ)", "ប្រកាសខុស (ព្យួរទុក)"))</f>
        <v/>
      </c>
      <c r="L4013" s="418" t="inlineStr"/>
      <c r="M4013" s="418" t="inlineStr"/>
      <c r="N4013" s="455" t="n"/>
      <c r="O4013" s="455">
        <f>IF(W4013&lt;0,AI4013,I4013)</f>
        <v/>
      </c>
      <c r="P4013" s="455">
        <f>I4013-O4013</f>
        <v/>
      </c>
      <c r="Q4013" s="418" t="n"/>
      <c r="R4013" s="418" t="inlineStr">
        <is>
          <t>237537</t>
        </is>
      </c>
      <c r="S4013" s="418" t="inlineStr"/>
      <c r="T4013" s="418">
        <f>R4013=S4013</f>
        <v/>
      </c>
      <c r="U4013" s="418">
        <f>AND(MONTH(F4013)=MONTH(Y4013), YEAR(F4013)=YEAR(Y4013))</f>
        <v/>
      </c>
      <c r="V4013" s="418">
        <f>AND(AC4013&lt;&gt;"", 'Company information'!D$4&lt;&gt;"", RIGHT(SUBSTITUTE(AC4013,"-",""),9)=RIGHT(SUBSTITUTE('Company information'!D$4,"-",""),9))</f>
        <v/>
      </c>
      <c r="W4013" s="418">
        <f>AI4013-I4013</f>
        <v/>
      </c>
      <c r="X4013" s="455" t="n"/>
      <c r="Y4013" s="417" t="n"/>
      <c r="Z4013" s="418" t="n"/>
      <c r="AA4013" s="418" t="n"/>
      <c r="AB4013" s="418" t="n"/>
      <c r="AC4013" s="418" t="n"/>
      <c r="AD4013" s="418" t="n"/>
      <c r="AE4013" s="455" t="n"/>
      <c r="AF4013" s="455" t="n"/>
      <c r="AG4013" s="455" t="n"/>
      <c r="AH4013" s="455" t="n"/>
      <c r="AI4013" s="455" t="n"/>
      <c r="AJ4013" s="455" t="n"/>
      <c r="AK4013" s="455" t="n"/>
      <c r="AL4013" s="455" t="n"/>
      <c r="AM4013" s="455" t="n"/>
      <c r="AN4013" s="455" t="n"/>
      <c r="AO4013" s="455" t="n"/>
      <c r="AP4013" s="455" t="n"/>
      <c r="AQ4013" s="455" t="n"/>
      <c r="AR4013" s="418" t="n"/>
      <c r="AS4013" s="418" t="n"/>
      <c r="AT4013" s="418" t="n"/>
    </row>
    <row r="4014">
      <c r="A4014" s="417" t="n">
        <v>4005</v>
      </c>
      <c r="B4014" s="418" t="inlineStr"/>
      <c r="C4014" s="418" t="inlineStr">
        <is>
          <t>ស្ត្រេតស៍ អ៊ិនធើណេសិនណល ភីធីអ៊ី អិលធីឌី</t>
        </is>
      </c>
      <c r="D4014" s="418" t="inlineStr">
        <is>
          <t>L001-100045162</t>
        </is>
      </c>
      <c r="E4014" s="418" t="inlineStr">
        <is>
          <t>1923676</t>
        </is>
      </c>
      <c r="F4014" s="419" t="n">
        <v>43781</v>
      </c>
      <c r="G4014" s="420" t="n">
        <v>172465</v>
      </c>
      <c r="H4014" s="418" t="n"/>
      <c r="I4014" s="455" t="n">
        <v>172465</v>
      </c>
      <c r="J4014" s="418">
        <f>IF(L4014&lt;&gt;"",L4014,K4014)</f>
        <v/>
      </c>
      <c r="K4014" s="418">
        <f>IF(AND(T4014=TRUE, U4014=TRUE, V4014=TRUE), IF(W4014&lt;-0.05, "អនុញ្ញាត (អ្នកផ្គត់ផ្គង់ប្រកាសខ្វះ)", "បានប្រកាស (អនុញ្ញាត)"), IF(AND(T4014=FALSE, U4014=FALSE, V4014=FALSE), "ព្យួរទុក (មិនមានទិន្នន័យ)", "ប្រកាសខុស (ព្យួរទុក)"))</f>
        <v/>
      </c>
      <c r="L4014" s="418" t="inlineStr"/>
      <c r="M4014" s="418" t="inlineStr"/>
      <c r="N4014" s="455" t="n"/>
      <c r="O4014" s="455">
        <f>IF(W4014&lt;0,AI4014,I4014)</f>
        <v/>
      </c>
      <c r="P4014" s="455">
        <f>I4014-O4014</f>
        <v/>
      </c>
      <c r="Q4014" s="418" t="n"/>
      <c r="R4014" s="418" t="inlineStr">
        <is>
          <t>1923676</t>
        </is>
      </c>
      <c r="S4014" s="418" t="inlineStr"/>
      <c r="T4014" s="418">
        <f>R4014=S4014</f>
        <v/>
      </c>
      <c r="U4014" s="418">
        <f>AND(MONTH(F4014)=MONTH(Y4014), YEAR(F4014)=YEAR(Y4014))</f>
        <v/>
      </c>
      <c r="V4014" s="418">
        <f>AND(AC4014&lt;&gt;"", 'Company information'!D$4&lt;&gt;"", RIGHT(SUBSTITUTE(AC4014,"-",""),9)=RIGHT(SUBSTITUTE('Company information'!D$4,"-",""),9))</f>
        <v/>
      </c>
      <c r="W4014" s="418">
        <f>AI4014-I4014</f>
        <v/>
      </c>
      <c r="X4014" s="455" t="n"/>
      <c r="Y4014" s="417" t="n"/>
      <c r="Z4014" s="418" t="n"/>
      <c r="AA4014" s="418" t="n"/>
      <c r="AB4014" s="418" t="n"/>
      <c r="AC4014" s="418" t="n"/>
      <c r="AD4014" s="418" t="n"/>
      <c r="AE4014" s="455" t="n"/>
      <c r="AF4014" s="455" t="n"/>
      <c r="AG4014" s="455" t="n"/>
      <c r="AH4014" s="455" t="n"/>
      <c r="AI4014" s="455" t="n"/>
      <c r="AJ4014" s="455" t="n"/>
      <c r="AK4014" s="455" t="n"/>
      <c r="AL4014" s="455" t="n"/>
      <c r="AM4014" s="455" t="n"/>
      <c r="AN4014" s="455" t="n"/>
      <c r="AO4014" s="455" t="n"/>
      <c r="AP4014" s="455" t="n"/>
      <c r="AQ4014" s="455" t="n"/>
      <c r="AR4014" s="418" t="n"/>
      <c r="AS4014" s="418" t="n"/>
      <c r="AT4014" s="418" t="n"/>
    </row>
    <row r="4015">
      <c r="A4015" s="417" t="n">
        <v>4006</v>
      </c>
      <c r="B4015" s="418" t="inlineStr"/>
      <c r="C4015" s="418" t="inlineStr">
        <is>
          <t>កំពង់ផែស្វយ័តក្រុងព្រះសីហនុ</t>
        </is>
      </c>
      <c r="D4015" s="418" t="inlineStr">
        <is>
          <t>L001-100044638</t>
        </is>
      </c>
      <c r="E4015" s="418" t="inlineStr">
        <is>
          <t>232879</t>
        </is>
      </c>
      <c r="F4015" s="419" t="n">
        <v>43819</v>
      </c>
      <c r="G4015" s="420" t="n">
        <v>58435</v>
      </c>
      <c r="H4015" s="418" t="n"/>
      <c r="I4015" s="455" t="n">
        <v>58435</v>
      </c>
      <c r="J4015" s="418">
        <f>IF(L4015&lt;&gt;"",L4015,K4015)</f>
        <v/>
      </c>
      <c r="K4015" s="418">
        <f>IF(AND(T4015=TRUE, U4015=TRUE, V4015=TRUE), IF(W4015&lt;-0.05, "អនុញ្ញាត (អ្នកផ្គត់ផ្គង់ប្រកាសខ្វះ)", "បានប្រកាស (អនុញ្ញាត)"), IF(AND(T4015=FALSE, U4015=FALSE, V4015=FALSE), "ព្យួរទុក (មិនមានទិន្នន័យ)", "ប្រកាសខុស (ព្យួរទុក)"))</f>
        <v/>
      </c>
      <c r="L4015" s="418" t="inlineStr"/>
      <c r="M4015" s="418" t="inlineStr"/>
      <c r="N4015" s="455" t="n"/>
      <c r="O4015" s="455">
        <f>IF(W4015&lt;0,AI4015,I4015)</f>
        <v/>
      </c>
      <c r="P4015" s="455">
        <f>I4015-O4015</f>
        <v/>
      </c>
      <c r="Q4015" s="418" t="n"/>
      <c r="R4015" s="418" t="inlineStr">
        <is>
          <t>232879</t>
        </is>
      </c>
      <c r="S4015" s="418" t="inlineStr"/>
      <c r="T4015" s="418">
        <f>R4015=S4015</f>
        <v/>
      </c>
      <c r="U4015" s="418">
        <f>AND(MONTH(F4015)=MONTH(Y4015), YEAR(F4015)=YEAR(Y4015))</f>
        <v/>
      </c>
      <c r="V4015" s="418">
        <f>AND(AC4015&lt;&gt;"", 'Company information'!D$4&lt;&gt;"", RIGHT(SUBSTITUTE(AC4015,"-",""),9)=RIGHT(SUBSTITUTE('Company information'!D$4,"-",""),9))</f>
        <v/>
      </c>
      <c r="W4015" s="418">
        <f>AI4015-I4015</f>
        <v/>
      </c>
      <c r="X4015" s="455" t="n"/>
      <c r="Y4015" s="417" t="n"/>
      <c r="Z4015" s="418" t="n"/>
      <c r="AA4015" s="418" t="n"/>
      <c r="AB4015" s="418" t="n"/>
      <c r="AC4015" s="418" t="n"/>
      <c r="AD4015" s="418" t="n"/>
      <c r="AE4015" s="455" t="n"/>
      <c r="AF4015" s="455" t="n"/>
      <c r="AG4015" s="455" t="n"/>
      <c r="AH4015" s="455" t="n"/>
      <c r="AI4015" s="455" t="n"/>
      <c r="AJ4015" s="455" t="n"/>
      <c r="AK4015" s="455" t="n"/>
      <c r="AL4015" s="455" t="n"/>
      <c r="AM4015" s="455" t="n"/>
      <c r="AN4015" s="455" t="n"/>
      <c r="AO4015" s="455" t="n"/>
      <c r="AP4015" s="455" t="n"/>
      <c r="AQ4015" s="455" t="n"/>
      <c r="AR4015" s="418" t="n"/>
      <c r="AS4015" s="418" t="n"/>
      <c r="AT4015" s="418" t="n"/>
    </row>
    <row r="4016">
      <c r="A4016" s="417" t="n">
        <v>4007</v>
      </c>
      <c r="B4016" s="418" t="inlineStr"/>
      <c r="C4016" s="418" t="inlineStr">
        <is>
          <t>កំពង់ផែស្វយ័តក្រុងព្រះសីហនុ</t>
        </is>
      </c>
      <c r="D4016" s="418" t="inlineStr">
        <is>
          <t>L001-100044638</t>
        </is>
      </c>
      <c r="E4016" s="418" t="inlineStr">
        <is>
          <t>230053</t>
        </is>
      </c>
      <c r="F4016" s="419" t="n">
        <v>43815</v>
      </c>
      <c r="G4016" s="420" t="n">
        <v>62087</v>
      </c>
      <c r="H4016" s="418" t="n"/>
      <c r="I4016" s="455" t="n">
        <v>62087</v>
      </c>
      <c r="J4016" s="418">
        <f>IF(L4016&lt;&gt;"",L4016,K4016)</f>
        <v/>
      </c>
      <c r="K4016" s="418">
        <f>IF(AND(T4016=TRUE, U4016=TRUE, V4016=TRUE), IF(W4016&lt;-0.05, "អនុញ្ញាត (អ្នកផ្គត់ផ្គង់ប្រកាសខ្វះ)", "បានប្រកាស (អនុញ្ញាត)"), IF(AND(T4016=FALSE, U4016=FALSE, V4016=FALSE), "ព្យួរទុក (មិនមានទិន្នន័យ)", "ប្រកាសខុស (ព្យួរទុក)"))</f>
        <v/>
      </c>
      <c r="L4016" s="418" t="inlineStr"/>
      <c r="M4016" s="418" t="inlineStr"/>
      <c r="N4016" s="455" t="n"/>
      <c r="O4016" s="455">
        <f>IF(W4016&lt;0,AI4016,I4016)</f>
        <v/>
      </c>
      <c r="P4016" s="455">
        <f>I4016-O4016</f>
        <v/>
      </c>
      <c r="Q4016" s="418" t="n"/>
      <c r="R4016" s="418" t="inlineStr">
        <is>
          <t>230053</t>
        </is>
      </c>
      <c r="S4016" s="418" t="inlineStr"/>
      <c r="T4016" s="418">
        <f>R4016=S4016</f>
        <v/>
      </c>
      <c r="U4016" s="418">
        <f>AND(MONTH(F4016)=MONTH(Y4016), YEAR(F4016)=YEAR(Y4016))</f>
        <v/>
      </c>
      <c r="V4016" s="418">
        <f>AND(AC4016&lt;&gt;"", 'Company information'!D$4&lt;&gt;"", RIGHT(SUBSTITUTE(AC4016,"-",""),9)=RIGHT(SUBSTITUTE('Company information'!D$4,"-",""),9))</f>
        <v/>
      </c>
      <c r="W4016" s="418">
        <f>AI4016-I4016</f>
        <v/>
      </c>
      <c r="X4016" s="455" t="n"/>
      <c r="Y4016" s="417" t="n"/>
      <c r="Z4016" s="418" t="n"/>
      <c r="AA4016" s="418" t="n"/>
      <c r="AB4016" s="418" t="n"/>
      <c r="AC4016" s="418" t="n"/>
      <c r="AD4016" s="418" t="n"/>
      <c r="AE4016" s="455" t="n"/>
      <c r="AF4016" s="455" t="n"/>
      <c r="AG4016" s="455" t="n"/>
      <c r="AH4016" s="455" t="n"/>
      <c r="AI4016" s="455" t="n"/>
      <c r="AJ4016" s="455" t="n"/>
      <c r="AK4016" s="455" t="n"/>
      <c r="AL4016" s="455" t="n"/>
      <c r="AM4016" s="455" t="n"/>
      <c r="AN4016" s="455" t="n"/>
      <c r="AO4016" s="455" t="n"/>
      <c r="AP4016" s="455" t="n"/>
      <c r="AQ4016" s="455" t="n"/>
      <c r="AR4016" s="418" t="n"/>
      <c r="AS4016" s="418" t="n"/>
      <c r="AT4016" s="418" t="n"/>
    </row>
    <row r="4017">
      <c r="A4017" s="417" t="n">
        <v>4008</v>
      </c>
      <c r="B4017" s="418" t="inlineStr"/>
      <c r="C4017" s="418" t="inlineStr">
        <is>
          <t>យូសេន ឡូជីស្ទីក (ខេមបូឌា) ខូ អិលធីឌី</t>
        </is>
      </c>
      <c r="D4017" s="418" t="inlineStr">
        <is>
          <t>L001-104015799</t>
        </is>
      </c>
      <c r="E4017" s="418" t="inlineStr">
        <is>
          <t>PNHTI0003047</t>
        </is>
      </c>
      <c r="F4017" s="419" t="n">
        <v>43824</v>
      </c>
      <c r="G4017" s="420" t="n">
        <v>133914</v>
      </c>
      <c r="H4017" s="418" t="n"/>
      <c r="I4017" s="455" t="n">
        <v>133914</v>
      </c>
      <c r="J4017" s="418">
        <f>IF(L4017&lt;&gt;"",L4017,K4017)</f>
        <v/>
      </c>
      <c r="K4017" s="418">
        <f>IF(AND(T4017=TRUE, U4017=TRUE, V4017=TRUE), IF(W4017&lt;-0.05, "អនុញ្ញាត (អ្នកផ្គត់ផ្គង់ប្រកាសខ្វះ)", "បានប្រកាស (អនុញ្ញាត)"), IF(AND(T4017=FALSE, U4017=FALSE, V4017=FALSE), "ព្យួរទុក (មិនមានទិន្នន័យ)", "ប្រកាសខុស (ព្យួរទុក)"))</f>
        <v/>
      </c>
      <c r="L4017" s="418" t="inlineStr"/>
      <c r="M4017" s="418" t="inlineStr"/>
      <c r="N4017" s="455" t="n"/>
      <c r="O4017" s="455">
        <f>IF(W4017&lt;0,AI4017,I4017)</f>
        <v/>
      </c>
      <c r="P4017" s="455">
        <f>I4017-O4017</f>
        <v/>
      </c>
      <c r="Q4017" s="418" t="n"/>
      <c r="R4017" s="418" t="inlineStr">
        <is>
          <t>PNHTI0003047</t>
        </is>
      </c>
      <c r="S4017" s="418" t="inlineStr"/>
      <c r="T4017" s="418">
        <f>R4017=S4017</f>
        <v/>
      </c>
      <c r="U4017" s="418">
        <f>AND(MONTH(F4017)=MONTH(Y4017), YEAR(F4017)=YEAR(Y4017))</f>
        <v/>
      </c>
      <c r="V4017" s="418">
        <f>AND(AC4017&lt;&gt;"", 'Company information'!D$4&lt;&gt;"", RIGHT(SUBSTITUTE(AC4017,"-",""),9)=RIGHT(SUBSTITUTE('Company information'!D$4,"-",""),9))</f>
        <v/>
      </c>
      <c r="W4017" s="418">
        <f>AI4017-I4017</f>
        <v/>
      </c>
      <c r="X4017" s="455" t="n"/>
      <c r="Y4017" s="417" t="n"/>
      <c r="Z4017" s="418" t="n"/>
      <c r="AA4017" s="418" t="n"/>
      <c r="AB4017" s="418" t="n"/>
      <c r="AC4017" s="418" t="n"/>
      <c r="AD4017" s="418" t="n"/>
      <c r="AE4017" s="455" t="n"/>
      <c r="AF4017" s="455" t="n"/>
      <c r="AG4017" s="455" t="n"/>
      <c r="AH4017" s="455" t="n"/>
      <c r="AI4017" s="455" t="n"/>
      <c r="AJ4017" s="455" t="n"/>
      <c r="AK4017" s="455" t="n"/>
      <c r="AL4017" s="455" t="n"/>
      <c r="AM4017" s="455" t="n"/>
      <c r="AN4017" s="455" t="n"/>
      <c r="AO4017" s="455" t="n"/>
      <c r="AP4017" s="455" t="n"/>
      <c r="AQ4017" s="455" t="n"/>
      <c r="AR4017" s="418" t="n"/>
      <c r="AS4017" s="418" t="n"/>
      <c r="AT4017" s="418" t="n"/>
    </row>
    <row r="4018">
      <c r="A4018" s="417" t="n">
        <v>4009</v>
      </c>
      <c r="B4018" s="418" t="inlineStr"/>
      <c r="C4018" s="418" t="inlineStr">
        <is>
          <t>ជី ស៊ាង យី (ខេមបូឌា) ត្រេដ ឯ.ក</t>
        </is>
      </c>
      <c r="D4018" s="418" t="inlineStr">
        <is>
          <t>K010-901906187</t>
        </is>
      </c>
      <c r="E4018" s="418" t="inlineStr">
        <is>
          <t>00039</t>
        </is>
      </c>
      <c r="F4018" s="419" t="n">
        <v>43750</v>
      </c>
      <c r="G4018" s="420" t="n">
        <v>5217776</v>
      </c>
      <c r="H4018" s="418" t="n"/>
      <c r="I4018" s="455" t="n">
        <v>5217776</v>
      </c>
      <c r="J4018" s="418">
        <f>IF(L4018&lt;&gt;"",L4018,K4018)</f>
        <v/>
      </c>
      <c r="K4018" s="418">
        <f>IF(AND(T4018=TRUE, U4018=TRUE, V4018=TRUE), IF(W4018&lt;-0.05, "អនុញ្ញាត (អ្នកផ្គត់ផ្គង់ប្រកាសខ្វះ)", "បានប្រកាស (អនុញ្ញាត)"), IF(AND(T4018=FALSE, U4018=FALSE, V4018=FALSE), "ព្យួរទុក (មិនមានទិន្នន័យ)", "ប្រកាសខុស (ព្យួរទុក)"))</f>
        <v/>
      </c>
      <c r="L4018" s="418" t="inlineStr"/>
      <c r="M4018" s="418" t="inlineStr"/>
      <c r="N4018" s="455" t="n"/>
      <c r="O4018" s="455">
        <f>IF(W4018&lt;0,AI4018,I4018)</f>
        <v/>
      </c>
      <c r="P4018" s="455">
        <f>I4018-O4018</f>
        <v/>
      </c>
      <c r="Q4018" s="418" t="n"/>
      <c r="R4018" s="418" t="inlineStr">
        <is>
          <t>00039</t>
        </is>
      </c>
      <c r="S4018" s="418" t="inlineStr"/>
      <c r="T4018" s="418">
        <f>R4018=S4018</f>
        <v/>
      </c>
      <c r="U4018" s="418">
        <f>AND(MONTH(F4018)=MONTH(Y4018), YEAR(F4018)=YEAR(Y4018))</f>
        <v/>
      </c>
      <c r="V4018" s="418">
        <f>AND(AC4018&lt;&gt;"", 'Company information'!D$4&lt;&gt;"", RIGHT(SUBSTITUTE(AC4018,"-",""),9)=RIGHT(SUBSTITUTE('Company information'!D$4,"-",""),9))</f>
        <v/>
      </c>
      <c r="W4018" s="418">
        <f>AI4018-I4018</f>
        <v/>
      </c>
      <c r="X4018" s="455" t="n"/>
      <c r="Y4018" s="417" t="n"/>
      <c r="Z4018" s="418" t="n"/>
      <c r="AA4018" s="418" t="n"/>
      <c r="AB4018" s="418" t="n"/>
      <c r="AC4018" s="418" t="n"/>
      <c r="AD4018" s="418" t="n"/>
      <c r="AE4018" s="455" t="n"/>
      <c r="AF4018" s="455" t="n"/>
      <c r="AG4018" s="455" t="n"/>
      <c r="AH4018" s="455" t="n"/>
      <c r="AI4018" s="455" t="n"/>
      <c r="AJ4018" s="455" t="n"/>
      <c r="AK4018" s="455" t="n"/>
      <c r="AL4018" s="455" t="n"/>
      <c r="AM4018" s="455" t="n"/>
      <c r="AN4018" s="455" t="n"/>
      <c r="AO4018" s="455" t="n"/>
      <c r="AP4018" s="455" t="n"/>
      <c r="AQ4018" s="455" t="n"/>
      <c r="AR4018" s="418" t="n"/>
      <c r="AS4018" s="418" t="n"/>
      <c r="AT4018" s="418" t="n"/>
    </row>
    <row r="4019">
      <c r="A4019" s="417" t="n">
        <v>4010</v>
      </c>
      <c r="B4019" s="418" t="inlineStr"/>
      <c r="C4019" s="418" t="inlineStr">
        <is>
          <t>ប្យួរ៉ូ វេរីតាស (ខេមបូឌា) លីមីធីត</t>
        </is>
      </c>
      <c r="D4019" s="418" t="inlineStr">
        <is>
          <t>L001-107024462</t>
        </is>
      </c>
      <c r="E4019" s="418" t="inlineStr">
        <is>
          <t>59006339</t>
        </is>
      </c>
      <c r="F4019" s="419" t="n">
        <v>43830</v>
      </c>
      <c r="G4019" s="420" t="n">
        <v>101450</v>
      </c>
      <c r="H4019" s="418" t="n"/>
      <c r="I4019" s="455" t="n">
        <v>101450</v>
      </c>
      <c r="J4019" s="418">
        <f>IF(L4019&lt;&gt;"",L4019,K4019)</f>
        <v/>
      </c>
      <c r="K4019" s="418">
        <f>IF(AND(T4019=TRUE, U4019=TRUE, V4019=TRUE), IF(W4019&lt;-0.05, "អនុញ្ញាត (អ្នកផ្គត់ផ្គង់ប្រកាសខ្វះ)", "បានប្រកាស (អនុញ្ញាត)"), IF(AND(T4019=FALSE, U4019=FALSE, V4019=FALSE), "ព្យួរទុក (មិនមានទិន្នន័យ)", "ប្រកាសខុស (ព្យួរទុក)"))</f>
        <v/>
      </c>
      <c r="L4019" s="418" t="inlineStr"/>
      <c r="M4019" s="418" t="inlineStr"/>
      <c r="N4019" s="455" t="n"/>
      <c r="O4019" s="455">
        <f>IF(W4019&lt;0,AI4019,I4019)</f>
        <v/>
      </c>
      <c r="P4019" s="455">
        <f>I4019-O4019</f>
        <v/>
      </c>
      <c r="Q4019" s="418" t="n"/>
      <c r="R4019" s="418" t="inlineStr">
        <is>
          <t>59006339</t>
        </is>
      </c>
      <c r="S4019" s="418" t="inlineStr"/>
      <c r="T4019" s="418">
        <f>R4019=S4019</f>
        <v/>
      </c>
      <c r="U4019" s="418">
        <f>AND(MONTH(F4019)=MONTH(Y4019), YEAR(F4019)=YEAR(Y4019))</f>
        <v/>
      </c>
      <c r="V4019" s="418">
        <f>AND(AC4019&lt;&gt;"", 'Company information'!D$4&lt;&gt;"", RIGHT(SUBSTITUTE(AC4019,"-",""),9)=RIGHT(SUBSTITUTE('Company information'!D$4,"-",""),9))</f>
        <v/>
      </c>
      <c r="W4019" s="418">
        <f>AI4019-I4019</f>
        <v/>
      </c>
      <c r="X4019" s="455" t="n"/>
      <c r="Y4019" s="417" t="n"/>
      <c r="Z4019" s="418" t="n"/>
      <c r="AA4019" s="418" t="n"/>
      <c r="AB4019" s="418" t="n"/>
      <c r="AC4019" s="418" t="n"/>
      <c r="AD4019" s="418" t="n"/>
      <c r="AE4019" s="455" t="n"/>
      <c r="AF4019" s="455" t="n"/>
      <c r="AG4019" s="455" t="n"/>
      <c r="AH4019" s="455" t="n"/>
      <c r="AI4019" s="455" t="n"/>
      <c r="AJ4019" s="455" t="n"/>
      <c r="AK4019" s="455" t="n"/>
      <c r="AL4019" s="455" t="n"/>
      <c r="AM4019" s="455" t="n"/>
      <c r="AN4019" s="455" t="n"/>
      <c r="AO4019" s="455" t="n"/>
      <c r="AP4019" s="455" t="n"/>
      <c r="AQ4019" s="455" t="n"/>
      <c r="AR4019" s="418" t="n"/>
      <c r="AS4019" s="418" t="n"/>
      <c r="AT4019" s="418" t="n"/>
    </row>
    <row r="4020">
      <c r="A4020" s="417" t="n">
        <v>4011</v>
      </c>
      <c r="B4020" s="418" t="inlineStr"/>
      <c r="C4020" s="418" t="inlineStr">
        <is>
          <t>ប្យួរ៉ូ វេរីតាស (ខេមបូឌា) លីមីធីត</t>
        </is>
      </c>
      <c r="D4020" s="418" t="inlineStr">
        <is>
          <t>L001-107024462</t>
        </is>
      </c>
      <c r="E4020" s="418" t="inlineStr">
        <is>
          <t>59006319</t>
        </is>
      </c>
      <c r="F4020" s="419" t="n">
        <v>43829</v>
      </c>
      <c r="G4020" s="420" t="n">
        <v>107537</v>
      </c>
      <c r="H4020" s="418" t="n"/>
      <c r="I4020" s="455" t="n">
        <v>107537</v>
      </c>
      <c r="J4020" s="418">
        <f>IF(L4020&lt;&gt;"",L4020,K4020)</f>
        <v/>
      </c>
      <c r="K4020" s="418">
        <f>IF(AND(T4020=TRUE, U4020=TRUE, V4020=TRUE), IF(W4020&lt;-0.05, "អនុញ្ញាត (អ្នកផ្គត់ផ្គង់ប្រកាសខ្វះ)", "បានប្រកាស (អនុញ្ញាត)"), IF(AND(T4020=FALSE, U4020=FALSE, V4020=FALSE), "ព្យួរទុក (មិនមានទិន្នន័យ)", "ប្រកាសខុស (ព្យួរទុក)"))</f>
        <v/>
      </c>
      <c r="L4020" s="418" t="inlineStr"/>
      <c r="M4020" s="418" t="inlineStr"/>
      <c r="N4020" s="455" t="n"/>
      <c r="O4020" s="455">
        <f>IF(W4020&lt;0,AI4020,I4020)</f>
        <v/>
      </c>
      <c r="P4020" s="455">
        <f>I4020-O4020</f>
        <v/>
      </c>
      <c r="Q4020" s="418" t="n"/>
      <c r="R4020" s="418" t="inlineStr">
        <is>
          <t>59006319</t>
        </is>
      </c>
      <c r="S4020" s="418" t="inlineStr"/>
      <c r="T4020" s="418">
        <f>R4020=S4020</f>
        <v/>
      </c>
      <c r="U4020" s="418">
        <f>AND(MONTH(F4020)=MONTH(Y4020), YEAR(F4020)=YEAR(Y4020))</f>
        <v/>
      </c>
      <c r="V4020" s="418">
        <f>AND(AC4020&lt;&gt;"", 'Company information'!D$4&lt;&gt;"", RIGHT(SUBSTITUTE(AC4020,"-",""),9)=RIGHT(SUBSTITUTE('Company information'!D$4,"-",""),9))</f>
        <v/>
      </c>
      <c r="W4020" s="418">
        <f>AI4020-I4020</f>
        <v/>
      </c>
      <c r="X4020" s="455" t="n"/>
      <c r="Y4020" s="417" t="n"/>
      <c r="Z4020" s="418" t="n"/>
      <c r="AA4020" s="418" t="n"/>
      <c r="AB4020" s="418" t="n"/>
      <c r="AC4020" s="418" t="n"/>
      <c r="AD4020" s="418" t="n"/>
      <c r="AE4020" s="455" t="n"/>
      <c r="AF4020" s="455" t="n"/>
      <c r="AG4020" s="455" t="n"/>
      <c r="AH4020" s="455" t="n"/>
      <c r="AI4020" s="455" t="n"/>
      <c r="AJ4020" s="455" t="n"/>
      <c r="AK4020" s="455" t="n"/>
      <c r="AL4020" s="455" t="n"/>
      <c r="AM4020" s="455" t="n"/>
      <c r="AN4020" s="455" t="n"/>
      <c r="AO4020" s="455" t="n"/>
      <c r="AP4020" s="455" t="n"/>
      <c r="AQ4020" s="455" t="n"/>
      <c r="AR4020" s="418" t="n"/>
      <c r="AS4020" s="418" t="n"/>
      <c r="AT4020" s="418" t="n"/>
    </row>
    <row r="4021">
      <c r="A4021" s="417" t="n">
        <v>4012</v>
      </c>
      <c r="B4021" s="418" t="inlineStr"/>
      <c r="C4021" s="418" t="inlineStr">
        <is>
          <t>សហ័ស សិឃ្យូរិធី ឯ.ក</t>
        </is>
      </c>
      <c r="D4021" s="418" t="inlineStr">
        <is>
          <t>K010-107032600</t>
        </is>
      </c>
      <c r="E4021" s="418" t="inlineStr">
        <is>
          <t>201901079</t>
        </is>
      </c>
      <c r="F4021" s="419" t="n">
        <v>43824</v>
      </c>
      <c r="G4021" s="420" t="n">
        <v>340872</v>
      </c>
      <c r="H4021" s="418" t="n"/>
      <c r="I4021" s="455" t="n">
        <v>340872</v>
      </c>
      <c r="J4021" s="418">
        <f>IF(L4021&lt;&gt;"",L4021,K4021)</f>
        <v/>
      </c>
      <c r="K4021" s="418">
        <f>IF(AND(T4021=TRUE, U4021=TRUE, V4021=TRUE), IF(W4021&lt;-0.05, "អនុញ្ញាត (អ្នកផ្គត់ផ្គង់ប្រកាសខ្វះ)", "បានប្រកាស (អនុញ្ញាត)"), IF(AND(T4021=FALSE, U4021=FALSE, V4021=FALSE), "ព្យួរទុក (មិនមានទិន្នន័យ)", "ប្រកាសខុស (ព្យួរទុក)"))</f>
        <v/>
      </c>
      <c r="L4021" s="418" t="inlineStr"/>
      <c r="M4021" s="418" t="inlineStr"/>
      <c r="N4021" s="455" t="n"/>
      <c r="O4021" s="455">
        <f>IF(W4021&lt;0,AI4021,I4021)</f>
        <v/>
      </c>
      <c r="P4021" s="455">
        <f>I4021-O4021</f>
        <v/>
      </c>
      <c r="Q4021" s="418" t="n"/>
      <c r="R4021" s="418" t="inlineStr">
        <is>
          <t>201901079</t>
        </is>
      </c>
      <c r="S4021" s="418" t="inlineStr"/>
      <c r="T4021" s="418">
        <f>R4021=S4021</f>
        <v/>
      </c>
      <c r="U4021" s="418">
        <f>AND(MONTH(F4021)=MONTH(Y4021), YEAR(F4021)=YEAR(Y4021))</f>
        <v/>
      </c>
      <c r="V4021" s="418">
        <f>AND(AC4021&lt;&gt;"", 'Company information'!D$4&lt;&gt;"", RIGHT(SUBSTITUTE(AC4021,"-",""),9)=RIGHT(SUBSTITUTE('Company information'!D$4,"-",""),9))</f>
        <v/>
      </c>
      <c r="W4021" s="418">
        <f>AI4021-I4021</f>
        <v/>
      </c>
      <c r="X4021" s="455" t="n"/>
      <c r="Y4021" s="417" t="n"/>
      <c r="Z4021" s="418" t="n"/>
      <c r="AA4021" s="418" t="n"/>
      <c r="AB4021" s="418" t="n"/>
      <c r="AC4021" s="418" t="n"/>
      <c r="AD4021" s="418" t="n"/>
      <c r="AE4021" s="455" t="n"/>
      <c r="AF4021" s="455" t="n"/>
      <c r="AG4021" s="455" t="n"/>
      <c r="AH4021" s="455" t="n"/>
      <c r="AI4021" s="455" t="n"/>
      <c r="AJ4021" s="455" t="n"/>
      <c r="AK4021" s="455" t="n"/>
      <c r="AL4021" s="455" t="n"/>
      <c r="AM4021" s="455" t="n"/>
      <c r="AN4021" s="455" t="n"/>
      <c r="AO4021" s="455" t="n"/>
      <c r="AP4021" s="455" t="n"/>
      <c r="AQ4021" s="455" t="n"/>
      <c r="AR4021" s="418" t="n"/>
      <c r="AS4021" s="418" t="n"/>
      <c r="AT4021" s="418" t="n"/>
    </row>
    <row r="4022">
      <c r="A4022" s="417" t="n">
        <v>4013</v>
      </c>
      <c r="B4022" s="418" t="inlineStr"/>
      <c r="C4022" s="418" t="inlineStr">
        <is>
          <t>ប្យួរ៉ូ វេរីតាស (ខេមបូឌា) លីមីធីត</t>
        </is>
      </c>
      <c r="D4022" s="418" t="inlineStr">
        <is>
          <t>L001-107024462</t>
        </is>
      </c>
      <c r="E4022" s="418" t="inlineStr">
        <is>
          <t>59006278</t>
        </is>
      </c>
      <c r="F4022" s="419" t="n">
        <v>43823</v>
      </c>
      <c r="G4022" s="420" t="n">
        <v>101450</v>
      </c>
      <c r="H4022" s="418" t="n"/>
      <c r="I4022" s="455" t="n">
        <v>101450</v>
      </c>
      <c r="J4022" s="418">
        <f>IF(L4022&lt;&gt;"",L4022,K4022)</f>
        <v/>
      </c>
      <c r="K4022" s="418">
        <f>IF(AND(T4022=TRUE, U4022=TRUE, V4022=TRUE), IF(W4022&lt;-0.05, "អនុញ្ញាត (អ្នកផ្គត់ផ្គង់ប្រកាសខ្វះ)", "បានប្រកាស (អនុញ្ញាត)"), IF(AND(T4022=FALSE, U4022=FALSE, V4022=FALSE), "ព្យួរទុក (មិនមានទិន្នន័យ)", "ប្រកាសខុស (ព្យួរទុក)"))</f>
        <v/>
      </c>
      <c r="L4022" s="418" t="inlineStr"/>
      <c r="M4022" s="418" t="inlineStr"/>
      <c r="N4022" s="455" t="n"/>
      <c r="O4022" s="455">
        <f>IF(W4022&lt;0,AI4022,I4022)</f>
        <v/>
      </c>
      <c r="P4022" s="455">
        <f>I4022-O4022</f>
        <v/>
      </c>
      <c r="Q4022" s="418" t="n"/>
      <c r="R4022" s="418" t="inlineStr">
        <is>
          <t>59006278</t>
        </is>
      </c>
      <c r="S4022" s="418" t="inlineStr"/>
      <c r="T4022" s="418">
        <f>R4022=S4022</f>
        <v/>
      </c>
      <c r="U4022" s="418">
        <f>AND(MONTH(F4022)=MONTH(Y4022), YEAR(F4022)=YEAR(Y4022))</f>
        <v/>
      </c>
      <c r="V4022" s="418">
        <f>AND(AC4022&lt;&gt;"", 'Company information'!D$4&lt;&gt;"", RIGHT(SUBSTITUTE(AC4022,"-",""),9)=RIGHT(SUBSTITUTE('Company information'!D$4,"-",""),9))</f>
        <v/>
      </c>
      <c r="W4022" s="418">
        <f>AI4022-I4022</f>
        <v/>
      </c>
      <c r="X4022" s="455" t="n"/>
      <c r="Y4022" s="417" t="n"/>
      <c r="Z4022" s="418" t="n"/>
      <c r="AA4022" s="418" t="n"/>
      <c r="AB4022" s="418" t="n"/>
      <c r="AC4022" s="418" t="n"/>
      <c r="AD4022" s="418" t="n"/>
      <c r="AE4022" s="455" t="n"/>
      <c r="AF4022" s="455" t="n"/>
      <c r="AG4022" s="455" t="n"/>
      <c r="AH4022" s="455" t="n"/>
      <c r="AI4022" s="455" t="n"/>
      <c r="AJ4022" s="455" t="n"/>
      <c r="AK4022" s="455" t="n"/>
      <c r="AL4022" s="455" t="n"/>
      <c r="AM4022" s="455" t="n"/>
      <c r="AN4022" s="455" t="n"/>
      <c r="AO4022" s="455" t="n"/>
      <c r="AP4022" s="455" t="n"/>
      <c r="AQ4022" s="455" t="n"/>
      <c r="AR4022" s="418" t="n"/>
      <c r="AS4022" s="418" t="n"/>
      <c r="AT4022" s="418" t="n"/>
    </row>
    <row r="4023">
      <c r="A4023" s="417" t="n">
        <v>4014</v>
      </c>
      <c r="B4023" s="418" t="inlineStr"/>
      <c r="C4023" s="418" t="inlineStr">
        <is>
          <t>ហឺរ ឆឹង ផេភើរ អ៊ីនដាសស្រ្ទៀល ខូ អិលធីឌី</t>
        </is>
      </c>
      <c r="D4023" s="418" t="inlineStr">
        <is>
          <t>L001-100191983</t>
        </is>
      </c>
      <c r="E4023" s="418" t="inlineStr">
        <is>
          <t>0475</t>
        </is>
      </c>
      <c r="F4023" s="419" t="n">
        <v>43822</v>
      </c>
      <c r="G4023" s="420" t="n">
        <v>2688157</v>
      </c>
      <c r="H4023" s="418" t="n"/>
      <c r="I4023" s="455" t="n">
        <v>2688157</v>
      </c>
      <c r="J4023" s="418">
        <f>IF(L4023&lt;&gt;"",L4023,K4023)</f>
        <v/>
      </c>
      <c r="K4023" s="418">
        <f>IF(AND(T4023=TRUE, U4023=TRUE, V4023=TRUE), IF(W4023&lt;-0.05, "អនុញ្ញាត (អ្នកផ្គត់ផ្គង់ប្រកាសខ្វះ)", "បានប្រកាស (អនុញ្ញាត)"), IF(AND(T4023=FALSE, U4023=FALSE, V4023=FALSE), "ព្យួរទុក (មិនមានទិន្នន័យ)", "ប្រកាសខុស (ព្យួរទុក)"))</f>
        <v/>
      </c>
      <c r="L4023" s="418" t="inlineStr"/>
      <c r="M4023" s="418" t="inlineStr"/>
      <c r="N4023" s="455" t="n"/>
      <c r="O4023" s="455">
        <f>IF(W4023&lt;0,AI4023,I4023)</f>
        <v/>
      </c>
      <c r="P4023" s="455">
        <f>I4023-O4023</f>
        <v/>
      </c>
      <c r="Q4023" s="418" t="n"/>
      <c r="R4023" s="418" t="inlineStr">
        <is>
          <t>0475</t>
        </is>
      </c>
      <c r="S4023" s="418" t="inlineStr"/>
      <c r="T4023" s="418">
        <f>R4023=S4023</f>
        <v/>
      </c>
      <c r="U4023" s="418">
        <f>AND(MONTH(F4023)=MONTH(Y4023), YEAR(F4023)=YEAR(Y4023))</f>
        <v/>
      </c>
      <c r="V4023" s="418">
        <f>AND(AC4023&lt;&gt;"", 'Company information'!D$4&lt;&gt;"", RIGHT(SUBSTITUTE(AC4023,"-",""),9)=RIGHT(SUBSTITUTE('Company information'!D$4,"-",""),9))</f>
        <v/>
      </c>
      <c r="W4023" s="418">
        <f>AI4023-I4023</f>
        <v/>
      </c>
      <c r="X4023" s="455" t="n"/>
      <c r="Y4023" s="417" t="n"/>
      <c r="Z4023" s="418" t="n"/>
      <c r="AA4023" s="418" t="n"/>
      <c r="AB4023" s="418" t="n"/>
      <c r="AC4023" s="418" t="n"/>
      <c r="AD4023" s="418" t="n"/>
      <c r="AE4023" s="455" t="n"/>
      <c r="AF4023" s="455" t="n"/>
      <c r="AG4023" s="455" t="n"/>
      <c r="AH4023" s="455" t="n"/>
      <c r="AI4023" s="455" t="n"/>
      <c r="AJ4023" s="455" t="n"/>
      <c r="AK4023" s="455" t="n"/>
      <c r="AL4023" s="455" t="n"/>
      <c r="AM4023" s="455" t="n"/>
      <c r="AN4023" s="455" t="n"/>
      <c r="AO4023" s="455" t="n"/>
      <c r="AP4023" s="455" t="n"/>
      <c r="AQ4023" s="455" t="n"/>
      <c r="AR4023" s="418" t="n"/>
      <c r="AS4023" s="418" t="n"/>
      <c r="AT4023" s="418" t="n"/>
    </row>
    <row r="4024">
      <c r="A4024" s="417" t="n">
        <v>4015</v>
      </c>
      <c r="B4024" s="418" t="inlineStr"/>
      <c r="C4024" s="418" t="inlineStr">
        <is>
          <t>ប្យួរ៉ូ វេរីតាស (ខេមបូឌា) លីមីធីត</t>
        </is>
      </c>
      <c r="D4024" s="418" t="inlineStr">
        <is>
          <t>L001-107024462</t>
        </is>
      </c>
      <c r="E4024" s="418" t="inlineStr">
        <is>
          <t>59006261</t>
        </is>
      </c>
      <c r="F4024" s="419" t="n">
        <v>43822</v>
      </c>
      <c r="G4024" s="420" t="n">
        <v>101450</v>
      </c>
      <c r="H4024" s="418" t="n"/>
      <c r="I4024" s="455" t="n">
        <v>101450</v>
      </c>
      <c r="J4024" s="418">
        <f>IF(L4024&lt;&gt;"",L4024,K4024)</f>
        <v/>
      </c>
      <c r="K4024" s="418">
        <f>IF(AND(T4024=TRUE, U4024=TRUE, V4024=TRUE), IF(W4024&lt;-0.05, "អនុញ្ញាត (អ្នកផ្គត់ផ្គង់ប្រកាសខ្វះ)", "បានប្រកាស (អនុញ្ញាត)"), IF(AND(T4024=FALSE, U4024=FALSE, V4024=FALSE), "ព្យួរទុក (មិនមានទិន្នន័យ)", "ប្រកាសខុស (ព្យួរទុក)"))</f>
        <v/>
      </c>
      <c r="L4024" s="418" t="inlineStr"/>
      <c r="M4024" s="418" t="inlineStr"/>
      <c r="N4024" s="455" t="n"/>
      <c r="O4024" s="455">
        <f>IF(W4024&lt;0,AI4024,I4024)</f>
        <v/>
      </c>
      <c r="P4024" s="455">
        <f>I4024-O4024</f>
        <v/>
      </c>
      <c r="Q4024" s="418" t="n"/>
      <c r="R4024" s="418" t="inlineStr">
        <is>
          <t>59006261</t>
        </is>
      </c>
      <c r="S4024" s="418" t="inlineStr"/>
      <c r="T4024" s="418">
        <f>R4024=S4024</f>
        <v/>
      </c>
      <c r="U4024" s="418">
        <f>AND(MONTH(F4024)=MONTH(Y4024), YEAR(F4024)=YEAR(Y4024))</f>
        <v/>
      </c>
      <c r="V4024" s="418">
        <f>AND(AC4024&lt;&gt;"", 'Company information'!D$4&lt;&gt;"", RIGHT(SUBSTITUTE(AC4024,"-",""),9)=RIGHT(SUBSTITUTE('Company information'!D$4,"-",""),9))</f>
        <v/>
      </c>
      <c r="W4024" s="418">
        <f>AI4024-I4024</f>
        <v/>
      </c>
      <c r="X4024" s="455" t="n"/>
      <c r="Y4024" s="417" t="n"/>
      <c r="Z4024" s="418" t="n"/>
      <c r="AA4024" s="418" t="n"/>
      <c r="AB4024" s="418" t="n"/>
      <c r="AC4024" s="418" t="n"/>
      <c r="AD4024" s="418" t="n"/>
      <c r="AE4024" s="455" t="n"/>
      <c r="AF4024" s="455" t="n"/>
      <c r="AG4024" s="455" t="n"/>
      <c r="AH4024" s="455" t="n"/>
      <c r="AI4024" s="455" t="n"/>
      <c r="AJ4024" s="455" t="n"/>
      <c r="AK4024" s="455" t="n"/>
      <c r="AL4024" s="455" t="n"/>
      <c r="AM4024" s="455" t="n"/>
      <c r="AN4024" s="455" t="n"/>
      <c r="AO4024" s="455" t="n"/>
      <c r="AP4024" s="455" t="n"/>
      <c r="AQ4024" s="455" t="n"/>
      <c r="AR4024" s="418" t="n"/>
      <c r="AS4024" s="418" t="n"/>
      <c r="AT4024" s="418" t="n"/>
    </row>
    <row r="4025">
      <c r="A4025" s="417" t="n">
        <v>4016</v>
      </c>
      <c r="B4025" s="418" t="inlineStr"/>
      <c r="C4025" s="418" t="inlineStr">
        <is>
          <t>ប្យួរ៉ូ វេរីតាស (ខេមបូឌា) លីមីធីត</t>
        </is>
      </c>
      <c r="D4025" s="418" t="inlineStr">
        <is>
          <t>L001-107024462</t>
        </is>
      </c>
      <c r="E4025" s="418" t="inlineStr">
        <is>
          <t>59006245</t>
        </is>
      </c>
      <c r="F4025" s="419" t="n">
        <v>43819</v>
      </c>
      <c r="G4025" s="420" t="n">
        <v>101450</v>
      </c>
      <c r="H4025" s="418" t="n"/>
      <c r="I4025" s="455" t="n">
        <v>101450</v>
      </c>
      <c r="J4025" s="418">
        <f>IF(L4025&lt;&gt;"",L4025,K4025)</f>
        <v/>
      </c>
      <c r="K4025" s="418">
        <f>IF(AND(T4025=TRUE, U4025=TRUE, V4025=TRUE), IF(W4025&lt;-0.05, "អនុញ្ញាត (អ្នកផ្គត់ផ្គង់ប្រកាសខ្វះ)", "បានប្រកាស (អនុញ្ញាត)"), IF(AND(T4025=FALSE, U4025=FALSE, V4025=FALSE), "ព្យួរទុក (មិនមានទិន្នន័យ)", "ប្រកាសខុស (ព្យួរទុក)"))</f>
        <v/>
      </c>
      <c r="L4025" s="418" t="inlineStr"/>
      <c r="M4025" s="418" t="inlineStr"/>
      <c r="N4025" s="455" t="n"/>
      <c r="O4025" s="455">
        <f>IF(W4025&lt;0,AI4025,I4025)</f>
        <v/>
      </c>
      <c r="P4025" s="455">
        <f>I4025-O4025</f>
        <v/>
      </c>
      <c r="Q4025" s="418" t="n"/>
      <c r="R4025" s="418" t="inlineStr">
        <is>
          <t>59006245</t>
        </is>
      </c>
      <c r="S4025" s="418" t="inlineStr"/>
      <c r="T4025" s="418">
        <f>R4025=S4025</f>
        <v/>
      </c>
      <c r="U4025" s="418">
        <f>AND(MONTH(F4025)=MONTH(Y4025), YEAR(F4025)=YEAR(Y4025))</f>
        <v/>
      </c>
      <c r="V4025" s="418">
        <f>AND(AC4025&lt;&gt;"", 'Company information'!D$4&lt;&gt;"", RIGHT(SUBSTITUTE(AC4025,"-",""),9)=RIGHT(SUBSTITUTE('Company information'!D$4,"-",""),9))</f>
        <v/>
      </c>
      <c r="W4025" s="418">
        <f>AI4025-I4025</f>
        <v/>
      </c>
      <c r="X4025" s="455" t="n"/>
      <c r="Y4025" s="417" t="n"/>
      <c r="Z4025" s="418" t="n"/>
      <c r="AA4025" s="418" t="n"/>
      <c r="AB4025" s="418" t="n"/>
      <c r="AC4025" s="418" t="n"/>
      <c r="AD4025" s="418" t="n"/>
      <c r="AE4025" s="455" t="n"/>
      <c r="AF4025" s="455" t="n"/>
      <c r="AG4025" s="455" t="n"/>
      <c r="AH4025" s="455" t="n"/>
      <c r="AI4025" s="455" t="n"/>
      <c r="AJ4025" s="455" t="n"/>
      <c r="AK4025" s="455" t="n"/>
      <c r="AL4025" s="455" t="n"/>
      <c r="AM4025" s="455" t="n"/>
      <c r="AN4025" s="455" t="n"/>
      <c r="AO4025" s="455" t="n"/>
      <c r="AP4025" s="455" t="n"/>
      <c r="AQ4025" s="455" t="n"/>
      <c r="AR4025" s="418" t="n"/>
      <c r="AS4025" s="418" t="n"/>
      <c r="AT4025" s="418" t="n"/>
    </row>
    <row r="4026">
      <c r="A4026" s="417" t="n">
        <v>4017</v>
      </c>
      <c r="B4026" s="418" t="inlineStr"/>
      <c r="C4026" s="418" t="inlineStr">
        <is>
          <t>ថេកអេស៊ីស៊ី ផេភើរ សឺវីស ខនសាល់ធេន ឯ.ក</t>
        </is>
      </c>
      <c r="D4026" s="418" t="inlineStr">
        <is>
          <t>K004-901801112</t>
        </is>
      </c>
      <c r="E4026" s="418" t="inlineStr">
        <is>
          <t>000147</t>
        </is>
      </c>
      <c r="F4026" s="419" t="n">
        <v>43813</v>
      </c>
      <c r="G4026" s="420" t="n">
        <v>162320</v>
      </c>
      <c r="H4026" s="418" t="n"/>
      <c r="I4026" s="455" t="n">
        <v>162320</v>
      </c>
      <c r="J4026" s="418">
        <f>IF(L4026&lt;&gt;"",L4026,K4026)</f>
        <v/>
      </c>
      <c r="K4026" s="418">
        <f>IF(AND(T4026=TRUE, U4026=TRUE, V4026=TRUE), IF(W4026&lt;-0.05, "អនុញ្ញាត (អ្នកផ្គត់ផ្គង់ប្រកាសខ្វះ)", "បានប្រកាស (អនុញ្ញាត)"), IF(AND(T4026=FALSE, U4026=FALSE, V4026=FALSE), "ព្យួរទុក (មិនមានទិន្នន័យ)", "ប្រកាសខុស (ព្យួរទុក)"))</f>
        <v/>
      </c>
      <c r="L4026" s="418" t="inlineStr"/>
      <c r="M4026" s="418" t="inlineStr"/>
      <c r="N4026" s="455" t="n"/>
      <c r="O4026" s="455">
        <f>IF(W4026&lt;0,AI4026,I4026)</f>
        <v/>
      </c>
      <c r="P4026" s="455">
        <f>I4026-O4026</f>
        <v/>
      </c>
      <c r="Q4026" s="418" t="n"/>
      <c r="R4026" s="418" t="inlineStr">
        <is>
          <t>000147</t>
        </is>
      </c>
      <c r="S4026" s="418" t="inlineStr">
        <is>
          <t>000147</t>
        </is>
      </c>
      <c r="T4026" s="418">
        <f>R4026=S4026</f>
        <v/>
      </c>
      <c r="U4026" s="418">
        <f>AND(MONTH(F4026)=MONTH(Y4026), YEAR(F4026)=YEAR(Y4026))</f>
        <v/>
      </c>
      <c r="V4026" s="418">
        <f>AND(AC4026&lt;&gt;"", 'Company information'!D$4&lt;&gt;"", RIGHT(SUBSTITUTE(AC4026,"-",""),9)=RIGHT(SUBSTITUTE('Company information'!D$4,"-",""),9))</f>
        <v/>
      </c>
      <c r="W4026" s="418">
        <f>AI4026-I4026</f>
        <v/>
      </c>
      <c r="X4026" s="455" t="n"/>
      <c r="Y4026" s="419" t="n">
        <v>44769</v>
      </c>
      <c r="Z4026" s="418" t="inlineStr">
        <is>
          <t>000147</t>
        </is>
      </c>
      <c r="AA4026" s="418" t="inlineStr"/>
      <c r="AB4026" s="418" t="inlineStr">
        <is>
          <t>បុគ្គលជាប់អាករ</t>
        </is>
      </c>
      <c r="AC4026" s="418" t="inlineStr">
        <is>
          <t>L001-901504132</t>
        </is>
      </c>
      <c r="AD4026" s="418" t="inlineStr">
        <is>
          <t>មេតថេក អ៊ិមអេសអ៊ីហ្សេត ខប</t>
        </is>
      </c>
      <c r="AE4026" s="455" t="n">
        <v>1670735</v>
      </c>
      <c r="AF4026" s="455" t="n">
        <v>1518850</v>
      </c>
      <c r="AG4026" s="455" t="n">
        <v>0</v>
      </c>
      <c r="AH4026" s="455" t="n">
        <v>0</v>
      </c>
      <c r="AI4026" s="455" t="n">
        <v>151885</v>
      </c>
      <c r="AJ4026" s="455" t="n">
        <v>0</v>
      </c>
      <c r="AK4026" s="455" t="n">
        <v>0</v>
      </c>
      <c r="AL4026" s="455" t="n">
        <v>0</v>
      </c>
      <c r="AM4026" s="455" t="n">
        <v>0</v>
      </c>
      <c r="AN4026" s="455" t="n">
        <v>0</v>
      </c>
      <c r="AO4026" s="455" t="n">
        <v>0</v>
      </c>
      <c r="AP4026" s="455" t="n">
        <v>0</v>
      </c>
      <c r="AQ4026" s="455" t="n">
        <v>0</v>
      </c>
      <c r="AR4026" s="418" t="inlineStr"/>
      <c r="AS4026" s="418" t="inlineStr">
        <is>
          <t>Visa</t>
        </is>
      </c>
      <c r="AT4026" s="418" t="inlineStr">
        <is>
          <t>បានប្រកាសពន្ធ</t>
        </is>
      </c>
    </row>
    <row r="4027">
      <c r="A4027" s="417" t="n">
        <v>4018</v>
      </c>
      <c r="B4027" s="418" t="inlineStr"/>
      <c r="C4027" s="418" t="inlineStr">
        <is>
          <t>ប្យួរ៉ូ វេរីតាស (ខេមបូឌា) លីមីធីត</t>
        </is>
      </c>
      <c r="D4027" s="418" t="inlineStr">
        <is>
          <t>L001-107024462</t>
        </is>
      </c>
      <c r="E4027" s="418" t="inlineStr">
        <is>
          <t>59006197</t>
        </is>
      </c>
      <c r="F4027" s="419" t="n">
        <v>43812</v>
      </c>
      <c r="G4027" s="420" t="n">
        <v>188697</v>
      </c>
      <c r="H4027" s="418" t="n"/>
      <c r="I4027" s="455" t="n">
        <v>188697</v>
      </c>
      <c r="J4027" s="418">
        <f>IF(L4027&lt;&gt;"",L4027,K4027)</f>
        <v/>
      </c>
      <c r="K4027" s="418">
        <f>IF(AND(T4027=TRUE, U4027=TRUE, V4027=TRUE), IF(W4027&lt;-0.05, "អនុញ្ញាត (អ្នកផ្គត់ផ្គង់ប្រកាសខ្វះ)", "បានប្រកាស (អនុញ្ញាត)"), IF(AND(T4027=FALSE, U4027=FALSE, V4027=FALSE), "ព្យួរទុក (មិនមានទិន្នន័យ)", "ប្រកាសខុស (ព្យួរទុក)"))</f>
        <v/>
      </c>
      <c r="L4027" s="418" t="inlineStr"/>
      <c r="M4027" s="418" t="inlineStr"/>
      <c r="N4027" s="455" t="n"/>
      <c r="O4027" s="455">
        <f>IF(W4027&lt;0,AI4027,I4027)</f>
        <v/>
      </c>
      <c r="P4027" s="455">
        <f>I4027-O4027</f>
        <v/>
      </c>
      <c r="Q4027" s="418" t="n"/>
      <c r="R4027" s="418" t="inlineStr">
        <is>
          <t>59006197</t>
        </is>
      </c>
      <c r="S4027" s="418" t="inlineStr"/>
      <c r="T4027" s="418">
        <f>R4027=S4027</f>
        <v/>
      </c>
      <c r="U4027" s="418">
        <f>AND(MONTH(F4027)=MONTH(Y4027), YEAR(F4027)=YEAR(Y4027))</f>
        <v/>
      </c>
      <c r="V4027" s="418">
        <f>AND(AC4027&lt;&gt;"", 'Company information'!D$4&lt;&gt;"", RIGHT(SUBSTITUTE(AC4027,"-",""),9)=RIGHT(SUBSTITUTE('Company information'!D$4,"-",""),9))</f>
        <v/>
      </c>
      <c r="W4027" s="418">
        <f>AI4027-I4027</f>
        <v/>
      </c>
      <c r="X4027" s="455" t="n"/>
      <c r="Y4027" s="417" t="n"/>
      <c r="Z4027" s="418" t="n"/>
      <c r="AA4027" s="418" t="n"/>
      <c r="AB4027" s="418" t="n"/>
      <c r="AC4027" s="418" t="n"/>
      <c r="AD4027" s="418" t="n"/>
      <c r="AE4027" s="455" t="n"/>
      <c r="AF4027" s="455" t="n"/>
      <c r="AG4027" s="455" t="n"/>
      <c r="AH4027" s="455" t="n"/>
      <c r="AI4027" s="455" t="n"/>
      <c r="AJ4027" s="455" t="n"/>
      <c r="AK4027" s="455" t="n"/>
      <c r="AL4027" s="455" t="n"/>
      <c r="AM4027" s="455" t="n"/>
      <c r="AN4027" s="455" t="n"/>
      <c r="AO4027" s="455" t="n"/>
      <c r="AP4027" s="455" t="n"/>
      <c r="AQ4027" s="455" t="n"/>
      <c r="AR4027" s="418" t="n"/>
      <c r="AS4027" s="418" t="n"/>
      <c r="AT4027" s="418" t="n"/>
    </row>
    <row r="4028">
      <c r="A4028" s="417" t="n">
        <v>4019</v>
      </c>
      <c r="B4028" s="418" t="inlineStr"/>
      <c r="C4028" s="418" t="inlineStr">
        <is>
          <t>អ៊ិនធើថេក ថេសធីង សឺវីស (ខេមបូឌា) ខមភេនី លីមីធីត</t>
        </is>
      </c>
      <c r="D4028" s="418" t="inlineStr">
        <is>
          <t>L001-100045707</t>
        </is>
      </c>
      <c r="E4028" s="418" t="inlineStr">
        <is>
          <t>KHM20190013228</t>
        </is>
      </c>
      <c r="F4028" s="419" t="n">
        <v>43628</v>
      </c>
      <c r="G4028" s="420" t="n">
        <v>57365</v>
      </c>
      <c r="H4028" s="418" t="n"/>
      <c r="I4028" s="455" t="n">
        <v>57365</v>
      </c>
      <c r="J4028" s="418">
        <f>IF(L4028&lt;&gt;"",L4028,K4028)</f>
        <v/>
      </c>
      <c r="K4028" s="418">
        <f>IF(AND(T4028=TRUE, U4028=TRUE, V4028=TRUE), IF(W4028&lt;-0.05, "អនុញ្ញាត (អ្នកផ្គត់ផ្គង់ប្រកាសខ្វះ)", "បានប្រកាស (អនុញ្ញាត)"), IF(AND(T4028=FALSE, U4028=FALSE, V4028=FALSE), "ព្យួរទុក (មិនមានទិន្នន័យ)", "ប្រកាសខុស (ព្យួរទុក)"))</f>
        <v/>
      </c>
      <c r="L4028" s="418" t="inlineStr"/>
      <c r="M4028" s="418" t="inlineStr"/>
      <c r="N4028" s="455" t="n"/>
      <c r="O4028" s="455">
        <f>IF(W4028&lt;0,AI4028,I4028)</f>
        <v/>
      </c>
      <c r="P4028" s="455">
        <f>I4028-O4028</f>
        <v/>
      </c>
      <c r="Q4028" s="418" t="n"/>
      <c r="R4028" s="418" t="inlineStr">
        <is>
          <t>KHM20190013228</t>
        </is>
      </c>
      <c r="S4028" s="418" t="inlineStr"/>
      <c r="T4028" s="418">
        <f>R4028=S4028</f>
        <v/>
      </c>
      <c r="U4028" s="418">
        <f>AND(MONTH(F4028)=MONTH(Y4028), YEAR(F4028)=YEAR(Y4028))</f>
        <v/>
      </c>
      <c r="V4028" s="418">
        <f>AND(AC4028&lt;&gt;"", 'Company information'!D$4&lt;&gt;"", RIGHT(SUBSTITUTE(AC4028,"-",""),9)=RIGHT(SUBSTITUTE('Company information'!D$4,"-",""),9))</f>
        <v/>
      </c>
      <c r="W4028" s="418">
        <f>AI4028-I4028</f>
        <v/>
      </c>
      <c r="X4028" s="455" t="n"/>
      <c r="Y4028" s="417" t="n"/>
      <c r="Z4028" s="418" t="n"/>
      <c r="AA4028" s="418" t="n"/>
      <c r="AB4028" s="418" t="n"/>
      <c r="AC4028" s="418" t="n"/>
      <c r="AD4028" s="418" t="n"/>
      <c r="AE4028" s="455" t="n"/>
      <c r="AF4028" s="455" t="n"/>
      <c r="AG4028" s="455" t="n"/>
      <c r="AH4028" s="455" t="n"/>
      <c r="AI4028" s="455" t="n"/>
      <c r="AJ4028" s="455" t="n"/>
      <c r="AK4028" s="455" t="n"/>
      <c r="AL4028" s="455" t="n"/>
      <c r="AM4028" s="455" t="n"/>
      <c r="AN4028" s="455" t="n"/>
      <c r="AO4028" s="455" t="n"/>
      <c r="AP4028" s="455" t="n"/>
      <c r="AQ4028" s="455" t="n"/>
      <c r="AR4028" s="418" t="n"/>
      <c r="AS4028" s="418" t="n"/>
      <c r="AT4028" s="418" t="n"/>
    </row>
    <row r="4029">
      <c r="A4029" s="417" t="n">
        <v>4020</v>
      </c>
      <c r="B4029" s="418" t="inlineStr"/>
      <c r="C4029" s="418" t="inlineStr">
        <is>
          <t>អ៊ិនធើថេក ថេសធីង សឺវីស (ខេមបូឌា) ខមភេនី លីមីធីត</t>
        </is>
      </c>
      <c r="D4029" s="418" t="inlineStr">
        <is>
          <t>L001-100045707</t>
        </is>
      </c>
      <c r="E4029" s="418" t="inlineStr">
        <is>
          <t>KHM20190014453</t>
        </is>
      </c>
      <c r="F4029" s="419" t="n">
        <v>43830</v>
      </c>
      <c r="G4029" s="420" t="n">
        <v>57365</v>
      </c>
      <c r="H4029" s="418" t="n"/>
      <c r="I4029" s="455" t="n">
        <v>57365</v>
      </c>
      <c r="J4029" s="418">
        <f>IF(L4029&lt;&gt;"",L4029,K4029)</f>
        <v/>
      </c>
      <c r="K4029" s="418">
        <f>IF(AND(T4029=TRUE, U4029=TRUE, V4029=TRUE), IF(W4029&lt;-0.05, "អនុញ្ញាត (អ្នកផ្គត់ផ្គង់ប្រកាសខ្វះ)", "បានប្រកាស (អនុញ្ញាត)"), IF(AND(T4029=FALSE, U4029=FALSE, V4029=FALSE), "ព្យួរទុក (មិនមានទិន្នន័យ)", "ប្រកាសខុស (ព្យួរទុក)"))</f>
        <v/>
      </c>
      <c r="L4029" s="418" t="inlineStr"/>
      <c r="M4029" s="418" t="inlineStr"/>
      <c r="N4029" s="455" t="n"/>
      <c r="O4029" s="455">
        <f>IF(W4029&lt;0,AI4029,I4029)</f>
        <v/>
      </c>
      <c r="P4029" s="455">
        <f>I4029-O4029</f>
        <v/>
      </c>
      <c r="Q4029" s="418" t="n"/>
      <c r="R4029" s="418" t="inlineStr">
        <is>
          <t>KHM20190014453</t>
        </is>
      </c>
      <c r="S4029" s="418" t="inlineStr"/>
      <c r="T4029" s="418">
        <f>R4029=S4029</f>
        <v/>
      </c>
      <c r="U4029" s="418">
        <f>AND(MONTH(F4029)=MONTH(Y4029), YEAR(F4029)=YEAR(Y4029))</f>
        <v/>
      </c>
      <c r="V4029" s="418">
        <f>AND(AC4029&lt;&gt;"", 'Company information'!D$4&lt;&gt;"", RIGHT(SUBSTITUTE(AC4029,"-",""),9)=RIGHT(SUBSTITUTE('Company information'!D$4,"-",""),9))</f>
        <v/>
      </c>
      <c r="W4029" s="418">
        <f>AI4029-I4029</f>
        <v/>
      </c>
      <c r="X4029" s="455" t="n"/>
      <c r="Y4029" s="417" t="n"/>
      <c r="Z4029" s="418" t="n"/>
      <c r="AA4029" s="418" t="n"/>
      <c r="AB4029" s="418" t="n"/>
      <c r="AC4029" s="418" t="n"/>
      <c r="AD4029" s="418" t="n"/>
      <c r="AE4029" s="455" t="n"/>
      <c r="AF4029" s="455" t="n"/>
      <c r="AG4029" s="455" t="n"/>
      <c r="AH4029" s="455" t="n"/>
      <c r="AI4029" s="455" t="n"/>
      <c r="AJ4029" s="455" t="n"/>
      <c r="AK4029" s="455" t="n"/>
      <c r="AL4029" s="455" t="n"/>
      <c r="AM4029" s="455" t="n"/>
      <c r="AN4029" s="455" t="n"/>
      <c r="AO4029" s="455" t="n"/>
      <c r="AP4029" s="455" t="n"/>
      <c r="AQ4029" s="455" t="n"/>
      <c r="AR4029" s="418" t="n"/>
      <c r="AS4029" s="418" t="n"/>
      <c r="AT4029" s="418" t="n"/>
    </row>
    <row r="4030">
      <c r="A4030" s="417" t="n">
        <v>4021</v>
      </c>
      <c r="B4030" s="418" t="inlineStr"/>
      <c r="C4030" s="418" t="inlineStr">
        <is>
          <t>ខេមវីល គ្លូប៊ល ឯ.ក</t>
        </is>
      </c>
      <c r="D4030" s="418" t="inlineStr">
        <is>
          <t>L001-901637190</t>
        </is>
      </c>
      <c r="E4030" s="418" t="inlineStr">
        <is>
          <t>INV193078</t>
        </is>
      </c>
      <c r="F4030" s="419" t="n">
        <v>43812</v>
      </c>
      <c r="G4030" s="420" t="n">
        <v>231306</v>
      </c>
      <c r="H4030" s="418" t="n"/>
      <c r="I4030" s="455" t="n">
        <v>231306</v>
      </c>
      <c r="J4030" s="418">
        <f>IF(L4030&lt;&gt;"",L4030,K4030)</f>
        <v/>
      </c>
      <c r="K4030" s="418">
        <f>IF(AND(T4030=TRUE, U4030=TRUE, V4030=TRUE), IF(W4030&lt;-0.05, "អនុញ្ញាត (អ្នកផ្គត់ផ្គង់ប្រកាសខ្វះ)", "បានប្រកាស (អនុញ្ញាត)"), IF(AND(T4030=FALSE, U4030=FALSE, V4030=FALSE), "ព្យួរទុក (មិនមានទិន្នន័យ)", "ប្រកាសខុស (ព្យួរទុក)"))</f>
        <v/>
      </c>
      <c r="L4030" s="418" t="inlineStr"/>
      <c r="M4030" s="418" t="inlineStr"/>
      <c r="N4030" s="455" t="n"/>
      <c r="O4030" s="455">
        <f>IF(W4030&lt;0,AI4030,I4030)</f>
        <v/>
      </c>
      <c r="P4030" s="455">
        <f>I4030-O4030</f>
        <v/>
      </c>
      <c r="Q4030" s="418" t="n"/>
      <c r="R4030" s="418" t="inlineStr">
        <is>
          <t>INV193078</t>
        </is>
      </c>
      <c r="S4030" s="418" t="inlineStr"/>
      <c r="T4030" s="418">
        <f>R4030=S4030</f>
        <v/>
      </c>
      <c r="U4030" s="418">
        <f>AND(MONTH(F4030)=MONTH(Y4030), YEAR(F4030)=YEAR(Y4030))</f>
        <v/>
      </c>
      <c r="V4030" s="418">
        <f>AND(AC4030&lt;&gt;"", 'Company information'!D$4&lt;&gt;"", RIGHT(SUBSTITUTE(AC4030,"-",""),9)=RIGHT(SUBSTITUTE('Company information'!D$4,"-",""),9))</f>
        <v/>
      </c>
      <c r="W4030" s="418">
        <f>AI4030-I4030</f>
        <v/>
      </c>
      <c r="X4030" s="455" t="n"/>
      <c r="Y4030" s="417" t="n"/>
      <c r="Z4030" s="418" t="n"/>
      <c r="AA4030" s="418" t="n"/>
      <c r="AB4030" s="418" t="n"/>
      <c r="AC4030" s="418" t="n"/>
      <c r="AD4030" s="418" t="n"/>
      <c r="AE4030" s="455" t="n"/>
      <c r="AF4030" s="455" t="n"/>
      <c r="AG4030" s="455" t="n"/>
      <c r="AH4030" s="455" t="n"/>
      <c r="AI4030" s="455" t="n"/>
      <c r="AJ4030" s="455" t="n"/>
      <c r="AK4030" s="455" t="n"/>
      <c r="AL4030" s="455" t="n"/>
      <c r="AM4030" s="455" t="n"/>
      <c r="AN4030" s="455" t="n"/>
      <c r="AO4030" s="455" t="n"/>
      <c r="AP4030" s="455" t="n"/>
      <c r="AQ4030" s="455" t="n"/>
      <c r="AR4030" s="418" t="n"/>
      <c r="AS4030" s="418" t="n"/>
      <c r="AT4030" s="418" t="n"/>
    </row>
    <row r="4031">
      <c r="A4031" s="417" t="n">
        <v>4022</v>
      </c>
      <c r="B4031" s="418" t="inlineStr"/>
      <c r="C4031" s="418" t="inlineStr">
        <is>
          <t>កំពង់ផែស្វយ័តក្រុងព្រះសីហនុ</t>
        </is>
      </c>
      <c r="D4031" s="418" t="inlineStr">
        <is>
          <t>L001-100044638</t>
        </is>
      </c>
      <c r="E4031" s="418" t="inlineStr">
        <is>
          <t>194342</t>
        </is>
      </c>
      <c r="F4031" s="419" t="n">
        <v>44190</v>
      </c>
      <c r="G4031" s="420" t="n">
        <v>4834</v>
      </c>
      <c r="H4031" s="418" t="n"/>
      <c r="I4031" s="455" t="n">
        <v>4834</v>
      </c>
      <c r="J4031" s="418">
        <f>IF(L4031&lt;&gt;"",L4031,K4031)</f>
        <v/>
      </c>
      <c r="K4031" s="418">
        <f>IF(AND(T4031=TRUE, U4031=TRUE, V4031=TRUE), IF(W4031&lt;-0.05, "អនុញ្ញាត (អ្នកផ្គត់ផ្គង់ប្រកាសខ្វះ)", "បានប្រកាស (អនុញ្ញាត)"), IF(AND(T4031=FALSE, U4031=FALSE, V4031=FALSE), "ព្យួរទុក (មិនមានទិន្នន័យ)", "ប្រកាសខុស (ព្យួរទុក)"))</f>
        <v/>
      </c>
      <c r="L4031" s="418" t="inlineStr"/>
      <c r="M4031" s="418" t="inlineStr"/>
      <c r="N4031" s="455" t="n"/>
      <c r="O4031" s="455">
        <f>IF(W4031&lt;0,AI4031,I4031)</f>
        <v/>
      </c>
      <c r="P4031" s="455">
        <f>I4031-O4031</f>
        <v/>
      </c>
      <c r="Q4031" s="418" t="n"/>
      <c r="R4031" s="418" t="inlineStr">
        <is>
          <t>194342</t>
        </is>
      </c>
      <c r="S4031" s="418" t="inlineStr"/>
      <c r="T4031" s="418">
        <f>R4031=S4031</f>
        <v/>
      </c>
      <c r="U4031" s="418">
        <f>AND(MONTH(F4031)=MONTH(Y4031), YEAR(F4031)=YEAR(Y4031))</f>
        <v/>
      </c>
      <c r="V4031" s="418">
        <f>AND(AC4031&lt;&gt;"", 'Company information'!D$4&lt;&gt;"", RIGHT(SUBSTITUTE(AC4031,"-",""),9)=RIGHT(SUBSTITUTE('Company information'!D$4,"-",""),9))</f>
        <v/>
      </c>
      <c r="W4031" s="418">
        <f>AI4031-I4031</f>
        <v/>
      </c>
      <c r="X4031" s="455" t="n"/>
      <c r="Y4031" s="417" t="n"/>
      <c r="Z4031" s="418" t="n"/>
      <c r="AA4031" s="418" t="n"/>
      <c r="AB4031" s="418" t="n"/>
      <c r="AC4031" s="418" t="n"/>
      <c r="AD4031" s="418" t="n"/>
      <c r="AE4031" s="455" t="n"/>
      <c r="AF4031" s="455" t="n"/>
      <c r="AG4031" s="455" t="n"/>
      <c r="AH4031" s="455" t="n"/>
      <c r="AI4031" s="455" t="n"/>
      <c r="AJ4031" s="455" t="n"/>
      <c r="AK4031" s="455" t="n"/>
      <c r="AL4031" s="455" t="n"/>
      <c r="AM4031" s="455" t="n"/>
      <c r="AN4031" s="455" t="n"/>
      <c r="AO4031" s="455" t="n"/>
      <c r="AP4031" s="455" t="n"/>
      <c r="AQ4031" s="455" t="n"/>
      <c r="AR4031" s="418" t="n"/>
      <c r="AS4031" s="418" t="n"/>
      <c r="AT4031" s="418" t="n"/>
    </row>
    <row r="4032">
      <c r="A4032" s="417" t="n">
        <v>4023</v>
      </c>
      <c r="B4032" s="418" t="inlineStr"/>
      <c r="C4032" s="418" t="inlineStr">
        <is>
          <t>កំពង់ផែស្វយ័តក្រុងព្រះសីហនុ</t>
        </is>
      </c>
      <c r="D4032" s="418" t="inlineStr">
        <is>
          <t>L001-100044638</t>
        </is>
      </c>
      <c r="E4032" s="418" t="inlineStr">
        <is>
          <t>193263</t>
        </is>
      </c>
      <c r="F4032" s="419" t="n">
        <v>44188</v>
      </c>
      <c r="G4032" s="420" t="n">
        <v>83421</v>
      </c>
      <c r="H4032" s="418" t="n"/>
      <c r="I4032" s="455" t="n">
        <v>83421</v>
      </c>
      <c r="J4032" s="418">
        <f>IF(L4032&lt;&gt;"",L4032,K4032)</f>
        <v/>
      </c>
      <c r="K4032" s="418">
        <f>IF(AND(T4032=TRUE, U4032=TRUE, V4032=TRUE), IF(W4032&lt;-0.05, "អនុញ្ញាត (អ្នកផ្គត់ផ្គង់ប្រកាសខ្វះ)", "បានប្រកាស (អនុញ្ញាត)"), IF(AND(T4032=FALSE, U4032=FALSE, V4032=FALSE), "ព្យួរទុក (មិនមានទិន្នន័យ)", "ប្រកាសខុស (ព្យួរទុក)"))</f>
        <v/>
      </c>
      <c r="L4032" s="418" t="inlineStr"/>
      <c r="M4032" s="418" t="inlineStr"/>
      <c r="N4032" s="455" t="n"/>
      <c r="O4032" s="455">
        <f>IF(W4032&lt;0,AI4032,I4032)</f>
        <v/>
      </c>
      <c r="P4032" s="455">
        <f>I4032-O4032</f>
        <v/>
      </c>
      <c r="Q4032" s="418" t="n"/>
      <c r="R4032" s="418" t="inlineStr">
        <is>
          <t>193263</t>
        </is>
      </c>
      <c r="S4032" s="418" t="inlineStr"/>
      <c r="T4032" s="418">
        <f>R4032=S4032</f>
        <v/>
      </c>
      <c r="U4032" s="418">
        <f>AND(MONTH(F4032)=MONTH(Y4032), YEAR(F4032)=YEAR(Y4032))</f>
        <v/>
      </c>
      <c r="V4032" s="418">
        <f>AND(AC4032&lt;&gt;"", 'Company information'!D$4&lt;&gt;"", RIGHT(SUBSTITUTE(AC4032,"-",""),9)=RIGHT(SUBSTITUTE('Company information'!D$4,"-",""),9))</f>
        <v/>
      </c>
      <c r="W4032" s="418">
        <f>AI4032-I4032</f>
        <v/>
      </c>
      <c r="X4032" s="455" t="n"/>
      <c r="Y4032" s="417" t="n"/>
      <c r="Z4032" s="418" t="n"/>
      <c r="AA4032" s="418" t="n"/>
      <c r="AB4032" s="418" t="n"/>
      <c r="AC4032" s="418" t="n"/>
      <c r="AD4032" s="418" t="n"/>
      <c r="AE4032" s="455" t="n"/>
      <c r="AF4032" s="455" t="n"/>
      <c r="AG4032" s="455" t="n"/>
      <c r="AH4032" s="455" t="n"/>
      <c r="AI4032" s="455" t="n"/>
      <c r="AJ4032" s="455" t="n"/>
      <c r="AK4032" s="455" t="n"/>
      <c r="AL4032" s="455" t="n"/>
      <c r="AM4032" s="455" t="n"/>
      <c r="AN4032" s="455" t="n"/>
      <c r="AO4032" s="455" t="n"/>
      <c r="AP4032" s="455" t="n"/>
      <c r="AQ4032" s="455" t="n"/>
      <c r="AR4032" s="418" t="n"/>
      <c r="AS4032" s="418" t="n"/>
      <c r="AT4032" s="418" t="n"/>
    </row>
    <row r="4033">
      <c r="A4033" s="417" t="n">
        <v>4024</v>
      </c>
      <c r="B4033" s="418" t="inlineStr"/>
      <c r="C4033" s="418" t="inlineStr">
        <is>
          <t>មើស្គ (ខេមបូឌា)</t>
        </is>
      </c>
      <c r="D4033" s="418" t="inlineStr">
        <is>
          <t>L001-100045200</t>
        </is>
      </c>
      <c r="E4033" s="418" t="inlineStr">
        <is>
          <t>5995866160</t>
        </is>
      </c>
      <c r="F4033" s="419" t="n">
        <v>43842</v>
      </c>
      <c r="G4033" s="420" t="n">
        <v>118606</v>
      </c>
      <c r="H4033" s="418" t="n"/>
      <c r="I4033" s="455" t="n">
        <v>118606</v>
      </c>
      <c r="J4033" s="418">
        <f>IF(L4033&lt;&gt;"",L4033,K4033)</f>
        <v/>
      </c>
      <c r="K4033" s="418">
        <f>IF(AND(T4033=TRUE, U4033=TRUE, V4033=TRUE), IF(W4033&lt;-0.05, "អនុញ្ញាត (អ្នកផ្គត់ផ្គង់ប្រកាសខ្វះ)", "បានប្រកាស (អនុញ្ញាត)"), IF(AND(T4033=FALSE, U4033=FALSE, V4033=FALSE), "ព្យួរទុក (មិនមានទិន្នន័យ)", "ប្រកាសខុស (ព្យួរទុក)"))</f>
        <v/>
      </c>
      <c r="L4033" s="418" t="inlineStr"/>
      <c r="M4033" s="418" t="inlineStr"/>
      <c r="N4033" s="455" t="n"/>
      <c r="O4033" s="455">
        <f>IF(W4033&lt;0,AI4033,I4033)</f>
        <v/>
      </c>
      <c r="P4033" s="455">
        <f>I4033-O4033</f>
        <v/>
      </c>
      <c r="Q4033" s="418" t="n"/>
      <c r="R4033" s="418" t="inlineStr">
        <is>
          <t>5995866160</t>
        </is>
      </c>
      <c r="S4033" s="418" t="inlineStr"/>
      <c r="T4033" s="418">
        <f>R4033=S4033</f>
        <v/>
      </c>
      <c r="U4033" s="418">
        <f>AND(MONTH(F4033)=MONTH(Y4033), YEAR(F4033)=YEAR(Y4033))</f>
        <v/>
      </c>
      <c r="V4033" s="418">
        <f>AND(AC4033&lt;&gt;"", 'Company information'!D$4&lt;&gt;"", RIGHT(SUBSTITUTE(AC4033,"-",""),9)=RIGHT(SUBSTITUTE('Company information'!D$4,"-",""),9))</f>
        <v/>
      </c>
      <c r="W4033" s="418">
        <f>AI4033-I4033</f>
        <v/>
      </c>
      <c r="X4033" s="455" t="n"/>
      <c r="Y4033" s="417" t="n"/>
      <c r="Z4033" s="418" t="n"/>
      <c r="AA4033" s="418" t="n"/>
      <c r="AB4033" s="418" t="n"/>
      <c r="AC4033" s="418" t="n"/>
      <c r="AD4033" s="418" t="n"/>
      <c r="AE4033" s="455" t="n"/>
      <c r="AF4033" s="455" t="n"/>
      <c r="AG4033" s="455" t="n"/>
      <c r="AH4033" s="455" t="n"/>
      <c r="AI4033" s="455" t="n"/>
      <c r="AJ4033" s="455" t="n"/>
      <c r="AK4033" s="455" t="n"/>
      <c r="AL4033" s="455" t="n"/>
      <c r="AM4033" s="455" t="n"/>
      <c r="AN4033" s="455" t="n"/>
      <c r="AO4033" s="455" t="n"/>
      <c r="AP4033" s="455" t="n"/>
      <c r="AQ4033" s="455" t="n"/>
      <c r="AR4033" s="418" t="n"/>
      <c r="AS4033" s="418" t="n"/>
      <c r="AT4033" s="418" t="n"/>
    </row>
    <row r="4034">
      <c r="A4034" s="417" t="n">
        <v>4025</v>
      </c>
      <c r="B4034" s="418" t="inlineStr"/>
      <c r="C4034" s="418" t="inlineStr">
        <is>
          <t>មើស្គ (ខេមបូឌា)</t>
        </is>
      </c>
      <c r="D4034" s="418" t="inlineStr">
        <is>
          <t>L001-100045200</t>
        </is>
      </c>
      <c r="E4034" s="418" t="inlineStr">
        <is>
          <t>5995867235</t>
        </is>
      </c>
      <c r="F4034" s="419" t="n">
        <v>44182</v>
      </c>
      <c r="G4034" s="420" t="n">
        <v>16160</v>
      </c>
      <c r="H4034" s="418" t="n"/>
      <c r="I4034" s="455" t="n">
        <v>16160</v>
      </c>
      <c r="J4034" s="418">
        <f>IF(L4034&lt;&gt;"",L4034,K4034)</f>
        <v/>
      </c>
      <c r="K4034" s="418">
        <f>IF(AND(T4034=TRUE, U4034=TRUE, V4034=TRUE), IF(W4034&lt;-0.05, "អនុញ្ញាត (អ្នកផ្គត់ផ្គង់ប្រកាសខ្វះ)", "បានប្រកាស (អនុញ្ញាត)"), IF(AND(T4034=FALSE, U4034=FALSE, V4034=FALSE), "ព្យួរទុក (មិនមានទិន្នន័យ)", "ប្រកាសខុស (ព្យួរទុក)"))</f>
        <v/>
      </c>
      <c r="L4034" s="418" t="inlineStr"/>
      <c r="M4034" s="418" t="inlineStr"/>
      <c r="N4034" s="455" t="n"/>
      <c r="O4034" s="455">
        <f>IF(W4034&lt;0,AI4034,I4034)</f>
        <v/>
      </c>
      <c r="P4034" s="455">
        <f>I4034-O4034</f>
        <v/>
      </c>
      <c r="Q4034" s="418" t="n"/>
      <c r="R4034" s="418" t="inlineStr">
        <is>
          <t>5995867235</t>
        </is>
      </c>
      <c r="S4034" s="418" t="inlineStr"/>
      <c r="T4034" s="418">
        <f>R4034=S4034</f>
        <v/>
      </c>
      <c r="U4034" s="418">
        <f>AND(MONTH(F4034)=MONTH(Y4034), YEAR(F4034)=YEAR(Y4034))</f>
        <v/>
      </c>
      <c r="V4034" s="418">
        <f>AND(AC4034&lt;&gt;"", 'Company information'!D$4&lt;&gt;"", RIGHT(SUBSTITUTE(AC4034,"-",""),9)=RIGHT(SUBSTITUTE('Company information'!D$4,"-",""),9))</f>
        <v/>
      </c>
      <c r="W4034" s="418">
        <f>AI4034-I4034</f>
        <v/>
      </c>
      <c r="X4034" s="455" t="n"/>
      <c r="Y4034" s="417" t="n"/>
      <c r="Z4034" s="418" t="n"/>
      <c r="AA4034" s="418" t="n"/>
      <c r="AB4034" s="418" t="n"/>
      <c r="AC4034" s="418" t="n"/>
      <c r="AD4034" s="418" t="n"/>
      <c r="AE4034" s="455" t="n"/>
      <c r="AF4034" s="455" t="n"/>
      <c r="AG4034" s="455" t="n"/>
      <c r="AH4034" s="455" t="n"/>
      <c r="AI4034" s="455" t="n"/>
      <c r="AJ4034" s="455" t="n"/>
      <c r="AK4034" s="455" t="n"/>
      <c r="AL4034" s="455" t="n"/>
      <c r="AM4034" s="455" t="n"/>
      <c r="AN4034" s="455" t="n"/>
      <c r="AO4034" s="455" t="n"/>
      <c r="AP4034" s="455" t="n"/>
      <c r="AQ4034" s="455" t="n"/>
      <c r="AR4034" s="418" t="n"/>
      <c r="AS4034" s="418" t="n"/>
      <c r="AT4034" s="418" t="n"/>
    </row>
    <row r="4035">
      <c r="A4035" s="417" t="n">
        <v>4026</v>
      </c>
      <c r="B4035" s="418" t="inlineStr"/>
      <c r="C4035" s="418" t="inlineStr">
        <is>
          <t>មើស្គ (ខេមបូឌា)</t>
        </is>
      </c>
      <c r="D4035" s="418" t="inlineStr">
        <is>
          <t>L001-100045200</t>
        </is>
      </c>
      <c r="E4035" s="418" t="inlineStr">
        <is>
          <t>5995864269</t>
        </is>
      </c>
      <c r="F4035" s="419" t="n">
        <v>43842</v>
      </c>
      <c r="G4035" s="420" t="n">
        <v>216648</v>
      </c>
      <c r="H4035" s="418" t="n"/>
      <c r="I4035" s="455" t="n">
        <v>216648</v>
      </c>
      <c r="J4035" s="418">
        <f>IF(L4035&lt;&gt;"",L4035,K4035)</f>
        <v/>
      </c>
      <c r="K4035" s="418">
        <f>IF(AND(T4035=TRUE, U4035=TRUE, V4035=TRUE), IF(W4035&lt;-0.05, "អនុញ្ញាត (អ្នកផ្គត់ផ្គង់ប្រកាសខ្វះ)", "បានប្រកាស (អនុញ្ញាត)"), IF(AND(T4035=FALSE, U4035=FALSE, V4035=FALSE), "ព្យួរទុក (មិនមានទិន្នន័យ)", "ប្រកាសខុស (ព្យួរទុក)"))</f>
        <v/>
      </c>
      <c r="L4035" s="418" t="inlineStr"/>
      <c r="M4035" s="418" t="inlineStr"/>
      <c r="N4035" s="455" t="n"/>
      <c r="O4035" s="455">
        <f>IF(W4035&lt;0,AI4035,I4035)</f>
        <v/>
      </c>
      <c r="P4035" s="455">
        <f>I4035-O4035</f>
        <v/>
      </c>
      <c r="Q4035" s="418" t="n"/>
      <c r="R4035" s="418" t="inlineStr">
        <is>
          <t>5995864269</t>
        </is>
      </c>
      <c r="S4035" s="418" t="inlineStr"/>
      <c r="T4035" s="418">
        <f>R4035=S4035</f>
        <v/>
      </c>
      <c r="U4035" s="418">
        <f>AND(MONTH(F4035)=MONTH(Y4035), YEAR(F4035)=YEAR(Y4035))</f>
        <v/>
      </c>
      <c r="V4035" s="418">
        <f>AND(AC4035&lt;&gt;"", 'Company information'!D$4&lt;&gt;"", RIGHT(SUBSTITUTE(AC4035,"-",""),9)=RIGHT(SUBSTITUTE('Company information'!D$4,"-",""),9))</f>
        <v/>
      </c>
      <c r="W4035" s="418">
        <f>AI4035-I4035</f>
        <v/>
      </c>
      <c r="X4035" s="455" t="n"/>
      <c r="Y4035" s="417" t="n"/>
      <c r="Z4035" s="418" t="n"/>
      <c r="AA4035" s="418" t="n"/>
      <c r="AB4035" s="418" t="n"/>
      <c r="AC4035" s="418" t="n"/>
      <c r="AD4035" s="418" t="n"/>
      <c r="AE4035" s="455" t="n"/>
      <c r="AF4035" s="455" t="n"/>
      <c r="AG4035" s="455" t="n"/>
      <c r="AH4035" s="455" t="n"/>
      <c r="AI4035" s="455" t="n"/>
      <c r="AJ4035" s="455" t="n"/>
      <c r="AK4035" s="455" t="n"/>
      <c r="AL4035" s="455" t="n"/>
      <c r="AM4035" s="455" t="n"/>
      <c r="AN4035" s="455" t="n"/>
      <c r="AO4035" s="455" t="n"/>
      <c r="AP4035" s="455" t="n"/>
      <c r="AQ4035" s="455" t="n"/>
      <c r="AR4035" s="418" t="n"/>
      <c r="AS4035" s="418" t="n"/>
      <c r="AT4035" s="418" t="n"/>
    </row>
    <row r="4036">
      <c r="A4036" s="417" t="n">
        <v>4027</v>
      </c>
      <c r="B4036" s="418" t="inlineStr"/>
      <c r="C4036" s="418" t="inlineStr">
        <is>
          <t>ជា យូ អាង ផេកខេកជីង មេធៀរៀល (ខេមបូឌា) ឯ.ក</t>
        </is>
      </c>
      <c r="D4036" s="418" t="inlineStr">
        <is>
          <t>L001-901903560</t>
        </is>
      </c>
      <c r="E4036" s="418" t="inlineStr">
        <is>
          <t>JYA202000241</t>
        </is>
      </c>
      <c r="F4036" s="419" t="n">
        <v>44196</v>
      </c>
      <c r="G4036" s="420" t="n">
        <v>3889740</v>
      </c>
      <c r="H4036" s="418" t="n"/>
      <c r="I4036" s="455" t="n">
        <v>3889740</v>
      </c>
      <c r="J4036" s="418">
        <f>IF(L4036&lt;&gt;"",L4036,K4036)</f>
        <v/>
      </c>
      <c r="K4036" s="418">
        <f>IF(AND(T4036=TRUE, U4036=TRUE, V4036=TRUE), IF(W4036&lt;-0.05, "អនុញ្ញាត (អ្នកផ្គត់ផ្គង់ប្រកាសខ្វះ)", "បានប្រកាស (អនុញ្ញាត)"), IF(AND(T4036=FALSE, U4036=FALSE, V4036=FALSE), "ព្យួរទុក (មិនមានទិន្នន័យ)", "ប្រកាសខុស (ព្យួរទុក)"))</f>
        <v/>
      </c>
      <c r="L4036" s="418" t="inlineStr"/>
      <c r="M4036" s="418" t="inlineStr"/>
      <c r="N4036" s="455" t="n"/>
      <c r="O4036" s="455">
        <f>IF(W4036&lt;0,AI4036,I4036)</f>
        <v/>
      </c>
      <c r="P4036" s="455">
        <f>I4036-O4036</f>
        <v/>
      </c>
      <c r="Q4036" s="418" t="n"/>
      <c r="R4036" s="418" t="inlineStr">
        <is>
          <t>JYA202000241</t>
        </is>
      </c>
      <c r="S4036" s="418" t="inlineStr"/>
      <c r="T4036" s="418">
        <f>R4036=S4036</f>
        <v/>
      </c>
      <c r="U4036" s="418">
        <f>AND(MONTH(F4036)=MONTH(Y4036), YEAR(F4036)=YEAR(Y4036))</f>
        <v/>
      </c>
      <c r="V4036" s="418">
        <f>AND(AC4036&lt;&gt;"", 'Company information'!D$4&lt;&gt;"", RIGHT(SUBSTITUTE(AC4036,"-",""),9)=RIGHT(SUBSTITUTE('Company information'!D$4,"-",""),9))</f>
        <v/>
      </c>
      <c r="W4036" s="418">
        <f>AI4036-I4036</f>
        <v/>
      </c>
      <c r="X4036" s="455" t="n"/>
      <c r="Y4036" s="417" t="n"/>
      <c r="Z4036" s="418" t="n"/>
      <c r="AA4036" s="418" t="n"/>
      <c r="AB4036" s="418" t="n"/>
      <c r="AC4036" s="418" t="n"/>
      <c r="AD4036" s="418" t="n"/>
      <c r="AE4036" s="455" t="n"/>
      <c r="AF4036" s="455" t="n"/>
      <c r="AG4036" s="455" t="n"/>
      <c r="AH4036" s="455" t="n"/>
      <c r="AI4036" s="455" t="n"/>
      <c r="AJ4036" s="455" t="n"/>
      <c r="AK4036" s="455" t="n"/>
      <c r="AL4036" s="455" t="n"/>
      <c r="AM4036" s="455" t="n"/>
      <c r="AN4036" s="455" t="n"/>
      <c r="AO4036" s="455" t="n"/>
      <c r="AP4036" s="455" t="n"/>
      <c r="AQ4036" s="455" t="n"/>
      <c r="AR4036" s="418" t="n"/>
      <c r="AS4036" s="418" t="n"/>
      <c r="AT4036" s="418" t="n"/>
    </row>
    <row r="4037">
      <c r="A4037" s="417" t="n">
        <v>4028</v>
      </c>
      <c r="B4037" s="418" t="inlineStr"/>
      <c r="C4037" s="418" t="inlineStr">
        <is>
          <t>វ៉ាយ.ស៊ី ផេកខេជីង ឯ.ក</t>
        </is>
      </c>
      <c r="D4037" s="418" t="inlineStr">
        <is>
          <t>L001-901700417</t>
        </is>
      </c>
      <c r="E4037" s="418" t="inlineStr">
        <is>
          <t>TI0212</t>
        </is>
      </c>
      <c r="F4037" s="419" t="n">
        <v>44196</v>
      </c>
      <c r="G4037" s="420" t="n">
        <v>80455976</v>
      </c>
      <c r="H4037" s="418" t="n"/>
      <c r="I4037" s="455" t="n">
        <v>80455976</v>
      </c>
      <c r="J4037" s="418">
        <f>IF(L4037&lt;&gt;"",L4037,K4037)</f>
        <v/>
      </c>
      <c r="K4037" s="418">
        <f>IF(AND(T4037=TRUE, U4037=TRUE, V4037=TRUE), IF(W4037&lt;-0.05, "អនុញ្ញាត (អ្នកផ្គត់ផ្គង់ប្រកាសខ្វះ)", "បានប្រកាស (អនុញ្ញាត)"), IF(AND(T4037=FALSE, U4037=FALSE, V4037=FALSE), "ព្យួរទុក (មិនមានទិន្នន័យ)", "ប្រកាសខុស (ព្យួរទុក)"))</f>
        <v/>
      </c>
      <c r="L4037" s="418" t="inlineStr"/>
      <c r="M4037" s="418" t="inlineStr"/>
      <c r="N4037" s="455" t="n"/>
      <c r="O4037" s="455">
        <f>IF(W4037&lt;0,AI4037,I4037)</f>
        <v/>
      </c>
      <c r="P4037" s="455">
        <f>I4037-O4037</f>
        <v/>
      </c>
      <c r="Q4037" s="418" t="n"/>
      <c r="R4037" s="418" t="inlineStr">
        <is>
          <t>TI0212</t>
        </is>
      </c>
      <c r="S4037" s="418" t="inlineStr"/>
      <c r="T4037" s="418">
        <f>R4037=S4037</f>
        <v/>
      </c>
      <c r="U4037" s="418">
        <f>AND(MONTH(F4037)=MONTH(Y4037), YEAR(F4037)=YEAR(Y4037))</f>
        <v/>
      </c>
      <c r="V4037" s="418">
        <f>AND(AC4037&lt;&gt;"", 'Company information'!D$4&lt;&gt;"", RIGHT(SUBSTITUTE(AC4037,"-",""),9)=RIGHT(SUBSTITUTE('Company information'!D$4,"-",""),9))</f>
        <v/>
      </c>
      <c r="W4037" s="418">
        <f>AI4037-I4037</f>
        <v/>
      </c>
      <c r="X4037" s="455" t="n"/>
      <c r="Y4037" s="417" t="n"/>
      <c r="Z4037" s="418" t="n"/>
      <c r="AA4037" s="418" t="n"/>
      <c r="AB4037" s="418" t="n"/>
      <c r="AC4037" s="418" t="n"/>
      <c r="AD4037" s="418" t="n"/>
      <c r="AE4037" s="455" t="n"/>
      <c r="AF4037" s="455" t="n"/>
      <c r="AG4037" s="455" t="n"/>
      <c r="AH4037" s="455" t="n"/>
      <c r="AI4037" s="455" t="n"/>
      <c r="AJ4037" s="455" t="n"/>
      <c r="AK4037" s="455" t="n"/>
      <c r="AL4037" s="455" t="n"/>
      <c r="AM4037" s="455" t="n"/>
      <c r="AN4037" s="455" t="n"/>
      <c r="AO4037" s="455" t="n"/>
      <c r="AP4037" s="455" t="n"/>
      <c r="AQ4037" s="455" t="n"/>
      <c r="AR4037" s="418" t="n"/>
      <c r="AS4037" s="418" t="n"/>
      <c r="AT4037" s="418" t="n"/>
    </row>
    <row r="4038">
      <c r="A4038" s="417" t="n">
        <v>4029</v>
      </c>
      <c r="B4038" s="418" t="inlineStr"/>
      <c r="C4038" s="418" t="inlineStr">
        <is>
          <t>ភីស៊ីអាយ សឺវីស</t>
        </is>
      </c>
      <c r="D4038" s="418" t="inlineStr">
        <is>
          <t>K010-901639639</t>
        </is>
      </c>
      <c r="E4038" s="418" t="inlineStr">
        <is>
          <t>2020/01309</t>
        </is>
      </c>
      <c r="F4038" s="419" t="n">
        <v>44195</v>
      </c>
      <c r="G4038" s="420" t="n">
        <v>80900</v>
      </c>
      <c r="H4038" s="418" t="n"/>
      <c r="I4038" s="455" t="n">
        <v>80900</v>
      </c>
      <c r="J4038" s="418">
        <f>IF(L4038&lt;&gt;"",L4038,K4038)</f>
        <v/>
      </c>
      <c r="K4038" s="418">
        <f>IF(AND(T4038=TRUE, U4038=TRUE, V4038=TRUE), IF(W4038&lt;-0.05, "អនុញ្ញាត (អ្នកផ្គត់ផ្គង់ប្រកាសខ្វះ)", "បានប្រកាស (អនុញ្ញាត)"), IF(AND(T4038=FALSE, U4038=FALSE, V4038=FALSE), "ព្យួរទុក (មិនមានទិន្នន័យ)", "ប្រកាសខុស (ព្យួរទុក)"))</f>
        <v/>
      </c>
      <c r="L4038" s="418" t="inlineStr"/>
      <c r="M4038" s="418" t="inlineStr"/>
      <c r="N4038" s="455" t="n"/>
      <c r="O4038" s="455">
        <f>IF(W4038&lt;0,AI4038,I4038)</f>
        <v/>
      </c>
      <c r="P4038" s="455">
        <f>I4038-O4038</f>
        <v/>
      </c>
      <c r="Q4038" s="418" t="n"/>
      <c r="R4038" s="418" t="inlineStr">
        <is>
          <t>2020/01309</t>
        </is>
      </c>
      <c r="S4038" s="418" t="inlineStr"/>
      <c r="T4038" s="418">
        <f>R4038=S4038</f>
        <v/>
      </c>
      <c r="U4038" s="418">
        <f>AND(MONTH(F4038)=MONTH(Y4038), YEAR(F4038)=YEAR(Y4038))</f>
        <v/>
      </c>
      <c r="V4038" s="418">
        <f>AND(AC4038&lt;&gt;"", 'Company information'!D$4&lt;&gt;"", RIGHT(SUBSTITUTE(AC4038,"-",""),9)=RIGHT(SUBSTITUTE('Company information'!D$4,"-",""),9))</f>
        <v/>
      </c>
      <c r="W4038" s="418">
        <f>AI4038-I4038</f>
        <v/>
      </c>
      <c r="X4038" s="455" t="n"/>
      <c r="Y4038" s="417" t="n"/>
      <c r="Z4038" s="418" t="n"/>
      <c r="AA4038" s="418" t="n"/>
      <c r="AB4038" s="418" t="n"/>
      <c r="AC4038" s="418" t="n"/>
      <c r="AD4038" s="418" t="n"/>
      <c r="AE4038" s="455" t="n"/>
      <c r="AF4038" s="455" t="n"/>
      <c r="AG4038" s="455" t="n"/>
      <c r="AH4038" s="455" t="n"/>
      <c r="AI4038" s="455" t="n"/>
      <c r="AJ4038" s="455" t="n"/>
      <c r="AK4038" s="455" t="n"/>
      <c r="AL4038" s="455" t="n"/>
      <c r="AM4038" s="455" t="n"/>
      <c r="AN4038" s="455" t="n"/>
      <c r="AO4038" s="455" t="n"/>
      <c r="AP4038" s="455" t="n"/>
      <c r="AQ4038" s="455" t="n"/>
      <c r="AR4038" s="418" t="n"/>
      <c r="AS4038" s="418" t="n"/>
      <c r="AT4038" s="418" t="n"/>
    </row>
    <row r="4039">
      <c r="A4039" s="417" t="n">
        <v>4030</v>
      </c>
      <c r="B4039" s="418" t="inlineStr"/>
      <c r="C4039" s="418" t="inlineStr">
        <is>
          <t>ហ្គោមី រីសាយឃល110</t>
        </is>
      </c>
      <c r="D4039" s="418" t="inlineStr">
        <is>
          <t>K010-901503890</t>
        </is>
      </c>
      <c r="E4039" s="418" t="inlineStr">
        <is>
          <t>GR-IN202012/013</t>
        </is>
      </c>
      <c r="F4039" s="419" t="n">
        <v>44195</v>
      </c>
      <c r="G4039" s="420" t="n">
        <v>16152</v>
      </c>
      <c r="H4039" s="418" t="n"/>
      <c r="I4039" s="455" t="n">
        <v>16152</v>
      </c>
      <c r="J4039" s="418">
        <f>IF(L4039&lt;&gt;"",L4039,K4039)</f>
        <v/>
      </c>
      <c r="K4039" s="418">
        <f>IF(AND(T4039=TRUE, U4039=TRUE, V4039=TRUE), IF(W4039&lt;-0.05, "អនុញ្ញាត (អ្នកផ្គត់ផ្គង់ប្រកាសខ្វះ)", "បានប្រកាស (អនុញ្ញាត)"), IF(AND(T4039=FALSE, U4039=FALSE, V4039=FALSE), "ព្យួរទុក (មិនមានទិន្នន័យ)", "ប្រកាសខុស (ព្យួរទុក)"))</f>
        <v/>
      </c>
      <c r="L4039" s="418" t="inlineStr"/>
      <c r="M4039" s="418" t="inlineStr"/>
      <c r="N4039" s="455" t="n"/>
      <c r="O4039" s="455">
        <f>IF(W4039&lt;0,AI4039,I4039)</f>
        <v/>
      </c>
      <c r="P4039" s="455">
        <f>I4039-O4039</f>
        <v/>
      </c>
      <c r="Q4039" s="418" t="n"/>
      <c r="R4039" s="418" t="inlineStr">
        <is>
          <t>GR-IN202012/013</t>
        </is>
      </c>
      <c r="S4039" s="418" t="inlineStr"/>
      <c r="T4039" s="418">
        <f>R4039=S4039</f>
        <v/>
      </c>
      <c r="U4039" s="418">
        <f>AND(MONTH(F4039)=MONTH(Y4039), YEAR(F4039)=YEAR(Y4039))</f>
        <v/>
      </c>
      <c r="V4039" s="418">
        <f>AND(AC4039&lt;&gt;"", 'Company information'!D$4&lt;&gt;"", RIGHT(SUBSTITUTE(AC4039,"-",""),9)=RIGHT(SUBSTITUTE('Company information'!D$4,"-",""),9))</f>
        <v/>
      </c>
      <c r="W4039" s="418">
        <f>AI4039-I4039</f>
        <v/>
      </c>
      <c r="X4039" s="455" t="n"/>
      <c r="Y4039" s="417" t="n"/>
      <c r="Z4039" s="418" t="n"/>
      <c r="AA4039" s="418" t="n"/>
      <c r="AB4039" s="418" t="n"/>
      <c r="AC4039" s="418" t="n"/>
      <c r="AD4039" s="418" t="n"/>
      <c r="AE4039" s="455" t="n"/>
      <c r="AF4039" s="455" t="n"/>
      <c r="AG4039" s="455" t="n"/>
      <c r="AH4039" s="455" t="n"/>
      <c r="AI4039" s="455" t="n"/>
      <c r="AJ4039" s="455" t="n"/>
      <c r="AK4039" s="455" t="n"/>
      <c r="AL4039" s="455" t="n"/>
      <c r="AM4039" s="455" t="n"/>
      <c r="AN4039" s="455" t="n"/>
      <c r="AO4039" s="455" t="n"/>
      <c r="AP4039" s="455" t="n"/>
      <c r="AQ4039" s="455" t="n"/>
      <c r="AR4039" s="418" t="n"/>
      <c r="AS4039" s="418" t="n"/>
      <c r="AT4039" s="418" t="n"/>
    </row>
    <row r="4040">
      <c r="A4040" s="417" t="n">
        <v>4031</v>
      </c>
      <c r="B4040" s="418" t="inlineStr"/>
      <c r="C4040" s="418" t="inlineStr">
        <is>
          <t>ស៊ីន ហ្វី យ៉ាង ព្រីនធីង &amp; អិកសេសសឺរី ឯ.ក</t>
        </is>
      </c>
      <c r="D4040" s="418" t="inlineStr">
        <is>
          <t>K010-901906822</t>
        </is>
      </c>
      <c r="E4040" s="418" t="inlineStr">
        <is>
          <t>XFY-YD2020093</t>
        </is>
      </c>
      <c r="F4040" s="419" t="n">
        <v>44194</v>
      </c>
      <c r="G4040" s="420" t="n">
        <v>7028805</v>
      </c>
      <c r="H4040" s="418" t="n"/>
      <c r="I4040" s="455" t="n">
        <v>7028805</v>
      </c>
      <c r="J4040" s="418">
        <f>IF(L4040&lt;&gt;"",L4040,K4040)</f>
        <v/>
      </c>
      <c r="K4040" s="418">
        <f>IF(AND(T4040=TRUE, U4040=TRUE, V4040=TRUE), IF(W4040&lt;-0.05, "អនុញ្ញាត (អ្នកផ្គត់ផ្គង់ប្រកាសខ្វះ)", "បានប្រកាស (អនុញ្ញាត)"), IF(AND(T4040=FALSE, U4040=FALSE, V4040=FALSE), "ព្យួរទុក (មិនមានទិន្នន័យ)", "ប្រកាសខុស (ព្យួរទុក)"))</f>
        <v/>
      </c>
      <c r="L4040" s="418" t="inlineStr"/>
      <c r="M4040" s="418" t="inlineStr"/>
      <c r="N4040" s="455" t="n"/>
      <c r="O4040" s="455">
        <f>IF(W4040&lt;0,AI4040,I4040)</f>
        <v/>
      </c>
      <c r="P4040" s="455">
        <f>I4040-O4040</f>
        <v/>
      </c>
      <c r="Q4040" s="418" t="n"/>
      <c r="R4040" s="418" t="inlineStr">
        <is>
          <t>XFY-YD2020093</t>
        </is>
      </c>
      <c r="S4040" s="418" t="inlineStr"/>
      <c r="T4040" s="418">
        <f>R4040=S4040</f>
        <v/>
      </c>
      <c r="U4040" s="418">
        <f>AND(MONTH(F4040)=MONTH(Y4040), YEAR(F4040)=YEAR(Y4040))</f>
        <v/>
      </c>
      <c r="V4040" s="418">
        <f>AND(AC4040&lt;&gt;"", 'Company information'!D$4&lt;&gt;"", RIGHT(SUBSTITUTE(AC4040,"-",""),9)=RIGHT(SUBSTITUTE('Company information'!D$4,"-",""),9))</f>
        <v/>
      </c>
      <c r="W4040" s="418">
        <f>AI4040-I4040</f>
        <v/>
      </c>
      <c r="X4040" s="455" t="n"/>
      <c r="Y4040" s="417" t="n"/>
      <c r="Z4040" s="418" t="n"/>
      <c r="AA4040" s="418" t="n"/>
      <c r="AB4040" s="418" t="n"/>
      <c r="AC4040" s="418" t="n"/>
      <c r="AD4040" s="418" t="n"/>
      <c r="AE4040" s="455" t="n"/>
      <c r="AF4040" s="455" t="n"/>
      <c r="AG4040" s="455" t="n"/>
      <c r="AH4040" s="455" t="n"/>
      <c r="AI4040" s="455" t="n"/>
      <c r="AJ4040" s="455" t="n"/>
      <c r="AK4040" s="455" t="n"/>
      <c r="AL4040" s="455" t="n"/>
      <c r="AM4040" s="455" t="n"/>
      <c r="AN4040" s="455" t="n"/>
      <c r="AO4040" s="455" t="n"/>
      <c r="AP4040" s="455" t="n"/>
      <c r="AQ4040" s="455" t="n"/>
      <c r="AR4040" s="418" t="n"/>
      <c r="AS4040" s="418" t="n"/>
      <c r="AT4040" s="418" t="n"/>
    </row>
    <row r="4041">
      <c r="A4041" s="417" t="n">
        <v>4032</v>
      </c>
      <c r="B4041" s="418" t="inlineStr"/>
      <c r="C4041" s="418" t="inlineStr">
        <is>
          <t>សេង ម៉ុយ ជុង លី (ខេមបូឌា) អាហ្រ្គោ - ខេមីខល</t>
        </is>
      </c>
      <c r="D4041" s="418" t="inlineStr">
        <is>
          <t>L001-100084087</t>
        </is>
      </c>
      <c r="E4041" s="418" t="inlineStr">
        <is>
          <t>SM20000015</t>
        </is>
      </c>
      <c r="F4041" s="419" t="n">
        <v>44193</v>
      </c>
      <c r="G4041" s="420" t="n">
        <v>1031168</v>
      </c>
      <c r="H4041" s="418" t="n"/>
      <c r="I4041" s="455" t="n">
        <v>1031168</v>
      </c>
      <c r="J4041" s="418">
        <f>IF(L4041&lt;&gt;"",L4041,K4041)</f>
        <v/>
      </c>
      <c r="K4041" s="418">
        <f>IF(AND(T4041=TRUE, U4041=TRUE, V4041=TRUE), IF(W4041&lt;-0.05, "អនុញ្ញាត (អ្នកផ្គត់ផ្គង់ប្រកាសខ្វះ)", "បានប្រកាស (អនុញ្ញាត)"), IF(AND(T4041=FALSE, U4041=FALSE, V4041=FALSE), "ព្យួរទុក (មិនមានទិន្នន័យ)", "ប្រកាសខុស (ព្យួរទុក)"))</f>
        <v/>
      </c>
      <c r="L4041" s="418" t="inlineStr"/>
      <c r="M4041" s="418" t="inlineStr"/>
      <c r="N4041" s="455" t="n"/>
      <c r="O4041" s="455">
        <f>IF(W4041&lt;0,AI4041,I4041)</f>
        <v/>
      </c>
      <c r="P4041" s="455">
        <f>I4041-O4041</f>
        <v/>
      </c>
      <c r="Q4041" s="418" t="n"/>
      <c r="R4041" s="418" t="inlineStr">
        <is>
          <t>SM20000015</t>
        </is>
      </c>
      <c r="S4041" s="418" t="inlineStr"/>
      <c r="T4041" s="418">
        <f>R4041=S4041</f>
        <v/>
      </c>
      <c r="U4041" s="418">
        <f>AND(MONTH(F4041)=MONTH(Y4041), YEAR(F4041)=YEAR(Y4041))</f>
        <v/>
      </c>
      <c r="V4041" s="418">
        <f>AND(AC4041&lt;&gt;"", 'Company information'!D$4&lt;&gt;"", RIGHT(SUBSTITUTE(AC4041,"-",""),9)=RIGHT(SUBSTITUTE('Company information'!D$4,"-",""),9))</f>
        <v/>
      </c>
      <c r="W4041" s="418">
        <f>AI4041-I4041</f>
        <v/>
      </c>
      <c r="X4041" s="455" t="n"/>
      <c r="Y4041" s="417" t="n"/>
      <c r="Z4041" s="418" t="n"/>
      <c r="AA4041" s="418" t="n"/>
      <c r="AB4041" s="418" t="n"/>
      <c r="AC4041" s="418" t="n"/>
      <c r="AD4041" s="418" t="n"/>
      <c r="AE4041" s="455" t="n"/>
      <c r="AF4041" s="455" t="n"/>
      <c r="AG4041" s="455" t="n"/>
      <c r="AH4041" s="455" t="n"/>
      <c r="AI4041" s="455" t="n"/>
      <c r="AJ4041" s="455" t="n"/>
      <c r="AK4041" s="455" t="n"/>
      <c r="AL4041" s="455" t="n"/>
      <c r="AM4041" s="455" t="n"/>
      <c r="AN4041" s="455" t="n"/>
      <c r="AO4041" s="455" t="n"/>
      <c r="AP4041" s="455" t="n"/>
      <c r="AQ4041" s="455" t="n"/>
      <c r="AR4041" s="418" t="n"/>
      <c r="AS4041" s="418" t="n"/>
      <c r="AT4041" s="418" t="n"/>
    </row>
    <row r="4042">
      <c r="A4042" s="417" t="n">
        <v>4033</v>
      </c>
      <c r="B4042" s="418" t="inlineStr"/>
      <c r="C4042" s="418" t="inlineStr">
        <is>
          <t>ស៊ីន ហ្វី យ៉ាង ព្រីនធីង &amp; អិកសេសសឺរី ឯ.ក</t>
        </is>
      </c>
      <c r="D4042" s="418" t="inlineStr">
        <is>
          <t>K010-901906822</t>
        </is>
      </c>
      <c r="E4042" s="418" t="inlineStr">
        <is>
          <t>XFY-YD2020092</t>
        </is>
      </c>
      <c r="F4042" s="419" t="n">
        <v>44189</v>
      </c>
      <c r="G4042" s="420" t="n">
        <v>730119</v>
      </c>
      <c r="H4042" s="418" t="n"/>
      <c r="I4042" s="455" t="n">
        <v>730119</v>
      </c>
      <c r="J4042" s="418">
        <f>IF(L4042&lt;&gt;"",L4042,K4042)</f>
        <v/>
      </c>
      <c r="K4042" s="418">
        <f>IF(AND(T4042=TRUE, U4042=TRUE, V4042=TRUE), IF(W4042&lt;-0.05, "អនុញ្ញាត (អ្នកផ្គត់ផ្គង់ប្រកាសខ្វះ)", "បានប្រកាស (អនុញ្ញាត)"), IF(AND(T4042=FALSE, U4042=FALSE, V4042=FALSE), "ព្យួរទុក (មិនមានទិន្នន័យ)", "ប្រកាសខុស (ព្យួរទុក)"))</f>
        <v/>
      </c>
      <c r="L4042" s="418" t="inlineStr"/>
      <c r="M4042" s="418" t="inlineStr"/>
      <c r="N4042" s="455" t="n"/>
      <c r="O4042" s="455">
        <f>IF(W4042&lt;0,AI4042,I4042)</f>
        <v/>
      </c>
      <c r="P4042" s="455">
        <f>I4042-O4042</f>
        <v/>
      </c>
      <c r="Q4042" s="418" t="n"/>
      <c r="R4042" s="418" t="inlineStr">
        <is>
          <t>XFY-YD2020092</t>
        </is>
      </c>
      <c r="S4042" s="418" t="inlineStr"/>
      <c r="T4042" s="418">
        <f>R4042=S4042</f>
        <v/>
      </c>
      <c r="U4042" s="418">
        <f>AND(MONTH(F4042)=MONTH(Y4042), YEAR(F4042)=YEAR(Y4042))</f>
        <v/>
      </c>
      <c r="V4042" s="418">
        <f>AND(AC4042&lt;&gt;"", 'Company information'!D$4&lt;&gt;"", RIGHT(SUBSTITUTE(AC4042,"-",""),9)=RIGHT(SUBSTITUTE('Company information'!D$4,"-",""),9))</f>
        <v/>
      </c>
      <c r="W4042" s="418">
        <f>AI4042-I4042</f>
        <v/>
      </c>
      <c r="X4042" s="455" t="n"/>
      <c r="Y4042" s="417" t="n"/>
      <c r="Z4042" s="418" t="n"/>
      <c r="AA4042" s="418" t="n"/>
      <c r="AB4042" s="418" t="n"/>
      <c r="AC4042" s="418" t="n"/>
      <c r="AD4042" s="418" t="n"/>
      <c r="AE4042" s="455" t="n"/>
      <c r="AF4042" s="455" t="n"/>
      <c r="AG4042" s="455" t="n"/>
      <c r="AH4042" s="455" t="n"/>
      <c r="AI4042" s="455" t="n"/>
      <c r="AJ4042" s="455" t="n"/>
      <c r="AK4042" s="455" t="n"/>
      <c r="AL4042" s="455" t="n"/>
      <c r="AM4042" s="455" t="n"/>
      <c r="AN4042" s="455" t="n"/>
      <c r="AO4042" s="455" t="n"/>
      <c r="AP4042" s="455" t="n"/>
      <c r="AQ4042" s="455" t="n"/>
      <c r="AR4042" s="418" t="n"/>
      <c r="AS4042" s="418" t="n"/>
      <c r="AT4042" s="418" t="n"/>
    </row>
    <row r="4043">
      <c r="A4043" s="417" t="n">
        <v>4034</v>
      </c>
      <c r="B4043" s="418" t="inlineStr"/>
      <c r="C4043" s="418" t="inlineStr">
        <is>
          <t>ស៊ីន ហ្វី យ៉ាង ព្រីនធីង &amp; អិកសេសសឺរី ឯ.ក</t>
        </is>
      </c>
      <c r="D4043" s="418" t="inlineStr">
        <is>
          <t>K010-901906822</t>
        </is>
      </c>
      <c r="E4043" s="418" t="inlineStr">
        <is>
          <t>XFY-YD2020091</t>
        </is>
      </c>
      <c r="F4043" s="419" t="n">
        <v>44189</v>
      </c>
      <c r="G4043" s="420" t="n">
        <v>8066388</v>
      </c>
      <c r="H4043" s="418" t="n"/>
      <c r="I4043" s="455" t="n">
        <v>8066388</v>
      </c>
      <c r="J4043" s="418">
        <f>IF(L4043&lt;&gt;"",L4043,K4043)</f>
        <v/>
      </c>
      <c r="K4043" s="418">
        <f>IF(AND(T4043=TRUE, U4043=TRUE, V4043=TRUE), IF(W4043&lt;-0.05, "អនុញ្ញាត (អ្នកផ្គត់ផ្គង់ប្រកាសខ្វះ)", "បានប្រកាស (អនុញ្ញាត)"), IF(AND(T4043=FALSE, U4043=FALSE, V4043=FALSE), "ព្យួរទុក (មិនមានទិន្នន័យ)", "ប្រកាសខុស (ព្យួរទុក)"))</f>
        <v/>
      </c>
      <c r="L4043" s="418" t="inlineStr"/>
      <c r="M4043" s="418" t="inlineStr"/>
      <c r="N4043" s="455" t="n"/>
      <c r="O4043" s="455">
        <f>IF(W4043&lt;0,AI4043,I4043)</f>
        <v/>
      </c>
      <c r="P4043" s="455">
        <f>I4043-O4043</f>
        <v/>
      </c>
      <c r="Q4043" s="418" t="n"/>
      <c r="R4043" s="418" t="inlineStr">
        <is>
          <t>XFY-YD2020091</t>
        </is>
      </c>
      <c r="S4043" s="418" t="inlineStr"/>
      <c r="T4043" s="418">
        <f>R4043=S4043</f>
        <v/>
      </c>
      <c r="U4043" s="418">
        <f>AND(MONTH(F4043)=MONTH(Y4043), YEAR(F4043)=YEAR(Y4043))</f>
        <v/>
      </c>
      <c r="V4043" s="418">
        <f>AND(AC4043&lt;&gt;"", 'Company information'!D$4&lt;&gt;"", RIGHT(SUBSTITUTE(AC4043,"-",""),9)=RIGHT(SUBSTITUTE('Company information'!D$4,"-",""),9))</f>
        <v/>
      </c>
      <c r="W4043" s="418">
        <f>AI4043-I4043</f>
        <v/>
      </c>
      <c r="X4043" s="455" t="n"/>
      <c r="Y4043" s="417" t="n"/>
      <c r="Z4043" s="418" t="n"/>
      <c r="AA4043" s="418" t="n"/>
      <c r="AB4043" s="418" t="n"/>
      <c r="AC4043" s="418" t="n"/>
      <c r="AD4043" s="418" t="n"/>
      <c r="AE4043" s="455" t="n"/>
      <c r="AF4043" s="455" t="n"/>
      <c r="AG4043" s="455" t="n"/>
      <c r="AH4043" s="455" t="n"/>
      <c r="AI4043" s="455" t="n"/>
      <c r="AJ4043" s="455" t="n"/>
      <c r="AK4043" s="455" t="n"/>
      <c r="AL4043" s="455" t="n"/>
      <c r="AM4043" s="455" t="n"/>
      <c r="AN4043" s="455" t="n"/>
      <c r="AO4043" s="455" t="n"/>
      <c r="AP4043" s="455" t="n"/>
      <c r="AQ4043" s="455" t="n"/>
      <c r="AR4043" s="418" t="n"/>
      <c r="AS4043" s="418" t="n"/>
      <c r="AT4043" s="418" t="n"/>
    </row>
    <row r="4044">
      <c r="A4044" s="417" t="n">
        <v>4035</v>
      </c>
      <c r="B4044" s="418" t="inlineStr"/>
      <c r="C4044" s="418" t="inlineStr">
        <is>
          <t>សហ័ស សិឃ្យូរិធី ឯ.ក</t>
        </is>
      </c>
      <c r="D4044" s="418" t="inlineStr">
        <is>
          <t>K010-107032600</t>
        </is>
      </c>
      <c r="E4044" s="418" t="inlineStr">
        <is>
          <t>2020-00572</t>
        </is>
      </c>
      <c r="F4044" s="419" t="n">
        <v>44189</v>
      </c>
      <c r="G4044" s="420" t="n">
        <v>225680</v>
      </c>
      <c r="H4044" s="418" t="n"/>
      <c r="I4044" s="455" t="n">
        <v>225680</v>
      </c>
      <c r="J4044" s="418">
        <f>IF(L4044&lt;&gt;"",L4044,K4044)</f>
        <v/>
      </c>
      <c r="K4044" s="418">
        <f>IF(AND(T4044=TRUE, U4044=TRUE, V4044=TRUE), IF(W4044&lt;-0.05, "អនុញ្ញាត (អ្នកផ្គត់ផ្គង់ប្រកាសខ្វះ)", "បានប្រកាស (អនុញ្ញាត)"), IF(AND(T4044=FALSE, U4044=FALSE, V4044=FALSE), "ព្យួរទុក (មិនមានទិន្នន័យ)", "ប្រកាសខុស (ព្យួរទុក)"))</f>
        <v/>
      </c>
      <c r="L4044" s="418" t="inlineStr"/>
      <c r="M4044" s="418" t="inlineStr"/>
      <c r="N4044" s="455" t="n"/>
      <c r="O4044" s="455">
        <f>IF(W4044&lt;0,AI4044,I4044)</f>
        <v/>
      </c>
      <c r="P4044" s="455">
        <f>I4044-O4044</f>
        <v/>
      </c>
      <c r="Q4044" s="418" t="n"/>
      <c r="R4044" s="418" t="inlineStr">
        <is>
          <t>2020-00572</t>
        </is>
      </c>
      <c r="S4044" s="418" t="inlineStr"/>
      <c r="T4044" s="418">
        <f>R4044=S4044</f>
        <v/>
      </c>
      <c r="U4044" s="418">
        <f>AND(MONTH(F4044)=MONTH(Y4044), YEAR(F4044)=YEAR(Y4044))</f>
        <v/>
      </c>
      <c r="V4044" s="418">
        <f>AND(AC4044&lt;&gt;"", 'Company information'!D$4&lt;&gt;"", RIGHT(SUBSTITUTE(AC4044,"-",""),9)=RIGHT(SUBSTITUTE('Company information'!D$4,"-",""),9))</f>
        <v/>
      </c>
      <c r="W4044" s="418">
        <f>AI4044-I4044</f>
        <v/>
      </c>
      <c r="X4044" s="455" t="n"/>
      <c r="Y4044" s="417" t="n"/>
      <c r="Z4044" s="418" t="n"/>
      <c r="AA4044" s="418" t="n"/>
      <c r="AB4044" s="418" t="n"/>
      <c r="AC4044" s="418" t="n"/>
      <c r="AD4044" s="418" t="n"/>
      <c r="AE4044" s="455" t="n"/>
      <c r="AF4044" s="455" t="n"/>
      <c r="AG4044" s="455" t="n"/>
      <c r="AH4044" s="455" t="n"/>
      <c r="AI4044" s="455" t="n"/>
      <c r="AJ4044" s="455" t="n"/>
      <c r="AK4044" s="455" t="n"/>
      <c r="AL4044" s="455" t="n"/>
      <c r="AM4044" s="455" t="n"/>
      <c r="AN4044" s="455" t="n"/>
      <c r="AO4044" s="455" t="n"/>
      <c r="AP4044" s="455" t="n"/>
      <c r="AQ4044" s="455" t="n"/>
      <c r="AR4044" s="418" t="n"/>
      <c r="AS4044" s="418" t="n"/>
      <c r="AT4044" s="418" t="n"/>
    </row>
    <row r="4045">
      <c r="A4045" s="417" t="n">
        <v>4036</v>
      </c>
      <c r="B4045" s="418" t="inlineStr"/>
      <c r="C4045" s="418" t="inlineStr">
        <is>
          <t>ភ្នំពេញ អេសអ៊ីហ្សិត ភីអិលស៊ី</t>
        </is>
      </c>
      <c r="D4045" s="418" t="inlineStr">
        <is>
          <t>L001-100046592</t>
        </is>
      </c>
      <c r="E4045" s="418" t="inlineStr">
        <is>
          <t>2020-05803</t>
        </is>
      </c>
      <c r="F4045" s="419" t="n">
        <v>44181</v>
      </c>
      <c r="G4045" s="420" t="n">
        <v>199157</v>
      </c>
      <c r="H4045" s="418" t="n"/>
      <c r="I4045" s="455" t="n">
        <v>199157</v>
      </c>
      <c r="J4045" s="418">
        <f>IF(L4045&lt;&gt;"",L4045,K4045)</f>
        <v/>
      </c>
      <c r="K4045" s="418">
        <f>IF(AND(T4045=TRUE, U4045=TRUE, V4045=TRUE), IF(W4045&lt;-0.05, "អនុញ្ញាត (អ្នកផ្គត់ផ្គង់ប្រកាសខ្វះ)", "បានប្រកាស (អនុញ្ញាត)"), IF(AND(T4045=FALSE, U4045=FALSE, V4045=FALSE), "ព្យួរទុក (មិនមានទិន្នន័យ)", "ប្រកាសខុស (ព្យួរទុក)"))</f>
        <v/>
      </c>
      <c r="L4045" s="418" t="inlineStr"/>
      <c r="M4045" s="418" t="inlineStr"/>
      <c r="N4045" s="455" t="n"/>
      <c r="O4045" s="455">
        <f>IF(W4045&lt;0,AI4045,I4045)</f>
        <v/>
      </c>
      <c r="P4045" s="455">
        <f>I4045-O4045</f>
        <v/>
      </c>
      <c r="Q4045" s="418" t="n"/>
      <c r="R4045" s="418" t="inlineStr">
        <is>
          <t>2020-05803</t>
        </is>
      </c>
      <c r="S4045" s="418" t="inlineStr"/>
      <c r="T4045" s="418">
        <f>R4045=S4045</f>
        <v/>
      </c>
      <c r="U4045" s="418">
        <f>AND(MONTH(F4045)=MONTH(Y4045), YEAR(F4045)=YEAR(Y4045))</f>
        <v/>
      </c>
      <c r="V4045" s="418">
        <f>AND(AC4045&lt;&gt;"", 'Company information'!D$4&lt;&gt;"", RIGHT(SUBSTITUTE(AC4045,"-",""),9)=RIGHT(SUBSTITUTE('Company information'!D$4,"-",""),9))</f>
        <v/>
      </c>
      <c r="W4045" s="418">
        <f>AI4045-I4045</f>
        <v/>
      </c>
      <c r="X4045" s="455" t="n"/>
      <c r="Y4045" s="417" t="n"/>
      <c r="Z4045" s="418" t="n"/>
      <c r="AA4045" s="418" t="n"/>
      <c r="AB4045" s="418" t="n"/>
      <c r="AC4045" s="418" t="n"/>
      <c r="AD4045" s="418" t="n"/>
      <c r="AE4045" s="455" t="n"/>
      <c r="AF4045" s="455" t="n"/>
      <c r="AG4045" s="455" t="n"/>
      <c r="AH4045" s="455" t="n"/>
      <c r="AI4045" s="455" t="n"/>
      <c r="AJ4045" s="455" t="n"/>
      <c r="AK4045" s="455" t="n"/>
      <c r="AL4045" s="455" t="n"/>
      <c r="AM4045" s="455" t="n"/>
      <c r="AN4045" s="455" t="n"/>
      <c r="AO4045" s="455" t="n"/>
      <c r="AP4045" s="455" t="n"/>
      <c r="AQ4045" s="455" t="n"/>
      <c r="AR4045" s="418" t="n"/>
      <c r="AS4045" s="418" t="n"/>
      <c r="AT4045" s="418" t="n"/>
    </row>
    <row r="4046">
      <c r="A4046" s="417" t="n">
        <v>4037</v>
      </c>
      <c r="B4046" s="418" t="inlineStr"/>
      <c r="C4046" s="418" t="inlineStr">
        <is>
          <t>ស៊ីងហ្គាពួរ កាតុង (ខេមបូឌា)</t>
        </is>
      </c>
      <c r="D4046" s="418" t="inlineStr">
        <is>
          <t>L001-100121322</t>
        </is>
      </c>
      <c r="E4046" s="418" t="inlineStr">
        <is>
          <t>V0015178</t>
        </is>
      </c>
      <c r="F4046" s="419" t="n">
        <v>44191</v>
      </c>
      <c r="G4046" s="420" t="n">
        <v>92805</v>
      </c>
      <c r="H4046" s="418" t="n"/>
      <c r="I4046" s="455" t="n">
        <v>92805</v>
      </c>
      <c r="J4046" s="418">
        <f>IF(L4046&lt;&gt;"",L4046,K4046)</f>
        <v/>
      </c>
      <c r="K4046" s="418">
        <f>IF(AND(T4046=TRUE, U4046=TRUE, V4046=TRUE), IF(W4046&lt;-0.05, "អនុញ្ញាត (អ្នកផ្គត់ផ្គង់ប្រកាសខ្វះ)", "បានប្រកាស (អនុញ្ញាត)"), IF(AND(T4046=FALSE, U4046=FALSE, V4046=FALSE), "ព្យួរទុក (មិនមានទិន្នន័យ)", "ប្រកាសខុស (ព្យួរទុក)"))</f>
        <v/>
      </c>
      <c r="L4046" s="418" t="inlineStr"/>
      <c r="M4046" s="418" t="inlineStr"/>
      <c r="N4046" s="455" t="n"/>
      <c r="O4046" s="455">
        <f>IF(W4046&lt;0,AI4046,I4046)</f>
        <v/>
      </c>
      <c r="P4046" s="455">
        <f>I4046-O4046</f>
        <v/>
      </c>
      <c r="Q4046" s="418" t="n"/>
      <c r="R4046" s="418" t="inlineStr">
        <is>
          <t>V0015178</t>
        </is>
      </c>
      <c r="S4046" s="418" t="inlineStr"/>
      <c r="T4046" s="418">
        <f>R4046=S4046</f>
        <v/>
      </c>
      <c r="U4046" s="418">
        <f>AND(MONTH(F4046)=MONTH(Y4046), YEAR(F4046)=YEAR(Y4046))</f>
        <v/>
      </c>
      <c r="V4046" s="418">
        <f>AND(AC4046&lt;&gt;"", 'Company information'!D$4&lt;&gt;"", RIGHT(SUBSTITUTE(AC4046,"-",""),9)=RIGHT(SUBSTITUTE('Company information'!D$4,"-",""),9))</f>
        <v/>
      </c>
      <c r="W4046" s="418">
        <f>AI4046-I4046</f>
        <v/>
      </c>
      <c r="X4046" s="455" t="n"/>
      <c r="Y4046" s="417" t="n"/>
      <c r="Z4046" s="418" t="n"/>
      <c r="AA4046" s="418" t="n"/>
      <c r="AB4046" s="418" t="n"/>
      <c r="AC4046" s="418" t="n"/>
      <c r="AD4046" s="418" t="n"/>
      <c r="AE4046" s="455" t="n"/>
      <c r="AF4046" s="455" t="n"/>
      <c r="AG4046" s="455" t="n"/>
      <c r="AH4046" s="455" t="n"/>
      <c r="AI4046" s="455" t="n"/>
      <c r="AJ4046" s="455" t="n"/>
      <c r="AK4046" s="455" t="n"/>
      <c r="AL4046" s="455" t="n"/>
      <c r="AM4046" s="455" t="n"/>
      <c r="AN4046" s="455" t="n"/>
      <c r="AO4046" s="455" t="n"/>
      <c r="AP4046" s="455" t="n"/>
      <c r="AQ4046" s="455" t="n"/>
      <c r="AR4046" s="418" t="n"/>
      <c r="AS4046" s="418" t="n"/>
      <c r="AT4046" s="418" t="n"/>
    </row>
    <row r="4047">
      <c r="A4047" s="417" t="n">
        <v>4038</v>
      </c>
      <c r="B4047" s="418" t="inlineStr"/>
      <c r="C4047" s="418" t="inlineStr">
        <is>
          <t>ស៊ីងហ្គាពួរ កាតុង (ខេមបូឌា)</t>
        </is>
      </c>
      <c r="D4047" s="418" t="inlineStr">
        <is>
          <t>L001-100121322</t>
        </is>
      </c>
      <c r="E4047" s="418" t="inlineStr">
        <is>
          <t>V0015177</t>
        </is>
      </c>
      <c r="F4047" s="419" t="n">
        <v>44191</v>
      </c>
      <c r="G4047" s="420" t="n">
        <v>329309</v>
      </c>
      <c r="H4047" s="418" t="n"/>
      <c r="I4047" s="455" t="n">
        <v>329309</v>
      </c>
      <c r="J4047" s="418">
        <f>IF(L4047&lt;&gt;"",L4047,K4047)</f>
        <v/>
      </c>
      <c r="K4047" s="418">
        <f>IF(AND(T4047=TRUE, U4047=TRUE, V4047=TRUE), IF(W4047&lt;-0.05, "អនុញ្ញាត (អ្នកផ្គត់ផ្គង់ប្រកាសខ្វះ)", "បានប្រកាស (អនុញ្ញាត)"), IF(AND(T4047=FALSE, U4047=FALSE, V4047=FALSE), "ព្យួរទុក (មិនមានទិន្នន័យ)", "ប្រកាសខុស (ព្យួរទុក)"))</f>
        <v/>
      </c>
      <c r="L4047" s="418" t="inlineStr"/>
      <c r="M4047" s="418" t="inlineStr"/>
      <c r="N4047" s="455" t="n"/>
      <c r="O4047" s="455">
        <f>IF(W4047&lt;0,AI4047,I4047)</f>
        <v/>
      </c>
      <c r="P4047" s="455">
        <f>I4047-O4047</f>
        <v/>
      </c>
      <c r="Q4047" s="418" t="n"/>
      <c r="R4047" s="418" t="inlineStr">
        <is>
          <t>V0015177</t>
        </is>
      </c>
      <c r="S4047" s="418" t="inlineStr"/>
      <c r="T4047" s="418">
        <f>R4047=S4047</f>
        <v/>
      </c>
      <c r="U4047" s="418">
        <f>AND(MONTH(F4047)=MONTH(Y4047), YEAR(F4047)=YEAR(Y4047))</f>
        <v/>
      </c>
      <c r="V4047" s="418">
        <f>AND(AC4047&lt;&gt;"", 'Company information'!D$4&lt;&gt;"", RIGHT(SUBSTITUTE(AC4047,"-",""),9)=RIGHT(SUBSTITUTE('Company information'!D$4,"-",""),9))</f>
        <v/>
      </c>
      <c r="W4047" s="418">
        <f>AI4047-I4047</f>
        <v/>
      </c>
      <c r="X4047" s="455" t="n"/>
      <c r="Y4047" s="417" t="n"/>
      <c r="Z4047" s="418" t="n"/>
      <c r="AA4047" s="418" t="n"/>
      <c r="AB4047" s="418" t="n"/>
      <c r="AC4047" s="418" t="n"/>
      <c r="AD4047" s="418" t="n"/>
      <c r="AE4047" s="455" t="n"/>
      <c r="AF4047" s="455" t="n"/>
      <c r="AG4047" s="455" t="n"/>
      <c r="AH4047" s="455" t="n"/>
      <c r="AI4047" s="455" t="n"/>
      <c r="AJ4047" s="455" t="n"/>
      <c r="AK4047" s="455" t="n"/>
      <c r="AL4047" s="455" t="n"/>
      <c r="AM4047" s="455" t="n"/>
      <c r="AN4047" s="455" t="n"/>
      <c r="AO4047" s="455" t="n"/>
      <c r="AP4047" s="455" t="n"/>
      <c r="AQ4047" s="455" t="n"/>
      <c r="AR4047" s="418" t="n"/>
      <c r="AS4047" s="418" t="n"/>
      <c r="AT4047" s="418" t="n"/>
    </row>
    <row r="4048">
      <c r="A4048" s="417" t="n">
        <v>4039</v>
      </c>
      <c r="B4048" s="418" t="inlineStr"/>
      <c r="C4048" s="418" t="inlineStr">
        <is>
          <t>ស៊ីងហ្គាពួរ កាតុង (ខេមបូឌា)</t>
        </is>
      </c>
      <c r="D4048" s="418" t="inlineStr">
        <is>
          <t>L001-100121322</t>
        </is>
      </c>
      <c r="E4048" s="418" t="inlineStr">
        <is>
          <t>V0015176</t>
        </is>
      </c>
      <c r="F4048" s="419" t="n">
        <v>44191</v>
      </c>
      <c r="G4048" s="420" t="n">
        <v>464026</v>
      </c>
      <c r="H4048" s="418" t="n"/>
      <c r="I4048" s="455" t="n">
        <v>464026</v>
      </c>
      <c r="J4048" s="418">
        <f>IF(L4048&lt;&gt;"",L4048,K4048)</f>
        <v/>
      </c>
      <c r="K4048" s="418">
        <f>IF(AND(T4048=TRUE, U4048=TRUE, V4048=TRUE), IF(W4048&lt;-0.05, "អនុញ្ញាត (អ្នកផ្គត់ផ្គង់ប្រកាសខ្វះ)", "បានប្រកាស (អនុញ្ញាត)"), IF(AND(T4048=FALSE, U4048=FALSE, V4048=FALSE), "ព្យួរទុក (មិនមានទិន្នន័យ)", "ប្រកាសខុស (ព្យួរទុក)"))</f>
        <v/>
      </c>
      <c r="L4048" s="418" t="inlineStr"/>
      <c r="M4048" s="418" t="inlineStr"/>
      <c r="N4048" s="455" t="n"/>
      <c r="O4048" s="455">
        <f>IF(W4048&lt;0,AI4048,I4048)</f>
        <v/>
      </c>
      <c r="P4048" s="455">
        <f>I4048-O4048</f>
        <v/>
      </c>
      <c r="Q4048" s="418" t="n"/>
      <c r="R4048" s="418" t="inlineStr">
        <is>
          <t>V0015176</t>
        </is>
      </c>
      <c r="S4048" s="418" t="inlineStr"/>
      <c r="T4048" s="418">
        <f>R4048=S4048</f>
        <v/>
      </c>
      <c r="U4048" s="418">
        <f>AND(MONTH(F4048)=MONTH(Y4048), YEAR(F4048)=YEAR(Y4048))</f>
        <v/>
      </c>
      <c r="V4048" s="418">
        <f>AND(AC4048&lt;&gt;"", 'Company information'!D$4&lt;&gt;"", RIGHT(SUBSTITUTE(AC4048,"-",""),9)=RIGHT(SUBSTITUTE('Company information'!D$4,"-",""),9))</f>
        <v/>
      </c>
      <c r="W4048" s="418">
        <f>AI4048-I4048</f>
        <v/>
      </c>
      <c r="X4048" s="455" t="n"/>
      <c r="Y4048" s="417" t="n"/>
      <c r="Z4048" s="418" t="n"/>
      <c r="AA4048" s="418" t="n"/>
      <c r="AB4048" s="418" t="n"/>
      <c r="AC4048" s="418" t="n"/>
      <c r="AD4048" s="418" t="n"/>
      <c r="AE4048" s="455" t="n"/>
      <c r="AF4048" s="455" t="n"/>
      <c r="AG4048" s="455" t="n"/>
      <c r="AH4048" s="455" t="n"/>
      <c r="AI4048" s="455" t="n"/>
      <c r="AJ4048" s="455" t="n"/>
      <c r="AK4048" s="455" t="n"/>
      <c r="AL4048" s="455" t="n"/>
      <c r="AM4048" s="455" t="n"/>
      <c r="AN4048" s="455" t="n"/>
      <c r="AO4048" s="455" t="n"/>
      <c r="AP4048" s="455" t="n"/>
      <c r="AQ4048" s="455" t="n"/>
      <c r="AR4048" s="418" t="n"/>
      <c r="AS4048" s="418" t="n"/>
      <c r="AT4048" s="418" t="n"/>
    </row>
    <row r="4049">
      <c r="A4049" s="417" t="n">
        <v>4040</v>
      </c>
      <c r="B4049" s="418" t="inlineStr"/>
      <c r="C4049" s="418" t="inlineStr">
        <is>
          <t>ស៊ីងហ្គាពួរ កាតុង (ខេមបូឌា)</t>
        </is>
      </c>
      <c r="D4049" s="418" t="inlineStr">
        <is>
          <t>L001-100121322</t>
        </is>
      </c>
      <c r="E4049" s="418" t="inlineStr">
        <is>
          <t>V0015169</t>
        </is>
      </c>
      <c r="F4049" s="419" t="n">
        <v>44190</v>
      </c>
      <c r="G4049" s="420" t="n">
        <v>254280</v>
      </c>
      <c r="H4049" s="418" t="n"/>
      <c r="I4049" s="455" t="n">
        <v>254280</v>
      </c>
      <c r="J4049" s="418">
        <f>IF(L4049&lt;&gt;"",L4049,K4049)</f>
        <v/>
      </c>
      <c r="K4049" s="418">
        <f>IF(AND(T4049=TRUE, U4049=TRUE, V4049=TRUE), IF(W4049&lt;-0.05, "អនុញ្ញាត (អ្នកផ្គត់ផ្គង់ប្រកាសខ្វះ)", "បានប្រកាស (អនុញ្ញាត)"), IF(AND(T4049=FALSE, U4049=FALSE, V4049=FALSE), "ព្យួរទុក (មិនមានទិន្នន័យ)", "ប្រកាសខុស (ព្យួរទុក)"))</f>
        <v/>
      </c>
      <c r="L4049" s="418" t="inlineStr"/>
      <c r="M4049" s="418" t="inlineStr"/>
      <c r="N4049" s="455" t="n"/>
      <c r="O4049" s="455">
        <f>IF(W4049&lt;0,AI4049,I4049)</f>
        <v/>
      </c>
      <c r="P4049" s="455">
        <f>I4049-O4049</f>
        <v/>
      </c>
      <c r="Q4049" s="418" t="n"/>
      <c r="R4049" s="418" t="inlineStr">
        <is>
          <t>V0015169</t>
        </is>
      </c>
      <c r="S4049" s="418" t="inlineStr"/>
      <c r="T4049" s="418">
        <f>R4049=S4049</f>
        <v/>
      </c>
      <c r="U4049" s="418">
        <f>AND(MONTH(F4049)=MONTH(Y4049), YEAR(F4049)=YEAR(Y4049))</f>
        <v/>
      </c>
      <c r="V4049" s="418">
        <f>AND(AC4049&lt;&gt;"", 'Company information'!D$4&lt;&gt;"", RIGHT(SUBSTITUTE(AC4049,"-",""),9)=RIGHT(SUBSTITUTE('Company information'!D$4,"-",""),9))</f>
        <v/>
      </c>
      <c r="W4049" s="418">
        <f>AI4049-I4049</f>
        <v/>
      </c>
      <c r="X4049" s="455" t="n"/>
      <c r="Y4049" s="417" t="n"/>
      <c r="Z4049" s="418" t="n"/>
      <c r="AA4049" s="418" t="n"/>
      <c r="AB4049" s="418" t="n"/>
      <c r="AC4049" s="418" t="n"/>
      <c r="AD4049" s="418" t="n"/>
      <c r="AE4049" s="455" t="n"/>
      <c r="AF4049" s="455" t="n"/>
      <c r="AG4049" s="455" t="n"/>
      <c r="AH4049" s="455" t="n"/>
      <c r="AI4049" s="455" t="n"/>
      <c r="AJ4049" s="455" t="n"/>
      <c r="AK4049" s="455" t="n"/>
      <c r="AL4049" s="455" t="n"/>
      <c r="AM4049" s="455" t="n"/>
      <c r="AN4049" s="455" t="n"/>
      <c r="AO4049" s="455" t="n"/>
      <c r="AP4049" s="455" t="n"/>
      <c r="AQ4049" s="455" t="n"/>
      <c r="AR4049" s="418" t="n"/>
      <c r="AS4049" s="418" t="n"/>
      <c r="AT4049" s="418" t="n"/>
    </row>
    <row r="4050">
      <c r="A4050" s="417" t="n">
        <v>4041</v>
      </c>
      <c r="B4050" s="418" t="inlineStr"/>
      <c r="C4050" s="418" t="inlineStr">
        <is>
          <t>ស៊ីងហ្គាពួរ កាតុង (ខេមបូឌា)</t>
        </is>
      </c>
      <c r="D4050" s="418" t="inlineStr">
        <is>
          <t>L001-100121322</t>
        </is>
      </c>
      <c r="E4050" s="418" t="inlineStr">
        <is>
          <t>V0015168</t>
        </is>
      </c>
      <c r="F4050" s="419" t="n">
        <v>44190</v>
      </c>
      <c r="G4050" s="420" t="n">
        <v>235869</v>
      </c>
      <c r="H4050" s="418" t="n"/>
      <c r="I4050" s="455" t="n">
        <v>235869</v>
      </c>
      <c r="J4050" s="418">
        <f>IF(L4050&lt;&gt;"",L4050,K4050)</f>
        <v/>
      </c>
      <c r="K4050" s="418">
        <f>IF(AND(T4050=TRUE, U4050=TRUE, V4050=TRUE), IF(W4050&lt;-0.05, "អនុញ្ញាត (អ្នកផ្គត់ផ្គង់ប្រកាសខ្វះ)", "បានប្រកាស (អនុញ្ញាត)"), IF(AND(T4050=FALSE, U4050=FALSE, V4050=FALSE), "ព្យួរទុក (មិនមានទិន្នន័យ)", "ប្រកាសខុស (ព្យួរទុក)"))</f>
        <v/>
      </c>
      <c r="L4050" s="418" t="inlineStr"/>
      <c r="M4050" s="418" t="inlineStr"/>
      <c r="N4050" s="455" t="n"/>
      <c r="O4050" s="455">
        <f>IF(W4050&lt;0,AI4050,I4050)</f>
        <v/>
      </c>
      <c r="P4050" s="455">
        <f>I4050-O4050</f>
        <v/>
      </c>
      <c r="Q4050" s="418" t="n"/>
      <c r="R4050" s="418" t="inlineStr">
        <is>
          <t>V0015168</t>
        </is>
      </c>
      <c r="S4050" s="418" t="inlineStr"/>
      <c r="T4050" s="418">
        <f>R4050=S4050</f>
        <v/>
      </c>
      <c r="U4050" s="418">
        <f>AND(MONTH(F4050)=MONTH(Y4050), YEAR(F4050)=YEAR(Y4050))</f>
        <v/>
      </c>
      <c r="V4050" s="418">
        <f>AND(AC4050&lt;&gt;"", 'Company information'!D$4&lt;&gt;"", RIGHT(SUBSTITUTE(AC4050,"-",""),9)=RIGHT(SUBSTITUTE('Company information'!D$4,"-",""),9))</f>
        <v/>
      </c>
      <c r="W4050" s="418">
        <f>AI4050-I4050</f>
        <v/>
      </c>
      <c r="X4050" s="455" t="n"/>
      <c r="Y4050" s="417" t="n"/>
      <c r="Z4050" s="418" t="n"/>
      <c r="AA4050" s="418" t="n"/>
      <c r="AB4050" s="418" t="n"/>
      <c r="AC4050" s="418" t="n"/>
      <c r="AD4050" s="418" t="n"/>
      <c r="AE4050" s="455" t="n"/>
      <c r="AF4050" s="455" t="n"/>
      <c r="AG4050" s="455" t="n"/>
      <c r="AH4050" s="455" t="n"/>
      <c r="AI4050" s="455" t="n"/>
      <c r="AJ4050" s="455" t="n"/>
      <c r="AK4050" s="455" t="n"/>
      <c r="AL4050" s="455" t="n"/>
      <c r="AM4050" s="455" t="n"/>
      <c r="AN4050" s="455" t="n"/>
      <c r="AO4050" s="455" t="n"/>
      <c r="AP4050" s="455" t="n"/>
      <c r="AQ4050" s="455" t="n"/>
      <c r="AR4050" s="418" t="n"/>
      <c r="AS4050" s="418" t="n"/>
      <c r="AT4050" s="418" t="n"/>
    </row>
    <row r="4051">
      <c r="A4051" s="417" t="n">
        <v>4042</v>
      </c>
      <c r="B4051" s="418" t="inlineStr"/>
      <c r="C4051" s="418" t="inlineStr">
        <is>
          <t>ស៊ីងហ្គាពួរ កាតុង (ខេមបូឌា)</t>
        </is>
      </c>
      <c r="D4051" s="418" t="inlineStr">
        <is>
          <t>L001-100121322</t>
        </is>
      </c>
      <c r="E4051" s="418" t="inlineStr">
        <is>
          <t>V0015090</t>
        </is>
      </c>
      <c r="F4051" s="419" t="n">
        <v>44181</v>
      </c>
      <c r="G4051" s="420" t="n">
        <v>311998</v>
      </c>
      <c r="H4051" s="418" t="n"/>
      <c r="I4051" s="455" t="n">
        <v>311998</v>
      </c>
      <c r="J4051" s="418">
        <f>IF(L4051&lt;&gt;"",L4051,K4051)</f>
        <v/>
      </c>
      <c r="K4051" s="418">
        <f>IF(AND(T4051=TRUE, U4051=TRUE, V4051=TRUE), IF(W4051&lt;-0.05, "អនុញ្ញាត (អ្នកផ្គត់ផ្គង់ប្រកាសខ្វះ)", "បានប្រកាស (អនុញ្ញាត)"), IF(AND(T4051=FALSE, U4051=FALSE, V4051=FALSE), "ព្យួរទុក (មិនមានទិន្នន័យ)", "ប្រកាសខុស (ព្យួរទុក)"))</f>
        <v/>
      </c>
      <c r="L4051" s="418" t="inlineStr"/>
      <c r="M4051" s="418" t="inlineStr"/>
      <c r="N4051" s="455" t="n"/>
      <c r="O4051" s="455">
        <f>IF(W4051&lt;0,AI4051,I4051)</f>
        <v/>
      </c>
      <c r="P4051" s="455">
        <f>I4051-O4051</f>
        <v/>
      </c>
      <c r="Q4051" s="418" t="n"/>
      <c r="R4051" s="418" t="inlineStr">
        <is>
          <t>V0015090</t>
        </is>
      </c>
      <c r="S4051" s="418" t="inlineStr"/>
      <c r="T4051" s="418">
        <f>R4051=S4051</f>
        <v/>
      </c>
      <c r="U4051" s="418">
        <f>AND(MONTH(F4051)=MONTH(Y4051), YEAR(F4051)=YEAR(Y4051))</f>
        <v/>
      </c>
      <c r="V4051" s="418">
        <f>AND(AC4051&lt;&gt;"", 'Company information'!D$4&lt;&gt;"", RIGHT(SUBSTITUTE(AC4051,"-",""),9)=RIGHT(SUBSTITUTE('Company information'!D$4,"-",""),9))</f>
        <v/>
      </c>
      <c r="W4051" s="418">
        <f>AI4051-I4051</f>
        <v/>
      </c>
      <c r="X4051" s="455" t="n"/>
      <c r="Y4051" s="417" t="n"/>
      <c r="Z4051" s="418" t="n"/>
      <c r="AA4051" s="418" t="n"/>
      <c r="AB4051" s="418" t="n"/>
      <c r="AC4051" s="418" t="n"/>
      <c r="AD4051" s="418" t="n"/>
      <c r="AE4051" s="455" t="n"/>
      <c r="AF4051" s="455" t="n"/>
      <c r="AG4051" s="455" t="n"/>
      <c r="AH4051" s="455" t="n"/>
      <c r="AI4051" s="455" t="n"/>
      <c r="AJ4051" s="455" t="n"/>
      <c r="AK4051" s="455" t="n"/>
      <c r="AL4051" s="455" t="n"/>
      <c r="AM4051" s="455" t="n"/>
      <c r="AN4051" s="455" t="n"/>
      <c r="AO4051" s="455" t="n"/>
      <c r="AP4051" s="455" t="n"/>
      <c r="AQ4051" s="455" t="n"/>
      <c r="AR4051" s="418" t="n"/>
      <c r="AS4051" s="418" t="n"/>
      <c r="AT4051" s="418" t="n"/>
    </row>
    <row r="4052">
      <c r="A4052" s="417" t="n">
        <v>4043</v>
      </c>
      <c r="B4052" s="418" t="inlineStr"/>
      <c r="C4052" s="418" t="inlineStr">
        <is>
          <t>ស៊ីងហ្គាពួរ កាតុង (ខេមបូឌា)</t>
        </is>
      </c>
      <c r="D4052" s="418" t="inlineStr">
        <is>
          <t>L001-100121322</t>
        </is>
      </c>
      <c r="E4052" s="418" t="inlineStr">
        <is>
          <t>V00115057</t>
        </is>
      </c>
      <c r="F4052" s="419" t="n">
        <v>44177</v>
      </c>
      <c r="G4052" s="420" t="n">
        <v>561880</v>
      </c>
      <c r="H4052" s="418" t="n"/>
      <c r="I4052" s="455" t="n">
        <v>561880</v>
      </c>
      <c r="J4052" s="418">
        <f>IF(L4052&lt;&gt;"",L4052,K4052)</f>
        <v/>
      </c>
      <c r="K4052" s="418">
        <f>IF(AND(T4052=TRUE, U4052=TRUE, V4052=TRUE), IF(W4052&lt;-0.05, "អនុញ្ញាត (អ្នកផ្គត់ផ្គង់ប្រកាសខ្វះ)", "បានប្រកាស (អនុញ្ញាត)"), IF(AND(T4052=FALSE, U4052=FALSE, V4052=FALSE), "ព្យួរទុក (មិនមានទិន្នន័យ)", "ប្រកាសខុស (ព្យួរទុក)"))</f>
        <v/>
      </c>
      <c r="L4052" s="418" t="inlineStr"/>
      <c r="M4052" s="418" t="inlineStr"/>
      <c r="N4052" s="455" t="n"/>
      <c r="O4052" s="455">
        <f>IF(W4052&lt;0,AI4052,I4052)</f>
        <v/>
      </c>
      <c r="P4052" s="455">
        <f>I4052-O4052</f>
        <v/>
      </c>
      <c r="Q4052" s="418" t="n"/>
      <c r="R4052" s="418" t="inlineStr">
        <is>
          <t>V00115057</t>
        </is>
      </c>
      <c r="S4052" s="418" t="inlineStr"/>
      <c r="T4052" s="418">
        <f>R4052=S4052</f>
        <v/>
      </c>
      <c r="U4052" s="418">
        <f>AND(MONTH(F4052)=MONTH(Y4052), YEAR(F4052)=YEAR(Y4052))</f>
        <v/>
      </c>
      <c r="V4052" s="418">
        <f>AND(AC4052&lt;&gt;"", 'Company information'!D$4&lt;&gt;"", RIGHT(SUBSTITUTE(AC4052,"-",""),9)=RIGHT(SUBSTITUTE('Company information'!D$4,"-",""),9))</f>
        <v/>
      </c>
      <c r="W4052" s="418">
        <f>AI4052-I4052</f>
        <v/>
      </c>
      <c r="X4052" s="455" t="n"/>
      <c r="Y4052" s="417" t="n"/>
      <c r="Z4052" s="418" t="n"/>
      <c r="AA4052" s="418" t="n"/>
      <c r="AB4052" s="418" t="n"/>
      <c r="AC4052" s="418" t="n"/>
      <c r="AD4052" s="418" t="n"/>
      <c r="AE4052" s="455" t="n"/>
      <c r="AF4052" s="455" t="n"/>
      <c r="AG4052" s="455" t="n"/>
      <c r="AH4052" s="455" t="n"/>
      <c r="AI4052" s="455" t="n"/>
      <c r="AJ4052" s="455" t="n"/>
      <c r="AK4052" s="455" t="n"/>
      <c r="AL4052" s="455" t="n"/>
      <c r="AM4052" s="455" t="n"/>
      <c r="AN4052" s="455" t="n"/>
      <c r="AO4052" s="455" t="n"/>
      <c r="AP4052" s="455" t="n"/>
      <c r="AQ4052" s="455" t="n"/>
      <c r="AR4052" s="418" t="n"/>
      <c r="AS4052" s="418" t="n"/>
      <c r="AT4052" s="418" t="n"/>
    </row>
    <row r="4053">
      <c r="A4053" s="417" t="n">
        <v>4044</v>
      </c>
      <c r="B4053" s="418" t="inlineStr"/>
      <c r="C4053" s="418" t="inlineStr">
        <is>
          <t>ស៊ីងហ្គាពួរ កាតុង (ខេមបូឌា)</t>
        </is>
      </c>
      <c r="D4053" s="418" t="inlineStr">
        <is>
          <t>L001-100121322</t>
        </is>
      </c>
      <c r="E4053" s="418" t="inlineStr">
        <is>
          <t>V00115059</t>
        </is>
      </c>
      <c r="F4053" s="419" t="n">
        <v>44177</v>
      </c>
      <c r="G4053" s="420" t="n">
        <v>477452</v>
      </c>
      <c r="H4053" s="418" t="n"/>
      <c r="I4053" s="455" t="n">
        <v>477452</v>
      </c>
      <c r="J4053" s="418">
        <f>IF(L4053&lt;&gt;"",L4053,K4053)</f>
        <v/>
      </c>
      <c r="K4053" s="418">
        <f>IF(AND(T4053=TRUE, U4053=TRUE, V4053=TRUE), IF(W4053&lt;-0.05, "អនុញ្ញាត (អ្នកផ្គត់ផ្គង់ប្រកាសខ្វះ)", "បានប្រកាស (អនុញ្ញាត)"), IF(AND(T4053=FALSE, U4053=FALSE, V4053=FALSE), "ព្យួរទុក (មិនមានទិន្នន័យ)", "ប្រកាសខុស (ព្យួរទុក)"))</f>
        <v/>
      </c>
      <c r="L4053" s="418" t="inlineStr"/>
      <c r="M4053" s="418" t="inlineStr"/>
      <c r="N4053" s="455" t="n"/>
      <c r="O4053" s="455">
        <f>IF(W4053&lt;0,AI4053,I4053)</f>
        <v/>
      </c>
      <c r="P4053" s="455">
        <f>I4053-O4053</f>
        <v/>
      </c>
      <c r="Q4053" s="418" t="n"/>
      <c r="R4053" s="418" t="inlineStr">
        <is>
          <t>V00115059</t>
        </is>
      </c>
      <c r="S4053" s="418" t="inlineStr"/>
      <c r="T4053" s="418">
        <f>R4053=S4053</f>
        <v/>
      </c>
      <c r="U4053" s="418">
        <f>AND(MONTH(F4053)=MONTH(Y4053), YEAR(F4053)=YEAR(Y4053))</f>
        <v/>
      </c>
      <c r="V4053" s="418">
        <f>AND(AC4053&lt;&gt;"", 'Company information'!D$4&lt;&gt;"", RIGHT(SUBSTITUTE(AC4053,"-",""),9)=RIGHT(SUBSTITUTE('Company information'!D$4,"-",""),9))</f>
        <v/>
      </c>
      <c r="W4053" s="418">
        <f>AI4053-I4053</f>
        <v/>
      </c>
      <c r="X4053" s="455" t="n"/>
      <c r="Y4053" s="417" t="n"/>
      <c r="Z4053" s="418" t="n"/>
      <c r="AA4053" s="418" t="n"/>
      <c r="AB4053" s="418" t="n"/>
      <c r="AC4053" s="418" t="n"/>
      <c r="AD4053" s="418" t="n"/>
      <c r="AE4053" s="455" t="n"/>
      <c r="AF4053" s="455" t="n"/>
      <c r="AG4053" s="455" t="n"/>
      <c r="AH4053" s="455" t="n"/>
      <c r="AI4053" s="455" t="n"/>
      <c r="AJ4053" s="455" t="n"/>
      <c r="AK4053" s="455" t="n"/>
      <c r="AL4053" s="455" t="n"/>
      <c r="AM4053" s="455" t="n"/>
      <c r="AN4053" s="455" t="n"/>
      <c r="AO4053" s="455" t="n"/>
      <c r="AP4053" s="455" t="n"/>
      <c r="AQ4053" s="455" t="n"/>
      <c r="AR4053" s="418" t="n"/>
      <c r="AS4053" s="418" t="n"/>
      <c r="AT4053" s="418" t="n"/>
    </row>
    <row r="4054">
      <c r="A4054" s="417" t="n">
        <v>4045</v>
      </c>
      <c r="B4054" s="418" t="inlineStr"/>
      <c r="C4054" s="418" t="inlineStr">
        <is>
          <t>ស៊ីងហ្គាពួរ កាតុង (ខេមបូឌា)</t>
        </is>
      </c>
      <c r="D4054" s="418" t="inlineStr">
        <is>
          <t>L001-100121322</t>
        </is>
      </c>
      <c r="E4054" s="418" t="inlineStr">
        <is>
          <t>V00115031</t>
        </is>
      </c>
      <c r="F4054" s="419" t="n">
        <v>44055</v>
      </c>
      <c r="G4054" s="420" t="n">
        <v>702396</v>
      </c>
      <c r="H4054" s="418" t="n"/>
      <c r="I4054" s="455" t="n">
        <v>702396</v>
      </c>
      <c r="J4054" s="418">
        <f>IF(L4054&lt;&gt;"",L4054,K4054)</f>
        <v/>
      </c>
      <c r="K4054" s="418">
        <f>IF(AND(T4054=TRUE, U4054=TRUE, V4054=TRUE), IF(W4054&lt;-0.05, "អនុញ្ញាត (អ្នកផ្គត់ផ្គង់ប្រកាសខ្វះ)", "បានប្រកាស (អនុញ្ញាត)"), IF(AND(T4054=FALSE, U4054=FALSE, V4054=FALSE), "ព្យួរទុក (មិនមានទិន្នន័យ)", "ប្រកាសខុស (ព្យួរទុក)"))</f>
        <v/>
      </c>
      <c r="L4054" s="418" t="inlineStr"/>
      <c r="M4054" s="418" t="inlineStr"/>
      <c r="N4054" s="455" t="n"/>
      <c r="O4054" s="455">
        <f>IF(W4054&lt;0,AI4054,I4054)</f>
        <v/>
      </c>
      <c r="P4054" s="455">
        <f>I4054-O4054</f>
        <v/>
      </c>
      <c r="Q4054" s="418" t="n"/>
      <c r="R4054" s="418" t="inlineStr">
        <is>
          <t>V00115031</t>
        </is>
      </c>
      <c r="S4054" s="418" t="inlineStr"/>
      <c r="T4054" s="418">
        <f>R4054=S4054</f>
        <v/>
      </c>
      <c r="U4054" s="418">
        <f>AND(MONTH(F4054)=MONTH(Y4054), YEAR(F4054)=YEAR(Y4054))</f>
        <v/>
      </c>
      <c r="V4054" s="418">
        <f>AND(AC4054&lt;&gt;"", 'Company information'!D$4&lt;&gt;"", RIGHT(SUBSTITUTE(AC4054,"-",""),9)=RIGHT(SUBSTITUTE('Company information'!D$4,"-",""),9))</f>
        <v/>
      </c>
      <c r="W4054" s="418">
        <f>AI4054-I4054</f>
        <v/>
      </c>
      <c r="X4054" s="455" t="n"/>
      <c r="Y4054" s="417" t="n"/>
      <c r="Z4054" s="418" t="n"/>
      <c r="AA4054" s="418" t="n"/>
      <c r="AB4054" s="418" t="n"/>
      <c r="AC4054" s="418" t="n"/>
      <c r="AD4054" s="418" t="n"/>
      <c r="AE4054" s="455" t="n"/>
      <c r="AF4054" s="455" t="n"/>
      <c r="AG4054" s="455" t="n"/>
      <c r="AH4054" s="455" t="n"/>
      <c r="AI4054" s="455" t="n"/>
      <c r="AJ4054" s="455" t="n"/>
      <c r="AK4054" s="455" t="n"/>
      <c r="AL4054" s="455" t="n"/>
      <c r="AM4054" s="455" t="n"/>
      <c r="AN4054" s="455" t="n"/>
      <c r="AO4054" s="455" t="n"/>
      <c r="AP4054" s="455" t="n"/>
      <c r="AQ4054" s="455" t="n"/>
      <c r="AR4054" s="418" t="n"/>
      <c r="AS4054" s="418" t="n"/>
      <c r="AT4054" s="418" t="n"/>
    </row>
    <row r="4055">
      <c r="A4055" s="417" t="n">
        <v>4046</v>
      </c>
      <c r="B4055" s="418" t="inlineStr"/>
      <c r="C4055" s="418" t="inlineStr">
        <is>
          <t>ស៊ីងហ្គាពួរ កាតុង (ខេមបូឌា)</t>
        </is>
      </c>
      <c r="D4055" s="418" t="inlineStr">
        <is>
          <t>L001-100121322</t>
        </is>
      </c>
      <c r="E4055" s="418" t="inlineStr">
        <is>
          <t>V00115026</t>
        </is>
      </c>
      <c r="F4055" s="419" t="n">
        <v>44024</v>
      </c>
      <c r="G4055" s="420" t="n">
        <v>663649</v>
      </c>
      <c r="H4055" s="418" t="n"/>
      <c r="I4055" s="455" t="n">
        <v>663649</v>
      </c>
      <c r="J4055" s="418">
        <f>IF(L4055&lt;&gt;"",L4055,K4055)</f>
        <v/>
      </c>
      <c r="K4055" s="418">
        <f>IF(AND(T4055=TRUE, U4055=TRUE, V4055=TRUE), IF(W4055&lt;-0.05, "អនុញ្ញាត (អ្នកផ្គត់ផ្គង់ប្រកាសខ្វះ)", "បានប្រកាស (អនុញ្ញាត)"), IF(AND(T4055=FALSE, U4055=FALSE, V4055=FALSE), "ព្យួរទុក (មិនមានទិន្នន័យ)", "ប្រកាសខុស (ព្យួរទុក)"))</f>
        <v/>
      </c>
      <c r="L4055" s="418" t="inlineStr"/>
      <c r="M4055" s="418" t="inlineStr"/>
      <c r="N4055" s="455" t="n"/>
      <c r="O4055" s="455">
        <f>IF(W4055&lt;0,AI4055,I4055)</f>
        <v/>
      </c>
      <c r="P4055" s="455">
        <f>I4055-O4055</f>
        <v/>
      </c>
      <c r="Q4055" s="418" t="n"/>
      <c r="R4055" s="418" t="inlineStr">
        <is>
          <t>V00115026</t>
        </is>
      </c>
      <c r="S4055" s="418" t="inlineStr"/>
      <c r="T4055" s="418">
        <f>R4055=S4055</f>
        <v/>
      </c>
      <c r="U4055" s="418">
        <f>AND(MONTH(F4055)=MONTH(Y4055), YEAR(F4055)=YEAR(Y4055))</f>
        <v/>
      </c>
      <c r="V4055" s="418">
        <f>AND(AC4055&lt;&gt;"", 'Company information'!D$4&lt;&gt;"", RIGHT(SUBSTITUTE(AC4055,"-",""),9)=RIGHT(SUBSTITUTE('Company information'!D$4,"-",""),9))</f>
        <v/>
      </c>
      <c r="W4055" s="418">
        <f>AI4055-I4055</f>
        <v/>
      </c>
      <c r="X4055" s="455" t="n"/>
      <c r="Y4055" s="417" t="n"/>
      <c r="Z4055" s="418" t="n"/>
      <c r="AA4055" s="418" t="n"/>
      <c r="AB4055" s="418" t="n"/>
      <c r="AC4055" s="418" t="n"/>
      <c r="AD4055" s="418" t="n"/>
      <c r="AE4055" s="455" t="n"/>
      <c r="AF4055" s="455" t="n"/>
      <c r="AG4055" s="455" t="n"/>
      <c r="AH4055" s="455" t="n"/>
      <c r="AI4055" s="455" t="n"/>
      <c r="AJ4055" s="455" t="n"/>
      <c r="AK4055" s="455" t="n"/>
      <c r="AL4055" s="455" t="n"/>
      <c r="AM4055" s="455" t="n"/>
      <c r="AN4055" s="455" t="n"/>
      <c r="AO4055" s="455" t="n"/>
      <c r="AP4055" s="455" t="n"/>
      <c r="AQ4055" s="455" t="n"/>
      <c r="AR4055" s="418" t="n"/>
      <c r="AS4055" s="418" t="n"/>
      <c r="AT4055" s="418" t="n"/>
    </row>
    <row r="4056">
      <c r="A4056" s="417" t="n">
        <v>4047</v>
      </c>
      <c r="B4056" s="418" t="inlineStr"/>
      <c r="C4056" s="418" t="inlineStr">
        <is>
          <t>ស៊ីងហ្គាពួរ កាតុង (ខេមបូឌា)</t>
        </is>
      </c>
      <c r="D4056" s="418" t="inlineStr">
        <is>
          <t>L001-100121322</t>
        </is>
      </c>
      <c r="E4056" s="418" t="inlineStr">
        <is>
          <t>V00115080</t>
        </is>
      </c>
      <c r="F4056" s="419" t="n">
        <v>43933</v>
      </c>
      <c r="G4056" s="420" t="n">
        <v>230086</v>
      </c>
      <c r="H4056" s="418" t="n"/>
      <c r="I4056" s="455" t="n">
        <v>230086</v>
      </c>
      <c r="J4056" s="418">
        <f>IF(L4056&lt;&gt;"",L4056,K4056)</f>
        <v/>
      </c>
      <c r="K4056" s="418">
        <f>IF(AND(T4056=TRUE, U4056=TRUE, V4056=TRUE), IF(W4056&lt;-0.05, "អនុញ្ញាត (អ្នកផ្គត់ផ្គង់ប្រកាសខ្វះ)", "បានប្រកាស (អនុញ្ញាត)"), IF(AND(T4056=FALSE, U4056=FALSE, V4056=FALSE), "ព្យួរទុក (មិនមានទិន្នន័យ)", "ប្រកាសខុស (ព្យួរទុក)"))</f>
        <v/>
      </c>
      <c r="L4056" s="418" t="inlineStr"/>
      <c r="M4056" s="418" t="inlineStr"/>
      <c r="N4056" s="455" t="n"/>
      <c r="O4056" s="455">
        <f>IF(W4056&lt;0,AI4056,I4056)</f>
        <v/>
      </c>
      <c r="P4056" s="455">
        <f>I4056-O4056</f>
        <v/>
      </c>
      <c r="Q4056" s="418" t="n"/>
      <c r="R4056" s="418" t="inlineStr">
        <is>
          <t>V00115080</t>
        </is>
      </c>
      <c r="S4056" s="418" t="inlineStr"/>
      <c r="T4056" s="418">
        <f>R4056=S4056</f>
        <v/>
      </c>
      <c r="U4056" s="418">
        <f>AND(MONTH(F4056)=MONTH(Y4056), YEAR(F4056)=YEAR(Y4056))</f>
        <v/>
      </c>
      <c r="V4056" s="418">
        <f>AND(AC4056&lt;&gt;"", 'Company information'!D$4&lt;&gt;"", RIGHT(SUBSTITUTE(AC4056,"-",""),9)=RIGHT(SUBSTITUTE('Company information'!D$4,"-",""),9))</f>
        <v/>
      </c>
      <c r="W4056" s="418">
        <f>AI4056-I4056</f>
        <v/>
      </c>
      <c r="X4056" s="455" t="n"/>
      <c r="Y4056" s="417" t="n"/>
      <c r="Z4056" s="418" t="n"/>
      <c r="AA4056" s="418" t="n"/>
      <c r="AB4056" s="418" t="n"/>
      <c r="AC4056" s="418" t="n"/>
      <c r="AD4056" s="418" t="n"/>
      <c r="AE4056" s="455" t="n"/>
      <c r="AF4056" s="455" t="n"/>
      <c r="AG4056" s="455" t="n"/>
      <c r="AH4056" s="455" t="n"/>
      <c r="AI4056" s="455" t="n"/>
      <c r="AJ4056" s="455" t="n"/>
      <c r="AK4056" s="455" t="n"/>
      <c r="AL4056" s="455" t="n"/>
      <c r="AM4056" s="455" t="n"/>
      <c r="AN4056" s="455" t="n"/>
      <c r="AO4056" s="455" t="n"/>
      <c r="AP4056" s="455" t="n"/>
      <c r="AQ4056" s="455" t="n"/>
      <c r="AR4056" s="418" t="n"/>
      <c r="AS4056" s="418" t="n"/>
      <c r="AT4056" s="418" t="n"/>
    </row>
    <row r="4057">
      <c r="A4057" s="417" t="n">
        <v>4048</v>
      </c>
      <c r="B4057" s="418" t="inlineStr"/>
      <c r="C4057" s="418" t="inlineStr">
        <is>
          <t>ស៊ីងហ្គាពួរ កាតុង (ខេមបូឌា)</t>
        </is>
      </c>
      <c r="D4057" s="418" t="inlineStr">
        <is>
          <t>L001-100121322</t>
        </is>
      </c>
      <c r="E4057" s="418" t="inlineStr">
        <is>
          <t>V0014991</t>
        </is>
      </c>
      <c r="F4057" s="419" t="n">
        <v>43902</v>
      </c>
      <c r="G4057" s="420" t="n">
        <v>690849</v>
      </c>
      <c r="H4057" s="418" t="n"/>
      <c r="I4057" s="455" t="n">
        <v>690849</v>
      </c>
      <c r="J4057" s="418">
        <f>IF(L4057&lt;&gt;"",L4057,K4057)</f>
        <v/>
      </c>
      <c r="K4057" s="418">
        <f>IF(AND(T4057=TRUE, U4057=TRUE, V4057=TRUE), IF(W4057&lt;-0.05, "អនុញ្ញាត (អ្នកផ្គត់ផ្គង់ប្រកាសខ្វះ)", "បានប្រកាស (អនុញ្ញាត)"), IF(AND(T4057=FALSE, U4057=FALSE, V4057=FALSE), "ព្យួរទុក (មិនមានទិន្នន័យ)", "ប្រកាសខុស (ព្យួរទុក)"))</f>
        <v/>
      </c>
      <c r="L4057" s="418" t="inlineStr"/>
      <c r="M4057" s="418" t="inlineStr"/>
      <c r="N4057" s="455" t="n"/>
      <c r="O4057" s="455">
        <f>IF(W4057&lt;0,AI4057,I4057)</f>
        <v/>
      </c>
      <c r="P4057" s="455">
        <f>I4057-O4057</f>
        <v/>
      </c>
      <c r="Q4057" s="418" t="n"/>
      <c r="R4057" s="418" t="inlineStr">
        <is>
          <t>V0014991</t>
        </is>
      </c>
      <c r="S4057" s="418" t="inlineStr"/>
      <c r="T4057" s="418">
        <f>R4057=S4057</f>
        <v/>
      </c>
      <c r="U4057" s="418">
        <f>AND(MONTH(F4057)=MONTH(Y4057), YEAR(F4057)=YEAR(Y4057))</f>
        <v/>
      </c>
      <c r="V4057" s="418">
        <f>AND(AC4057&lt;&gt;"", 'Company information'!D$4&lt;&gt;"", RIGHT(SUBSTITUTE(AC4057,"-",""),9)=RIGHT(SUBSTITUTE('Company information'!D$4,"-",""),9))</f>
        <v/>
      </c>
      <c r="W4057" s="418">
        <f>AI4057-I4057</f>
        <v/>
      </c>
      <c r="X4057" s="455" t="n"/>
      <c r="Y4057" s="417" t="n"/>
      <c r="Z4057" s="418" t="n"/>
      <c r="AA4057" s="418" t="n"/>
      <c r="AB4057" s="418" t="n"/>
      <c r="AC4057" s="418" t="n"/>
      <c r="AD4057" s="418" t="n"/>
      <c r="AE4057" s="455" t="n"/>
      <c r="AF4057" s="455" t="n"/>
      <c r="AG4057" s="455" t="n"/>
      <c r="AH4057" s="455" t="n"/>
      <c r="AI4057" s="455" t="n"/>
      <c r="AJ4057" s="455" t="n"/>
      <c r="AK4057" s="455" t="n"/>
      <c r="AL4057" s="455" t="n"/>
      <c r="AM4057" s="455" t="n"/>
      <c r="AN4057" s="455" t="n"/>
      <c r="AO4057" s="455" t="n"/>
      <c r="AP4057" s="455" t="n"/>
      <c r="AQ4057" s="455" t="n"/>
      <c r="AR4057" s="418" t="n"/>
      <c r="AS4057" s="418" t="n"/>
      <c r="AT4057" s="418" t="n"/>
    </row>
    <row r="4058">
      <c r="A4058" s="417" t="n">
        <v>4049</v>
      </c>
      <c r="B4058" s="418" t="inlineStr"/>
      <c r="C4058" s="418" t="inlineStr">
        <is>
          <t>ស៊ីងហ្គាពួរ កាតុង (ខេមបូឌា)</t>
        </is>
      </c>
      <c r="D4058" s="418" t="inlineStr">
        <is>
          <t>L001-100121322</t>
        </is>
      </c>
      <c r="E4058" s="418" t="inlineStr">
        <is>
          <t>V0014989</t>
        </is>
      </c>
      <c r="F4058" s="419" t="n">
        <v>43873</v>
      </c>
      <c r="G4058" s="420" t="n">
        <v>696924</v>
      </c>
      <c r="H4058" s="418" t="n"/>
      <c r="I4058" s="455" t="n">
        <v>696924</v>
      </c>
      <c r="J4058" s="418">
        <f>IF(L4058&lt;&gt;"",L4058,K4058)</f>
        <v/>
      </c>
      <c r="K4058" s="418">
        <f>IF(AND(T4058=TRUE, U4058=TRUE, V4058=TRUE), IF(W4058&lt;-0.05, "អនុញ្ញាត (អ្នកផ្គត់ផ្គង់ប្រកាសខ្វះ)", "បានប្រកាស (អនុញ្ញាត)"), IF(AND(T4058=FALSE, U4058=FALSE, V4058=FALSE), "ព្យួរទុក (មិនមានទិន្នន័យ)", "ប្រកាសខុស (ព្យួរទុក)"))</f>
        <v/>
      </c>
      <c r="L4058" s="418" t="inlineStr"/>
      <c r="M4058" s="418" t="inlineStr"/>
      <c r="N4058" s="455" t="n"/>
      <c r="O4058" s="455">
        <f>IF(W4058&lt;0,AI4058,I4058)</f>
        <v/>
      </c>
      <c r="P4058" s="455">
        <f>I4058-O4058</f>
        <v/>
      </c>
      <c r="Q4058" s="418" t="n"/>
      <c r="R4058" s="418" t="inlineStr">
        <is>
          <t>V0014989</t>
        </is>
      </c>
      <c r="S4058" s="418" t="inlineStr"/>
      <c r="T4058" s="418">
        <f>R4058=S4058</f>
        <v/>
      </c>
      <c r="U4058" s="418">
        <f>AND(MONTH(F4058)=MONTH(Y4058), YEAR(F4058)=YEAR(Y4058))</f>
        <v/>
      </c>
      <c r="V4058" s="418">
        <f>AND(AC4058&lt;&gt;"", 'Company information'!D$4&lt;&gt;"", RIGHT(SUBSTITUTE(AC4058,"-",""),9)=RIGHT(SUBSTITUTE('Company information'!D$4,"-",""),9))</f>
        <v/>
      </c>
      <c r="W4058" s="418">
        <f>AI4058-I4058</f>
        <v/>
      </c>
      <c r="X4058" s="455" t="n"/>
      <c r="Y4058" s="417" t="n"/>
      <c r="Z4058" s="418" t="n"/>
      <c r="AA4058" s="418" t="n"/>
      <c r="AB4058" s="418" t="n"/>
      <c r="AC4058" s="418" t="n"/>
      <c r="AD4058" s="418" t="n"/>
      <c r="AE4058" s="455" t="n"/>
      <c r="AF4058" s="455" t="n"/>
      <c r="AG4058" s="455" t="n"/>
      <c r="AH4058" s="455" t="n"/>
      <c r="AI4058" s="455" t="n"/>
      <c r="AJ4058" s="455" t="n"/>
      <c r="AK4058" s="455" t="n"/>
      <c r="AL4058" s="455" t="n"/>
      <c r="AM4058" s="455" t="n"/>
      <c r="AN4058" s="455" t="n"/>
      <c r="AO4058" s="455" t="n"/>
      <c r="AP4058" s="455" t="n"/>
      <c r="AQ4058" s="455" t="n"/>
      <c r="AR4058" s="418" t="n"/>
      <c r="AS4058" s="418" t="n"/>
      <c r="AT4058" s="418" t="n"/>
    </row>
    <row r="4059">
      <c r="A4059" s="417" t="n">
        <v>4050</v>
      </c>
      <c r="B4059" s="418" t="inlineStr"/>
      <c r="C4059" s="418" t="inlineStr">
        <is>
          <t>ស៊ីងហ្គាពួរ កាតុង (ខេមបូឌា)</t>
        </is>
      </c>
      <c r="D4059" s="418" t="inlineStr">
        <is>
          <t>L001-100121322</t>
        </is>
      </c>
      <c r="E4059" s="418" t="inlineStr">
        <is>
          <t>V0014988</t>
        </is>
      </c>
      <c r="F4059" s="419" t="n">
        <v>43873</v>
      </c>
      <c r="G4059" s="420" t="n">
        <v>53990</v>
      </c>
      <c r="H4059" s="418" t="n"/>
      <c r="I4059" s="455" t="n">
        <v>53990</v>
      </c>
      <c r="J4059" s="418">
        <f>IF(L4059&lt;&gt;"",L4059,K4059)</f>
        <v/>
      </c>
      <c r="K4059" s="418">
        <f>IF(AND(T4059=TRUE, U4059=TRUE, V4059=TRUE), IF(W4059&lt;-0.05, "អនុញ្ញាត (អ្នកផ្គត់ផ្គង់ប្រកាសខ្វះ)", "បានប្រកាស (អនុញ្ញាត)"), IF(AND(T4059=FALSE, U4059=FALSE, V4059=FALSE), "ព្យួរទុក (មិនមានទិន្នន័យ)", "ប្រកាសខុស (ព្យួរទុក)"))</f>
        <v/>
      </c>
      <c r="L4059" s="418" t="inlineStr"/>
      <c r="M4059" s="418" t="inlineStr"/>
      <c r="N4059" s="455" t="n"/>
      <c r="O4059" s="455">
        <f>IF(W4059&lt;0,AI4059,I4059)</f>
        <v/>
      </c>
      <c r="P4059" s="455">
        <f>I4059-O4059</f>
        <v/>
      </c>
      <c r="Q4059" s="418" t="n"/>
      <c r="R4059" s="418" t="inlineStr">
        <is>
          <t>V0014988</t>
        </is>
      </c>
      <c r="S4059" s="418" t="inlineStr"/>
      <c r="T4059" s="418">
        <f>R4059=S4059</f>
        <v/>
      </c>
      <c r="U4059" s="418">
        <f>AND(MONTH(F4059)=MONTH(Y4059), YEAR(F4059)=YEAR(Y4059))</f>
        <v/>
      </c>
      <c r="V4059" s="418">
        <f>AND(AC4059&lt;&gt;"", 'Company information'!D$4&lt;&gt;"", RIGHT(SUBSTITUTE(AC4059,"-",""),9)=RIGHT(SUBSTITUTE('Company information'!D$4,"-",""),9))</f>
        <v/>
      </c>
      <c r="W4059" s="418">
        <f>AI4059-I4059</f>
        <v/>
      </c>
      <c r="X4059" s="455" t="n"/>
      <c r="Y4059" s="417" t="n"/>
      <c r="Z4059" s="418" t="n"/>
      <c r="AA4059" s="418" t="n"/>
      <c r="AB4059" s="418" t="n"/>
      <c r="AC4059" s="418" t="n"/>
      <c r="AD4059" s="418" t="n"/>
      <c r="AE4059" s="455" t="n"/>
      <c r="AF4059" s="455" t="n"/>
      <c r="AG4059" s="455" t="n"/>
      <c r="AH4059" s="455" t="n"/>
      <c r="AI4059" s="455" t="n"/>
      <c r="AJ4059" s="455" t="n"/>
      <c r="AK4059" s="455" t="n"/>
      <c r="AL4059" s="455" t="n"/>
      <c r="AM4059" s="455" t="n"/>
      <c r="AN4059" s="455" t="n"/>
      <c r="AO4059" s="455" t="n"/>
      <c r="AP4059" s="455" t="n"/>
      <c r="AQ4059" s="455" t="n"/>
      <c r="AR4059" s="418" t="n"/>
      <c r="AS4059" s="418" t="n"/>
      <c r="AT4059" s="418" t="n"/>
    </row>
    <row r="4060">
      <c r="A4060" s="417" t="n">
        <v>4051</v>
      </c>
      <c r="B4060" s="418" t="inlineStr"/>
      <c r="C4060" s="418" t="inlineStr">
        <is>
          <t>ស៊ីងហ្គាពួរ កាតុង (ខេមបូឌា)</t>
        </is>
      </c>
      <c r="D4060" s="418" t="inlineStr">
        <is>
          <t>L001-100121322</t>
        </is>
      </c>
      <c r="E4060" s="418" t="inlineStr">
        <is>
          <t>V0014987</t>
        </is>
      </c>
      <c r="F4060" s="419" t="n">
        <v>43873</v>
      </c>
      <c r="G4060" s="420" t="n">
        <v>3775</v>
      </c>
      <c r="H4060" s="418" t="n"/>
      <c r="I4060" s="455" t="n">
        <v>3775</v>
      </c>
      <c r="J4060" s="418">
        <f>IF(L4060&lt;&gt;"",L4060,K4060)</f>
        <v/>
      </c>
      <c r="K4060" s="418">
        <f>IF(AND(T4060=TRUE, U4060=TRUE, V4060=TRUE), IF(W4060&lt;-0.05, "អនុញ្ញាត (អ្នកផ្គត់ផ្គង់ប្រកាសខ្វះ)", "បានប្រកាស (អនុញ្ញាត)"), IF(AND(T4060=FALSE, U4060=FALSE, V4060=FALSE), "ព្យួរទុក (មិនមានទិន្នន័យ)", "ប្រកាសខុស (ព្យួរទុក)"))</f>
        <v/>
      </c>
      <c r="L4060" s="418" t="inlineStr"/>
      <c r="M4060" s="418" t="inlineStr"/>
      <c r="N4060" s="455" t="n"/>
      <c r="O4060" s="455">
        <f>IF(W4060&lt;0,AI4060,I4060)</f>
        <v/>
      </c>
      <c r="P4060" s="455">
        <f>I4060-O4060</f>
        <v/>
      </c>
      <c r="Q4060" s="418" t="n"/>
      <c r="R4060" s="418" t="inlineStr">
        <is>
          <t>V0014987</t>
        </is>
      </c>
      <c r="S4060" s="418" t="inlineStr"/>
      <c r="T4060" s="418">
        <f>R4060=S4060</f>
        <v/>
      </c>
      <c r="U4060" s="418">
        <f>AND(MONTH(F4060)=MONTH(Y4060), YEAR(F4060)=YEAR(Y4060))</f>
        <v/>
      </c>
      <c r="V4060" s="418">
        <f>AND(AC4060&lt;&gt;"", 'Company information'!D$4&lt;&gt;"", RIGHT(SUBSTITUTE(AC4060,"-",""),9)=RIGHT(SUBSTITUTE('Company information'!D$4,"-",""),9))</f>
        <v/>
      </c>
      <c r="W4060" s="418">
        <f>AI4060-I4060</f>
        <v/>
      </c>
      <c r="X4060" s="455" t="n"/>
      <c r="Y4060" s="417" t="n"/>
      <c r="Z4060" s="418" t="n"/>
      <c r="AA4060" s="418" t="n"/>
      <c r="AB4060" s="418" t="n"/>
      <c r="AC4060" s="418" t="n"/>
      <c r="AD4060" s="418" t="n"/>
      <c r="AE4060" s="455" t="n"/>
      <c r="AF4060" s="455" t="n"/>
      <c r="AG4060" s="455" t="n"/>
      <c r="AH4060" s="455" t="n"/>
      <c r="AI4060" s="455" t="n"/>
      <c r="AJ4060" s="455" t="n"/>
      <c r="AK4060" s="455" t="n"/>
      <c r="AL4060" s="455" t="n"/>
      <c r="AM4060" s="455" t="n"/>
      <c r="AN4060" s="455" t="n"/>
      <c r="AO4060" s="455" t="n"/>
      <c r="AP4060" s="455" t="n"/>
      <c r="AQ4060" s="455" t="n"/>
      <c r="AR4060" s="418" t="n"/>
      <c r="AS4060" s="418" t="n"/>
      <c r="AT4060" s="418" t="n"/>
    </row>
    <row r="4061">
      <c r="A4061" s="417" t="n">
        <v>4052</v>
      </c>
      <c r="B4061" s="418" t="inlineStr"/>
      <c r="C4061" s="418" t="inlineStr">
        <is>
          <t>ស៊ីងហ្គាពួរ កាតុង (ខេមបូឌា)</t>
        </is>
      </c>
      <c r="D4061" s="418" t="inlineStr">
        <is>
          <t>L001-100121322</t>
        </is>
      </c>
      <c r="E4061" s="418" t="inlineStr">
        <is>
          <t>V0014986</t>
        </is>
      </c>
      <c r="F4061" s="419" t="n">
        <v>43873</v>
      </c>
      <c r="G4061" s="420" t="n">
        <v>5514</v>
      </c>
      <c r="H4061" s="418" t="n"/>
      <c r="I4061" s="455" t="n">
        <v>5514</v>
      </c>
      <c r="J4061" s="418">
        <f>IF(L4061&lt;&gt;"",L4061,K4061)</f>
        <v/>
      </c>
      <c r="K4061" s="418">
        <f>IF(AND(T4061=TRUE, U4061=TRUE, V4061=TRUE), IF(W4061&lt;-0.05, "អនុញ្ញាត (អ្នកផ្គត់ផ្គង់ប្រកាសខ្វះ)", "បានប្រកាស (អនុញ្ញាត)"), IF(AND(T4061=FALSE, U4061=FALSE, V4061=FALSE), "ព្យួរទុក (មិនមានទិន្នន័យ)", "ប្រកាសខុស (ព្យួរទុក)"))</f>
        <v/>
      </c>
      <c r="L4061" s="418" t="inlineStr"/>
      <c r="M4061" s="418" t="inlineStr"/>
      <c r="N4061" s="455" t="n"/>
      <c r="O4061" s="455">
        <f>IF(W4061&lt;0,AI4061,I4061)</f>
        <v/>
      </c>
      <c r="P4061" s="455">
        <f>I4061-O4061</f>
        <v/>
      </c>
      <c r="Q4061" s="418" t="n"/>
      <c r="R4061" s="418" t="inlineStr">
        <is>
          <t>V0014986</t>
        </is>
      </c>
      <c r="S4061" s="418" t="inlineStr"/>
      <c r="T4061" s="418">
        <f>R4061=S4061</f>
        <v/>
      </c>
      <c r="U4061" s="418">
        <f>AND(MONTH(F4061)=MONTH(Y4061), YEAR(F4061)=YEAR(Y4061))</f>
        <v/>
      </c>
      <c r="V4061" s="418">
        <f>AND(AC4061&lt;&gt;"", 'Company information'!D$4&lt;&gt;"", RIGHT(SUBSTITUTE(AC4061,"-",""),9)=RIGHT(SUBSTITUTE('Company information'!D$4,"-",""),9))</f>
        <v/>
      </c>
      <c r="W4061" s="418">
        <f>AI4061-I4061</f>
        <v/>
      </c>
      <c r="X4061" s="455" t="n"/>
      <c r="Y4061" s="417" t="n"/>
      <c r="Z4061" s="418" t="n"/>
      <c r="AA4061" s="418" t="n"/>
      <c r="AB4061" s="418" t="n"/>
      <c r="AC4061" s="418" t="n"/>
      <c r="AD4061" s="418" t="n"/>
      <c r="AE4061" s="455" t="n"/>
      <c r="AF4061" s="455" t="n"/>
      <c r="AG4061" s="455" t="n"/>
      <c r="AH4061" s="455" t="n"/>
      <c r="AI4061" s="455" t="n"/>
      <c r="AJ4061" s="455" t="n"/>
      <c r="AK4061" s="455" t="n"/>
      <c r="AL4061" s="455" t="n"/>
      <c r="AM4061" s="455" t="n"/>
      <c r="AN4061" s="455" t="n"/>
      <c r="AO4061" s="455" t="n"/>
      <c r="AP4061" s="455" t="n"/>
      <c r="AQ4061" s="455" t="n"/>
      <c r="AR4061" s="418" t="n"/>
      <c r="AS4061" s="418" t="n"/>
      <c r="AT4061" s="418" t="n"/>
    </row>
    <row r="4062">
      <c r="A4062" s="417" t="n">
        <v>4053</v>
      </c>
      <c r="B4062" s="418" t="inlineStr"/>
      <c r="C4062" s="418" t="inlineStr">
        <is>
          <t>ស៊ីងហ្គាពួរ កាតុង (ខេមបូឌា)</t>
        </is>
      </c>
      <c r="D4062" s="418" t="inlineStr">
        <is>
          <t>L001-100121322</t>
        </is>
      </c>
      <c r="E4062" s="418" t="inlineStr">
        <is>
          <t>V0014985</t>
        </is>
      </c>
      <c r="F4062" s="419" t="n">
        <v>43873</v>
      </c>
      <c r="G4062" s="420" t="n">
        <v>638847</v>
      </c>
      <c r="H4062" s="418" t="n"/>
      <c r="I4062" s="455" t="n">
        <v>638847</v>
      </c>
      <c r="J4062" s="418">
        <f>IF(L4062&lt;&gt;"",L4062,K4062)</f>
        <v/>
      </c>
      <c r="K4062" s="418">
        <f>IF(AND(T4062=TRUE, U4062=TRUE, V4062=TRUE), IF(W4062&lt;-0.05, "អនុញ្ញាត (អ្នកផ្គត់ផ្គង់ប្រកាសខ្វះ)", "បានប្រកាស (អនុញ្ញាត)"), IF(AND(T4062=FALSE, U4062=FALSE, V4062=FALSE), "ព្យួរទុក (មិនមានទិន្នន័យ)", "ប្រកាសខុស (ព្យួរទុក)"))</f>
        <v/>
      </c>
      <c r="L4062" s="418" t="inlineStr"/>
      <c r="M4062" s="418" t="inlineStr"/>
      <c r="N4062" s="455" t="n"/>
      <c r="O4062" s="455">
        <f>IF(W4062&lt;0,AI4062,I4062)</f>
        <v/>
      </c>
      <c r="P4062" s="455">
        <f>I4062-O4062</f>
        <v/>
      </c>
      <c r="Q4062" s="418" t="n"/>
      <c r="R4062" s="418" t="inlineStr">
        <is>
          <t>V0014985</t>
        </is>
      </c>
      <c r="S4062" s="418" t="inlineStr"/>
      <c r="T4062" s="418">
        <f>R4062=S4062</f>
        <v/>
      </c>
      <c r="U4062" s="418">
        <f>AND(MONTH(F4062)=MONTH(Y4062), YEAR(F4062)=YEAR(Y4062))</f>
        <v/>
      </c>
      <c r="V4062" s="418">
        <f>AND(AC4062&lt;&gt;"", 'Company information'!D$4&lt;&gt;"", RIGHT(SUBSTITUTE(AC4062,"-",""),9)=RIGHT(SUBSTITUTE('Company information'!D$4,"-",""),9))</f>
        <v/>
      </c>
      <c r="W4062" s="418">
        <f>AI4062-I4062</f>
        <v/>
      </c>
      <c r="X4062" s="455" t="n"/>
      <c r="Y4062" s="417" t="n"/>
      <c r="Z4062" s="418" t="n"/>
      <c r="AA4062" s="418" t="n"/>
      <c r="AB4062" s="418" t="n"/>
      <c r="AC4062" s="418" t="n"/>
      <c r="AD4062" s="418" t="n"/>
      <c r="AE4062" s="455" t="n"/>
      <c r="AF4062" s="455" t="n"/>
      <c r="AG4062" s="455" t="n"/>
      <c r="AH4062" s="455" t="n"/>
      <c r="AI4062" s="455" t="n"/>
      <c r="AJ4062" s="455" t="n"/>
      <c r="AK4062" s="455" t="n"/>
      <c r="AL4062" s="455" t="n"/>
      <c r="AM4062" s="455" t="n"/>
      <c r="AN4062" s="455" t="n"/>
      <c r="AO4062" s="455" t="n"/>
      <c r="AP4062" s="455" t="n"/>
      <c r="AQ4062" s="455" t="n"/>
      <c r="AR4062" s="418" t="n"/>
      <c r="AS4062" s="418" t="n"/>
      <c r="AT4062" s="418" t="n"/>
    </row>
    <row r="4063">
      <c r="A4063" s="417" t="n">
        <v>4054</v>
      </c>
      <c r="B4063" s="418" t="inlineStr"/>
      <c r="C4063" s="418" t="inlineStr">
        <is>
          <t>ហូលី ហ្គោលដេន (ខេមបូឌា) ត្រេឌីង ឯ.ក</t>
        </is>
      </c>
      <c r="D4063" s="418" t="inlineStr">
        <is>
          <t>K005-901909270</t>
        </is>
      </c>
      <c r="E4063" s="418" t="inlineStr">
        <is>
          <t>00659</t>
        </is>
      </c>
      <c r="F4063" s="419" t="n">
        <v>44055</v>
      </c>
      <c r="G4063" s="420" t="n">
        <v>1337160</v>
      </c>
      <c r="H4063" s="418" t="n"/>
      <c r="I4063" s="455" t="n">
        <v>1337160</v>
      </c>
      <c r="J4063" s="418">
        <f>IF(L4063&lt;&gt;"",L4063,K4063)</f>
        <v/>
      </c>
      <c r="K4063" s="418">
        <f>IF(AND(T4063=TRUE, U4063=TRUE, V4063=TRUE), IF(W4063&lt;-0.05, "អនុញ្ញាត (អ្នកផ្គត់ផ្គង់ប្រកាសខ្វះ)", "បានប្រកាស (អនុញ្ញាត)"), IF(AND(T4063=FALSE, U4063=FALSE, V4063=FALSE), "ព្យួរទុក (មិនមានទិន្នន័យ)", "ប្រកាសខុស (ព្យួរទុក)"))</f>
        <v/>
      </c>
      <c r="L4063" s="418" t="inlineStr"/>
      <c r="M4063" s="418" t="inlineStr"/>
      <c r="N4063" s="455" t="n"/>
      <c r="O4063" s="455">
        <f>IF(W4063&lt;0,AI4063,I4063)</f>
        <v/>
      </c>
      <c r="P4063" s="455">
        <f>I4063-O4063</f>
        <v/>
      </c>
      <c r="Q4063" s="418" t="n"/>
      <c r="R4063" s="418" t="inlineStr">
        <is>
          <t>00659</t>
        </is>
      </c>
      <c r="S4063" s="418" t="inlineStr"/>
      <c r="T4063" s="418">
        <f>R4063=S4063</f>
        <v/>
      </c>
      <c r="U4063" s="418">
        <f>AND(MONTH(F4063)=MONTH(Y4063), YEAR(F4063)=YEAR(Y4063))</f>
        <v/>
      </c>
      <c r="V4063" s="418">
        <f>AND(AC4063&lt;&gt;"", 'Company information'!D$4&lt;&gt;"", RIGHT(SUBSTITUTE(AC4063,"-",""),9)=RIGHT(SUBSTITUTE('Company information'!D$4,"-",""),9))</f>
        <v/>
      </c>
      <c r="W4063" s="418">
        <f>AI4063-I4063</f>
        <v/>
      </c>
      <c r="X4063" s="455" t="n"/>
      <c r="Y4063" s="417" t="n"/>
      <c r="Z4063" s="418" t="n"/>
      <c r="AA4063" s="418" t="n"/>
      <c r="AB4063" s="418" t="n"/>
      <c r="AC4063" s="418" t="n"/>
      <c r="AD4063" s="418" t="n"/>
      <c r="AE4063" s="455" t="n"/>
      <c r="AF4063" s="455" t="n"/>
      <c r="AG4063" s="455" t="n"/>
      <c r="AH4063" s="455" t="n"/>
      <c r="AI4063" s="455" t="n"/>
      <c r="AJ4063" s="455" t="n"/>
      <c r="AK4063" s="455" t="n"/>
      <c r="AL4063" s="455" t="n"/>
      <c r="AM4063" s="455" t="n"/>
      <c r="AN4063" s="455" t="n"/>
      <c r="AO4063" s="455" t="n"/>
      <c r="AP4063" s="455" t="n"/>
      <c r="AQ4063" s="455" t="n"/>
      <c r="AR4063" s="418" t="n"/>
      <c r="AS4063" s="418" t="n"/>
      <c r="AT4063" s="418" t="n"/>
    </row>
    <row r="4064">
      <c r="A4064" s="417" t="n">
        <v>4055</v>
      </c>
      <c r="B4064" s="418" t="inlineStr"/>
      <c r="C4064" s="418" t="inlineStr">
        <is>
          <t>ដុងគ័ន ស៊ីធី ហ្វាញស្តារ ព្រីនធីង (ខេមបូឌា)</t>
        </is>
      </c>
      <c r="D4064" s="418" t="inlineStr">
        <is>
          <t>L001-100193021</t>
        </is>
      </c>
      <c r="E4064" s="418" t="inlineStr">
        <is>
          <t>0001134</t>
        </is>
      </c>
      <c r="F4064" s="419" t="n">
        <v>44196</v>
      </c>
      <c r="G4064" s="420" t="n">
        <v>19254833</v>
      </c>
      <c r="H4064" s="418" t="n"/>
      <c r="I4064" s="455" t="n">
        <v>19254833</v>
      </c>
      <c r="J4064" s="418">
        <f>IF(L4064&lt;&gt;"",L4064,K4064)</f>
        <v/>
      </c>
      <c r="K4064" s="418">
        <f>IF(AND(T4064=TRUE, U4064=TRUE, V4064=TRUE), IF(W4064&lt;-0.05, "អនុញ្ញាត (អ្នកផ្គត់ផ្គង់ប្រកាសខ្វះ)", "បានប្រកាស (អនុញ្ញាត)"), IF(AND(T4064=FALSE, U4064=FALSE, V4064=FALSE), "ព្យួរទុក (មិនមានទិន្នន័យ)", "ប្រកាសខុស (ព្យួរទុក)"))</f>
        <v/>
      </c>
      <c r="L4064" s="418" t="inlineStr"/>
      <c r="M4064" s="418" t="inlineStr"/>
      <c r="N4064" s="455" t="n"/>
      <c r="O4064" s="455">
        <f>IF(W4064&lt;0,AI4064,I4064)</f>
        <v/>
      </c>
      <c r="P4064" s="455">
        <f>I4064-O4064</f>
        <v/>
      </c>
      <c r="Q4064" s="418" t="n"/>
      <c r="R4064" s="418" t="inlineStr">
        <is>
          <t>0001134</t>
        </is>
      </c>
      <c r="S4064" s="418" t="inlineStr"/>
      <c r="T4064" s="418">
        <f>R4064=S4064</f>
        <v/>
      </c>
      <c r="U4064" s="418">
        <f>AND(MONTH(F4064)=MONTH(Y4064), YEAR(F4064)=YEAR(Y4064))</f>
        <v/>
      </c>
      <c r="V4064" s="418">
        <f>AND(AC4064&lt;&gt;"", 'Company information'!D$4&lt;&gt;"", RIGHT(SUBSTITUTE(AC4064,"-",""),9)=RIGHT(SUBSTITUTE('Company information'!D$4,"-",""),9))</f>
        <v/>
      </c>
      <c r="W4064" s="418">
        <f>AI4064-I4064</f>
        <v/>
      </c>
      <c r="X4064" s="455" t="n"/>
      <c r="Y4064" s="417" t="n"/>
      <c r="Z4064" s="418" t="n"/>
      <c r="AA4064" s="418" t="n"/>
      <c r="AB4064" s="418" t="n"/>
      <c r="AC4064" s="418" t="n"/>
      <c r="AD4064" s="418" t="n"/>
      <c r="AE4064" s="455" t="n"/>
      <c r="AF4064" s="455" t="n"/>
      <c r="AG4064" s="455" t="n"/>
      <c r="AH4064" s="455" t="n"/>
      <c r="AI4064" s="455" t="n"/>
      <c r="AJ4064" s="455" t="n"/>
      <c r="AK4064" s="455" t="n"/>
      <c r="AL4064" s="455" t="n"/>
      <c r="AM4064" s="455" t="n"/>
      <c r="AN4064" s="455" t="n"/>
      <c r="AO4064" s="455" t="n"/>
      <c r="AP4064" s="455" t="n"/>
      <c r="AQ4064" s="455" t="n"/>
      <c r="AR4064" s="418" t="n"/>
      <c r="AS4064" s="418" t="n"/>
      <c r="AT4064" s="418" t="n"/>
    </row>
    <row r="4065">
      <c r="A4065" s="417" t="n">
        <v>4056</v>
      </c>
      <c r="B4065" s="418" t="inlineStr"/>
      <c r="C4065" s="418" t="inlineStr">
        <is>
          <t>ឌី អេច អិល អិចប្រេស (ខេមបូឌា)</t>
        </is>
      </c>
      <c r="D4065" s="418" t="inlineStr">
        <is>
          <t>L001-100045197</t>
        </is>
      </c>
      <c r="E4065" s="418" t="inlineStr">
        <is>
          <t>PNHR000365863</t>
        </is>
      </c>
      <c r="F4065" s="419" t="n">
        <v>44196</v>
      </c>
      <c r="G4065" s="420" t="n">
        <v>32473</v>
      </c>
      <c r="H4065" s="418" t="n"/>
      <c r="I4065" s="455" t="n">
        <v>32473</v>
      </c>
      <c r="J4065" s="418">
        <f>IF(L4065&lt;&gt;"",L4065,K4065)</f>
        <v/>
      </c>
      <c r="K4065" s="418">
        <f>IF(AND(T4065=TRUE, U4065=TRUE, V4065=TRUE), IF(W4065&lt;-0.05, "អនុញ្ញាត (អ្នកផ្គត់ផ្គង់ប្រកាសខ្វះ)", "បានប្រកាស (អនុញ្ញាត)"), IF(AND(T4065=FALSE, U4065=FALSE, V4065=FALSE), "ព្យួរទុក (មិនមានទិន្នន័យ)", "ប្រកាសខុស (ព្យួរទុក)"))</f>
        <v/>
      </c>
      <c r="L4065" s="418" t="inlineStr"/>
      <c r="M4065" s="418" t="inlineStr"/>
      <c r="N4065" s="455" t="n"/>
      <c r="O4065" s="455">
        <f>IF(W4065&lt;0,AI4065,I4065)</f>
        <v/>
      </c>
      <c r="P4065" s="455">
        <f>I4065-O4065</f>
        <v/>
      </c>
      <c r="Q4065" s="418" t="n"/>
      <c r="R4065" s="418" t="inlineStr">
        <is>
          <t>PNHR000365863</t>
        </is>
      </c>
      <c r="S4065" s="418" t="inlineStr"/>
      <c r="T4065" s="418">
        <f>R4065=S4065</f>
        <v/>
      </c>
      <c r="U4065" s="418">
        <f>AND(MONTH(F4065)=MONTH(Y4065), YEAR(F4065)=YEAR(Y4065))</f>
        <v/>
      </c>
      <c r="V4065" s="418">
        <f>AND(AC4065&lt;&gt;"", 'Company information'!D$4&lt;&gt;"", RIGHT(SUBSTITUTE(AC4065,"-",""),9)=RIGHT(SUBSTITUTE('Company information'!D$4,"-",""),9))</f>
        <v/>
      </c>
      <c r="W4065" s="418">
        <f>AI4065-I4065</f>
        <v/>
      </c>
      <c r="X4065" s="455" t="n"/>
      <c r="Y4065" s="417" t="n"/>
      <c r="Z4065" s="418" t="n"/>
      <c r="AA4065" s="418" t="n"/>
      <c r="AB4065" s="418" t="n"/>
      <c r="AC4065" s="418" t="n"/>
      <c r="AD4065" s="418" t="n"/>
      <c r="AE4065" s="455" t="n"/>
      <c r="AF4065" s="455" t="n"/>
      <c r="AG4065" s="455" t="n"/>
      <c r="AH4065" s="455" t="n"/>
      <c r="AI4065" s="455" t="n"/>
      <c r="AJ4065" s="455" t="n"/>
      <c r="AK4065" s="455" t="n"/>
      <c r="AL4065" s="455" t="n"/>
      <c r="AM4065" s="455" t="n"/>
      <c r="AN4065" s="455" t="n"/>
      <c r="AO4065" s="455" t="n"/>
      <c r="AP4065" s="455" t="n"/>
      <c r="AQ4065" s="455" t="n"/>
      <c r="AR4065" s="418" t="n"/>
      <c r="AS4065" s="418" t="n"/>
      <c r="AT4065" s="418" t="n"/>
    </row>
    <row r="4066">
      <c r="A4066" s="417" t="n">
        <v>4057</v>
      </c>
      <c r="B4066" s="418" t="inlineStr"/>
      <c r="C4066" s="418" t="inlineStr">
        <is>
          <t>ឌី អេច អិល អិចប្រេស (ខេមបូឌា)</t>
        </is>
      </c>
      <c r="D4066" s="418" t="inlineStr">
        <is>
          <t>L001-100045197</t>
        </is>
      </c>
      <c r="E4066" s="418" t="inlineStr">
        <is>
          <t>PNHIR00104335</t>
        </is>
      </c>
      <c r="F4066" s="419" t="n">
        <v>44196</v>
      </c>
      <c r="G4066" s="420" t="n">
        <v>615</v>
      </c>
      <c r="H4066" s="418" t="n"/>
      <c r="I4066" s="455" t="n">
        <v>615</v>
      </c>
      <c r="J4066" s="418">
        <f>IF(L4066&lt;&gt;"",L4066,K4066)</f>
        <v/>
      </c>
      <c r="K4066" s="418">
        <f>IF(AND(T4066=TRUE, U4066=TRUE, V4066=TRUE), IF(W4066&lt;-0.05, "អនុញ្ញាត (អ្នកផ្គត់ផ្គង់ប្រកាសខ្វះ)", "បានប្រកាស (អនុញ្ញាត)"), IF(AND(T4066=FALSE, U4066=FALSE, V4066=FALSE), "ព្យួរទុក (មិនមានទិន្នន័យ)", "ប្រកាសខុស (ព្យួរទុក)"))</f>
        <v/>
      </c>
      <c r="L4066" s="418" t="inlineStr"/>
      <c r="M4066" s="418" t="inlineStr"/>
      <c r="N4066" s="455" t="n"/>
      <c r="O4066" s="455">
        <f>IF(W4066&lt;0,AI4066,I4066)</f>
        <v/>
      </c>
      <c r="P4066" s="455">
        <f>I4066-O4066</f>
        <v/>
      </c>
      <c r="Q4066" s="418" t="n"/>
      <c r="R4066" s="418" t="inlineStr">
        <is>
          <t>PNHIR00104335</t>
        </is>
      </c>
      <c r="S4066" s="418" t="inlineStr"/>
      <c r="T4066" s="418">
        <f>R4066=S4066</f>
        <v/>
      </c>
      <c r="U4066" s="418">
        <f>AND(MONTH(F4066)=MONTH(Y4066), YEAR(F4066)=YEAR(Y4066))</f>
        <v/>
      </c>
      <c r="V4066" s="418">
        <f>AND(AC4066&lt;&gt;"", 'Company information'!D$4&lt;&gt;"", RIGHT(SUBSTITUTE(AC4066,"-",""),9)=RIGHT(SUBSTITUTE('Company information'!D$4,"-",""),9))</f>
        <v/>
      </c>
      <c r="W4066" s="418">
        <f>AI4066-I4066</f>
        <v/>
      </c>
      <c r="X4066" s="455" t="n"/>
      <c r="Y4066" s="417" t="n"/>
      <c r="Z4066" s="418" t="n"/>
      <c r="AA4066" s="418" t="n"/>
      <c r="AB4066" s="418" t="n"/>
      <c r="AC4066" s="418" t="n"/>
      <c r="AD4066" s="418" t="n"/>
      <c r="AE4066" s="455" t="n"/>
      <c r="AF4066" s="455" t="n"/>
      <c r="AG4066" s="455" t="n"/>
      <c r="AH4066" s="455" t="n"/>
      <c r="AI4066" s="455" t="n"/>
      <c r="AJ4066" s="455" t="n"/>
      <c r="AK4066" s="455" t="n"/>
      <c r="AL4066" s="455" t="n"/>
      <c r="AM4066" s="455" t="n"/>
      <c r="AN4066" s="455" t="n"/>
      <c r="AO4066" s="455" t="n"/>
      <c r="AP4066" s="455" t="n"/>
      <c r="AQ4066" s="455" t="n"/>
      <c r="AR4066" s="418" t="n"/>
      <c r="AS4066" s="418" t="n"/>
      <c r="AT4066" s="418" t="n"/>
    </row>
    <row r="4067">
      <c r="A4067" s="417" t="n">
        <v>4058</v>
      </c>
      <c r="B4067" s="418" t="inlineStr"/>
      <c r="C4067" s="418" t="inlineStr">
        <is>
          <t>ឌី អេច អិល អិចប្រេស (ខេមបូឌា)</t>
        </is>
      </c>
      <c r="D4067" s="418" t="inlineStr">
        <is>
          <t>L001-100045197</t>
        </is>
      </c>
      <c r="E4067" s="418" t="inlineStr">
        <is>
          <t>PNHR000362846</t>
        </is>
      </c>
      <c r="F4067" s="419" t="n">
        <v>44116</v>
      </c>
      <c r="G4067" s="420" t="n">
        <v>30995</v>
      </c>
      <c r="H4067" s="418" t="n"/>
      <c r="I4067" s="455" t="n">
        <v>30995</v>
      </c>
      <c r="J4067" s="418">
        <f>IF(L4067&lt;&gt;"",L4067,K4067)</f>
        <v/>
      </c>
      <c r="K4067" s="418">
        <f>IF(AND(T4067=TRUE, U4067=TRUE, V4067=TRUE), IF(W4067&lt;-0.05, "អនុញ្ញាត (អ្នកផ្គត់ផ្គង់ប្រកាសខ្វះ)", "បានប្រកាស (អនុញ្ញាត)"), IF(AND(T4067=FALSE, U4067=FALSE, V4067=FALSE), "ព្យួរទុក (មិនមានទិន្នន័យ)", "ប្រកាសខុស (ព្យួរទុក)"))</f>
        <v/>
      </c>
      <c r="L4067" s="418" t="inlineStr"/>
      <c r="M4067" s="418" t="inlineStr"/>
      <c r="N4067" s="455" t="n"/>
      <c r="O4067" s="455">
        <f>IF(W4067&lt;0,AI4067,I4067)</f>
        <v/>
      </c>
      <c r="P4067" s="455">
        <f>I4067-O4067</f>
        <v/>
      </c>
      <c r="Q4067" s="418" t="n"/>
      <c r="R4067" s="418" t="inlineStr">
        <is>
          <t>PNHR000362846</t>
        </is>
      </c>
      <c r="S4067" s="418" t="inlineStr"/>
      <c r="T4067" s="418">
        <f>R4067=S4067</f>
        <v/>
      </c>
      <c r="U4067" s="418">
        <f>AND(MONTH(F4067)=MONTH(Y4067), YEAR(F4067)=YEAR(Y4067))</f>
        <v/>
      </c>
      <c r="V4067" s="418">
        <f>AND(AC4067&lt;&gt;"", 'Company information'!D$4&lt;&gt;"", RIGHT(SUBSTITUTE(AC4067,"-",""),9)=RIGHT(SUBSTITUTE('Company information'!D$4,"-",""),9))</f>
        <v/>
      </c>
      <c r="W4067" s="418">
        <f>AI4067-I4067</f>
        <v/>
      </c>
      <c r="X4067" s="455" t="n"/>
      <c r="Y4067" s="417" t="n"/>
      <c r="Z4067" s="418" t="n"/>
      <c r="AA4067" s="418" t="n"/>
      <c r="AB4067" s="418" t="n"/>
      <c r="AC4067" s="418" t="n"/>
      <c r="AD4067" s="418" t="n"/>
      <c r="AE4067" s="455" t="n"/>
      <c r="AF4067" s="455" t="n"/>
      <c r="AG4067" s="455" t="n"/>
      <c r="AH4067" s="455" t="n"/>
      <c r="AI4067" s="455" t="n"/>
      <c r="AJ4067" s="455" t="n"/>
      <c r="AK4067" s="455" t="n"/>
      <c r="AL4067" s="455" t="n"/>
      <c r="AM4067" s="455" t="n"/>
      <c r="AN4067" s="455" t="n"/>
      <c r="AO4067" s="455" t="n"/>
      <c r="AP4067" s="455" t="n"/>
      <c r="AQ4067" s="455" t="n"/>
      <c r="AR4067" s="418" t="n"/>
      <c r="AS4067" s="418" t="n"/>
      <c r="AT4067" s="418" t="n"/>
    </row>
    <row r="4068">
      <c r="A4068" s="417" t="n">
        <v>4059</v>
      </c>
      <c r="B4068" s="418" t="inlineStr"/>
      <c r="C4068" s="418" t="inlineStr">
        <is>
          <t>ឌី អេច អិល អិចប្រេស (ខេមបូឌា)</t>
        </is>
      </c>
      <c r="D4068" s="418" t="inlineStr">
        <is>
          <t>L001-100045197</t>
        </is>
      </c>
      <c r="E4068" s="418" t="inlineStr">
        <is>
          <t>PNHR000363938</t>
        </is>
      </c>
      <c r="F4068" s="419" t="n">
        <v>44182</v>
      </c>
      <c r="G4068" s="420" t="n">
        <v>174104</v>
      </c>
      <c r="H4068" s="418" t="n"/>
      <c r="I4068" s="455" t="n">
        <v>174104</v>
      </c>
      <c r="J4068" s="418">
        <f>IF(L4068&lt;&gt;"",L4068,K4068)</f>
        <v/>
      </c>
      <c r="K4068" s="418">
        <f>IF(AND(T4068=TRUE, U4068=TRUE, V4068=TRUE), IF(W4068&lt;-0.05, "អនុញ្ញាត (អ្នកផ្គត់ផ្គង់ប្រកាសខ្វះ)", "បានប្រកាស (អនុញ្ញាត)"), IF(AND(T4068=FALSE, U4068=FALSE, V4068=FALSE), "ព្យួរទុក (មិនមានទិន្នន័យ)", "ប្រកាសខុស (ព្យួរទុក)"))</f>
        <v/>
      </c>
      <c r="L4068" s="418" t="inlineStr"/>
      <c r="M4068" s="418" t="inlineStr"/>
      <c r="N4068" s="455" t="n"/>
      <c r="O4068" s="455">
        <f>IF(W4068&lt;0,AI4068,I4068)</f>
        <v/>
      </c>
      <c r="P4068" s="455">
        <f>I4068-O4068</f>
        <v/>
      </c>
      <c r="Q4068" s="418" t="n"/>
      <c r="R4068" s="418" t="inlineStr">
        <is>
          <t>PNHR000363938</t>
        </is>
      </c>
      <c r="S4068" s="418" t="inlineStr"/>
      <c r="T4068" s="418">
        <f>R4068=S4068</f>
        <v/>
      </c>
      <c r="U4068" s="418">
        <f>AND(MONTH(F4068)=MONTH(Y4068), YEAR(F4068)=YEAR(Y4068))</f>
        <v/>
      </c>
      <c r="V4068" s="418">
        <f>AND(AC4068&lt;&gt;"", 'Company information'!D$4&lt;&gt;"", RIGHT(SUBSTITUTE(AC4068,"-",""),9)=RIGHT(SUBSTITUTE('Company information'!D$4,"-",""),9))</f>
        <v/>
      </c>
      <c r="W4068" s="418">
        <f>AI4068-I4068</f>
        <v/>
      </c>
      <c r="X4068" s="455" t="n"/>
      <c r="Y4068" s="417" t="n"/>
      <c r="Z4068" s="418" t="n"/>
      <c r="AA4068" s="418" t="n"/>
      <c r="AB4068" s="418" t="n"/>
      <c r="AC4068" s="418" t="n"/>
      <c r="AD4068" s="418" t="n"/>
      <c r="AE4068" s="455" t="n"/>
      <c r="AF4068" s="455" t="n"/>
      <c r="AG4068" s="455" t="n"/>
      <c r="AH4068" s="455" t="n"/>
      <c r="AI4068" s="455" t="n"/>
      <c r="AJ4068" s="455" t="n"/>
      <c r="AK4068" s="455" t="n"/>
      <c r="AL4068" s="455" t="n"/>
      <c r="AM4068" s="455" t="n"/>
      <c r="AN4068" s="455" t="n"/>
      <c r="AO4068" s="455" t="n"/>
      <c r="AP4068" s="455" t="n"/>
      <c r="AQ4068" s="455" t="n"/>
      <c r="AR4068" s="418" t="n"/>
      <c r="AS4068" s="418" t="n"/>
      <c r="AT4068" s="418" t="n"/>
    </row>
    <row r="4069">
      <c r="A4069" s="417" t="n">
        <v>4060</v>
      </c>
      <c r="B4069" s="418" t="inlineStr"/>
      <c r="C4069" s="418" t="inlineStr">
        <is>
          <t>ឌី អេច អិល អិចប្រេស (ខេមបូឌា)</t>
        </is>
      </c>
      <c r="D4069" s="418" t="inlineStr">
        <is>
          <t>L001-100045197</t>
        </is>
      </c>
      <c r="E4069" s="418" t="inlineStr">
        <is>
          <t>PNHIR001103838</t>
        </is>
      </c>
      <c r="F4069" s="419" t="n">
        <v>44181</v>
      </c>
      <c r="G4069" s="420" t="n">
        <v>615</v>
      </c>
      <c r="H4069" s="418" t="n"/>
      <c r="I4069" s="455" t="n">
        <v>615</v>
      </c>
      <c r="J4069" s="418">
        <f>IF(L4069&lt;&gt;"",L4069,K4069)</f>
        <v/>
      </c>
      <c r="K4069" s="418">
        <f>IF(AND(T4069=TRUE, U4069=TRUE, V4069=TRUE), IF(W4069&lt;-0.05, "អនុញ្ញាត (អ្នកផ្គត់ផ្គង់ប្រកាសខ្វះ)", "បានប្រកាស (អនុញ្ញាត)"), IF(AND(T4069=FALSE, U4069=FALSE, V4069=FALSE), "ព្យួរទុក (មិនមានទិន្នន័យ)", "ប្រកាសខុស (ព្យួរទុក)"))</f>
        <v/>
      </c>
      <c r="L4069" s="418" t="inlineStr"/>
      <c r="M4069" s="418" t="inlineStr"/>
      <c r="N4069" s="455" t="n"/>
      <c r="O4069" s="455">
        <f>IF(W4069&lt;0,AI4069,I4069)</f>
        <v/>
      </c>
      <c r="P4069" s="455">
        <f>I4069-O4069</f>
        <v/>
      </c>
      <c r="Q4069" s="418" t="n"/>
      <c r="R4069" s="418" t="inlineStr">
        <is>
          <t>PNHIR001103838</t>
        </is>
      </c>
      <c r="S4069" s="418" t="inlineStr"/>
      <c r="T4069" s="418">
        <f>R4069=S4069</f>
        <v/>
      </c>
      <c r="U4069" s="418">
        <f>AND(MONTH(F4069)=MONTH(Y4069), YEAR(F4069)=YEAR(Y4069))</f>
        <v/>
      </c>
      <c r="V4069" s="418">
        <f>AND(AC4069&lt;&gt;"", 'Company information'!D$4&lt;&gt;"", RIGHT(SUBSTITUTE(AC4069,"-",""),9)=RIGHT(SUBSTITUTE('Company information'!D$4,"-",""),9))</f>
        <v/>
      </c>
      <c r="W4069" s="418">
        <f>AI4069-I4069</f>
        <v/>
      </c>
      <c r="X4069" s="455" t="n"/>
      <c r="Y4069" s="417" t="n"/>
      <c r="Z4069" s="418" t="n"/>
      <c r="AA4069" s="418" t="n"/>
      <c r="AB4069" s="418" t="n"/>
      <c r="AC4069" s="418" t="n"/>
      <c r="AD4069" s="418" t="n"/>
      <c r="AE4069" s="455" t="n"/>
      <c r="AF4069" s="455" t="n"/>
      <c r="AG4069" s="455" t="n"/>
      <c r="AH4069" s="455" t="n"/>
      <c r="AI4069" s="455" t="n"/>
      <c r="AJ4069" s="455" t="n"/>
      <c r="AK4069" s="455" t="n"/>
      <c r="AL4069" s="455" t="n"/>
      <c r="AM4069" s="455" t="n"/>
      <c r="AN4069" s="455" t="n"/>
      <c r="AO4069" s="455" t="n"/>
      <c r="AP4069" s="455" t="n"/>
      <c r="AQ4069" s="455" t="n"/>
      <c r="AR4069" s="418" t="n"/>
      <c r="AS4069" s="418" t="n"/>
      <c r="AT4069" s="418" t="n"/>
    </row>
    <row r="4070">
      <c r="A4070" s="417" t="n">
        <v>4061</v>
      </c>
      <c r="B4070" s="418" t="inlineStr"/>
      <c r="C4070" s="418" t="inlineStr">
        <is>
          <t>ឆាយ ដា ឡូយីស្ទីក</t>
        </is>
      </c>
      <c r="D4070" s="418" t="inlineStr">
        <is>
          <t>L001-100063098</t>
        </is>
      </c>
      <c r="E4070" s="418" t="inlineStr">
        <is>
          <t>2012011639</t>
        </is>
      </c>
      <c r="F4070" s="419" t="n">
        <v>44186</v>
      </c>
      <c r="G4070" s="420" t="n">
        <v>179287</v>
      </c>
      <c r="H4070" s="418" t="n"/>
      <c r="I4070" s="455" t="n">
        <v>179287</v>
      </c>
      <c r="J4070" s="418">
        <f>IF(L4070&lt;&gt;"",L4070,K4070)</f>
        <v/>
      </c>
      <c r="K4070" s="418">
        <f>IF(AND(T4070=TRUE, U4070=TRUE, V4070=TRUE), IF(W4070&lt;-0.05, "អនុញ្ញាត (អ្នកផ្គត់ផ្គង់ប្រកាសខ្វះ)", "បានប្រកាស (អនុញ្ញាត)"), IF(AND(T4070=FALSE, U4070=FALSE, V4070=FALSE), "ព្យួរទុក (មិនមានទិន្នន័យ)", "ប្រកាសខុស (ព្យួរទុក)"))</f>
        <v/>
      </c>
      <c r="L4070" s="418" t="inlineStr"/>
      <c r="M4070" s="418" t="inlineStr"/>
      <c r="N4070" s="455" t="n"/>
      <c r="O4070" s="455">
        <f>IF(W4070&lt;0,AI4070,I4070)</f>
        <v/>
      </c>
      <c r="P4070" s="455">
        <f>I4070-O4070</f>
        <v/>
      </c>
      <c r="Q4070" s="418" t="n"/>
      <c r="R4070" s="418" t="inlineStr">
        <is>
          <t>2012011639</t>
        </is>
      </c>
      <c r="S4070" s="418" t="inlineStr"/>
      <c r="T4070" s="418">
        <f>R4070=S4070</f>
        <v/>
      </c>
      <c r="U4070" s="418">
        <f>AND(MONTH(F4070)=MONTH(Y4070), YEAR(F4070)=YEAR(Y4070))</f>
        <v/>
      </c>
      <c r="V4070" s="418">
        <f>AND(AC4070&lt;&gt;"", 'Company information'!D$4&lt;&gt;"", RIGHT(SUBSTITUTE(AC4070,"-",""),9)=RIGHT(SUBSTITUTE('Company information'!D$4,"-",""),9))</f>
        <v/>
      </c>
      <c r="W4070" s="418">
        <f>AI4070-I4070</f>
        <v/>
      </c>
      <c r="X4070" s="455" t="n"/>
      <c r="Y4070" s="417" t="n"/>
      <c r="Z4070" s="418" t="n"/>
      <c r="AA4070" s="418" t="n"/>
      <c r="AB4070" s="418" t="n"/>
      <c r="AC4070" s="418" t="n"/>
      <c r="AD4070" s="418" t="n"/>
      <c r="AE4070" s="455" t="n"/>
      <c r="AF4070" s="455" t="n"/>
      <c r="AG4070" s="455" t="n"/>
      <c r="AH4070" s="455" t="n"/>
      <c r="AI4070" s="455" t="n"/>
      <c r="AJ4070" s="455" t="n"/>
      <c r="AK4070" s="455" t="n"/>
      <c r="AL4070" s="455" t="n"/>
      <c r="AM4070" s="455" t="n"/>
      <c r="AN4070" s="455" t="n"/>
      <c r="AO4070" s="455" t="n"/>
      <c r="AP4070" s="455" t="n"/>
      <c r="AQ4070" s="455" t="n"/>
      <c r="AR4070" s="418" t="n"/>
      <c r="AS4070" s="418" t="n"/>
      <c r="AT4070" s="418" t="n"/>
    </row>
    <row r="4071">
      <c r="A4071" s="417" t="n">
        <v>4062</v>
      </c>
      <c r="B4071" s="418" t="inlineStr"/>
      <c r="C4071" s="418" t="inlineStr">
        <is>
          <t>ឆាយ ដា ឡូយីស្ទីក</t>
        </is>
      </c>
      <c r="D4071" s="418" t="inlineStr">
        <is>
          <t>L001-100063098</t>
        </is>
      </c>
      <c r="E4071" s="418" t="inlineStr">
        <is>
          <t>2012011634</t>
        </is>
      </c>
      <c r="F4071" s="419" t="n">
        <v>44186</v>
      </c>
      <c r="G4071" s="420" t="n">
        <v>292351</v>
      </c>
      <c r="H4071" s="418" t="n"/>
      <c r="I4071" s="455" t="n">
        <v>292351</v>
      </c>
      <c r="J4071" s="418">
        <f>IF(L4071&lt;&gt;"",L4071,K4071)</f>
        <v/>
      </c>
      <c r="K4071" s="418">
        <f>IF(AND(T4071=TRUE, U4071=TRUE, V4071=TRUE), IF(W4071&lt;-0.05, "អនុញ្ញាត (អ្នកផ្គត់ផ្គង់ប្រកាសខ្វះ)", "បានប្រកាស (អនុញ្ញាត)"), IF(AND(T4071=FALSE, U4071=FALSE, V4071=FALSE), "ព្យួរទុក (មិនមានទិន្នន័យ)", "ប្រកាសខុស (ព្យួរទុក)"))</f>
        <v/>
      </c>
      <c r="L4071" s="418" t="inlineStr"/>
      <c r="M4071" s="418" t="inlineStr"/>
      <c r="N4071" s="455" t="n"/>
      <c r="O4071" s="455">
        <f>IF(W4071&lt;0,AI4071,I4071)</f>
        <v/>
      </c>
      <c r="P4071" s="455">
        <f>I4071-O4071</f>
        <v/>
      </c>
      <c r="Q4071" s="418" t="n"/>
      <c r="R4071" s="418" t="inlineStr">
        <is>
          <t>2012011634</t>
        </is>
      </c>
      <c r="S4071" s="418" t="inlineStr"/>
      <c r="T4071" s="418">
        <f>R4071=S4071</f>
        <v/>
      </c>
      <c r="U4071" s="418">
        <f>AND(MONTH(F4071)=MONTH(Y4071), YEAR(F4071)=YEAR(Y4071))</f>
        <v/>
      </c>
      <c r="V4071" s="418">
        <f>AND(AC4071&lt;&gt;"", 'Company information'!D$4&lt;&gt;"", RIGHT(SUBSTITUTE(AC4071,"-",""),9)=RIGHT(SUBSTITUTE('Company information'!D$4,"-",""),9))</f>
        <v/>
      </c>
      <c r="W4071" s="418">
        <f>AI4071-I4071</f>
        <v/>
      </c>
      <c r="X4071" s="455" t="n"/>
      <c r="Y4071" s="417" t="n"/>
      <c r="Z4071" s="418" t="n"/>
      <c r="AA4071" s="418" t="n"/>
      <c r="AB4071" s="418" t="n"/>
      <c r="AC4071" s="418" t="n"/>
      <c r="AD4071" s="418" t="n"/>
      <c r="AE4071" s="455" t="n"/>
      <c r="AF4071" s="455" t="n"/>
      <c r="AG4071" s="455" t="n"/>
      <c r="AH4071" s="455" t="n"/>
      <c r="AI4071" s="455" t="n"/>
      <c r="AJ4071" s="455" t="n"/>
      <c r="AK4071" s="455" t="n"/>
      <c r="AL4071" s="455" t="n"/>
      <c r="AM4071" s="455" t="n"/>
      <c r="AN4071" s="455" t="n"/>
      <c r="AO4071" s="455" t="n"/>
      <c r="AP4071" s="455" t="n"/>
      <c r="AQ4071" s="455" t="n"/>
      <c r="AR4071" s="418" t="n"/>
      <c r="AS4071" s="418" t="n"/>
      <c r="AT4071" s="418" t="n"/>
    </row>
    <row r="4072">
      <c r="A4072" s="417" t="n">
        <v>4063</v>
      </c>
      <c r="B4072" s="418" t="inlineStr"/>
      <c r="C4072" s="418" t="inlineStr">
        <is>
          <t>ប្យួរ៉ូ វេរីតាស (ខេមបូឌា) លីមីធីត</t>
        </is>
      </c>
      <c r="D4072" s="418" t="inlineStr">
        <is>
          <t>L001-107024462</t>
        </is>
      </c>
      <c r="E4072" s="418" t="inlineStr">
        <is>
          <t>59009434</t>
        </is>
      </c>
      <c r="F4072" s="419" t="n">
        <v>44196</v>
      </c>
      <c r="G4072" s="420" t="n">
        <v>219158</v>
      </c>
      <c r="H4072" s="418" t="n"/>
      <c r="I4072" s="455" t="n">
        <v>219158</v>
      </c>
      <c r="J4072" s="418">
        <f>IF(L4072&lt;&gt;"",L4072,K4072)</f>
        <v/>
      </c>
      <c r="K4072" s="418">
        <f>IF(AND(T4072=TRUE, U4072=TRUE, V4072=TRUE), IF(W4072&lt;-0.05, "អនុញ្ញាត (អ្នកផ្គត់ផ្គង់ប្រកាសខ្វះ)", "បានប្រកាស (អនុញ្ញាត)"), IF(AND(T4072=FALSE, U4072=FALSE, V4072=FALSE), "ព្យួរទុក (មិនមានទិន្នន័យ)", "ប្រកាសខុស (ព្យួរទុក)"))</f>
        <v/>
      </c>
      <c r="L4072" s="418" t="inlineStr"/>
      <c r="M4072" s="418" t="inlineStr"/>
      <c r="N4072" s="455" t="n"/>
      <c r="O4072" s="455">
        <f>IF(W4072&lt;0,AI4072,I4072)</f>
        <v/>
      </c>
      <c r="P4072" s="455">
        <f>I4072-O4072</f>
        <v/>
      </c>
      <c r="Q4072" s="418" t="n"/>
      <c r="R4072" s="418" t="inlineStr">
        <is>
          <t>59009434</t>
        </is>
      </c>
      <c r="S4072" s="418" t="inlineStr"/>
      <c r="T4072" s="418">
        <f>R4072=S4072</f>
        <v/>
      </c>
      <c r="U4072" s="418">
        <f>AND(MONTH(F4072)=MONTH(Y4072), YEAR(F4072)=YEAR(Y4072))</f>
        <v/>
      </c>
      <c r="V4072" s="418">
        <f>AND(AC4072&lt;&gt;"", 'Company information'!D$4&lt;&gt;"", RIGHT(SUBSTITUTE(AC4072,"-",""),9)=RIGHT(SUBSTITUTE('Company information'!D$4,"-",""),9))</f>
        <v/>
      </c>
      <c r="W4072" s="418">
        <f>AI4072-I4072</f>
        <v/>
      </c>
      <c r="X4072" s="455" t="n"/>
      <c r="Y4072" s="417" t="n"/>
      <c r="Z4072" s="418" t="n"/>
      <c r="AA4072" s="418" t="n"/>
      <c r="AB4072" s="418" t="n"/>
      <c r="AC4072" s="418" t="n"/>
      <c r="AD4072" s="418" t="n"/>
      <c r="AE4072" s="455" t="n"/>
      <c r="AF4072" s="455" t="n"/>
      <c r="AG4072" s="455" t="n"/>
      <c r="AH4072" s="455" t="n"/>
      <c r="AI4072" s="455" t="n"/>
      <c r="AJ4072" s="455" t="n"/>
      <c r="AK4072" s="455" t="n"/>
      <c r="AL4072" s="455" t="n"/>
      <c r="AM4072" s="455" t="n"/>
      <c r="AN4072" s="455" t="n"/>
      <c r="AO4072" s="455" t="n"/>
      <c r="AP4072" s="455" t="n"/>
      <c r="AQ4072" s="455" t="n"/>
      <c r="AR4072" s="418" t="n"/>
      <c r="AS4072" s="418" t="n"/>
      <c r="AT4072" s="418" t="n"/>
    </row>
    <row r="4073">
      <c r="A4073" s="417" t="n">
        <v>4064</v>
      </c>
      <c r="B4073" s="418" t="inlineStr"/>
      <c r="C4073" s="418" t="inlineStr">
        <is>
          <t>ប្យួរ៉ូ វេរីតាស (ខេមបូឌា) លីមីធីត</t>
        </is>
      </c>
      <c r="D4073" s="418" t="inlineStr">
        <is>
          <t>L001-107024462</t>
        </is>
      </c>
      <c r="E4073" s="418" t="inlineStr">
        <is>
          <t>59009432</t>
        </is>
      </c>
      <c r="F4073" s="419" t="n">
        <v>44196</v>
      </c>
      <c r="G4073" s="420" t="n">
        <v>94432</v>
      </c>
      <c r="H4073" s="418" t="n"/>
      <c r="I4073" s="455" t="n">
        <v>94432</v>
      </c>
      <c r="J4073" s="418">
        <f>IF(L4073&lt;&gt;"",L4073,K4073)</f>
        <v/>
      </c>
      <c r="K4073" s="418">
        <f>IF(AND(T4073=TRUE, U4073=TRUE, V4073=TRUE), IF(W4073&lt;-0.05, "អនុញ្ញាត (អ្នកផ្គត់ផ្គង់ប្រកាសខ្វះ)", "បានប្រកាស (អនុញ្ញាត)"), IF(AND(T4073=FALSE, U4073=FALSE, V4073=FALSE), "ព្យួរទុក (មិនមានទិន្នន័យ)", "ប្រកាសខុស (ព្យួរទុក)"))</f>
        <v/>
      </c>
      <c r="L4073" s="418" t="inlineStr"/>
      <c r="M4073" s="418" t="inlineStr"/>
      <c r="N4073" s="455" t="n"/>
      <c r="O4073" s="455">
        <f>IF(W4073&lt;0,AI4073,I4073)</f>
        <v/>
      </c>
      <c r="P4073" s="455">
        <f>I4073-O4073</f>
        <v/>
      </c>
      <c r="Q4073" s="418" t="n"/>
      <c r="R4073" s="418" t="inlineStr">
        <is>
          <t>59009432</t>
        </is>
      </c>
      <c r="S4073" s="418" t="inlineStr"/>
      <c r="T4073" s="418">
        <f>R4073=S4073</f>
        <v/>
      </c>
      <c r="U4073" s="418">
        <f>AND(MONTH(F4073)=MONTH(Y4073), YEAR(F4073)=YEAR(Y4073))</f>
        <v/>
      </c>
      <c r="V4073" s="418">
        <f>AND(AC4073&lt;&gt;"", 'Company information'!D$4&lt;&gt;"", RIGHT(SUBSTITUTE(AC4073,"-",""),9)=RIGHT(SUBSTITUTE('Company information'!D$4,"-",""),9))</f>
        <v/>
      </c>
      <c r="W4073" s="418">
        <f>AI4073-I4073</f>
        <v/>
      </c>
      <c r="X4073" s="455" t="n"/>
      <c r="Y4073" s="417" t="n"/>
      <c r="Z4073" s="418" t="n"/>
      <c r="AA4073" s="418" t="n"/>
      <c r="AB4073" s="418" t="n"/>
      <c r="AC4073" s="418" t="n"/>
      <c r="AD4073" s="418" t="n"/>
      <c r="AE4073" s="455" t="n"/>
      <c r="AF4073" s="455" t="n"/>
      <c r="AG4073" s="455" t="n"/>
      <c r="AH4073" s="455" t="n"/>
      <c r="AI4073" s="455" t="n"/>
      <c r="AJ4073" s="455" t="n"/>
      <c r="AK4073" s="455" t="n"/>
      <c r="AL4073" s="455" t="n"/>
      <c r="AM4073" s="455" t="n"/>
      <c r="AN4073" s="455" t="n"/>
      <c r="AO4073" s="455" t="n"/>
      <c r="AP4073" s="455" t="n"/>
      <c r="AQ4073" s="455" t="n"/>
      <c r="AR4073" s="418" t="n"/>
      <c r="AS4073" s="418" t="n"/>
      <c r="AT4073" s="418" t="n"/>
    </row>
    <row r="4074">
      <c r="A4074" s="417" t="n">
        <v>4065</v>
      </c>
      <c r="B4074" s="418" t="inlineStr"/>
      <c r="C4074" s="418" t="inlineStr">
        <is>
          <t>ប្យួរ៉ូ វេរីតាស (ខេមបូឌា) លីមីធីត</t>
        </is>
      </c>
      <c r="D4074" s="418" t="inlineStr">
        <is>
          <t>L001-107024462</t>
        </is>
      </c>
      <c r="E4074" s="418" t="inlineStr">
        <is>
          <t>59009426</t>
        </is>
      </c>
      <c r="F4074" s="419" t="n">
        <v>44196</v>
      </c>
      <c r="G4074" s="420" t="n">
        <v>164370</v>
      </c>
      <c r="H4074" s="418" t="n"/>
      <c r="I4074" s="455" t="n">
        <v>164370</v>
      </c>
      <c r="J4074" s="418">
        <f>IF(L4074&lt;&gt;"",L4074,K4074)</f>
        <v/>
      </c>
      <c r="K4074" s="418">
        <f>IF(AND(T4074=TRUE, U4074=TRUE, V4074=TRUE), IF(W4074&lt;-0.05, "អនុញ្ញាត (អ្នកផ្គត់ផ្គង់ប្រកាសខ្វះ)", "បានប្រកាស (អនុញ្ញាត)"), IF(AND(T4074=FALSE, U4074=FALSE, V4074=FALSE), "ព្យួរទុក (មិនមានទិន្នន័យ)", "ប្រកាសខុស (ព្យួរទុក)"))</f>
        <v/>
      </c>
      <c r="L4074" s="418" t="inlineStr"/>
      <c r="M4074" s="418" t="inlineStr"/>
      <c r="N4074" s="455" t="n"/>
      <c r="O4074" s="455">
        <f>IF(W4074&lt;0,AI4074,I4074)</f>
        <v/>
      </c>
      <c r="P4074" s="455">
        <f>I4074-O4074</f>
        <v/>
      </c>
      <c r="Q4074" s="418" t="n"/>
      <c r="R4074" s="418" t="inlineStr">
        <is>
          <t>59009426</t>
        </is>
      </c>
      <c r="S4074" s="418" t="inlineStr"/>
      <c r="T4074" s="418">
        <f>R4074=S4074</f>
        <v/>
      </c>
      <c r="U4074" s="418">
        <f>AND(MONTH(F4074)=MONTH(Y4074), YEAR(F4074)=YEAR(Y4074))</f>
        <v/>
      </c>
      <c r="V4074" s="418">
        <f>AND(AC4074&lt;&gt;"", 'Company information'!D$4&lt;&gt;"", RIGHT(SUBSTITUTE(AC4074,"-",""),9)=RIGHT(SUBSTITUTE('Company information'!D$4,"-",""),9))</f>
        <v/>
      </c>
      <c r="W4074" s="418">
        <f>AI4074-I4074</f>
        <v/>
      </c>
      <c r="X4074" s="455" t="n"/>
      <c r="Y4074" s="417" t="n"/>
      <c r="Z4074" s="418" t="n"/>
      <c r="AA4074" s="418" t="n"/>
      <c r="AB4074" s="418" t="n"/>
      <c r="AC4074" s="418" t="n"/>
      <c r="AD4074" s="418" t="n"/>
      <c r="AE4074" s="455" t="n"/>
      <c r="AF4074" s="455" t="n"/>
      <c r="AG4074" s="455" t="n"/>
      <c r="AH4074" s="455" t="n"/>
      <c r="AI4074" s="455" t="n"/>
      <c r="AJ4074" s="455" t="n"/>
      <c r="AK4074" s="455" t="n"/>
      <c r="AL4074" s="455" t="n"/>
      <c r="AM4074" s="455" t="n"/>
      <c r="AN4074" s="455" t="n"/>
      <c r="AO4074" s="455" t="n"/>
      <c r="AP4074" s="455" t="n"/>
      <c r="AQ4074" s="455" t="n"/>
      <c r="AR4074" s="418" t="n"/>
      <c r="AS4074" s="418" t="n"/>
      <c r="AT4074" s="418" t="n"/>
    </row>
    <row r="4075">
      <c r="A4075" s="417" t="n">
        <v>4066</v>
      </c>
      <c r="B4075" s="418" t="inlineStr"/>
      <c r="C4075" s="418" t="inlineStr">
        <is>
          <t>ប្យួរ៉ូ វេរីតាស (ខេមបូឌា) លីមីធីត</t>
        </is>
      </c>
      <c r="D4075" s="418" t="inlineStr">
        <is>
          <t>L001-107024462</t>
        </is>
      </c>
      <c r="E4075" s="418" t="inlineStr">
        <is>
          <t>59009389</t>
        </is>
      </c>
      <c r="F4075" s="419" t="n">
        <v>44194</v>
      </c>
      <c r="G4075" s="420" t="n">
        <v>94152</v>
      </c>
      <c r="H4075" s="418" t="n"/>
      <c r="I4075" s="455" t="n">
        <v>94152</v>
      </c>
      <c r="J4075" s="418">
        <f>IF(L4075&lt;&gt;"",L4075,K4075)</f>
        <v/>
      </c>
      <c r="K4075" s="418">
        <f>IF(AND(T4075=TRUE, U4075=TRUE, V4075=TRUE), IF(W4075&lt;-0.05, "អនុញ្ញាត (អ្នកផ្គត់ផ្គង់ប្រកាសខ្វះ)", "បានប្រកាស (អនុញ្ញាត)"), IF(AND(T4075=FALSE, U4075=FALSE, V4075=FALSE), "ព្យួរទុក (មិនមានទិន្នន័យ)", "ប្រកាសខុស (ព្យួរទុក)"))</f>
        <v/>
      </c>
      <c r="L4075" s="418" t="inlineStr"/>
      <c r="M4075" s="418" t="inlineStr"/>
      <c r="N4075" s="455" t="n"/>
      <c r="O4075" s="455">
        <f>IF(W4075&lt;0,AI4075,I4075)</f>
        <v/>
      </c>
      <c r="P4075" s="455">
        <f>I4075-O4075</f>
        <v/>
      </c>
      <c r="Q4075" s="418" t="n"/>
      <c r="R4075" s="418" t="inlineStr">
        <is>
          <t>59009389</t>
        </is>
      </c>
      <c r="S4075" s="418" t="inlineStr"/>
      <c r="T4075" s="418">
        <f>R4075=S4075</f>
        <v/>
      </c>
      <c r="U4075" s="418">
        <f>AND(MONTH(F4075)=MONTH(Y4075), YEAR(F4075)=YEAR(Y4075))</f>
        <v/>
      </c>
      <c r="V4075" s="418">
        <f>AND(AC4075&lt;&gt;"", 'Company information'!D$4&lt;&gt;"", RIGHT(SUBSTITUTE(AC4075,"-",""),9)=RIGHT(SUBSTITUTE('Company information'!D$4,"-",""),9))</f>
        <v/>
      </c>
      <c r="W4075" s="418">
        <f>AI4075-I4075</f>
        <v/>
      </c>
      <c r="X4075" s="455" t="n"/>
      <c r="Y4075" s="417" t="n"/>
      <c r="Z4075" s="418" t="n"/>
      <c r="AA4075" s="418" t="n"/>
      <c r="AB4075" s="418" t="n"/>
      <c r="AC4075" s="418" t="n"/>
      <c r="AD4075" s="418" t="n"/>
      <c r="AE4075" s="455" t="n"/>
      <c r="AF4075" s="455" t="n"/>
      <c r="AG4075" s="455" t="n"/>
      <c r="AH4075" s="455" t="n"/>
      <c r="AI4075" s="455" t="n"/>
      <c r="AJ4075" s="455" t="n"/>
      <c r="AK4075" s="455" t="n"/>
      <c r="AL4075" s="455" t="n"/>
      <c r="AM4075" s="455" t="n"/>
      <c r="AN4075" s="455" t="n"/>
      <c r="AO4075" s="455" t="n"/>
      <c r="AP4075" s="455" t="n"/>
      <c r="AQ4075" s="455" t="n"/>
      <c r="AR4075" s="418" t="n"/>
      <c r="AS4075" s="418" t="n"/>
      <c r="AT4075" s="418" t="n"/>
    </row>
    <row r="4076">
      <c r="A4076" s="417" t="n">
        <v>4067</v>
      </c>
      <c r="B4076" s="418" t="inlineStr"/>
      <c r="C4076" s="418" t="inlineStr">
        <is>
          <t>ប្យួរ៉ូ វេរីតាស (ខេមបូឌា) លីមីធីត</t>
        </is>
      </c>
      <c r="D4076" s="418" t="inlineStr">
        <is>
          <t>L001-107024462</t>
        </is>
      </c>
      <c r="E4076" s="418" t="inlineStr">
        <is>
          <t>59009387</t>
        </is>
      </c>
      <c r="F4076" s="419" t="n">
        <v>44194</v>
      </c>
      <c r="G4076" s="420" t="n">
        <v>163883</v>
      </c>
      <c r="H4076" s="418" t="n"/>
      <c r="I4076" s="455" t="n">
        <v>163883</v>
      </c>
      <c r="J4076" s="418">
        <f>IF(L4076&lt;&gt;"",L4076,K4076)</f>
        <v/>
      </c>
      <c r="K4076" s="418">
        <f>IF(AND(T4076=TRUE, U4076=TRUE, V4076=TRUE), IF(W4076&lt;-0.05, "អនុញ្ញាត (អ្នកផ្គត់ផ្គង់ប្រកាសខ្វះ)", "បានប្រកាស (អនុញ្ញាត)"), IF(AND(T4076=FALSE, U4076=FALSE, V4076=FALSE), "ព្យួរទុក (មិនមានទិន្នន័យ)", "ប្រកាសខុស (ព្យួរទុក)"))</f>
        <v/>
      </c>
      <c r="L4076" s="418" t="inlineStr"/>
      <c r="M4076" s="418" t="inlineStr"/>
      <c r="N4076" s="455" t="n"/>
      <c r="O4076" s="455">
        <f>IF(W4076&lt;0,AI4076,I4076)</f>
        <v/>
      </c>
      <c r="P4076" s="455">
        <f>I4076-O4076</f>
        <v/>
      </c>
      <c r="Q4076" s="418" t="n"/>
      <c r="R4076" s="418" t="inlineStr">
        <is>
          <t>59009387</t>
        </is>
      </c>
      <c r="S4076" s="418" t="inlineStr"/>
      <c r="T4076" s="418">
        <f>R4076=S4076</f>
        <v/>
      </c>
      <c r="U4076" s="418">
        <f>AND(MONTH(F4076)=MONTH(Y4076), YEAR(F4076)=YEAR(Y4076))</f>
        <v/>
      </c>
      <c r="V4076" s="418">
        <f>AND(AC4076&lt;&gt;"", 'Company information'!D$4&lt;&gt;"", RIGHT(SUBSTITUTE(AC4076,"-",""),9)=RIGHT(SUBSTITUTE('Company information'!D$4,"-",""),9))</f>
        <v/>
      </c>
      <c r="W4076" s="418">
        <f>AI4076-I4076</f>
        <v/>
      </c>
      <c r="X4076" s="455" t="n"/>
      <c r="Y4076" s="417" t="n"/>
      <c r="Z4076" s="418" t="n"/>
      <c r="AA4076" s="418" t="n"/>
      <c r="AB4076" s="418" t="n"/>
      <c r="AC4076" s="418" t="n"/>
      <c r="AD4076" s="418" t="n"/>
      <c r="AE4076" s="455" t="n"/>
      <c r="AF4076" s="455" t="n"/>
      <c r="AG4076" s="455" t="n"/>
      <c r="AH4076" s="455" t="n"/>
      <c r="AI4076" s="455" t="n"/>
      <c r="AJ4076" s="455" t="n"/>
      <c r="AK4076" s="455" t="n"/>
      <c r="AL4076" s="455" t="n"/>
      <c r="AM4076" s="455" t="n"/>
      <c r="AN4076" s="455" t="n"/>
      <c r="AO4076" s="455" t="n"/>
      <c r="AP4076" s="455" t="n"/>
      <c r="AQ4076" s="455" t="n"/>
      <c r="AR4076" s="418" t="n"/>
      <c r="AS4076" s="418" t="n"/>
      <c r="AT4076" s="418" t="n"/>
    </row>
    <row r="4077">
      <c r="A4077" s="417" t="n">
        <v>4068</v>
      </c>
      <c r="B4077" s="418" t="inlineStr"/>
      <c r="C4077" s="418" t="inlineStr">
        <is>
          <t>ប្យួរ៉ូ វេរីតាស (ខេមបូឌា) លីមីធីត</t>
        </is>
      </c>
      <c r="D4077" s="418" t="inlineStr">
        <is>
          <t>L001-107024462</t>
        </is>
      </c>
      <c r="E4077" s="418" t="inlineStr">
        <is>
          <t>59009369</t>
        </is>
      </c>
      <c r="F4077" s="419" t="n">
        <v>44193</v>
      </c>
      <c r="G4077" s="420" t="n">
        <v>54561</v>
      </c>
      <c r="H4077" s="418" t="n"/>
      <c r="I4077" s="455" t="n">
        <v>54561</v>
      </c>
      <c r="J4077" s="418">
        <f>IF(L4077&lt;&gt;"",L4077,K4077)</f>
        <v/>
      </c>
      <c r="K4077" s="418">
        <f>IF(AND(T4077=TRUE, U4077=TRUE, V4077=TRUE), IF(W4077&lt;-0.05, "អនុញ្ញាត (អ្នកផ្គត់ផ្គង់ប្រកាសខ្វះ)", "បានប្រកាស (អនុញ្ញាត)"), IF(AND(T4077=FALSE, U4077=FALSE, V4077=FALSE), "ព្យួរទុក (មិនមានទិន្នន័យ)", "ប្រកាសខុស (ព្យួរទុក)"))</f>
        <v/>
      </c>
      <c r="L4077" s="418" t="inlineStr"/>
      <c r="M4077" s="418" t="inlineStr"/>
      <c r="N4077" s="455" t="n"/>
      <c r="O4077" s="455">
        <f>IF(W4077&lt;0,AI4077,I4077)</f>
        <v/>
      </c>
      <c r="P4077" s="455">
        <f>I4077-O4077</f>
        <v/>
      </c>
      <c r="Q4077" s="418" t="n"/>
      <c r="R4077" s="418" t="inlineStr">
        <is>
          <t>59009369</t>
        </is>
      </c>
      <c r="S4077" s="418" t="inlineStr"/>
      <c r="T4077" s="418">
        <f>R4077=S4077</f>
        <v/>
      </c>
      <c r="U4077" s="418">
        <f>AND(MONTH(F4077)=MONTH(Y4077), YEAR(F4077)=YEAR(Y4077))</f>
        <v/>
      </c>
      <c r="V4077" s="418">
        <f>AND(AC4077&lt;&gt;"", 'Company information'!D$4&lt;&gt;"", RIGHT(SUBSTITUTE(AC4077,"-",""),9)=RIGHT(SUBSTITUTE('Company information'!D$4,"-",""),9))</f>
        <v/>
      </c>
      <c r="W4077" s="418">
        <f>AI4077-I4077</f>
        <v/>
      </c>
      <c r="X4077" s="455" t="n"/>
      <c r="Y4077" s="417" t="n"/>
      <c r="Z4077" s="418" t="n"/>
      <c r="AA4077" s="418" t="n"/>
      <c r="AB4077" s="418" t="n"/>
      <c r="AC4077" s="418" t="n"/>
      <c r="AD4077" s="418" t="n"/>
      <c r="AE4077" s="455" t="n"/>
      <c r="AF4077" s="455" t="n"/>
      <c r="AG4077" s="455" t="n"/>
      <c r="AH4077" s="455" t="n"/>
      <c r="AI4077" s="455" t="n"/>
      <c r="AJ4077" s="455" t="n"/>
      <c r="AK4077" s="455" t="n"/>
      <c r="AL4077" s="455" t="n"/>
      <c r="AM4077" s="455" t="n"/>
      <c r="AN4077" s="455" t="n"/>
      <c r="AO4077" s="455" t="n"/>
      <c r="AP4077" s="455" t="n"/>
      <c r="AQ4077" s="455" t="n"/>
      <c r="AR4077" s="418" t="n"/>
      <c r="AS4077" s="418" t="n"/>
      <c r="AT4077" s="418" t="n"/>
    </row>
    <row r="4078">
      <c r="A4078" s="417" t="n">
        <v>4069</v>
      </c>
      <c r="B4078" s="418" t="inlineStr"/>
      <c r="C4078" s="418" t="inlineStr">
        <is>
          <t>ប្យួរ៉ូ វេរីតាស (ខេមបូឌា) លីមីធីត</t>
        </is>
      </c>
      <c r="D4078" s="418" t="inlineStr">
        <is>
          <t>L001-107024462</t>
        </is>
      </c>
      <c r="E4078" s="418" t="inlineStr">
        <is>
          <t>59009368</t>
        </is>
      </c>
      <c r="F4078" s="419" t="n">
        <v>44193</v>
      </c>
      <c r="G4078" s="420" t="n">
        <v>54561</v>
      </c>
      <c r="H4078" s="418" t="n"/>
      <c r="I4078" s="455" t="n">
        <v>54561</v>
      </c>
      <c r="J4078" s="418">
        <f>IF(L4078&lt;&gt;"",L4078,K4078)</f>
        <v/>
      </c>
      <c r="K4078" s="418">
        <f>IF(AND(T4078=TRUE, U4078=TRUE, V4078=TRUE), IF(W4078&lt;-0.05, "អនុញ្ញាត (អ្នកផ្គត់ផ្គង់ប្រកាសខ្វះ)", "បានប្រកាស (អនុញ្ញាត)"), IF(AND(T4078=FALSE, U4078=FALSE, V4078=FALSE), "ព្យួរទុក (មិនមានទិន្នន័យ)", "ប្រកាសខុស (ព្យួរទុក)"))</f>
        <v/>
      </c>
      <c r="L4078" s="418" t="inlineStr"/>
      <c r="M4078" s="418" t="inlineStr"/>
      <c r="N4078" s="455" t="n"/>
      <c r="O4078" s="455">
        <f>IF(W4078&lt;0,AI4078,I4078)</f>
        <v/>
      </c>
      <c r="P4078" s="455">
        <f>I4078-O4078</f>
        <v/>
      </c>
      <c r="Q4078" s="418" t="n"/>
      <c r="R4078" s="418" t="inlineStr">
        <is>
          <t>59009368</t>
        </is>
      </c>
      <c r="S4078" s="418" t="inlineStr"/>
      <c r="T4078" s="418">
        <f>R4078=S4078</f>
        <v/>
      </c>
      <c r="U4078" s="418">
        <f>AND(MONTH(F4078)=MONTH(Y4078), YEAR(F4078)=YEAR(Y4078))</f>
        <v/>
      </c>
      <c r="V4078" s="418">
        <f>AND(AC4078&lt;&gt;"", 'Company information'!D$4&lt;&gt;"", RIGHT(SUBSTITUTE(AC4078,"-",""),9)=RIGHT(SUBSTITUTE('Company information'!D$4,"-",""),9))</f>
        <v/>
      </c>
      <c r="W4078" s="418">
        <f>AI4078-I4078</f>
        <v/>
      </c>
      <c r="X4078" s="455" t="n"/>
      <c r="Y4078" s="417" t="n"/>
      <c r="Z4078" s="418" t="n"/>
      <c r="AA4078" s="418" t="n"/>
      <c r="AB4078" s="418" t="n"/>
      <c r="AC4078" s="418" t="n"/>
      <c r="AD4078" s="418" t="n"/>
      <c r="AE4078" s="455" t="n"/>
      <c r="AF4078" s="455" t="n"/>
      <c r="AG4078" s="455" t="n"/>
      <c r="AH4078" s="455" t="n"/>
      <c r="AI4078" s="455" t="n"/>
      <c r="AJ4078" s="455" t="n"/>
      <c r="AK4078" s="455" t="n"/>
      <c r="AL4078" s="455" t="n"/>
      <c r="AM4078" s="455" t="n"/>
      <c r="AN4078" s="455" t="n"/>
      <c r="AO4078" s="455" t="n"/>
      <c r="AP4078" s="455" t="n"/>
      <c r="AQ4078" s="455" t="n"/>
      <c r="AR4078" s="418" t="n"/>
      <c r="AS4078" s="418" t="n"/>
      <c r="AT4078" s="418" t="n"/>
    </row>
    <row r="4079">
      <c r="A4079" s="417" t="n">
        <v>4070</v>
      </c>
      <c r="B4079" s="418" t="inlineStr"/>
      <c r="C4079" s="418" t="inlineStr">
        <is>
          <t>ប្យួរ៉ូ វេរីតាស (ខេមបូឌា) លីមីធីត</t>
        </is>
      </c>
      <c r="D4079" s="418" t="inlineStr">
        <is>
          <t>L001-107024462</t>
        </is>
      </c>
      <c r="E4079" s="418" t="inlineStr">
        <is>
          <t>59009362</t>
        </is>
      </c>
      <c r="F4079" s="419" t="n">
        <v>44191</v>
      </c>
      <c r="G4079" s="420" t="n">
        <v>163680</v>
      </c>
      <c r="H4079" s="418" t="n"/>
      <c r="I4079" s="455" t="n">
        <v>163680</v>
      </c>
      <c r="J4079" s="418">
        <f>IF(L4079&lt;&gt;"",L4079,K4079)</f>
        <v/>
      </c>
      <c r="K4079" s="418">
        <f>IF(AND(T4079=TRUE, U4079=TRUE, V4079=TRUE), IF(W4079&lt;-0.05, "អនុញ្ញាត (អ្នកផ្គត់ផ្គង់ប្រកាសខ្វះ)", "បានប្រកាស (អនុញ្ញាត)"), IF(AND(T4079=FALSE, U4079=FALSE, V4079=FALSE), "ព្យួរទុក (មិនមានទិន្នន័យ)", "ប្រកាសខុស (ព្យួរទុក)"))</f>
        <v/>
      </c>
      <c r="L4079" s="418" t="inlineStr"/>
      <c r="M4079" s="418" t="inlineStr"/>
      <c r="N4079" s="455" t="n"/>
      <c r="O4079" s="455">
        <f>IF(W4079&lt;0,AI4079,I4079)</f>
        <v/>
      </c>
      <c r="P4079" s="455">
        <f>I4079-O4079</f>
        <v/>
      </c>
      <c r="Q4079" s="418" t="n"/>
      <c r="R4079" s="418" t="inlineStr">
        <is>
          <t>59009362</t>
        </is>
      </c>
      <c r="S4079" s="418" t="inlineStr"/>
      <c r="T4079" s="418">
        <f>R4079=S4079</f>
        <v/>
      </c>
      <c r="U4079" s="418">
        <f>AND(MONTH(F4079)=MONTH(Y4079), YEAR(F4079)=YEAR(Y4079))</f>
        <v/>
      </c>
      <c r="V4079" s="418">
        <f>AND(AC4079&lt;&gt;"", 'Company information'!D$4&lt;&gt;"", RIGHT(SUBSTITUTE(AC4079,"-",""),9)=RIGHT(SUBSTITUTE('Company information'!D$4,"-",""),9))</f>
        <v/>
      </c>
      <c r="W4079" s="418">
        <f>AI4079-I4079</f>
        <v/>
      </c>
      <c r="X4079" s="455" t="n"/>
      <c r="Y4079" s="417" t="n"/>
      <c r="Z4079" s="418" t="n"/>
      <c r="AA4079" s="418" t="n"/>
      <c r="AB4079" s="418" t="n"/>
      <c r="AC4079" s="418" t="n"/>
      <c r="AD4079" s="418" t="n"/>
      <c r="AE4079" s="455" t="n"/>
      <c r="AF4079" s="455" t="n"/>
      <c r="AG4079" s="455" t="n"/>
      <c r="AH4079" s="455" t="n"/>
      <c r="AI4079" s="455" t="n"/>
      <c r="AJ4079" s="455" t="n"/>
      <c r="AK4079" s="455" t="n"/>
      <c r="AL4079" s="455" t="n"/>
      <c r="AM4079" s="455" t="n"/>
      <c r="AN4079" s="455" t="n"/>
      <c r="AO4079" s="455" t="n"/>
      <c r="AP4079" s="455" t="n"/>
      <c r="AQ4079" s="455" t="n"/>
      <c r="AR4079" s="418" t="n"/>
      <c r="AS4079" s="418" t="n"/>
      <c r="AT4079" s="418" t="n"/>
    </row>
    <row r="4080">
      <c r="A4080" s="417" t="n">
        <v>4071</v>
      </c>
      <c r="B4080" s="418" t="inlineStr"/>
      <c r="C4080" s="418" t="inlineStr">
        <is>
          <t>ប្យួរ៉ូ វេរីតាស (ខេមបូឌា) លីមីធីត</t>
        </is>
      </c>
      <c r="D4080" s="418" t="inlineStr">
        <is>
          <t>L001-107024462</t>
        </is>
      </c>
      <c r="E4080" s="418" t="inlineStr">
        <is>
          <t>59009361</t>
        </is>
      </c>
      <c r="F4080" s="419" t="n">
        <v>44191</v>
      </c>
      <c r="G4080" s="420" t="n">
        <v>94036</v>
      </c>
      <c r="H4080" s="418" t="n"/>
      <c r="I4080" s="455" t="n">
        <v>94036</v>
      </c>
      <c r="J4080" s="418">
        <f>IF(L4080&lt;&gt;"",L4080,K4080)</f>
        <v/>
      </c>
      <c r="K4080" s="418">
        <f>IF(AND(T4080=TRUE, U4080=TRUE, V4080=TRUE), IF(W4080&lt;-0.05, "អនុញ្ញាត (អ្នកផ្គត់ផ្គង់ប្រកាសខ្វះ)", "បានប្រកាស (អនុញ្ញាត)"), IF(AND(T4080=FALSE, U4080=FALSE, V4080=FALSE), "ព្យួរទុក (មិនមានទិន្នន័យ)", "ប្រកាសខុស (ព្យួរទុក)"))</f>
        <v/>
      </c>
      <c r="L4080" s="418" t="inlineStr"/>
      <c r="M4080" s="418" t="inlineStr"/>
      <c r="N4080" s="455" t="n"/>
      <c r="O4080" s="455">
        <f>IF(W4080&lt;0,AI4080,I4080)</f>
        <v/>
      </c>
      <c r="P4080" s="455">
        <f>I4080-O4080</f>
        <v/>
      </c>
      <c r="Q4080" s="418" t="n"/>
      <c r="R4080" s="418" t="inlineStr">
        <is>
          <t>59009361</t>
        </is>
      </c>
      <c r="S4080" s="418" t="inlineStr"/>
      <c r="T4080" s="418">
        <f>R4080=S4080</f>
        <v/>
      </c>
      <c r="U4080" s="418">
        <f>AND(MONTH(F4080)=MONTH(Y4080), YEAR(F4080)=YEAR(Y4080))</f>
        <v/>
      </c>
      <c r="V4080" s="418">
        <f>AND(AC4080&lt;&gt;"", 'Company information'!D$4&lt;&gt;"", RIGHT(SUBSTITUTE(AC4080,"-",""),9)=RIGHT(SUBSTITUTE('Company information'!D$4,"-",""),9))</f>
        <v/>
      </c>
      <c r="W4080" s="418">
        <f>AI4080-I4080</f>
        <v/>
      </c>
      <c r="X4080" s="455" t="n"/>
      <c r="Y4080" s="417" t="n"/>
      <c r="Z4080" s="418" t="n"/>
      <c r="AA4080" s="418" t="n"/>
      <c r="AB4080" s="418" t="n"/>
      <c r="AC4080" s="418" t="n"/>
      <c r="AD4080" s="418" t="n"/>
      <c r="AE4080" s="455" t="n"/>
      <c r="AF4080" s="455" t="n"/>
      <c r="AG4080" s="455" t="n"/>
      <c r="AH4080" s="455" t="n"/>
      <c r="AI4080" s="455" t="n"/>
      <c r="AJ4080" s="455" t="n"/>
      <c r="AK4080" s="455" t="n"/>
      <c r="AL4080" s="455" t="n"/>
      <c r="AM4080" s="455" t="n"/>
      <c r="AN4080" s="455" t="n"/>
      <c r="AO4080" s="455" t="n"/>
      <c r="AP4080" s="455" t="n"/>
      <c r="AQ4080" s="455" t="n"/>
      <c r="AR4080" s="418" t="n"/>
      <c r="AS4080" s="418" t="n"/>
      <c r="AT4080" s="418" t="n"/>
    </row>
    <row r="4081">
      <c r="A4081" s="417" t="n">
        <v>4072</v>
      </c>
      <c r="B4081" s="418" t="inlineStr"/>
      <c r="C4081" s="418" t="inlineStr">
        <is>
          <t>ប្យួរ៉ូ វេរីតាស (ខេមបូឌា) លីមីធីត</t>
        </is>
      </c>
      <c r="D4081" s="418" t="inlineStr">
        <is>
          <t>L001-107024462</t>
        </is>
      </c>
      <c r="E4081" s="418" t="inlineStr">
        <is>
          <t>59009352</t>
        </is>
      </c>
      <c r="F4081" s="419" t="n">
        <v>44190</v>
      </c>
      <c r="G4081" s="420" t="n">
        <v>163680</v>
      </c>
      <c r="H4081" s="418" t="n"/>
      <c r="I4081" s="455" t="n">
        <v>163680</v>
      </c>
      <c r="J4081" s="418">
        <f>IF(L4081&lt;&gt;"",L4081,K4081)</f>
        <v/>
      </c>
      <c r="K4081" s="418">
        <f>IF(AND(T4081=TRUE, U4081=TRUE, V4081=TRUE), IF(W4081&lt;-0.05, "អនុញ្ញាត (អ្នកផ្គត់ផ្គង់ប្រកាសខ្វះ)", "បានប្រកាស (អនុញ្ញាត)"), IF(AND(T4081=FALSE, U4081=FALSE, V4081=FALSE), "ព្យួរទុក (មិនមានទិន្នន័យ)", "ប្រកាសខុស (ព្យួរទុក)"))</f>
        <v/>
      </c>
      <c r="L4081" s="418" t="inlineStr"/>
      <c r="M4081" s="418" t="inlineStr"/>
      <c r="N4081" s="455" t="n"/>
      <c r="O4081" s="455">
        <f>IF(W4081&lt;0,AI4081,I4081)</f>
        <v/>
      </c>
      <c r="P4081" s="455">
        <f>I4081-O4081</f>
        <v/>
      </c>
      <c r="Q4081" s="418" t="n"/>
      <c r="R4081" s="418" t="inlineStr">
        <is>
          <t>59009352</t>
        </is>
      </c>
      <c r="S4081" s="418" t="inlineStr"/>
      <c r="T4081" s="418">
        <f>R4081=S4081</f>
        <v/>
      </c>
      <c r="U4081" s="418">
        <f>AND(MONTH(F4081)=MONTH(Y4081), YEAR(F4081)=YEAR(Y4081))</f>
        <v/>
      </c>
      <c r="V4081" s="418">
        <f>AND(AC4081&lt;&gt;"", 'Company information'!D$4&lt;&gt;"", RIGHT(SUBSTITUTE(AC4081,"-",""),9)=RIGHT(SUBSTITUTE('Company information'!D$4,"-",""),9))</f>
        <v/>
      </c>
      <c r="W4081" s="418">
        <f>AI4081-I4081</f>
        <v/>
      </c>
      <c r="X4081" s="455" t="n"/>
      <c r="Y4081" s="417" t="n"/>
      <c r="Z4081" s="418" t="n"/>
      <c r="AA4081" s="418" t="n"/>
      <c r="AB4081" s="418" t="n"/>
      <c r="AC4081" s="418" t="n"/>
      <c r="AD4081" s="418" t="n"/>
      <c r="AE4081" s="455" t="n"/>
      <c r="AF4081" s="455" t="n"/>
      <c r="AG4081" s="455" t="n"/>
      <c r="AH4081" s="455" t="n"/>
      <c r="AI4081" s="455" t="n"/>
      <c r="AJ4081" s="455" t="n"/>
      <c r="AK4081" s="455" t="n"/>
      <c r="AL4081" s="455" t="n"/>
      <c r="AM4081" s="455" t="n"/>
      <c r="AN4081" s="455" t="n"/>
      <c r="AO4081" s="455" t="n"/>
      <c r="AP4081" s="455" t="n"/>
      <c r="AQ4081" s="455" t="n"/>
      <c r="AR4081" s="418" t="n"/>
      <c r="AS4081" s="418" t="n"/>
      <c r="AT4081" s="418" t="n"/>
    </row>
    <row r="4082">
      <c r="A4082" s="417" t="n">
        <v>4073</v>
      </c>
      <c r="B4082" s="418" t="inlineStr"/>
      <c r="C4082" s="418" t="inlineStr">
        <is>
          <t>ប្យួរ៉ូ វេរីតាស (ខេមបូឌា) លីមីធីត</t>
        </is>
      </c>
      <c r="D4082" s="418" t="inlineStr">
        <is>
          <t>L001-107024462</t>
        </is>
      </c>
      <c r="E4082" s="418" t="inlineStr">
        <is>
          <t>59009313</t>
        </is>
      </c>
      <c r="F4082" s="419" t="n">
        <v>44187</v>
      </c>
      <c r="G4082" s="420" t="n">
        <v>253761</v>
      </c>
      <c r="H4082" s="418" t="n"/>
      <c r="I4082" s="455" t="n">
        <v>253761</v>
      </c>
      <c r="J4082" s="418">
        <f>IF(L4082&lt;&gt;"",L4082,K4082)</f>
        <v/>
      </c>
      <c r="K4082" s="418">
        <f>IF(AND(T4082=TRUE, U4082=TRUE, V4082=TRUE), IF(W4082&lt;-0.05, "អនុញ្ញាត (អ្នកផ្គត់ផ្គង់ប្រកាសខ្វះ)", "បានប្រកាស (អនុញ្ញាត)"), IF(AND(T4082=FALSE, U4082=FALSE, V4082=FALSE), "ព្យួរទុក (មិនមានទិន្នន័យ)", "ប្រកាសខុស (ព្យួរទុក)"))</f>
        <v/>
      </c>
      <c r="L4082" s="418" t="inlineStr"/>
      <c r="M4082" s="418" t="inlineStr"/>
      <c r="N4082" s="455" t="n"/>
      <c r="O4082" s="455">
        <f>IF(W4082&lt;0,AI4082,I4082)</f>
        <v/>
      </c>
      <c r="P4082" s="455">
        <f>I4082-O4082</f>
        <v/>
      </c>
      <c r="Q4082" s="418" t="n"/>
      <c r="R4082" s="418" t="inlineStr">
        <is>
          <t>59009313</t>
        </is>
      </c>
      <c r="S4082" s="418" t="inlineStr"/>
      <c r="T4082" s="418">
        <f>R4082=S4082</f>
        <v/>
      </c>
      <c r="U4082" s="418">
        <f>AND(MONTH(F4082)=MONTH(Y4082), YEAR(F4082)=YEAR(Y4082))</f>
        <v/>
      </c>
      <c r="V4082" s="418">
        <f>AND(AC4082&lt;&gt;"", 'Company information'!D$4&lt;&gt;"", RIGHT(SUBSTITUTE(AC4082,"-",""),9)=RIGHT(SUBSTITUTE('Company information'!D$4,"-",""),9))</f>
        <v/>
      </c>
      <c r="W4082" s="418">
        <f>AI4082-I4082</f>
        <v/>
      </c>
      <c r="X4082" s="455" t="n"/>
      <c r="Y4082" s="417" t="n"/>
      <c r="Z4082" s="418" t="n"/>
      <c r="AA4082" s="418" t="n"/>
      <c r="AB4082" s="418" t="n"/>
      <c r="AC4082" s="418" t="n"/>
      <c r="AD4082" s="418" t="n"/>
      <c r="AE4082" s="455" t="n"/>
      <c r="AF4082" s="455" t="n"/>
      <c r="AG4082" s="455" t="n"/>
      <c r="AH4082" s="455" t="n"/>
      <c r="AI4082" s="455" t="n"/>
      <c r="AJ4082" s="455" t="n"/>
      <c r="AK4082" s="455" t="n"/>
      <c r="AL4082" s="455" t="n"/>
      <c r="AM4082" s="455" t="n"/>
      <c r="AN4082" s="455" t="n"/>
      <c r="AO4082" s="455" t="n"/>
      <c r="AP4082" s="455" t="n"/>
      <c r="AQ4082" s="455" t="n"/>
      <c r="AR4082" s="418" t="n"/>
      <c r="AS4082" s="418" t="n"/>
      <c r="AT4082" s="418" t="n"/>
    </row>
    <row r="4083">
      <c r="A4083" s="417" t="n">
        <v>4074</v>
      </c>
      <c r="B4083" s="418" t="inlineStr"/>
      <c r="C4083" s="418" t="inlineStr">
        <is>
          <t>ប្យួរ៉ូ វេរីតាស (ខេមបូឌា) លីមីធីត</t>
        </is>
      </c>
      <c r="D4083" s="418" t="inlineStr">
        <is>
          <t>L001-107024462</t>
        </is>
      </c>
      <c r="E4083" s="418" t="inlineStr">
        <is>
          <t>59009276</t>
        </is>
      </c>
      <c r="F4083" s="419" t="n">
        <v>44181</v>
      </c>
      <c r="G4083" s="420" t="n">
        <v>60600</v>
      </c>
      <c r="H4083" s="418" t="n"/>
      <c r="I4083" s="455" t="n">
        <v>60600</v>
      </c>
      <c r="J4083" s="418">
        <f>IF(L4083&lt;&gt;"",L4083,K4083)</f>
        <v/>
      </c>
      <c r="K4083" s="418">
        <f>IF(AND(T4083=TRUE, U4083=TRUE, V4083=TRUE), IF(W4083&lt;-0.05, "អនុញ្ញាត (អ្នកផ្គត់ផ្គង់ប្រកាសខ្វះ)", "បានប្រកាស (អនុញ្ញាត)"), IF(AND(T4083=FALSE, U4083=FALSE, V4083=FALSE), "ព្យួរទុក (មិនមានទិន្នន័យ)", "ប្រកាសខុស (ព្យួរទុក)"))</f>
        <v/>
      </c>
      <c r="L4083" s="418" t="inlineStr"/>
      <c r="M4083" s="418" t="inlineStr"/>
      <c r="N4083" s="455" t="n"/>
      <c r="O4083" s="455">
        <f>IF(W4083&lt;0,AI4083,I4083)</f>
        <v/>
      </c>
      <c r="P4083" s="455">
        <f>I4083-O4083</f>
        <v/>
      </c>
      <c r="Q4083" s="418" t="n"/>
      <c r="R4083" s="418" t="inlineStr">
        <is>
          <t>59009276</t>
        </is>
      </c>
      <c r="S4083" s="418" t="inlineStr"/>
      <c r="T4083" s="418">
        <f>R4083=S4083</f>
        <v/>
      </c>
      <c r="U4083" s="418">
        <f>AND(MONTH(F4083)=MONTH(Y4083), YEAR(F4083)=YEAR(Y4083))</f>
        <v/>
      </c>
      <c r="V4083" s="418">
        <f>AND(AC4083&lt;&gt;"", 'Company information'!D$4&lt;&gt;"", RIGHT(SUBSTITUTE(AC4083,"-",""),9)=RIGHT(SUBSTITUTE('Company information'!D$4,"-",""),9))</f>
        <v/>
      </c>
      <c r="W4083" s="418">
        <f>AI4083-I4083</f>
        <v/>
      </c>
      <c r="X4083" s="455" t="n"/>
      <c r="Y4083" s="417" t="n"/>
      <c r="Z4083" s="418" t="n"/>
      <c r="AA4083" s="418" t="n"/>
      <c r="AB4083" s="418" t="n"/>
      <c r="AC4083" s="418" t="n"/>
      <c r="AD4083" s="418" t="n"/>
      <c r="AE4083" s="455" t="n"/>
      <c r="AF4083" s="455" t="n"/>
      <c r="AG4083" s="455" t="n"/>
      <c r="AH4083" s="455" t="n"/>
      <c r="AI4083" s="455" t="n"/>
      <c r="AJ4083" s="455" t="n"/>
      <c r="AK4083" s="455" t="n"/>
      <c r="AL4083" s="455" t="n"/>
      <c r="AM4083" s="455" t="n"/>
      <c r="AN4083" s="455" t="n"/>
      <c r="AO4083" s="455" t="n"/>
      <c r="AP4083" s="455" t="n"/>
      <c r="AQ4083" s="455" t="n"/>
      <c r="AR4083" s="418" t="n"/>
      <c r="AS4083" s="418" t="n"/>
      <c r="AT4083" s="418" t="n"/>
    </row>
    <row r="4084">
      <c r="A4084" s="417" t="n">
        <v>4075</v>
      </c>
      <c r="B4084" s="418" t="inlineStr"/>
      <c r="C4084" s="418" t="inlineStr">
        <is>
          <t>ប្យួរ៉ូ វេរីតាស (ខេមបូឌា) លីមីធីត</t>
        </is>
      </c>
      <c r="D4084" s="418" t="inlineStr">
        <is>
          <t>L001-107024462</t>
        </is>
      </c>
      <c r="E4084" s="418" t="inlineStr">
        <is>
          <t>59009268</t>
        </is>
      </c>
      <c r="F4084" s="419" t="n">
        <v>44181</v>
      </c>
      <c r="G4084" s="420" t="n">
        <v>60600</v>
      </c>
      <c r="H4084" s="418" t="n"/>
      <c r="I4084" s="455" t="n">
        <v>60600</v>
      </c>
      <c r="J4084" s="418">
        <f>IF(L4084&lt;&gt;"",L4084,K4084)</f>
        <v/>
      </c>
      <c r="K4084" s="418">
        <f>IF(AND(T4084=TRUE, U4084=TRUE, V4084=TRUE), IF(W4084&lt;-0.05, "អនុញ្ញាត (អ្នកផ្គត់ផ្គង់ប្រកាសខ្វះ)", "បានប្រកាស (អនុញ្ញាត)"), IF(AND(T4084=FALSE, U4084=FALSE, V4084=FALSE), "ព្យួរទុក (មិនមានទិន្នន័យ)", "ប្រកាសខុស (ព្យួរទុក)"))</f>
        <v/>
      </c>
      <c r="L4084" s="418" t="inlineStr"/>
      <c r="M4084" s="418" t="inlineStr"/>
      <c r="N4084" s="455" t="n"/>
      <c r="O4084" s="455">
        <f>IF(W4084&lt;0,AI4084,I4084)</f>
        <v/>
      </c>
      <c r="P4084" s="455">
        <f>I4084-O4084</f>
        <v/>
      </c>
      <c r="Q4084" s="418" t="n"/>
      <c r="R4084" s="418" t="inlineStr">
        <is>
          <t>59009268</t>
        </is>
      </c>
      <c r="S4084" s="418" t="inlineStr"/>
      <c r="T4084" s="418">
        <f>R4084=S4084</f>
        <v/>
      </c>
      <c r="U4084" s="418">
        <f>AND(MONTH(F4084)=MONTH(Y4084), YEAR(F4084)=YEAR(Y4084))</f>
        <v/>
      </c>
      <c r="V4084" s="418">
        <f>AND(AC4084&lt;&gt;"", 'Company information'!D$4&lt;&gt;"", RIGHT(SUBSTITUTE(AC4084,"-",""),9)=RIGHT(SUBSTITUTE('Company information'!D$4,"-",""),9))</f>
        <v/>
      </c>
      <c r="W4084" s="418">
        <f>AI4084-I4084</f>
        <v/>
      </c>
      <c r="X4084" s="455" t="n"/>
      <c r="Y4084" s="417" t="n"/>
      <c r="Z4084" s="418" t="n"/>
      <c r="AA4084" s="418" t="n"/>
      <c r="AB4084" s="418" t="n"/>
      <c r="AC4084" s="418" t="n"/>
      <c r="AD4084" s="418" t="n"/>
      <c r="AE4084" s="455" t="n"/>
      <c r="AF4084" s="455" t="n"/>
      <c r="AG4084" s="455" t="n"/>
      <c r="AH4084" s="455" t="n"/>
      <c r="AI4084" s="455" t="n"/>
      <c r="AJ4084" s="455" t="n"/>
      <c r="AK4084" s="455" t="n"/>
      <c r="AL4084" s="455" t="n"/>
      <c r="AM4084" s="455" t="n"/>
      <c r="AN4084" s="455" t="n"/>
      <c r="AO4084" s="455" t="n"/>
      <c r="AP4084" s="455" t="n"/>
      <c r="AQ4084" s="455" t="n"/>
      <c r="AR4084" s="418" t="n"/>
      <c r="AS4084" s="418" t="n"/>
      <c r="AT4084" s="418" t="n"/>
    </row>
    <row r="4085">
      <c r="A4085" s="417" t="n">
        <v>4076</v>
      </c>
      <c r="B4085" s="418" t="inlineStr"/>
      <c r="C4085" s="418" t="inlineStr">
        <is>
          <t>ប្យួរ៉ូ វេរីតាស (ខេមបូឌា) លីមីធីត</t>
        </is>
      </c>
      <c r="D4085" s="418" t="inlineStr">
        <is>
          <t>L001-107024462</t>
        </is>
      </c>
      <c r="E4085" s="418" t="inlineStr">
        <is>
          <t>59009230</t>
        </is>
      </c>
      <c r="F4085" s="419" t="n">
        <v>44147</v>
      </c>
      <c r="G4085" s="420" t="n">
        <v>60750</v>
      </c>
      <c r="H4085" s="418" t="n"/>
      <c r="I4085" s="455" t="n">
        <v>60750</v>
      </c>
      <c r="J4085" s="418">
        <f>IF(L4085&lt;&gt;"",L4085,K4085)</f>
        <v/>
      </c>
      <c r="K4085" s="418">
        <f>IF(AND(T4085=TRUE, U4085=TRUE, V4085=TRUE), IF(W4085&lt;-0.05, "អនុញ្ញាត (អ្នកផ្គត់ផ្គង់ប្រកាសខ្វះ)", "បានប្រកាស (អនុញ្ញាត)"), IF(AND(T4085=FALSE, U4085=FALSE, V4085=FALSE), "ព្យួរទុក (មិនមានទិន្នន័យ)", "ប្រកាសខុស (ព្យួរទុក)"))</f>
        <v/>
      </c>
      <c r="L4085" s="418" t="inlineStr"/>
      <c r="M4085" s="418" t="inlineStr"/>
      <c r="N4085" s="455" t="n"/>
      <c r="O4085" s="455">
        <f>IF(W4085&lt;0,AI4085,I4085)</f>
        <v/>
      </c>
      <c r="P4085" s="455">
        <f>I4085-O4085</f>
        <v/>
      </c>
      <c r="Q4085" s="418" t="n"/>
      <c r="R4085" s="418" t="inlineStr">
        <is>
          <t>59009230</t>
        </is>
      </c>
      <c r="S4085" s="418" t="inlineStr"/>
      <c r="T4085" s="418">
        <f>R4085=S4085</f>
        <v/>
      </c>
      <c r="U4085" s="418">
        <f>AND(MONTH(F4085)=MONTH(Y4085), YEAR(F4085)=YEAR(Y4085))</f>
        <v/>
      </c>
      <c r="V4085" s="418">
        <f>AND(AC4085&lt;&gt;"", 'Company information'!D$4&lt;&gt;"", RIGHT(SUBSTITUTE(AC4085,"-",""),9)=RIGHT(SUBSTITUTE('Company information'!D$4,"-",""),9))</f>
        <v/>
      </c>
      <c r="W4085" s="418">
        <f>AI4085-I4085</f>
        <v/>
      </c>
      <c r="X4085" s="455" t="n"/>
      <c r="Y4085" s="417" t="n"/>
      <c r="Z4085" s="418" t="n"/>
      <c r="AA4085" s="418" t="n"/>
      <c r="AB4085" s="418" t="n"/>
      <c r="AC4085" s="418" t="n"/>
      <c r="AD4085" s="418" t="n"/>
      <c r="AE4085" s="455" t="n"/>
      <c r="AF4085" s="455" t="n"/>
      <c r="AG4085" s="455" t="n"/>
      <c r="AH4085" s="455" t="n"/>
      <c r="AI4085" s="455" t="n"/>
      <c r="AJ4085" s="455" t="n"/>
      <c r="AK4085" s="455" t="n"/>
      <c r="AL4085" s="455" t="n"/>
      <c r="AM4085" s="455" t="n"/>
      <c r="AN4085" s="455" t="n"/>
      <c r="AO4085" s="455" t="n"/>
      <c r="AP4085" s="455" t="n"/>
      <c r="AQ4085" s="455" t="n"/>
      <c r="AR4085" s="418" t="n"/>
      <c r="AS4085" s="418" t="n"/>
      <c r="AT4085" s="418" t="n"/>
    </row>
    <row r="4086">
      <c r="A4086" s="417" t="n">
        <v>4077</v>
      </c>
      <c r="B4086" s="418" t="inlineStr"/>
      <c r="C4086" s="418" t="inlineStr">
        <is>
          <t>ប្យួរ៉ូ វេរីតាស (ខេមបូឌា) លីមីធីត</t>
        </is>
      </c>
      <c r="D4086" s="418" t="inlineStr">
        <is>
          <t>L001-107024462</t>
        </is>
      </c>
      <c r="E4086" s="418" t="inlineStr">
        <is>
          <t>59009235</t>
        </is>
      </c>
      <c r="F4086" s="419" t="n">
        <v>44147</v>
      </c>
      <c r="G4086" s="420" t="n">
        <v>94549</v>
      </c>
      <c r="H4086" s="418" t="n"/>
      <c r="I4086" s="455" t="n">
        <v>94549</v>
      </c>
      <c r="J4086" s="418">
        <f>IF(L4086&lt;&gt;"",L4086,K4086)</f>
        <v/>
      </c>
      <c r="K4086" s="418">
        <f>IF(AND(T4086=TRUE, U4086=TRUE, V4086=TRUE), IF(W4086&lt;-0.05, "អនុញ្ញាត (អ្នកផ្គត់ផ្គង់ប្រកាសខ្វះ)", "បានប្រកាស (អនុញ្ញាត)"), IF(AND(T4086=FALSE, U4086=FALSE, V4086=FALSE), "ព្យួរទុក (មិនមានទិន្នន័យ)", "ប្រកាសខុស (ព្យួរទុក)"))</f>
        <v/>
      </c>
      <c r="L4086" s="418" t="inlineStr"/>
      <c r="M4086" s="418" t="inlineStr"/>
      <c r="N4086" s="455" t="n"/>
      <c r="O4086" s="455">
        <f>IF(W4086&lt;0,AI4086,I4086)</f>
        <v/>
      </c>
      <c r="P4086" s="455">
        <f>I4086-O4086</f>
        <v/>
      </c>
      <c r="Q4086" s="418" t="n"/>
      <c r="R4086" s="418" t="inlineStr">
        <is>
          <t>59009235</t>
        </is>
      </c>
      <c r="S4086" s="418" t="inlineStr"/>
      <c r="T4086" s="418">
        <f>R4086=S4086</f>
        <v/>
      </c>
      <c r="U4086" s="418">
        <f>AND(MONTH(F4086)=MONTH(Y4086), YEAR(F4086)=YEAR(Y4086))</f>
        <v/>
      </c>
      <c r="V4086" s="418">
        <f>AND(AC4086&lt;&gt;"", 'Company information'!D$4&lt;&gt;"", RIGHT(SUBSTITUTE(AC4086,"-",""),9)=RIGHT(SUBSTITUTE('Company information'!D$4,"-",""),9))</f>
        <v/>
      </c>
      <c r="W4086" s="418">
        <f>AI4086-I4086</f>
        <v/>
      </c>
      <c r="X4086" s="455" t="n"/>
      <c r="Y4086" s="417" t="n"/>
      <c r="Z4086" s="418" t="n"/>
      <c r="AA4086" s="418" t="n"/>
      <c r="AB4086" s="418" t="n"/>
      <c r="AC4086" s="418" t="n"/>
      <c r="AD4086" s="418" t="n"/>
      <c r="AE4086" s="455" t="n"/>
      <c r="AF4086" s="455" t="n"/>
      <c r="AG4086" s="455" t="n"/>
      <c r="AH4086" s="455" t="n"/>
      <c r="AI4086" s="455" t="n"/>
      <c r="AJ4086" s="455" t="n"/>
      <c r="AK4086" s="455" t="n"/>
      <c r="AL4086" s="455" t="n"/>
      <c r="AM4086" s="455" t="n"/>
      <c r="AN4086" s="455" t="n"/>
      <c r="AO4086" s="455" t="n"/>
      <c r="AP4086" s="455" t="n"/>
      <c r="AQ4086" s="455" t="n"/>
      <c r="AR4086" s="418" t="n"/>
      <c r="AS4086" s="418" t="n"/>
      <c r="AT4086" s="418" t="n"/>
    </row>
    <row r="4087">
      <c r="A4087" s="417" t="n">
        <v>4078</v>
      </c>
      <c r="B4087" s="418" t="inlineStr"/>
      <c r="C4087" s="418" t="inlineStr">
        <is>
          <t>ប្យួរ៉ូ វេរីតាស (ខេមបូឌា) លីមីធីត</t>
        </is>
      </c>
      <c r="D4087" s="418" t="inlineStr">
        <is>
          <t>L001-107024462</t>
        </is>
      </c>
      <c r="E4087" s="418" t="inlineStr">
        <is>
          <t>59009236</t>
        </is>
      </c>
      <c r="F4087" s="419" t="n">
        <v>44147</v>
      </c>
      <c r="G4087" s="420" t="n">
        <v>121500</v>
      </c>
      <c r="H4087" s="418" t="n"/>
      <c r="I4087" s="455" t="n">
        <v>121500</v>
      </c>
      <c r="J4087" s="418">
        <f>IF(L4087&lt;&gt;"",L4087,K4087)</f>
        <v/>
      </c>
      <c r="K4087" s="418">
        <f>IF(AND(T4087=TRUE, U4087=TRUE, V4087=TRUE), IF(W4087&lt;-0.05, "អនុញ្ញាត (អ្នកផ្គត់ផ្គង់ប្រកាសខ្វះ)", "បានប្រកាស (អនុញ្ញាត)"), IF(AND(T4087=FALSE, U4087=FALSE, V4087=FALSE), "ព្យួរទុក (មិនមានទិន្នន័យ)", "ប្រកាសខុស (ព្យួរទុក)"))</f>
        <v/>
      </c>
      <c r="L4087" s="418" t="inlineStr"/>
      <c r="M4087" s="418" t="inlineStr"/>
      <c r="N4087" s="455" t="n"/>
      <c r="O4087" s="455">
        <f>IF(W4087&lt;0,AI4087,I4087)</f>
        <v/>
      </c>
      <c r="P4087" s="455">
        <f>I4087-O4087</f>
        <v/>
      </c>
      <c r="Q4087" s="418" t="n"/>
      <c r="R4087" s="418" t="inlineStr">
        <is>
          <t>59009236</t>
        </is>
      </c>
      <c r="S4087" s="418" t="inlineStr"/>
      <c r="T4087" s="418">
        <f>R4087=S4087</f>
        <v/>
      </c>
      <c r="U4087" s="418">
        <f>AND(MONTH(F4087)=MONTH(Y4087), YEAR(F4087)=YEAR(Y4087))</f>
        <v/>
      </c>
      <c r="V4087" s="418">
        <f>AND(AC4087&lt;&gt;"", 'Company information'!D$4&lt;&gt;"", RIGHT(SUBSTITUTE(AC4087,"-",""),9)=RIGHT(SUBSTITUTE('Company information'!D$4,"-",""),9))</f>
        <v/>
      </c>
      <c r="W4087" s="418">
        <f>AI4087-I4087</f>
        <v/>
      </c>
      <c r="X4087" s="455" t="n"/>
      <c r="Y4087" s="417" t="n"/>
      <c r="Z4087" s="418" t="n"/>
      <c r="AA4087" s="418" t="n"/>
      <c r="AB4087" s="418" t="n"/>
      <c r="AC4087" s="418" t="n"/>
      <c r="AD4087" s="418" t="n"/>
      <c r="AE4087" s="455" t="n"/>
      <c r="AF4087" s="455" t="n"/>
      <c r="AG4087" s="455" t="n"/>
      <c r="AH4087" s="455" t="n"/>
      <c r="AI4087" s="455" t="n"/>
      <c r="AJ4087" s="455" t="n"/>
      <c r="AK4087" s="455" t="n"/>
      <c r="AL4087" s="455" t="n"/>
      <c r="AM4087" s="455" t="n"/>
      <c r="AN4087" s="455" t="n"/>
      <c r="AO4087" s="455" t="n"/>
      <c r="AP4087" s="455" t="n"/>
      <c r="AQ4087" s="455" t="n"/>
      <c r="AR4087" s="418" t="n"/>
      <c r="AS4087" s="418" t="n"/>
      <c r="AT4087" s="418" t="n"/>
    </row>
    <row r="4088">
      <c r="A4088" s="417" t="n">
        <v>4079</v>
      </c>
      <c r="B4088" s="418" t="inlineStr"/>
      <c r="C4088" s="418" t="inlineStr">
        <is>
          <t>ប្យួរ៉ូ វេរីតាស (ខេមបូឌា) លីមីធីត</t>
        </is>
      </c>
      <c r="D4088" s="418" t="inlineStr">
        <is>
          <t>L001-107024462</t>
        </is>
      </c>
      <c r="E4088" s="418" t="inlineStr">
        <is>
          <t>59009222</t>
        </is>
      </c>
      <c r="F4088" s="419" t="n">
        <v>44116</v>
      </c>
      <c r="G4088" s="420" t="n">
        <v>60750</v>
      </c>
      <c r="H4088" s="418" t="n"/>
      <c r="I4088" s="455" t="n">
        <v>60750</v>
      </c>
      <c r="J4088" s="418">
        <f>IF(L4088&lt;&gt;"",L4088,K4088)</f>
        <v/>
      </c>
      <c r="K4088" s="418">
        <f>IF(AND(T4088=TRUE, U4088=TRUE, V4088=TRUE), IF(W4088&lt;-0.05, "អនុញ្ញាត (អ្នកផ្គត់ផ្គង់ប្រកាសខ្វះ)", "បានប្រកាស (អនុញ្ញាត)"), IF(AND(T4088=FALSE, U4088=FALSE, V4088=FALSE), "ព្យួរទុក (មិនមានទិន្នន័យ)", "ប្រកាសខុស (ព្យួរទុក)"))</f>
        <v/>
      </c>
      <c r="L4088" s="418" t="inlineStr"/>
      <c r="M4088" s="418" t="inlineStr"/>
      <c r="N4088" s="455" t="n"/>
      <c r="O4088" s="455">
        <f>IF(W4088&lt;0,AI4088,I4088)</f>
        <v/>
      </c>
      <c r="P4088" s="455">
        <f>I4088-O4088</f>
        <v/>
      </c>
      <c r="Q4088" s="418" t="n"/>
      <c r="R4088" s="418" t="inlineStr">
        <is>
          <t>59009222</t>
        </is>
      </c>
      <c r="S4088" s="418" t="inlineStr"/>
      <c r="T4088" s="418">
        <f>R4088=S4088</f>
        <v/>
      </c>
      <c r="U4088" s="418">
        <f>AND(MONTH(F4088)=MONTH(Y4088), YEAR(F4088)=YEAR(Y4088))</f>
        <v/>
      </c>
      <c r="V4088" s="418">
        <f>AND(AC4088&lt;&gt;"", 'Company information'!D$4&lt;&gt;"", RIGHT(SUBSTITUTE(AC4088,"-",""),9)=RIGHT(SUBSTITUTE('Company information'!D$4,"-",""),9))</f>
        <v/>
      </c>
      <c r="W4088" s="418">
        <f>AI4088-I4088</f>
        <v/>
      </c>
      <c r="X4088" s="455" t="n"/>
      <c r="Y4088" s="417" t="n"/>
      <c r="Z4088" s="418" t="n"/>
      <c r="AA4088" s="418" t="n"/>
      <c r="AB4088" s="418" t="n"/>
      <c r="AC4088" s="418" t="n"/>
      <c r="AD4088" s="418" t="n"/>
      <c r="AE4088" s="455" t="n"/>
      <c r="AF4088" s="455" t="n"/>
      <c r="AG4088" s="455" t="n"/>
      <c r="AH4088" s="455" t="n"/>
      <c r="AI4088" s="455" t="n"/>
      <c r="AJ4088" s="455" t="n"/>
      <c r="AK4088" s="455" t="n"/>
      <c r="AL4088" s="455" t="n"/>
      <c r="AM4088" s="455" t="n"/>
      <c r="AN4088" s="455" t="n"/>
      <c r="AO4088" s="455" t="n"/>
      <c r="AP4088" s="455" t="n"/>
      <c r="AQ4088" s="455" t="n"/>
      <c r="AR4088" s="418" t="n"/>
      <c r="AS4088" s="418" t="n"/>
      <c r="AT4088" s="418" t="n"/>
    </row>
    <row r="4089">
      <c r="A4089" s="417" t="n">
        <v>4080</v>
      </c>
      <c r="B4089" s="418" t="inlineStr"/>
      <c r="C4089" s="418" t="inlineStr">
        <is>
          <t>ប្យួរ៉ូ វេរីតាស (ខេមបូឌា) លីមីធីត</t>
        </is>
      </c>
      <c r="D4089" s="418" t="inlineStr">
        <is>
          <t>L001-107024462</t>
        </is>
      </c>
      <c r="E4089" s="418" t="inlineStr">
        <is>
          <t>59009217</t>
        </is>
      </c>
      <c r="F4089" s="419" t="n">
        <v>44086</v>
      </c>
      <c r="G4089" s="420" t="n">
        <v>60780</v>
      </c>
      <c r="H4089" s="418" t="n"/>
      <c r="I4089" s="455" t="n">
        <v>60780</v>
      </c>
      <c r="J4089" s="418">
        <f>IF(L4089&lt;&gt;"",L4089,K4089)</f>
        <v/>
      </c>
      <c r="K4089" s="418">
        <f>IF(AND(T4089=TRUE, U4089=TRUE, V4089=TRUE), IF(W4089&lt;-0.05, "អនុញ្ញាត (អ្នកផ្គត់ផ្គង់ប្រកាសខ្វះ)", "បានប្រកាស (អនុញ្ញាត)"), IF(AND(T4089=FALSE, U4089=FALSE, V4089=FALSE), "ព្យួរទុក (មិនមានទិន្នន័យ)", "ប្រកាសខុស (ព្យួរទុក)"))</f>
        <v/>
      </c>
      <c r="L4089" s="418" t="inlineStr"/>
      <c r="M4089" s="418" t="inlineStr"/>
      <c r="N4089" s="455" t="n"/>
      <c r="O4089" s="455">
        <f>IF(W4089&lt;0,AI4089,I4089)</f>
        <v/>
      </c>
      <c r="P4089" s="455">
        <f>I4089-O4089</f>
        <v/>
      </c>
      <c r="Q4089" s="418" t="n"/>
      <c r="R4089" s="418" t="inlineStr">
        <is>
          <t>59009217</t>
        </is>
      </c>
      <c r="S4089" s="418" t="inlineStr"/>
      <c r="T4089" s="418">
        <f>R4089=S4089</f>
        <v/>
      </c>
      <c r="U4089" s="418">
        <f>AND(MONTH(F4089)=MONTH(Y4089), YEAR(F4089)=YEAR(Y4089))</f>
        <v/>
      </c>
      <c r="V4089" s="418">
        <f>AND(AC4089&lt;&gt;"", 'Company information'!D$4&lt;&gt;"", RIGHT(SUBSTITUTE(AC4089,"-",""),9)=RIGHT(SUBSTITUTE('Company information'!D$4,"-",""),9))</f>
        <v/>
      </c>
      <c r="W4089" s="418">
        <f>AI4089-I4089</f>
        <v/>
      </c>
      <c r="X4089" s="455" t="n"/>
      <c r="Y4089" s="417" t="n"/>
      <c r="Z4089" s="418" t="n"/>
      <c r="AA4089" s="418" t="n"/>
      <c r="AB4089" s="418" t="n"/>
      <c r="AC4089" s="418" t="n"/>
      <c r="AD4089" s="418" t="n"/>
      <c r="AE4089" s="455" t="n"/>
      <c r="AF4089" s="455" t="n"/>
      <c r="AG4089" s="455" t="n"/>
      <c r="AH4089" s="455" t="n"/>
      <c r="AI4089" s="455" t="n"/>
      <c r="AJ4089" s="455" t="n"/>
      <c r="AK4089" s="455" t="n"/>
      <c r="AL4089" s="455" t="n"/>
      <c r="AM4089" s="455" t="n"/>
      <c r="AN4089" s="455" t="n"/>
      <c r="AO4089" s="455" t="n"/>
      <c r="AP4089" s="455" t="n"/>
      <c r="AQ4089" s="455" t="n"/>
      <c r="AR4089" s="418" t="n"/>
      <c r="AS4089" s="418" t="n"/>
      <c r="AT4089" s="418" t="n"/>
    </row>
    <row r="4090">
      <c r="A4090" s="417" t="n">
        <v>4081</v>
      </c>
      <c r="B4090" s="418" t="inlineStr"/>
      <c r="C4090" s="418" t="inlineStr">
        <is>
          <t>ប្យួរ៉ូ វេរីតាស (ខេមបូឌា) លីមីធីត</t>
        </is>
      </c>
      <c r="D4090" s="418" t="inlineStr">
        <is>
          <t>L001-107024462</t>
        </is>
      </c>
      <c r="E4090" s="418" t="inlineStr">
        <is>
          <t>59009205</t>
        </is>
      </c>
      <c r="F4090" s="419" t="n">
        <v>44055</v>
      </c>
      <c r="G4090" s="420" t="n">
        <v>94596</v>
      </c>
      <c r="H4090" s="418" t="n"/>
      <c r="I4090" s="455" t="n">
        <v>94596</v>
      </c>
      <c r="J4090" s="418">
        <f>IF(L4090&lt;&gt;"",L4090,K4090)</f>
        <v/>
      </c>
      <c r="K4090" s="418">
        <f>IF(AND(T4090=TRUE, U4090=TRUE, V4090=TRUE), IF(W4090&lt;-0.05, "អនុញ្ញាត (អ្នកផ្គត់ផ្គង់ប្រកាសខ្វះ)", "បានប្រកាស (អនុញ្ញាត)"), IF(AND(T4090=FALSE, U4090=FALSE, V4090=FALSE), "ព្យួរទុក (មិនមានទិន្នន័យ)", "ប្រកាសខុស (ព្យួរទុក)"))</f>
        <v/>
      </c>
      <c r="L4090" s="418" t="inlineStr"/>
      <c r="M4090" s="418" t="inlineStr"/>
      <c r="N4090" s="455" t="n"/>
      <c r="O4090" s="455">
        <f>IF(W4090&lt;0,AI4090,I4090)</f>
        <v/>
      </c>
      <c r="P4090" s="455">
        <f>I4090-O4090</f>
        <v/>
      </c>
      <c r="Q4090" s="418" t="n"/>
      <c r="R4090" s="418" t="inlineStr">
        <is>
          <t>59009205</t>
        </is>
      </c>
      <c r="S4090" s="418" t="inlineStr"/>
      <c r="T4090" s="418">
        <f>R4090=S4090</f>
        <v/>
      </c>
      <c r="U4090" s="418">
        <f>AND(MONTH(F4090)=MONTH(Y4090), YEAR(F4090)=YEAR(Y4090))</f>
        <v/>
      </c>
      <c r="V4090" s="418">
        <f>AND(AC4090&lt;&gt;"", 'Company information'!D$4&lt;&gt;"", RIGHT(SUBSTITUTE(AC4090,"-",""),9)=RIGHT(SUBSTITUTE('Company information'!D$4,"-",""),9))</f>
        <v/>
      </c>
      <c r="W4090" s="418">
        <f>AI4090-I4090</f>
        <v/>
      </c>
      <c r="X4090" s="455" t="n"/>
      <c r="Y4090" s="417" t="n"/>
      <c r="Z4090" s="418" t="n"/>
      <c r="AA4090" s="418" t="n"/>
      <c r="AB4090" s="418" t="n"/>
      <c r="AC4090" s="418" t="n"/>
      <c r="AD4090" s="418" t="n"/>
      <c r="AE4090" s="455" t="n"/>
      <c r="AF4090" s="455" t="n"/>
      <c r="AG4090" s="455" t="n"/>
      <c r="AH4090" s="455" t="n"/>
      <c r="AI4090" s="455" t="n"/>
      <c r="AJ4090" s="455" t="n"/>
      <c r="AK4090" s="455" t="n"/>
      <c r="AL4090" s="455" t="n"/>
      <c r="AM4090" s="455" t="n"/>
      <c r="AN4090" s="455" t="n"/>
      <c r="AO4090" s="455" t="n"/>
      <c r="AP4090" s="455" t="n"/>
      <c r="AQ4090" s="455" t="n"/>
      <c r="AR4090" s="418" t="n"/>
      <c r="AS4090" s="418" t="n"/>
      <c r="AT4090" s="418" t="n"/>
    </row>
    <row r="4091">
      <c r="A4091" s="417" t="n">
        <v>4082</v>
      </c>
      <c r="B4091" s="418" t="inlineStr"/>
      <c r="C4091" s="418" t="inlineStr">
        <is>
          <t>ប្យួរ៉ូ វេរីតាស (ខេមបូឌា) លីមីធីត</t>
        </is>
      </c>
      <c r="D4091" s="418" t="inlineStr">
        <is>
          <t>L001-107024462</t>
        </is>
      </c>
      <c r="E4091" s="418" t="inlineStr">
        <is>
          <t>59009203</t>
        </is>
      </c>
      <c r="F4091" s="419" t="n">
        <v>44055</v>
      </c>
      <c r="G4091" s="420" t="n">
        <v>60780</v>
      </c>
      <c r="H4091" s="418" t="n"/>
      <c r="I4091" s="455" t="n">
        <v>60780</v>
      </c>
      <c r="J4091" s="418">
        <f>IF(L4091&lt;&gt;"",L4091,K4091)</f>
        <v/>
      </c>
      <c r="K4091" s="418">
        <f>IF(AND(T4091=TRUE, U4091=TRUE, V4091=TRUE), IF(W4091&lt;-0.05, "អនុញ្ញាត (អ្នកផ្គត់ផ្គង់ប្រកាសខ្វះ)", "បានប្រកាស (អនុញ្ញាត)"), IF(AND(T4091=FALSE, U4091=FALSE, V4091=FALSE), "ព្យួរទុក (មិនមានទិន្នន័យ)", "ប្រកាសខុស (ព្យួរទុក)"))</f>
        <v/>
      </c>
      <c r="L4091" s="418" t="inlineStr"/>
      <c r="M4091" s="418" t="inlineStr"/>
      <c r="N4091" s="455" t="n"/>
      <c r="O4091" s="455">
        <f>IF(W4091&lt;0,AI4091,I4091)</f>
        <v/>
      </c>
      <c r="P4091" s="455">
        <f>I4091-O4091</f>
        <v/>
      </c>
      <c r="Q4091" s="418" t="n"/>
      <c r="R4091" s="418" t="inlineStr">
        <is>
          <t>59009203</t>
        </is>
      </c>
      <c r="S4091" s="418" t="inlineStr"/>
      <c r="T4091" s="418">
        <f>R4091=S4091</f>
        <v/>
      </c>
      <c r="U4091" s="418">
        <f>AND(MONTH(F4091)=MONTH(Y4091), YEAR(F4091)=YEAR(Y4091))</f>
        <v/>
      </c>
      <c r="V4091" s="418">
        <f>AND(AC4091&lt;&gt;"", 'Company information'!D$4&lt;&gt;"", RIGHT(SUBSTITUTE(AC4091,"-",""),9)=RIGHT(SUBSTITUTE('Company information'!D$4,"-",""),9))</f>
        <v/>
      </c>
      <c r="W4091" s="418">
        <f>AI4091-I4091</f>
        <v/>
      </c>
      <c r="X4091" s="455" t="n"/>
      <c r="Y4091" s="417" t="n"/>
      <c r="Z4091" s="418" t="n"/>
      <c r="AA4091" s="418" t="n"/>
      <c r="AB4091" s="418" t="n"/>
      <c r="AC4091" s="418" t="n"/>
      <c r="AD4091" s="418" t="n"/>
      <c r="AE4091" s="455" t="n"/>
      <c r="AF4091" s="455" t="n"/>
      <c r="AG4091" s="455" t="n"/>
      <c r="AH4091" s="455" t="n"/>
      <c r="AI4091" s="455" t="n"/>
      <c r="AJ4091" s="455" t="n"/>
      <c r="AK4091" s="455" t="n"/>
      <c r="AL4091" s="455" t="n"/>
      <c r="AM4091" s="455" t="n"/>
      <c r="AN4091" s="455" t="n"/>
      <c r="AO4091" s="455" t="n"/>
      <c r="AP4091" s="455" t="n"/>
      <c r="AQ4091" s="455" t="n"/>
      <c r="AR4091" s="418" t="n"/>
      <c r="AS4091" s="418" t="n"/>
      <c r="AT4091" s="418" t="n"/>
    </row>
    <row r="4092">
      <c r="A4092" s="417" t="n">
        <v>4083</v>
      </c>
      <c r="B4092" s="418" t="inlineStr"/>
      <c r="C4092" s="418" t="inlineStr">
        <is>
          <t>ប្យួរ៉ូ វេរីតាស (ខេមបូឌា) លីមីធីត</t>
        </is>
      </c>
      <c r="D4092" s="418" t="inlineStr">
        <is>
          <t>L001-107024462</t>
        </is>
      </c>
      <c r="E4092" s="418" t="inlineStr">
        <is>
          <t>59009200</t>
        </is>
      </c>
      <c r="F4092" s="419" t="n">
        <v>44055</v>
      </c>
      <c r="G4092" s="420" t="n">
        <v>121560</v>
      </c>
      <c r="H4092" s="418" t="n"/>
      <c r="I4092" s="455" t="n">
        <v>121560</v>
      </c>
      <c r="J4092" s="418">
        <f>IF(L4092&lt;&gt;"",L4092,K4092)</f>
        <v/>
      </c>
      <c r="K4092" s="418">
        <f>IF(AND(T4092=TRUE, U4092=TRUE, V4092=TRUE), IF(W4092&lt;-0.05, "អនុញ្ញាត (អ្នកផ្គត់ផ្គង់ប្រកាសខ្វះ)", "បានប្រកាស (អនុញ្ញាត)"), IF(AND(T4092=FALSE, U4092=FALSE, V4092=FALSE), "ព្យួរទុក (មិនមានទិន្នន័យ)", "ប្រកាសខុស (ព្យួរទុក)"))</f>
        <v/>
      </c>
      <c r="L4092" s="418" t="inlineStr"/>
      <c r="M4092" s="418" t="inlineStr"/>
      <c r="N4092" s="455" t="n"/>
      <c r="O4092" s="455">
        <f>IF(W4092&lt;0,AI4092,I4092)</f>
        <v/>
      </c>
      <c r="P4092" s="455">
        <f>I4092-O4092</f>
        <v/>
      </c>
      <c r="Q4092" s="418" t="n"/>
      <c r="R4092" s="418" t="inlineStr">
        <is>
          <t>59009200</t>
        </is>
      </c>
      <c r="S4092" s="418" t="inlineStr"/>
      <c r="T4092" s="418">
        <f>R4092=S4092</f>
        <v/>
      </c>
      <c r="U4092" s="418">
        <f>AND(MONTH(F4092)=MONTH(Y4092), YEAR(F4092)=YEAR(Y4092))</f>
        <v/>
      </c>
      <c r="V4092" s="418">
        <f>AND(AC4092&lt;&gt;"", 'Company information'!D$4&lt;&gt;"", RIGHT(SUBSTITUTE(AC4092,"-",""),9)=RIGHT(SUBSTITUTE('Company information'!D$4,"-",""),9))</f>
        <v/>
      </c>
      <c r="W4092" s="418">
        <f>AI4092-I4092</f>
        <v/>
      </c>
      <c r="X4092" s="455" t="n"/>
      <c r="Y4092" s="417" t="n"/>
      <c r="Z4092" s="418" t="n"/>
      <c r="AA4092" s="418" t="n"/>
      <c r="AB4092" s="418" t="n"/>
      <c r="AC4092" s="418" t="n"/>
      <c r="AD4092" s="418" t="n"/>
      <c r="AE4092" s="455" t="n"/>
      <c r="AF4092" s="455" t="n"/>
      <c r="AG4092" s="455" t="n"/>
      <c r="AH4092" s="455" t="n"/>
      <c r="AI4092" s="455" t="n"/>
      <c r="AJ4092" s="455" t="n"/>
      <c r="AK4092" s="455" t="n"/>
      <c r="AL4092" s="455" t="n"/>
      <c r="AM4092" s="455" t="n"/>
      <c r="AN4092" s="455" t="n"/>
      <c r="AO4092" s="455" t="n"/>
      <c r="AP4092" s="455" t="n"/>
      <c r="AQ4092" s="455" t="n"/>
      <c r="AR4092" s="418" t="n"/>
      <c r="AS4092" s="418" t="n"/>
      <c r="AT4092" s="418" t="n"/>
    </row>
    <row r="4093">
      <c r="A4093" s="417" t="n">
        <v>4084</v>
      </c>
      <c r="B4093" s="418" t="inlineStr"/>
      <c r="C4093" s="418" t="inlineStr">
        <is>
          <t>ប្យួរ៉ូ វេរីតាស (ខេមបូឌា) លីមីធីត</t>
        </is>
      </c>
      <c r="D4093" s="418" t="inlineStr">
        <is>
          <t>L001-107024462</t>
        </is>
      </c>
      <c r="E4093" s="418" t="inlineStr">
        <is>
          <t>59009172</t>
        </is>
      </c>
      <c r="F4093" s="419" t="n">
        <v>43933</v>
      </c>
      <c r="G4093" s="420" t="n">
        <v>60750</v>
      </c>
      <c r="H4093" s="418" t="n"/>
      <c r="I4093" s="455" t="n">
        <v>60750</v>
      </c>
      <c r="J4093" s="418">
        <f>IF(L4093&lt;&gt;"",L4093,K4093)</f>
        <v/>
      </c>
      <c r="K4093" s="418">
        <f>IF(AND(T4093=TRUE, U4093=TRUE, V4093=TRUE), IF(W4093&lt;-0.05, "អនុញ្ញាត (អ្នកផ្គត់ផ្គង់ប្រកាសខ្វះ)", "បានប្រកាស (អនុញ្ញាត)"), IF(AND(T4093=FALSE, U4093=FALSE, V4093=FALSE), "ព្យួរទុក (មិនមានទិន្នន័យ)", "ប្រកាសខុស (ព្យួរទុក)"))</f>
        <v/>
      </c>
      <c r="L4093" s="418" t="inlineStr"/>
      <c r="M4093" s="418" t="inlineStr"/>
      <c r="N4093" s="455" t="n"/>
      <c r="O4093" s="455">
        <f>IF(W4093&lt;0,AI4093,I4093)</f>
        <v/>
      </c>
      <c r="P4093" s="455">
        <f>I4093-O4093</f>
        <v/>
      </c>
      <c r="Q4093" s="418" t="n"/>
      <c r="R4093" s="418" t="inlineStr">
        <is>
          <t>59009172</t>
        </is>
      </c>
      <c r="S4093" s="418" t="inlineStr"/>
      <c r="T4093" s="418">
        <f>R4093=S4093</f>
        <v/>
      </c>
      <c r="U4093" s="418">
        <f>AND(MONTH(F4093)=MONTH(Y4093), YEAR(F4093)=YEAR(Y4093))</f>
        <v/>
      </c>
      <c r="V4093" s="418">
        <f>AND(AC4093&lt;&gt;"", 'Company information'!D$4&lt;&gt;"", RIGHT(SUBSTITUTE(AC4093,"-",""),9)=RIGHT(SUBSTITUTE('Company information'!D$4,"-",""),9))</f>
        <v/>
      </c>
      <c r="W4093" s="418">
        <f>AI4093-I4093</f>
        <v/>
      </c>
      <c r="X4093" s="455" t="n"/>
      <c r="Y4093" s="417" t="n"/>
      <c r="Z4093" s="418" t="n"/>
      <c r="AA4093" s="418" t="n"/>
      <c r="AB4093" s="418" t="n"/>
      <c r="AC4093" s="418" t="n"/>
      <c r="AD4093" s="418" t="n"/>
      <c r="AE4093" s="455" t="n"/>
      <c r="AF4093" s="455" t="n"/>
      <c r="AG4093" s="455" t="n"/>
      <c r="AH4093" s="455" t="n"/>
      <c r="AI4093" s="455" t="n"/>
      <c r="AJ4093" s="455" t="n"/>
      <c r="AK4093" s="455" t="n"/>
      <c r="AL4093" s="455" t="n"/>
      <c r="AM4093" s="455" t="n"/>
      <c r="AN4093" s="455" t="n"/>
      <c r="AO4093" s="455" t="n"/>
      <c r="AP4093" s="455" t="n"/>
      <c r="AQ4093" s="455" t="n"/>
      <c r="AR4093" s="418" t="n"/>
      <c r="AS4093" s="418" t="n"/>
      <c r="AT4093" s="418" t="n"/>
    </row>
    <row r="4094">
      <c r="A4094" s="417" t="n">
        <v>4085</v>
      </c>
      <c r="B4094" s="418" t="inlineStr"/>
      <c r="C4094" s="418" t="inlineStr">
        <is>
          <t>ប្យួរ៉ូ វេរីតាស (ខេមបូឌា) លីមីធីត</t>
        </is>
      </c>
      <c r="D4094" s="418" t="inlineStr">
        <is>
          <t>L001-107024462</t>
        </is>
      </c>
      <c r="E4094" s="418" t="inlineStr">
        <is>
          <t>59009158</t>
        </is>
      </c>
      <c r="F4094" s="419" t="n">
        <v>43933</v>
      </c>
      <c r="G4094" s="420" t="n">
        <v>60750</v>
      </c>
      <c r="H4094" s="418" t="n"/>
      <c r="I4094" s="455" t="n">
        <v>60750</v>
      </c>
      <c r="J4094" s="418">
        <f>IF(L4094&lt;&gt;"",L4094,K4094)</f>
        <v/>
      </c>
      <c r="K4094" s="418">
        <f>IF(AND(T4094=TRUE, U4094=TRUE, V4094=TRUE), IF(W4094&lt;-0.05, "អនុញ្ញាត (អ្នកផ្គត់ផ្គង់ប្រកាសខ្វះ)", "បានប្រកាស (អនុញ្ញាត)"), IF(AND(T4094=FALSE, U4094=FALSE, V4094=FALSE), "ព្យួរទុក (មិនមានទិន្នន័យ)", "ប្រកាសខុស (ព្យួរទុក)"))</f>
        <v/>
      </c>
      <c r="L4094" s="418" t="inlineStr"/>
      <c r="M4094" s="418" t="inlineStr"/>
      <c r="N4094" s="455" t="n"/>
      <c r="O4094" s="455">
        <f>IF(W4094&lt;0,AI4094,I4094)</f>
        <v/>
      </c>
      <c r="P4094" s="455">
        <f>I4094-O4094</f>
        <v/>
      </c>
      <c r="Q4094" s="418" t="n"/>
      <c r="R4094" s="418" t="inlineStr">
        <is>
          <t>59009158</t>
        </is>
      </c>
      <c r="S4094" s="418" t="inlineStr"/>
      <c r="T4094" s="418">
        <f>R4094=S4094</f>
        <v/>
      </c>
      <c r="U4094" s="418">
        <f>AND(MONTH(F4094)=MONTH(Y4094), YEAR(F4094)=YEAR(Y4094))</f>
        <v/>
      </c>
      <c r="V4094" s="418">
        <f>AND(AC4094&lt;&gt;"", 'Company information'!D$4&lt;&gt;"", RIGHT(SUBSTITUTE(AC4094,"-",""),9)=RIGHT(SUBSTITUTE('Company information'!D$4,"-",""),9))</f>
        <v/>
      </c>
      <c r="W4094" s="418">
        <f>AI4094-I4094</f>
        <v/>
      </c>
      <c r="X4094" s="455" t="n"/>
      <c r="Y4094" s="417" t="n"/>
      <c r="Z4094" s="418" t="n"/>
      <c r="AA4094" s="418" t="n"/>
      <c r="AB4094" s="418" t="n"/>
      <c r="AC4094" s="418" t="n"/>
      <c r="AD4094" s="418" t="n"/>
      <c r="AE4094" s="455" t="n"/>
      <c r="AF4094" s="455" t="n"/>
      <c r="AG4094" s="455" t="n"/>
      <c r="AH4094" s="455" t="n"/>
      <c r="AI4094" s="455" t="n"/>
      <c r="AJ4094" s="455" t="n"/>
      <c r="AK4094" s="455" t="n"/>
      <c r="AL4094" s="455" t="n"/>
      <c r="AM4094" s="455" t="n"/>
      <c r="AN4094" s="455" t="n"/>
      <c r="AO4094" s="455" t="n"/>
      <c r="AP4094" s="455" t="n"/>
      <c r="AQ4094" s="455" t="n"/>
      <c r="AR4094" s="418" t="n"/>
      <c r="AS4094" s="418" t="n"/>
      <c r="AT4094" s="418" t="n"/>
    </row>
    <row r="4095">
      <c r="A4095" s="417" t="n">
        <v>4086</v>
      </c>
      <c r="B4095" s="418" t="inlineStr"/>
      <c r="C4095" s="418" t="inlineStr">
        <is>
          <t>អ៊ែរ៉ូ ស៊ីបភីង អេជេនស៊ី</t>
        </is>
      </c>
      <c r="D4095" s="418" t="inlineStr">
        <is>
          <t>K004-901635903</t>
        </is>
      </c>
      <c r="E4095" s="418" t="inlineStr">
        <is>
          <t>IKPSA2020532344</t>
        </is>
      </c>
      <c r="F4095" s="419" t="n">
        <v>44116</v>
      </c>
      <c r="G4095" s="420" t="n">
        <v>263380</v>
      </c>
      <c r="H4095" s="418" t="n"/>
      <c r="I4095" s="455" t="n">
        <v>263380</v>
      </c>
      <c r="J4095" s="418">
        <f>IF(L4095&lt;&gt;"",L4095,K4095)</f>
        <v/>
      </c>
      <c r="K4095" s="418">
        <f>IF(AND(T4095=TRUE, U4095=TRUE, V4095=TRUE), IF(W4095&lt;-0.05, "អនុញ្ញាត (អ្នកផ្គត់ផ្គង់ប្រកាសខ្វះ)", "បានប្រកាស (អនុញ្ញាត)"), IF(AND(T4095=FALSE, U4095=FALSE, V4095=FALSE), "ព្យួរទុក (មិនមានទិន្នន័យ)", "ប្រកាសខុស (ព្យួរទុក)"))</f>
        <v/>
      </c>
      <c r="L4095" s="418" t="inlineStr"/>
      <c r="M4095" s="418" t="inlineStr"/>
      <c r="N4095" s="455" t="n"/>
      <c r="O4095" s="455">
        <f>IF(W4095&lt;0,AI4095,I4095)</f>
        <v/>
      </c>
      <c r="P4095" s="455">
        <f>I4095-O4095</f>
        <v/>
      </c>
      <c r="Q4095" s="418" t="n"/>
      <c r="R4095" s="418" t="inlineStr">
        <is>
          <t>IKPSA2020532344</t>
        </is>
      </c>
      <c r="S4095" s="418" t="inlineStr"/>
      <c r="T4095" s="418">
        <f>R4095=S4095</f>
        <v/>
      </c>
      <c r="U4095" s="418">
        <f>AND(MONTH(F4095)=MONTH(Y4095), YEAR(F4095)=YEAR(Y4095))</f>
        <v/>
      </c>
      <c r="V4095" s="418">
        <f>AND(AC4095&lt;&gt;"", 'Company information'!D$4&lt;&gt;"", RIGHT(SUBSTITUTE(AC4095,"-",""),9)=RIGHT(SUBSTITUTE('Company information'!D$4,"-",""),9))</f>
        <v/>
      </c>
      <c r="W4095" s="418">
        <f>AI4095-I4095</f>
        <v/>
      </c>
      <c r="X4095" s="455" t="n"/>
      <c r="Y4095" s="417" t="n"/>
      <c r="Z4095" s="418" t="n"/>
      <c r="AA4095" s="418" t="n"/>
      <c r="AB4095" s="418" t="n"/>
      <c r="AC4095" s="418" t="n"/>
      <c r="AD4095" s="418" t="n"/>
      <c r="AE4095" s="455" t="n"/>
      <c r="AF4095" s="455" t="n"/>
      <c r="AG4095" s="455" t="n"/>
      <c r="AH4095" s="455" t="n"/>
      <c r="AI4095" s="455" t="n"/>
      <c r="AJ4095" s="455" t="n"/>
      <c r="AK4095" s="455" t="n"/>
      <c r="AL4095" s="455" t="n"/>
      <c r="AM4095" s="455" t="n"/>
      <c r="AN4095" s="455" t="n"/>
      <c r="AO4095" s="455" t="n"/>
      <c r="AP4095" s="455" t="n"/>
      <c r="AQ4095" s="455" t="n"/>
      <c r="AR4095" s="418" t="n"/>
      <c r="AS4095" s="418" t="n"/>
      <c r="AT4095" s="418" t="n"/>
    </row>
    <row r="4096">
      <c r="A4096" s="417" t="n">
        <v>4087</v>
      </c>
      <c r="B4096" s="418" t="inlineStr"/>
      <c r="C4096" s="418" t="inlineStr">
        <is>
          <t>អ៊ែរ៉ូ ស៊ីបភីង អេជេនស៊ី</t>
        </is>
      </c>
      <c r="D4096" s="418" t="inlineStr">
        <is>
          <t>K004-901635903</t>
        </is>
      </c>
      <c r="E4096" s="418" t="inlineStr">
        <is>
          <t>IKPSA2020532343</t>
        </is>
      </c>
      <c r="F4096" s="419" t="n">
        <v>44116</v>
      </c>
      <c r="G4096" s="420" t="n">
        <v>243120</v>
      </c>
      <c r="H4096" s="418" t="n"/>
      <c r="I4096" s="455" t="n">
        <v>243120</v>
      </c>
      <c r="J4096" s="418">
        <f>IF(L4096&lt;&gt;"",L4096,K4096)</f>
        <v/>
      </c>
      <c r="K4096" s="418">
        <f>IF(AND(T4096=TRUE, U4096=TRUE, V4096=TRUE), IF(W4096&lt;-0.05, "អនុញ្ញាត (អ្នកផ្គត់ផ្គង់ប្រកាសខ្វះ)", "បានប្រកាស (អនុញ្ញាត)"), IF(AND(T4096=FALSE, U4096=FALSE, V4096=FALSE), "ព្យួរទុក (មិនមានទិន្នន័យ)", "ប្រកាសខុស (ព្យួរទុក)"))</f>
        <v/>
      </c>
      <c r="L4096" s="418" t="inlineStr"/>
      <c r="M4096" s="418" t="inlineStr"/>
      <c r="N4096" s="455" t="n"/>
      <c r="O4096" s="455">
        <f>IF(W4096&lt;0,AI4096,I4096)</f>
        <v/>
      </c>
      <c r="P4096" s="455">
        <f>I4096-O4096</f>
        <v/>
      </c>
      <c r="Q4096" s="418" t="n"/>
      <c r="R4096" s="418" t="inlineStr">
        <is>
          <t>IKPSA2020532343</t>
        </is>
      </c>
      <c r="S4096" s="418" t="inlineStr"/>
      <c r="T4096" s="418">
        <f>R4096=S4096</f>
        <v/>
      </c>
      <c r="U4096" s="418">
        <f>AND(MONTH(F4096)=MONTH(Y4096), YEAR(F4096)=YEAR(Y4096))</f>
        <v/>
      </c>
      <c r="V4096" s="418">
        <f>AND(AC4096&lt;&gt;"", 'Company information'!D$4&lt;&gt;"", RIGHT(SUBSTITUTE(AC4096,"-",""),9)=RIGHT(SUBSTITUTE('Company information'!D$4,"-",""),9))</f>
        <v/>
      </c>
      <c r="W4096" s="418">
        <f>AI4096-I4096</f>
        <v/>
      </c>
      <c r="X4096" s="455" t="n"/>
      <c r="Y4096" s="417" t="n"/>
      <c r="Z4096" s="418" t="n"/>
      <c r="AA4096" s="418" t="n"/>
      <c r="AB4096" s="418" t="n"/>
      <c r="AC4096" s="418" t="n"/>
      <c r="AD4096" s="418" t="n"/>
      <c r="AE4096" s="455" t="n"/>
      <c r="AF4096" s="455" t="n"/>
      <c r="AG4096" s="455" t="n"/>
      <c r="AH4096" s="455" t="n"/>
      <c r="AI4096" s="455" t="n"/>
      <c r="AJ4096" s="455" t="n"/>
      <c r="AK4096" s="455" t="n"/>
      <c r="AL4096" s="455" t="n"/>
      <c r="AM4096" s="455" t="n"/>
      <c r="AN4096" s="455" t="n"/>
      <c r="AO4096" s="455" t="n"/>
      <c r="AP4096" s="455" t="n"/>
      <c r="AQ4096" s="455" t="n"/>
      <c r="AR4096" s="418" t="n"/>
      <c r="AS4096" s="418" t="n"/>
      <c r="AT4096" s="418" t="n"/>
    </row>
    <row r="4097">
      <c r="A4097" s="417" t="n">
        <v>4088</v>
      </c>
      <c r="B4097" s="418" t="inlineStr"/>
      <c r="C4097" s="418" t="inlineStr">
        <is>
          <t>អ៊ែរ៉ូ ស៊ីបភីង អេជេនស៊ី</t>
        </is>
      </c>
      <c r="D4097" s="418" t="inlineStr">
        <is>
          <t>K004-901635903</t>
        </is>
      </c>
      <c r="E4097" s="418" t="inlineStr">
        <is>
          <t>IKPSA2020532342</t>
        </is>
      </c>
      <c r="F4097" s="419" t="n">
        <v>44116</v>
      </c>
      <c r="G4097" s="420" t="n">
        <v>5525</v>
      </c>
      <c r="H4097" s="418" t="n"/>
      <c r="I4097" s="455" t="n">
        <v>5525</v>
      </c>
      <c r="J4097" s="418">
        <f>IF(L4097&lt;&gt;"",L4097,K4097)</f>
        <v/>
      </c>
      <c r="K4097" s="418">
        <f>IF(AND(T4097=TRUE, U4097=TRUE, V4097=TRUE), IF(W4097&lt;-0.05, "អនុញ្ញាត (អ្នកផ្គត់ផ្គង់ប្រកាសខ្វះ)", "បានប្រកាស (អនុញ្ញាត)"), IF(AND(T4097=FALSE, U4097=FALSE, V4097=FALSE), "ព្យួរទុក (មិនមានទិន្នន័យ)", "ប្រកាសខុស (ព្យួរទុក)"))</f>
        <v/>
      </c>
      <c r="L4097" s="418" t="inlineStr"/>
      <c r="M4097" s="418" t="inlineStr"/>
      <c r="N4097" s="455" t="n"/>
      <c r="O4097" s="455">
        <f>IF(W4097&lt;0,AI4097,I4097)</f>
        <v/>
      </c>
      <c r="P4097" s="455">
        <f>I4097-O4097</f>
        <v/>
      </c>
      <c r="Q4097" s="418" t="n"/>
      <c r="R4097" s="418" t="inlineStr">
        <is>
          <t>IKPSA2020532342</t>
        </is>
      </c>
      <c r="S4097" s="418" t="inlineStr"/>
      <c r="T4097" s="418">
        <f>R4097=S4097</f>
        <v/>
      </c>
      <c r="U4097" s="418">
        <f>AND(MONTH(F4097)=MONTH(Y4097), YEAR(F4097)=YEAR(Y4097))</f>
        <v/>
      </c>
      <c r="V4097" s="418">
        <f>AND(AC4097&lt;&gt;"", 'Company information'!D$4&lt;&gt;"", RIGHT(SUBSTITUTE(AC4097,"-",""),9)=RIGHT(SUBSTITUTE('Company information'!D$4,"-",""),9))</f>
        <v/>
      </c>
      <c r="W4097" s="418">
        <f>AI4097-I4097</f>
        <v/>
      </c>
      <c r="X4097" s="455" t="n"/>
      <c r="Y4097" s="417" t="n"/>
      <c r="Z4097" s="418" t="n"/>
      <c r="AA4097" s="418" t="n"/>
      <c r="AB4097" s="418" t="n"/>
      <c r="AC4097" s="418" t="n"/>
      <c r="AD4097" s="418" t="n"/>
      <c r="AE4097" s="455" t="n"/>
      <c r="AF4097" s="455" t="n"/>
      <c r="AG4097" s="455" t="n"/>
      <c r="AH4097" s="455" t="n"/>
      <c r="AI4097" s="455" t="n"/>
      <c r="AJ4097" s="455" t="n"/>
      <c r="AK4097" s="455" t="n"/>
      <c r="AL4097" s="455" t="n"/>
      <c r="AM4097" s="455" t="n"/>
      <c r="AN4097" s="455" t="n"/>
      <c r="AO4097" s="455" t="n"/>
      <c r="AP4097" s="455" t="n"/>
      <c r="AQ4097" s="455" t="n"/>
      <c r="AR4097" s="418" t="n"/>
      <c r="AS4097" s="418" t="n"/>
      <c r="AT4097" s="418" t="n"/>
    </row>
    <row r="4098">
      <c r="A4098" s="417" t="n">
        <v>4089</v>
      </c>
      <c r="B4098" s="418" t="inlineStr"/>
      <c r="C4098" s="418" t="inlineStr">
        <is>
          <t>អ៊ែរ៉ូ ស៊ីបភីង អេជេនស៊ី</t>
        </is>
      </c>
      <c r="D4098" s="418" t="inlineStr">
        <is>
          <t>K004-901635903</t>
        </is>
      </c>
      <c r="E4098" s="418" t="inlineStr">
        <is>
          <t>IKPSA2020533355</t>
        </is>
      </c>
      <c r="F4098" s="419" t="n">
        <v>44186</v>
      </c>
      <c r="G4098" s="420" t="n">
        <v>14684</v>
      </c>
      <c r="H4098" s="418" t="n"/>
      <c r="I4098" s="455" t="n">
        <v>14684</v>
      </c>
      <c r="J4098" s="418">
        <f>IF(L4098&lt;&gt;"",L4098,K4098)</f>
        <v/>
      </c>
      <c r="K4098" s="418">
        <f>IF(AND(T4098=TRUE, U4098=TRUE, V4098=TRUE), IF(W4098&lt;-0.05, "អនុញ្ញាត (អ្នកផ្គត់ផ្គង់ប្រកាសខ្វះ)", "បានប្រកាស (អនុញ្ញាត)"), IF(AND(T4098=FALSE, U4098=FALSE, V4098=FALSE), "ព្យួរទុក (មិនមានទិន្នន័យ)", "ប្រកាសខុស (ព្យួរទុក)"))</f>
        <v/>
      </c>
      <c r="L4098" s="418" t="inlineStr"/>
      <c r="M4098" s="418" t="inlineStr"/>
      <c r="N4098" s="455" t="n"/>
      <c r="O4098" s="455">
        <f>IF(W4098&lt;0,AI4098,I4098)</f>
        <v/>
      </c>
      <c r="P4098" s="455">
        <f>I4098-O4098</f>
        <v/>
      </c>
      <c r="Q4098" s="418" t="n"/>
      <c r="R4098" s="418" t="inlineStr">
        <is>
          <t>IKPSA2020533355</t>
        </is>
      </c>
      <c r="S4098" s="418" t="inlineStr"/>
      <c r="T4098" s="418">
        <f>R4098=S4098</f>
        <v/>
      </c>
      <c r="U4098" s="418">
        <f>AND(MONTH(F4098)=MONTH(Y4098), YEAR(F4098)=YEAR(Y4098))</f>
        <v/>
      </c>
      <c r="V4098" s="418">
        <f>AND(AC4098&lt;&gt;"", 'Company information'!D$4&lt;&gt;"", RIGHT(SUBSTITUTE(AC4098,"-",""),9)=RIGHT(SUBSTITUTE('Company information'!D$4,"-",""),9))</f>
        <v/>
      </c>
      <c r="W4098" s="418">
        <f>AI4098-I4098</f>
        <v/>
      </c>
      <c r="X4098" s="455" t="n"/>
      <c r="Y4098" s="417" t="n"/>
      <c r="Z4098" s="418" t="n"/>
      <c r="AA4098" s="418" t="n"/>
      <c r="AB4098" s="418" t="n"/>
      <c r="AC4098" s="418" t="n"/>
      <c r="AD4098" s="418" t="n"/>
      <c r="AE4098" s="455" t="n"/>
      <c r="AF4098" s="455" t="n"/>
      <c r="AG4098" s="455" t="n"/>
      <c r="AH4098" s="455" t="n"/>
      <c r="AI4098" s="455" t="n"/>
      <c r="AJ4098" s="455" t="n"/>
      <c r="AK4098" s="455" t="n"/>
      <c r="AL4098" s="455" t="n"/>
      <c r="AM4098" s="455" t="n"/>
      <c r="AN4098" s="455" t="n"/>
      <c r="AO4098" s="455" t="n"/>
      <c r="AP4098" s="455" t="n"/>
      <c r="AQ4098" s="455" t="n"/>
      <c r="AR4098" s="418" t="n"/>
      <c r="AS4098" s="418" t="n"/>
      <c r="AT4098" s="418" t="n"/>
    </row>
    <row r="4099">
      <c r="A4099" s="417" t="n">
        <v>4090</v>
      </c>
      <c r="B4099" s="418" t="inlineStr"/>
      <c r="C4099" s="418" t="inlineStr">
        <is>
          <t>56ប៊ី-លីង សឹបផ្លាយ ឆេន មេនេចម៉ិន ឯ.ក</t>
        </is>
      </c>
      <c r="D4099" s="418" t="inlineStr">
        <is>
          <t>K004-902004795</t>
        </is>
      </c>
      <c r="E4099" s="418" t="inlineStr">
        <is>
          <t>IN202012-0046</t>
        </is>
      </c>
      <c r="F4099" s="419" t="n">
        <v>44195</v>
      </c>
      <c r="G4099" s="420" t="n">
        <v>516864</v>
      </c>
      <c r="H4099" s="418" t="n"/>
      <c r="I4099" s="455" t="n">
        <v>516864</v>
      </c>
      <c r="J4099" s="418">
        <f>IF(L4099&lt;&gt;"",L4099,K4099)</f>
        <v/>
      </c>
      <c r="K4099" s="418">
        <f>IF(AND(T4099=TRUE, U4099=TRUE, V4099=TRUE), IF(W4099&lt;-0.05, "អនុញ្ញាត (អ្នកផ្គត់ផ្គង់ប្រកាសខ្វះ)", "បានប្រកាស (អនុញ្ញាត)"), IF(AND(T4099=FALSE, U4099=FALSE, V4099=FALSE), "ព្យួរទុក (មិនមានទិន្នន័យ)", "ប្រកាសខុស (ព្យួរទុក)"))</f>
        <v/>
      </c>
      <c r="L4099" s="418" t="inlineStr"/>
      <c r="M4099" s="418" t="inlineStr"/>
      <c r="N4099" s="455" t="n"/>
      <c r="O4099" s="455">
        <f>IF(W4099&lt;0,AI4099,I4099)</f>
        <v/>
      </c>
      <c r="P4099" s="455">
        <f>I4099-O4099</f>
        <v/>
      </c>
      <c r="Q4099" s="418" t="n"/>
      <c r="R4099" s="418" t="inlineStr">
        <is>
          <t>IN202012-0046</t>
        </is>
      </c>
      <c r="S4099" s="418" t="inlineStr"/>
      <c r="T4099" s="418">
        <f>R4099=S4099</f>
        <v/>
      </c>
      <c r="U4099" s="418">
        <f>AND(MONTH(F4099)=MONTH(Y4099), YEAR(F4099)=YEAR(Y4099))</f>
        <v/>
      </c>
      <c r="V4099" s="418">
        <f>AND(AC4099&lt;&gt;"", 'Company information'!D$4&lt;&gt;"", RIGHT(SUBSTITUTE(AC4099,"-",""),9)=RIGHT(SUBSTITUTE('Company information'!D$4,"-",""),9))</f>
        <v/>
      </c>
      <c r="W4099" s="418">
        <f>AI4099-I4099</f>
        <v/>
      </c>
      <c r="X4099" s="455" t="n"/>
      <c r="Y4099" s="417" t="n"/>
      <c r="Z4099" s="418" t="n"/>
      <c r="AA4099" s="418" t="n"/>
      <c r="AB4099" s="418" t="n"/>
      <c r="AC4099" s="418" t="n"/>
      <c r="AD4099" s="418" t="n"/>
      <c r="AE4099" s="455" t="n"/>
      <c r="AF4099" s="455" t="n"/>
      <c r="AG4099" s="455" t="n"/>
      <c r="AH4099" s="455" t="n"/>
      <c r="AI4099" s="455" t="n"/>
      <c r="AJ4099" s="455" t="n"/>
      <c r="AK4099" s="455" t="n"/>
      <c r="AL4099" s="455" t="n"/>
      <c r="AM4099" s="455" t="n"/>
      <c r="AN4099" s="455" t="n"/>
      <c r="AO4099" s="455" t="n"/>
      <c r="AP4099" s="455" t="n"/>
      <c r="AQ4099" s="455" t="n"/>
      <c r="AR4099" s="418" t="n"/>
      <c r="AS4099" s="418" t="n"/>
      <c r="AT4099" s="418" t="n"/>
    </row>
    <row r="4100">
      <c r="A4100" s="417" t="n">
        <v>4091</v>
      </c>
      <c r="B4100" s="418" t="inlineStr"/>
      <c r="C4100" s="418" t="inlineStr">
        <is>
          <t>56ប៊ី-លីង សឹបផ្លាយ ឆេន មេនេចម៉ិន ឯ.ក</t>
        </is>
      </c>
      <c r="D4100" s="418" t="inlineStr">
        <is>
          <t>K004-902004795</t>
        </is>
      </c>
      <c r="E4100" s="418" t="inlineStr">
        <is>
          <t>IN202012-0045</t>
        </is>
      </c>
      <c r="F4100" s="419" t="n">
        <v>44195</v>
      </c>
      <c r="G4100" s="420" t="n">
        <v>268527</v>
      </c>
      <c r="H4100" s="418" t="n"/>
      <c r="I4100" s="455" t="n">
        <v>268527</v>
      </c>
      <c r="J4100" s="418">
        <f>IF(L4100&lt;&gt;"",L4100,K4100)</f>
        <v/>
      </c>
      <c r="K4100" s="418">
        <f>IF(AND(T4100=TRUE, U4100=TRUE, V4100=TRUE), IF(W4100&lt;-0.05, "អនុញ្ញាត (អ្នកផ្គត់ផ្គង់ប្រកាសខ្វះ)", "បានប្រកាស (អនុញ្ញាត)"), IF(AND(T4100=FALSE, U4100=FALSE, V4100=FALSE), "ព្យួរទុក (មិនមានទិន្នន័យ)", "ប្រកាសខុស (ព្យួរទុក)"))</f>
        <v/>
      </c>
      <c r="L4100" s="418" t="inlineStr"/>
      <c r="M4100" s="418" t="inlineStr"/>
      <c r="N4100" s="455" t="n"/>
      <c r="O4100" s="455">
        <f>IF(W4100&lt;0,AI4100,I4100)</f>
        <v/>
      </c>
      <c r="P4100" s="455">
        <f>I4100-O4100</f>
        <v/>
      </c>
      <c r="Q4100" s="418" t="n"/>
      <c r="R4100" s="418" t="inlineStr">
        <is>
          <t>IN202012-0045</t>
        </is>
      </c>
      <c r="S4100" s="418" t="inlineStr"/>
      <c r="T4100" s="418">
        <f>R4100=S4100</f>
        <v/>
      </c>
      <c r="U4100" s="418">
        <f>AND(MONTH(F4100)=MONTH(Y4100), YEAR(F4100)=YEAR(Y4100))</f>
        <v/>
      </c>
      <c r="V4100" s="418">
        <f>AND(AC4100&lt;&gt;"", 'Company information'!D$4&lt;&gt;"", RIGHT(SUBSTITUTE(AC4100,"-",""),9)=RIGHT(SUBSTITUTE('Company information'!D$4,"-",""),9))</f>
        <v/>
      </c>
      <c r="W4100" s="418">
        <f>AI4100-I4100</f>
        <v/>
      </c>
      <c r="X4100" s="455" t="n"/>
      <c r="Y4100" s="417" t="n"/>
      <c r="Z4100" s="418" t="n"/>
      <c r="AA4100" s="418" t="n"/>
      <c r="AB4100" s="418" t="n"/>
      <c r="AC4100" s="418" t="n"/>
      <c r="AD4100" s="418" t="n"/>
      <c r="AE4100" s="455" t="n"/>
      <c r="AF4100" s="455" t="n"/>
      <c r="AG4100" s="455" t="n"/>
      <c r="AH4100" s="455" t="n"/>
      <c r="AI4100" s="455" t="n"/>
      <c r="AJ4100" s="455" t="n"/>
      <c r="AK4100" s="455" t="n"/>
      <c r="AL4100" s="455" t="n"/>
      <c r="AM4100" s="455" t="n"/>
      <c r="AN4100" s="455" t="n"/>
      <c r="AO4100" s="455" t="n"/>
      <c r="AP4100" s="455" t="n"/>
      <c r="AQ4100" s="455" t="n"/>
      <c r="AR4100" s="418" t="n"/>
      <c r="AS4100" s="418" t="n"/>
      <c r="AT4100" s="418" t="n"/>
    </row>
    <row r="4101">
      <c r="A4101" s="417" t="n">
        <v>4092</v>
      </c>
      <c r="B4101" s="418" t="inlineStr"/>
      <c r="C4101" s="418" t="inlineStr">
        <is>
          <t>56ប៊ី-លីង សឹបផ្លាយ ឆេន មេនេចម៉ិន ឯ.ក</t>
        </is>
      </c>
      <c r="D4101" s="418" t="inlineStr">
        <is>
          <t>K004-902004795</t>
        </is>
      </c>
      <c r="E4101" s="418" t="inlineStr">
        <is>
          <t>IN202012-0044</t>
        </is>
      </c>
      <c r="F4101" s="419" t="n">
        <v>44195</v>
      </c>
      <c r="G4101" s="420" t="n">
        <v>353325</v>
      </c>
      <c r="H4101" s="418" t="n"/>
      <c r="I4101" s="455" t="n">
        <v>353325</v>
      </c>
      <c r="J4101" s="418">
        <f>IF(L4101&lt;&gt;"",L4101,K4101)</f>
        <v/>
      </c>
      <c r="K4101" s="418">
        <f>IF(AND(T4101=TRUE, U4101=TRUE, V4101=TRUE), IF(W4101&lt;-0.05, "អនុញ្ញាត (អ្នកផ្គត់ផ្គង់ប្រកាសខ្វះ)", "បានប្រកាស (អនុញ្ញាត)"), IF(AND(T4101=FALSE, U4101=FALSE, V4101=FALSE), "ព្យួរទុក (មិនមានទិន្នន័យ)", "ប្រកាសខុស (ព្យួរទុក)"))</f>
        <v/>
      </c>
      <c r="L4101" s="418" t="inlineStr"/>
      <c r="M4101" s="418" t="inlineStr"/>
      <c r="N4101" s="455" t="n"/>
      <c r="O4101" s="455">
        <f>IF(W4101&lt;0,AI4101,I4101)</f>
        <v/>
      </c>
      <c r="P4101" s="455">
        <f>I4101-O4101</f>
        <v/>
      </c>
      <c r="Q4101" s="418" t="n"/>
      <c r="R4101" s="418" t="inlineStr">
        <is>
          <t>IN202012-0044</t>
        </is>
      </c>
      <c r="S4101" s="418" t="inlineStr"/>
      <c r="T4101" s="418">
        <f>R4101=S4101</f>
        <v/>
      </c>
      <c r="U4101" s="418">
        <f>AND(MONTH(F4101)=MONTH(Y4101), YEAR(F4101)=YEAR(Y4101))</f>
        <v/>
      </c>
      <c r="V4101" s="418">
        <f>AND(AC4101&lt;&gt;"", 'Company information'!D$4&lt;&gt;"", RIGHT(SUBSTITUTE(AC4101,"-",""),9)=RIGHT(SUBSTITUTE('Company information'!D$4,"-",""),9))</f>
        <v/>
      </c>
      <c r="W4101" s="418">
        <f>AI4101-I4101</f>
        <v/>
      </c>
      <c r="X4101" s="455" t="n"/>
      <c r="Y4101" s="417" t="n"/>
      <c r="Z4101" s="418" t="n"/>
      <c r="AA4101" s="418" t="n"/>
      <c r="AB4101" s="418" t="n"/>
      <c r="AC4101" s="418" t="n"/>
      <c r="AD4101" s="418" t="n"/>
      <c r="AE4101" s="455" t="n"/>
      <c r="AF4101" s="455" t="n"/>
      <c r="AG4101" s="455" t="n"/>
      <c r="AH4101" s="455" t="n"/>
      <c r="AI4101" s="455" t="n"/>
      <c r="AJ4101" s="455" t="n"/>
      <c r="AK4101" s="455" t="n"/>
      <c r="AL4101" s="455" t="n"/>
      <c r="AM4101" s="455" t="n"/>
      <c r="AN4101" s="455" t="n"/>
      <c r="AO4101" s="455" t="n"/>
      <c r="AP4101" s="455" t="n"/>
      <c r="AQ4101" s="455" t="n"/>
      <c r="AR4101" s="418" t="n"/>
      <c r="AS4101" s="418" t="n"/>
      <c r="AT4101" s="418" t="n"/>
    </row>
    <row r="4102">
      <c r="A4102" s="417" t="n">
        <v>4093</v>
      </c>
      <c r="B4102" s="418" t="inlineStr"/>
      <c r="C4102" s="418" t="inlineStr">
        <is>
          <t>56ប៊ី-លីង សឹបផ្លាយ ឆេន មេនេចម៉ិន ឯ.ក</t>
        </is>
      </c>
      <c r="D4102" s="418" t="inlineStr">
        <is>
          <t>K004-902004795</t>
        </is>
      </c>
      <c r="E4102" s="418" t="inlineStr">
        <is>
          <t>IN202012-0043</t>
        </is>
      </c>
      <c r="F4102" s="419" t="n">
        <v>44195</v>
      </c>
      <c r="G4102" s="420" t="n">
        <v>1116507</v>
      </c>
      <c r="H4102" s="418" t="n"/>
      <c r="I4102" s="455" t="n">
        <v>1116507</v>
      </c>
      <c r="J4102" s="418">
        <f>IF(L4102&lt;&gt;"",L4102,K4102)</f>
        <v/>
      </c>
      <c r="K4102" s="418">
        <f>IF(AND(T4102=TRUE, U4102=TRUE, V4102=TRUE), IF(W4102&lt;-0.05, "អនុញ្ញាត (អ្នកផ្គត់ផ្គង់ប្រកាសខ្វះ)", "បានប្រកាស (អនុញ្ញាត)"), IF(AND(T4102=FALSE, U4102=FALSE, V4102=FALSE), "ព្យួរទុក (មិនមានទិន្នន័យ)", "ប្រកាសខុស (ព្យួរទុក)"))</f>
        <v/>
      </c>
      <c r="L4102" s="418" t="inlineStr"/>
      <c r="M4102" s="418" t="inlineStr"/>
      <c r="N4102" s="455" t="n"/>
      <c r="O4102" s="455">
        <f>IF(W4102&lt;0,AI4102,I4102)</f>
        <v/>
      </c>
      <c r="P4102" s="455">
        <f>I4102-O4102</f>
        <v/>
      </c>
      <c r="Q4102" s="418" t="n"/>
      <c r="R4102" s="418" t="inlineStr">
        <is>
          <t>IN202012-0043</t>
        </is>
      </c>
      <c r="S4102" s="418" t="inlineStr"/>
      <c r="T4102" s="418">
        <f>R4102=S4102</f>
        <v/>
      </c>
      <c r="U4102" s="418">
        <f>AND(MONTH(F4102)=MONTH(Y4102), YEAR(F4102)=YEAR(Y4102))</f>
        <v/>
      </c>
      <c r="V4102" s="418">
        <f>AND(AC4102&lt;&gt;"", 'Company information'!D$4&lt;&gt;"", RIGHT(SUBSTITUTE(AC4102,"-",""),9)=RIGHT(SUBSTITUTE('Company information'!D$4,"-",""),9))</f>
        <v/>
      </c>
      <c r="W4102" s="418">
        <f>AI4102-I4102</f>
        <v/>
      </c>
      <c r="X4102" s="455" t="n"/>
      <c r="Y4102" s="417" t="n"/>
      <c r="Z4102" s="418" t="n"/>
      <c r="AA4102" s="418" t="n"/>
      <c r="AB4102" s="418" t="n"/>
      <c r="AC4102" s="418" t="n"/>
      <c r="AD4102" s="418" t="n"/>
      <c r="AE4102" s="455" t="n"/>
      <c r="AF4102" s="455" t="n"/>
      <c r="AG4102" s="455" t="n"/>
      <c r="AH4102" s="455" t="n"/>
      <c r="AI4102" s="455" t="n"/>
      <c r="AJ4102" s="455" t="n"/>
      <c r="AK4102" s="455" t="n"/>
      <c r="AL4102" s="455" t="n"/>
      <c r="AM4102" s="455" t="n"/>
      <c r="AN4102" s="455" t="n"/>
      <c r="AO4102" s="455" t="n"/>
      <c r="AP4102" s="455" t="n"/>
      <c r="AQ4102" s="455" t="n"/>
      <c r="AR4102" s="418" t="n"/>
      <c r="AS4102" s="418" t="n"/>
      <c r="AT4102" s="418" t="n"/>
    </row>
    <row r="4103">
      <c r="A4103" s="417" t="n">
        <v>4094</v>
      </c>
      <c r="B4103" s="418" t="inlineStr"/>
      <c r="C4103" s="418" t="inlineStr">
        <is>
          <t>56ប៊ី-លីង សឹបផ្លាយ ឆេន មេនេចម៉ិន ឯ.ក</t>
        </is>
      </c>
      <c r="D4103" s="418" t="inlineStr">
        <is>
          <t>K004-902004795</t>
        </is>
      </c>
      <c r="E4103" s="418" t="inlineStr">
        <is>
          <t>IN202012-0042</t>
        </is>
      </c>
      <c r="F4103" s="419" t="n">
        <v>44195</v>
      </c>
      <c r="G4103" s="420" t="n">
        <v>516864</v>
      </c>
      <c r="H4103" s="418" t="n"/>
      <c r="I4103" s="455" t="n">
        <v>516864</v>
      </c>
      <c r="J4103" s="418">
        <f>IF(L4103&lt;&gt;"",L4103,K4103)</f>
        <v/>
      </c>
      <c r="K4103" s="418">
        <f>IF(AND(T4103=TRUE, U4103=TRUE, V4103=TRUE), IF(W4103&lt;-0.05, "អនុញ្ញាត (អ្នកផ្គត់ផ្គង់ប្រកាសខ្វះ)", "បានប្រកាស (អនុញ្ញាត)"), IF(AND(T4103=FALSE, U4103=FALSE, V4103=FALSE), "ព្យួរទុក (មិនមានទិន្នន័យ)", "ប្រកាសខុស (ព្យួរទុក)"))</f>
        <v/>
      </c>
      <c r="L4103" s="418" t="inlineStr"/>
      <c r="M4103" s="418" t="inlineStr"/>
      <c r="N4103" s="455" t="n"/>
      <c r="O4103" s="455">
        <f>IF(W4103&lt;0,AI4103,I4103)</f>
        <v/>
      </c>
      <c r="P4103" s="455">
        <f>I4103-O4103</f>
        <v/>
      </c>
      <c r="Q4103" s="418" t="n"/>
      <c r="R4103" s="418" t="inlineStr">
        <is>
          <t>IN202012-0042</t>
        </is>
      </c>
      <c r="S4103" s="418" t="inlineStr"/>
      <c r="T4103" s="418">
        <f>R4103=S4103</f>
        <v/>
      </c>
      <c r="U4103" s="418">
        <f>AND(MONTH(F4103)=MONTH(Y4103), YEAR(F4103)=YEAR(Y4103))</f>
        <v/>
      </c>
      <c r="V4103" s="418">
        <f>AND(AC4103&lt;&gt;"", 'Company information'!D$4&lt;&gt;"", RIGHT(SUBSTITUTE(AC4103,"-",""),9)=RIGHT(SUBSTITUTE('Company information'!D$4,"-",""),9))</f>
        <v/>
      </c>
      <c r="W4103" s="418">
        <f>AI4103-I4103</f>
        <v/>
      </c>
      <c r="X4103" s="455" t="n"/>
      <c r="Y4103" s="417" t="n"/>
      <c r="Z4103" s="418" t="n"/>
      <c r="AA4103" s="418" t="n"/>
      <c r="AB4103" s="418" t="n"/>
      <c r="AC4103" s="418" t="n"/>
      <c r="AD4103" s="418" t="n"/>
      <c r="AE4103" s="455" t="n"/>
      <c r="AF4103" s="455" t="n"/>
      <c r="AG4103" s="455" t="n"/>
      <c r="AH4103" s="455" t="n"/>
      <c r="AI4103" s="455" t="n"/>
      <c r="AJ4103" s="455" t="n"/>
      <c r="AK4103" s="455" t="n"/>
      <c r="AL4103" s="455" t="n"/>
      <c r="AM4103" s="455" t="n"/>
      <c r="AN4103" s="455" t="n"/>
      <c r="AO4103" s="455" t="n"/>
      <c r="AP4103" s="455" t="n"/>
      <c r="AQ4103" s="455" t="n"/>
      <c r="AR4103" s="418" t="n"/>
      <c r="AS4103" s="418" t="n"/>
      <c r="AT4103" s="418" t="n"/>
    </row>
    <row r="4104">
      <c r="A4104" s="417" t="n">
        <v>4095</v>
      </c>
      <c r="B4104" s="418" t="inlineStr"/>
      <c r="C4104" s="418" t="inlineStr">
        <is>
          <t>56ប៊ី-លីង សឹបផ្លាយ ឆេន មេនេចម៉ិន ឯ.ក</t>
        </is>
      </c>
      <c r="D4104" s="418" t="inlineStr">
        <is>
          <t>K004-902004795</t>
        </is>
      </c>
      <c r="E4104" s="418" t="inlineStr">
        <is>
          <t>IN202012-0041</t>
        </is>
      </c>
      <c r="F4104" s="419" t="n">
        <v>44195</v>
      </c>
      <c r="G4104" s="420" t="n">
        <v>484560</v>
      </c>
      <c r="H4104" s="418" t="n"/>
      <c r="I4104" s="455" t="n">
        <v>484560</v>
      </c>
      <c r="J4104" s="418">
        <f>IF(L4104&lt;&gt;"",L4104,K4104)</f>
        <v/>
      </c>
      <c r="K4104" s="418">
        <f>IF(AND(T4104=TRUE, U4104=TRUE, V4104=TRUE), IF(W4104&lt;-0.05, "អនុញ្ញាត (អ្នកផ្គត់ផ្គង់ប្រកាសខ្វះ)", "បានប្រកាស (អនុញ្ញាត)"), IF(AND(T4104=FALSE, U4104=FALSE, V4104=FALSE), "ព្យួរទុក (មិនមានទិន្នន័យ)", "ប្រកាសខុស (ព្យួរទុក)"))</f>
        <v/>
      </c>
      <c r="L4104" s="418" t="inlineStr"/>
      <c r="M4104" s="418" t="inlineStr"/>
      <c r="N4104" s="455" t="n"/>
      <c r="O4104" s="455">
        <f>IF(W4104&lt;0,AI4104,I4104)</f>
        <v/>
      </c>
      <c r="P4104" s="455">
        <f>I4104-O4104</f>
        <v/>
      </c>
      <c r="Q4104" s="418" t="n"/>
      <c r="R4104" s="418" t="inlineStr">
        <is>
          <t>IN202012-0041</t>
        </is>
      </c>
      <c r="S4104" s="418" t="inlineStr"/>
      <c r="T4104" s="418">
        <f>R4104=S4104</f>
        <v/>
      </c>
      <c r="U4104" s="418">
        <f>AND(MONTH(F4104)=MONTH(Y4104), YEAR(F4104)=YEAR(Y4104))</f>
        <v/>
      </c>
      <c r="V4104" s="418">
        <f>AND(AC4104&lt;&gt;"", 'Company information'!D$4&lt;&gt;"", RIGHT(SUBSTITUTE(AC4104,"-",""),9)=RIGHT(SUBSTITUTE('Company information'!D$4,"-",""),9))</f>
        <v/>
      </c>
      <c r="W4104" s="418">
        <f>AI4104-I4104</f>
        <v/>
      </c>
      <c r="X4104" s="455" t="n"/>
      <c r="Y4104" s="417" t="n"/>
      <c r="Z4104" s="418" t="n"/>
      <c r="AA4104" s="418" t="n"/>
      <c r="AB4104" s="418" t="n"/>
      <c r="AC4104" s="418" t="n"/>
      <c r="AD4104" s="418" t="n"/>
      <c r="AE4104" s="455" t="n"/>
      <c r="AF4104" s="455" t="n"/>
      <c r="AG4104" s="455" t="n"/>
      <c r="AH4104" s="455" t="n"/>
      <c r="AI4104" s="455" t="n"/>
      <c r="AJ4104" s="455" t="n"/>
      <c r="AK4104" s="455" t="n"/>
      <c r="AL4104" s="455" t="n"/>
      <c r="AM4104" s="455" t="n"/>
      <c r="AN4104" s="455" t="n"/>
      <c r="AO4104" s="455" t="n"/>
      <c r="AP4104" s="455" t="n"/>
      <c r="AQ4104" s="455" t="n"/>
      <c r="AR4104" s="418" t="n"/>
      <c r="AS4104" s="418" t="n"/>
      <c r="AT4104" s="418" t="n"/>
    </row>
    <row r="4105">
      <c r="A4105" s="417" t="n">
        <v>4096</v>
      </c>
      <c r="B4105" s="418" t="inlineStr"/>
      <c r="C4105" s="418" t="inlineStr">
        <is>
          <t>56ប៊ី-លីង សឹបផ្លាយ ឆេន មេនេចម៉ិន ឯ.ក</t>
        </is>
      </c>
      <c r="D4105" s="418" t="inlineStr">
        <is>
          <t>K004-902004795</t>
        </is>
      </c>
      <c r="E4105" s="418" t="inlineStr">
        <is>
          <t>IN202012-0040</t>
        </is>
      </c>
      <c r="F4105" s="419" t="n">
        <v>44195</v>
      </c>
      <c r="G4105" s="420" t="n">
        <v>209976</v>
      </c>
      <c r="H4105" s="418" t="n"/>
      <c r="I4105" s="455" t="n">
        <v>209976</v>
      </c>
      <c r="J4105" s="418">
        <f>IF(L4105&lt;&gt;"",L4105,K4105)</f>
        <v/>
      </c>
      <c r="K4105" s="418">
        <f>IF(AND(T4105=TRUE, U4105=TRUE, V4105=TRUE), IF(W4105&lt;-0.05, "អនុញ្ញាត (អ្នកផ្គត់ផ្គង់ប្រកាសខ្វះ)", "បានប្រកាស (អនុញ្ញាត)"), IF(AND(T4105=FALSE, U4105=FALSE, V4105=FALSE), "ព្យួរទុក (មិនមានទិន្នន័យ)", "ប្រកាសខុស (ព្យួរទុក)"))</f>
        <v/>
      </c>
      <c r="L4105" s="418" t="inlineStr"/>
      <c r="M4105" s="418" t="inlineStr"/>
      <c r="N4105" s="455" t="n"/>
      <c r="O4105" s="455">
        <f>IF(W4105&lt;0,AI4105,I4105)</f>
        <v/>
      </c>
      <c r="P4105" s="455">
        <f>I4105-O4105</f>
        <v/>
      </c>
      <c r="Q4105" s="418" t="n"/>
      <c r="R4105" s="418" t="inlineStr">
        <is>
          <t>IN202012-0040</t>
        </is>
      </c>
      <c r="S4105" s="418" t="inlineStr"/>
      <c r="T4105" s="418">
        <f>R4105=S4105</f>
        <v/>
      </c>
      <c r="U4105" s="418">
        <f>AND(MONTH(F4105)=MONTH(Y4105), YEAR(F4105)=YEAR(Y4105))</f>
        <v/>
      </c>
      <c r="V4105" s="418">
        <f>AND(AC4105&lt;&gt;"", 'Company information'!D$4&lt;&gt;"", RIGHT(SUBSTITUTE(AC4105,"-",""),9)=RIGHT(SUBSTITUTE('Company information'!D$4,"-",""),9))</f>
        <v/>
      </c>
      <c r="W4105" s="418">
        <f>AI4105-I4105</f>
        <v/>
      </c>
      <c r="X4105" s="455" t="n"/>
      <c r="Y4105" s="417" t="n"/>
      <c r="Z4105" s="418" t="n"/>
      <c r="AA4105" s="418" t="n"/>
      <c r="AB4105" s="418" t="n"/>
      <c r="AC4105" s="418" t="n"/>
      <c r="AD4105" s="418" t="n"/>
      <c r="AE4105" s="455" t="n"/>
      <c r="AF4105" s="455" t="n"/>
      <c r="AG4105" s="455" t="n"/>
      <c r="AH4105" s="455" t="n"/>
      <c r="AI4105" s="455" t="n"/>
      <c r="AJ4105" s="455" t="n"/>
      <c r="AK4105" s="455" t="n"/>
      <c r="AL4105" s="455" t="n"/>
      <c r="AM4105" s="455" t="n"/>
      <c r="AN4105" s="455" t="n"/>
      <c r="AO4105" s="455" t="n"/>
      <c r="AP4105" s="455" t="n"/>
      <c r="AQ4105" s="455" t="n"/>
      <c r="AR4105" s="418" t="n"/>
      <c r="AS4105" s="418" t="n"/>
      <c r="AT4105" s="418" t="n"/>
    </row>
    <row r="4106">
      <c r="A4106" s="417" t="n">
        <v>4097</v>
      </c>
      <c r="B4106" s="418" t="inlineStr"/>
      <c r="C4106" s="418" t="inlineStr">
        <is>
          <t>56ប៊ី-លីង សឹបផ្លាយ ឆេន មេនេចម៉ិន ឯ.ក</t>
        </is>
      </c>
      <c r="D4106" s="418" t="inlineStr">
        <is>
          <t>K004-902004795</t>
        </is>
      </c>
      <c r="E4106" s="418" t="inlineStr">
        <is>
          <t>IN202012-0039</t>
        </is>
      </c>
      <c r="F4106" s="419" t="n">
        <v>44195</v>
      </c>
      <c r="G4106" s="420" t="n">
        <v>268527</v>
      </c>
      <c r="H4106" s="418" t="n"/>
      <c r="I4106" s="455" t="n">
        <v>268527</v>
      </c>
      <c r="J4106" s="418">
        <f>IF(L4106&lt;&gt;"",L4106,K4106)</f>
        <v/>
      </c>
      <c r="K4106" s="418">
        <f>IF(AND(T4106=TRUE, U4106=TRUE, V4106=TRUE), IF(W4106&lt;-0.05, "អនុញ្ញាត (អ្នកផ្គត់ផ្គង់ប្រកាសខ្វះ)", "បានប្រកាស (អនុញ្ញាត)"), IF(AND(T4106=FALSE, U4106=FALSE, V4106=FALSE), "ព្យួរទុក (មិនមានទិន្នន័យ)", "ប្រកាសខុស (ព្យួរទុក)"))</f>
        <v/>
      </c>
      <c r="L4106" s="418" t="inlineStr"/>
      <c r="M4106" s="418" t="inlineStr"/>
      <c r="N4106" s="455" t="n"/>
      <c r="O4106" s="455">
        <f>IF(W4106&lt;0,AI4106,I4106)</f>
        <v/>
      </c>
      <c r="P4106" s="455">
        <f>I4106-O4106</f>
        <v/>
      </c>
      <c r="Q4106" s="418" t="n"/>
      <c r="R4106" s="418" t="inlineStr">
        <is>
          <t>IN202012-0039</t>
        </is>
      </c>
      <c r="S4106" s="418" t="inlineStr"/>
      <c r="T4106" s="418">
        <f>R4106=S4106</f>
        <v/>
      </c>
      <c r="U4106" s="418">
        <f>AND(MONTH(F4106)=MONTH(Y4106), YEAR(F4106)=YEAR(Y4106))</f>
        <v/>
      </c>
      <c r="V4106" s="418">
        <f>AND(AC4106&lt;&gt;"", 'Company information'!D$4&lt;&gt;"", RIGHT(SUBSTITUTE(AC4106,"-",""),9)=RIGHT(SUBSTITUTE('Company information'!D$4,"-",""),9))</f>
        <v/>
      </c>
      <c r="W4106" s="418">
        <f>AI4106-I4106</f>
        <v/>
      </c>
      <c r="X4106" s="455" t="n"/>
      <c r="Y4106" s="417" t="n"/>
      <c r="Z4106" s="418" t="n"/>
      <c r="AA4106" s="418" t="n"/>
      <c r="AB4106" s="418" t="n"/>
      <c r="AC4106" s="418" t="n"/>
      <c r="AD4106" s="418" t="n"/>
      <c r="AE4106" s="455" t="n"/>
      <c r="AF4106" s="455" t="n"/>
      <c r="AG4106" s="455" t="n"/>
      <c r="AH4106" s="455" t="n"/>
      <c r="AI4106" s="455" t="n"/>
      <c r="AJ4106" s="455" t="n"/>
      <c r="AK4106" s="455" t="n"/>
      <c r="AL4106" s="455" t="n"/>
      <c r="AM4106" s="455" t="n"/>
      <c r="AN4106" s="455" t="n"/>
      <c r="AO4106" s="455" t="n"/>
      <c r="AP4106" s="455" t="n"/>
      <c r="AQ4106" s="455" t="n"/>
      <c r="AR4106" s="418" t="n"/>
      <c r="AS4106" s="418" t="n"/>
      <c r="AT4106" s="418" t="n"/>
    </row>
    <row r="4107">
      <c r="A4107" s="417" t="n">
        <v>4098</v>
      </c>
      <c r="B4107" s="418" t="inlineStr"/>
      <c r="C4107" s="418" t="inlineStr">
        <is>
          <t>56ប៊ី-លីង សឹបផ្លាយ ឆេន មេនេចម៉ិន ឯ.ក</t>
        </is>
      </c>
      <c r="D4107" s="418" t="inlineStr">
        <is>
          <t>K004-902004795</t>
        </is>
      </c>
      <c r="E4107" s="418" t="inlineStr">
        <is>
          <t>IN202012-0038</t>
        </is>
      </c>
      <c r="F4107" s="419" t="n">
        <v>44195</v>
      </c>
      <c r="G4107" s="420" t="n">
        <v>268527</v>
      </c>
      <c r="H4107" s="418" t="n"/>
      <c r="I4107" s="455" t="n">
        <v>268527</v>
      </c>
      <c r="J4107" s="418">
        <f>IF(L4107&lt;&gt;"",L4107,K4107)</f>
        <v/>
      </c>
      <c r="K4107" s="418">
        <f>IF(AND(T4107=TRUE, U4107=TRUE, V4107=TRUE), IF(W4107&lt;-0.05, "អនុញ្ញាត (អ្នកផ្គត់ផ្គង់ប្រកាសខ្វះ)", "បានប្រកាស (អនុញ្ញាត)"), IF(AND(T4107=FALSE, U4107=FALSE, V4107=FALSE), "ព្យួរទុក (មិនមានទិន្នន័យ)", "ប្រកាសខុស (ព្យួរទុក)"))</f>
        <v/>
      </c>
      <c r="L4107" s="418" t="inlineStr"/>
      <c r="M4107" s="418" t="inlineStr"/>
      <c r="N4107" s="455" t="n"/>
      <c r="O4107" s="455">
        <f>IF(W4107&lt;0,AI4107,I4107)</f>
        <v/>
      </c>
      <c r="P4107" s="455">
        <f>I4107-O4107</f>
        <v/>
      </c>
      <c r="Q4107" s="418" t="n"/>
      <c r="R4107" s="418" t="inlineStr">
        <is>
          <t>IN202012-0038</t>
        </is>
      </c>
      <c r="S4107" s="418" t="inlineStr"/>
      <c r="T4107" s="418">
        <f>R4107=S4107</f>
        <v/>
      </c>
      <c r="U4107" s="418">
        <f>AND(MONTH(F4107)=MONTH(Y4107), YEAR(F4107)=YEAR(Y4107))</f>
        <v/>
      </c>
      <c r="V4107" s="418">
        <f>AND(AC4107&lt;&gt;"", 'Company information'!D$4&lt;&gt;"", RIGHT(SUBSTITUTE(AC4107,"-",""),9)=RIGHT(SUBSTITUTE('Company information'!D$4,"-",""),9))</f>
        <v/>
      </c>
      <c r="W4107" s="418">
        <f>AI4107-I4107</f>
        <v/>
      </c>
      <c r="X4107" s="455" t="n"/>
      <c r="Y4107" s="417" t="n"/>
      <c r="Z4107" s="418" t="n"/>
      <c r="AA4107" s="418" t="n"/>
      <c r="AB4107" s="418" t="n"/>
      <c r="AC4107" s="418" t="n"/>
      <c r="AD4107" s="418" t="n"/>
      <c r="AE4107" s="455" t="n"/>
      <c r="AF4107" s="455" t="n"/>
      <c r="AG4107" s="455" t="n"/>
      <c r="AH4107" s="455" t="n"/>
      <c r="AI4107" s="455" t="n"/>
      <c r="AJ4107" s="455" t="n"/>
      <c r="AK4107" s="455" t="n"/>
      <c r="AL4107" s="455" t="n"/>
      <c r="AM4107" s="455" t="n"/>
      <c r="AN4107" s="455" t="n"/>
      <c r="AO4107" s="455" t="n"/>
      <c r="AP4107" s="455" t="n"/>
      <c r="AQ4107" s="455" t="n"/>
      <c r="AR4107" s="418" t="n"/>
      <c r="AS4107" s="418" t="n"/>
      <c r="AT4107" s="418" t="n"/>
    </row>
    <row r="4108">
      <c r="A4108" s="417" t="n">
        <v>4099</v>
      </c>
      <c r="B4108" s="418" t="inlineStr"/>
      <c r="C4108" s="418" t="inlineStr">
        <is>
          <t>56ប៊ី-លីង សឹបផ្លាយ ឆេន មេនេចម៉ិន ឯ.ក</t>
        </is>
      </c>
      <c r="D4108" s="418" t="inlineStr">
        <is>
          <t>K004-902004795</t>
        </is>
      </c>
      <c r="E4108" s="418" t="inlineStr">
        <is>
          <t>IN202012-0037</t>
        </is>
      </c>
      <c r="F4108" s="419" t="n">
        <v>44195</v>
      </c>
      <c r="G4108" s="420" t="n">
        <v>256413</v>
      </c>
      <c r="H4108" s="418" t="n"/>
      <c r="I4108" s="455" t="n">
        <v>256413</v>
      </c>
      <c r="J4108" s="418">
        <f>IF(L4108&lt;&gt;"",L4108,K4108)</f>
        <v/>
      </c>
      <c r="K4108" s="418">
        <f>IF(AND(T4108=TRUE, U4108=TRUE, V4108=TRUE), IF(W4108&lt;-0.05, "អនុញ្ញាត (អ្នកផ្គត់ផ្គង់ប្រកាសខ្វះ)", "បានប្រកាស (អនុញ្ញាត)"), IF(AND(T4108=FALSE, U4108=FALSE, V4108=FALSE), "ព្យួរទុក (មិនមានទិន្នន័យ)", "ប្រកាសខុស (ព្យួរទុក)"))</f>
        <v/>
      </c>
      <c r="L4108" s="418" t="inlineStr"/>
      <c r="M4108" s="418" t="inlineStr"/>
      <c r="N4108" s="455" t="n"/>
      <c r="O4108" s="455">
        <f>IF(W4108&lt;0,AI4108,I4108)</f>
        <v/>
      </c>
      <c r="P4108" s="455">
        <f>I4108-O4108</f>
        <v/>
      </c>
      <c r="Q4108" s="418" t="n"/>
      <c r="R4108" s="418" t="inlineStr">
        <is>
          <t>IN202012-0037</t>
        </is>
      </c>
      <c r="S4108" s="418" t="inlineStr"/>
      <c r="T4108" s="418">
        <f>R4108=S4108</f>
        <v/>
      </c>
      <c r="U4108" s="418">
        <f>AND(MONTH(F4108)=MONTH(Y4108), YEAR(F4108)=YEAR(Y4108))</f>
        <v/>
      </c>
      <c r="V4108" s="418">
        <f>AND(AC4108&lt;&gt;"", 'Company information'!D$4&lt;&gt;"", RIGHT(SUBSTITUTE(AC4108,"-",""),9)=RIGHT(SUBSTITUTE('Company information'!D$4,"-",""),9))</f>
        <v/>
      </c>
      <c r="W4108" s="418">
        <f>AI4108-I4108</f>
        <v/>
      </c>
      <c r="X4108" s="455" t="n"/>
      <c r="Y4108" s="417" t="n"/>
      <c r="Z4108" s="418" t="n"/>
      <c r="AA4108" s="418" t="n"/>
      <c r="AB4108" s="418" t="n"/>
      <c r="AC4108" s="418" t="n"/>
      <c r="AD4108" s="418" t="n"/>
      <c r="AE4108" s="455" t="n"/>
      <c r="AF4108" s="455" t="n"/>
      <c r="AG4108" s="455" t="n"/>
      <c r="AH4108" s="455" t="n"/>
      <c r="AI4108" s="455" t="n"/>
      <c r="AJ4108" s="455" t="n"/>
      <c r="AK4108" s="455" t="n"/>
      <c r="AL4108" s="455" t="n"/>
      <c r="AM4108" s="455" t="n"/>
      <c r="AN4108" s="455" t="n"/>
      <c r="AO4108" s="455" t="n"/>
      <c r="AP4108" s="455" t="n"/>
      <c r="AQ4108" s="455" t="n"/>
      <c r="AR4108" s="418" t="n"/>
      <c r="AS4108" s="418" t="n"/>
      <c r="AT4108" s="418" t="n"/>
    </row>
    <row r="4109">
      <c r="A4109" s="417" t="n">
        <v>4100</v>
      </c>
      <c r="B4109" s="418" t="inlineStr"/>
      <c r="C4109" s="418" t="inlineStr">
        <is>
          <t>56ប៊ី-លីង សឹបផ្លាយ ឆេន មេនេចម៉ិន ឯ.ក</t>
        </is>
      </c>
      <c r="D4109" s="418" t="inlineStr">
        <is>
          <t>K004-902004795</t>
        </is>
      </c>
      <c r="E4109" s="418" t="inlineStr">
        <is>
          <t>IN202012-0020</t>
        </is>
      </c>
      <c r="F4109" s="419" t="n">
        <v>44181</v>
      </c>
      <c r="G4109" s="420" t="n">
        <v>256540</v>
      </c>
      <c r="H4109" s="418" t="n"/>
      <c r="I4109" s="455" t="n">
        <v>256540</v>
      </c>
      <c r="J4109" s="418">
        <f>IF(L4109&lt;&gt;"",L4109,K4109)</f>
        <v/>
      </c>
      <c r="K4109" s="418">
        <f>IF(AND(T4109=TRUE, U4109=TRUE, V4109=TRUE), IF(W4109&lt;-0.05, "អនុញ្ញាត (អ្នកផ្គត់ផ្គង់ប្រកាសខ្វះ)", "បានប្រកាស (អនុញ្ញាត)"), IF(AND(T4109=FALSE, U4109=FALSE, V4109=FALSE), "ព្យួរទុក (មិនមានទិន្នន័យ)", "ប្រកាសខុស (ព្យួរទុក)"))</f>
        <v/>
      </c>
      <c r="L4109" s="418" t="inlineStr"/>
      <c r="M4109" s="418" t="inlineStr"/>
      <c r="N4109" s="455" t="n"/>
      <c r="O4109" s="455">
        <f>IF(W4109&lt;0,AI4109,I4109)</f>
        <v/>
      </c>
      <c r="P4109" s="455">
        <f>I4109-O4109</f>
        <v/>
      </c>
      <c r="Q4109" s="418" t="n"/>
      <c r="R4109" s="418" t="inlineStr">
        <is>
          <t>IN202012-0020</t>
        </is>
      </c>
      <c r="S4109" s="418" t="inlineStr"/>
      <c r="T4109" s="418">
        <f>R4109=S4109</f>
        <v/>
      </c>
      <c r="U4109" s="418">
        <f>AND(MONTH(F4109)=MONTH(Y4109), YEAR(F4109)=YEAR(Y4109))</f>
        <v/>
      </c>
      <c r="V4109" s="418">
        <f>AND(AC4109&lt;&gt;"", 'Company information'!D$4&lt;&gt;"", RIGHT(SUBSTITUTE(AC4109,"-",""),9)=RIGHT(SUBSTITUTE('Company information'!D$4,"-",""),9))</f>
        <v/>
      </c>
      <c r="W4109" s="418">
        <f>AI4109-I4109</f>
        <v/>
      </c>
      <c r="X4109" s="455" t="n"/>
      <c r="Y4109" s="417" t="n"/>
      <c r="Z4109" s="418" t="n"/>
      <c r="AA4109" s="418" t="n"/>
      <c r="AB4109" s="418" t="n"/>
      <c r="AC4109" s="418" t="n"/>
      <c r="AD4109" s="418" t="n"/>
      <c r="AE4109" s="455" t="n"/>
      <c r="AF4109" s="455" t="n"/>
      <c r="AG4109" s="455" t="n"/>
      <c r="AH4109" s="455" t="n"/>
      <c r="AI4109" s="455" t="n"/>
      <c r="AJ4109" s="455" t="n"/>
      <c r="AK4109" s="455" t="n"/>
      <c r="AL4109" s="455" t="n"/>
      <c r="AM4109" s="455" t="n"/>
      <c r="AN4109" s="455" t="n"/>
      <c r="AO4109" s="455" t="n"/>
      <c r="AP4109" s="455" t="n"/>
      <c r="AQ4109" s="455" t="n"/>
      <c r="AR4109" s="418" t="n"/>
      <c r="AS4109" s="418" t="n"/>
      <c r="AT4109" s="418" t="n"/>
    </row>
    <row r="4110">
      <c r="A4110" s="417" t="n">
        <v>4101</v>
      </c>
      <c r="B4110" s="418" t="inlineStr"/>
      <c r="C4110" s="418" t="inlineStr">
        <is>
          <t>56ប៊ី-លីង សឹបផ្លាយ ឆេន មេនេចម៉ិន ឯ.ក</t>
        </is>
      </c>
      <c r="D4110" s="418" t="inlineStr">
        <is>
          <t>K004-902004795</t>
        </is>
      </c>
      <c r="E4110" s="418" t="inlineStr">
        <is>
          <t>IN202012-0021</t>
        </is>
      </c>
      <c r="F4110" s="419" t="n">
        <v>44181</v>
      </c>
      <c r="G4110" s="420" t="n">
        <v>256540</v>
      </c>
      <c r="H4110" s="418" t="n"/>
      <c r="I4110" s="455" t="n">
        <v>256540</v>
      </c>
      <c r="J4110" s="418">
        <f>IF(L4110&lt;&gt;"",L4110,K4110)</f>
        <v/>
      </c>
      <c r="K4110" s="418">
        <f>IF(AND(T4110=TRUE, U4110=TRUE, V4110=TRUE), IF(W4110&lt;-0.05, "អនុញ្ញាត (អ្នកផ្គត់ផ្គង់ប្រកាសខ្វះ)", "បានប្រកាស (អនុញ្ញាត)"), IF(AND(T4110=FALSE, U4110=FALSE, V4110=FALSE), "ព្យួរទុក (មិនមានទិន្នន័យ)", "ប្រកាសខុស (ព្យួរទុក)"))</f>
        <v/>
      </c>
      <c r="L4110" s="418" t="inlineStr"/>
      <c r="M4110" s="418" t="inlineStr"/>
      <c r="N4110" s="455" t="n"/>
      <c r="O4110" s="455">
        <f>IF(W4110&lt;0,AI4110,I4110)</f>
        <v/>
      </c>
      <c r="P4110" s="455">
        <f>I4110-O4110</f>
        <v/>
      </c>
      <c r="Q4110" s="418" t="n"/>
      <c r="R4110" s="418" t="inlineStr">
        <is>
          <t>IN202012-0021</t>
        </is>
      </c>
      <c r="S4110" s="418" t="inlineStr"/>
      <c r="T4110" s="418">
        <f>R4110=S4110</f>
        <v/>
      </c>
      <c r="U4110" s="418">
        <f>AND(MONTH(F4110)=MONTH(Y4110), YEAR(F4110)=YEAR(Y4110))</f>
        <v/>
      </c>
      <c r="V4110" s="418">
        <f>AND(AC4110&lt;&gt;"", 'Company information'!D$4&lt;&gt;"", RIGHT(SUBSTITUTE(AC4110,"-",""),9)=RIGHT(SUBSTITUTE('Company information'!D$4,"-",""),9))</f>
        <v/>
      </c>
      <c r="W4110" s="418">
        <f>AI4110-I4110</f>
        <v/>
      </c>
      <c r="X4110" s="455" t="n"/>
      <c r="Y4110" s="417" t="n"/>
      <c r="Z4110" s="418" t="n"/>
      <c r="AA4110" s="418" t="n"/>
      <c r="AB4110" s="418" t="n"/>
      <c r="AC4110" s="418" t="n"/>
      <c r="AD4110" s="418" t="n"/>
      <c r="AE4110" s="455" t="n"/>
      <c r="AF4110" s="455" t="n"/>
      <c r="AG4110" s="455" t="n"/>
      <c r="AH4110" s="455" t="n"/>
      <c r="AI4110" s="455" t="n"/>
      <c r="AJ4110" s="455" t="n"/>
      <c r="AK4110" s="455" t="n"/>
      <c r="AL4110" s="455" t="n"/>
      <c r="AM4110" s="455" t="n"/>
      <c r="AN4110" s="455" t="n"/>
      <c r="AO4110" s="455" t="n"/>
      <c r="AP4110" s="455" t="n"/>
      <c r="AQ4110" s="455" t="n"/>
      <c r="AR4110" s="418" t="n"/>
      <c r="AS4110" s="418" t="n"/>
      <c r="AT4110" s="418" t="n"/>
    </row>
    <row r="4111">
      <c r="A4111" s="417" t="n">
        <v>4102</v>
      </c>
      <c r="B4111" s="418" t="inlineStr"/>
      <c r="C4111" s="418" t="inlineStr">
        <is>
          <t>56ប៊ី-លីង សឹបផ្លាយ ឆេន មេនេចម៉ិន ឯ.ក</t>
        </is>
      </c>
      <c r="D4111" s="418" t="inlineStr">
        <is>
          <t>K004-902004795</t>
        </is>
      </c>
      <c r="E4111" s="418" t="inlineStr">
        <is>
          <t>IN202012-0034</t>
        </is>
      </c>
      <c r="F4111" s="419" t="n">
        <v>44183</v>
      </c>
      <c r="G4111" s="420" t="n">
        <v>155463</v>
      </c>
      <c r="H4111" s="418" t="n"/>
      <c r="I4111" s="455" t="n">
        <v>155463</v>
      </c>
      <c r="J4111" s="418">
        <f>IF(L4111&lt;&gt;"",L4111,K4111)</f>
        <v/>
      </c>
      <c r="K4111" s="418">
        <f>IF(AND(T4111=TRUE, U4111=TRUE, V4111=TRUE), IF(W4111&lt;-0.05, "អនុញ្ញាត (អ្នកផ្គត់ផ្គង់ប្រកាសខ្វះ)", "បានប្រកាស (អនុញ្ញាត)"), IF(AND(T4111=FALSE, U4111=FALSE, V4111=FALSE), "ព្យួរទុក (មិនមានទិន្នន័យ)", "ប្រកាសខុស (ព្យួរទុក)"))</f>
        <v/>
      </c>
      <c r="L4111" s="418" t="inlineStr"/>
      <c r="M4111" s="418" t="inlineStr"/>
      <c r="N4111" s="455" t="n"/>
      <c r="O4111" s="455">
        <f>IF(W4111&lt;0,AI4111,I4111)</f>
        <v/>
      </c>
      <c r="P4111" s="455">
        <f>I4111-O4111</f>
        <v/>
      </c>
      <c r="Q4111" s="418" t="n"/>
      <c r="R4111" s="418" t="inlineStr">
        <is>
          <t>IN202012-0034</t>
        </is>
      </c>
      <c r="S4111" s="418" t="inlineStr"/>
      <c r="T4111" s="418">
        <f>R4111=S4111</f>
        <v/>
      </c>
      <c r="U4111" s="418">
        <f>AND(MONTH(F4111)=MONTH(Y4111), YEAR(F4111)=YEAR(Y4111))</f>
        <v/>
      </c>
      <c r="V4111" s="418">
        <f>AND(AC4111&lt;&gt;"", 'Company information'!D$4&lt;&gt;"", RIGHT(SUBSTITUTE(AC4111,"-",""),9)=RIGHT(SUBSTITUTE('Company information'!D$4,"-",""),9))</f>
        <v/>
      </c>
      <c r="W4111" s="418">
        <f>AI4111-I4111</f>
        <v/>
      </c>
      <c r="X4111" s="455" t="n"/>
      <c r="Y4111" s="417" t="n"/>
      <c r="Z4111" s="418" t="n"/>
      <c r="AA4111" s="418" t="n"/>
      <c r="AB4111" s="418" t="n"/>
      <c r="AC4111" s="418" t="n"/>
      <c r="AD4111" s="418" t="n"/>
      <c r="AE4111" s="455" t="n"/>
      <c r="AF4111" s="455" t="n"/>
      <c r="AG4111" s="455" t="n"/>
      <c r="AH4111" s="455" t="n"/>
      <c r="AI4111" s="455" t="n"/>
      <c r="AJ4111" s="455" t="n"/>
      <c r="AK4111" s="455" t="n"/>
      <c r="AL4111" s="455" t="n"/>
      <c r="AM4111" s="455" t="n"/>
      <c r="AN4111" s="455" t="n"/>
      <c r="AO4111" s="455" t="n"/>
      <c r="AP4111" s="455" t="n"/>
      <c r="AQ4111" s="455" t="n"/>
      <c r="AR4111" s="418" t="n"/>
      <c r="AS4111" s="418" t="n"/>
      <c r="AT4111" s="418" t="n"/>
    </row>
    <row r="4112">
      <c r="A4112" s="417" t="n">
        <v>4103</v>
      </c>
      <c r="B4112" s="418" t="inlineStr"/>
      <c r="C4112" s="418" t="inlineStr">
        <is>
          <t>56ប៊ី-លីង សឹបផ្លាយ ឆេន មេនេចម៉ិន ឯ.ក</t>
        </is>
      </c>
      <c r="D4112" s="418" t="inlineStr">
        <is>
          <t>K004-902004795</t>
        </is>
      </c>
      <c r="E4112" s="418" t="inlineStr">
        <is>
          <t>IN202012-0033</t>
        </is>
      </c>
      <c r="F4112" s="419" t="n">
        <v>44183</v>
      </c>
      <c r="G4112" s="420" t="n">
        <v>688486</v>
      </c>
      <c r="H4112" s="418" t="n"/>
      <c r="I4112" s="455" t="n">
        <v>688486</v>
      </c>
      <c r="J4112" s="418">
        <f>IF(L4112&lt;&gt;"",L4112,K4112)</f>
        <v/>
      </c>
      <c r="K4112" s="418">
        <f>IF(AND(T4112=TRUE, U4112=TRUE, V4112=TRUE), IF(W4112&lt;-0.05, "អនុញ្ញាត (អ្នកផ្គត់ផ្គង់ប្រកាសខ្វះ)", "បានប្រកាស (អនុញ្ញាត)"), IF(AND(T4112=FALSE, U4112=FALSE, V4112=FALSE), "ព្យួរទុក (មិនមានទិន្នន័យ)", "ប្រកាសខុស (ព្យួរទុក)"))</f>
        <v/>
      </c>
      <c r="L4112" s="418" t="inlineStr"/>
      <c r="M4112" s="418" t="inlineStr"/>
      <c r="N4112" s="455" t="n"/>
      <c r="O4112" s="455">
        <f>IF(W4112&lt;0,AI4112,I4112)</f>
        <v/>
      </c>
      <c r="P4112" s="455">
        <f>I4112-O4112</f>
        <v/>
      </c>
      <c r="Q4112" s="418" t="n"/>
      <c r="R4112" s="418" t="inlineStr">
        <is>
          <t>IN202012-0033</t>
        </is>
      </c>
      <c r="S4112" s="418" t="inlineStr"/>
      <c r="T4112" s="418">
        <f>R4112=S4112</f>
        <v/>
      </c>
      <c r="U4112" s="418">
        <f>AND(MONTH(F4112)=MONTH(Y4112), YEAR(F4112)=YEAR(Y4112))</f>
        <v/>
      </c>
      <c r="V4112" s="418">
        <f>AND(AC4112&lt;&gt;"", 'Company information'!D$4&lt;&gt;"", RIGHT(SUBSTITUTE(AC4112,"-",""),9)=RIGHT(SUBSTITUTE('Company information'!D$4,"-",""),9))</f>
        <v/>
      </c>
      <c r="W4112" s="418">
        <f>AI4112-I4112</f>
        <v/>
      </c>
      <c r="X4112" s="455" t="n"/>
      <c r="Y4112" s="417" t="n"/>
      <c r="Z4112" s="418" t="n"/>
      <c r="AA4112" s="418" t="n"/>
      <c r="AB4112" s="418" t="n"/>
      <c r="AC4112" s="418" t="n"/>
      <c r="AD4112" s="418" t="n"/>
      <c r="AE4112" s="455" t="n"/>
      <c r="AF4112" s="455" t="n"/>
      <c r="AG4112" s="455" t="n"/>
      <c r="AH4112" s="455" t="n"/>
      <c r="AI4112" s="455" t="n"/>
      <c r="AJ4112" s="455" t="n"/>
      <c r="AK4112" s="455" t="n"/>
      <c r="AL4112" s="455" t="n"/>
      <c r="AM4112" s="455" t="n"/>
      <c r="AN4112" s="455" t="n"/>
      <c r="AO4112" s="455" t="n"/>
      <c r="AP4112" s="455" t="n"/>
      <c r="AQ4112" s="455" t="n"/>
      <c r="AR4112" s="418" t="n"/>
      <c r="AS4112" s="418" t="n"/>
      <c r="AT4112" s="418" t="n"/>
    </row>
    <row r="4113">
      <c r="A4113" s="417" t="n">
        <v>4104</v>
      </c>
      <c r="B4113" s="418" t="inlineStr"/>
      <c r="C4113" s="418" t="inlineStr">
        <is>
          <t>56ប៊ី-លីង សឹបផ្លាយ ឆេន មេនេចម៉ិន ឯ.ក</t>
        </is>
      </c>
      <c r="D4113" s="418" t="inlineStr">
        <is>
          <t>K004-902004795</t>
        </is>
      </c>
      <c r="E4113" s="418" t="inlineStr">
        <is>
          <t>IN202012-0032</t>
        </is>
      </c>
      <c r="F4113" s="419" t="n">
        <v>44183</v>
      </c>
      <c r="G4113" s="420" t="n">
        <v>203919</v>
      </c>
      <c r="H4113" s="418" t="n"/>
      <c r="I4113" s="455" t="n">
        <v>203919</v>
      </c>
      <c r="J4113" s="418">
        <f>IF(L4113&lt;&gt;"",L4113,K4113)</f>
        <v/>
      </c>
      <c r="K4113" s="418">
        <f>IF(AND(T4113=TRUE, U4113=TRUE, V4113=TRUE), IF(W4113&lt;-0.05, "អនុញ្ញាត (អ្នកផ្គត់ផ្គង់ប្រកាសខ្វះ)", "បានប្រកាស (អនុញ្ញាត)"), IF(AND(T4113=FALSE, U4113=FALSE, V4113=FALSE), "ព្យួរទុក (មិនមានទិន្នន័យ)", "ប្រកាសខុស (ព្យួរទុក)"))</f>
        <v/>
      </c>
      <c r="L4113" s="418" t="inlineStr"/>
      <c r="M4113" s="418" t="inlineStr"/>
      <c r="N4113" s="455" t="n"/>
      <c r="O4113" s="455">
        <f>IF(W4113&lt;0,AI4113,I4113)</f>
        <v/>
      </c>
      <c r="P4113" s="455">
        <f>I4113-O4113</f>
        <v/>
      </c>
      <c r="Q4113" s="418" t="n"/>
      <c r="R4113" s="418" t="inlineStr">
        <is>
          <t>IN202012-0032</t>
        </is>
      </c>
      <c r="S4113" s="418" t="inlineStr"/>
      <c r="T4113" s="418">
        <f>R4113=S4113</f>
        <v/>
      </c>
      <c r="U4113" s="418">
        <f>AND(MONTH(F4113)=MONTH(Y4113), YEAR(F4113)=YEAR(Y4113))</f>
        <v/>
      </c>
      <c r="V4113" s="418">
        <f>AND(AC4113&lt;&gt;"", 'Company information'!D$4&lt;&gt;"", RIGHT(SUBSTITUTE(AC4113,"-",""),9)=RIGHT(SUBSTITUTE('Company information'!D$4,"-",""),9))</f>
        <v/>
      </c>
      <c r="W4113" s="418">
        <f>AI4113-I4113</f>
        <v/>
      </c>
      <c r="X4113" s="455" t="n"/>
      <c r="Y4113" s="417" t="n"/>
      <c r="Z4113" s="418" t="n"/>
      <c r="AA4113" s="418" t="n"/>
      <c r="AB4113" s="418" t="n"/>
      <c r="AC4113" s="418" t="n"/>
      <c r="AD4113" s="418" t="n"/>
      <c r="AE4113" s="455" t="n"/>
      <c r="AF4113" s="455" t="n"/>
      <c r="AG4113" s="455" t="n"/>
      <c r="AH4113" s="455" t="n"/>
      <c r="AI4113" s="455" t="n"/>
      <c r="AJ4113" s="455" t="n"/>
      <c r="AK4113" s="455" t="n"/>
      <c r="AL4113" s="455" t="n"/>
      <c r="AM4113" s="455" t="n"/>
      <c r="AN4113" s="455" t="n"/>
      <c r="AO4113" s="455" t="n"/>
      <c r="AP4113" s="455" t="n"/>
      <c r="AQ4113" s="455" t="n"/>
      <c r="AR4113" s="418" t="n"/>
      <c r="AS4113" s="418" t="n"/>
      <c r="AT4113" s="418" t="n"/>
    </row>
    <row r="4114">
      <c r="A4114" s="417" t="n">
        <v>4105</v>
      </c>
      <c r="B4114" s="418" t="inlineStr"/>
      <c r="C4114" s="418" t="inlineStr">
        <is>
          <t>56ប៊ី-លីង សឹបផ្លាយ ឆេន មេនេចម៉ិន ឯ.ក</t>
        </is>
      </c>
      <c r="D4114" s="418" t="inlineStr">
        <is>
          <t>K004-902004795</t>
        </is>
      </c>
      <c r="E4114" s="418" t="inlineStr">
        <is>
          <t>IN202012-0031</t>
        </is>
      </c>
      <c r="F4114" s="419" t="n">
        <v>44183</v>
      </c>
      <c r="G4114" s="420" t="n">
        <v>405819</v>
      </c>
      <c r="H4114" s="418" t="n"/>
      <c r="I4114" s="455" t="n">
        <v>405819</v>
      </c>
      <c r="J4114" s="418">
        <f>IF(L4114&lt;&gt;"",L4114,K4114)</f>
        <v/>
      </c>
      <c r="K4114" s="418">
        <f>IF(AND(T4114=TRUE, U4114=TRUE, V4114=TRUE), IF(W4114&lt;-0.05, "អនុញ្ញាត (អ្នកផ្គត់ផ្គង់ប្រកាសខ្វះ)", "បានប្រកាស (អនុញ្ញាត)"), IF(AND(T4114=FALSE, U4114=FALSE, V4114=FALSE), "ព្យួរទុក (មិនមានទិន្នន័យ)", "ប្រកាសខុស (ព្យួរទុក)"))</f>
        <v/>
      </c>
      <c r="L4114" s="418" t="inlineStr"/>
      <c r="M4114" s="418" t="inlineStr"/>
      <c r="N4114" s="455" t="n"/>
      <c r="O4114" s="455">
        <f>IF(W4114&lt;0,AI4114,I4114)</f>
        <v/>
      </c>
      <c r="P4114" s="455">
        <f>I4114-O4114</f>
        <v/>
      </c>
      <c r="Q4114" s="418" t="n"/>
      <c r="R4114" s="418" t="inlineStr">
        <is>
          <t>IN202012-0031</t>
        </is>
      </c>
      <c r="S4114" s="418" t="inlineStr"/>
      <c r="T4114" s="418">
        <f>R4114=S4114</f>
        <v/>
      </c>
      <c r="U4114" s="418">
        <f>AND(MONTH(F4114)=MONTH(Y4114), YEAR(F4114)=YEAR(Y4114))</f>
        <v/>
      </c>
      <c r="V4114" s="418">
        <f>AND(AC4114&lt;&gt;"", 'Company information'!D$4&lt;&gt;"", RIGHT(SUBSTITUTE(AC4114,"-",""),9)=RIGHT(SUBSTITUTE('Company information'!D$4,"-",""),9))</f>
        <v/>
      </c>
      <c r="W4114" s="418">
        <f>AI4114-I4114</f>
        <v/>
      </c>
      <c r="X4114" s="455" t="n"/>
      <c r="Y4114" s="417" t="n"/>
      <c r="Z4114" s="418" t="n"/>
      <c r="AA4114" s="418" t="n"/>
      <c r="AB4114" s="418" t="n"/>
      <c r="AC4114" s="418" t="n"/>
      <c r="AD4114" s="418" t="n"/>
      <c r="AE4114" s="455" t="n"/>
      <c r="AF4114" s="455" t="n"/>
      <c r="AG4114" s="455" t="n"/>
      <c r="AH4114" s="455" t="n"/>
      <c r="AI4114" s="455" t="n"/>
      <c r="AJ4114" s="455" t="n"/>
      <c r="AK4114" s="455" t="n"/>
      <c r="AL4114" s="455" t="n"/>
      <c r="AM4114" s="455" t="n"/>
      <c r="AN4114" s="455" t="n"/>
      <c r="AO4114" s="455" t="n"/>
      <c r="AP4114" s="455" t="n"/>
      <c r="AQ4114" s="455" t="n"/>
      <c r="AR4114" s="418" t="n"/>
      <c r="AS4114" s="418" t="n"/>
      <c r="AT4114" s="418" t="n"/>
    </row>
    <row r="4115">
      <c r="A4115" s="417" t="n">
        <v>4106</v>
      </c>
      <c r="B4115" s="418" t="inlineStr"/>
      <c r="C4115" s="418" t="inlineStr">
        <is>
          <t>56ប៊ី-លីង សឹបផ្លាយ ឆេន មេនេចម៉ិន ឯ.ក</t>
        </is>
      </c>
      <c r="D4115" s="418" t="inlineStr">
        <is>
          <t>K004-902004795</t>
        </is>
      </c>
      <c r="E4115" s="418" t="inlineStr">
        <is>
          <t>IN202012-0030</t>
        </is>
      </c>
      <c r="F4115" s="419" t="n">
        <v>44183</v>
      </c>
      <c r="G4115" s="420" t="n">
        <v>516460</v>
      </c>
      <c r="H4115" s="418" t="n"/>
      <c r="I4115" s="455" t="n">
        <v>516460</v>
      </c>
      <c r="J4115" s="418">
        <f>IF(L4115&lt;&gt;"",L4115,K4115)</f>
        <v/>
      </c>
      <c r="K4115" s="418">
        <f>IF(AND(T4115=TRUE, U4115=TRUE, V4115=TRUE), IF(W4115&lt;-0.05, "អនុញ្ញាត (អ្នកផ្គត់ផ្គង់ប្រកាសខ្វះ)", "បានប្រកាស (អនុញ្ញាត)"), IF(AND(T4115=FALSE, U4115=FALSE, V4115=FALSE), "ព្យួរទុក (មិនមានទិន្នន័យ)", "ប្រកាសខុស (ព្យួរទុក)"))</f>
        <v/>
      </c>
      <c r="L4115" s="418" t="inlineStr"/>
      <c r="M4115" s="418" t="inlineStr"/>
      <c r="N4115" s="455" t="n"/>
      <c r="O4115" s="455">
        <f>IF(W4115&lt;0,AI4115,I4115)</f>
        <v/>
      </c>
      <c r="P4115" s="455">
        <f>I4115-O4115</f>
        <v/>
      </c>
      <c r="Q4115" s="418" t="n"/>
      <c r="R4115" s="418" t="inlineStr">
        <is>
          <t>IN202012-0030</t>
        </is>
      </c>
      <c r="S4115" s="418" t="inlineStr"/>
      <c r="T4115" s="418">
        <f>R4115=S4115</f>
        <v/>
      </c>
      <c r="U4115" s="418">
        <f>AND(MONTH(F4115)=MONTH(Y4115), YEAR(F4115)=YEAR(Y4115))</f>
        <v/>
      </c>
      <c r="V4115" s="418">
        <f>AND(AC4115&lt;&gt;"", 'Company information'!D$4&lt;&gt;"", RIGHT(SUBSTITUTE(AC4115,"-",""),9)=RIGHT(SUBSTITUTE('Company information'!D$4,"-",""),9))</f>
        <v/>
      </c>
      <c r="W4115" s="418">
        <f>AI4115-I4115</f>
        <v/>
      </c>
      <c r="X4115" s="455" t="n"/>
      <c r="Y4115" s="417" t="n"/>
      <c r="Z4115" s="418" t="n"/>
      <c r="AA4115" s="418" t="n"/>
      <c r="AB4115" s="418" t="n"/>
      <c r="AC4115" s="418" t="n"/>
      <c r="AD4115" s="418" t="n"/>
      <c r="AE4115" s="455" t="n"/>
      <c r="AF4115" s="455" t="n"/>
      <c r="AG4115" s="455" t="n"/>
      <c r="AH4115" s="455" t="n"/>
      <c r="AI4115" s="455" t="n"/>
      <c r="AJ4115" s="455" t="n"/>
      <c r="AK4115" s="455" t="n"/>
      <c r="AL4115" s="455" t="n"/>
      <c r="AM4115" s="455" t="n"/>
      <c r="AN4115" s="455" t="n"/>
      <c r="AO4115" s="455" t="n"/>
      <c r="AP4115" s="455" t="n"/>
      <c r="AQ4115" s="455" t="n"/>
      <c r="AR4115" s="418" t="n"/>
      <c r="AS4115" s="418" t="n"/>
      <c r="AT4115" s="418" t="n"/>
    </row>
    <row r="4116">
      <c r="A4116" s="417" t="n">
        <v>4107</v>
      </c>
      <c r="B4116" s="418" t="inlineStr"/>
      <c r="C4116" s="418" t="inlineStr">
        <is>
          <t>56ប៊ី-លីង សឹបផ្លាយ ឆេន មេនេចម៉ិន ឯ.ក</t>
        </is>
      </c>
      <c r="D4116" s="418" t="inlineStr">
        <is>
          <t>K004-902004795</t>
        </is>
      </c>
      <c r="E4116" s="418" t="inlineStr">
        <is>
          <t>IN202012-0029</t>
        </is>
      </c>
      <c r="F4116" s="419" t="n">
        <v>44183</v>
      </c>
      <c r="G4116" s="420" t="n">
        <v>508788</v>
      </c>
      <c r="H4116" s="418" t="n"/>
      <c r="I4116" s="455" t="n">
        <v>508788</v>
      </c>
      <c r="J4116" s="418">
        <f>IF(L4116&lt;&gt;"",L4116,K4116)</f>
        <v/>
      </c>
      <c r="K4116" s="418">
        <f>IF(AND(T4116=TRUE, U4116=TRUE, V4116=TRUE), IF(W4116&lt;-0.05, "អនុញ្ញាត (អ្នកផ្គត់ផ្គង់ប្រកាសខ្វះ)", "បានប្រកាស (អនុញ្ញាត)"), IF(AND(T4116=FALSE, U4116=FALSE, V4116=FALSE), "ព្យួរទុក (មិនមានទិន្នន័យ)", "ប្រកាសខុស (ព្យួរទុក)"))</f>
        <v/>
      </c>
      <c r="L4116" s="418" t="inlineStr"/>
      <c r="M4116" s="418" t="inlineStr"/>
      <c r="N4116" s="455" t="n"/>
      <c r="O4116" s="455">
        <f>IF(W4116&lt;0,AI4116,I4116)</f>
        <v/>
      </c>
      <c r="P4116" s="455">
        <f>I4116-O4116</f>
        <v/>
      </c>
      <c r="Q4116" s="418" t="n"/>
      <c r="R4116" s="418" t="inlineStr">
        <is>
          <t>IN202012-0029</t>
        </is>
      </c>
      <c r="S4116" s="418" t="inlineStr"/>
      <c r="T4116" s="418">
        <f>R4116=S4116</f>
        <v/>
      </c>
      <c r="U4116" s="418">
        <f>AND(MONTH(F4116)=MONTH(Y4116), YEAR(F4116)=YEAR(Y4116))</f>
        <v/>
      </c>
      <c r="V4116" s="418">
        <f>AND(AC4116&lt;&gt;"", 'Company information'!D$4&lt;&gt;"", RIGHT(SUBSTITUTE(AC4116,"-",""),9)=RIGHT(SUBSTITUTE('Company information'!D$4,"-",""),9))</f>
        <v/>
      </c>
      <c r="W4116" s="418">
        <f>AI4116-I4116</f>
        <v/>
      </c>
      <c r="X4116" s="455" t="n"/>
      <c r="Y4116" s="417" t="n"/>
      <c r="Z4116" s="418" t="n"/>
      <c r="AA4116" s="418" t="n"/>
      <c r="AB4116" s="418" t="n"/>
      <c r="AC4116" s="418" t="n"/>
      <c r="AD4116" s="418" t="n"/>
      <c r="AE4116" s="455" t="n"/>
      <c r="AF4116" s="455" t="n"/>
      <c r="AG4116" s="455" t="n"/>
      <c r="AH4116" s="455" t="n"/>
      <c r="AI4116" s="455" t="n"/>
      <c r="AJ4116" s="455" t="n"/>
      <c r="AK4116" s="455" t="n"/>
      <c r="AL4116" s="455" t="n"/>
      <c r="AM4116" s="455" t="n"/>
      <c r="AN4116" s="455" t="n"/>
      <c r="AO4116" s="455" t="n"/>
      <c r="AP4116" s="455" t="n"/>
      <c r="AQ4116" s="455" t="n"/>
      <c r="AR4116" s="418" t="n"/>
      <c r="AS4116" s="418" t="n"/>
      <c r="AT4116" s="418" t="n"/>
    </row>
    <row r="4117">
      <c r="A4117" s="417" t="n">
        <v>4108</v>
      </c>
      <c r="B4117" s="418" t="inlineStr"/>
      <c r="C4117" s="418" t="inlineStr">
        <is>
          <t>56ប៊ី-លីង សឹបផ្លាយ ឆេន មេនេចម៉ិន ឯ.ក</t>
        </is>
      </c>
      <c r="D4117" s="418" t="inlineStr">
        <is>
          <t>K004-902004795</t>
        </is>
      </c>
      <c r="E4117" s="418" t="inlineStr">
        <is>
          <t>IN202012-0028</t>
        </is>
      </c>
      <c r="F4117" s="419" t="n">
        <v>44183</v>
      </c>
      <c r="G4117" s="420" t="n">
        <v>569358</v>
      </c>
      <c r="H4117" s="418" t="n"/>
      <c r="I4117" s="455" t="n">
        <v>569358</v>
      </c>
      <c r="J4117" s="418">
        <f>IF(L4117&lt;&gt;"",L4117,K4117)</f>
        <v/>
      </c>
      <c r="K4117" s="418">
        <f>IF(AND(T4117=TRUE, U4117=TRUE, V4117=TRUE), IF(W4117&lt;-0.05, "អនុញ្ញាត (អ្នកផ្គត់ផ្គង់ប្រកាសខ្វះ)", "បានប្រកាស (អនុញ្ញាត)"), IF(AND(T4117=FALSE, U4117=FALSE, V4117=FALSE), "ព្យួរទុក (មិនមានទិន្នន័យ)", "ប្រកាសខុស (ព្យួរទុក)"))</f>
        <v/>
      </c>
      <c r="L4117" s="418" t="inlineStr"/>
      <c r="M4117" s="418" t="inlineStr"/>
      <c r="N4117" s="455" t="n"/>
      <c r="O4117" s="455">
        <f>IF(W4117&lt;0,AI4117,I4117)</f>
        <v/>
      </c>
      <c r="P4117" s="455">
        <f>I4117-O4117</f>
        <v/>
      </c>
      <c r="Q4117" s="418" t="n"/>
      <c r="R4117" s="418" t="inlineStr">
        <is>
          <t>IN202012-0028</t>
        </is>
      </c>
      <c r="S4117" s="418" t="inlineStr"/>
      <c r="T4117" s="418">
        <f>R4117=S4117</f>
        <v/>
      </c>
      <c r="U4117" s="418">
        <f>AND(MONTH(F4117)=MONTH(Y4117), YEAR(F4117)=YEAR(Y4117))</f>
        <v/>
      </c>
      <c r="V4117" s="418">
        <f>AND(AC4117&lt;&gt;"", 'Company information'!D$4&lt;&gt;"", RIGHT(SUBSTITUTE(AC4117,"-",""),9)=RIGHT(SUBSTITUTE('Company information'!D$4,"-",""),9))</f>
        <v/>
      </c>
      <c r="W4117" s="418">
        <f>AI4117-I4117</f>
        <v/>
      </c>
      <c r="X4117" s="455" t="n"/>
      <c r="Y4117" s="417" t="n"/>
      <c r="Z4117" s="418" t="n"/>
      <c r="AA4117" s="418" t="n"/>
      <c r="AB4117" s="418" t="n"/>
      <c r="AC4117" s="418" t="n"/>
      <c r="AD4117" s="418" t="n"/>
      <c r="AE4117" s="455" t="n"/>
      <c r="AF4117" s="455" t="n"/>
      <c r="AG4117" s="455" t="n"/>
      <c r="AH4117" s="455" t="n"/>
      <c r="AI4117" s="455" t="n"/>
      <c r="AJ4117" s="455" t="n"/>
      <c r="AK4117" s="455" t="n"/>
      <c r="AL4117" s="455" t="n"/>
      <c r="AM4117" s="455" t="n"/>
      <c r="AN4117" s="455" t="n"/>
      <c r="AO4117" s="455" t="n"/>
      <c r="AP4117" s="455" t="n"/>
      <c r="AQ4117" s="455" t="n"/>
      <c r="AR4117" s="418" t="n"/>
      <c r="AS4117" s="418" t="n"/>
      <c r="AT4117" s="418" t="n"/>
    </row>
    <row r="4118">
      <c r="A4118" s="417" t="n">
        <v>4109</v>
      </c>
      <c r="B4118" s="418" t="inlineStr"/>
      <c r="C4118" s="418" t="inlineStr">
        <is>
          <t>56ប៊ី-លីង សឹបផ្លាយ ឆេន មេនេចម៉ិន ឯ.ក</t>
        </is>
      </c>
      <c r="D4118" s="418" t="inlineStr">
        <is>
          <t>K004-902004795</t>
        </is>
      </c>
      <c r="E4118" s="418" t="inlineStr">
        <is>
          <t>IN202012-0027</t>
        </is>
      </c>
      <c r="F4118" s="419" t="n">
        <v>44183</v>
      </c>
      <c r="G4118" s="420" t="n">
        <v>256413</v>
      </c>
      <c r="H4118" s="418" t="n"/>
      <c r="I4118" s="455" t="n">
        <v>256413</v>
      </c>
      <c r="J4118" s="418">
        <f>IF(L4118&lt;&gt;"",L4118,K4118)</f>
        <v/>
      </c>
      <c r="K4118" s="418">
        <f>IF(AND(T4118=TRUE, U4118=TRUE, V4118=TRUE), IF(W4118&lt;-0.05, "អនុញ្ញាត (អ្នកផ្គត់ផ្គង់ប្រកាសខ្វះ)", "បានប្រកាស (អនុញ្ញាត)"), IF(AND(T4118=FALSE, U4118=FALSE, V4118=FALSE), "ព្យួរទុក (មិនមានទិន្នន័យ)", "ប្រកាសខុស (ព្យួរទុក)"))</f>
        <v/>
      </c>
      <c r="L4118" s="418" t="inlineStr"/>
      <c r="M4118" s="418" t="inlineStr"/>
      <c r="N4118" s="455" t="n"/>
      <c r="O4118" s="455">
        <f>IF(W4118&lt;0,AI4118,I4118)</f>
        <v/>
      </c>
      <c r="P4118" s="455">
        <f>I4118-O4118</f>
        <v/>
      </c>
      <c r="Q4118" s="418" t="n"/>
      <c r="R4118" s="418" t="inlineStr">
        <is>
          <t>IN202012-0027</t>
        </is>
      </c>
      <c r="S4118" s="418" t="inlineStr"/>
      <c r="T4118" s="418">
        <f>R4118=S4118</f>
        <v/>
      </c>
      <c r="U4118" s="418">
        <f>AND(MONTH(F4118)=MONTH(Y4118), YEAR(F4118)=YEAR(Y4118))</f>
        <v/>
      </c>
      <c r="V4118" s="418">
        <f>AND(AC4118&lt;&gt;"", 'Company information'!D$4&lt;&gt;"", RIGHT(SUBSTITUTE(AC4118,"-",""),9)=RIGHT(SUBSTITUTE('Company information'!D$4,"-",""),9))</f>
        <v/>
      </c>
      <c r="W4118" s="418">
        <f>AI4118-I4118</f>
        <v/>
      </c>
      <c r="X4118" s="455" t="n"/>
      <c r="Y4118" s="417" t="n"/>
      <c r="Z4118" s="418" t="n"/>
      <c r="AA4118" s="418" t="n"/>
      <c r="AB4118" s="418" t="n"/>
      <c r="AC4118" s="418" t="n"/>
      <c r="AD4118" s="418" t="n"/>
      <c r="AE4118" s="455" t="n"/>
      <c r="AF4118" s="455" t="n"/>
      <c r="AG4118" s="455" t="n"/>
      <c r="AH4118" s="455" t="n"/>
      <c r="AI4118" s="455" t="n"/>
      <c r="AJ4118" s="455" t="n"/>
      <c r="AK4118" s="455" t="n"/>
      <c r="AL4118" s="455" t="n"/>
      <c r="AM4118" s="455" t="n"/>
      <c r="AN4118" s="455" t="n"/>
      <c r="AO4118" s="455" t="n"/>
      <c r="AP4118" s="455" t="n"/>
      <c r="AQ4118" s="455" t="n"/>
      <c r="AR4118" s="418" t="n"/>
      <c r="AS4118" s="418" t="n"/>
      <c r="AT4118" s="418" t="n"/>
    </row>
    <row r="4119">
      <c r="A4119" s="417" t="n">
        <v>4110</v>
      </c>
      <c r="B4119" s="418" t="inlineStr"/>
      <c r="C4119" s="418" t="inlineStr">
        <is>
          <t>56ប៊ី-លីង សឹបផ្លាយ ឆេន មេនេចម៉ិន ឯ.ក</t>
        </is>
      </c>
      <c r="D4119" s="418" t="inlineStr">
        <is>
          <t>K004-902004795</t>
        </is>
      </c>
      <c r="E4119" s="418" t="inlineStr">
        <is>
          <t>IN202012-0026</t>
        </is>
      </c>
      <c r="F4119" s="419" t="n">
        <v>44183</v>
      </c>
      <c r="G4119" s="420" t="n">
        <v>904960</v>
      </c>
      <c r="H4119" s="418" t="n"/>
      <c r="I4119" s="455" t="n">
        <v>904960</v>
      </c>
      <c r="J4119" s="418">
        <f>IF(L4119&lt;&gt;"",L4119,K4119)</f>
        <v/>
      </c>
      <c r="K4119" s="418">
        <f>IF(AND(T4119=TRUE, U4119=TRUE, V4119=TRUE), IF(W4119&lt;-0.05, "អនុញ្ញាត (អ្នកផ្គត់ផ្គង់ប្រកាសខ្វះ)", "បានប្រកាស (អនុញ្ញាត)"), IF(AND(T4119=FALSE, U4119=FALSE, V4119=FALSE), "ព្យួរទុក (មិនមានទិន្នន័យ)", "ប្រកាសខុស (ព្យួរទុក)"))</f>
        <v/>
      </c>
      <c r="L4119" s="418" t="inlineStr"/>
      <c r="M4119" s="418" t="inlineStr"/>
      <c r="N4119" s="455" t="n"/>
      <c r="O4119" s="455">
        <f>IF(W4119&lt;0,AI4119,I4119)</f>
        <v/>
      </c>
      <c r="P4119" s="455">
        <f>I4119-O4119</f>
        <v/>
      </c>
      <c r="Q4119" s="418" t="n"/>
      <c r="R4119" s="418" t="inlineStr">
        <is>
          <t>IN202012-0026</t>
        </is>
      </c>
      <c r="S4119" s="418" t="inlineStr"/>
      <c r="T4119" s="418">
        <f>R4119=S4119</f>
        <v/>
      </c>
      <c r="U4119" s="418">
        <f>AND(MONTH(F4119)=MONTH(Y4119), YEAR(F4119)=YEAR(Y4119))</f>
        <v/>
      </c>
      <c r="V4119" s="418">
        <f>AND(AC4119&lt;&gt;"", 'Company information'!D$4&lt;&gt;"", RIGHT(SUBSTITUTE(AC4119,"-",""),9)=RIGHT(SUBSTITUTE('Company information'!D$4,"-",""),9))</f>
        <v/>
      </c>
      <c r="W4119" s="418">
        <f>AI4119-I4119</f>
        <v/>
      </c>
      <c r="X4119" s="455" t="n"/>
      <c r="Y4119" s="417" t="n"/>
      <c r="Z4119" s="418" t="n"/>
      <c r="AA4119" s="418" t="n"/>
      <c r="AB4119" s="418" t="n"/>
      <c r="AC4119" s="418" t="n"/>
      <c r="AD4119" s="418" t="n"/>
      <c r="AE4119" s="455" t="n"/>
      <c r="AF4119" s="455" t="n"/>
      <c r="AG4119" s="455" t="n"/>
      <c r="AH4119" s="455" t="n"/>
      <c r="AI4119" s="455" t="n"/>
      <c r="AJ4119" s="455" t="n"/>
      <c r="AK4119" s="455" t="n"/>
      <c r="AL4119" s="455" t="n"/>
      <c r="AM4119" s="455" t="n"/>
      <c r="AN4119" s="455" t="n"/>
      <c r="AO4119" s="455" t="n"/>
      <c r="AP4119" s="455" t="n"/>
      <c r="AQ4119" s="455" t="n"/>
      <c r="AR4119" s="418" t="n"/>
      <c r="AS4119" s="418" t="n"/>
      <c r="AT4119" s="418" t="n"/>
    </row>
    <row r="4120">
      <c r="A4120" s="417" t="n">
        <v>4111</v>
      </c>
      <c r="B4120" s="418" t="inlineStr"/>
      <c r="C4120" s="418" t="inlineStr">
        <is>
          <t>56ប៊ី-លីង សឹបផ្លាយ ឆេន មេនេចម៉ិន ឯ.ក</t>
        </is>
      </c>
      <c r="D4120" s="418" t="inlineStr">
        <is>
          <t>K004-902004795</t>
        </is>
      </c>
      <c r="E4120" s="418" t="inlineStr">
        <is>
          <t>IN202012-0025</t>
        </is>
      </c>
      <c r="F4120" s="419" t="n">
        <v>44182</v>
      </c>
      <c r="G4120" s="420" t="n">
        <v>268660</v>
      </c>
      <c r="H4120" s="418" t="n"/>
      <c r="I4120" s="455" t="n">
        <v>268660</v>
      </c>
      <c r="J4120" s="418">
        <f>IF(L4120&lt;&gt;"",L4120,K4120)</f>
        <v/>
      </c>
      <c r="K4120" s="418">
        <f>IF(AND(T4120=TRUE, U4120=TRUE, V4120=TRUE), IF(W4120&lt;-0.05, "អនុញ្ញាត (អ្នកផ្គត់ផ្គង់ប្រកាសខ្វះ)", "បានប្រកាស (អនុញ្ញាត)"), IF(AND(T4120=FALSE, U4120=FALSE, V4120=FALSE), "ព្យួរទុក (មិនមានទិន្នន័យ)", "ប្រកាសខុស (ព្យួរទុក)"))</f>
        <v/>
      </c>
      <c r="L4120" s="418" t="inlineStr"/>
      <c r="M4120" s="418" t="inlineStr"/>
      <c r="N4120" s="455" t="n"/>
      <c r="O4120" s="455">
        <f>IF(W4120&lt;0,AI4120,I4120)</f>
        <v/>
      </c>
      <c r="P4120" s="455">
        <f>I4120-O4120</f>
        <v/>
      </c>
      <c r="Q4120" s="418" t="n"/>
      <c r="R4120" s="418" t="inlineStr">
        <is>
          <t>IN202012-0025</t>
        </is>
      </c>
      <c r="S4120" s="418" t="inlineStr"/>
      <c r="T4120" s="418">
        <f>R4120=S4120</f>
        <v/>
      </c>
      <c r="U4120" s="418">
        <f>AND(MONTH(F4120)=MONTH(Y4120), YEAR(F4120)=YEAR(Y4120))</f>
        <v/>
      </c>
      <c r="V4120" s="418">
        <f>AND(AC4120&lt;&gt;"", 'Company information'!D$4&lt;&gt;"", RIGHT(SUBSTITUTE(AC4120,"-",""),9)=RIGHT(SUBSTITUTE('Company information'!D$4,"-",""),9))</f>
        <v/>
      </c>
      <c r="W4120" s="418">
        <f>AI4120-I4120</f>
        <v/>
      </c>
      <c r="X4120" s="455" t="n"/>
      <c r="Y4120" s="417" t="n"/>
      <c r="Z4120" s="418" t="n"/>
      <c r="AA4120" s="418" t="n"/>
      <c r="AB4120" s="418" t="n"/>
      <c r="AC4120" s="418" t="n"/>
      <c r="AD4120" s="418" t="n"/>
      <c r="AE4120" s="455" t="n"/>
      <c r="AF4120" s="455" t="n"/>
      <c r="AG4120" s="455" t="n"/>
      <c r="AH4120" s="455" t="n"/>
      <c r="AI4120" s="455" t="n"/>
      <c r="AJ4120" s="455" t="n"/>
      <c r="AK4120" s="455" t="n"/>
      <c r="AL4120" s="455" t="n"/>
      <c r="AM4120" s="455" t="n"/>
      <c r="AN4120" s="455" t="n"/>
      <c r="AO4120" s="455" t="n"/>
      <c r="AP4120" s="455" t="n"/>
      <c r="AQ4120" s="455" t="n"/>
      <c r="AR4120" s="418" t="n"/>
      <c r="AS4120" s="418" t="n"/>
      <c r="AT4120" s="418" t="n"/>
    </row>
    <row r="4121">
      <c r="A4121" s="417" t="n">
        <v>4112</v>
      </c>
      <c r="B4121" s="418" t="inlineStr"/>
      <c r="C4121" s="418" t="inlineStr">
        <is>
          <t>56ប៊ី-លីង សឹបផ្លាយ ឆេន មេនេចម៉ិន ឯ.ក</t>
        </is>
      </c>
      <c r="D4121" s="418" t="inlineStr">
        <is>
          <t>K004-902004795</t>
        </is>
      </c>
      <c r="E4121" s="418" t="inlineStr">
        <is>
          <t>IN202012-0024</t>
        </is>
      </c>
      <c r="F4121" s="419" t="n">
        <v>44182</v>
      </c>
      <c r="G4121" s="420" t="n">
        <v>460560</v>
      </c>
      <c r="H4121" s="418" t="n"/>
      <c r="I4121" s="455" t="n">
        <v>460560</v>
      </c>
      <c r="J4121" s="418">
        <f>IF(L4121&lt;&gt;"",L4121,K4121)</f>
        <v/>
      </c>
      <c r="K4121" s="418">
        <f>IF(AND(T4121=TRUE, U4121=TRUE, V4121=TRUE), IF(W4121&lt;-0.05, "អនុញ្ញាត (អ្នកផ្គត់ផ្គង់ប្រកាសខ្វះ)", "បានប្រកាស (អនុញ្ញាត)"), IF(AND(T4121=FALSE, U4121=FALSE, V4121=FALSE), "ព្យួរទុក (មិនមានទិន្នន័យ)", "ប្រកាសខុស (ព្យួរទុក)"))</f>
        <v/>
      </c>
      <c r="L4121" s="418" t="inlineStr"/>
      <c r="M4121" s="418" t="inlineStr"/>
      <c r="N4121" s="455" t="n"/>
      <c r="O4121" s="455">
        <f>IF(W4121&lt;0,AI4121,I4121)</f>
        <v/>
      </c>
      <c r="P4121" s="455">
        <f>I4121-O4121</f>
        <v/>
      </c>
      <c r="Q4121" s="418" t="n"/>
      <c r="R4121" s="418" t="inlineStr">
        <is>
          <t>IN202012-0024</t>
        </is>
      </c>
      <c r="S4121" s="418" t="inlineStr"/>
      <c r="T4121" s="418">
        <f>R4121=S4121</f>
        <v/>
      </c>
      <c r="U4121" s="418">
        <f>AND(MONTH(F4121)=MONTH(Y4121), YEAR(F4121)=YEAR(Y4121))</f>
        <v/>
      </c>
      <c r="V4121" s="418">
        <f>AND(AC4121&lt;&gt;"", 'Company information'!D$4&lt;&gt;"", RIGHT(SUBSTITUTE(AC4121,"-",""),9)=RIGHT(SUBSTITUTE('Company information'!D$4,"-",""),9))</f>
        <v/>
      </c>
      <c r="W4121" s="418">
        <f>AI4121-I4121</f>
        <v/>
      </c>
      <c r="X4121" s="455" t="n"/>
      <c r="Y4121" s="417" t="n"/>
      <c r="Z4121" s="418" t="n"/>
      <c r="AA4121" s="418" t="n"/>
      <c r="AB4121" s="418" t="n"/>
      <c r="AC4121" s="418" t="n"/>
      <c r="AD4121" s="418" t="n"/>
      <c r="AE4121" s="455" t="n"/>
      <c r="AF4121" s="455" t="n"/>
      <c r="AG4121" s="455" t="n"/>
      <c r="AH4121" s="455" t="n"/>
      <c r="AI4121" s="455" t="n"/>
      <c r="AJ4121" s="455" t="n"/>
      <c r="AK4121" s="455" t="n"/>
      <c r="AL4121" s="455" t="n"/>
      <c r="AM4121" s="455" t="n"/>
      <c r="AN4121" s="455" t="n"/>
      <c r="AO4121" s="455" t="n"/>
      <c r="AP4121" s="455" t="n"/>
      <c r="AQ4121" s="455" t="n"/>
      <c r="AR4121" s="418" t="n"/>
      <c r="AS4121" s="418" t="n"/>
      <c r="AT4121" s="418" t="n"/>
    </row>
    <row r="4122">
      <c r="A4122" s="417" t="n">
        <v>4113</v>
      </c>
      <c r="B4122" s="418" t="inlineStr"/>
      <c r="C4122" s="418" t="inlineStr">
        <is>
          <t>56ប៊ី-លីង សឹបផ្លាយ ឆេន មេនេចម៉ិន ឯ.ក</t>
        </is>
      </c>
      <c r="D4122" s="418" t="inlineStr">
        <is>
          <t>K004-902004795</t>
        </is>
      </c>
      <c r="E4122" s="418" t="inlineStr">
        <is>
          <t>IN202012-0023</t>
        </is>
      </c>
      <c r="F4122" s="419" t="n">
        <v>44182</v>
      </c>
      <c r="G4122" s="420" t="n">
        <v>478740</v>
      </c>
      <c r="H4122" s="418" t="n"/>
      <c r="I4122" s="455" t="n">
        <v>478740</v>
      </c>
      <c r="J4122" s="418">
        <f>IF(L4122&lt;&gt;"",L4122,K4122)</f>
        <v/>
      </c>
      <c r="K4122" s="418">
        <f>IF(AND(T4122=TRUE, U4122=TRUE, V4122=TRUE), IF(W4122&lt;-0.05, "អនុញ្ញាត (អ្នកផ្គត់ផ្គង់ប្រកាសខ្វះ)", "បានប្រកាស (អនុញ្ញាត)"), IF(AND(T4122=FALSE, U4122=FALSE, V4122=FALSE), "ព្យួរទុក (មិនមានទិន្នន័យ)", "ប្រកាសខុស (ព្យួរទុក)"))</f>
        <v/>
      </c>
      <c r="L4122" s="418" t="inlineStr"/>
      <c r="M4122" s="418" t="inlineStr"/>
      <c r="N4122" s="455" t="n"/>
      <c r="O4122" s="455">
        <f>IF(W4122&lt;0,AI4122,I4122)</f>
        <v/>
      </c>
      <c r="P4122" s="455">
        <f>I4122-O4122</f>
        <v/>
      </c>
      <c r="Q4122" s="418" t="n"/>
      <c r="R4122" s="418" t="inlineStr">
        <is>
          <t>IN202012-0023</t>
        </is>
      </c>
      <c r="S4122" s="418" t="inlineStr"/>
      <c r="T4122" s="418">
        <f>R4122=S4122</f>
        <v/>
      </c>
      <c r="U4122" s="418">
        <f>AND(MONTH(F4122)=MONTH(Y4122), YEAR(F4122)=YEAR(Y4122))</f>
        <v/>
      </c>
      <c r="V4122" s="418">
        <f>AND(AC4122&lt;&gt;"", 'Company information'!D$4&lt;&gt;"", RIGHT(SUBSTITUTE(AC4122,"-",""),9)=RIGHT(SUBSTITUTE('Company information'!D$4,"-",""),9))</f>
        <v/>
      </c>
      <c r="W4122" s="418">
        <f>AI4122-I4122</f>
        <v/>
      </c>
      <c r="X4122" s="455" t="n"/>
      <c r="Y4122" s="417" t="n"/>
      <c r="Z4122" s="418" t="n"/>
      <c r="AA4122" s="418" t="n"/>
      <c r="AB4122" s="418" t="n"/>
      <c r="AC4122" s="418" t="n"/>
      <c r="AD4122" s="418" t="n"/>
      <c r="AE4122" s="455" t="n"/>
      <c r="AF4122" s="455" t="n"/>
      <c r="AG4122" s="455" t="n"/>
      <c r="AH4122" s="455" t="n"/>
      <c r="AI4122" s="455" t="n"/>
      <c r="AJ4122" s="455" t="n"/>
      <c r="AK4122" s="455" t="n"/>
      <c r="AL4122" s="455" t="n"/>
      <c r="AM4122" s="455" t="n"/>
      <c r="AN4122" s="455" t="n"/>
      <c r="AO4122" s="455" t="n"/>
      <c r="AP4122" s="455" t="n"/>
      <c r="AQ4122" s="455" t="n"/>
      <c r="AR4122" s="418" t="n"/>
      <c r="AS4122" s="418" t="n"/>
      <c r="AT4122" s="418" t="n"/>
    </row>
    <row r="4123">
      <c r="A4123" s="417" t="n">
        <v>4114</v>
      </c>
      <c r="B4123" s="418" t="inlineStr"/>
      <c r="C4123" s="418" t="inlineStr">
        <is>
          <t>56ប៊ី-លីង សឹបផ្លាយ ឆេន មេនេចម៉ិន ឯ.ក</t>
        </is>
      </c>
      <c r="D4123" s="418" t="inlineStr">
        <is>
          <t>K004-902004795</t>
        </is>
      </c>
      <c r="E4123" s="418" t="inlineStr">
        <is>
          <t>IN202012-0022</t>
        </is>
      </c>
      <c r="F4123" s="419" t="n">
        <v>44182</v>
      </c>
      <c r="G4123" s="420" t="n">
        <v>256540</v>
      </c>
      <c r="H4123" s="418" t="n"/>
      <c r="I4123" s="455" t="n">
        <v>256540</v>
      </c>
      <c r="J4123" s="418">
        <f>IF(L4123&lt;&gt;"",L4123,K4123)</f>
        <v/>
      </c>
      <c r="K4123" s="418">
        <f>IF(AND(T4123=TRUE, U4123=TRUE, V4123=TRUE), IF(W4123&lt;-0.05, "អនុញ្ញាត (អ្នកផ្គត់ផ្គង់ប្រកាសខ្វះ)", "បានប្រកាស (អនុញ្ញាត)"), IF(AND(T4123=FALSE, U4123=FALSE, V4123=FALSE), "ព្យួរទុក (មិនមានទិន្នន័យ)", "ប្រកាសខុស (ព្យួរទុក)"))</f>
        <v/>
      </c>
      <c r="L4123" s="418" t="inlineStr"/>
      <c r="M4123" s="418" t="inlineStr"/>
      <c r="N4123" s="455" t="n"/>
      <c r="O4123" s="455">
        <f>IF(W4123&lt;0,AI4123,I4123)</f>
        <v/>
      </c>
      <c r="P4123" s="455">
        <f>I4123-O4123</f>
        <v/>
      </c>
      <c r="Q4123" s="418" t="n"/>
      <c r="R4123" s="418" t="inlineStr">
        <is>
          <t>IN202012-0022</t>
        </is>
      </c>
      <c r="S4123" s="418" t="inlineStr"/>
      <c r="T4123" s="418">
        <f>R4123=S4123</f>
        <v/>
      </c>
      <c r="U4123" s="418">
        <f>AND(MONTH(F4123)=MONTH(Y4123), YEAR(F4123)=YEAR(Y4123))</f>
        <v/>
      </c>
      <c r="V4123" s="418">
        <f>AND(AC4123&lt;&gt;"", 'Company information'!D$4&lt;&gt;"", RIGHT(SUBSTITUTE(AC4123,"-",""),9)=RIGHT(SUBSTITUTE('Company information'!D$4,"-",""),9))</f>
        <v/>
      </c>
      <c r="W4123" s="418">
        <f>AI4123-I4123</f>
        <v/>
      </c>
      <c r="X4123" s="455" t="n"/>
      <c r="Y4123" s="417" t="n"/>
      <c r="Z4123" s="418" t="n"/>
      <c r="AA4123" s="418" t="n"/>
      <c r="AB4123" s="418" t="n"/>
      <c r="AC4123" s="418" t="n"/>
      <c r="AD4123" s="418" t="n"/>
      <c r="AE4123" s="455" t="n"/>
      <c r="AF4123" s="455" t="n"/>
      <c r="AG4123" s="455" t="n"/>
      <c r="AH4123" s="455" t="n"/>
      <c r="AI4123" s="455" t="n"/>
      <c r="AJ4123" s="455" t="n"/>
      <c r="AK4123" s="455" t="n"/>
      <c r="AL4123" s="455" t="n"/>
      <c r="AM4123" s="455" t="n"/>
      <c r="AN4123" s="455" t="n"/>
      <c r="AO4123" s="455" t="n"/>
      <c r="AP4123" s="455" t="n"/>
      <c r="AQ4123" s="455" t="n"/>
      <c r="AR4123" s="418" t="n"/>
      <c r="AS4123" s="418" t="n"/>
      <c r="AT4123" s="418" t="n"/>
    </row>
    <row r="4124">
      <c r="A4124" s="417" t="n">
        <v>4115</v>
      </c>
      <c r="B4124" s="418" t="inlineStr"/>
      <c r="C4124" s="418" t="inlineStr">
        <is>
          <t>អ៊ិចស្ពែឌីធ័រ ខេមបូឌា អិលធីឌី</t>
        </is>
      </c>
      <c r="D4124" s="418" t="inlineStr">
        <is>
          <t>L001-100045898</t>
        </is>
      </c>
      <c r="E4124" s="418" t="inlineStr">
        <is>
          <t>TI-0190134</t>
        </is>
      </c>
      <c r="F4124" s="419" t="n">
        <v>44193</v>
      </c>
      <c r="G4124" s="420" t="n">
        <v>68879</v>
      </c>
      <c r="H4124" s="418" t="n"/>
      <c r="I4124" s="455" t="n">
        <v>68879</v>
      </c>
      <c r="J4124" s="418">
        <f>IF(L4124&lt;&gt;"",L4124,K4124)</f>
        <v/>
      </c>
      <c r="K4124" s="418">
        <f>IF(AND(T4124=TRUE, U4124=TRUE, V4124=TRUE), IF(W4124&lt;-0.05, "អនុញ្ញាត (អ្នកផ្គត់ផ្គង់ប្រកាសខ្វះ)", "បានប្រកាស (អនុញ្ញាត)"), IF(AND(T4124=FALSE, U4124=FALSE, V4124=FALSE), "ព្យួរទុក (មិនមានទិន្នន័យ)", "ប្រកាសខុស (ព្យួរទុក)"))</f>
        <v/>
      </c>
      <c r="L4124" s="418" t="inlineStr"/>
      <c r="M4124" s="418" t="inlineStr"/>
      <c r="N4124" s="455" t="n"/>
      <c r="O4124" s="455">
        <f>IF(W4124&lt;0,AI4124,I4124)</f>
        <v/>
      </c>
      <c r="P4124" s="455">
        <f>I4124-O4124</f>
        <v/>
      </c>
      <c r="Q4124" s="418" t="n"/>
      <c r="R4124" s="418" t="inlineStr">
        <is>
          <t>TI-0190134</t>
        </is>
      </c>
      <c r="S4124" s="418" t="inlineStr"/>
      <c r="T4124" s="418">
        <f>R4124=S4124</f>
        <v/>
      </c>
      <c r="U4124" s="418">
        <f>AND(MONTH(F4124)=MONTH(Y4124), YEAR(F4124)=YEAR(Y4124))</f>
        <v/>
      </c>
      <c r="V4124" s="418">
        <f>AND(AC4124&lt;&gt;"", 'Company information'!D$4&lt;&gt;"", RIGHT(SUBSTITUTE(AC4124,"-",""),9)=RIGHT(SUBSTITUTE('Company information'!D$4,"-",""),9))</f>
        <v/>
      </c>
      <c r="W4124" s="418">
        <f>AI4124-I4124</f>
        <v/>
      </c>
      <c r="X4124" s="455" t="n"/>
      <c r="Y4124" s="417" t="n"/>
      <c r="Z4124" s="418" t="n"/>
      <c r="AA4124" s="418" t="n"/>
      <c r="AB4124" s="418" t="n"/>
      <c r="AC4124" s="418" t="n"/>
      <c r="AD4124" s="418" t="n"/>
      <c r="AE4124" s="455" t="n"/>
      <c r="AF4124" s="455" t="n"/>
      <c r="AG4124" s="455" t="n"/>
      <c r="AH4124" s="455" t="n"/>
      <c r="AI4124" s="455" t="n"/>
      <c r="AJ4124" s="455" t="n"/>
      <c r="AK4124" s="455" t="n"/>
      <c r="AL4124" s="455" t="n"/>
      <c r="AM4124" s="455" t="n"/>
      <c r="AN4124" s="455" t="n"/>
      <c r="AO4124" s="455" t="n"/>
      <c r="AP4124" s="455" t="n"/>
      <c r="AQ4124" s="455" t="n"/>
      <c r="AR4124" s="418" t="n"/>
      <c r="AS4124" s="418" t="n"/>
      <c r="AT4124" s="418" t="n"/>
    </row>
    <row r="4125">
      <c r="A4125" s="417" t="n">
        <v>4116</v>
      </c>
      <c r="B4125" s="418" t="inlineStr"/>
      <c r="C4125" s="418" t="inlineStr">
        <is>
          <t>អ៊ិចស្ពែឌីធ័រ ខេមបូឌា អិលធីឌី</t>
        </is>
      </c>
      <c r="D4125" s="418" t="inlineStr">
        <is>
          <t>L001-100045898</t>
        </is>
      </c>
      <c r="E4125" s="418" t="inlineStr">
        <is>
          <t>TI-0190058</t>
        </is>
      </c>
      <c r="F4125" s="419" t="n">
        <v>44193</v>
      </c>
      <c r="G4125" s="420" t="n">
        <v>214692</v>
      </c>
      <c r="H4125" s="418" t="n"/>
      <c r="I4125" s="455" t="n">
        <v>214692</v>
      </c>
      <c r="J4125" s="418">
        <f>IF(L4125&lt;&gt;"",L4125,K4125)</f>
        <v/>
      </c>
      <c r="K4125" s="418">
        <f>IF(AND(T4125=TRUE, U4125=TRUE, V4125=TRUE), IF(W4125&lt;-0.05, "អនុញ្ញាត (អ្នកផ្គត់ផ្គង់ប្រកាសខ្វះ)", "បានប្រកាស (អនុញ្ញាត)"), IF(AND(T4125=FALSE, U4125=FALSE, V4125=FALSE), "ព្យួរទុក (មិនមានទិន្នន័យ)", "ប្រកាសខុស (ព្យួរទុក)"))</f>
        <v/>
      </c>
      <c r="L4125" s="418" t="inlineStr"/>
      <c r="M4125" s="418" t="inlineStr"/>
      <c r="N4125" s="455" t="n"/>
      <c r="O4125" s="455">
        <f>IF(W4125&lt;0,AI4125,I4125)</f>
        <v/>
      </c>
      <c r="P4125" s="455">
        <f>I4125-O4125</f>
        <v/>
      </c>
      <c r="Q4125" s="418" t="n"/>
      <c r="R4125" s="418" t="inlineStr">
        <is>
          <t>TI-0190058</t>
        </is>
      </c>
      <c r="S4125" s="418" t="inlineStr"/>
      <c r="T4125" s="418">
        <f>R4125=S4125</f>
        <v/>
      </c>
      <c r="U4125" s="418">
        <f>AND(MONTH(F4125)=MONTH(Y4125), YEAR(F4125)=YEAR(Y4125))</f>
        <v/>
      </c>
      <c r="V4125" s="418">
        <f>AND(AC4125&lt;&gt;"", 'Company information'!D$4&lt;&gt;"", RIGHT(SUBSTITUTE(AC4125,"-",""),9)=RIGHT(SUBSTITUTE('Company information'!D$4,"-",""),9))</f>
        <v/>
      </c>
      <c r="W4125" s="418">
        <f>AI4125-I4125</f>
        <v/>
      </c>
      <c r="X4125" s="455" t="n"/>
      <c r="Y4125" s="417" t="n"/>
      <c r="Z4125" s="418" t="n"/>
      <c r="AA4125" s="418" t="n"/>
      <c r="AB4125" s="418" t="n"/>
      <c r="AC4125" s="418" t="n"/>
      <c r="AD4125" s="418" t="n"/>
      <c r="AE4125" s="455" t="n"/>
      <c r="AF4125" s="455" t="n"/>
      <c r="AG4125" s="455" t="n"/>
      <c r="AH4125" s="455" t="n"/>
      <c r="AI4125" s="455" t="n"/>
      <c r="AJ4125" s="455" t="n"/>
      <c r="AK4125" s="455" t="n"/>
      <c r="AL4125" s="455" t="n"/>
      <c r="AM4125" s="455" t="n"/>
      <c r="AN4125" s="455" t="n"/>
      <c r="AO4125" s="455" t="n"/>
      <c r="AP4125" s="455" t="n"/>
      <c r="AQ4125" s="455" t="n"/>
      <c r="AR4125" s="418" t="n"/>
      <c r="AS4125" s="418" t="n"/>
      <c r="AT4125" s="418" t="n"/>
    </row>
    <row r="4126">
      <c r="A4126" s="417" t="n">
        <v>4117</v>
      </c>
      <c r="B4126" s="418" t="inlineStr"/>
      <c r="C4126" s="418" t="inlineStr">
        <is>
          <t>អ៊ិចស្ពែឌីធ័រ ខេមបូឌា អិលធីឌី</t>
        </is>
      </c>
      <c r="D4126" s="418" t="inlineStr">
        <is>
          <t>L001-100045898</t>
        </is>
      </c>
      <c r="E4126" s="418" t="inlineStr">
        <is>
          <t>TI-0189891</t>
        </is>
      </c>
      <c r="F4126" s="419" t="n">
        <v>44189</v>
      </c>
      <c r="G4126" s="420" t="n">
        <v>16926</v>
      </c>
      <c r="H4126" s="418" t="n"/>
      <c r="I4126" s="455" t="n">
        <v>16926</v>
      </c>
      <c r="J4126" s="418">
        <f>IF(L4126&lt;&gt;"",L4126,K4126)</f>
        <v/>
      </c>
      <c r="K4126" s="418">
        <f>IF(AND(T4126=TRUE, U4126=TRUE, V4126=TRUE), IF(W4126&lt;-0.05, "អនុញ្ញាត (អ្នកផ្គត់ផ្គង់ប្រកាសខ្វះ)", "បានប្រកាស (អនុញ្ញាត)"), IF(AND(T4126=FALSE, U4126=FALSE, V4126=FALSE), "ព្យួរទុក (មិនមានទិន្នន័យ)", "ប្រកាសខុស (ព្យួរទុក)"))</f>
        <v/>
      </c>
      <c r="L4126" s="418" t="inlineStr"/>
      <c r="M4126" s="418" t="inlineStr"/>
      <c r="N4126" s="455" t="n"/>
      <c r="O4126" s="455">
        <f>IF(W4126&lt;0,AI4126,I4126)</f>
        <v/>
      </c>
      <c r="P4126" s="455">
        <f>I4126-O4126</f>
        <v/>
      </c>
      <c r="Q4126" s="418" t="n"/>
      <c r="R4126" s="418" t="inlineStr">
        <is>
          <t>TI-0189891</t>
        </is>
      </c>
      <c r="S4126" s="418" t="inlineStr"/>
      <c r="T4126" s="418">
        <f>R4126=S4126</f>
        <v/>
      </c>
      <c r="U4126" s="418">
        <f>AND(MONTH(F4126)=MONTH(Y4126), YEAR(F4126)=YEAR(Y4126))</f>
        <v/>
      </c>
      <c r="V4126" s="418">
        <f>AND(AC4126&lt;&gt;"", 'Company information'!D$4&lt;&gt;"", RIGHT(SUBSTITUTE(AC4126,"-",""),9)=RIGHT(SUBSTITUTE('Company information'!D$4,"-",""),9))</f>
        <v/>
      </c>
      <c r="W4126" s="418">
        <f>AI4126-I4126</f>
        <v/>
      </c>
      <c r="X4126" s="455" t="n"/>
      <c r="Y4126" s="417" t="n"/>
      <c r="Z4126" s="418" t="n"/>
      <c r="AA4126" s="418" t="n"/>
      <c r="AB4126" s="418" t="n"/>
      <c r="AC4126" s="418" t="n"/>
      <c r="AD4126" s="418" t="n"/>
      <c r="AE4126" s="455" t="n"/>
      <c r="AF4126" s="455" t="n"/>
      <c r="AG4126" s="455" t="n"/>
      <c r="AH4126" s="455" t="n"/>
      <c r="AI4126" s="455" t="n"/>
      <c r="AJ4126" s="455" t="n"/>
      <c r="AK4126" s="455" t="n"/>
      <c r="AL4126" s="455" t="n"/>
      <c r="AM4126" s="455" t="n"/>
      <c r="AN4126" s="455" t="n"/>
      <c r="AO4126" s="455" t="n"/>
      <c r="AP4126" s="455" t="n"/>
      <c r="AQ4126" s="455" t="n"/>
      <c r="AR4126" s="418" t="n"/>
      <c r="AS4126" s="418" t="n"/>
      <c r="AT4126" s="418" t="n"/>
    </row>
    <row r="4127">
      <c r="A4127" s="417" t="n">
        <v>4118</v>
      </c>
      <c r="B4127" s="418" t="inlineStr"/>
      <c r="C4127" s="418" t="inlineStr">
        <is>
          <t>អ៊ិចស្ពែឌីធ័រ ខេមបូឌា អិលធីឌី</t>
        </is>
      </c>
      <c r="D4127" s="418" t="inlineStr">
        <is>
          <t>L001-100045898</t>
        </is>
      </c>
      <c r="E4127" s="418" t="inlineStr">
        <is>
          <t>TI-0189825</t>
        </is>
      </c>
      <c r="F4127" s="419" t="n">
        <v>44188</v>
      </c>
      <c r="G4127" s="420" t="n">
        <v>808418</v>
      </c>
      <c r="H4127" s="418" t="n"/>
      <c r="I4127" s="455" t="n">
        <v>808418</v>
      </c>
      <c r="J4127" s="418">
        <f>IF(L4127&lt;&gt;"",L4127,K4127)</f>
        <v/>
      </c>
      <c r="K4127" s="418">
        <f>IF(AND(T4127=TRUE, U4127=TRUE, V4127=TRUE), IF(W4127&lt;-0.05, "អនុញ្ញាត (អ្នកផ្គត់ផ្គង់ប្រកាសខ្វះ)", "បានប្រកាស (អនុញ្ញាត)"), IF(AND(T4127=FALSE, U4127=FALSE, V4127=FALSE), "ព្យួរទុក (មិនមានទិន្នន័យ)", "ប្រកាសខុស (ព្យួរទុក)"))</f>
        <v/>
      </c>
      <c r="L4127" s="418" t="inlineStr"/>
      <c r="M4127" s="418" t="inlineStr"/>
      <c r="N4127" s="455" t="n"/>
      <c r="O4127" s="455">
        <f>IF(W4127&lt;0,AI4127,I4127)</f>
        <v/>
      </c>
      <c r="P4127" s="455">
        <f>I4127-O4127</f>
        <v/>
      </c>
      <c r="Q4127" s="418" t="n"/>
      <c r="R4127" s="418" t="inlineStr">
        <is>
          <t>TI-0189825</t>
        </is>
      </c>
      <c r="S4127" s="418" t="inlineStr"/>
      <c r="T4127" s="418">
        <f>R4127=S4127</f>
        <v/>
      </c>
      <c r="U4127" s="418">
        <f>AND(MONTH(F4127)=MONTH(Y4127), YEAR(F4127)=YEAR(Y4127))</f>
        <v/>
      </c>
      <c r="V4127" s="418">
        <f>AND(AC4127&lt;&gt;"", 'Company information'!D$4&lt;&gt;"", RIGHT(SUBSTITUTE(AC4127,"-",""),9)=RIGHT(SUBSTITUTE('Company information'!D$4,"-",""),9))</f>
        <v/>
      </c>
      <c r="W4127" s="418">
        <f>AI4127-I4127</f>
        <v/>
      </c>
      <c r="X4127" s="455" t="n"/>
      <c r="Y4127" s="417" t="n"/>
      <c r="Z4127" s="418" t="n"/>
      <c r="AA4127" s="418" t="n"/>
      <c r="AB4127" s="418" t="n"/>
      <c r="AC4127" s="418" t="n"/>
      <c r="AD4127" s="418" t="n"/>
      <c r="AE4127" s="455" t="n"/>
      <c r="AF4127" s="455" t="n"/>
      <c r="AG4127" s="455" t="n"/>
      <c r="AH4127" s="455" t="n"/>
      <c r="AI4127" s="455" t="n"/>
      <c r="AJ4127" s="455" t="n"/>
      <c r="AK4127" s="455" t="n"/>
      <c r="AL4127" s="455" t="n"/>
      <c r="AM4127" s="455" t="n"/>
      <c r="AN4127" s="455" t="n"/>
      <c r="AO4127" s="455" t="n"/>
      <c r="AP4127" s="455" t="n"/>
      <c r="AQ4127" s="455" t="n"/>
      <c r="AR4127" s="418" t="n"/>
      <c r="AS4127" s="418" t="n"/>
      <c r="AT4127" s="418" t="n"/>
    </row>
    <row r="4128">
      <c r="A4128" s="417" t="n">
        <v>4119</v>
      </c>
      <c r="B4128" s="418" t="inlineStr"/>
      <c r="C4128" s="418" t="inlineStr">
        <is>
          <t>អ៊ិចស្ពែឌីធ័រ ខេមបូឌា អិលធីឌី</t>
        </is>
      </c>
      <c r="D4128" s="418" t="inlineStr">
        <is>
          <t>L001-100045898</t>
        </is>
      </c>
      <c r="E4128" s="418" t="inlineStr">
        <is>
          <t>TI-0189820</t>
        </is>
      </c>
      <c r="F4128" s="419" t="n">
        <v>44188</v>
      </c>
      <c r="G4128" s="420" t="n">
        <v>69177</v>
      </c>
      <c r="H4128" s="418" t="n"/>
      <c r="I4128" s="455" t="n">
        <v>69177</v>
      </c>
      <c r="J4128" s="418">
        <f>IF(L4128&lt;&gt;"",L4128,K4128)</f>
        <v/>
      </c>
      <c r="K4128" s="418">
        <f>IF(AND(T4128=TRUE, U4128=TRUE, V4128=TRUE), IF(W4128&lt;-0.05, "អនុញ្ញាត (អ្នកផ្គត់ផ្គង់ប្រកាសខ្វះ)", "បានប្រកាស (អនុញ្ញាត)"), IF(AND(T4128=FALSE, U4128=FALSE, V4128=FALSE), "ព្យួរទុក (មិនមានទិន្នន័យ)", "ប្រកាសខុស (ព្យួរទុក)"))</f>
        <v/>
      </c>
      <c r="L4128" s="418" t="inlineStr"/>
      <c r="M4128" s="418" t="inlineStr"/>
      <c r="N4128" s="455" t="n"/>
      <c r="O4128" s="455">
        <f>IF(W4128&lt;0,AI4128,I4128)</f>
        <v/>
      </c>
      <c r="P4128" s="455">
        <f>I4128-O4128</f>
        <v/>
      </c>
      <c r="Q4128" s="418" t="n"/>
      <c r="R4128" s="418" t="inlineStr">
        <is>
          <t>TI-0189820</t>
        </is>
      </c>
      <c r="S4128" s="418" t="inlineStr"/>
      <c r="T4128" s="418">
        <f>R4128=S4128</f>
        <v/>
      </c>
      <c r="U4128" s="418">
        <f>AND(MONTH(F4128)=MONTH(Y4128), YEAR(F4128)=YEAR(Y4128))</f>
        <v/>
      </c>
      <c r="V4128" s="418">
        <f>AND(AC4128&lt;&gt;"", 'Company information'!D$4&lt;&gt;"", RIGHT(SUBSTITUTE(AC4128,"-",""),9)=RIGHT(SUBSTITUTE('Company information'!D$4,"-",""),9))</f>
        <v/>
      </c>
      <c r="W4128" s="418">
        <f>AI4128-I4128</f>
        <v/>
      </c>
      <c r="X4128" s="455" t="n"/>
      <c r="Y4128" s="417" t="n"/>
      <c r="Z4128" s="418" t="n"/>
      <c r="AA4128" s="418" t="n"/>
      <c r="AB4128" s="418" t="n"/>
      <c r="AC4128" s="418" t="n"/>
      <c r="AD4128" s="418" t="n"/>
      <c r="AE4128" s="455" t="n"/>
      <c r="AF4128" s="455" t="n"/>
      <c r="AG4128" s="455" t="n"/>
      <c r="AH4128" s="455" t="n"/>
      <c r="AI4128" s="455" t="n"/>
      <c r="AJ4128" s="455" t="n"/>
      <c r="AK4128" s="455" t="n"/>
      <c r="AL4128" s="455" t="n"/>
      <c r="AM4128" s="455" t="n"/>
      <c r="AN4128" s="455" t="n"/>
      <c r="AO4128" s="455" t="n"/>
      <c r="AP4128" s="455" t="n"/>
      <c r="AQ4128" s="455" t="n"/>
      <c r="AR4128" s="418" t="n"/>
      <c r="AS4128" s="418" t="n"/>
      <c r="AT4128" s="418" t="n"/>
    </row>
    <row r="4129">
      <c r="A4129" s="417" t="n">
        <v>4120</v>
      </c>
      <c r="B4129" s="418" t="inlineStr"/>
      <c r="C4129" s="418" t="inlineStr">
        <is>
          <t>អ៊ិចស្ពែឌីធ័រ ខេមបូឌា អិលធីឌី</t>
        </is>
      </c>
      <c r="D4129" s="418" t="inlineStr">
        <is>
          <t>L001-100045898</t>
        </is>
      </c>
      <c r="E4129" s="418" t="inlineStr">
        <is>
          <t>TI-0189789</t>
        </is>
      </c>
      <c r="F4129" s="419" t="n">
        <v>44188</v>
      </c>
      <c r="G4129" s="420" t="n">
        <v>241800</v>
      </c>
      <c r="H4129" s="418" t="n"/>
      <c r="I4129" s="455" t="n">
        <v>241800</v>
      </c>
      <c r="J4129" s="418">
        <f>IF(L4129&lt;&gt;"",L4129,K4129)</f>
        <v/>
      </c>
      <c r="K4129" s="418">
        <f>IF(AND(T4129=TRUE, U4129=TRUE, V4129=TRUE), IF(W4129&lt;-0.05, "អនុញ្ញាត (អ្នកផ្គត់ផ្គង់ប្រកាសខ្វះ)", "បានប្រកាស (អនុញ្ញាត)"), IF(AND(T4129=FALSE, U4129=FALSE, V4129=FALSE), "ព្យួរទុក (មិនមានទិន្នន័យ)", "ប្រកាសខុស (ព្យួរទុក)"))</f>
        <v/>
      </c>
      <c r="L4129" s="418" t="inlineStr"/>
      <c r="M4129" s="418" t="inlineStr"/>
      <c r="N4129" s="455" t="n"/>
      <c r="O4129" s="455">
        <f>IF(W4129&lt;0,AI4129,I4129)</f>
        <v/>
      </c>
      <c r="P4129" s="455">
        <f>I4129-O4129</f>
        <v/>
      </c>
      <c r="Q4129" s="418" t="n"/>
      <c r="R4129" s="418" t="inlineStr">
        <is>
          <t>TI-0189789</t>
        </is>
      </c>
      <c r="S4129" s="418" t="inlineStr"/>
      <c r="T4129" s="418">
        <f>R4129=S4129</f>
        <v/>
      </c>
      <c r="U4129" s="418">
        <f>AND(MONTH(F4129)=MONTH(Y4129), YEAR(F4129)=YEAR(Y4129))</f>
        <v/>
      </c>
      <c r="V4129" s="418">
        <f>AND(AC4129&lt;&gt;"", 'Company information'!D$4&lt;&gt;"", RIGHT(SUBSTITUTE(AC4129,"-",""),9)=RIGHT(SUBSTITUTE('Company information'!D$4,"-",""),9))</f>
        <v/>
      </c>
      <c r="W4129" s="418">
        <f>AI4129-I4129</f>
        <v/>
      </c>
      <c r="X4129" s="455" t="n"/>
      <c r="Y4129" s="417" t="n"/>
      <c r="Z4129" s="418" t="n"/>
      <c r="AA4129" s="418" t="n"/>
      <c r="AB4129" s="418" t="n"/>
      <c r="AC4129" s="418" t="n"/>
      <c r="AD4129" s="418" t="n"/>
      <c r="AE4129" s="455" t="n"/>
      <c r="AF4129" s="455" t="n"/>
      <c r="AG4129" s="455" t="n"/>
      <c r="AH4129" s="455" t="n"/>
      <c r="AI4129" s="455" t="n"/>
      <c r="AJ4129" s="455" t="n"/>
      <c r="AK4129" s="455" t="n"/>
      <c r="AL4129" s="455" t="n"/>
      <c r="AM4129" s="455" t="n"/>
      <c r="AN4129" s="455" t="n"/>
      <c r="AO4129" s="455" t="n"/>
      <c r="AP4129" s="455" t="n"/>
      <c r="AQ4129" s="455" t="n"/>
      <c r="AR4129" s="418" t="n"/>
      <c r="AS4129" s="418" t="n"/>
      <c r="AT4129" s="418" t="n"/>
    </row>
    <row r="4130">
      <c r="A4130" s="417" t="n">
        <v>4121</v>
      </c>
      <c r="B4130" s="418" t="inlineStr"/>
      <c r="C4130" s="418" t="inlineStr">
        <is>
          <t>អ៊ិចស្ពែឌីធ័រ ខេមបូឌា អិលធីឌី</t>
        </is>
      </c>
      <c r="D4130" s="418" t="inlineStr">
        <is>
          <t>L001-100045898</t>
        </is>
      </c>
      <c r="E4130" s="418" t="inlineStr">
        <is>
          <t>TI-0189778</t>
        </is>
      </c>
      <c r="F4130" s="419" t="n">
        <v>44188</v>
      </c>
      <c r="G4130" s="420" t="n">
        <v>404209</v>
      </c>
      <c r="H4130" s="418" t="n"/>
      <c r="I4130" s="455" t="n">
        <v>404209</v>
      </c>
      <c r="J4130" s="418">
        <f>IF(L4130&lt;&gt;"",L4130,K4130)</f>
        <v/>
      </c>
      <c r="K4130" s="418">
        <f>IF(AND(T4130=TRUE, U4130=TRUE, V4130=TRUE), IF(W4130&lt;-0.05, "អនុញ្ញាត (អ្នកផ្គត់ផ្គង់ប្រកាសខ្វះ)", "បានប្រកាស (អនុញ្ញាត)"), IF(AND(T4130=FALSE, U4130=FALSE, V4130=FALSE), "ព្យួរទុក (មិនមានទិន្នន័យ)", "ប្រកាសខុស (ព្យួរទុក)"))</f>
        <v/>
      </c>
      <c r="L4130" s="418" t="inlineStr"/>
      <c r="M4130" s="418" t="inlineStr"/>
      <c r="N4130" s="455" t="n"/>
      <c r="O4130" s="455">
        <f>IF(W4130&lt;0,AI4130,I4130)</f>
        <v/>
      </c>
      <c r="P4130" s="455">
        <f>I4130-O4130</f>
        <v/>
      </c>
      <c r="Q4130" s="418" t="n"/>
      <c r="R4130" s="418" t="inlineStr">
        <is>
          <t>TI-0189778</t>
        </is>
      </c>
      <c r="S4130" s="418" t="inlineStr"/>
      <c r="T4130" s="418">
        <f>R4130=S4130</f>
        <v/>
      </c>
      <c r="U4130" s="418">
        <f>AND(MONTH(F4130)=MONTH(Y4130), YEAR(F4130)=YEAR(Y4130))</f>
        <v/>
      </c>
      <c r="V4130" s="418">
        <f>AND(AC4130&lt;&gt;"", 'Company information'!D$4&lt;&gt;"", RIGHT(SUBSTITUTE(AC4130,"-",""),9)=RIGHT(SUBSTITUTE('Company information'!D$4,"-",""),9))</f>
        <v/>
      </c>
      <c r="W4130" s="418">
        <f>AI4130-I4130</f>
        <v/>
      </c>
      <c r="X4130" s="455" t="n"/>
      <c r="Y4130" s="417" t="n"/>
      <c r="Z4130" s="418" t="n"/>
      <c r="AA4130" s="418" t="n"/>
      <c r="AB4130" s="418" t="n"/>
      <c r="AC4130" s="418" t="n"/>
      <c r="AD4130" s="418" t="n"/>
      <c r="AE4130" s="455" t="n"/>
      <c r="AF4130" s="455" t="n"/>
      <c r="AG4130" s="455" t="n"/>
      <c r="AH4130" s="455" t="n"/>
      <c r="AI4130" s="455" t="n"/>
      <c r="AJ4130" s="455" t="n"/>
      <c r="AK4130" s="455" t="n"/>
      <c r="AL4130" s="455" t="n"/>
      <c r="AM4130" s="455" t="n"/>
      <c r="AN4130" s="455" t="n"/>
      <c r="AO4130" s="455" t="n"/>
      <c r="AP4130" s="455" t="n"/>
      <c r="AQ4130" s="455" t="n"/>
      <c r="AR4130" s="418" t="n"/>
      <c r="AS4130" s="418" t="n"/>
      <c r="AT4130" s="418" t="n"/>
    </row>
    <row r="4131">
      <c r="A4131" s="417" t="n">
        <v>4122</v>
      </c>
      <c r="B4131" s="418" t="inlineStr"/>
      <c r="C4131" s="418" t="inlineStr">
        <is>
          <t>អ៊ិចស្ពែឌីធ័រ ខេមបូឌា អិលធីឌី</t>
        </is>
      </c>
      <c r="D4131" s="418" t="inlineStr">
        <is>
          <t>L001-100045898</t>
        </is>
      </c>
      <c r="E4131" s="418" t="inlineStr">
        <is>
          <t>TI-0189777</t>
        </is>
      </c>
      <c r="F4131" s="419" t="n">
        <v>44188</v>
      </c>
      <c r="G4131" s="420" t="n">
        <v>458211</v>
      </c>
      <c r="H4131" s="418" t="n"/>
      <c r="I4131" s="455" t="n">
        <v>458211</v>
      </c>
      <c r="J4131" s="418">
        <f>IF(L4131&lt;&gt;"",L4131,K4131)</f>
        <v/>
      </c>
      <c r="K4131" s="418">
        <f>IF(AND(T4131=TRUE, U4131=TRUE, V4131=TRUE), IF(W4131&lt;-0.05, "អនុញ្ញាត (អ្នកផ្គត់ផ្គង់ប្រកាសខ្វះ)", "បានប្រកាស (អនុញ្ញាត)"), IF(AND(T4131=FALSE, U4131=FALSE, V4131=FALSE), "ព្យួរទុក (មិនមានទិន្នន័យ)", "ប្រកាសខុស (ព្យួរទុក)"))</f>
        <v/>
      </c>
      <c r="L4131" s="418" t="inlineStr"/>
      <c r="M4131" s="418" t="inlineStr"/>
      <c r="N4131" s="455" t="n"/>
      <c r="O4131" s="455">
        <f>IF(W4131&lt;0,AI4131,I4131)</f>
        <v/>
      </c>
      <c r="P4131" s="455">
        <f>I4131-O4131</f>
        <v/>
      </c>
      <c r="Q4131" s="418" t="n"/>
      <c r="R4131" s="418" t="inlineStr">
        <is>
          <t>TI-0189777</t>
        </is>
      </c>
      <c r="S4131" s="418" t="inlineStr"/>
      <c r="T4131" s="418">
        <f>R4131=S4131</f>
        <v/>
      </c>
      <c r="U4131" s="418">
        <f>AND(MONTH(F4131)=MONTH(Y4131), YEAR(F4131)=YEAR(Y4131))</f>
        <v/>
      </c>
      <c r="V4131" s="418">
        <f>AND(AC4131&lt;&gt;"", 'Company information'!D$4&lt;&gt;"", RIGHT(SUBSTITUTE(AC4131,"-",""),9)=RIGHT(SUBSTITUTE('Company information'!D$4,"-",""),9))</f>
        <v/>
      </c>
      <c r="W4131" s="418">
        <f>AI4131-I4131</f>
        <v/>
      </c>
      <c r="X4131" s="455" t="n"/>
      <c r="Y4131" s="417" t="n"/>
      <c r="Z4131" s="418" t="n"/>
      <c r="AA4131" s="418" t="n"/>
      <c r="AB4131" s="418" t="n"/>
      <c r="AC4131" s="418" t="n"/>
      <c r="AD4131" s="418" t="n"/>
      <c r="AE4131" s="455" t="n"/>
      <c r="AF4131" s="455" t="n"/>
      <c r="AG4131" s="455" t="n"/>
      <c r="AH4131" s="455" t="n"/>
      <c r="AI4131" s="455" t="n"/>
      <c r="AJ4131" s="455" t="n"/>
      <c r="AK4131" s="455" t="n"/>
      <c r="AL4131" s="455" t="n"/>
      <c r="AM4131" s="455" t="n"/>
      <c r="AN4131" s="455" t="n"/>
      <c r="AO4131" s="455" t="n"/>
      <c r="AP4131" s="455" t="n"/>
      <c r="AQ4131" s="455" t="n"/>
      <c r="AR4131" s="418" t="n"/>
      <c r="AS4131" s="418" t="n"/>
      <c r="AT4131" s="418" t="n"/>
    </row>
    <row r="4132">
      <c r="A4132" s="417" t="n">
        <v>4123</v>
      </c>
      <c r="B4132" s="418" t="inlineStr"/>
      <c r="C4132" s="418" t="inlineStr">
        <is>
          <t>អ៊ិចស្ពែឌីធ័រ ខេមបូឌា អិលធីឌី</t>
        </is>
      </c>
      <c r="D4132" s="418" t="inlineStr">
        <is>
          <t>L001-100045898</t>
        </is>
      </c>
      <c r="E4132" s="418" t="inlineStr">
        <is>
          <t>TI-0189776</t>
        </is>
      </c>
      <c r="F4132" s="419" t="n">
        <v>44188</v>
      </c>
      <c r="G4132" s="420" t="n">
        <v>483600</v>
      </c>
      <c r="H4132" s="418" t="n"/>
      <c r="I4132" s="455" t="n">
        <v>483600</v>
      </c>
      <c r="J4132" s="418">
        <f>IF(L4132&lt;&gt;"",L4132,K4132)</f>
        <v/>
      </c>
      <c r="K4132" s="418">
        <f>IF(AND(T4132=TRUE, U4132=TRUE, V4132=TRUE), IF(W4132&lt;-0.05, "អនុញ្ញាត (អ្នកផ្គត់ផ្គង់ប្រកាសខ្វះ)", "បានប្រកាស (អនុញ្ញាត)"), IF(AND(T4132=FALSE, U4132=FALSE, V4132=FALSE), "ព្យួរទុក (មិនមានទិន្នន័យ)", "ប្រកាសខុស (ព្យួរទុក)"))</f>
        <v/>
      </c>
      <c r="L4132" s="418" t="inlineStr"/>
      <c r="M4132" s="418" t="inlineStr"/>
      <c r="N4132" s="455" t="n"/>
      <c r="O4132" s="455">
        <f>IF(W4132&lt;0,AI4132,I4132)</f>
        <v/>
      </c>
      <c r="P4132" s="455">
        <f>I4132-O4132</f>
        <v/>
      </c>
      <c r="Q4132" s="418" t="n"/>
      <c r="R4132" s="418" t="inlineStr">
        <is>
          <t>TI-0189776</t>
        </is>
      </c>
      <c r="S4132" s="418" t="inlineStr"/>
      <c r="T4132" s="418">
        <f>R4132=S4132</f>
        <v/>
      </c>
      <c r="U4132" s="418">
        <f>AND(MONTH(F4132)=MONTH(Y4132), YEAR(F4132)=YEAR(Y4132))</f>
        <v/>
      </c>
      <c r="V4132" s="418">
        <f>AND(AC4132&lt;&gt;"", 'Company information'!D$4&lt;&gt;"", RIGHT(SUBSTITUTE(AC4132,"-",""),9)=RIGHT(SUBSTITUTE('Company information'!D$4,"-",""),9))</f>
        <v/>
      </c>
      <c r="W4132" s="418">
        <f>AI4132-I4132</f>
        <v/>
      </c>
      <c r="X4132" s="455" t="n"/>
      <c r="Y4132" s="417" t="n"/>
      <c r="Z4132" s="418" t="n"/>
      <c r="AA4132" s="418" t="n"/>
      <c r="AB4132" s="418" t="n"/>
      <c r="AC4132" s="418" t="n"/>
      <c r="AD4132" s="418" t="n"/>
      <c r="AE4132" s="455" t="n"/>
      <c r="AF4132" s="455" t="n"/>
      <c r="AG4132" s="455" t="n"/>
      <c r="AH4132" s="455" t="n"/>
      <c r="AI4132" s="455" t="n"/>
      <c r="AJ4132" s="455" t="n"/>
      <c r="AK4132" s="455" t="n"/>
      <c r="AL4132" s="455" t="n"/>
      <c r="AM4132" s="455" t="n"/>
      <c r="AN4132" s="455" t="n"/>
      <c r="AO4132" s="455" t="n"/>
      <c r="AP4132" s="455" t="n"/>
      <c r="AQ4132" s="455" t="n"/>
      <c r="AR4132" s="418" t="n"/>
      <c r="AS4132" s="418" t="n"/>
      <c r="AT4132" s="418" t="n"/>
    </row>
    <row r="4133">
      <c r="A4133" s="417" t="n">
        <v>4124</v>
      </c>
      <c r="B4133" s="418" t="inlineStr"/>
      <c r="C4133" s="418" t="inlineStr">
        <is>
          <t>អ៊ិចស្ពែឌីធ័រ ខេមបូឌា អិលធីឌី</t>
        </is>
      </c>
      <c r="D4133" s="418" t="inlineStr">
        <is>
          <t>L001-100045898</t>
        </is>
      </c>
      <c r="E4133" s="418" t="inlineStr">
        <is>
          <t>TI-0189775</t>
        </is>
      </c>
      <c r="F4133" s="419" t="n">
        <v>44188</v>
      </c>
      <c r="G4133" s="420" t="n">
        <v>609336</v>
      </c>
      <c r="H4133" s="418" t="n"/>
      <c r="I4133" s="455" t="n">
        <v>609336</v>
      </c>
      <c r="J4133" s="418">
        <f>IF(L4133&lt;&gt;"",L4133,K4133)</f>
        <v/>
      </c>
      <c r="K4133" s="418">
        <f>IF(AND(T4133=TRUE, U4133=TRUE, V4133=TRUE), IF(W4133&lt;-0.05, "អនុញ្ញាត (អ្នកផ្គត់ផ្គង់ប្រកាសខ្វះ)", "បានប្រកាស (អនុញ្ញាត)"), IF(AND(T4133=FALSE, U4133=FALSE, V4133=FALSE), "ព្យួរទុក (មិនមានទិន្នន័យ)", "ប្រកាសខុស (ព្យួរទុក)"))</f>
        <v/>
      </c>
      <c r="L4133" s="418" t="inlineStr"/>
      <c r="M4133" s="418" t="inlineStr"/>
      <c r="N4133" s="455" t="n"/>
      <c r="O4133" s="455">
        <f>IF(W4133&lt;0,AI4133,I4133)</f>
        <v/>
      </c>
      <c r="P4133" s="455">
        <f>I4133-O4133</f>
        <v/>
      </c>
      <c r="Q4133" s="418" t="n"/>
      <c r="R4133" s="418" t="inlineStr">
        <is>
          <t>TI-0189775</t>
        </is>
      </c>
      <c r="S4133" s="418" t="inlineStr"/>
      <c r="T4133" s="418">
        <f>R4133=S4133</f>
        <v/>
      </c>
      <c r="U4133" s="418">
        <f>AND(MONTH(F4133)=MONTH(Y4133), YEAR(F4133)=YEAR(Y4133))</f>
        <v/>
      </c>
      <c r="V4133" s="418">
        <f>AND(AC4133&lt;&gt;"", 'Company information'!D$4&lt;&gt;"", RIGHT(SUBSTITUTE(AC4133,"-",""),9)=RIGHT(SUBSTITUTE('Company information'!D$4,"-",""),9))</f>
        <v/>
      </c>
      <c r="W4133" s="418">
        <f>AI4133-I4133</f>
        <v/>
      </c>
      <c r="X4133" s="455" t="n"/>
      <c r="Y4133" s="417" t="n"/>
      <c r="Z4133" s="418" t="n"/>
      <c r="AA4133" s="418" t="n"/>
      <c r="AB4133" s="418" t="n"/>
      <c r="AC4133" s="418" t="n"/>
      <c r="AD4133" s="418" t="n"/>
      <c r="AE4133" s="455" t="n"/>
      <c r="AF4133" s="455" t="n"/>
      <c r="AG4133" s="455" t="n"/>
      <c r="AH4133" s="455" t="n"/>
      <c r="AI4133" s="455" t="n"/>
      <c r="AJ4133" s="455" t="n"/>
      <c r="AK4133" s="455" t="n"/>
      <c r="AL4133" s="455" t="n"/>
      <c r="AM4133" s="455" t="n"/>
      <c r="AN4133" s="455" t="n"/>
      <c r="AO4133" s="455" t="n"/>
      <c r="AP4133" s="455" t="n"/>
      <c r="AQ4133" s="455" t="n"/>
      <c r="AR4133" s="418" t="n"/>
      <c r="AS4133" s="418" t="n"/>
      <c r="AT4133" s="418" t="n"/>
    </row>
    <row r="4134">
      <c r="A4134" s="417" t="n">
        <v>4125</v>
      </c>
      <c r="B4134" s="418" t="inlineStr"/>
      <c r="C4134" s="418" t="inlineStr">
        <is>
          <t>អ៊ិចស្ពែឌីធ័រ ខេមបូឌា អិលធីឌី</t>
        </is>
      </c>
      <c r="D4134" s="418" t="inlineStr">
        <is>
          <t>L001-100045898</t>
        </is>
      </c>
      <c r="E4134" s="418" t="inlineStr">
        <is>
          <t>TI-0189676</t>
        </is>
      </c>
      <c r="F4134" s="419" t="n">
        <v>44187</v>
      </c>
      <c r="G4134" s="420" t="n">
        <v>271277</v>
      </c>
      <c r="H4134" s="418" t="n"/>
      <c r="I4134" s="455" t="n">
        <v>271277</v>
      </c>
      <c r="J4134" s="418">
        <f>IF(L4134&lt;&gt;"",L4134,K4134)</f>
        <v/>
      </c>
      <c r="K4134" s="418">
        <f>IF(AND(T4134=TRUE, U4134=TRUE, V4134=TRUE), IF(W4134&lt;-0.05, "អនុញ្ញាត (អ្នកផ្គត់ផ្គង់ប្រកាសខ្វះ)", "បានប្រកាស (អនុញ្ញាត)"), IF(AND(T4134=FALSE, U4134=FALSE, V4134=FALSE), "ព្យួរទុក (មិនមានទិន្នន័យ)", "ប្រកាសខុស (ព្យួរទុក)"))</f>
        <v/>
      </c>
      <c r="L4134" s="418" t="inlineStr"/>
      <c r="M4134" s="418" t="inlineStr"/>
      <c r="N4134" s="455" t="n"/>
      <c r="O4134" s="455">
        <f>IF(W4134&lt;0,AI4134,I4134)</f>
        <v/>
      </c>
      <c r="P4134" s="455">
        <f>I4134-O4134</f>
        <v/>
      </c>
      <c r="Q4134" s="418" t="n"/>
      <c r="R4134" s="418" t="inlineStr">
        <is>
          <t>TI-0189676</t>
        </is>
      </c>
      <c r="S4134" s="418" t="inlineStr"/>
      <c r="T4134" s="418">
        <f>R4134=S4134</f>
        <v/>
      </c>
      <c r="U4134" s="418">
        <f>AND(MONTH(F4134)=MONTH(Y4134), YEAR(F4134)=YEAR(Y4134))</f>
        <v/>
      </c>
      <c r="V4134" s="418">
        <f>AND(AC4134&lt;&gt;"", 'Company information'!D$4&lt;&gt;"", RIGHT(SUBSTITUTE(AC4134,"-",""),9)=RIGHT(SUBSTITUTE('Company information'!D$4,"-",""),9))</f>
        <v/>
      </c>
      <c r="W4134" s="418">
        <f>AI4134-I4134</f>
        <v/>
      </c>
      <c r="X4134" s="455" t="n"/>
      <c r="Y4134" s="417" t="n"/>
      <c r="Z4134" s="418" t="n"/>
      <c r="AA4134" s="418" t="n"/>
      <c r="AB4134" s="418" t="n"/>
      <c r="AC4134" s="418" t="n"/>
      <c r="AD4134" s="418" t="n"/>
      <c r="AE4134" s="455" t="n"/>
      <c r="AF4134" s="455" t="n"/>
      <c r="AG4134" s="455" t="n"/>
      <c r="AH4134" s="455" t="n"/>
      <c r="AI4134" s="455" t="n"/>
      <c r="AJ4134" s="455" t="n"/>
      <c r="AK4134" s="455" t="n"/>
      <c r="AL4134" s="455" t="n"/>
      <c r="AM4134" s="455" t="n"/>
      <c r="AN4134" s="455" t="n"/>
      <c r="AO4134" s="455" t="n"/>
      <c r="AP4134" s="455" t="n"/>
      <c r="AQ4134" s="455" t="n"/>
      <c r="AR4134" s="418" t="n"/>
      <c r="AS4134" s="418" t="n"/>
      <c r="AT4134" s="418" t="n"/>
    </row>
    <row r="4135">
      <c r="A4135" s="417" t="n">
        <v>4126</v>
      </c>
      <c r="B4135" s="418" t="inlineStr"/>
      <c r="C4135" s="418" t="inlineStr">
        <is>
          <t>អ៊ិចស្ពែឌីធ័រ ខេមបូឌា អិលធីឌី</t>
        </is>
      </c>
      <c r="D4135" s="418" t="inlineStr">
        <is>
          <t>L001-100045898</t>
        </is>
      </c>
      <c r="E4135" s="418" t="inlineStr">
        <is>
          <t>TI-0189666</t>
        </is>
      </c>
      <c r="F4135" s="419" t="n">
        <v>44187</v>
      </c>
      <c r="G4135" s="420" t="n">
        <v>432955</v>
      </c>
      <c r="H4135" s="418" t="n"/>
      <c r="I4135" s="455" t="n">
        <v>432955</v>
      </c>
      <c r="J4135" s="418">
        <f>IF(L4135&lt;&gt;"",L4135,K4135)</f>
        <v/>
      </c>
      <c r="K4135" s="418">
        <f>IF(AND(T4135=TRUE, U4135=TRUE, V4135=TRUE), IF(W4135&lt;-0.05, "អនុញ្ញាត (អ្នកផ្គត់ផ្គង់ប្រកាសខ្វះ)", "បានប្រកាស (អនុញ្ញាត)"), IF(AND(T4135=FALSE, U4135=FALSE, V4135=FALSE), "ព្យួរទុក (មិនមានទិន្នន័យ)", "ប្រកាសខុស (ព្យួរទុក)"))</f>
        <v/>
      </c>
      <c r="L4135" s="418" t="inlineStr"/>
      <c r="M4135" s="418" t="inlineStr"/>
      <c r="N4135" s="455" t="n"/>
      <c r="O4135" s="455">
        <f>IF(W4135&lt;0,AI4135,I4135)</f>
        <v/>
      </c>
      <c r="P4135" s="455">
        <f>I4135-O4135</f>
        <v/>
      </c>
      <c r="Q4135" s="418" t="n"/>
      <c r="R4135" s="418" t="inlineStr">
        <is>
          <t>TI-0189666</t>
        </is>
      </c>
      <c r="S4135" s="418" t="inlineStr"/>
      <c r="T4135" s="418">
        <f>R4135=S4135</f>
        <v/>
      </c>
      <c r="U4135" s="418">
        <f>AND(MONTH(F4135)=MONTH(Y4135), YEAR(F4135)=YEAR(Y4135))</f>
        <v/>
      </c>
      <c r="V4135" s="418">
        <f>AND(AC4135&lt;&gt;"", 'Company information'!D$4&lt;&gt;"", RIGHT(SUBSTITUTE(AC4135,"-",""),9)=RIGHT(SUBSTITUTE('Company information'!D$4,"-",""),9))</f>
        <v/>
      </c>
      <c r="W4135" s="418">
        <f>AI4135-I4135</f>
        <v/>
      </c>
      <c r="X4135" s="455" t="n"/>
      <c r="Y4135" s="417" t="n"/>
      <c r="Z4135" s="418" t="n"/>
      <c r="AA4135" s="418" t="n"/>
      <c r="AB4135" s="418" t="n"/>
      <c r="AC4135" s="418" t="n"/>
      <c r="AD4135" s="418" t="n"/>
      <c r="AE4135" s="455" t="n"/>
      <c r="AF4135" s="455" t="n"/>
      <c r="AG4135" s="455" t="n"/>
      <c r="AH4135" s="455" t="n"/>
      <c r="AI4135" s="455" t="n"/>
      <c r="AJ4135" s="455" t="n"/>
      <c r="AK4135" s="455" t="n"/>
      <c r="AL4135" s="455" t="n"/>
      <c r="AM4135" s="455" t="n"/>
      <c r="AN4135" s="455" t="n"/>
      <c r="AO4135" s="455" t="n"/>
      <c r="AP4135" s="455" t="n"/>
      <c r="AQ4135" s="455" t="n"/>
      <c r="AR4135" s="418" t="n"/>
      <c r="AS4135" s="418" t="n"/>
      <c r="AT4135" s="418" t="n"/>
    </row>
    <row r="4136">
      <c r="A4136" s="417" t="n">
        <v>4127</v>
      </c>
      <c r="B4136" s="418" t="inlineStr"/>
      <c r="C4136" s="418" t="inlineStr">
        <is>
          <t>អ៊ិចស្ពែឌីធ័រ ខេមបូឌា អិលធីឌី</t>
        </is>
      </c>
      <c r="D4136" s="418" t="inlineStr">
        <is>
          <t>L001-100045898</t>
        </is>
      </c>
      <c r="E4136" s="418" t="inlineStr">
        <is>
          <t>TI-0189136</t>
        </is>
      </c>
      <c r="F4136" s="419" t="n">
        <v>44180</v>
      </c>
      <c r="G4136" s="420" t="n">
        <v>351510</v>
      </c>
      <c r="H4136" s="418" t="n"/>
      <c r="I4136" s="455" t="n">
        <v>351510</v>
      </c>
      <c r="J4136" s="418">
        <f>IF(L4136&lt;&gt;"",L4136,K4136)</f>
        <v/>
      </c>
      <c r="K4136" s="418">
        <f>IF(AND(T4136=TRUE, U4136=TRUE, V4136=TRUE), IF(W4136&lt;-0.05, "អនុញ្ញាត (អ្នកផ្គត់ផ្គង់ប្រកាសខ្វះ)", "បានប្រកាស (អនុញ្ញាត)"), IF(AND(T4136=FALSE, U4136=FALSE, V4136=FALSE), "ព្យួរទុក (មិនមានទិន្នន័យ)", "ប្រកាសខុស (ព្យួរទុក)"))</f>
        <v/>
      </c>
      <c r="L4136" s="418" t="inlineStr"/>
      <c r="M4136" s="418" t="inlineStr"/>
      <c r="N4136" s="455" t="n"/>
      <c r="O4136" s="455">
        <f>IF(W4136&lt;0,AI4136,I4136)</f>
        <v/>
      </c>
      <c r="P4136" s="455">
        <f>I4136-O4136</f>
        <v/>
      </c>
      <c r="Q4136" s="418" t="n"/>
      <c r="R4136" s="418" t="inlineStr">
        <is>
          <t>TI-0189136</t>
        </is>
      </c>
      <c r="S4136" s="418" t="inlineStr"/>
      <c r="T4136" s="418">
        <f>R4136=S4136</f>
        <v/>
      </c>
      <c r="U4136" s="418">
        <f>AND(MONTH(F4136)=MONTH(Y4136), YEAR(F4136)=YEAR(Y4136))</f>
        <v/>
      </c>
      <c r="V4136" s="418">
        <f>AND(AC4136&lt;&gt;"", 'Company information'!D$4&lt;&gt;"", RIGHT(SUBSTITUTE(AC4136,"-",""),9)=RIGHT(SUBSTITUTE('Company information'!D$4,"-",""),9))</f>
        <v/>
      </c>
      <c r="W4136" s="418">
        <f>AI4136-I4136</f>
        <v/>
      </c>
      <c r="X4136" s="455" t="n"/>
      <c r="Y4136" s="417" t="n"/>
      <c r="Z4136" s="418" t="n"/>
      <c r="AA4136" s="418" t="n"/>
      <c r="AB4136" s="418" t="n"/>
      <c r="AC4136" s="418" t="n"/>
      <c r="AD4136" s="418" t="n"/>
      <c r="AE4136" s="455" t="n"/>
      <c r="AF4136" s="455" t="n"/>
      <c r="AG4136" s="455" t="n"/>
      <c r="AH4136" s="455" t="n"/>
      <c r="AI4136" s="455" t="n"/>
      <c r="AJ4136" s="455" t="n"/>
      <c r="AK4136" s="455" t="n"/>
      <c r="AL4136" s="455" t="n"/>
      <c r="AM4136" s="455" t="n"/>
      <c r="AN4136" s="455" t="n"/>
      <c r="AO4136" s="455" t="n"/>
      <c r="AP4136" s="455" t="n"/>
      <c r="AQ4136" s="455" t="n"/>
      <c r="AR4136" s="418" t="n"/>
      <c r="AS4136" s="418" t="n"/>
      <c r="AT4136" s="418" t="n"/>
    </row>
    <row r="4137">
      <c r="A4137" s="417" t="n">
        <v>4128</v>
      </c>
      <c r="B4137" s="418" t="inlineStr"/>
      <c r="C4137" s="418" t="inlineStr">
        <is>
          <t>អ៊ិចស្ពែឌីធ័រ ខេមបូឌា អិលធីឌី</t>
        </is>
      </c>
      <c r="D4137" s="418" t="inlineStr">
        <is>
          <t>L001-100045898</t>
        </is>
      </c>
      <c r="E4137" s="418" t="inlineStr">
        <is>
          <t>TI-0189135</t>
        </is>
      </c>
      <c r="F4137" s="419" t="n">
        <v>44180</v>
      </c>
      <c r="G4137" s="420" t="n">
        <v>499557</v>
      </c>
      <c r="H4137" s="418" t="n"/>
      <c r="I4137" s="455" t="n">
        <v>499557</v>
      </c>
      <c r="J4137" s="418">
        <f>IF(L4137&lt;&gt;"",L4137,K4137)</f>
        <v/>
      </c>
      <c r="K4137" s="418">
        <f>IF(AND(T4137=TRUE, U4137=TRUE, V4137=TRUE), IF(W4137&lt;-0.05, "អនុញ្ញាត (អ្នកផ្គត់ផ្គង់ប្រកាសខ្វះ)", "បានប្រកាស (អនុញ្ញាត)"), IF(AND(T4137=FALSE, U4137=FALSE, V4137=FALSE), "ព្យួរទុក (មិនមានទិន្នន័យ)", "ប្រកាសខុស (ព្យួរទុក)"))</f>
        <v/>
      </c>
      <c r="L4137" s="418" t="inlineStr"/>
      <c r="M4137" s="418" t="inlineStr"/>
      <c r="N4137" s="455" t="n"/>
      <c r="O4137" s="455">
        <f>IF(W4137&lt;0,AI4137,I4137)</f>
        <v/>
      </c>
      <c r="P4137" s="455">
        <f>I4137-O4137</f>
        <v/>
      </c>
      <c r="Q4137" s="418" t="n"/>
      <c r="R4137" s="418" t="inlineStr">
        <is>
          <t>TI-0189135</t>
        </is>
      </c>
      <c r="S4137" s="418" t="inlineStr"/>
      <c r="T4137" s="418">
        <f>R4137=S4137</f>
        <v/>
      </c>
      <c r="U4137" s="418">
        <f>AND(MONTH(F4137)=MONTH(Y4137), YEAR(F4137)=YEAR(Y4137))</f>
        <v/>
      </c>
      <c r="V4137" s="418">
        <f>AND(AC4137&lt;&gt;"", 'Company information'!D$4&lt;&gt;"", RIGHT(SUBSTITUTE(AC4137,"-",""),9)=RIGHT(SUBSTITUTE('Company information'!D$4,"-",""),9))</f>
        <v/>
      </c>
      <c r="W4137" s="418">
        <f>AI4137-I4137</f>
        <v/>
      </c>
      <c r="X4137" s="455" t="n"/>
      <c r="Y4137" s="417" t="n"/>
      <c r="Z4137" s="418" t="n"/>
      <c r="AA4137" s="418" t="n"/>
      <c r="AB4137" s="418" t="n"/>
      <c r="AC4137" s="418" t="n"/>
      <c r="AD4137" s="418" t="n"/>
      <c r="AE4137" s="455" t="n"/>
      <c r="AF4137" s="455" t="n"/>
      <c r="AG4137" s="455" t="n"/>
      <c r="AH4137" s="455" t="n"/>
      <c r="AI4137" s="455" t="n"/>
      <c r="AJ4137" s="455" t="n"/>
      <c r="AK4137" s="455" t="n"/>
      <c r="AL4137" s="455" t="n"/>
      <c r="AM4137" s="455" t="n"/>
      <c r="AN4137" s="455" t="n"/>
      <c r="AO4137" s="455" t="n"/>
      <c r="AP4137" s="455" t="n"/>
      <c r="AQ4137" s="455" t="n"/>
      <c r="AR4137" s="418" t="n"/>
      <c r="AS4137" s="418" t="n"/>
      <c r="AT4137" s="418" t="n"/>
    </row>
    <row r="4138">
      <c r="A4138" s="417" t="n">
        <v>4129</v>
      </c>
      <c r="B4138" s="418" t="inlineStr"/>
      <c r="C4138" s="418" t="inlineStr">
        <is>
          <t>អ៊ិចស្ពែឌីធ័រ ខេមបូឌា អិលធីឌី</t>
        </is>
      </c>
      <c r="D4138" s="418" t="inlineStr">
        <is>
          <t>L001-100045898</t>
        </is>
      </c>
      <c r="E4138" s="418" t="inlineStr">
        <is>
          <t>TI-0189134</t>
        </is>
      </c>
      <c r="F4138" s="419" t="n">
        <v>44178</v>
      </c>
      <c r="G4138" s="420" t="n">
        <v>869675</v>
      </c>
      <c r="H4138" s="418" t="n"/>
      <c r="I4138" s="455" t="n">
        <v>869675</v>
      </c>
      <c r="J4138" s="418">
        <f>IF(L4138&lt;&gt;"",L4138,K4138)</f>
        <v/>
      </c>
      <c r="K4138" s="418">
        <f>IF(AND(T4138=TRUE, U4138=TRUE, V4138=TRUE), IF(W4138&lt;-0.05, "អនុញ្ញាត (អ្នកផ្គត់ផ្គង់ប្រកាសខ្វះ)", "បានប្រកាស (អនុញ្ញាត)"), IF(AND(T4138=FALSE, U4138=FALSE, V4138=FALSE), "ព្យួរទុក (មិនមានទិន្នន័យ)", "ប្រកាសខុស (ព្យួរទុក)"))</f>
        <v/>
      </c>
      <c r="L4138" s="418" t="inlineStr"/>
      <c r="M4138" s="418" t="inlineStr"/>
      <c r="N4138" s="455" t="n"/>
      <c r="O4138" s="455">
        <f>IF(W4138&lt;0,AI4138,I4138)</f>
        <v/>
      </c>
      <c r="P4138" s="455">
        <f>I4138-O4138</f>
        <v/>
      </c>
      <c r="Q4138" s="418" t="n"/>
      <c r="R4138" s="418" t="inlineStr">
        <is>
          <t>TI-0189134</t>
        </is>
      </c>
      <c r="S4138" s="418" t="inlineStr"/>
      <c r="T4138" s="418">
        <f>R4138=S4138</f>
        <v/>
      </c>
      <c r="U4138" s="418">
        <f>AND(MONTH(F4138)=MONTH(Y4138), YEAR(F4138)=YEAR(Y4138))</f>
        <v/>
      </c>
      <c r="V4138" s="418">
        <f>AND(AC4138&lt;&gt;"", 'Company information'!D$4&lt;&gt;"", RIGHT(SUBSTITUTE(AC4138,"-",""),9)=RIGHT(SUBSTITUTE('Company information'!D$4,"-",""),9))</f>
        <v/>
      </c>
      <c r="W4138" s="418">
        <f>AI4138-I4138</f>
        <v/>
      </c>
      <c r="X4138" s="455" t="n"/>
      <c r="Y4138" s="417" t="n"/>
      <c r="Z4138" s="418" t="n"/>
      <c r="AA4138" s="418" t="n"/>
      <c r="AB4138" s="418" t="n"/>
      <c r="AC4138" s="418" t="n"/>
      <c r="AD4138" s="418" t="n"/>
      <c r="AE4138" s="455" t="n"/>
      <c r="AF4138" s="455" t="n"/>
      <c r="AG4138" s="455" t="n"/>
      <c r="AH4138" s="455" t="n"/>
      <c r="AI4138" s="455" t="n"/>
      <c r="AJ4138" s="455" t="n"/>
      <c r="AK4138" s="455" t="n"/>
      <c r="AL4138" s="455" t="n"/>
      <c r="AM4138" s="455" t="n"/>
      <c r="AN4138" s="455" t="n"/>
      <c r="AO4138" s="455" t="n"/>
      <c r="AP4138" s="455" t="n"/>
      <c r="AQ4138" s="455" t="n"/>
      <c r="AR4138" s="418" t="n"/>
      <c r="AS4138" s="418" t="n"/>
      <c r="AT4138" s="418" t="n"/>
    </row>
    <row r="4139">
      <c r="A4139" s="417" t="n">
        <v>4130</v>
      </c>
      <c r="B4139" s="418" t="inlineStr"/>
      <c r="C4139" s="418" t="inlineStr">
        <is>
          <t>អ៊ិចស្ពែឌីធ័រ ខេមបូឌា អិលធីឌី</t>
        </is>
      </c>
      <c r="D4139" s="418" t="inlineStr">
        <is>
          <t>L001-100045898</t>
        </is>
      </c>
      <c r="E4139" s="418" t="inlineStr">
        <is>
          <t>TI-0188570</t>
        </is>
      </c>
      <c r="F4139" s="419" t="n">
        <v>44116</v>
      </c>
      <c r="G4139" s="420" t="n">
        <v>300282</v>
      </c>
      <c r="H4139" s="418" t="n"/>
      <c r="I4139" s="455" t="n">
        <v>300282</v>
      </c>
      <c r="J4139" s="418">
        <f>IF(L4139&lt;&gt;"",L4139,K4139)</f>
        <v/>
      </c>
      <c r="K4139" s="418">
        <f>IF(AND(T4139=TRUE, U4139=TRUE, V4139=TRUE), IF(W4139&lt;-0.05, "អនុញ្ញាត (អ្នកផ្គត់ផ្គង់ប្រកាសខ្វះ)", "បានប្រកាស (អនុញ្ញាត)"), IF(AND(T4139=FALSE, U4139=FALSE, V4139=FALSE), "ព្យួរទុក (មិនមានទិន្នន័យ)", "ប្រកាសខុស (ព្យួរទុក)"))</f>
        <v/>
      </c>
      <c r="L4139" s="418" t="inlineStr"/>
      <c r="M4139" s="418" t="inlineStr"/>
      <c r="N4139" s="455" t="n"/>
      <c r="O4139" s="455">
        <f>IF(W4139&lt;0,AI4139,I4139)</f>
        <v/>
      </c>
      <c r="P4139" s="455">
        <f>I4139-O4139</f>
        <v/>
      </c>
      <c r="Q4139" s="418" t="n"/>
      <c r="R4139" s="418" t="inlineStr">
        <is>
          <t>TI-0188570</t>
        </is>
      </c>
      <c r="S4139" s="418" t="inlineStr"/>
      <c r="T4139" s="418">
        <f>R4139=S4139</f>
        <v/>
      </c>
      <c r="U4139" s="418">
        <f>AND(MONTH(F4139)=MONTH(Y4139), YEAR(F4139)=YEAR(Y4139))</f>
        <v/>
      </c>
      <c r="V4139" s="418">
        <f>AND(AC4139&lt;&gt;"", 'Company information'!D$4&lt;&gt;"", RIGHT(SUBSTITUTE(AC4139,"-",""),9)=RIGHT(SUBSTITUTE('Company information'!D$4,"-",""),9))</f>
        <v/>
      </c>
      <c r="W4139" s="418">
        <f>AI4139-I4139</f>
        <v/>
      </c>
      <c r="X4139" s="455" t="n"/>
      <c r="Y4139" s="417" t="n"/>
      <c r="Z4139" s="418" t="n"/>
      <c r="AA4139" s="418" t="n"/>
      <c r="AB4139" s="418" t="n"/>
      <c r="AC4139" s="418" t="n"/>
      <c r="AD4139" s="418" t="n"/>
      <c r="AE4139" s="455" t="n"/>
      <c r="AF4139" s="455" t="n"/>
      <c r="AG4139" s="455" t="n"/>
      <c r="AH4139" s="455" t="n"/>
      <c r="AI4139" s="455" t="n"/>
      <c r="AJ4139" s="455" t="n"/>
      <c r="AK4139" s="455" t="n"/>
      <c r="AL4139" s="455" t="n"/>
      <c r="AM4139" s="455" t="n"/>
      <c r="AN4139" s="455" t="n"/>
      <c r="AO4139" s="455" t="n"/>
      <c r="AP4139" s="455" t="n"/>
      <c r="AQ4139" s="455" t="n"/>
      <c r="AR4139" s="418" t="n"/>
      <c r="AS4139" s="418" t="n"/>
      <c r="AT4139" s="418" t="n"/>
    </row>
    <row r="4140">
      <c r="A4140" s="417" t="n">
        <v>4131</v>
      </c>
      <c r="B4140" s="418" t="inlineStr"/>
      <c r="C4140" s="418" t="inlineStr">
        <is>
          <t>អ៊ិចស្ពែឌីធ័រ ខេមបូឌា អិលធីឌី</t>
        </is>
      </c>
      <c r="D4140" s="418" t="inlineStr">
        <is>
          <t>L001-100045898</t>
        </is>
      </c>
      <c r="E4140" s="418" t="inlineStr">
        <is>
          <t>TI-0188543</t>
        </is>
      </c>
      <c r="F4140" s="419" t="n">
        <v>44116</v>
      </c>
      <c r="G4140" s="420" t="n">
        <v>356805</v>
      </c>
      <c r="H4140" s="418" t="n"/>
      <c r="I4140" s="455" t="n">
        <v>356805</v>
      </c>
      <c r="J4140" s="418">
        <f>IF(L4140&lt;&gt;"",L4140,K4140)</f>
        <v/>
      </c>
      <c r="K4140" s="418">
        <f>IF(AND(T4140=TRUE, U4140=TRUE, V4140=TRUE), IF(W4140&lt;-0.05, "អនុញ្ញាត (អ្នកផ្គត់ផ្គង់ប្រកាសខ្វះ)", "បានប្រកាស (អនុញ្ញាត)"), IF(AND(T4140=FALSE, U4140=FALSE, V4140=FALSE), "ព្យួរទុក (មិនមានទិន្នន័យ)", "ប្រកាសខុស (ព្យួរទុក)"))</f>
        <v/>
      </c>
      <c r="L4140" s="418" t="inlineStr"/>
      <c r="M4140" s="418" t="inlineStr"/>
      <c r="N4140" s="455" t="n"/>
      <c r="O4140" s="455">
        <f>IF(W4140&lt;0,AI4140,I4140)</f>
        <v/>
      </c>
      <c r="P4140" s="455">
        <f>I4140-O4140</f>
        <v/>
      </c>
      <c r="Q4140" s="418" t="n"/>
      <c r="R4140" s="418" t="inlineStr">
        <is>
          <t>TI-0188543</t>
        </is>
      </c>
      <c r="S4140" s="418" t="inlineStr"/>
      <c r="T4140" s="418">
        <f>R4140=S4140</f>
        <v/>
      </c>
      <c r="U4140" s="418">
        <f>AND(MONTH(F4140)=MONTH(Y4140), YEAR(F4140)=YEAR(Y4140))</f>
        <v/>
      </c>
      <c r="V4140" s="418">
        <f>AND(AC4140&lt;&gt;"", 'Company information'!D$4&lt;&gt;"", RIGHT(SUBSTITUTE(AC4140,"-",""),9)=RIGHT(SUBSTITUTE('Company information'!D$4,"-",""),9))</f>
        <v/>
      </c>
      <c r="W4140" s="418">
        <f>AI4140-I4140</f>
        <v/>
      </c>
      <c r="X4140" s="455" t="n"/>
      <c r="Y4140" s="417" t="n"/>
      <c r="Z4140" s="418" t="n"/>
      <c r="AA4140" s="418" t="n"/>
      <c r="AB4140" s="418" t="n"/>
      <c r="AC4140" s="418" t="n"/>
      <c r="AD4140" s="418" t="n"/>
      <c r="AE4140" s="455" t="n"/>
      <c r="AF4140" s="455" t="n"/>
      <c r="AG4140" s="455" t="n"/>
      <c r="AH4140" s="455" t="n"/>
      <c r="AI4140" s="455" t="n"/>
      <c r="AJ4140" s="455" t="n"/>
      <c r="AK4140" s="455" t="n"/>
      <c r="AL4140" s="455" t="n"/>
      <c r="AM4140" s="455" t="n"/>
      <c r="AN4140" s="455" t="n"/>
      <c r="AO4140" s="455" t="n"/>
      <c r="AP4140" s="455" t="n"/>
      <c r="AQ4140" s="455" t="n"/>
      <c r="AR4140" s="418" t="n"/>
      <c r="AS4140" s="418" t="n"/>
      <c r="AT4140" s="418" t="n"/>
    </row>
    <row r="4141">
      <c r="A4141" s="417" t="n">
        <v>4132</v>
      </c>
      <c r="B4141" s="418" t="inlineStr"/>
      <c r="C4141" s="418" t="inlineStr">
        <is>
          <t>អ៊ិចស្ពែឌីធ័រ ខេមបូឌា អិលធីឌី</t>
        </is>
      </c>
      <c r="D4141" s="418" t="inlineStr">
        <is>
          <t>L001-100045898</t>
        </is>
      </c>
      <c r="E4141" s="418" t="inlineStr">
        <is>
          <t>TI-0188542</t>
        </is>
      </c>
      <c r="F4141" s="419" t="n">
        <v>44116</v>
      </c>
      <c r="G4141" s="420" t="n">
        <v>334935</v>
      </c>
      <c r="H4141" s="418" t="n"/>
      <c r="I4141" s="455" t="n">
        <v>334935</v>
      </c>
      <c r="J4141" s="418">
        <f>IF(L4141&lt;&gt;"",L4141,K4141)</f>
        <v/>
      </c>
      <c r="K4141" s="418">
        <f>IF(AND(T4141=TRUE, U4141=TRUE, V4141=TRUE), IF(W4141&lt;-0.05, "អនុញ្ញាត (អ្នកផ្គត់ផ្គង់ប្រកាសខ្វះ)", "បានប្រកាស (អនុញ្ញាត)"), IF(AND(T4141=FALSE, U4141=FALSE, V4141=FALSE), "ព្យួរទុក (មិនមានទិន្នន័យ)", "ប្រកាសខុស (ព្យួរទុក)"))</f>
        <v/>
      </c>
      <c r="L4141" s="418" t="inlineStr"/>
      <c r="M4141" s="418" t="inlineStr"/>
      <c r="N4141" s="455" t="n"/>
      <c r="O4141" s="455">
        <f>IF(W4141&lt;0,AI4141,I4141)</f>
        <v/>
      </c>
      <c r="P4141" s="455">
        <f>I4141-O4141</f>
        <v/>
      </c>
      <c r="Q4141" s="418" t="n"/>
      <c r="R4141" s="418" t="inlineStr">
        <is>
          <t>TI-0188542</t>
        </is>
      </c>
      <c r="S4141" s="418" t="inlineStr"/>
      <c r="T4141" s="418">
        <f>R4141=S4141</f>
        <v/>
      </c>
      <c r="U4141" s="418">
        <f>AND(MONTH(F4141)=MONTH(Y4141), YEAR(F4141)=YEAR(Y4141))</f>
        <v/>
      </c>
      <c r="V4141" s="418">
        <f>AND(AC4141&lt;&gt;"", 'Company information'!D$4&lt;&gt;"", RIGHT(SUBSTITUTE(AC4141,"-",""),9)=RIGHT(SUBSTITUTE('Company information'!D$4,"-",""),9))</f>
        <v/>
      </c>
      <c r="W4141" s="418">
        <f>AI4141-I4141</f>
        <v/>
      </c>
      <c r="X4141" s="455" t="n"/>
      <c r="Y4141" s="417" t="n"/>
      <c r="Z4141" s="418" t="n"/>
      <c r="AA4141" s="418" t="n"/>
      <c r="AB4141" s="418" t="n"/>
      <c r="AC4141" s="418" t="n"/>
      <c r="AD4141" s="418" t="n"/>
      <c r="AE4141" s="455" t="n"/>
      <c r="AF4141" s="455" t="n"/>
      <c r="AG4141" s="455" t="n"/>
      <c r="AH4141" s="455" t="n"/>
      <c r="AI4141" s="455" t="n"/>
      <c r="AJ4141" s="455" t="n"/>
      <c r="AK4141" s="455" t="n"/>
      <c r="AL4141" s="455" t="n"/>
      <c r="AM4141" s="455" t="n"/>
      <c r="AN4141" s="455" t="n"/>
      <c r="AO4141" s="455" t="n"/>
      <c r="AP4141" s="455" t="n"/>
      <c r="AQ4141" s="455" t="n"/>
      <c r="AR4141" s="418" t="n"/>
      <c r="AS4141" s="418" t="n"/>
      <c r="AT4141" s="418" t="n"/>
    </row>
    <row r="4142">
      <c r="A4142" s="417" t="n">
        <v>4133</v>
      </c>
      <c r="B4142" s="418" t="inlineStr"/>
      <c r="C4142" s="418" t="inlineStr">
        <is>
          <t>កំពង់ផែស្វយ័តក្រុងព្រះសីហនុ</t>
        </is>
      </c>
      <c r="D4142" s="418" t="inlineStr">
        <is>
          <t>L001-100044638</t>
        </is>
      </c>
      <c r="E4142" s="418" t="inlineStr">
        <is>
          <t>195767</t>
        </is>
      </c>
      <c r="F4142" s="419" t="n">
        <v>44191</v>
      </c>
      <c r="G4142" s="420" t="n">
        <v>2417</v>
      </c>
      <c r="H4142" s="418" t="n"/>
      <c r="I4142" s="455" t="n">
        <v>2417</v>
      </c>
      <c r="J4142" s="418">
        <f>IF(L4142&lt;&gt;"",L4142,K4142)</f>
        <v/>
      </c>
      <c r="K4142" s="418">
        <f>IF(AND(T4142=TRUE, U4142=TRUE, V4142=TRUE), IF(W4142&lt;-0.05, "អនុញ្ញាត (អ្នកផ្គត់ផ្គង់ប្រកាសខ្វះ)", "បានប្រកាស (អនុញ្ញាត)"), IF(AND(T4142=FALSE, U4142=FALSE, V4142=FALSE), "ព្យួរទុក (មិនមានទិន្នន័យ)", "ប្រកាសខុស (ព្យួរទុក)"))</f>
        <v/>
      </c>
      <c r="L4142" s="418" t="inlineStr"/>
      <c r="M4142" s="418" t="inlineStr"/>
      <c r="N4142" s="455" t="n"/>
      <c r="O4142" s="455">
        <f>IF(W4142&lt;0,AI4142,I4142)</f>
        <v/>
      </c>
      <c r="P4142" s="455">
        <f>I4142-O4142</f>
        <v/>
      </c>
      <c r="Q4142" s="418" t="n"/>
      <c r="R4142" s="418" t="inlineStr">
        <is>
          <t>195767</t>
        </is>
      </c>
      <c r="S4142" s="418" t="inlineStr"/>
      <c r="T4142" s="418">
        <f>R4142=S4142</f>
        <v/>
      </c>
      <c r="U4142" s="418">
        <f>AND(MONTH(F4142)=MONTH(Y4142), YEAR(F4142)=YEAR(Y4142))</f>
        <v/>
      </c>
      <c r="V4142" s="418">
        <f>AND(AC4142&lt;&gt;"", 'Company information'!D$4&lt;&gt;"", RIGHT(SUBSTITUTE(AC4142,"-",""),9)=RIGHT(SUBSTITUTE('Company information'!D$4,"-",""),9))</f>
        <v/>
      </c>
      <c r="W4142" s="418">
        <f>AI4142-I4142</f>
        <v/>
      </c>
      <c r="X4142" s="455" t="n"/>
      <c r="Y4142" s="417" t="n"/>
      <c r="Z4142" s="418" t="n"/>
      <c r="AA4142" s="418" t="n"/>
      <c r="AB4142" s="418" t="n"/>
      <c r="AC4142" s="418" t="n"/>
      <c r="AD4142" s="418" t="n"/>
      <c r="AE4142" s="455" t="n"/>
      <c r="AF4142" s="455" t="n"/>
      <c r="AG4142" s="455" t="n"/>
      <c r="AH4142" s="455" t="n"/>
      <c r="AI4142" s="455" t="n"/>
      <c r="AJ4142" s="455" t="n"/>
      <c r="AK4142" s="455" t="n"/>
      <c r="AL4142" s="455" t="n"/>
      <c r="AM4142" s="455" t="n"/>
      <c r="AN4142" s="455" t="n"/>
      <c r="AO4142" s="455" t="n"/>
      <c r="AP4142" s="455" t="n"/>
      <c r="AQ4142" s="455" t="n"/>
      <c r="AR4142" s="418" t="n"/>
      <c r="AS4142" s="418" t="n"/>
      <c r="AT4142" s="418" t="n"/>
    </row>
    <row r="4143">
      <c r="A4143" s="417" t="n">
        <v>4134</v>
      </c>
      <c r="B4143" s="418" t="inlineStr"/>
      <c r="C4143" s="418" t="inlineStr">
        <is>
          <t>កំពង់ផែស្វយ័តក្រុងព្រះសីហនុ</t>
        </is>
      </c>
      <c r="D4143" s="418" t="inlineStr">
        <is>
          <t>L001-100044638</t>
        </is>
      </c>
      <c r="E4143" s="418" t="inlineStr">
        <is>
          <t>194344</t>
        </is>
      </c>
      <c r="F4143" s="419" t="n">
        <v>44190</v>
      </c>
      <c r="G4143" s="420" t="n">
        <v>4834</v>
      </c>
      <c r="H4143" s="418" t="n"/>
      <c r="I4143" s="455" t="n">
        <v>4834</v>
      </c>
      <c r="J4143" s="418">
        <f>IF(L4143&lt;&gt;"",L4143,K4143)</f>
        <v/>
      </c>
      <c r="K4143" s="418">
        <f>IF(AND(T4143=TRUE, U4143=TRUE, V4143=TRUE), IF(W4143&lt;-0.05, "អនុញ្ញាត (អ្នកផ្គត់ផ្គង់ប្រកាសខ្វះ)", "បានប្រកាស (អនុញ្ញាត)"), IF(AND(T4143=FALSE, U4143=FALSE, V4143=FALSE), "ព្យួរទុក (មិនមានទិន្នន័យ)", "ប្រកាសខុស (ព្យួរទុក)"))</f>
        <v/>
      </c>
      <c r="L4143" s="418" t="inlineStr"/>
      <c r="M4143" s="418" t="inlineStr"/>
      <c r="N4143" s="455" t="n"/>
      <c r="O4143" s="455">
        <f>IF(W4143&lt;0,AI4143,I4143)</f>
        <v/>
      </c>
      <c r="P4143" s="455">
        <f>I4143-O4143</f>
        <v/>
      </c>
      <c r="Q4143" s="418" t="n"/>
      <c r="R4143" s="418" t="inlineStr">
        <is>
          <t>194344</t>
        </is>
      </c>
      <c r="S4143" s="418" t="inlineStr"/>
      <c r="T4143" s="418">
        <f>R4143=S4143</f>
        <v/>
      </c>
      <c r="U4143" s="418">
        <f>AND(MONTH(F4143)=MONTH(Y4143), YEAR(F4143)=YEAR(Y4143))</f>
        <v/>
      </c>
      <c r="V4143" s="418">
        <f>AND(AC4143&lt;&gt;"", 'Company information'!D$4&lt;&gt;"", RIGHT(SUBSTITUTE(AC4143,"-",""),9)=RIGHT(SUBSTITUTE('Company information'!D$4,"-",""),9))</f>
        <v/>
      </c>
      <c r="W4143" s="418">
        <f>AI4143-I4143</f>
        <v/>
      </c>
      <c r="X4143" s="455" t="n"/>
      <c r="Y4143" s="417" t="n"/>
      <c r="Z4143" s="418" t="n"/>
      <c r="AA4143" s="418" t="n"/>
      <c r="AB4143" s="418" t="n"/>
      <c r="AC4143" s="418" t="n"/>
      <c r="AD4143" s="418" t="n"/>
      <c r="AE4143" s="455" t="n"/>
      <c r="AF4143" s="455" t="n"/>
      <c r="AG4143" s="455" t="n"/>
      <c r="AH4143" s="455" t="n"/>
      <c r="AI4143" s="455" t="n"/>
      <c r="AJ4143" s="455" t="n"/>
      <c r="AK4143" s="455" t="n"/>
      <c r="AL4143" s="455" t="n"/>
      <c r="AM4143" s="455" t="n"/>
      <c r="AN4143" s="455" t="n"/>
      <c r="AO4143" s="455" t="n"/>
      <c r="AP4143" s="455" t="n"/>
      <c r="AQ4143" s="455" t="n"/>
      <c r="AR4143" s="418" t="n"/>
      <c r="AS4143" s="418" t="n"/>
      <c r="AT4143" s="418" t="n"/>
    </row>
    <row r="4144">
      <c r="A4144" s="417" t="n">
        <v>4135</v>
      </c>
      <c r="B4144" s="418" t="inlineStr"/>
      <c r="C4144" s="418" t="inlineStr">
        <is>
          <t>កំពង់ផែស្វយ័តក្រុងព្រះសីហនុ</t>
        </is>
      </c>
      <c r="D4144" s="418" t="inlineStr">
        <is>
          <t>L001-100044638</t>
        </is>
      </c>
      <c r="E4144" s="418" t="inlineStr">
        <is>
          <t>193262</t>
        </is>
      </c>
      <c r="F4144" s="419" t="n">
        <v>44190</v>
      </c>
      <c r="G4144" s="420" t="n">
        <v>83421</v>
      </c>
      <c r="H4144" s="418" t="n"/>
      <c r="I4144" s="455" t="n">
        <v>83421</v>
      </c>
      <c r="J4144" s="418">
        <f>IF(L4144&lt;&gt;"",L4144,K4144)</f>
        <v/>
      </c>
      <c r="K4144" s="418">
        <f>IF(AND(T4144=TRUE, U4144=TRUE, V4144=TRUE), IF(W4144&lt;-0.05, "អនុញ្ញាត (អ្នកផ្គត់ផ្គង់ប្រកាសខ្វះ)", "បានប្រកាស (អនុញ្ញាត)"), IF(AND(T4144=FALSE, U4144=FALSE, V4144=FALSE), "ព្យួរទុក (មិនមានទិន្នន័យ)", "ប្រកាសខុស (ព្យួរទុក)"))</f>
        <v/>
      </c>
      <c r="L4144" s="418" t="inlineStr"/>
      <c r="M4144" s="418" t="inlineStr"/>
      <c r="N4144" s="455" t="n"/>
      <c r="O4144" s="455">
        <f>IF(W4144&lt;0,AI4144,I4144)</f>
        <v/>
      </c>
      <c r="P4144" s="455">
        <f>I4144-O4144</f>
        <v/>
      </c>
      <c r="Q4144" s="418" t="n"/>
      <c r="R4144" s="418" t="inlineStr">
        <is>
          <t>193262</t>
        </is>
      </c>
      <c r="S4144" s="418" t="inlineStr"/>
      <c r="T4144" s="418">
        <f>R4144=S4144</f>
        <v/>
      </c>
      <c r="U4144" s="418">
        <f>AND(MONTH(F4144)=MONTH(Y4144), YEAR(F4144)=YEAR(Y4144))</f>
        <v/>
      </c>
      <c r="V4144" s="418">
        <f>AND(AC4144&lt;&gt;"", 'Company information'!D$4&lt;&gt;"", RIGHT(SUBSTITUTE(AC4144,"-",""),9)=RIGHT(SUBSTITUTE('Company information'!D$4,"-",""),9))</f>
        <v/>
      </c>
      <c r="W4144" s="418">
        <f>AI4144-I4144</f>
        <v/>
      </c>
      <c r="X4144" s="455" t="n"/>
      <c r="Y4144" s="417" t="n"/>
      <c r="Z4144" s="418" t="n"/>
      <c r="AA4144" s="418" t="n"/>
      <c r="AB4144" s="418" t="n"/>
      <c r="AC4144" s="418" t="n"/>
      <c r="AD4144" s="418" t="n"/>
      <c r="AE4144" s="455" t="n"/>
      <c r="AF4144" s="455" t="n"/>
      <c r="AG4144" s="455" t="n"/>
      <c r="AH4144" s="455" t="n"/>
      <c r="AI4144" s="455" t="n"/>
      <c r="AJ4144" s="455" t="n"/>
      <c r="AK4144" s="455" t="n"/>
      <c r="AL4144" s="455" t="n"/>
      <c r="AM4144" s="455" t="n"/>
      <c r="AN4144" s="455" t="n"/>
      <c r="AO4144" s="455" t="n"/>
      <c r="AP4144" s="455" t="n"/>
      <c r="AQ4144" s="455" t="n"/>
      <c r="AR4144" s="418" t="n"/>
      <c r="AS4144" s="418" t="n"/>
      <c r="AT4144" s="418" t="n"/>
    </row>
    <row r="4145">
      <c r="A4145" s="417" t="n">
        <v>4136</v>
      </c>
      <c r="B4145" s="418" t="inlineStr"/>
      <c r="C4145" s="418" t="inlineStr">
        <is>
          <t>កំពង់ផែស្វយ័តក្រុងព្រះសីហនុ</t>
        </is>
      </c>
      <c r="D4145" s="418" t="inlineStr">
        <is>
          <t>L001-100044638</t>
        </is>
      </c>
      <c r="E4145" s="418" t="inlineStr">
        <is>
          <t>194804</t>
        </is>
      </c>
      <c r="F4145" s="419" t="n">
        <v>44190</v>
      </c>
      <c r="G4145" s="420" t="n">
        <v>183677</v>
      </c>
      <c r="H4145" s="418" t="n"/>
      <c r="I4145" s="455" t="n">
        <v>183677</v>
      </c>
      <c r="J4145" s="418">
        <f>IF(L4145&lt;&gt;"",L4145,K4145)</f>
        <v/>
      </c>
      <c r="K4145" s="418">
        <f>IF(AND(T4145=TRUE, U4145=TRUE, V4145=TRUE), IF(W4145&lt;-0.05, "អនុញ្ញាត (អ្នកផ្គត់ផ្គង់ប្រកាសខ្វះ)", "បានប្រកាស (អនុញ្ញាត)"), IF(AND(T4145=FALSE, U4145=FALSE, V4145=FALSE), "ព្យួរទុក (មិនមានទិន្នន័យ)", "ប្រកាសខុស (ព្យួរទុក)"))</f>
        <v/>
      </c>
      <c r="L4145" s="418" t="inlineStr"/>
      <c r="M4145" s="418" t="inlineStr"/>
      <c r="N4145" s="455" t="n"/>
      <c r="O4145" s="455">
        <f>IF(W4145&lt;0,AI4145,I4145)</f>
        <v/>
      </c>
      <c r="P4145" s="455">
        <f>I4145-O4145</f>
        <v/>
      </c>
      <c r="Q4145" s="418" t="n"/>
      <c r="R4145" s="418" t="inlineStr">
        <is>
          <t>194804</t>
        </is>
      </c>
      <c r="S4145" s="418" t="inlineStr"/>
      <c r="T4145" s="418">
        <f>R4145=S4145</f>
        <v/>
      </c>
      <c r="U4145" s="418">
        <f>AND(MONTH(F4145)=MONTH(Y4145), YEAR(F4145)=YEAR(Y4145))</f>
        <v/>
      </c>
      <c r="V4145" s="418">
        <f>AND(AC4145&lt;&gt;"", 'Company information'!D$4&lt;&gt;"", RIGHT(SUBSTITUTE(AC4145,"-",""),9)=RIGHT(SUBSTITUTE('Company information'!D$4,"-",""),9))</f>
        <v/>
      </c>
      <c r="W4145" s="418">
        <f>AI4145-I4145</f>
        <v/>
      </c>
      <c r="X4145" s="455" t="n"/>
      <c r="Y4145" s="417" t="n"/>
      <c r="Z4145" s="418" t="n"/>
      <c r="AA4145" s="418" t="n"/>
      <c r="AB4145" s="418" t="n"/>
      <c r="AC4145" s="418" t="n"/>
      <c r="AD4145" s="418" t="n"/>
      <c r="AE4145" s="455" t="n"/>
      <c r="AF4145" s="455" t="n"/>
      <c r="AG4145" s="455" t="n"/>
      <c r="AH4145" s="455" t="n"/>
      <c r="AI4145" s="455" t="n"/>
      <c r="AJ4145" s="455" t="n"/>
      <c r="AK4145" s="455" t="n"/>
      <c r="AL4145" s="455" t="n"/>
      <c r="AM4145" s="455" t="n"/>
      <c r="AN4145" s="455" t="n"/>
      <c r="AO4145" s="455" t="n"/>
      <c r="AP4145" s="455" t="n"/>
      <c r="AQ4145" s="455" t="n"/>
      <c r="AR4145" s="418" t="n"/>
      <c r="AS4145" s="418" t="n"/>
      <c r="AT4145" s="418" t="n"/>
    </row>
    <row r="4146">
      <c r="A4146" s="417" t="n">
        <v>4137</v>
      </c>
      <c r="B4146" s="418" t="inlineStr"/>
      <c r="C4146" s="418" t="inlineStr">
        <is>
          <t>កំពង់ផែស្វយ័តក្រុងព្រះសីហនុ</t>
        </is>
      </c>
      <c r="D4146" s="418" t="inlineStr">
        <is>
          <t>L001-100044638</t>
        </is>
      </c>
      <c r="E4146" s="418" t="inlineStr">
        <is>
          <t>194814</t>
        </is>
      </c>
      <c r="F4146" s="419" t="n">
        <v>44190</v>
      </c>
      <c r="G4146" s="420" t="n">
        <v>35044</v>
      </c>
      <c r="H4146" s="418" t="n"/>
      <c r="I4146" s="455" t="n">
        <v>35044</v>
      </c>
      <c r="J4146" s="418">
        <f>IF(L4146&lt;&gt;"",L4146,K4146)</f>
        <v/>
      </c>
      <c r="K4146" s="418">
        <f>IF(AND(T4146=TRUE, U4146=TRUE, V4146=TRUE), IF(W4146&lt;-0.05, "អនុញ្ញាត (អ្នកផ្គត់ផ្គង់ប្រកាសខ្វះ)", "បានប្រកាស (អនុញ្ញាត)"), IF(AND(T4146=FALSE, U4146=FALSE, V4146=FALSE), "ព្យួរទុក (មិនមានទិន្នន័យ)", "ប្រកាសខុស (ព្យួរទុក)"))</f>
        <v/>
      </c>
      <c r="L4146" s="418" t="inlineStr"/>
      <c r="M4146" s="418" t="inlineStr"/>
      <c r="N4146" s="455" t="n"/>
      <c r="O4146" s="455">
        <f>IF(W4146&lt;0,AI4146,I4146)</f>
        <v/>
      </c>
      <c r="P4146" s="455">
        <f>I4146-O4146</f>
        <v/>
      </c>
      <c r="Q4146" s="418" t="n"/>
      <c r="R4146" s="418" t="inlineStr">
        <is>
          <t>194814</t>
        </is>
      </c>
      <c r="S4146" s="418" t="inlineStr"/>
      <c r="T4146" s="418">
        <f>R4146=S4146</f>
        <v/>
      </c>
      <c r="U4146" s="418">
        <f>AND(MONTH(F4146)=MONTH(Y4146), YEAR(F4146)=YEAR(Y4146))</f>
        <v/>
      </c>
      <c r="V4146" s="418">
        <f>AND(AC4146&lt;&gt;"", 'Company information'!D$4&lt;&gt;"", RIGHT(SUBSTITUTE(AC4146,"-",""),9)=RIGHT(SUBSTITUTE('Company information'!D$4,"-",""),9))</f>
        <v/>
      </c>
      <c r="W4146" s="418">
        <f>AI4146-I4146</f>
        <v/>
      </c>
      <c r="X4146" s="455" t="n"/>
      <c r="Y4146" s="417" t="n"/>
      <c r="Z4146" s="418" t="n"/>
      <c r="AA4146" s="418" t="n"/>
      <c r="AB4146" s="418" t="n"/>
      <c r="AC4146" s="418" t="n"/>
      <c r="AD4146" s="418" t="n"/>
      <c r="AE4146" s="455" t="n"/>
      <c r="AF4146" s="455" t="n"/>
      <c r="AG4146" s="455" t="n"/>
      <c r="AH4146" s="455" t="n"/>
      <c r="AI4146" s="455" t="n"/>
      <c r="AJ4146" s="455" t="n"/>
      <c r="AK4146" s="455" t="n"/>
      <c r="AL4146" s="455" t="n"/>
      <c r="AM4146" s="455" t="n"/>
      <c r="AN4146" s="455" t="n"/>
      <c r="AO4146" s="455" t="n"/>
      <c r="AP4146" s="455" t="n"/>
      <c r="AQ4146" s="455" t="n"/>
      <c r="AR4146" s="418" t="n"/>
      <c r="AS4146" s="418" t="n"/>
      <c r="AT4146" s="418" t="n"/>
    </row>
    <row r="4147">
      <c r="A4147" s="417" t="n">
        <v>4138</v>
      </c>
      <c r="B4147" s="418" t="inlineStr"/>
      <c r="C4147" s="418" t="inlineStr">
        <is>
          <t>កំពង់ផែស្វយ័តក្រុងព្រះសីហនុ</t>
        </is>
      </c>
      <c r="D4147" s="418" t="inlineStr">
        <is>
          <t>L001-100044638</t>
        </is>
      </c>
      <c r="E4147" s="418" t="inlineStr">
        <is>
          <t>184575</t>
        </is>
      </c>
      <c r="F4147" s="419" t="n">
        <v>43963</v>
      </c>
      <c r="G4147" s="420" t="n">
        <v>128854</v>
      </c>
      <c r="H4147" s="418" t="n"/>
      <c r="I4147" s="455" t="n">
        <v>128854</v>
      </c>
      <c r="J4147" s="418">
        <f>IF(L4147&lt;&gt;"",L4147,K4147)</f>
        <v/>
      </c>
      <c r="K4147" s="418">
        <f>IF(AND(T4147=TRUE, U4147=TRUE, V4147=TRUE), IF(W4147&lt;-0.05, "អនុញ្ញាត (អ្នកផ្គត់ផ្គង់ប្រកាសខ្វះ)", "បានប្រកាស (អនុញ្ញាត)"), IF(AND(T4147=FALSE, U4147=FALSE, V4147=FALSE), "ព្យួរទុក (មិនមានទិន្នន័យ)", "ប្រកាសខុស (ព្យួរទុក)"))</f>
        <v/>
      </c>
      <c r="L4147" s="418" t="inlineStr"/>
      <c r="M4147" s="418" t="inlineStr"/>
      <c r="N4147" s="455" t="n"/>
      <c r="O4147" s="455">
        <f>IF(W4147&lt;0,AI4147,I4147)</f>
        <v/>
      </c>
      <c r="P4147" s="455">
        <f>I4147-O4147</f>
        <v/>
      </c>
      <c r="Q4147" s="418" t="n"/>
      <c r="R4147" s="418" t="inlineStr">
        <is>
          <t>184575</t>
        </is>
      </c>
      <c r="S4147" s="418" t="inlineStr"/>
      <c r="T4147" s="418">
        <f>R4147=S4147</f>
        <v/>
      </c>
      <c r="U4147" s="418">
        <f>AND(MONTH(F4147)=MONTH(Y4147), YEAR(F4147)=YEAR(Y4147))</f>
        <v/>
      </c>
      <c r="V4147" s="418">
        <f>AND(AC4147&lt;&gt;"", 'Company information'!D$4&lt;&gt;"", RIGHT(SUBSTITUTE(AC4147,"-",""),9)=RIGHT(SUBSTITUTE('Company information'!D$4,"-",""),9))</f>
        <v/>
      </c>
      <c r="W4147" s="418">
        <f>AI4147-I4147</f>
        <v/>
      </c>
      <c r="X4147" s="455" t="n"/>
      <c r="Y4147" s="417" t="n"/>
      <c r="Z4147" s="418" t="n"/>
      <c r="AA4147" s="418" t="n"/>
      <c r="AB4147" s="418" t="n"/>
      <c r="AC4147" s="418" t="n"/>
      <c r="AD4147" s="418" t="n"/>
      <c r="AE4147" s="455" t="n"/>
      <c r="AF4147" s="455" t="n"/>
      <c r="AG4147" s="455" t="n"/>
      <c r="AH4147" s="455" t="n"/>
      <c r="AI4147" s="455" t="n"/>
      <c r="AJ4147" s="455" t="n"/>
      <c r="AK4147" s="455" t="n"/>
      <c r="AL4147" s="455" t="n"/>
      <c r="AM4147" s="455" t="n"/>
      <c r="AN4147" s="455" t="n"/>
      <c r="AO4147" s="455" t="n"/>
      <c r="AP4147" s="455" t="n"/>
      <c r="AQ4147" s="455" t="n"/>
      <c r="AR4147" s="418" t="n"/>
      <c r="AS4147" s="418" t="n"/>
      <c r="AT4147" s="418" t="n"/>
    </row>
    <row r="4148">
      <c r="A4148" s="417" t="n">
        <v>4139</v>
      </c>
      <c r="B4148" s="418" t="inlineStr"/>
      <c r="C4148" s="418" t="inlineStr">
        <is>
          <t>សូស៊ីយេតេ កុងសេស្យូនែរ ដឺ ឡាអេរ៉ូព័រ</t>
        </is>
      </c>
      <c r="D4148" s="418" t="inlineStr">
        <is>
          <t>L001-100047300</t>
        </is>
      </c>
      <c r="E4148" s="418" t="inlineStr">
        <is>
          <t>2000-061046</t>
        </is>
      </c>
      <c r="F4148" s="419" t="n">
        <v>44086</v>
      </c>
      <c r="G4148" s="420" t="n">
        <v>19321</v>
      </c>
      <c r="H4148" s="418" t="n"/>
      <c r="I4148" s="455" t="n">
        <v>19321</v>
      </c>
      <c r="J4148" s="418">
        <f>IF(L4148&lt;&gt;"",L4148,K4148)</f>
        <v/>
      </c>
      <c r="K4148" s="418">
        <f>IF(AND(T4148=TRUE, U4148=TRUE, V4148=TRUE), IF(W4148&lt;-0.05, "អនុញ្ញាត (អ្នកផ្គត់ផ្គង់ប្រកាសខ្វះ)", "បានប្រកាស (អនុញ្ញាត)"), IF(AND(T4148=FALSE, U4148=FALSE, V4148=FALSE), "ព្យួរទុក (មិនមានទិន្នន័យ)", "ប្រកាសខុស (ព្យួរទុក)"))</f>
        <v/>
      </c>
      <c r="L4148" s="418" t="inlineStr"/>
      <c r="M4148" s="418" t="inlineStr"/>
      <c r="N4148" s="455" t="n"/>
      <c r="O4148" s="455">
        <f>IF(W4148&lt;0,AI4148,I4148)</f>
        <v/>
      </c>
      <c r="P4148" s="455">
        <f>I4148-O4148</f>
        <v/>
      </c>
      <c r="Q4148" s="418" t="n"/>
      <c r="R4148" s="418" t="inlineStr">
        <is>
          <t>2000-061046</t>
        </is>
      </c>
      <c r="S4148" s="418" t="inlineStr"/>
      <c r="T4148" s="418">
        <f>R4148=S4148</f>
        <v/>
      </c>
      <c r="U4148" s="418">
        <f>AND(MONTH(F4148)=MONTH(Y4148), YEAR(F4148)=YEAR(Y4148))</f>
        <v/>
      </c>
      <c r="V4148" s="418">
        <f>AND(AC4148&lt;&gt;"", 'Company information'!D$4&lt;&gt;"", RIGHT(SUBSTITUTE(AC4148,"-",""),9)=RIGHT(SUBSTITUTE('Company information'!D$4,"-",""),9))</f>
        <v/>
      </c>
      <c r="W4148" s="418">
        <f>AI4148-I4148</f>
        <v/>
      </c>
      <c r="X4148" s="455" t="n"/>
      <c r="Y4148" s="417" t="n"/>
      <c r="Z4148" s="418" t="n"/>
      <c r="AA4148" s="418" t="n"/>
      <c r="AB4148" s="418" t="n"/>
      <c r="AC4148" s="418" t="n"/>
      <c r="AD4148" s="418" t="n"/>
      <c r="AE4148" s="455" t="n"/>
      <c r="AF4148" s="455" t="n"/>
      <c r="AG4148" s="455" t="n"/>
      <c r="AH4148" s="455" t="n"/>
      <c r="AI4148" s="455" t="n"/>
      <c r="AJ4148" s="455" t="n"/>
      <c r="AK4148" s="455" t="n"/>
      <c r="AL4148" s="455" t="n"/>
      <c r="AM4148" s="455" t="n"/>
      <c r="AN4148" s="455" t="n"/>
      <c r="AO4148" s="455" t="n"/>
      <c r="AP4148" s="455" t="n"/>
      <c r="AQ4148" s="455" t="n"/>
      <c r="AR4148" s="418" t="n"/>
      <c r="AS4148" s="418" t="n"/>
      <c r="AT4148" s="418" t="n"/>
    </row>
    <row r="4149">
      <c r="A4149" s="417" t="n">
        <v>4140</v>
      </c>
      <c r="B4149" s="418" t="inlineStr"/>
      <c r="C4149" s="418" t="inlineStr">
        <is>
          <t>អ៊ិចស្ពែឌីធ័រ ខេមបូឌា អិលធីឌី</t>
        </is>
      </c>
      <c r="D4149" s="418" t="inlineStr">
        <is>
          <t>L001-100045898</t>
        </is>
      </c>
      <c r="E4149" s="418" t="inlineStr">
        <is>
          <t>TI-0188525</t>
        </is>
      </c>
      <c r="F4149" s="419" t="n">
        <v>44055</v>
      </c>
      <c r="G4149" s="420" t="n">
        <v>171720</v>
      </c>
      <c r="H4149" s="418" t="n"/>
      <c r="I4149" s="455" t="n">
        <v>171720</v>
      </c>
      <c r="J4149" s="418">
        <f>IF(L4149&lt;&gt;"",L4149,K4149)</f>
        <v/>
      </c>
      <c r="K4149" s="418">
        <f>IF(AND(T4149=TRUE, U4149=TRUE, V4149=TRUE), IF(W4149&lt;-0.05, "អនុញ្ញាត (អ្នកផ្គត់ផ្គង់ប្រកាសខ្វះ)", "បានប្រកាស (អនុញ្ញាត)"), IF(AND(T4149=FALSE, U4149=FALSE, V4149=FALSE), "ព្យួរទុក (មិនមានទិន្នន័យ)", "ប្រកាសខុស (ព្យួរទុក)"))</f>
        <v/>
      </c>
      <c r="L4149" s="418" t="inlineStr"/>
      <c r="M4149" s="418" t="inlineStr"/>
      <c r="N4149" s="455" t="n"/>
      <c r="O4149" s="455">
        <f>IF(W4149&lt;0,AI4149,I4149)</f>
        <v/>
      </c>
      <c r="P4149" s="455">
        <f>I4149-O4149</f>
        <v/>
      </c>
      <c r="Q4149" s="418" t="n"/>
      <c r="R4149" s="418" t="inlineStr">
        <is>
          <t>TI-0188525</t>
        </is>
      </c>
      <c r="S4149" s="418" t="inlineStr"/>
      <c r="T4149" s="418">
        <f>R4149=S4149</f>
        <v/>
      </c>
      <c r="U4149" s="418">
        <f>AND(MONTH(F4149)=MONTH(Y4149), YEAR(F4149)=YEAR(Y4149))</f>
        <v/>
      </c>
      <c r="V4149" s="418">
        <f>AND(AC4149&lt;&gt;"", 'Company information'!D$4&lt;&gt;"", RIGHT(SUBSTITUTE(AC4149,"-",""),9)=RIGHT(SUBSTITUTE('Company information'!D$4,"-",""),9))</f>
        <v/>
      </c>
      <c r="W4149" s="418">
        <f>AI4149-I4149</f>
        <v/>
      </c>
      <c r="X4149" s="455" t="n"/>
      <c r="Y4149" s="417" t="n"/>
      <c r="Z4149" s="418" t="n"/>
      <c r="AA4149" s="418" t="n"/>
      <c r="AB4149" s="418" t="n"/>
      <c r="AC4149" s="418" t="n"/>
      <c r="AD4149" s="418" t="n"/>
      <c r="AE4149" s="455" t="n"/>
      <c r="AF4149" s="455" t="n"/>
      <c r="AG4149" s="455" t="n"/>
      <c r="AH4149" s="455" t="n"/>
      <c r="AI4149" s="455" t="n"/>
      <c r="AJ4149" s="455" t="n"/>
      <c r="AK4149" s="455" t="n"/>
      <c r="AL4149" s="455" t="n"/>
      <c r="AM4149" s="455" t="n"/>
      <c r="AN4149" s="455" t="n"/>
      <c r="AO4149" s="455" t="n"/>
      <c r="AP4149" s="455" t="n"/>
      <c r="AQ4149" s="455" t="n"/>
      <c r="AR4149" s="418" t="n"/>
      <c r="AS4149" s="418" t="n"/>
      <c r="AT4149" s="418" t="n"/>
    </row>
    <row r="4150">
      <c r="A4150" s="417" t="n">
        <v>4141</v>
      </c>
      <c r="B4150" s="418" t="inlineStr"/>
      <c r="C4150" s="418" t="inlineStr">
        <is>
          <t>អ៊ិចស្ពែឌីធ័រ ខេមបូឌា អិលធីឌី</t>
        </is>
      </c>
      <c r="D4150" s="418" t="inlineStr">
        <is>
          <t>L001-100045898</t>
        </is>
      </c>
      <c r="E4150" s="418" t="inlineStr">
        <is>
          <t>TI-0188368</t>
        </is>
      </c>
      <c r="F4150" s="419" t="n">
        <v>44055</v>
      </c>
      <c r="G4150" s="420" t="n">
        <v>348501</v>
      </c>
      <c r="H4150" s="418" t="n"/>
      <c r="I4150" s="455" t="n">
        <v>348501</v>
      </c>
      <c r="J4150" s="418">
        <f>IF(L4150&lt;&gt;"",L4150,K4150)</f>
        <v/>
      </c>
      <c r="K4150" s="418">
        <f>IF(AND(T4150=TRUE, U4150=TRUE, V4150=TRUE), IF(W4150&lt;-0.05, "អនុញ្ញាត (អ្នកផ្គត់ផ្គង់ប្រកាសខ្វះ)", "បានប្រកាស (អនុញ្ញាត)"), IF(AND(T4150=FALSE, U4150=FALSE, V4150=FALSE), "ព្យួរទុក (មិនមានទិន្នន័យ)", "ប្រកាសខុស (ព្យួរទុក)"))</f>
        <v/>
      </c>
      <c r="L4150" s="418" t="inlineStr"/>
      <c r="M4150" s="418" t="inlineStr"/>
      <c r="N4150" s="455" t="n"/>
      <c r="O4150" s="455">
        <f>IF(W4150&lt;0,AI4150,I4150)</f>
        <v/>
      </c>
      <c r="P4150" s="455">
        <f>I4150-O4150</f>
        <v/>
      </c>
      <c r="Q4150" s="418" t="n"/>
      <c r="R4150" s="418" t="inlineStr">
        <is>
          <t>TI-0188368</t>
        </is>
      </c>
      <c r="S4150" s="418" t="inlineStr"/>
      <c r="T4150" s="418">
        <f>R4150=S4150</f>
        <v/>
      </c>
      <c r="U4150" s="418">
        <f>AND(MONTH(F4150)=MONTH(Y4150), YEAR(F4150)=YEAR(Y4150))</f>
        <v/>
      </c>
      <c r="V4150" s="418">
        <f>AND(AC4150&lt;&gt;"", 'Company information'!D$4&lt;&gt;"", RIGHT(SUBSTITUTE(AC4150,"-",""),9)=RIGHT(SUBSTITUTE('Company information'!D$4,"-",""),9))</f>
        <v/>
      </c>
      <c r="W4150" s="418">
        <f>AI4150-I4150</f>
        <v/>
      </c>
      <c r="X4150" s="455" t="n"/>
      <c r="Y4150" s="417" t="n"/>
      <c r="Z4150" s="418" t="n"/>
      <c r="AA4150" s="418" t="n"/>
      <c r="AB4150" s="418" t="n"/>
      <c r="AC4150" s="418" t="n"/>
      <c r="AD4150" s="418" t="n"/>
      <c r="AE4150" s="455" t="n"/>
      <c r="AF4150" s="455" t="n"/>
      <c r="AG4150" s="455" t="n"/>
      <c r="AH4150" s="455" t="n"/>
      <c r="AI4150" s="455" t="n"/>
      <c r="AJ4150" s="455" t="n"/>
      <c r="AK4150" s="455" t="n"/>
      <c r="AL4150" s="455" t="n"/>
      <c r="AM4150" s="455" t="n"/>
      <c r="AN4150" s="455" t="n"/>
      <c r="AO4150" s="455" t="n"/>
      <c r="AP4150" s="455" t="n"/>
      <c r="AQ4150" s="455" t="n"/>
      <c r="AR4150" s="418" t="n"/>
      <c r="AS4150" s="418" t="n"/>
      <c r="AT4150" s="418" t="n"/>
    </row>
    <row r="4151">
      <c r="A4151" s="417" t="n">
        <v>4142</v>
      </c>
      <c r="B4151" s="418" t="inlineStr"/>
      <c r="C4151" s="418" t="inlineStr">
        <is>
          <t>សូស៊ីយេតេ កុងសេស្យូនែរ ដឺ ឡាអេរ៉ូព័រ</t>
        </is>
      </c>
      <c r="D4151" s="418" t="inlineStr">
        <is>
          <t>L001-100047300</t>
        </is>
      </c>
      <c r="E4151" s="418" t="inlineStr">
        <is>
          <t>2000-060908</t>
        </is>
      </c>
      <c r="F4151" s="419" t="n">
        <v>44055</v>
      </c>
      <c r="G4151" s="420" t="n">
        <v>11541</v>
      </c>
      <c r="H4151" s="418" t="n"/>
      <c r="I4151" s="455" t="n">
        <v>11541</v>
      </c>
      <c r="J4151" s="418">
        <f>IF(L4151&lt;&gt;"",L4151,K4151)</f>
        <v/>
      </c>
      <c r="K4151" s="418">
        <f>IF(AND(T4151=TRUE, U4151=TRUE, V4151=TRUE), IF(W4151&lt;-0.05, "អនុញ្ញាត (អ្នកផ្គត់ផ្គង់ប្រកាសខ្វះ)", "បានប្រកាស (អនុញ្ញាត)"), IF(AND(T4151=FALSE, U4151=FALSE, V4151=FALSE), "ព្យួរទុក (មិនមានទិន្នន័យ)", "ប្រកាសខុស (ព្យួរទុក)"))</f>
        <v/>
      </c>
      <c r="L4151" s="418" t="inlineStr"/>
      <c r="M4151" s="418" t="inlineStr"/>
      <c r="N4151" s="455" t="n"/>
      <c r="O4151" s="455">
        <f>IF(W4151&lt;0,AI4151,I4151)</f>
        <v/>
      </c>
      <c r="P4151" s="455">
        <f>I4151-O4151</f>
        <v/>
      </c>
      <c r="Q4151" s="418" t="n"/>
      <c r="R4151" s="418" t="inlineStr">
        <is>
          <t>2000-060908</t>
        </is>
      </c>
      <c r="S4151" s="418" t="inlineStr"/>
      <c r="T4151" s="418">
        <f>R4151=S4151</f>
        <v/>
      </c>
      <c r="U4151" s="418">
        <f>AND(MONTH(F4151)=MONTH(Y4151), YEAR(F4151)=YEAR(Y4151))</f>
        <v/>
      </c>
      <c r="V4151" s="418">
        <f>AND(AC4151&lt;&gt;"", 'Company information'!D$4&lt;&gt;"", RIGHT(SUBSTITUTE(AC4151,"-",""),9)=RIGHT(SUBSTITUTE('Company information'!D$4,"-",""),9))</f>
        <v/>
      </c>
      <c r="W4151" s="418">
        <f>AI4151-I4151</f>
        <v/>
      </c>
      <c r="X4151" s="455" t="n"/>
      <c r="Y4151" s="417" t="n"/>
      <c r="Z4151" s="418" t="n"/>
      <c r="AA4151" s="418" t="n"/>
      <c r="AB4151" s="418" t="n"/>
      <c r="AC4151" s="418" t="n"/>
      <c r="AD4151" s="418" t="n"/>
      <c r="AE4151" s="455" t="n"/>
      <c r="AF4151" s="455" t="n"/>
      <c r="AG4151" s="455" t="n"/>
      <c r="AH4151" s="455" t="n"/>
      <c r="AI4151" s="455" t="n"/>
      <c r="AJ4151" s="455" t="n"/>
      <c r="AK4151" s="455" t="n"/>
      <c r="AL4151" s="455" t="n"/>
      <c r="AM4151" s="455" t="n"/>
      <c r="AN4151" s="455" t="n"/>
      <c r="AO4151" s="455" t="n"/>
      <c r="AP4151" s="455" t="n"/>
      <c r="AQ4151" s="455" t="n"/>
      <c r="AR4151" s="418" t="n"/>
      <c r="AS4151" s="418" t="n"/>
      <c r="AT4151" s="418" t="n"/>
    </row>
    <row r="4152">
      <c r="A4152" s="417" t="n">
        <v>4143</v>
      </c>
      <c r="B4152" s="418" t="inlineStr"/>
      <c r="C4152" s="418" t="inlineStr">
        <is>
          <t>ឆាយ ដា ឡូយីស្ទីក</t>
        </is>
      </c>
      <c r="D4152" s="418" t="inlineStr">
        <is>
          <t>L001-100063098</t>
        </is>
      </c>
      <c r="E4152" s="418" t="inlineStr">
        <is>
          <t>2012010990</t>
        </is>
      </c>
      <c r="F4152" s="419" t="n">
        <v>44024</v>
      </c>
      <c r="G4152" s="420" t="n">
        <v>192065</v>
      </c>
      <c r="H4152" s="418" t="n"/>
      <c r="I4152" s="455" t="n">
        <v>192065</v>
      </c>
      <c r="J4152" s="418">
        <f>IF(L4152&lt;&gt;"",L4152,K4152)</f>
        <v/>
      </c>
      <c r="K4152" s="418">
        <f>IF(AND(T4152=TRUE, U4152=TRUE, V4152=TRUE), IF(W4152&lt;-0.05, "អនុញ្ញាត (អ្នកផ្គត់ផ្គង់ប្រកាសខ្វះ)", "បានប្រកាស (អនុញ្ញាត)"), IF(AND(T4152=FALSE, U4152=FALSE, V4152=FALSE), "ព្យួរទុក (មិនមានទិន្នន័យ)", "ប្រកាសខុស (ព្យួរទុក)"))</f>
        <v/>
      </c>
      <c r="L4152" s="418" t="inlineStr"/>
      <c r="M4152" s="418" t="inlineStr"/>
      <c r="N4152" s="455" t="n"/>
      <c r="O4152" s="455">
        <f>IF(W4152&lt;0,AI4152,I4152)</f>
        <v/>
      </c>
      <c r="P4152" s="455">
        <f>I4152-O4152</f>
        <v/>
      </c>
      <c r="Q4152" s="418" t="n"/>
      <c r="R4152" s="418" t="inlineStr">
        <is>
          <t>2012010990</t>
        </is>
      </c>
      <c r="S4152" s="418" t="inlineStr"/>
      <c r="T4152" s="418">
        <f>R4152=S4152</f>
        <v/>
      </c>
      <c r="U4152" s="418">
        <f>AND(MONTH(F4152)=MONTH(Y4152), YEAR(F4152)=YEAR(Y4152))</f>
        <v/>
      </c>
      <c r="V4152" s="418">
        <f>AND(AC4152&lt;&gt;"", 'Company information'!D$4&lt;&gt;"", RIGHT(SUBSTITUTE(AC4152,"-",""),9)=RIGHT(SUBSTITUTE('Company information'!D$4,"-",""),9))</f>
        <v/>
      </c>
      <c r="W4152" s="418">
        <f>AI4152-I4152</f>
        <v/>
      </c>
      <c r="X4152" s="455" t="n"/>
      <c r="Y4152" s="417" t="n"/>
      <c r="Z4152" s="418" t="n"/>
      <c r="AA4152" s="418" t="n"/>
      <c r="AB4152" s="418" t="n"/>
      <c r="AC4152" s="418" t="n"/>
      <c r="AD4152" s="418" t="n"/>
      <c r="AE4152" s="455" t="n"/>
      <c r="AF4152" s="455" t="n"/>
      <c r="AG4152" s="455" t="n"/>
      <c r="AH4152" s="455" t="n"/>
      <c r="AI4152" s="455" t="n"/>
      <c r="AJ4152" s="455" t="n"/>
      <c r="AK4152" s="455" t="n"/>
      <c r="AL4152" s="455" t="n"/>
      <c r="AM4152" s="455" t="n"/>
      <c r="AN4152" s="455" t="n"/>
      <c r="AO4152" s="455" t="n"/>
      <c r="AP4152" s="455" t="n"/>
      <c r="AQ4152" s="455" t="n"/>
      <c r="AR4152" s="418" t="n"/>
      <c r="AS4152" s="418" t="n"/>
      <c r="AT4152" s="418" t="n"/>
    </row>
    <row r="4153">
      <c r="A4153" s="417" t="n">
        <v>4144</v>
      </c>
      <c r="B4153" s="418" t="inlineStr"/>
      <c r="C4153" s="418" t="inlineStr">
        <is>
          <t>អ៊ែរ៉ូ ស៊ីបភីង អេជេនស៊ី</t>
        </is>
      </c>
      <c r="D4153" s="418" t="inlineStr">
        <is>
          <t>K004-901635903</t>
        </is>
      </c>
      <c r="E4153" s="418" t="inlineStr">
        <is>
          <t>IKPSA2020531653</t>
        </is>
      </c>
      <c r="F4153" s="419" t="n">
        <v>44024</v>
      </c>
      <c r="G4153" s="420" t="n">
        <v>42730</v>
      </c>
      <c r="H4153" s="418" t="n"/>
      <c r="I4153" s="455" t="n">
        <v>42730</v>
      </c>
      <c r="J4153" s="418">
        <f>IF(L4153&lt;&gt;"",L4153,K4153)</f>
        <v/>
      </c>
      <c r="K4153" s="418">
        <f>IF(AND(T4153=TRUE, U4153=TRUE, V4153=TRUE), IF(W4153&lt;-0.05, "អនុញ្ញាត (អ្នកផ្គត់ផ្គង់ប្រកាសខ្វះ)", "បានប្រកាស (អនុញ្ញាត)"), IF(AND(T4153=FALSE, U4153=FALSE, V4153=FALSE), "ព្យួរទុក (មិនមានទិន្នន័យ)", "ប្រកាសខុស (ព្យួរទុក)"))</f>
        <v/>
      </c>
      <c r="L4153" s="418" t="inlineStr"/>
      <c r="M4153" s="418" t="inlineStr"/>
      <c r="N4153" s="455" t="n"/>
      <c r="O4153" s="455">
        <f>IF(W4153&lt;0,AI4153,I4153)</f>
        <v/>
      </c>
      <c r="P4153" s="455">
        <f>I4153-O4153</f>
        <v/>
      </c>
      <c r="Q4153" s="418" t="n"/>
      <c r="R4153" s="418" t="inlineStr">
        <is>
          <t>IKPSA2020531653</t>
        </is>
      </c>
      <c r="S4153" s="418" t="inlineStr"/>
      <c r="T4153" s="418">
        <f>R4153=S4153</f>
        <v/>
      </c>
      <c r="U4153" s="418">
        <f>AND(MONTH(F4153)=MONTH(Y4153), YEAR(F4153)=YEAR(Y4153))</f>
        <v/>
      </c>
      <c r="V4153" s="418">
        <f>AND(AC4153&lt;&gt;"", 'Company information'!D$4&lt;&gt;"", RIGHT(SUBSTITUTE(AC4153,"-",""),9)=RIGHT(SUBSTITUTE('Company information'!D$4,"-",""),9))</f>
        <v/>
      </c>
      <c r="W4153" s="418">
        <f>AI4153-I4153</f>
        <v/>
      </c>
      <c r="X4153" s="455" t="n"/>
      <c r="Y4153" s="417" t="n"/>
      <c r="Z4153" s="418" t="n"/>
      <c r="AA4153" s="418" t="n"/>
      <c r="AB4153" s="418" t="n"/>
      <c r="AC4153" s="418" t="n"/>
      <c r="AD4153" s="418" t="n"/>
      <c r="AE4153" s="455" t="n"/>
      <c r="AF4153" s="455" t="n"/>
      <c r="AG4153" s="455" t="n"/>
      <c r="AH4153" s="455" t="n"/>
      <c r="AI4153" s="455" t="n"/>
      <c r="AJ4153" s="455" t="n"/>
      <c r="AK4153" s="455" t="n"/>
      <c r="AL4153" s="455" t="n"/>
      <c r="AM4153" s="455" t="n"/>
      <c r="AN4153" s="455" t="n"/>
      <c r="AO4153" s="455" t="n"/>
      <c r="AP4153" s="455" t="n"/>
      <c r="AQ4153" s="455" t="n"/>
      <c r="AR4153" s="418" t="n"/>
      <c r="AS4153" s="418" t="n"/>
      <c r="AT4153" s="418" t="n"/>
    </row>
    <row r="4154">
      <c r="A4154" s="417" t="n">
        <v>4145</v>
      </c>
      <c r="B4154" s="418" t="inlineStr"/>
      <c r="C4154" s="418" t="inlineStr">
        <is>
          <t>អ៊ែរ៉ូ ស៊ីបភីង អេជេនស៊ី</t>
        </is>
      </c>
      <c r="D4154" s="418" t="inlineStr">
        <is>
          <t>K004-901635903</t>
        </is>
      </c>
      <c r="E4154" s="418" t="inlineStr">
        <is>
          <t>IKPSA2020531633</t>
        </is>
      </c>
      <c r="F4154" s="419" t="n">
        <v>44024</v>
      </c>
      <c r="G4154" s="420" t="n">
        <v>7367</v>
      </c>
      <c r="H4154" s="418" t="n"/>
      <c r="I4154" s="455" t="n">
        <v>7367</v>
      </c>
      <c r="J4154" s="418">
        <f>IF(L4154&lt;&gt;"",L4154,K4154)</f>
        <v/>
      </c>
      <c r="K4154" s="418">
        <f>IF(AND(T4154=TRUE, U4154=TRUE, V4154=TRUE), IF(W4154&lt;-0.05, "អនុញ្ញាត (អ្នកផ្គត់ផ្គង់ប្រកាសខ្វះ)", "បានប្រកាស (អនុញ្ញាត)"), IF(AND(T4154=FALSE, U4154=FALSE, V4154=FALSE), "ព្យួរទុក (មិនមានទិន្នន័យ)", "ប្រកាសខុស (ព្យួរទុក)"))</f>
        <v/>
      </c>
      <c r="L4154" s="418" t="inlineStr"/>
      <c r="M4154" s="418" t="inlineStr"/>
      <c r="N4154" s="455" t="n"/>
      <c r="O4154" s="455">
        <f>IF(W4154&lt;0,AI4154,I4154)</f>
        <v/>
      </c>
      <c r="P4154" s="455">
        <f>I4154-O4154</f>
        <v/>
      </c>
      <c r="Q4154" s="418" t="n"/>
      <c r="R4154" s="418" t="inlineStr">
        <is>
          <t>IKPSA2020531633</t>
        </is>
      </c>
      <c r="S4154" s="418" t="inlineStr"/>
      <c r="T4154" s="418">
        <f>R4154=S4154</f>
        <v/>
      </c>
      <c r="U4154" s="418">
        <f>AND(MONTH(F4154)=MONTH(Y4154), YEAR(F4154)=YEAR(Y4154))</f>
        <v/>
      </c>
      <c r="V4154" s="418">
        <f>AND(AC4154&lt;&gt;"", 'Company information'!D$4&lt;&gt;"", RIGHT(SUBSTITUTE(AC4154,"-",""),9)=RIGHT(SUBSTITUTE('Company information'!D$4,"-",""),9))</f>
        <v/>
      </c>
      <c r="W4154" s="418">
        <f>AI4154-I4154</f>
        <v/>
      </c>
      <c r="X4154" s="455" t="n"/>
      <c r="Y4154" s="417" t="n"/>
      <c r="Z4154" s="418" t="n"/>
      <c r="AA4154" s="418" t="n"/>
      <c r="AB4154" s="418" t="n"/>
      <c r="AC4154" s="418" t="n"/>
      <c r="AD4154" s="418" t="n"/>
      <c r="AE4154" s="455" t="n"/>
      <c r="AF4154" s="455" t="n"/>
      <c r="AG4154" s="455" t="n"/>
      <c r="AH4154" s="455" t="n"/>
      <c r="AI4154" s="455" t="n"/>
      <c r="AJ4154" s="455" t="n"/>
      <c r="AK4154" s="455" t="n"/>
      <c r="AL4154" s="455" t="n"/>
      <c r="AM4154" s="455" t="n"/>
      <c r="AN4154" s="455" t="n"/>
      <c r="AO4154" s="455" t="n"/>
      <c r="AP4154" s="455" t="n"/>
      <c r="AQ4154" s="455" t="n"/>
      <c r="AR4154" s="418" t="n"/>
      <c r="AS4154" s="418" t="n"/>
      <c r="AT4154" s="418" t="n"/>
    </row>
    <row r="4155">
      <c r="A4155" s="417" t="n">
        <v>4146</v>
      </c>
      <c r="B4155" s="418" t="inlineStr"/>
      <c r="C4155" s="418" t="inlineStr">
        <is>
          <t>ឆាយ ដា ឡូយីស្ទីក</t>
        </is>
      </c>
      <c r="D4155" s="418" t="inlineStr">
        <is>
          <t>L001-100063098</t>
        </is>
      </c>
      <c r="E4155" s="418" t="inlineStr">
        <is>
          <t>2012010984</t>
        </is>
      </c>
      <c r="F4155" s="419" t="n">
        <v>44024</v>
      </c>
      <c r="G4155" s="420" t="n">
        <v>88739</v>
      </c>
      <c r="H4155" s="418" t="n"/>
      <c r="I4155" s="455" t="n">
        <v>88739</v>
      </c>
      <c r="J4155" s="418">
        <f>IF(L4155&lt;&gt;"",L4155,K4155)</f>
        <v/>
      </c>
      <c r="K4155" s="418">
        <f>IF(AND(T4155=TRUE, U4155=TRUE, V4155=TRUE), IF(W4155&lt;-0.05, "អនុញ្ញាត (អ្នកផ្គត់ផ្គង់ប្រកាសខ្វះ)", "បានប្រកាស (អនុញ្ញាត)"), IF(AND(T4155=FALSE, U4155=FALSE, V4155=FALSE), "ព្យួរទុក (មិនមានទិន្នន័យ)", "ប្រកាសខុស (ព្យួរទុក)"))</f>
        <v/>
      </c>
      <c r="L4155" s="418" t="inlineStr"/>
      <c r="M4155" s="418" t="inlineStr"/>
      <c r="N4155" s="455" t="n"/>
      <c r="O4155" s="455">
        <f>IF(W4155&lt;0,AI4155,I4155)</f>
        <v/>
      </c>
      <c r="P4155" s="455">
        <f>I4155-O4155</f>
        <v/>
      </c>
      <c r="Q4155" s="418" t="n"/>
      <c r="R4155" s="418" t="inlineStr">
        <is>
          <t>2012010984</t>
        </is>
      </c>
      <c r="S4155" s="418" t="inlineStr"/>
      <c r="T4155" s="418">
        <f>R4155=S4155</f>
        <v/>
      </c>
      <c r="U4155" s="418">
        <f>AND(MONTH(F4155)=MONTH(Y4155), YEAR(F4155)=YEAR(Y4155))</f>
        <v/>
      </c>
      <c r="V4155" s="418">
        <f>AND(AC4155&lt;&gt;"", 'Company information'!D$4&lt;&gt;"", RIGHT(SUBSTITUTE(AC4155,"-",""),9)=RIGHT(SUBSTITUTE('Company information'!D$4,"-",""),9))</f>
        <v/>
      </c>
      <c r="W4155" s="418">
        <f>AI4155-I4155</f>
        <v/>
      </c>
      <c r="X4155" s="455" t="n"/>
      <c r="Y4155" s="417" t="n"/>
      <c r="Z4155" s="418" t="n"/>
      <c r="AA4155" s="418" t="n"/>
      <c r="AB4155" s="418" t="n"/>
      <c r="AC4155" s="418" t="n"/>
      <c r="AD4155" s="418" t="n"/>
      <c r="AE4155" s="455" t="n"/>
      <c r="AF4155" s="455" t="n"/>
      <c r="AG4155" s="455" t="n"/>
      <c r="AH4155" s="455" t="n"/>
      <c r="AI4155" s="455" t="n"/>
      <c r="AJ4155" s="455" t="n"/>
      <c r="AK4155" s="455" t="n"/>
      <c r="AL4155" s="455" t="n"/>
      <c r="AM4155" s="455" t="n"/>
      <c r="AN4155" s="455" t="n"/>
      <c r="AO4155" s="455" t="n"/>
      <c r="AP4155" s="455" t="n"/>
      <c r="AQ4155" s="455" t="n"/>
      <c r="AR4155" s="418" t="n"/>
      <c r="AS4155" s="418" t="n"/>
      <c r="AT4155" s="418" t="n"/>
    </row>
    <row r="4156">
      <c r="A4156" s="417" t="n">
        <v>4147</v>
      </c>
      <c r="B4156" s="418" t="inlineStr"/>
      <c r="C4156" s="418" t="inlineStr">
        <is>
          <t>កំពង់ផែស្វយ័តក្រុងព្រះសីហនុ</t>
        </is>
      </c>
      <c r="D4156" s="418" t="inlineStr">
        <is>
          <t>L001-100044638</t>
        </is>
      </c>
      <c r="E4156" s="418" t="inlineStr">
        <is>
          <t>180796</t>
        </is>
      </c>
      <c r="F4156" s="419" t="n">
        <v>43963</v>
      </c>
      <c r="G4156" s="420" t="n">
        <v>49815</v>
      </c>
      <c r="H4156" s="418" t="n"/>
      <c r="I4156" s="455" t="n">
        <v>49815</v>
      </c>
      <c r="J4156" s="418">
        <f>IF(L4156&lt;&gt;"",L4156,K4156)</f>
        <v/>
      </c>
      <c r="K4156" s="418">
        <f>IF(AND(T4156=TRUE, U4156=TRUE, V4156=TRUE), IF(W4156&lt;-0.05, "អនុញ្ញាត (អ្នកផ្គត់ផ្គង់ប្រកាសខ្វះ)", "បានប្រកាស (អនុញ្ញាត)"), IF(AND(T4156=FALSE, U4156=FALSE, V4156=FALSE), "ព្យួរទុក (មិនមានទិន្នន័យ)", "ប្រកាសខុស (ព្យួរទុក)"))</f>
        <v/>
      </c>
      <c r="L4156" s="418" t="inlineStr"/>
      <c r="M4156" s="418" t="inlineStr"/>
      <c r="N4156" s="455" t="n"/>
      <c r="O4156" s="455">
        <f>IF(W4156&lt;0,AI4156,I4156)</f>
        <v/>
      </c>
      <c r="P4156" s="455">
        <f>I4156-O4156</f>
        <v/>
      </c>
      <c r="Q4156" s="418" t="n"/>
      <c r="R4156" s="418" t="inlineStr">
        <is>
          <t>180796</t>
        </is>
      </c>
      <c r="S4156" s="418" t="inlineStr"/>
      <c r="T4156" s="418">
        <f>R4156=S4156</f>
        <v/>
      </c>
      <c r="U4156" s="418">
        <f>AND(MONTH(F4156)=MONTH(Y4156), YEAR(F4156)=YEAR(Y4156))</f>
        <v/>
      </c>
      <c r="V4156" s="418">
        <f>AND(AC4156&lt;&gt;"", 'Company information'!D$4&lt;&gt;"", RIGHT(SUBSTITUTE(AC4156,"-",""),9)=RIGHT(SUBSTITUTE('Company information'!D$4,"-",""),9))</f>
        <v/>
      </c>
      <c r="W4156" s="418">
        <f>AI4156-I4156</f>
        <v/>
      </c>
      <c r="X4156" s="455" t="n"/>
      <c r="Y4156" s="417" t="n"/>
      <c r="Z4156" s="418" t="n"/>
      <c r="AA4156" s="418" t="n"/>
      <c r="AB4156" s="418" t="n"/>
      <c r="AC4156" s="418" t="n"/>
      <c r="AD4156" s="418" t="n"/>
      <c r="AE4156" s="455" t="n"/>
      <c r="AF4156" s="455" t="n"/>
      <c r="AG4156" s="455" t="n"/>
      <c r="AH4156" s="455" t="n"/>
      <c r="AI4156" s="455" t="n"/>
      <c r="AJ4156" s="455" t="n"/>
      <c r="AK4156" s="455" t="n"/>
      <c r="AL4156" s="455" t="n"/>
      <c r="AM4156" s="455" t="n"/>
      <c r="AN4156" s="455" t="n"/>
      <c r="AO4156" s="455" t="n"/>
      <c r="AP4156" s="455" t="n"/>
      <c r="AQ4156" s="455" t="n"/>
      <c r="AR4156" s="418" t="n"/>
      <c r="AS4156" s="418" t="n"/>
      <c r="AT4156" s="418" t="n"/>
    </row>
    <row r="4157">
      <c r="A4157" s="417" t="n">
        <v>4148</v>
      </c>
      <c r="B4157" s="418" t="inlineStr"/>
      <c r="C4157" s="418" t="inlineStr">
        <is>
          <t>កំពង់ផែស្វយ័តក្រុងព្រះសីហនុ</t>
        </is>
      </c>
      <c r="D4157" s="418" t="inlineStr">
        <is>
          <t>L001-100044638</t>
        </is>
      </c>
      <c r="E4157" s="418" t="inlineStr">
        <is>
          <t>183322</t>
        </is>
      </c>
      <c r="F4157" s="419" t="n">
        <v>43963</v>
      </c>
      <c r="G4157" s="420" t="n">
        <v>6885</v>
      </c>
      <c r="H4157" s="418" t="n"/>
      <c r="I4157" s="455" t="n">
        <v>6885</v>
      </c>
      <c r="J4157" s="418">
        <f>IF(L4157&lt;&gt;"",L4157,K4157)</f>
        <v/>
      </c>
      <c r="K4157" s="418">
        <f>IF(AND(T4157=TRUE, U4157=TRUE, V4157=TRUE), IF(W4157&lt;-0.05, "អនុញ្ញាត (អ្នកផ្គត់ផ្គង់ប្រកាសខ្វះ)", "បានប្រកាស (អនុញ្ញាត)"), IF(AND(T4157=FALSE, U4157=FALSE, V4157=FALSE), "ព្យួរទុក (មិនមានទិន្នន័យ)", "ប្រកាសខុស (ព្យួរទុក)"))</f>
        <v/>
      </c>
      <c r="L4157" s="418" t="inlineStr"/>
      <c r="M4157" s="418" t="inlineStr"/>
      <c r="N4157" s="455" t="n"/>
      <c r="O4157" s="455">
        <f>IF(W4157&lt;0,AI4157,I4157)</f>
        <v/>
      </c>
      <c r="P4157" s="455">
        <f>I4157-O4157</f>
        <v/>
      </c>
      <c r="Q4157" s="418" t="n"/>
      <c r="R4157" s="418" t="inlineStr">
        <is>
          <t>183322</t>
        </is>
      </c>
      <c r="S4157" s="418" t="inlineStr"/>
      <c r="T4157" s="418">
        <f>R4157=S4157</f>
        <v/>
      </c>
      <c r="U4157" s="418">
        <f>AND(MONTH(F4157)=MONTH(Y4157), YEAR(F4157)=YEAR(Y4157))</f>
        <v/>
      </c>
      <c r="V4157" s="418">
        <f>AND(AC4157&lt;&gt;"", 'Company information'!D$4&lt;&gt;"", RIGHT(SUBSTITUTE(AC4157,"-",""),9)=RIGHT(SUBSTITUTE('Company information'!D$4,"-",""),9))</f>
        <v/>
      </c>
      <c r="W4157" s="418">
        <f>AI4157-I4157</f>
        <v/>
      </c>
      <c r="X4157" s="455" t="n"/>
      <c r="Y4157" s="417" t="n"/>
      <c r="Z4157" s="418" t="n"/>
      <c r="AA4157" s="418" t="n"/>
      <c r="AB4157" s="418" t="n"/>
      <c r="AC4157" s="418" t="n"/>
      <c r="AD4157" s="418" t="n"/>
      <c r="AE4157" s="455" t="n"/>
      <c r="AF4157" s="455" t="n"/>
      <c r="AG4157" s="455" t="n"/>
      <c r="AH4157" s="455" t="n"/>
      <c r="AI4157" s="455" t="n"/>
      <c r="AJ4157" s="455" t="n"/>
      <c r="AK4157" s="455" t="n"/>
      <c r="AL4157" s="455" t="n"/>
      <c r="AM4157" s="455" t="n"/>
      <c r="AN4157" s="455" t="n"/>
      <c r="AO4157" s="455" t="n"/>
      <c r="AP4157" s="455" t="n"/>
      <c r="AQ4157" s="455" t="n"/>
      <c r="AR4157" s="418" t="n"/>
      <c r="AS4157" s="418" t="n"/>
      <c r="AT4157" s="418" t="n"/>
    </row>
    <row r="4158">
      <c r="A4158" s="417" t="n">
        <v>4149</v>
      </c>
      <c r="B4158" s="418" t="inlineStr"/>
      <c r="C4158" s="418" t="inlineStr">
        <is>
          <t>យីងកឺ ខេម ឯ.ក</t>
        </is>
      </c>
      <c r="D4158" s="418" t="inlineStr">
        <is>
          <t>K003-901900367</t>
        </is>
      </c>
      <c r="E4158" s="418" t="inlineStr">
        <is>
          <t>YK20-096</t>
        </is>
      </c>
      <c r="F4158" s="419" t="n">
        <v>43933</v>
      </c>
      <c r="G4158" s="420" t="n">
        <v>239318</v>
      </c>
      <c r="H4158" s="418" t="n"/>
      <c r="I4158" s="455" t="n">
        <v>239318</v>
      </c>
      <c r="J4158" s="418">
        <f>IF(L4158&lt;&gt;"",L4158,K4158)</f>
        <v/>
      </c>
      <c r="K4158" s="418">
        <f>IF(AND(T4158=TRUE, U4158=TRUE, V4158=TRUE), IF(W4158&lt;-0.05, "អនុញ្ញាត (អ្នកផ្គត់ផ្គង់ប្រកាសខ្វះ)", "បានប្រកាស (អនុញ្ញាត)"), IF(AND(T4158=FALSE, U4158=FALSE, V4158=FALSE), "ព្យួរទុក (មិនមានទិន្នន័យ)", "ប្រកាសខុស (ព្យួរទុក)"))</f>
        <v/>
      </c>
      <c r="L4158" s="418" t="inlineStr"/>
      <c r="M4158" s="418" t="inlineStr"/>
      <c r="N4158" s="455" t="n"/>
      <c r="O4158" s="455">
        <f>IF(W4158&lt;0,AI4158,I4158)</f>
        <v/>
      </c>
      <c r="P4158" s="455">
        <f>I4158-O4158</f>
        <v/>
      </c>
      <c r="Q4158" s="418" t="n"/>
      <c r="R4158" s="418" t="inlineStr">
        <is>
          <t>YK20-096</t>
        </is>
      </c>
      <c r="S4158" s="418" t="inlineStr"/>
      <c r="T4158" s="418">
        <f>R4158=S4158</f>
        <v/>
      </c>
      <c r="U4158" s="418">
        <f>AND(MONTH(F4158)=MONTH(Y4158), YEAR(F4158)=YEAR(Y4158))</f>
        <v/>
      </c>
      <c r="V4158" s="418">
        <f>AND(AC4158&lt;&gt;"", 'Company information'!D$4&lt;&gt;"", RIGHT(SUBSTITUTE(AC4158,"-",""),9)=RIGHT(SUBSTITUTE('Company information'!D$4,"-",""),9))</f>
        <v/>
      </c>
      <c r="W4158" s="418">
        <f>AI4158-I4158</f>
        <v/>
      </c>
      <c r="X4158" s="455" t="n"/>
      <c r="Y4158" s="417" t="n"/>
      <c r="Z4158" s="418" t="n"/>
      <c r="AA4158" s="418" t="n"/>
      <c r="AB4158" s="418" t="n"/>
      <c r="AC4158" s="418" t="n"/>
      <c r="AD4158" s="418" t="n"/>
      <c r="AE4158" s="455" t="n"/>
      <c r="AF4158" s="455" t="n"/>
      <c r="AG4158" s="455" t="n"/>
      <c r="AH4158" s="455" t="n"/>
      <c r="AI4158" s="455" t="n"/>
      <c r="AJ4158" s="455" t="n"/>
      <c r="AK4158" s="455" t="n"/>
      <c r="AL4158" s="455" t="n"/>
      <c r="AM4158" s="455" t="n"/>
      <c r="AN4158" s="455" t="n"/>
      <c r="AO4158" s="455" t="n"/>
      <c r="AP4158" s="455" t="n"/>
      <c r="AQ4158" s="455" t="n"/>
      <c r="AR4158" s="418" t="n"/>
      <c r="AS4158" s="418" t="n"/>
      <c r="AT4158" s="418" t="n"/>
    </row>
    <row r="4159">
      <c r="A4159" s="417" t="n">
        <v>4150</v>
      </c>
      <c r="B4159" s="418" t="inlineStr"/>
      <c r="C4159" s="418" t="inlineStr">
        <is>
          <t>អ៊ិចស្ពែឌីធ័រ ខេមបូឌា អិលធីឌី</t>
        </is>
      </c>
      <c r="D4159" s="418" t="inlineStr">
        <is>
          <t>L001-100045898</t>
        </is>
      </c>
      <c r="E4159" s="418" t="inlineStr">
        <is>
          <t>TI-0188075</t>
        </is>
      </c>
      <c r="F4159" s="419" t="n">
        <v>43902</v>
      </c>
      <c r="G4159" s="420" t="n">
        <v>466582</v>
      </c>
      <c r="H4159" s="418" t="n"/>
      <c r="I4159" s="455" t="n">
        <v>466582</v>
      </c>
      <c r="J4159" s="418">
        <f>IF(L4159&lt;&gt;"",L4159,K4159)</f>
        <v/>
      </c>
      <c r="K4159" s="418">
        <f>IF(AND(T4159=TRUE, U4159=TRUE, V4159=TRUE), IF(W4159&lt;-0.05, "អនុញ្ញាត (អ្នកផ្គត់ផ្គង់ប្រកាសខ្វះ)", "បានប្រកាស (អនុញ្ញាត)"), IF(AND(T4159=FALSE, U4159=FALSE, V4159=FALSE), "ព្យួរទុក (មិនមានទិន្នន័យ)", "ប្រកាសខុស (ព្យួរទុក)"))</f>
        <v/>
      </c>
      <c r="L4159" s="418" t="inlineStr"/>
      <c r="M4159" s="418" t="inlineStr"/>
      <c r="N4159" s="455" t="n"/>
      <c r="O4159" s="455">
        <f>IF(W4159&lt;0,AI4159,I4159)</f>
        <v/>
      </c>
      <c r="P4159" s="455">
        <f>I4159-O4159</f>
        <v/>
      </c>
      <c r="Q4159" s="418" t="n"/>
      <c r="R4159" s="418" t="inlineStr">
        <is>
          <t>TI-0188075</t>
        </is>
      </c>
      <c r="S4159" s="418" t="inlineStr"/>
      <c r="T4159" s="418">
        <f>R4159=S4159</f>
        <v/>
      </c>
      <c r="U4159" s="418">
        <f>AND(MONTH(F4159)=MONTH(Y4159), YEAR(F4159)=YEAR(Y4159))</f>
        <v/>
      </c>
      <c r="V4159" s="418">
        <f>AND(AC4159&lt;&gt;"", 'Company information'!D$4&lt;&gt;"", RIGHT(SUBSTITUTE(AC4159,"-",""),9)=RIGHT(SUBSTITUTE('Company information'!D$4,"-",""),9))</f>
        <v/>
      </c>
      <c r="W4159" s="418">
        <f>AI4159-I4159</f>
        <v/>
      </c>
      <c r="X4159" s="455" t="n"/>
      <c r="Y4159" s="417" t="n"/>
      <c r="Z4159" s="418" t="n"/>
      <c r="AA4159" s="418" t="n"/>
      <c r="AB4159" s="418" t="n"/>
      <c r="AC4159" s="418" t="n"/>
      <c r="AD4159" s="418" t="n"/>
      <c r="AE4159" s="455" t="n"/>
      <c r="AF4159" s="455" t="n"/>
      <c r="AG4159" s="455" t="n"/>
      <c r="AH4159" s="455" t="n"/>
      <c r="AI4159" s="455" t="n"/>
      <c r="AJ4159" s="455" t="n"/>
      <c r="AK4159" s="455" t="n"/>
      <c r="AL4159" s="455" t="n"/>
      <c r="AM4159" s="455" t="n"/>
      <c r="AN4159" s="455" t="n"/>
      <c r="AO4159" s="455" t="n"/>
      <c r="AP4159" s="455" t="n"/>
      <c r="AQ4159" s="455" t="n"/>
      <c r="AR4159" s="418" t="n"/>
      <c r="AS4159" s="418" t="n"/>
      <c r="AT4159" s="418" t="n"/>
    </row>
    <row r="4160">
      <c r="A4160" s="417" t="n">
        <v>4151</v>
      </c>
      <c r="B4160" s="418" t="inlineStr"/>
      <c r="C4160" s="418" t="inlineStr">
        <is>
          <t>ឃែរី ឡូជីស្ទីក (ខេមបូឌា) ភីធីអ៊ី អិលធីឌី</t>
        </is>
      </c>
      <c r="D4160" s="418" t="inlineStr">
        <is>
          <t>L001-100074669</t>
        </is>
      </c>
      <c r="E4160" s="418" t="inlineStr">
        <is>
          <t>INVK117970</t>
        </is>
      </c>
      <c r="F4160" s="419" t="n">
        <v>43842</v>
      </c>
      <c r="G4160" s="420" t="n">
        <v>362028</v>
      </c>
      <c r="H4160" s="418" t="n"/>
      <c r="I4160" s="455" t="n">
        <v>362028</v>
      </c>
      <c r="J4160" s="418">
        <f>IF(L4160&lt;&gt;"",L4160,K4160)</f>
        <v/>
      </c>
      <c r="K4160" s="418">
        <f>IF(AND(T4160=TRUE, U4160=TRUE, V4160=TRUE), IF(W4160&lt;-0.05, "អនុញ្ញាត (អ្នកផ្គត់ផ្គង់ប្រកាសខ្វះ)", "បានប្រកាស (អនុញ្ញាត)"), IF(AND(T4160=FALSE, U4160=FALSE, V4160=FALSE), "ព្យួរទុក (មិនមានទិន្នន័យ)", "ប្រកាសខុស (ព្យួរទុក)"))</f>
        <v/>
      </c>
      <c r="L4160" s="418" t="inlineStr"/>
      <c r="M4160" s="418" t="inlineStr"/>
      <c r="N4160" s="455" t="n"/>
      <c r="O4160" s="455">
        <f>IF(W4160&lt;0,AI4160,I4160)</f>
        <v/>
      </c>
      <c r="P4160" s="455">
        <f>I4160-O4160</f>
        <v/>
      </c>
      <c r="Q4160" s="418" t="n"/>
      <c r="R4160" s="418" t="inlineStr">
        <is>
          <t>INVK117970</t>
        </is>
      </c>
      <c r="S4160" s="418" t="inlineStr"/>
      <c r="T4160" s="418">
        <f>R4160=S4160</f>
        <v/>
      </c>
      <c r="U4160" s="418">
        <f>AND(MONTH(F4160)=MONTH(Y4160), YEAR(F4160)=YEAR(Y4160))</f>
        <v/>
      </c>
      <c r="V4160" s="418">
        <f>AND(AC4160&lt;&gt;"", 'Company information'!D$4&lt;&gt;"", RIGHT(SUBSTITUTE(AC4160,"-",""),9)=RIGHT(SUBSTITUTE('Company information'!D$4,"-",""),9))</f>
        <v/>
      </c>
      <c r="W4160" s="418">
        <f>AI4160-I4160</f>
        <v/>
      </c>
      <c r="X4160" s="455" t="n"/>
      <c r="Y4160" s="417" t="n"/>
      <c r="Z4160" s="418" t="n"/>
      <c r="AA4160" s="418" t="n"/>
      <c r="AB4160" s="418" t="n"/>
      <c r="AC4160" s="418" t="n"/>
      <c r="AD4160" s="418" t="n"/>
      <c r="AE4160" s="455" t="n"/>
      <c r="AF4160" s="455" t="n"/>
      <c r="AG4160" s="455" t="n"/>
      <c r="AH4160" s="455" t="n"/>
      <c r="AI4160" s="455" t="n"/>
      <c r="AJ4160" s="455" t="n"/>
      <c r="AK4160" s="455" t="n"/>
      <c r="AL4160" s="455" t="n"/>
      <c r="AM4160" s="455" t="n"/>
      <c r="AN4160" s="455" t="n"/>
      <c r="AO4160" s="455" t="n"/>
      <c r="AP4160" s="455" t="n"/>
      <c r="AQ4160" s="455" t="n"/>
      <c r="AR4160" s="418" t="n"/>
      <c r="AS4160" s="418" t="n"/>
      <c r="AT4160" s="418" t="n"/>
    </row>
    <row r="4161">
      <c r="A4161" s="417" t="n">
        <v>4152</v>
      </c>
      <c r="B4161" s="418" t="inlineStr"/>
      <c r="C4161" s="418" t="inlineStr">
        <is>
          <t>មើស្គ (ខេមបូឌា)</t>
        </is>
      </c>
      <c r="D4161" s="418" t="inlineStr">
        <is>
          <t>L001-100045200</t>
        </is>
      </c>
      <c r="E4161" s="418" t="inlineStr">
        <is>
          <t>5995867251</t>
        </is>
      </c>
      <c r="F4161" s="419" t="n">
        <v>44183</v>
      </c>
      <c r="G4161" s="420" t="n">
        <v>118606</v>
      </c>
      <c r="H4161" s="418" t="n"/>
      <c r="I4161" s="455" t="n">
        <v>118606</v>
      </c>
      <c r="J4161" s="418">
        <f>IF(L4161&lt;&gt;"",L4161,K4161)</f>
        <v/>
      </c>
      <c r="K4161" s="418">
        <f>IF(AND(T4161=TRUE, U4161=TRUE, V4161=TRUE), IF(W4161&lt;-0.05, "អនុញ្ញាត (អ្នកផ្គត់ផ្គង់ប្រកាសខ្វះ)", "បានប្រកាស (អនុញ្ញាត)"), IF(AND(T4161=FALSE, U4161=FALSE, V4161=FALSE), "ព្យួរទុក (មិនមានទិន្នន័យ)", "ប្រកាសខុស (ព្យួរទុក)"))</f>
        <v/>
      </c>
      <c r="L4161" s="418" t="inlineStr"/>
      <c r="M4161" s="418" t="inlineStr"/>
      <c r="N4161" s="455" t="n"/>
      <c r="O4161" s="455">
        <f>IF(W4161&lt;0,AI4161,I4161)</f>
        <v/>
      </c>
      <c r="P4161" s="455">
        <f>I4161-O4161</f>
        <v/>
      </c>
      <c r="Q4161" s="418" t="n"/>
      <c r="R4161" s="418" t="inlineStr">
        <is>
          <t>5995867251</t>
        </is>
      </c>
      <c r="S4161" s="418" t="inlineStr"/>
      <c r="T4161" s="418">
        <f>R4161=S4161</f>
        <v/>
      </c>
      <c r="U4161" s="418">
        <f>AND(MONTH(F4161)=MONTH(Y4161), YEAR(F4161)=YEAR(Y4161))</f>
        <v/>
      </c>
      <c r="V4161" s="418">
        <f>AND(AC4161&lt;&gt;"", 'Company information'!D$4&lt;&gt;"", RIGHT(SUBSTITUTE(AC4161,"-",""),9)=RIGHT(SUBSTITUTE('Company information'!D$4,"-",""),9))</f>
        <v/>
      </c>
      <c r="W4161" s="418">
        <f>AI4161-I4161</f>
        <v/>
      </c>
      <c r="X4161" s="455" t="n"/>
      <c r="Y4161" s="417" t="n"/>
      <c r="Z4161" s="418" t="n"/>
      <c r="AA4161" s="418" t="n"/>
      <c r="AB4161" s="418" t="n"/>
      <c r="AC4161" s="418" t="n"/>
      <c r="AD4161" s="418" t="n"/>
      <c r="AE4161" s="455" t="n"/>
      <c r="AF4161" s="455" t="n"/>
      <c r="AG4161" s="455" t="n"/>
      <c r="AH4161" s="455" t="n"/>
      <c r="AI4161" s="455" t="n"/>
      <c r="AJ4161" s="455" t="n"/>
      <c r="AK4161" s="455" t="n"/>
      <c r="AL4161" s="455" t="n"/>
      <c r="AM4161" s="455" t="n"/>
      <c r="AN4161" s="455" t="n"/>
      <c r="AO4161" s="455" t="n"/>
      <c r="AP4161" s="455" t="n"/>
      <c r="AQ4161" s="455" t="n"/>
      <c r="AR4161" s="418" t="n"/>
      <c r="AS4161" s="418" t="n"/>
      <c r="AT4161" s="418" t="n"/>
    </row>
    <row r="4162">
      <c r="A4162" s="417" t="n">
        <v>4153</v>
      </c>
      <c r="B4162" s="418" t="inlineStr"/>
      <c r="C4162" s="418" t="inlineStr">
        <is>
          <t>មើស្គ (ខេមបូឌា)</t>
        </is>
      </c>
      <c r="D4162" s="418" t="inlineStr">
        <is>
          <t>L001-100045200</t>
        </is>
      </c>
      <c r="E4162" s="418" t="inlineStr">
        <is>
          <t>5995866161</t>
        </is>
      </c>
      <c r="F4162" s="419" t="n">
        <v>43842</v>
      </c>
      <c r="G4162" s="420" t="n">
        <v>118606</v>
      </c>
      <c r="H4162" s="418" t="n"/>
      <c r="I4162" s="455" t="n">
        <v>118606</v>
      </c>
      <c r="J4162" s="418">
        <f>IF(L4162&lt;&gt;"",L4162,K4162)</f>
        <v/>
      </c>
      <c r="K4162" s="418">
        <f>IF(AND(T4162=TRUE, U4162=TRUE, V4162=TRUE), IF(W4162&lt;-0.05, "អនុញ្ញាត (អ្នកផ្គត់ផ្គង់ប្រកាសខ្វះ)", "បានប្រកាស (អនុញ្ញាត)"), IF(AND(T4162=FALSE, U4162=FALSE, V4162=FALSE), "ព្យួរទុក (មិនមានទិន្នន័យ)", "ប្រកាសខុស (ព្យួរទុក)"))</f>
        <v/>
      </c>
      <c r="L4162" s="418" t="inlineStr"/>
      <c r="M4162" s="418" t="inlineStr"/>
      <c r="N4162" s="455" t="n"/>
      <c r="O4162" s="455">
        <f>IF(W4162&lt;0,AI4162,I4162)</f>
        <v/>
      </c>
      <c r="P4162" s="455">
        <f>I4162-O4162</f>
        <v/>
      </c>
      <c r="Q4162" s="418" t="n"/>
      <c r="R4162" s="418" t="inlineStr">
        <is>
          <t>5995866161</t>
        </is>
      </c>
      <c r="S4162" s="418" t="inlineStr"/>
      <c r="T4162" s="418">
        <f>R4162=S4162</f>
        <v/>
      </c>
      <c r="U4162" s="418">
        <f>AND(MONTH(F4162)=MONTH(Y4162), YEAR(F4162)=YEAR(Y4162))</f>
        <v/>
      </c>
      <c r="V4162" s="418">
        <f>AND(AC4162&lt;&gt;"", 'Company information'!D$4&lt;&gt;"", RIGHT(SUBSTITUTE(AC4162,"-",""),9)=RIGHT(SUBSTITUTE('Company information'!D$4,"-",""),9))</f>
        <v/>
      </c>
      <c r="W4162" s="418">
        <f>AI4162-I4162</f>
        <v/>
      </c>
      <c r="X4162" s="455" t="n"/>
      <c r="Y4162" s="417" t="n"/>
      <c r="Z4162" s="418" t="n"/>
      <c r="AA4162" s="418" t="n"/>
      <c r="AB4162" s="418" t="n"/>
      <c r="AC4162" s="418" t="n"/>
      <c r="AD4162" s="418" t="n"/>
      <c r="AE4162" s="455" t="n"/>
      <c r="AF4162" s="455" t="n"/>
      <c r="AG4162" s="455" t="n"/>
      <c r="AH4162" s="455" t="n"/>
      <c r="AI4162" s="455" t="n"/>
      <c r="AJ4162" s="455" t="n"/>
      <c r="AK4162" s="455" t="n"/>
      <c r="AL4162" s="455" t="n"/>
      <c r="AM4162" s="455" t="n"/>
      <c r="AN4162" s="455" t="n"/>
      <c r="AO4162" s="455" t="n"/>
      <c r="AP4162" s="455" t="n"/>
      <c r="AQ4162" s="455" t="n"/>
      <c r="AR4162" s="418" t="n"/>
      <c r="AS4162" s="418" t="n"/>
      <c r="AT4162" s="418" t="n"/>
    </row>
    <row r="4163">
      <c r="A4163" s="417" t="n">
        <v>4154</v>
      </c>
      <c r="B4163" s="418" t="inlineStr"/>
      <c r="C4163" s="418" t="inlineStr">
        <is>
          <t>កំពង់ផែស្វយ័តក្រុងព្រះសីហនុ</t>
        </is>
      </c>
      <c r="D4163" s="418" t="inlineStr">
        <is>
          <t>L001-100044638</t>
        </is>
      </c>
      <c r="E4163" s="418" t="inlineStr">
        <is>
          <t>179898</t>
        </is>
      </c>
      <c r="F4163" s="419" t="n">
        <v>43842</v>
      </c>
      <c r="G4163" s="420" t="n">
        <v>70435</v>
      </c>
      <c r="H4163" s="418" t="n"/>
      <c r="I4163" s="455" t="n">
        <v>70435</v>
      </c>
      <c r="J4163" s="418">
        <f>IF(L4163&lt;&gt;"",L4163,K4163)</f>
        <v/>
      </c>
      <c r="K4163" s="418">
        <f>IF(AND(T4163=TRUE, U4163=TRUE, V4163=TRUE), IF(W4163&lt;-0.05, "អនុញ្ញាត (អ្នកផ្គត់ផ្គង់ប្រកាសខ្វះ)", "បានប្រកាស (អនុញ្ញាត)"), IF(AND(T4163=FALSE, U4163=FALSE, V4163=FALSE), "ព្យួរទុក (មិនមានទិន្នន័យ)", "ប្រកាសខុស (ព្យួរទុក)"))</f>
        <v/>
      </c>
      <c r="L4163" s="418" t="inlineStr"/>
      <c r="M4163" s="418" t="inlineStr"/>
      <c r="N4163" s="455" t="n"/>
      <c r="O4163" s="455">
        <f>IF(W4163&lt;0,AI4163,I4163)</f>
        <v/>
      </c>
      <c r="P4163" s="455">
        <f>I4163-O4163</f>
        <v/>
      </c>
      <c r="Q4163" s="418" t="n"/>
      <c r="R4163" s="418" t="inlineStr">
        <is>
          <t>179898</t>
        </is>
      </c>
      <c r="S4163" s="418" t="inlineStr"/>
      <c r="T4163" s="418">
        <f>R4163=S4163</f>
        <v/>
      </c>
      <c r="U4163" s="418">
        <f>AND(MONTH(F4163)=MONTH(Y4163), YEAR(F4163)=YEAR(Y4163))</f>
        <v/>
      </c>
      <c r="V4163" s="418">
        <f>AND(AC4163&lt;&gt;"", 'Company information'!D$4&lt;&gt;"", RIGHT(SUBSTITUTE(AC4163,"-",""),9)=RIGHT(SUBSTITUTE('Company information'!D$4,"-",""),9))</f>
        <v/>
      </c>
      <c r="W4163" s="418">
        <f>AI4163-I4163</f>
        <v/>
      </c>
      <c r="X4163" s="455" t="n"/>
      <c r="Y4163" s="417" t="n"/>
      <c r="Z4163" s="418" t="n"/>
      <c r="AA4163" s="418" t="n"/>
      <c r="AB4163" s="418" t="n"/>
      <c r="AC4163" s="418" t="n"/>
      <c r="AD4163" s="418" t="n"/>
      <c r="AE4163" s="455" t="n"/>
      <c r="AF4163" s="455" t="n"/>
      <c r="AG4163" s="455" t="n"/>
      <c r="AH4163" s="455" t="n"/>
      <c r="AI4163" s="455" t="n"/>
      <c r="AJ4163" s="455" t="n"/>
      <c r="AK4163" s="455" t="n"/>
      <c r="AL4163" s="455" t="n"/>
      <c r="AM4163" s="455" t="n"/>
      <c r="AN4163" s="455" t="n"/>
      <c r="AO4163" s="455" t="n"/>
      <c r="AP4163" s="455" t="n"/>
      <c r="AQ4163" s="455" t="n"/>
      <c r="AR4163" s="418" t="n"/>
      <c r="AS4163" s="418" t="n"/>
      <c r="AT4163" s="418" t="n"/>
    </row>
    <row r="4164">
      <c r="A4164" s="417" t="n">
        <v>4155</v>
      </c>
      <c r="B4164" s="418" t="inlineStr"/>
      <c r="C4164" s="418" t="inlineStr">
        <is>
          <t>យូសេន ឡូជីស្ទីក (ខេមបូឌា) ខូ អិលធីឌី</t>
        </is>
      </c>
      <c r="D4164" s="418" t="inlineStr">
        <is>
          <t>L001-104015799</t>
        </is>
      </c>
      <c r="E4164" s="418" t="inlineStr">
        <is>
          <t>PNHTI0014478</t>
        </is>
      </c>
      <c r="F4164" s="419" t="n">
        <v>43842</v>
      </c>
      <c r="G4164" s="420" t="n">
        <v>157872</v>
      </c>
      <c r="H4164" s="418" t="n"/>
      <c r="I4164" s="455" t="n">
        <v>157872</v>
      </c>
      <c r="J4164" s="418">
        <f>IF(L4164&lt;&gt;"",L4164,K4164)</f>
        <v/>
      </c>
      <c r="K4164" s="418">
        <f>IF(AND(T4164=TRUE, U4164=TRUE, V4164=TRUE), IF(W4164&lt;-0.05, "អនុញ្ញាត (អ្នកផ្គត់ផ្គង់ប្រកាសខ្វះ)", "បានប្រកាស (អនុញ្ញាត)"), IF(AND(T4164=FALSE, U4164=FALSE, V4164=FALSE), "ព្យួរទុក (មិនមានទិន្នន័យ)", "ប្រកាសខុស (ព្យួរទុក)"))</f>
        <v/>
      </c>
      <c r="L4164" s="418" t="inlineStr"/>
      <c r="M4164" s="418" t="inlineStr"/>
      <c r="N4164" s="455" t="n"/>
      <c r="O4164" s="455">
        <f>IF(W4164&lt;0,AI4164,I4164)</f>
        <v/>
      </c>
      <c r="P4164" s="455">
        <f>I4164-O4164</f>
        <v/>
      </c>
      <c r="Q4164" s="418" t="n"/>
      <c r="R4164" s="418" t="inlineStr">
        <is>
          <t>PNHTI0014478</t>
        </is>
      </c>
      <c r="S4164" s="418" t="inlineStr"/>
      <c r="T4164" s="418">
        <f>R4164=S4164</f>
        <v/>
      </c>
      <c r="U4164" s="418">
        <f>AND(MONTH(F4164)=MONTH(Y4164), YEAR(F4164)=YEAR(Y4164))</f>
        <v/>
      </c>
      <c r="V4164" s="418">
        <f>AND(AC4164&lt;&gt;"", 'Company information'!D$4&lt;&gt;"", RIGHT(SUBSTITUTE(AC4164,"-",""),9)=RIGHT(SUBSTITUTE('Company information'!D$4,"-",""),9))</f>
        <v/>
      </c>
      <c r="W4164" s="418">
        <f>AI4164-I4164</f>
        <v/>
      </c>
      <c r="X4164" s="455" t="n"/>
      <c r="Y4164" s="417" t="n"/>
      <c r="Z4164" s="418" t="n"/>
      <c r="AA4164" s="418" t="n"/>
      <c r="AB4164" s="418" t="n"/>
      <c r="AC4164" s="418" t="n"/>
      <c r="AD4164" s="418" t="n"/>
      <c r="AE4164" s="455" t="n"/>
      <c r="AF4164" s="455" t="n"/>
      <c r="AG4164" s="455" t="n"/>
      <c r="AH4164" s="455" t="n"/>
      <c r="AI4164" s="455" t="n"/>
      <c r="AJ4164" s="455" t="n"/>
      <c r="AK4164" s="455" t="n"/>
      <c r="AL4164" s="455" t="n"/>
      <c r="AM4164" s="455" t="n"/>
      <c r="AN4164" s="455" t="n"/>
      <c r="AO4164" s="455" t="n"/>
      <c r="AP4164" s="455" t="n"/>
      <c r="AQ4164" s="455" t="n"/>
      <c r="AR4164" s="418" t="n"/>
      <c r="AS4164" s="418" t="n"/>
      <c r="AT4164" s="418" t="n"/>
    </row>
    <row r="4165">
      <c r="A4165" s="417" t="n">
        <v>4156</v>
      </c>
      <c r="B4165" s="418" t="inlineStr"/>
      <c r="C4165" s="418" t="inlineStr">
        <is>
          <t>កំពង់ផែស្វយ័តក្រុងព្រះសីហនុ</t>
        </is>
      </c>
      <c r="D4165" s="418" t="inlineStr">
        <is>
          <t>L001-100044638</t>
        </is>
      </c>
      <c r="E4165" s="418" t="inlineStr">
        <is>
          <t>167689</t>
        </is>
      </c>
      <c r="F4165" s="419" t="n">
        <v>43842</v>
      </c>
      <c r="G4165" s="420" t="n">
        <v>35322</v>
      </c>
      <c r="H4165" s="418" t="n"/>
      <c r="I4165" s="455" t="n">
        <v>35322</v>
      </c>
      <c r="J4165" s="418">
        <f>IF(L4165&lt;&gt;"",L4165,K4165)</f>
        <v/>
      </c>
      <c r="K4165" s="418">
        <f>IF(AND(T4165=TRUE, U4165=TRUE, V4165=TRUE), IF(W4165&lt;-0.05, "អនុញ្ញាត (អ្នកផ្គត់ផ្គង់ប្រកាសខ្វះ)", "បានប្រកាស (អនុញ្ញាត)"), IF(AND(T4165=FALSE, U4165=FALSE, V4165=FALSE), "ព្យួរទុក (មិនមានទិន្នន័យ)", "ប្រកាសខុស (ព្យួរទុក)"))</f>
        <v/>
      </c>
      <c r="L4165" s="418" t="inlineStr"/>
      <c r="M4165" s="418" t="inlineStr"/>
      <c r="N4165" s="455" t="n"/>
      <c r="O4165" s="455">
        <f>IF(W4165&lt;0,AI4165,I4165)</f>
        <v/>
      </c>
      <c r="P4165" s="455">
        <f>I4165-O4165</f>
        <v/>
      </c>
      <c r="Q4165" s="418" t="n"/>
      <c r="R4165" s="418" t="inlineStr">
        <is>
          <t>167689</t>
        </is>
      </c>
      <c r="S4165" s="418" t="inlineStr"/>
      <c r="T4165" s="418">
        <f>R4165=S4165</f>
        <v/>
      </c>
      <c r="U4165" s="418">
        <f>AND(MONTH(F4165)=MONTH(Y4165), YEAR(F4165)=YEAR(Y4165))</f>
        <v/>
      </c>
      <c r="V4165" s="418">
        <f>AND(AC4165&lt;&gt;"", 'Company information'!D$4&lt;&gt;"", RIGHT(SUBSTITUTE(AC4165,"-",""),9)=RIGHT(SUBSTITUTE('Company information'!D$4,"-",""),9))</f>
        <v/>
      </c>
      <c r="W4165" s="418">
        <f>AI4165-I4165</f>
        <v/>
      </c>
      <c r="X4165" s="455" t="n"/>
      <c r="Y4165" s="417" t="n"/>
      <c r="Z4165" s="418" t="n"/>
      <c r="AA4165" s="418" t="n"/>
      <c r="AB4165" s="418" t="n"/>
      <c r="AC4165" s="418" t="n"/>
      <c r="AD4165" s="418" t="n"/>
      <c r="AE4165" s="455" t="n"/>
      <c r="AF4165" s="455" t="n"/>
      <c r="AG4165" s="455" t="n"/>
      <c r="AH4165" s="455" t="n"/>
      <c r="AI4165" s="455" t="n"/>
      <c r="AJ4165" s="455" t="n"/>
      <c r="AK4165" s="455" t="n"/>
      <c r="AL4165" s="455" t="n"/>
      <c r="AM4165" s="455" t="n"/>
      <c r="AN4165" s="455" t="n"/>
      <c r="AO4165" s="455" t="n"/>
      <c r="AP4165" s="455" t="n"/>
      <c r="AQ4165" s="455" t="n"/>
      <c r="AR4165" s="418" t="n"/>
      <c r="AS4165" s="418" t="n"/>
      <c r="AT4165" s="418" t="n"/>
    </row>
    <row r="4166">
      <c r="A4166" s="417" t="n">
        <v>4157</v>
      </c>
      <c r="B4166" s="418" t="inlineStr"/>
      <c r="C4166" s="418" t="inlineStr">
        <is>
          <t>ស្ត្រេតស៍ អ៊ិនធើណេសិនណល ភីធីអ៊ី អិលធីឌី</t>
        </is>
      </c>
      <c r="D4166" s="418" t="inlineStr">
        <is>
          <t>L001-100045162</t>
        </is>
      </c>
      <c r="E4166" s="418" t="inlineStr">
        <is>
          <t>2022081</t>
        </is>
      </c>
      <c r="F4166" s="419" t="n">
        <v>43842</v>
      </c>
      <c r="G4166" s="420" t="n">
        <v>111375</v>
      </c>
      <c r="H4166" s="418" t="n"/>
      <c r="I4166" s="455" t="n">
        <v>111375</v>
      </c>
      <c r="J4166" s="418">
        <f>IF(L4166&lt;&gt;"",L4166,K4166)</f>
        <v/>
      </c>
      <c r="K4166" s="418">
        <f>IF(AND(T4166=TRUE, U4166=TRUE, V4166=TRUE), IF(W4166&lt;-0.05, "អនុញ្ញាត (អ្នកផ្គត់ផ្គង់ប្រកាសខ្វះ)", "បានប្រកាស (អនុញ្ញាត)"), IF(AND(T4166=FALSE, U4166=FALSE, V4166=FALSE), "ព្យួរទុក (មិនមានទិន្នន័យ)", "ប្រកាសខុស (ព្យួរទុក)"))</f>
        <v/>
      </c>
      <c r="L4166" s="418" t="inlineStr"/>
      <c r="M4166" s="418" t="inlineStr"/>
      <c r="N4166" s="455" t="n"/>
      <c r="O4166" s="455">
        <f>IF(W4166&lt;0,AI4166,I4166)</f>
        <v/>
      </c>
      <c r="P4166" s="455">
        <f>I4166-O4166</f>
        <v/>
      </c>
      <c r="Q4166" s="418" t="n"/>
      <c r="R4166" s="418" t="inlineStr">
        <is>
          <t>2022081</t>
        </is>
      </c>
      <c r="S4166" s="418" t="inlineStr"/>
      <c r="T4166" s="418">
        <f>R4166=S4166</f>
        <v/>
      </c>
      <c r="U4166" s="418">
        <f>AND(MONTH(F4166)=MONTH(Y4166), YEAR(F4166)=YEAR(Y4166))</f>
        <v/>
      </c>
      <c r="V4166" s="418">
        <f>AND(AC4166&lt;&gt;"", 'Company information'!D$4&lt;&gt;"", RIGHT(SUBSTITUTE(AC4166,"-",""),9)=RIGHT(SUBSTITUTE('Company information'!D$4,"-",""),9))</f>
        <v/>
      </c>
      <c r="W4166" s="418">
        <f>AI4166-I4166</f>
        <v/>
      </c>
      <c r="X4166" s="455" t="n"/>
      <c r="Y4166" s="417" t="n"/>
      <c r="Z4166" s="418" t="n"/>
      <c r="AA4166" s="418" t="n"/>
      <c r="AB4166" s="418" t="n"/>
      <c r="AC4166" s="418" t="n"/>
      <c r="AD4166" s="418" t="n"/>
      <c r="AE4166" s="455" t="n"/>
      <c r="AF4166" s="455" t="n"/>
      <c r="AG4166" s="455" t="n"/>
      <c r="AH4166" s="455" t="n"/>
      <c r="AI4166" s="455" t="n"/>
      <c r="AJ4166" s="455" t="n"/>
      <c r="AK4166" s="455" t="n"/>
      <c r="AL4166" s="455" t="n"/>
      <c r="AM4166" s="455" t="n"/>
      <c r="AN4166" s="455" t="n"/>
      <c r="AO4166" s="455" t="n"/>
      <c r="AP4166" s="455" t="n"/>
      <c r="AQ4166" s="455" t="n"/>
      <c r="AR4166" s="418" t="n"/>
      <c r="AS4166" s="418" t="n"/>
      <c r="AT4166" s="418" t="n"/>
    </row>
    <row r="4167">
      <c r="A4167" s="417" t="n">
        <v>4158</v>
      </c>
      <c r="B4167" s="418" t="inlineStr"/>
      <c r="C4167" s="418" t="inlineStr">
        <is>
          <t>យីងកឺ ខេម ឯ.ក</t>
        </is>
      </c>
      <c r="D4167" s="418" t="inlineStr">
        <is>
          <t>K003-901900367</t>
        </is>
      </c>
      <c r="E4167" s="418" t="inlineStr">
        <is>
          <t>YK20-092</t>
        </is>
      </c>
      <c r="F4167" s="419" t="n">
        <v>43842</v>
      </c>
      <c r="G4167" s="420" t="n">
        <v>240205</v>
      </c>
      <c r="H4167" s="418" t="n"/>
      <c r="I4167" s="455" t="n">
        <v>240205</v>
      </c>
      <c r="J4167" s="418">
        <f>IF(L4167&lt;&gt;"",L4167,K4167)</f>
        <v/>
      </c>
      <c r="K4167" s="418">
        <f>IF(AND(T4167=TRUE, U4167=TRUE, V4167=TRUE), IF(W4167&lt;-0.05, "អនុញ្ញាត (អ្នកផ្គត់ផ្គង់ប្រកាសខ្វះ)", "បានប្រកាស (អនុញ្ញាត)"), IF(AND(T4167=FALSE, U4167=FALSE, V4167=FALSE), "ព្យួរទុក (មិនមានទិន្នន័យ)", "ប្រកាសខុស (ព្យួរទុក)"))</f>
        <v/>
      </c>
      <c r="L4167" s="418" t="inlineStr"/>
      <c r="M4167" s="418" t="inlineStr"/>
      <c r="N4167" s="455" t="n"/>
      <c r="O4167" s="455">
        <f>IF(W4167&lt;0,AI4167,I4167)</f>
        <v/>
      </c>
      <c r="P4167" s="455">
        <f>I4167-O4167</f>
        <v/>
      </c>
      <c r="Q4167" s="418" t="n"/>
      <c r="R4167" s="418" t="inlineStr">
        <is>
          <t>YK20-092</t>
        </is>
      </c>
      <c r="S4167" s="418" t="inlineStr"/>
      <c r="T4167" s="418">
        <f>R4167=S4167</f>
        <v/>
      </c>
      <c r="U4167" s="418">
        <f>AND(MONTH(F4167)=MONTH(Y4167), YEAR(F4167)=YEAR(Y4167))</f>
        <v/>
      </c>
      <c r="V4167" s="418">
        <f>AND(AC4167&lt;&gt;"", 'Company information'!D$4&lt;&gt;"", RIGHT(SUBSTITUTE(AC4167,"-",""),9)=RIGHT(SUBSTITUTE('Company information'!D$4,"-",""),9))</f>
        <v/>
      </c>
      <c r="W4167" s="418">
        <f>AI4167-I4167</f>
        <v/>
      </c>
      <c r="X4167" s="455" t="n"/>
      <c r="Y4167" s="417" t="n"/>
      <c r="Z4167" s="418" t="n"/>
      <c r="AA4167" s="418" t="n"/>
      <c r="AB4167" s="418" t="n"/>
      <c r="AC4167" s="418" t="n"/>
      <c r="AD4167" s="418" t="n"/>
      <c r="AE4167" s="455" t="n"/>
      <c r="AF4167" s="455" t="n"/>
      <c r="AG4167" s="455" t="n"/>
      <c r="AH4167" s="455" t="n"/>
      <c r="AI4167" s="455" t="n"/>
      <c r="AJ4167" s="455" t="n"/>
      <c r="AK4167" s="455" t="n"/>
      <c r="AL4167" s="455" t="n"/>
      <c r="AM4167" s="455" t="n"/>
      <c r="AN4167" s="455" t="n"/>
      <c r="AO4167" s="455" t="n"/>
      <c r="AP4167" s="455" t="n"/>
      <c r="AQ4167" s="455" t="n"/>
      <c r="AR4167" s="418" t="n"/>
      <c r="AS4167" s="418" t="n"/>
      <c r="AT4167" s="418" t="n"/>
    </row>
    <row r="4168">
      <c r="A4168" s="417" t="n">
        <v>4159</v>
      </c>
      <c r="B4168" s="418" t="inlineStr"/>
      <c r="C4168" s="418" t="inlineStr">
        <is>
          <t>កំពង់ផែស្វយ័តភ្នំពេញ "ក.ស.ភ"</t>
        </is>
      </c>
      <c r="D4168" s="418" t="inlineStr">
        <is>
          <t>L001-100044999</t>
        </is>
      </c>
      <c r="E4168" s="418" t="inlineStr">
        <is>
          <t>INV20201259802</t>
        </is>
      </c>
      <c r="F4168" s="419" t="n">
        <v>44186</v>
      </c>
      <c r="G4168" s="420" t="n">
        <v>28890</v>
      </c>
      <c r="H4168" s="418" t="n"/>
      <c r="I4168" s="455" t="n">
        <v>28890</v>
      </c>
      <c r="J4168" s="418">
        <f>IF(L4168&lt;&gt;"",L4168,K4168)</f>
        <v/>
      </c>
      <c r="K4168" s="418">
        <f>IF(AND(T4168=TRUE, U4168=TRUE, V4168=TRUE), IF(W4168&lt;-0.05, "អនុញ្ញាត (អ្នកផ្គត់ផ្គង់ប្រកាសខ្វះ)", "បានប្រកាស (អនុញ្ញាត)"), IF(AND(T4168=FALSE, U4168=FALSE, V4168=FALSE), "ព្យួរទុក (មិនមានទិន្នន័យ)", "ប្រកាសខុស (ព្យួរទុក)"))</f>
        <v/>
      </c>
      <c r="L4168" s="418" t="inlineStr"/>
      <c r="M4168" s="418" t="inlineStr"/>
      <c r="N4168" s="455" t="n"/>
      <c r="O4168" s="455">
        <f>IF(W4168&lt;0,AI4168,I4168)</f>
        <v/>
      </c>
      <c r="P4168" s="455">
        <f>I4168-O4168</f>
        <v/>
      </c>
      <c r="Q4168" s="418" t="n"/>
      <c r="R4168" s="418" t="inlineStr">
        <is>
          <t>INV20201259802</t>
        </is>
      </c>
      <c r="S4168" s="418" t="inlineStr"/>
      <c r="T4168" s="418">
        <f>R4168=S4168</f>
        <v/>
      </c>
      <c r="U4168" s="418">
        <f>AND(MONTH(F4168)=MONTH(Y4168), YEAR(F4168)=YEAR(Y4168))</f>
        <v/>
      </c>
      <c r="V4168" s="418">
        <f>AND(AC4168&lt;&gt;"", 'Company information'!D$4&lt;&gt;"", RIGHT(SUBSTITUTE(AC4168,"-",""),9)=RIGHT(SUBSTITUTE('Company information'!D$4,"-",""),9))</f>
        <v/>
      </c>
      <c r="W4168" s="418">
        <f>AI4168-I4168</f>
        <v/>
      </c>
      <c r="X4168" s="455" t="n"/>
      <c r="Y4168" s="417" t="n"/>
      <c r="Z4168" s="418" t="n"/>
      <c r="AA4168" s="418" t="n"/>
      <c r="AB4168" s="418" t="n"/>
      <c r="AC4168" s="418" t="n"/>
      <c r="AD4168" s="418" t="n"/>
      <c r="AE4168" s="455" t="n"/>
      <c r="AF4168" s="455" t="n"/>
      <c r="AG4168" s="455" t="n"/>
      <c r="AH4168" s="455" t="n"/>
      <c r="AI4168" s="455" t="n"/>
      <c r="AJ4168" s="455" t="n"/>
      <c r="AK4168" s="455" t="n"/>
      <c r="AL4168" s="455" t="n"/>
      <c r="AM4168" s="455" t="n"/>
      <c r="AN4168" s="455" t="n"/>
      <c r="AO4168" s="455" t="n"/>
      <c r="AP4168" s="455" t="n"/>
      <c r="AQ4168" s="455" t="n"/>
      <c r="AR4168" s="418" t="n"/>
      <c r="AS4168" s="418" t="n"/>
      <c r="AT4168" s="418" t="n"/>
    </row>
    <row r="4169">
      <c r="A4169" s="417" t="n">
        <v>4160</v>
      </c>
      <c r="B4169" s="418" t="inlineStr"/>
      <c r="C4169" s="418" t="inlineStr">
        <is>
          <t>កំពង់ផែស្វយ័តភ្នំពេញ "ក.ស.ភ"</t>
        </is>
      </c>
      <c r="D4169" s="418" t="inlineStr">
        <is>
          <t>L001-100044999</t>
        </is>
      </c>
      <c r="E4169" s="418" t="inlineStr">
        <is>
          <t>INV20201259801</t>
        </is>
      </c>
      <c r="F4169" s="419" t="n">
        <v>44186</v>
      </c>
      <c r="G4169" s="420" t="n">
        <v>28890</v>
      </c>
      <c r="H4169" s="418" t="n"/>
      <c r="I4169" s="455" t="n">
        <v>28890</v>
      </c>
      <c r="J4169" s="418">
        <f>IF(L4169&lt;&gt;"",L4169,K4169)</f>
        <v/>
      </c>
      <c r="K4169" s="418">
        <f>IF(AND(T4169=TRUE, U4169=TRUE, V4169=TRUE), IF(W4169&lt;-0.05, "អនុញ្ញាត (អ្នកផ្គត់ផ្គង់ប្រកាសខ្វះ)", "បានប្រកាស (អនុញ្ញាត)"), IF(AND(T4169=FALSE, U4169=FALSE, V4169=FALSE), "ព្យួរទុក (មិនមានទិន្នន័យ)", "ប្រកាសខុស (ព្យួរទុក)"))</f>
        <v/>
      </c>
      <c r="L4169" s="418" t="inlineStr"/>
      <c r="M4169" s="418" t="inlineStr"/>
      <c r="N4169" s="455" t="n"/>
      <c r="O4169" s="455">
        <f>IF(W4169&lt;0,AI4169,I4169)</f>
        <v/>
      </c>
      <c r="P4169" s="455">
        <f>I4169-O4169</f>
        <v/>
      </c>
      <c r="Q4169" s="418" t="n"/>
      <c r="R4169" s="418" t="inlineStr">
        <is>
          <t>INV20201259801</t>
        </is>
      </c>
      <c r="S4169" s="418" t="inlineStr"/>
      <c r="T4169" s="418">
        <f>R4169=S4169</f>
        <v/>
      </c>
      <c r="U4169" s="418">
        <f>AND(MONTH(F4169)=MONTH(Y4169), YEAR(F4169)=YEAR(Y4169))</f>
        <v/>
      </c>
      <c r="V4169" s="418">
        <f>AND(AC4169&lt;&gt;"", 'Company information'!D$4&lt;&gt;"", RIGHT(SUBSTITUTE(AC4169,"-",""),9)=RIGHT(SUBSTITUTE('Company information'!D$4,"-",""),9))</f>
        <v/>
      </c>
      <c r="W4169" s="418">
        <f>AI4169-I4169</f>
        <v/>
      </c>
      <c r="X4169" s="455" t="n"/>
      <c r="Y4169" s="417" t="n"/>
      <c r="Z4169" s="418" t="n"/>
      <c r="AA4169" s="418" t="n"/>
      <c r="AB4169" s="418" t="n"/>
      <c r="AC4169" s="418" t="n"/>
      <c r="AD4169" s="418" t="n"/>
      <c r="AE4169" s="455" t="n"/>
      <c r="AF4169" s="455" t="n"/>
      <c r="AG4169" s="455" t="n"/>
      <c r="AH4169" s="455" t="n"/>
      <c r="AI4169" s="455" t="n"/>
      <c r="AJ4169" s="455" t="n"/>
      <c r="AK4169" s="455" t="n"/>
      <c r="AL4169" s="455" t="n"/>
      <c r="AM4169" s="455" t="n"/>
      <c r="AN4169" s="455" t="n"/>
      <c r="AO4169" s="455" t="n"/>
      <c r="AP4169" s="455" t="n"/>
      <c r="AQ4169" s="455" t="n"/>
      <c r="AR4169" s="418" t="n"/>
      <c r="AS4169" s="418" t="n"/>
      <c r="AT4169" s="418" t="n"/>
    </row>
    <row r="4170">
      <c r="A4170" s="417" t="n">
        <v>4161</v>
      </c>
      <c r="B4170" s="418" t="inlineStr"/>
      <c r="C4170" s="418" t="inlineStr">
        <is>
          <t>កំពង់ផែស្វយ័តភ្នំពេញ "ក.ស.ភ"</t>
        </is>
      </c>
      <c r="D4170" s="418" t="inlineStr">
        <is>
          <t>L001-100044999</t>
        </is>
      </c>
      <c r="E4170" s="418" t="inlineStr">
        <is>
          <t>INV20201258048</t>
        </is>
      </c>
      <c r="F4170" s="419" t="n">
        <v>44177</v>
      </c>
      <c r="G4170" s="420" t="n">
        <v>28976</v>
      </c>
      <c r="H4170" s="418" t="n"/>
      <c r="I4170" s="455" t="n">
        <v>28976</v>
      </c>
      <c r="J4170" s="418">
        <f>IF(L4170&lt;&gt;"",L4170,K4170)</f>
        <v/>
      </c>
      <c r="K4170" s="418">
        <f>IF(AND(T4170=TRUE, U4170=TRUE, V4170=TRUE), IF(W4170&lt;-0.05, "អនុញ្ញាត (អ្នកផ្គត់ផ្គង់ប្រកាសខ្វះ)", "បានប្រកាស (អនុញ្ញាត)"), IF(AND(T4170=FALSE, U4170=FALSE, V4170=FALSE), "ព្យួរទុក (មិនមានទិន្នន័យ)", "ប្រកាសខុស (ព្យួរទុក)"))</f>
        <v/>
      </c>
      <c r="L4170" s="418" t="inlineStr"/>
      <c r="M4170" s="418" t="inlineStr"/>
      <c r="N4170" s="455" t="n"/>
      <c r="O4170" s="455">
        <f>IF(W4170&lt;0,AI4170,I4170)</f>
        <v/>
      </c>
      <c r="P4170" s="455">
        <f>I4170-O4170</f>
        <v/>
      </c>
      <c r="Q4170" s="418" t="n"/>
      <c r="R4170" s="418" t="inlineStr">
        <is>
          <t>INV20201258048</t>
        </is>
      </c>
      <c r="S4170" s="418" t="inlineStr"/>
      <c r="T4170" s="418">
        <f>R4170=S4170</f>
        <v/>
      </c>
      <c r="U4170" s="418">
        <f>AND(MONTH(F4170)=MONTH(Y4170), YEAR(F4170)=YEAR(Y4170))</f>
        <v/>
      </c>
      <c r="V4170" s="418">
        <f>AND(AC4170&lt;&gt;"", 'Company information'!D$4&lt;&gt;"", RIGHT(SUBSTITUTE(AC4170,"-",""),9)=RIGHT(SUBSTITUTE('Company information'!D$4,"-",""),9))</f>
        <v/>
      </c>
      <c r="W4170" s="418">
        <f>AI4170-I4170</f>
        <v/>
      </c>
      <c r="X4170" s="455" t="n"/>
      <c r="Y4170" s="417" t="n"/>
      <c r="Z4170" s="418" t="n"/>
      <c r="AA4170" s="418" t="n"/>
      <c r="AB4170" s="418" t="n"/>
      <c r="AC4170" s="418" t="n"/>
      <c r="AD4170" s="418" t="n"/>
      <c r="AE4170" s="455" t="n"/>
      <c r="AF4170" s="455" t="n"/>
      <c r="AG4170" s="455" t="n"/>
      <c r="AH4170" s="455" t="n"/>
      <c r="AI4170" s="455" t="n"/>
      <c r="AJ4170" s="455" t="n"/>
      <c r="AK4170" s="455" t="n"/>
      <c r="AL4170" s="455" t="n"/>
      <c r="AM4170" s="455" t="n"/>
      <c r="AN4170" s="455" t="n"/>
      <c r="AO4170" s="455" t="n"/>
      <c r="AP4170" s="455" t="n"/>
      <c r="AQ4170" s="455" t="n"/>
      <c r="AR4170" s="418" t="n"/>
      <c r="AS4170" s="418" t="n"/>
      <c r="AT4170" s="418" t="n"/>
    </row>
    <row r="4171">
      <c r="A4171" s="417" t="n">
        <v>4162</v>
      </c>
      <c r="B4171" s="418" t="inlineStr"/>
      <c r="C4171" s="418" t="inlineStr">
        <is>
          <t>កំពង់ផែស្វយ័តភ្នំពេញ "ក.ស.ភ"</t>
        </is>
      </c>
      <c r="D4171" s="418" t="inlineStr">
        <is>
          <t>L001-100044999</t>
        </is>
      </c>
      <c r="E4171" s="418" t="inlineStr">
        <is>
          <t>INV20201258047</t>
        </is>
      </c>
      <c r="F4171" s="419" t="n">
        <v>44177</v>
      </c>
      <c r="G4171" s="420" t="n">
        <v>115904</v>
      </c>
      <c r="H4171" s="418" t="n"/>
      <c r="I4171" s="455" t="n">
        <v>115904</v>
      </c>
      <c r="J4171" s="418">
        <f>IF(L4171&lt;&gt;"",L4171,K4171)</f>
        <v/>
      </c>
      <c r="K4171" s="418">
        <f>IF(AND(T4171=TRUE, U4171=TRUE, V4171=TRUE), IF(W4171&lt;-0.05, "អនុញ្ញាត (អ្នកផ្គត់ផ្គង់ប្រកាសខ្វះ)", "បានប្រកាស (អនុញ្ញាត)"), IF(AND(T4171=FALSE, U4171=FALSE, V4171=FALSE), "ព្យួរទុក (មិនមានទិន្នន័យ)", "ប្រកាសខុស (ព្យួរទុក)"))</f>
        <v/>
      </c>
      <c r="L4171" s="418" t="inlineStr"/>
      <c r="M4171" s="418" t="inlineStr"/>
      <c r="N4171" s="455" t="n"/>
      <c r="O4171" s="455">
        <f>IF(W4171&lt;0,AI4171,I4171)</f>
        <v/>
      </c>
      <c r="P4171" s="455">
        <f>I4171-O4171</f>
        <v/>
      </c>
      <c r="Q4171" s="418" t="n"/>
      <c r="R4171" s="418" t="inlineStr">
        <is>
          <t>INV20201258047</t>
        </is>
      </c>
      <c r="S4171" s="418" t="inlineStr"/>
      <c r="T4171" s="418">
        <f>R4171=S4171</f>
        <v/>
      </c>
      <c r="U4171" s="418">
        <f>AND(MONTH(F4171)=MONTH(Y4171), YEAR(F4171)=YEAR(Y4171))</f>
        <v/>
      </c>
      <c r="V4171" s="418">
        <f>AND(AC4171&lt;&gt;"", 'Company information'!D$4&lt;&gt;"", RIGHT(SUBSTITUTE(AC4171,"-",""),9)=RIGHT(SUBSTITUTE('Company information'!D$4,"-",""),9))</f>
        <v/>
      </c>
      <c r="W4171" s="418">
        <f>AI4171-I4171</f>
        <v/>
      </c>
      <c r="X4171" s="455" t="n"/>
      <c r="Y4171" s="417" t="n"/>
      <c r="Z4171" s="418" t="n"/>
      <c r="AA4171" s="418" t="n"/>
      <c r="AB4171" s="418" t="n"/>
      <c r="AC4171" s="418" t="n"/>
      <c r="AD4171" s="418" t="n"/>
      <c r="AE4171" s="455" t="n"/>
      <c r="AF4171" s="455" t="n"/>
      <c r="AG4171" s="455" t="n"/>
      <c r="AH4171" s="455" t="n"/>
      <c r="AI4171" s="455" t="n"/>
      <c r="AJ4171" s="455" t="n"/>
      <c r="AK4171" s="455" t="n"/>
      <c r="AL4171" s="455" t="n"/>
      <c r="AM4171" s="455" t="n"/>
      <c r="AN4171" s="455" t="n"/>
      <c r="AO4171" s="455" t="n"/>
      <c r="AP4171" s="455" t="n"/>
      <c r="AQ4171" s="455" t="n"/>
      <c r="AR4171" s="418" t="n"/>
      <c r="AS4171" s="418" t="n"/>
      <c r="AT4171" s="418" t="n"/>
    </row>
    <row r="4172">
      <c r="A4172" s="417" t="n">
        <v>4163</v>
      </c>
      <c r="B4172" s="418" t="inlineStr"/>
      <c r="C4172" s="418" t="inlineStr">
        <is>
          <t>កំពង់ផែស្វយ័តភ្នំពេញ "ក.ស.ភ"</t>
        </is>
      </c>
      <c r="D4172" s="418" t="inlineStr">
        <is>
          <t>L001-100044999</t>
        </is>
      </c>
      <c r="E4172" s="418" t="inlineStr">
        <is>
          <t>INV20201155711</t>
        </is>
      </c>
      <c r="F4172" s="419" t="n">
        <v>43842</v>
      </c>
      <c r="G4172" s="420" t="n">
        <v>28962</v>
      </c>
      <c r="H4172" s="418" t="n"/>
      <c r="I4172" s="455" t="n">
        <v>28962</v>
      </c>
      <c r="J4172" s="418">
        <f>IF(L4172&lt;&gt;"",L4172,K4172)</f>
        <v/>
      </c>
      <c r="K4172" s="418">
        <f>IF(AND(T4172=TRUE, U4172=TRUE, V4172=TRUE), IF(W4172&lt;-0.05, "អនុញ្ញាត (អ្នកផ្គត់ផ្គង់ប្រកាសខ្វះ)", "បានប្រកាស (អនុញ្ញាត)"), IF(AND(T4172=FALSE, U4172=FALSE, V4172=FALSE), "ព្យួរទុក (មិនមានទិន្នន័យ)", "ប្រកាសខុស (ព្យួរទុក)"))</f>
        <v/>
      </c>
      <c r="L4172" s="418" t="inlineStr"/>
      <c r="M4172" s="418" t="inlineStr"/>
      <c r="N4172" s="455" t="n"/>
      <c r="O4172" s="455">
        <f>IF(W4172&lt;0,AI4172,I4172)</f>
        <v/>
      </c>
      <c r="P4172" s="455">
        <f>I4172-O4172</f>
        <v/>
      </c>
      <c r="Q4172" s="418" t="n"/>
      <c r="R4172" s="418" t="inlineStr">
        <is>
          <t>INV20201155711</t>
        </is>
      </c>
      <c r="S4172" s="418" t="inlineStr"/>
      <c r="T4172" s="418">
        <f>R4172=S4172</f>
        <v/>
      </c>
      <c r="U4172" s="418">
        <f>AND(MONTH(F4172)=MONTH(Y4172), YEAR(F4172)=YEAR(Y4172))</f>
        <v/>
      </c>
      <c r="V4172" s="418">
        <f>AND(AC4172&lt;&gt;"", 'Company information'!D$4&lt;&gt;"", RIGHT(SUBSTITUTE(AC4172,"-",""),9)=RIGHT(SUBSTITUTE('Company information'!D$4,"-",""),9))</f>
        <v/>
      </c>
      <c r="W4172" s="418">
        <f>AI4172-I4172</f>
        <v/>
      </c>
      <c r="X4172" s="455" t="n"/>
      <c r="Y4172" s="417" t="n"/>
      <c r="Z4172" s="418" t="n"/>
      <c r="AA4172" s="418" t="n"/>
      <c r="AB4172" s="418" t="n"/>
      <c r="AC4172" s="418" t="n"/>
      <c r="AD4172" s="418" t="n"/>
      <c r="AE4172" s="455" t="n"/>
      <c r="AF4172" s="455" t="n"/>
      <c r="AG4172" s="455" t="n"/>
      <c r="AH4172" s="455" t="n"/>
      <c r="AI4172" s="455" t="n"/>
      <c r="AJ4172" s="455" t="n"/>
      <c r="AK4172" s="455" t="n"/>
      <c r="AL4172" s="455" t="n"/>
      <c r="AM4172" s="455" t="n"/>
      <c r="AN4172" s="455" t="n"/>
      <c r="AO4172" s="455" t="n"/>
      <c r="AP4172" s="455" t="n"/>
      <c r="AQ4172" s="455" t="n"/>
      <c r="AR4172" s="418" t="n"/>
      <c r="AS4172" s="418" t="n"/>
      <c r="AT4172" s="418" t="n"/>
    </row>
    <row r="4173">
      <c r="A4173" s="417" t="n">
        <v>4164</v>
      </c>
      <c r="B4173" s="418" t="inlineStr"/>
      <c r="C4173" s="418" t="inlineStr">
        <is>
          <t>កំពង់ផែស្វយ័តភ្នំពេញ "ក.ស.ភ"</t>
        </is>
      </c>
      <c r="D4173" s="418" t="inlineStr">
        <is>
          <t>L001-100044999</t>
        </is>
      </c>
      <c r="E4173" s="418" t="inlineStr">
        <is>
          <t>INV20201256725</t>
        </is>
      </c>
      <c r="F4173" s="419" t="n">
        <v>43963</v>
      </c>
      <c r="G4173" s="420" t="n">
        <v>28976</v>
      </c>
      <c r="H4173" s="418" t="n"/>
      <c r="I4173" s="455" t="n">
        <v>28976</v>
      </c>
      <c r="J4173" s="418">
        <f>IF(L4173&lt;&gt;"",L4173,K4173)</f>
        <v/>
      </c>
      <c r="K4173" s="418">
        <f>IF(AND(T4173=TRUE, U4173=TRUE, V4173=TRUE), IF(W4173&lt;-0.05, "អនុញ្ញាត (អ្នកផ្គត់ផ្គង់ប្រកាសខ្វះ)", "បានប្រកាស (អនុញ្ញាត)"), IF(AND(T4173=FALSE, U4173=FALSE, V4173=FALSE), "ព្យួរទុក (មិនមានទិន្នន័យ)", "ប្រកាសខុស (ព្យួរទុក)"))</f>
        <v/>
      </c>
      <c r="L4173" s="418" t="inlineStr"/>
      <c r="M4173" s="418" t="inlineStr"/>
      <c r="N4173" s="455" t="n"/>
      <c r="O4173" s="455">
        <f>IF(W4173&lt;0,AI4173,I4173)</f>
        <v/>
      </c>
      <c r="P4173" s="455">
        <f>I4173-O4173</f>
        <v/>
      </c>
      <c r="Q4173" s="418" t="n"/>
      <c r="R4173" s="418" t="inlineStr">
        <is>
          <t>INV20201256725</t>
        </is>
      </c>
      <c r="S4173" s="418" t="inlineStr"/>
      <c r="T4173" s="418">
        <f>R4173=S4173</f>
        <v/>
      </c>
      <c r="U4173" s="418">
        <f>AND(MONTH(F4173)=MONTH(Y4173), YEAR(F4173)=YEAR(Y4173))</f>
        <v/>
      </c>
      <c r="V4173" s="418">
        <f>AND(AC4173&lt;&gt;"", 'Company information'!D$4&lt;&gt;"", RIGHT(SUBSTITUTE(AC4173,"-",""),9)=RIGHT(SUBSTITUTE('Company information'!D$4,"-",""),9))</f>
        <v/>
      </c>
      <c r="W4173" s="418">
        <f>AI4173-I4173</f>
        <v/>
      </c>
      <c r="X4173" s="455" t="n"/>
      <c r="Y4173" s="417" t="n"/>
      <c r="Z4173" s="418" t="n"/>
      <c r="AA4173" s="418" t="n"/>
      <c r="AB4173" s="418" t="n"/>
      <c r="AC4173" s="418" t="n"/>
      <c r="AD4173" s="418" t="n"/>
      <c r="AE4173" s="455" t="n"/>
      <c r="AF4173" s="455" t="n"/>
      <c r="AG4173" s="455" t="n"/>
      <c r="AH4173" s="455" t="n"/>
      <c r="AI4173" s="455" t="n"/>
      <c r="AJ4173" s="455" t="n"/>
      <c r="AK4173" s="455" t="n"/>
      <c r="AL4173" s="455" t="n"/>
      <c r="AM4173" s="455" t="n"/>
      <c r="AN4173" s="455" t="n"/>
      <c r="AO4173" s="455" t="n"/>
      <c r="AP4173" s="455" t="n"/>
      <c r="AQ4173" s="455" t="n"/>
      <c r="AR4173" s="418" t="n"/>
      <c r="AS4173" s="418" t="n"/>
      <c r="AT4173" s="418" t="n"/>
    </row>
    <row r="4174">
      <c r="A4174" s="417" t="n">
        <v>4165</v>
      </c>
      <c r="B4174" s="418" t="inlineStr"/>
      <c r="C4174" s="418" t="inlineStr">
        <is>
          <t>កំពង់ផែស្វយ័តភ្នំពេញ "ក.ស.ភ"</t>
        </is>
      </c>
      <c r="D4174" s="418" t="inlineStr">
        <is>
          <t>L001-100044999</t>
        </is>
      </c>
      <c r="E4174" s="418" t="inlineStr">
        <is>
          <t>INV20201256726</t>
        </is>
      </c>
      <c r="F4174" s="419" t="n">
        <v>43963</v>
      </c>
      <c r="G4174" s="420" t="n">
        <v>28976</v>
      </c>
      <c r="H4174" s="418" t="n"/>
      <c r="I4174" s="455" t="n">
        <v>28976</v>
      </c>
      <c r="J4174" s="418">
        <f>IF(L4174&lt;&gt;"",L4174,K4174)</f>
        <v/>
      </c>
      <c r="K4174" s="418">
        <f>IF(AND(T4174=TRUE, U4174=TRUE, V4174=TRUE), IF(W4174&lt;-0.05, "អនុញ្ញាត (អ្នកផ្គត់ផ្គង់ប្រកាសខ្វះ)", "បានប្រកាស (អនុញ្ញាត)"), IF(AND(T4174=FALSE, U4174=FALSE, V4174=FALSE), "ព្យួរទុក (មិនមានទិន្នន័យ)", "ប្រកាសខុស (ព្យួរទុក)"))</f>
        <v/>
      </c>
      <c r="L4174" s="418" t="inlineStr"/>
      <c r="M4174" s="418" t="inlineStr"/>
      <c r="N4174" s="455" t="n"/>
      <c r="O4174" s="455">
        <f>IF(W4174&lt;0,AI4174,I4174)</f>
        <v/>
      </c>
      <c r="P4174" s="455">
        <f>I4174-O4174</f>
        <v/>
      </c>
      <c r="Q4174" s="418" t="n"/>
      <c r="R4174" s="418" t="inlineStr">
        <is>
          <t>INV20201256726</t>
        </is>
      </c>
      <c r="S4174" s="418" t="inlineStr"/>
      <c r="T4174" s="418">
        <f>R4174=S4174</f>
        <v/>
      </c>
      <c r="U4174" s="418">
        <f>AND(MONTH(F4174)=MONTH(Y4174), YEAR(F4174)=YEAR(Y4174))</f>
        <v/>
      </c>
      <c r="V4174" s="418">
        <f>AND(AC4174&lt;&gt;"", 'Company information'!D$4&lt;&gt;"", RIGHT(SUBSTITUTE(AC4174,"-",""),9)=RIGHT(SUBSTITUTE('Company information'!D$4,"-",""),9))</f>
        <v/>
      </c>
      <c r="W4174" s="418">
        <f>AI4174-I4174</f>
        <v/>
      </c>
      <c r="X4174" s="455" t="n"/>
      <c r="Y4174" s="417" t="n"/>
      <c r="Z4174" s="418" t="n"/>
      <c r="AA4174" s="418" t="n"/>
      <c r="AB4174" s="418" t="n"/>
      <c r="AC4174" s="418" t="n"/>
      <c r="AD4174" s="418" t="n"/>
      <c r="AE4174" s="455" t="n"/>
      <c r="AF4174" s="455" t="n"/>
      <c r="AG4174" s="455" t="n"/>
      <c r="AH4174" s="455" t="n"/>
      <c r="AI4174" s="455" t="n"/>
      <c r="AJ4174" s="455" t="n"/>
      <c r="AK4174" s="455" t="n"/>
      <c r="AL4174" s="455" t="n"/>
      <c r="AM4174" s="455" t="n"/>
      <c r="AN4174" s="455" t="n"/>
      <c r="AO4174" s="455" t="n"/>
      <c r="AP4174" s="455" t="n"/>
      <c r="AQ4174" s="455" t="n"/>
      <c r="AR4174" s="418" t="n"/>
      <c r="AS4174" s="418" t="n"/>
      <c r="AT4174" s="418" t="n"/>
    </row>
    <row r="4175">
      <c r="A4175" s="417" t="n">
        <v>4166</v>
      </c>
      <c r="B4175" s="418" t="inlineStr">
        <is>
          <t>Sampling and Travel fee</t>
        </is>
      </c>
      <c r="C4175" s="418" t="inlineStr">
        <is>
          <t>អេសជីអេស (ខេមបូឌា) លីមីធីត</t>
        </is>
      </c>
      <c r="D4175" s="418" t="inlineStr">
        <is>
          <t>L001-107030519</t>
        </is>
      </c>
      <c r="E4175" s="418" t="inlineStr">
        <is>
          <t>10016199</t>
        </is>
      </c>
      <c r="F4175" s="419" t="n">
        <v>44558</v>
      </c>
      <c r="G4175" s="420" t="n">
        <v>105131</v>
      </c>
      <c r="H4175" s="418" t="n"/>
      <c r="I4175" s="455" t="n">
        <v>105131</v>
      </c>
      <c r="J4175" s="418">
        <f>IF(L4175&lt;&gt;"",L4175,K4175)</f>
        <v/>
      </c>
      <c r="K4175" s="418">
        <f>IF(AND(T4175=TRUE, U4175=TRUE, V4175=TRUE), IF(W4175&lt;-0.05, "អនុញ្ញាត (អ្នកផ្គត់ផ្គង់ប្រកាសខ្វះ)", "បានប្រកាស (អនុញ្ញាត)"), IF(AND(T4175=FALSE, U4175=FALSE, V4175=FALSE), "ព្យួរទុក (មិនមានទិន្នន័យ)", "ប្រកាសខុស (ព្យួរទុក)"))</f>
        <v/>
      </c>
      <c r="L4175" s="418" t="inlineStr"/>
      <c r="M4175" s="418" t="inlineStr"/>
      <c r="N4175" s="455" t="n"/>
      <c r="O4175" s="455">
        <f>IF(W4175&lt;0,AI4175,I4175)</f>
        <v/>
      </c>
      <c r="P4175" s="455">
        <f>I4175-O4175</f>
        <v/>
      </c>
      <c r="Q4175" s="418" t="n"/>
      <c r="R4175" s="418" t="inlineStr">
        <is>
          <t>10016199</t>
        </is>
      </c>
      <c r="S4175" s="418" t="inlineStr"/>
      <c r="T4175" s="418">
        <f>R4175=S4175</f>
        <v/>
      </c>
      <c r="U4175" s="418">
        <f>AND(MONTH(F4175)=MONTH(Y4175), YEAR(F4175)=YEAR(Y4175))</f>
        <v/>
      </c>
      <c r="V4175" s="418">
        <f>AND(AC4175&lt;&gt;"", 'Company information'!D$4&lt;&gt;"", RIGHT(SUBSTITUTE(AC4175,"-",""),9)=RIGHT(SUBSTITUTE('Company information'!D$4,"-",""),9))</f>
        <v/>
      </c>
      <c r="W4175" s="418">
        <f>AI4175-I4175</f>
        <v/>
      </c>
      <c r="X4175" s="455" t="n"/>
      <c r="Y4175" s="417" t="n"/>
      <c r="Z4175" s="418" t="n"/>
      <c r="AA4175" s="418" t="n"/>
      <c r="AB4175" s="418" t="n"/>
      <c r="AC4175" s="418" t="n"/>
      <c r="AD4175" s="418" t="n"/>
      <c r="AE4175" s="455" t="n"/>
      <c r="AF4175" s="455" t="n"/>
      <c r="AG4175" s="455" t="n"/>
      <c r="AH4175" s="455" t="n"/>
      <c r="AI4175" s="455" t="n"/>
      <c r="AJ4175" s="455" t="n"/>
      <c r="AK4175" s="455" t="n"/>
      <c r="AL4175" s="455" t="n"/>
      <c r="AM4175" s="455" t="n"/>
      <c r="AN4175" s="455" t="n"/>
      <c r="AO4175" s="455" t="n"/>
      <c r="AP4175" s="455" t="n"/>
      <c r="AQ4175" s="455" t="n"/>
      <c r="AR4175" s="418" t="n"/>
      <c r="AS4175" s="418" t="n"/>
      <c r="AT4175" s="418" t="n"/>
    </row>
    <row r="4176">
      <c r="A4176" s="417" t="n">
        <v>4167</v>
      </c>
      <c r="B4176" s="418" t="inlineStr">
        <is>
          <t>Express fee</t>
        </is>
      </c>
      <c r="C4176" s="418" t="inlineStr">
        <is>
          <t>ឌី អេច អិល អិចប្រេស (ខេមបូឌា)</t>
        </is>
      </c>
      <c r="D4176" s="418" t="inlineStr">
        <is>
          <t>L001-100045197</t>
        </is>
      </c>
      <c r="E4176" s="418" t="inlineStr">
        <is>
          <t>PNHR000406838</t>
        </is>
      </c>
      <c r="F4176" s="419" t="n">
        <v>44561</v>
      </c>
      <c r="G4176" s="420" t="n">
        <v>139033</v>
      </c>
      <c r="H4176" s="418" t="n"/>
      <c r="I4176" s="455" t="n">
        <v>139033</v>
      </c>
      <c r="J4176" s="418">
        <f>IF(L4176&lt;&gt;"",L4176,K4176)</f>
        <v/>
      </c>
      <c r="K4176" s="418">
        <f>IF(AND(T4176=TRUE, U4176=TRUE, V4176=TRUE), IF(W4176&lt;-0.05, "អនុញ្ញាត (អ្នកផ្គត់ផ្គង់ប្រកាសខ្វះ)", "បានប្រកាស (អនុញ្ញាត)"), IF(AND(T4176=FALSE, U4176=FALSE, V4176=FALSE), "ព្យួរទុក (មិនមានទិន្នន័យ)", "ប្រកាសខុស (ព្យួរទុក)"))</f>
        <v/>
      </c>
      <c r="L4176" s="418" t="inlineStr"/>
      <c r="M4176" s="418" t="inlineStr"/>
      <c r="N4176" s="455" t="n"/>
      <c r="O4176" s="455">
        <f>IF(W4176&lt;0,AI4176,I4176)</f>
        <v/>
      </c>
      <c r="P4176" s="455">
        <f>I4176-O4176</f>
        <v/>
      </c>
      <c r="Q4176" s="418" t="n"/>
      <c r="R4176" s="418" t="inlineStr">
        <is>
          <t>PNHR000406838</t>
        </is>
      </c>
      <c r="S4176" s="418" t="inlineStr"/>
      <c r="T4176" s="418">
        <f>R4176=S4176</f>
        <v/>
      </c>
      <c r="U4176" s="418">
        <f>AND(MONTH(F4176)=MONTH(Y4176), YEAR(F4176)=YEAR(Y4176))</f>
        <v/>
      </c>
      <c r="V4176" s="418">
        <f>AND(AC4176&lt;&gt;"", 'Company information'!D$4&lt;&gt;"", RIGHT(SUBSTITUTE(AC4176,"-",""),9)=RIGHT(SUBSTITUTE('Company information'!D$4,"-",""),9))</f>
        <v/>
      </c>
      <c r="W4176" s="418">
        <f>AI4176-I4176</f>
        <v/>
      </c>
      <c r="X4176" s="455" t="n"/>
      <c r="Y4176" s="417" t="n"/>
      <c r="Z4176" s="418" t="n"/>
      <c r="AA4176" s="418" t="n"/>
      <c r="AB4176" s="418" t="n"/>
      <c r="AC4176" s="418" t="n"/>
      <c r="AD4176" s="418" t="n"/>
      <c r="AE4176" s="455" t="n"/>
      <c r="AF4176" s="455" t="n"/>
      <c r="AG4176" s="455" t="n"/>
      <c r="AH4176" s="455" t="n"/>
      <c r="AI4176" s="455" t="n"/>
      <c r="AJ4176" s="455" t="n"/>
      <c r="AK4176" s="455" t="n"/>
      <c r="AL4176" s="455" t="n"/>
      <c r="AM4176" s="455" t="n"/>
      <c r="AN4176" s="455" t="n"/>
      <c r="AO4176" s="455" t="n"/>
      <c r="AP4176" s="455" t="n"/>
      <c r="AQ4176" s="455" t="n"/>
      <c r="AR4176" s="418" t="n"/>
      <c r="AS4176" s="418" t="n"/>
      <c r="AT4176" s="418" t="n"/>
    </row>
    <row r="4177">
      <c r="A4177" s="417" t="n">
        <v>4168</v>
      </c>
      <c r="B4177" s="418" t="inlineStr">
        <is>
          <t>Plastic material(ABS black color)</t>
        </is>
      </c>
      <c r="C4177" s="418" t="inlineStr">
        <is>
          <t>ស៊ីអិន ប៉ាវ តាវ ហ្រ្គីន ខនស្ត្រាក់សិន មេធៀរៀល ឯ.ក</t>
        </is>
      </c>
      <c r="D4177" s="418" t="inlineStr">
        <is>
          <t>K007-902101486</t>
        </is>
      </c>
      <c r="E4177" s="418" t="inlineStr">
        <is>
          <t>0457</t>
        </is>
      </c>
      <c r="F4177" s="419" t="n">
        <v>44553</v>
      </c>
      <c r="G4177" s="420" t="n">
        <v>13554944</v>
      </c>
      <c r="H4177" s="418" t="n"/>
      <c r="I4177" s="455" t="n">
        <v>13554944</v>
      </c>
      <c r="J4177" s="418">
        <f>IF(L4177&lt;&gt;"",L4177,K4177)</f>
        <v/>
      </c>
      <c r="K4177" s="418">
        <f>IF(AND(T4177=TRUE, U4177=TRUE, V4177=TRUE), IF(W4177&lt;-0.05, "អនុញ្ញាត (អ្នកផ្គត់ផ្គង់ប្រកាសខ្វះ)", "បានប្រកាស (អនុញ្ញាត)"), IF(AND(T4177=FALSE, U4177=FALSE, V4177=FALSE), "ព្យួរទុក (មិនមានទិន្នន័យ)", "ប្រកាសខុស (ព្យួរទុក)"))</f>
        <v/>
      </c>
      <c r="L4177" s="418" t="inlineStr"/>
      <c r="M4177" s="418" t="inlineStr"/>
      <c r="N4177" s="455" t="n"/>
      <c r="O4177" s="455">
        <f>IF(W4177&lt;0,AI4177,I4177)</f>
        <v/>
      </c>
      <c r="P4177" s="455">
        <f>I4177-O4177</f>
        <v/>
      </c>
      <c r="Q4177" s="418" t="n"/>
      <c r="R4177" s="418" t="inlineStr">
        <is>
          <t>0457</t>
        </is>
      </c>
      <c r="S4177" s="418" t="inlineStr"/>
      <c r="T4177" s="418">
        <f>R4177=S4177</f>
        <v/>
      </c>
      <c r="U4177" s="418">
        <f>AND(MONTH(F4177)=MONTH(Y4177), YEAR(F4177)=YEAR(Y4177))</f>
        <v/>
      </c>
      <c r="V4177" s="418">
        <f>AND(AC4177&lt;&gt;"", 'Company information'!D$4&lt;&gt;"", RIGHT(SUBSTITUTE(AC4177,"-",""),9)=RIGHT(SUBSTITUTE('Company information'!D$4,"-",""),9))</f>
        <v/>
      </c>
      <c r="W4177" s="418">
        <f>AI4177-I4177</f>
        <v/>
      </c>
      <c r="X4177" s="455" t="n"/>
      <c r="Y4177" s="417" t="n"/>
      <c r="Z4177" s="418" t="n"/>
      <c r="AA4177" s="418" t="n"/>
      <c r="AB4177" s="418" t="n"/>
      <c r="AC4177" s="418" t="n"/>
      <c r="AD4177" s="418" t="n"/>
      <c r="AE4177" s="455" t="n"/>
      <c r="AF4177" s="455" t="n"/>
      <c r="AG4177" s="455" t="n"/>
      <c r="AH4177" s="455" t="n"/>
      <c r="AI4177" s="455" t="n"/>
      <c r="AJ4177" s="455" t="n"/>
      <c r="AK4177" s="455" t="n"/>
      <c r="AL4177" s="455" t="n"/>
      <c r="AM4177" s="455" t="n"/>
      <c r="AN4177" s="455" t="n"/>
      <c r="AO4177" s="455" t="n"/>
      <c r="AP4177" s="455" t="n"/>
      <c r="AQ4177" s="455" t="n"/>
      <c r="AR4177" s="418" t="n"/>
      <c r="AS4177" s="418" t="n"/>
      <c r="AT4177" s="418" t="n"/>
    </row>
    <row r="4178">
      <c r="A4178" s="417" t="n">
        <v>4169</v>
      </c>
      <c r="B4178" s="418" t="inlineStr">
        <is>
          <t>Monthly Security service forNon &amp; Dec 2021</t>
        </is>
      </c>
      <c r="C4178" s="418" t="inlineStr">
        <is>
          <t>យីងកឺ ខេម ថេក អ៊ែតវ៉ាយហ្សឺរី ឯ.ក</t>
        </is>
      </c>
      <c r="D4178" s="418" t="inlineStr">
        <is>
          <t>K003-902005313</t>
        </is>
      </c>
      <c r="E4178" s="418" t="inlineStr">
        <is>
          <t>YKT21-183</t>
        </is>
      </c>
      <c r="F4178" s="419" t="n">
        <v>44359</v>
      </c>
      <c r="G4178" s="420" t="n">
        <v>570080</v>
      </c>
      <c r="H4178" s="418" t="n"/>
      <c r="I4178" s="455" t="n">
        <v>570080</v>
      </c>
      <c r="J4178" s="418">
        <f>IF(L4178&lt;&gt;"",L4178,K4178)</f>
        <v/>
      </c>
      <c r="K4178" s="418">
        <f>IF(AND(T4178=TRUE, U4178=TRUE, V4178=TRUE), IF(W4178&lt;-0.05, "អនុញ្ញាត (អ្នកផ្គត់ផ្គង់ប្រកាសខ្វះ)", "បានប្រកាស (អនុញ្ញាត)"), IF(AND(T4178=FALSE, U4178=FALSE, V4178=FALSE), "ព្យួរទុក (មិនមានទិន្នន័យ)", "ប្រកាសខុស (ព្យួរទុក)"))</f>
        <v/>
      </c>
      <c r="L4178" s="418" t="inlineStr"/>
      <c r="M4178" s="418" t="inlineStr"/>
      <c r="N4178" s="455" t="n"/>
      <c r="O4178" s="455">
        <f>IF(W4178&lt;0,AI4178,I4178)</f>
        <v/>
      </c>
      <c r="P4178" s="455">
        <f>I4178-O4178</f>
        <v/>
      </c>
      <c r="Q4178" s="418" t="n"/>
      <c r="R4178" s="418" t="inlineStr">
        <is>
          <t>YKT21-183</t>
        </is>
      </c>
      <c r="S4178" s="418" t="inlineStr"/>
      <c r="T4178" s="418">
        <f>R4178=S4178</f>
        <v/>
      </c>
      <c r="U4178" s="418">
        <f>AND(MONTH(F4178)=MONTH(Y4178), YEAR(F4178)=YEAR(Y4178))</f>
        <v/>
      </c>
      <c r="V4178" s="418">
        <f>AND(AC4178&lt;&gt;"", 'Company information'!D$4&lt;&gt;"", RIGHT(SUBSTITUTE(AC4178,"-",""),9)=RIGHT(SUBSTITUTE('Company information'!D$4,"-",""),9))</f>
        <v/>
      </c>
      <c r="W4178" s="418">
        <f>AI4178-I4178</f>
        <v/>
      </c>
      <c r="X4178" s="455" t="n"/>
      <c r="Y4178" s="417" t="n"/>
      <c r="Z4178" s="418" t="n"/>
      <c r="AA4178" s="418" t="n"/>
      <c r="AB4178" s="418" t="n"/>
      <c r="AC4178" s="418" t="n"/>
      <c r="AD4178" s="418" t="n"/>
      <c r="AE4178" s="455" t="n"/>
      <c r="AF4178" s="455" t="n"/>
      <c r="AG4178" s="455" t="n"/>
      <c r="AH4178" s="455" t="n"/>
      <c r="AI4178" s="455" t="n"/>
      <c r="AJ4178" s="455" t="n"/>
      <c r="AK4178" s="455" t="n"/>
      <c r="AL4178" s="455" t="n"/>
      <c r="AM4178" s="455" t="n"/>
      <c r="AN4178" s="455" t="n"/>
      <c r="AO4178" s="455" t="n"/>
      <c r="AP4178" s="455" t="n"/>
      <c r="AQ4178" s="455" t="n"/>
      <c r="AR4178" s="418" t="n"/>
      <c r="AS4178" s="418" t="n"/>
      <c r="AT4178" s="418" t="n"/>
    </row>
    <row r="4179">
      <c r="A4179" s="417" t="n">
        <v>4170</v>
      </c>
      <c r="B4179" s="418" t="inlineStr">
        <is>
          <t>Truck booking cancellation</t>
        </is>
      </c>
      <c r="C4179" s="418" t="inlineStr">
        <is>
          <t>56ប៊ី-លីង សឹបផ្លាយ ឆេន មេនេចម៉ិន ឯ.ក</t>
        </is>
      </c>
      <c r="D4179" s="418" t="inlineStr">
        <is>
          <t>K004-902004795</t>
        </is>
      </c>
      <c r="E4179" s="418" t="inlineStr">
        <is>
          <t>IN202112-0776</t>
        </is>
      </c>
      <c r="F4179" s="419" t="n">
        <v>44554</v>
      </c>
      <c r="G4179" s="420" t="n">
        <v>56207</v>
      </c>
      <c r="H4179" s="418" t="n"/>
      <c r="I4179" s="455" t="n">
        <v>56207</v>
      </c>
      <c r="J4179" s="418">
        <f>IF(L4179&lt;&gt;"",L4179,K4179)</f>
        <v/>
      </c>
      <c r="K4179" s="418">
        <f>IF(AND(T4179=TRUE, U4179=TRUE, V4179=TRUE), IF(W4179&lt;-0.05, "អនុញ្ញាត (អ្នកផ្គត់ផ្គង់ប្រកាសខ្វះ)", "បានប្រកាស (អនុញ្ញាត)"), IF(AND(T4179=FALSE, U4179=FALSE, V4179=FALSE), "ព្យួរទុក (មិនមានទិន្នន័យ)", "ប្រកាសខុស (ព្យួរទុក)"))</f>
        <v/>
      </c>
      <c r="L4179" s="418" t="inlineStr"/>
      <c r="M4179" s="418" t="inlineStr"/>
      <c r="N4179" s="455" t="n"/>
      <c r="O4179" s="455">
        <f>IF(W4179&lt;0,AI4179,I4179)</f>
        <v/>
      </c>
      <c r="P4179" s="455">
        <f>I4179-O4179</f>
        <v/>
      </c>
      <c r="Q4179" s="418" t="n"/>
      <c r="R4179" s="418" t="inlineStr">
        <is>
          <t>IN202112-0776</t>
        </is>
      </c>
      <c r="S4179" s="418" t="inlineStr"/>
      <c r="T4179" s="418">
        <f>R4179=S4179</f>
        <v/>
      </c>
      <c r="U4179" s="418">
        <f>AND(MONTH(F4179)=MONTH(Y4179), YEAR(F4179)=YEAR(Y4179))</f>
        <v/>
      </c>
      <c r="V4179" s="418">
        <f>AND(AC4179&lt;&gt;"", 'Company information'!D$4&lt;&gt;"", RIGHT(SUBSTITUTE(AC4179,"-",""),9)=RIGHT(SUBSTITUTE('Company information'!D$4,"-",""),9))</f>
        <v/>
      </c>
      <c r="W4179" s="418">
        <f>AI4179-I4179</f>
        <v/>
      </c>
      <c r="X4179" s="455" t="n"/>
      <c r="Y4179" s="417" t="n"/>
      <c r="Z4179" s="418" t="n"/>
      <c r="AA4179" s="418" t="n"/>
      <c r="AB4179" s="418" t="n"/>
      <c r="AC4179" s="418" t="n"/>
      <c r="AD4179" s="418" t="n"/>
      <c r="AE4179" s="455" t="n"/>
      <c r="AF4179" s="455" t="n"/>
      <c r="AG4179" s="455" t="n"/>
      <c r="AH4179" s="455" t="n"/>
      <c r="AI4179" s="455" t="n"/>
      <c r="AJ4179" s="455" t="n"/>
      <c r="AK4179" s="455" t="n"/>
      <c r="AL4179" s="455" t="n"/>
      <c r="AM4179" s="455" t="n"/>
      <c r="AN4179" s="455" t="n"/>
      <c r="AO4179" s="455" t="n"/>
      <c r="AP4179" s="455" t="n"/>
      <c r="AQ4179" s="455" t="n"/>
      <c r="AR4179" s="418" t="n"/>
      <c r="AS4179" s="418" t="n"/>
      <c r="AT4179" s="418" t="n"/>
    </row>
    <row r="4180">
      <c r="A4180" s="417" t="n">
        <v>4171</v>
      </c>
      <c r="B4180" s="418" t="inlineStr">
        <is>
          <t>ក្រដាសកាតុងធ្វើកេស</t>
        </is>
      </c>
      <c r="C4180" s="418" t="inlineStr">
        <is>
          <t>យី មីង ភែកឃីជីង ឯ.ក</t>
        </is>
      </c>
      <c r="D4180" s="418" t="inlineStr">
        <is>
          <t>B108-902101335</t>
        </is>
      </c>
      <c r="E4180" s="418" t="inlineStr">
        <is>
          <t>YM-0009</t>
        </is>
      </c>
      <c r="F4180" s="419" t="n">
        <v>44561</v>
      </c>
      <c r="G4180" s="420" t="n">
        <v>16335373</v>
      </c>
      <c r="H4180" s="418" t="n"/>
      <c r="I4180" s="455" t="n">
        <v>16335373</v>
      </c>
      <c r="J4180" s="418">
        <f>IF(L4180&lt;&gt;"",L4180,K4180)</f>
        <v/>
      </c>
      <c r="K4180" s="418">
        <f>IF(AND(T4180=TRUE, U4180=TRUE, V4180=TRUE), IF(W4180&lt;-0.05, "អនុញ្ញាត (អ្នកផ្គត់ផ្គង់ប្រកាសខ្វះ)", "បានប្រកាស (អនុញ្ញាត)"), IF(AND(T4180=FALSE, U4180=FALSE, V4180=FALSE), "ព្យួរទុក (មិនមានទិន្នន័យ)", "ប្រកាសខុស (ព្យួរទុក)"))</f>
        <v/>
      </c>
      <c r="L4180" s="418" t="inlineStr"/>
      <c r="M4180" s="418" t="inlineStr"/>
      <c r="N4180" s="455" t="n"/>
      <c r="O4180" s="455">
        <f>IF(W4180&lt;0,AI4180,I4180)</f>
        <v/>
      </c>
      <c r="P4180" s="455">
        <f>I4180-O4180</f>
        <v/>
      </c>
      <c r="Q4180" s="418" t="n"/>
      <c r="R4180" s="418" t="inlineStr">
        <is>
          <t>YM-0009</t>
        </is>
      </c>
      <c r="S4180" s="418" t="inlineStr"/>
      <c r="T4180" s="418">
        <f>R4180=S4180</f>
        <v/>
      </c>
      <c r="U4180" s="418">
        <f>AND(MONTH(F4180)=MONTH(Y4180), YEAR(F4180)=YEAR(Y4180))</f>
        <v/>
      </c>
      <c r="V4180" s="418">
        <f>AND(AC4180&lt;&gt;"", 'Company information'!D$4&lt;&gt;"", RIGHT(SUBSTITUTE(AC4180,"-",""),9)=RIGHT(SUBSTITUTE('Company information'!D$4,"-",""),9))</f>
        <v/>
      </c>
      <c r="W4180" s="418">
        <f>AI4180-I4180</f>
        <v/>
      </c>
      <c r="X4180" s="455" t="n"/>
      <c r="Y4180" s="417" t="n"/>
      <c r="Z4180" s="418" t="n"/>
      <c r="AA4180" s="418" t="n"/>
      <c r="AB4180" s="418" t="n"/>
      <c r="AC4180" s="418" t="n"/>
      <c r="AD4180" s="418" t="n"/>
      <c r="AE4180" s="455" t="n"/>
      <c r="AF4180" s="455" t="n"/>
      <c r="AG4180" s="455" t="n"/>
      <c r="AH4180" s="455" t="n"/>
      <c r="AI4180" s="455" t="n"/>
      <c r="AJ4180" s="455" t="n"/>
      <c r="AK4180" s="455" t="n"/>
      <c r="AL4180" s="455" t="n"/>
      <c r="AM4180" s="455" t="n"/>
      <c r="AN4180" s="455" t="n"/>
      <c r="AO4180" s="455" t="n"/>
      <c r="AP4180" s="455" t="n"/>
      <c r="AQ4180" s="455" t="n"/>
      <c r="AR4180" s="418" t="n"/>
      <c r="AS4180" s="418" t="n"/>
      <c r="AT4180" s="418" t="n"/>
    </row>
    <row r="4181">
      <c r="A4181" s="417" t="n">
        <v>4172</v>
      </c>
      <c r="B4181" s="418" t="inlineStr">
        <is>
          <t>Paper label</t>
        </is>
      </c>
      <c r="C4181" s="418" t="inlineStr">
        <is>
          <t>ស៊ីន ហ្វី យ៉ាង ព្រីនធីង &amp; អិកសេសសឺរី ឯ.ក</t>
        </is>
      </c>
      <c r="D4181" s="418" t="inlineStr">
        <is>
          <t>K010-901906822</t>
        </is>
      </c>
      <c r="E4181" s="418" t="inlineStr">
        <is>
          <t>XFY-YD2021188</t>
        </is>
      </c>
      <c r="F4181" s="419" t="n">
        <v>44560</v>
      </c>
      <c r="G4181" s="420" t="n">
        <v>9310990</v>
      </c>
      <c r="H4181" s="418" t="n"/>
      <c r="I4181" s="455" t="n">
        <v>9310990</v>
      </c>
      <c r="J4181" s="418">
        <f>IF(L4181&lt;&gt;"",L4181,K4181)</f>
        <v/>
      </c>
      <c r="K4181" s="418">
        <f>IF(AND(T4181=TRUE, U4181=TRUE, V4181=TRUE), IF(W4181&lt;-0.05, "អនុញ្ញាត (អ្នកផ្គត់ផ្គង់ប្រកាសខ្វះ)", "បានប្រកាស (អនុញ្ញាត)"), IF(AND(T4181=FALSE, U4181=FALSE, V4181=FALSE), "ព្យួរទុក (មិនមានទិន្នន័យ)", "ប្រកាសខុស (ព្យួរទុក)"))</f>
        <v/>
      </c>
      <c r="L4181" s="418" t="inlineStr"/>
      <c r="M4181" s="418" t="inlineStr"/>
      <c r="N4181" s="455" t="n"/>
      <c r="O4181" s="455">
        <f>IF(W4181&lt;0,AI4181,I4181)</f>
        <v/>
      </c>
      <c r="P4181" s="455">
        <f>I4181-O4181</f>
        <v/>
      </c>
      <c r="Q4181" s="418" t="n"/>
      <c r="R4181" s="418" t="inlineStr">
        <is>
          <t>XFY-YD2021188</t>
        </is>
      </c>
      <c r="S4181" s="418" t="inlineStr"/>
      <c r="T4181" s="418">
        <f>R4181=S4181</f>
        <v/>
      </c>
      <c r="U4181" s="418">
        <f>AND(MONTH(F4181)=MONTH(Y4181), YEAR(F4181)=YEAR(Y4181))</f>
        <v/>
      </c>
      <c r="V4181" s="418">
        <f>AND(AC4181&lt;&gt;"", 'Company information'!D$4&lt;&gt;"", RIGHT(SUBSTITUTE(AC4181,"-",""),9)=RIGHT(SUBSTITUTE('Company information'!D$4,"-",""),9))</f>
        <v/>
      </c>
      <c r="W4181" s="418">
        <f>AI4181-I4181</f>
        <v/>
      </c>
      <c r="X4181" s="455" t="n"/>
      <c r="Y4181" s="417" t="n"/>
      <c r="Z4181" s="418" t="n"/>
      <c r="AA4181" s="418" t="n"/>
      <c r="AB4181" s="418" t="n"/>
      <c r="AC4181" s="418" t="n"/>
      <c r="AD4181" s="418" t="n"/>
      <c r="AE4181" s="455" t="n"/>
      <c r="AF4181" s="455" t="n"/>
      <c r="AG4181" s="455" t="n"/>
      <c r="AH4181" s="455" t="n"/>
      <c r="AI4181" s="455" t="n"/>
      <c r="AJ4181" s="455" t="n"/>
      <c r="AK4181" s="455" t="n"/>
      <c r="AL4181" s="455" t="n"/>
      <c r="AM4181" s="455" t="n"/>
      <c r="AN4181" s="455" t="n"/>
      <c r="AO4181" s="455" t="n"/>
      <c r="AP4181" s="455" t="n"/>
      <c r="AQ4181" s="455" t="n"/>
      <c r="AR4181" s="418" t="n"/>
      <c r="AS4181" s="418" t="n"/>
      <c r="AT4181" s="418" t="n"/>
    </row>
    <row r="4182">
      <c r="A4182" s="417" t="n">
        <v>4173</v>
      </c>
      <c r="B4182" s="418" t="inlineStr">
        <is>
          <t>Color box,Paper card and PDQ</t>
        </is>
      </c>
      <c r="C4182" s="418" t="inlineStr">
        <is>
          <t>វីង ចេង ភែកឃីជីង ឯ.ក</t>
        </is>
      </c>
      <c r="D4182" s="418" t="inlineStr">
        <is>
          <t>L001-902102915</t>
        </is>
      </c>
      <c r="E4182" s="418" t="inlineStr">
        <is>
          <t>TI0139</t>
        </is>
      </c>
      <c r="F4182" s="419" t="n">
        <v>44561</v>
      </c>
      <c r="G4182" s="420" t="n">
        <v>52268492</v>
      </c>
      <c r="H4182" s="418" t="n"/>
      <c r="I4182" s="455" t="n">
        <v>52268492</v>
      </c>
      <c r="J4182" s="418">
        <f>IF(L4182&lt;&gt;"",L4182,K4182)</f>
        <v/>
      </c>
      <c r="K4182" s="418">
        <f>IF(AND(T4182=TRUE, U4182=TRUE, V4182=TRUE), IF(W4182&lt;-0.05, "អនុញ្ញាត (អ្នកផ្គត់ផ្គង់ប្រកាសខ្វះ)", "បានប្រកាស (អនុញ្ញាត)"), IF(AND(T4182=FALSE, U4182=FALSE, V4182=FALSE), "ព្យួរទុក (មិនមានទិន្នន័យ)", "ប្រកាសខុស (ព្យួរទុក)"))</f>
        <v/>
      </c>
      <c r="L4182" s="418" t="inlineStr"/>
      <c r="M4182" s="418" t="inlineStr"/>
      <c r="N4182" s="455" t="n"/>
      <c r="O4182" s="455">
        <f>IF(W4182&lt;0,AI4182,I4182)</f>
        <v/>
      </c>
      <c r="P4182" s="455">
        <f>I4182-O4182</f>
        <v/>
      </c>
      <c r="Q4182" s="418" t="n"/>
      <c r="R4182" s="418" t="inlineStr">
        <is>
          <t>TI0139</t>
        </is>
      </c>
      <c r="S4182" s="418" t="inlineStr"/>
      <c r="T4182" s="418">
        <f>R4182=S4182</f>
        <v/>
      </c>
      <c r="U4182" s="418">
        <f>AND(MONTH(F4182)=MONTH(Y4182), YEAR(F4182)=YEAR(Y4182))</f>
        <v/>
      </c>
      <c r="V4182" s="418">
        <f>AND(AC4182&lt;&gt;"", 'Company information'!D$4&lt;&gt;"", RIGHT(SUBSTITUTE(AC4182,"-",""),9)=RIGHT(SUBSTITUTE('Company information'!D$4,"-",""),9))</f>
        <v/>
      </c>
      <c r="W4182" s="418">
        <f>AI4182-I4182</f>
        <v/>
      </c>
      <c r="X4182" s="455" t="n"/>
      <c r="Y4182" s="417" t="n"/>
      <c r="Z4182" s="418" t="n"/>
      <c r="AA4182" s="418" t="n"/>
      <c r="AB4182" s="418" t="n"/>
      <c r="AC4182" s="418" t="n"/>
      <c r="AD4182" s="418" t="n"/>
      <c r="AE4182" s="455" t="n"/>
      <c r="AF4182" s="455" t="n"/>
      <c r="AG4182" s="455" t="n"/>
      <c r="AH4182" s="455" t="n"/>
      <c r="AI4182" s="455" t="n"/>
      <c r="AJ4182" s="455" t="n"/>
      <c r="AK4182" s="455" t="n"/>
      <c r="AL4182" s="455" t="n"/>
      <c r="AM4182" s="455" t="n"/>
      <c r="AN4182" s="455" t="n"/>
      <c r="AO4182" s="455" t="n"/>
      <c r="AP4182" s="455" t="n"/>
      <c r="AQ4182" s="455" t="n"/>
      <c r="AR4182" s="418" t="n"/>
      <c r="AS4182" s="418" t="n"/>
      <c r="AT4182" s="418" t="n"/>
    </row>
    <row r="4183">
      <c r="A4183" s="417" t="n">
        <v>4174</v>
      </c>
      <c r="B4183" s="418" t="inlineStr">
        <is>
          <t>ផ្លាសក្រដាស និង ក្រដាស</t>
        </is>
      </c>
      <c r="C4183" s="418" t="inlineStr">
        <is>
          <t>ដុងគ័ន ស៊ីធី ហ្វាញស្តារ ព្រីនធីង (ខេមបូឌា)</t>
        </is>
      </c>
      <c r="D4183" s="418" t="inlineStr">
        <is>
          <t>L001-100193021</t>
        </is>
      </c>
      <c r="E4183" s="418" t="inlineStr">
        <is>
          <t>000543</t>
        </is>
      </c>
      <c r="F4183" s="419" t="n">
        <v>44550</v>
      </c>
      <c r="G4183" s="420" t="n">
        <v>14137171</v>
      </c>
      <c r="H4183" s="418" t="n"/>
      <c r="I4183" s="455" t="n">
        <v>14137171</v>
      </c>
      <c r="J4183" s="418">
        <f>IF(L4183&lt;&gt;"",L4183,K4183)</f>
        <v/>
      </c>
      <c r="K4183" s="418">
        <f>IF(AND(T4183=TRUE, U4183=TRUE, V4183=TRUE), IF(W4183&lt;-0.05, "អនុញ្ញាត (អ្នកផ្គត់ផ្គង់ប្រកាសខ្វះ)", "បានប្រកាស (អនុញ្ញាត)"), IF(AND(T4183=FALSE, U4183=FALSE, V4183=FALSE), "ព្យួរទុក (មិនមានទិន្នន័យ)", "ប្រកាសខុស (ព្យួរទុក)"))</f>
        <v/>
      </c>
      <c r="L4183" s="418" t="inlineStr"/>
      <c r="M4183" s="418" t="inlineStr"/>
      <c r="N4183" s="455" t="n"/>
      <c r="O4183" s="455">
        <f>IF(W4183&lt;0,AI4183,I4183)</f>
        <v/>
      </c>
      <c r="P4183" s="455">
        <f>I4183-O4183</f>
        <v/>
      </c>
      <c r="Q4183" s="418" t="n"/>
      <c r="R4183" s="418" t="inlineStr">
        <is>
          <t>000543</t>
        </is>
      </c>
      <c r="S4183" s="418" t="inlineStr"/>
      <c r="T4183" s="418">
        <f>R4183=S4183</f>
        <v/>
      </c>
      <c r="U4183" s="418">
        <f>AND(MONTH(F4183)=MONTH(Y4183), YEAR(F4183)=YEAR(Y4183))</f>
        <v/>
      </c>
      <c r="V4183" s="418">
        <f>AND(AC4183&lt;&gt;"", 'Company information'!D$4&lt;&gt;"", RIGHT(SUBSTITUTE(AC4183,"-",""),9)=RIGHT(SUBSTITUTE('Company information'!D$4,"-",""),9))</f>
        <v/>
      </c>
      <c r="W4183" s="418">
        <f>AI4183-I4183</f>
        <v/>
      </c>
      <c r="X4183" s="455" t="n"/>
      <c r="Y4183" s="417" t="n"/>
      <c r="Z4183" s="418" t="n"/>
      <c r="AA4183" s="418" t="n"/>
      <c r="AB4183" s="418" t="n"/>
      <c r="AC4183" s="418" t="n"/>
      <c r="AD4183" s="418" t="n"/>
      <c r="AE4183" s="455" t="n"/>
      <c r="AF4183" s="455" t="n"/>
      <c r="AG4183" s="455" t="n"/>
      <c r="AH4183" s="455" t="n"/>
      <c r="AI4183" s="455" t="n"/>
      <c r="AJ4183" s="455" t="n"/>
      <c r="AK4183" s="455" t="n"/>
      <c r="AL4183" s="455" t="n"/>
      <c r="AM4183" s="455" t="n"/>
      <c r="AN4183" s="455" t="n"/>
      <c r="AO4183" s="455" t="n"/>
      <c r="AP4183" s="455" t="n"/>
      <c r="AQ4183" s="455" t="n"/>
      <c r="AR4183" s="418" t="n"/>
      <c r="AS4183" s="418" t="n"/>
      <c r="AT4183" s="418" t="n"/>
    </row>
    <row r="4184">
      <c r="A4184" s="417" t="n">
        <v>4175</v>
      </c>
      <c r="B4184" s="418" t="inlineStr">
        <is>
          <t>THC and management fee</t>
        </is>
      </c>
      <c r="C4184" s="418" t="inlineStr">
        <is>
          <t>អ៊ិចស្ពែឌីធ័រ ខេមបូឌា អិលធីឌី</t>
        </is>
      </c>
      <c r="D4184" s="418" t="inlineStr">
        <is>
          <t>L001-100045898</t>
        </is>
      </c>
      <c r="E4184" s="418" t="inlineStr">
        <is>
          <t>TI-0218420</t>
        </is>
      </c>
      <c r="F4184" s="419" t="n">
        <v>44560</v>
      </c>
      <c r="G4184" s="420" t="n">
        <v>1237074</v>
      </c>
      <c r="H4184" s="418" t="n"/>
      <c r="I4184" s="455" t="n">
        <v>1237074</v>
      </c>
      <c r="J4184" s="418">
        <f>IF(L4184&lt;&gt;"",L4184,K4184)</f>
        <v/>
      </c>
      <c r="K4184" s="418">
        <f>IF(AND(T4184=TRUE, U4184=TRUE, V4184=TRUE), IF(W4184&lt;-0.05, "អនុញ្ញាត (អ្នកផ្គត់ផ្គង់ប្រកាសខ្វះ)", "បានប្រកាស (អនុញ្ញាត)"), IF(AND(T4184=FALSE, U4184=FALSE, V4184=FALSE), "ព្យួរទុក (មិនមានទិន្នន័យ)", "ប្រកាសខុស (ព្យួរទុក)"))</f>
        <v/>
      </c>
      <c r="L4184" s="418" t="inlineStr"/>
      <c r="M4184" s="418" t="inlineStr"/>
      <c r="N4184" s="455" t="n"/>
      <c r="O4184" s="455">
        <f>IF(W4184&lt;0,AI4184,I4184)</f>
        <v/>
      </c>
      <c r="P4184" s="455">
        <f>I4184-O4184</f>
        <v/>
      </c>
      <c r="Q4184" s="418" t="n"/>
      <c r="R4184" s="418" t="inlineStr">
        <is>
          <t>TI-0218420</t>
        </is>
      </c>
      <c r="S4184" s="418" t="inlineStr"/>
      <c r="T4184" s="418">
        <f>R4184=S4184</f>
        <v/>
      </c>
      <c r="U4184" s="418">
        <f>AND(MONTH(F4184)=MONTH(Y4184), YEAR(F4184)=YEAR(Y4184))</f>
        <v/>
      </c>
      <c r="V4184" s="418">
        <f>AND(AC4184&lt;&gt;"", 'Company information'!D$4&lt;&gt;"", RIGHT(SUBSTITUTE(AC4184,"-",""),9)=RIGHT(SUBSTITUTE('Company information'!D$4,"-",""),9))</f>
        <v/>
      </c>
      <c r="W4184" s="418">
        <f>AI4184-I4184</f>
        <v/>
      </c>
      <c r="X4184" s="455" t="n"/>
      <c r="Y4184" s="417" t="n"/>
      <c r="Z4184" s="418" t="n"/>
      <c r="AA4184" s="418" t="n"/>
      <c r="AB4184" s="418" t="n"/>
      <c r="AC4184" s="418" t="n"/>
      <c r="AD4184" s="418" t="n"/>
      <c r="AE4184" s="455" t="n"/>
      <c r="AF4184" s="455" t="n"/>
      <c r="AG4184" s="455" t="n"/>
      <c r="AH4184" s="455" t="n"/>
      <c r="AI4184" s="455" t="n"/>
      <c r="AJ4184" s="455" t="n"/>
      <c r="AK4184" s="455" t="n"/>
      <c r="AL4184" s="455" t="n"/>
      <c r="AM4184" s="455" t="n"/>
      <c r="AN4184" s="455" t="n"/>
      <c r="AO4184" s="455" t="n"/>
      <c r="AP4184" s="455" t="n"/>
      <c r="AQ4184" s="455" t="n"/>
      <c r="AR4184" s="418" t="n"/>
      <c r="AS4184" s="418" t="n"/>
      <c r="AT4184" s="418" t="n"/>
    </row>
    <row r="4185">
      <c r="A4185" s="417" t="n">
        <v>4176</v>
      </c>
      <c r="B4185" s="418" t="inlineStr">
        <is>
          <t>THC and management fee</t>
        </is>
      </c>
      <c r="C4185" s="418" t="inlineStr">
        <is>
          <t>អ៊ិចស្ពែឌីធ័រ ខេមបូឌា អិលធីឌី</t>
        </is>
      </c>
      <c r="D4185" s="418" t="inlineStr">
        <is>
          <t>L001-100045898</t>
        </is>
      </c>
      <c r="E4185" s="418" t="inlineStr">
        <is>
          <t>TI-0218419</t>
        </is>
      </c>
      <c r="F4185" s="419" t="n">
        <v>44560</v>
      </c>
      <c r="G4185" s="420" t="n">
        <v>589218</v>
      </c>
      <c r="H4185" s="418" t="n"/>
      <c r="I4185" s="455" t="n">
        <v>589218</v>
      </c>
      <c r="J4185" s="418">
        <f>IF(L4185&lt;&gt;"",L4185,K4185)</f>
        <v/>
      </c>
      <c r="K4185" s="418">
        <f>IF(AND(T4185=TRUE, U4185=TRUE, V4185=TRUE), IF(W4185&lt;-0.05, "អនុញ្ញាត (អ្នកផ្គត់ផ្គង់ប្រកាសខ្វះ)", "បានប្រកាស (អនុញ្ញាត)"), IF(AND(T4185=FALSE, U4185=FALSE, V4185=FALSE), "ព្យួរទុក (មិនមានទិន្នន័យ)", "ប្រកាសខុស (ព្យួរទុក)"))</f>
        <v/>
      </c>
      <c r="L4185" s="418" t="inlineStr"/>
      <c r="M4185" s="418" t="inlineStr"/>
      <c r="N4185" s="455" t="n"/>
      <c r="O4185" s="455">
        <f>IF(W4185&lt;0,AI4185,I4185)</f>
        <v/>
      </c>
      <c r="P4185" s="455">
        <f>I4185-O4185</f>
        <v/>
      </c>
      <c r="Q4185" s="418" t="n"/>
      <c r="R4185" s="418" t="inlineStr">
        <is>
          <t>TI-0218419</t>
        </is>
      </c>
      <c r="S4185" s="418" t="inlineStr"/>
      <c r="T4185" s="418">
        <f>R4185=S4185</f>
        <v/>
      </c>
      <c r="U4185" s="418">
        <f>AND(MONTH(F4185)=MONTH(Y4185), YEAR(F4185)=YEAR(Y4185))</f>
        <v/>
      </c>
      <c r="V4185" s="418">
        <f>AND(AC4185&lt;&gt;"", 'Company information'!D$4&lt;&gt;"", RIGHT(SUBSTITUTE(AC4185,"-",""),9)=RIGHT(SUBSTITUTE('Company information'!D$4,"-",""),9))</f>
        <v/>
      </c>
      <c r="W4185" s="418">
        <f>AI4185-I4185</f>
        <v/>
      </c>
      <c r="X4185" s="455" t="n"/>
      <c r="Y4185" s="417" t="n"/>
      <c r="Z4185" s="418" t="n"/>
      <c r="AA4185" s="418" t="n"/>
      <c r="AB4185" s="418" t="n"/>
      <c r="AC4185" s="418" t="n"/>
      <c r="AD4185" s="418" t="n"/>
      <c r="AE4185" s="455" t="n"/>
      <c r="AF4185" s="455" t="n"/>
      <c r="AG4185" s="455" t="n"/>
      <c r="AH4185" s="455" t="n"/>
      <c r="AI4185" s="455" t="n"/>
      <c r="AJ4185" s="455" t="n"/>
      <c r="AK4185" s="455" t="n"/>
      <c r="AL4185" s="455" t="n"/>
      <c r="AM4185" s="455" t="n"/>
      <c r="AN4185" s="455" t="n"/>
      <c r="AO4185" s="455" t="n"/>
      <c r="AP4185" s="455" t="n"/>
      <c r="AQ4185" s="455" t="n"/>
      <c r="AR4185" s="418" t="n"/>
      <c r="AS4185" s="418" t="n"/>
      <c r="AT4185" s="418" t="n"/>
    </row>
    <row r="4186">
      <c r="A4186" s="417" t="n">
        <v>4177</v>
      </c>
      <c r="B4186" s="418" t="inlineStr">
        <is>
          <t>THC and management fee</t>
        </is>
      </c>
      <c r="C4186" s="418" t="inlineStr">
        <is>
          <t>អ៊ិចស្ពែឌីធ័រ ខេមបូឌា អិលធីឌី</t>
        </is>
      </c>
      <c r="D4186" s="418" t="inlineStr">
        <is>
          <t>L001-100045898</t>
        </is>
      </c>
      <c r="E4186" s="418" t="inlineStr">
        <is>
          <t>TI-0218418</t>
        </is>
      </c>
      <c r="F4186" s="419" t="n">
        <v>44560</v>
      </c>
      <c r="G4186" s="420" t="n">
        <v>1394660</v>
      </c>
      <c r="H4186" s="418" t="n"/>
      <c r="I4186" s="455" t="n">
        <v>1394660</v>
      </c>
      <c r="J4186" s="418">
        <f>IF(L4186&lt;&gt;"",L4186,K4186)</f>
        <v/>
      </c>
      <c r="K4186" s="418">
        <f>IF(AND(T4186=TRUE, U4186=TRUE, V4186=TRUE), IF(W4186&lt;-0.05, "អនុញ្ញាត (អ្នកផ្គត់ផ្គង់ប្រកាសខ្វះ)", "បានប្រកាស (អនុញ្ញាត)"), IF(AND(T4186=FALSE, U4186=FALSE, V4186=FALSE), "ព្យួរទុក (មិនមានទិន្នន័យ)", "ប្រកាសខុស (ព្យួរទុក)"))</f>
        <v/>
      </c>
      <c r="L4186" s="418" t="inlineStr"/>
      <c r="M4186" s="418" t="inlineStr"/>
      <c r="N4186" s="455" t="n"/>
      <c r="O4186" s="455">
        <f>IF(W4186&lt;0,AI4186,I4186)</f>
        <v/>
      </c>
      <c r="P4186" s="455">
        <f>I4186-O4186</f>
        <v/>
      </c>
      <c r="Q4186" s="418" t="n"/>
      <c r="R4186" s="418" t="inlineStr">
        <is>
          <t>TI-0218418</t>
        </is>
      </c>
      <c r="S4186" s="418" t="inlineStr"/>
      <c r="T4186" s="418">
        <f>R4186=S4186</f>
        <v/>
      </c>
      <c r="U4186" s="418">
        <f>AND(MONTH(F4186)=MONTH(Y4186), YEAR(F4186)=YEAR(Y4186))</f>
        <v/>
      </c>
      <c r="V4186" s="418">
        <f>AND(AC4186&lt;&gt;"", 'Company information'!D$4&lt;&gt;"", RIGHT(SUBSTITUTE(AC4186,"-",""),9)=RIGHT(SUBSTITUTE('Company information'!D$4,"-",""),9))</f>
        <v/>
      </c>
      <c r="W4186" s="418">
        <f>AI4186-I4186</f>
        <v/>
      </c>
      <c r="X4186" s="455" t="n"/>
      <c r="Y4186" s="417" t="n"/>
      <c r="Z4186" s="418" t="n"/>
      <c r="AA4186" s="418" t="n"/>
      <c r="AB4186" s="418" t="n"/>
      <c r="AC4186" s="418" t="n"/>
      <c r="AD4186" s="418" t="n"/>
      <c r="AE4186" s="455" t="n"/>
      <c r="AF4186" s="455" t="n"/>
      <c r="AG4186" s="455" t="n"/>
      <c r="AH4186" s="455" t="n"/>
      <c r="AI4186" s="455" t="n"/>
      <c r="AJ4186" s="455" t="n"/>
      <c r="AK4186" s="455" t="n"/>
      <c r="AL4186" s="455" t="n"/>
      <c r="AM4186" s="455" t="n"/>
      <c r="AN4186" s="455" t="n"/>
      <c r="AO4186" s="455" t="n"/>
      <c r="AP4186" s="455" t="n"/>
      <c r="AQ4186" s="455" t="n"/>
      <c r="AR4186" s="418" t="n"/>
      <c r="AS4186" s="418" t="n"/>
      <c r="AT4186" s="418" t="n"/>
    </row>
    <row r="4187">
      <c r="A4187" s="417" t="n">
        <v>4178</v>
      </c>
      <c r="B4187" s="418" t="inlineStr">
        <is>
          <t>THC and management fee</t>
        </is>
      </c>
      <c r="C4187" s="418" t="inlineStr">
        <is>
          <t>អ៊ិចស្ពែឌីធ័រ ខេមបូឌា អិលធីឌី</t>
        </is>
      </c>
      <c r="D4187" s="418" t="inlineStr">
        <is>
          <t>L001-100045898</t>
        </is>
      </c>
      <c r="E4187" s="418" t="inlineStr">
        <is>
          <t>TI-0218417</t>
        </is>
      </c>
      <c r="F4187" s="419" t="n">
        <v>44560</v>
      </c>
      <c r="G4187" s="420" t="n">
        <v>1042636</v>
      </c>
      <c r="H4187" s="418" t="n"/>
      <c r="I4187" s="455" t="n">
        <v>1042636</v>
      </c>
      <c r="J4187" s="418">
        <f>IF(L4187&lt;&gt;"",L4187,K4187)</f>
        <v/>
      </c>
      <c r="K4187" s="418">
        <f>IF(AND(T4187=TRUE, U4187=TRUE, V4187=TRUE), IF(W4187&lt;-0.05, "អនុញ្ញាត (អ្នកផ្គត់ផ្គង់ប្រកាសខ្វះ)", "បានប្រកាស (អនុញ្ញាត)"), IF(AND(T4187=FALSE, U4187=FALSE, V4187=FALSE), "ព្យួរទុក (មិនមានទិន្នន័យ)", "ប្រកាសខុស (ព្យួរទុក)"))</f>
        <v/>
      </c>
      <c r="L4187" s="418" t="inlineStr"/>
      <c r="M4187" s="418" t="inlineStr"/>
      <c r="N4187" s="455" t="n"/>
      <c r="O4187" s="455">
        <f>IF(W4187&lt;0,AI4187,I4187)</f>
        <v/>
      </c>
      <c r="P4187" s="455">
        <f>I4187-O4187</f>
        <v/>
      </c>
      <c r="Q4187" s="418" t="n"/>
      <c r="R4187" s="418" t="inlineStr">
        <is>
          <t>TI-0218417</t>
        </is>
      </c>
      <c r="S4187" s="418" t="inlineStr"/>
      <c r="T4187" s="418">
        <f>R4187=S4187</f>
        <v/>
      </c>
      <c r="U4187" s="418">
        <f>AND(MONTH(F4187)=MONTH(Y4187), YEAR(F4187)=YEAR(Y4187))</f>
        <v/>
      </c>
      <c r="V4187" s="418">
        <f>AND(AC4187&lt;&gt;"", 'Company information'!D$4&lt;&gt;"", RIGHT(SUBSTITUTE(AC4187,"-",""),9)=RIGHT(SUBSTITUTE('Company information'!D$4,"-",""),9))</f>
        <v/>
      </c>
      <c r="W4187" s="418">
        <f>AI4187-I4187</f>
        <v/>
      </c>
      <c r="X4187" s="455" t="n"/>
      <c r="Y4187" s="417" t="n"/>
      <c r="Z4187" s="418" t="n"/>
      <c r="AA4187" s="418" t="n"/>
      <c r="AB4187" s="418" t="n"/>
      <c r="AC4187" s="418" t="n"/>
      <c r="AD4187" s="418" t="n"/>
      <c r="AE4187" s="455" t="n"/>
      <c r="AF4187" s="455" t="n"/>
      <c r="AG4187" s="455" t="n"/>
      <c r="AH4187" s="455" t="n"/>
      <c r="AI4187" s="455" t="n"/>
      <c r="AJ4187" s="455" t="n"/>
      <c r="AK4187" s="455" t="n"/>
      <c r="AL4187" s="455" t="n"/>
      <c r="AM4187" s="455" t="n"/>
      <c r="AN4187" s="455" t="n"/>
      <c r="AO4187" s="455" t="n"/>
      <c r="AP4187" s="455" t="n"/>
      <c r="AQ4187" s="455" t="n"/>
      <c r="AR4187" s="418" t="n"/>
      <c r="AS4187" s="418" t="n"/>
      <c r="AT4187" s="418" t="n"/>
    </row>
    <row r="4188">
      <c r="A4188" s="417" t="n">
        <v>4179</v>
      </c>
      <c r="B4188" s="418" t="inlineStr">
        <is>
          <t>THC and management fee</t>
        </is>
      </c>
      <c r="C4188" s="418" t="inlineStr">
        <is>
          <t>អ៊ិចស្ពែឌីធ័រ ខេមបូឌា អិលធីឌី</t>
        </is>
      </c>
      <c r="D4188" s="418" t="inlineStr">
        <is>
          <t>L001-100045898</t>
        </is>
      </c>
      <c r="E4188" s="418" t="inlineStr">
        <is>
          <t>TI-0218416</t>
        </is>
      </c>
      <c r="F4188" s="419" t="n">
        <v>44560</v>
      </c>
      <c r="G4188" s="420" t="n">
        <v>767572</v>
      </c>
      <c r="H4188" s="418" t="n"/>
      <c r="I4188" s="455" t="n">
        <v>767572</v>
      </c>
      <c r="J4188" s="418">
        <f>IF(L4188&lt;&gt;"",L4188,K4188)</f>
        <v/>
      </c>
      <c r="K4188" s="418">
        <f>IF(AND(T4188=TRUE, U4188=TRUE, V4188=TRUE), IF(W4188&lt;-0.05, "អនុញ្ញាត (អ្នកផ្គត់ផ្គង់ប្រកាសខ្វះ)", "បានប្រកាស (អនុញ្ញាត)"), IF(AND(T4188=FALSE, U4188=FALSE, V4188=FALSE), "ព្យួរទុក (មិនមានទិន្នន័យ)", "ប្រកាសខុស (ព្យួរទុក)"))</f>
        <v/>
      </c>
      <c r="L4188" s="418" t="inlineStr"/>
      <c r="M4188" s="418" t="inlineStr"/>
      <c r="N4188" s="455" t="n"/>
      <c r="O4188" s="455">
        <f>IF(W4188&lt;0,AI4188,I4188)</f>
        <v/>
      </c>
      <c r="P4188" s="455">
        <f>I4188-O4188</f>
        <v/>
      </c>
      <c r="Q4188" s="418" t="n"/>
      <c r="R4188" s="418" t="inlineStr">
        <is>
          <t>TI-0218416</t>
        </is>
      </c>
      <c r="S4188" s="418" t="inlineStr"/>
      <c r="T4188" s="418">
        <f>R4188=S4188</f>
        <v/>
      </c>
      <c r="U4188" s="418">
        <f>AND(MONTH(F4188)=MONTH(Y4188), YEAR(F4188)=YEAR(Y4188))</f>
        <v/>
      </c>
      <c r="V4188" s="418">
        <f>AND(AC4188&lt;&gt;"", 'Company information'!D$4&lt;&gt;"", RIGHT(SUBSTITUTE(AC4188,"-",""),9)=RIGHT(SUBSTITUTE('Company information'!D$4,"-",""),9))</f>
        <v/>
      </c>
      <c r="W4188" s="418">
        <f>AI4188-I4188</f>
        <v/>
      </c>
      <c r="X4188" s="455" t="n"/>
      <c r="Y4188" s="417" t="n"/>
      <c r="Z4188" s="418" t="n"/>
      <c r="AA4188" s="418" t="n"/>
      <c r="AB4188" s="418" t="n"/>
      <c r="AC4188" s="418" t="n"/>
      <c r="AD4188" s="418" t="n"/>
      <c r="AE4188" s="455" t="n"/>
      <c r="AF4188" s="455" t="n"/>
      <c r="AG4188" s="455" t="n"/>
      <c r="AH4188" s="455" t="n"/>
      <c r="AI4188" s="455" t="n"/>
      <c r="AJ4188" s="455" t="n"/>
      <c r="AK4188" s="455" t="n"/>
      <c r="AL4188" s="455" t="n"/>
      <c r="AM4188" s="455" t="n"/>
      <c r="AN4188" s="455" t="n"/>
      <c r="AO4188" s="455" t="n"/>
      <c r="AP4188" s="455" t="n"/>
      <c r="AQ4188" s="455" t="n"/>
      <c r="AR4188" s="418" t="n"/>
      <c r="AS4188" s="418" t="n"/>
      <c r="AT4188" s="418" t="n"/>
    </row>
    <row r="4189">
      <c r="A4189" s="417" t="n">
        <v>4180</v>
      </c>
      <c r="B4189" s="418" t="inlineStr">
        <is>
          <t>Service fee</t>
        </is>
      </c>
      <c r="C4189" s="418" t="inlineStr">
        <is>
          <t>ប្យួរ៉ូ វេរីតាស (ខេមបូឌា) លីមីធីត</t>
        </is>
      </c>
      <c r="D4189" s="418" t="inlineStr">
        <is>
          <t>L001-107024462</t>
        </is>
      </c>
      <c r="E4189" s="418" t="inlineStr">
        <is>
          <t>59011506</t>
        </is>
      </c>
      <c r="F4189" s="419" t="n">
        <v>44561</v>
      </c>
      <c r="G4189" s="420" t="n">
        <v>165549</v>
      </c>
      <c r="H4189" s="418" t="n"/>
      <c r="I4189" s="455" t="n">
        <v>165549</v>
      </c>
      <c r="J4189" s="418">
        <f>IF(L4189&lt;&gt;"",L4189,K4189)</f>
        <v/>
      </c>
      <c r="K4189" s="418">
        <f>IF(AND(T4189=TRUE, U4189=TRUE, V4189=TRUE), IF(W4189&lt;-0.05, "អនុញ្ញាត (អ្នកផ្គត់ផ្គង់ប្រកាសខ្វះ)", "បានប្រកាស (អនុញ្ញាត)"), IF(AND(T4189=FALSE, U4189=FALSE, V4189=FALSE), "ព្យួរទុក (មិនមានទិន្នន័យ)", "ប្រកាសខុស (ព្យួរទុក)"))</f>
        <v/>
      </c>
      <c r="L4189" s="418" t="inlineStr"/>
      <c r="M4189" s="418" t="inlineStr"/>
      <c r="N4189" s="455" t="n"/>
      <c r="O4189" s="455">
        <f>IF(W4189&lt;0,AI4189,I4189)</f>
        <v/>
      </c>
      <c r="P4189" s="455">
        <f>I4189-O4189</f>
        <v/>
      </c>
      <c r="Q4189" s="418" t="n"/>
      <c r="R4189" s="418" t="inlineStr">
        <is>
          <t>59011506</t>
        </is>
      </c>
      <c r="S4189" s="418" t="inlineStr"/>
      <c r="T4189" s="418">
        <f>R4189=S4189</f>
        <v/>
      </c>
      <c r="U4189" s="418">
        <f>AND(MONTH(F4189)=MONTH(Y4189), YEAR(F4189)=YEAR(Y4189))</f>
        <v/>
      </c>
      <c r="V4189" s="418">
        <f>AND(AC4189&lt;&gt;"", 'Company information'!D$4&lt;&gt;"", RIGHT(SUBSTITUTE(AC4189,"-",""),9)=RIGHT(SUBSTITUTE('Company information'!D$4,"-",""),9))</f>
        <v/>
      </c>
      <c r="W4189" s="418">
        <f>AI4189-I4189</f>
        <v/>
      </c>
      <c r="X4189" s="455" t="n"/>
      <c r="Y4189" s="417" t="n"/>
      <c r="Z4189" s="418" t="n"/>
      <c r="AA4189" s="418" t="n"/>
      <c r="AB4189" s="418" t="n"/>
      <c r="AC4189" s="418" t="n"/>
      <c r="AD4189" s="418" t="n"/>
      <c r="AE4189" s="455" t="n"/>
      <c r="AF4189" s="455" t="n"/>
      <c r="AG4189" s="455" t="n"/>
      <c r="AH4189" s="455" t="n"/>
      <c r="AI4189" s="455" t="n"/>
      <c r="AJ4189" s="455" t="n"/>
      <c r="AK4189" s="455" t="n"/>
      <c r="AL4189" s="455" t="n"/>
      <c r="AM4189" s="455" t="n"/>
      <c r="AN4189" s="455" t="n"/>
      <c r="AO4189" s="455" t="n"/>
      <c r="AP4189" s="455" t="n"/>
      <c r="AQ4189" s="455" t="n"/>
      <c r="AR4189" s="418" t="n"/>
      <c r="AS4189" s="418" t="n"/>
      <c r="AT4189" s="418" t="n"/>
    </row>
    <row r="4190">
      <c r="A4190" s="417" t="n">
        <v>4181</v>
      </c>
      <c r="B4190" s="418" t="inlineStr">
        <is>
          <t>Service fee</t>
        </is>
      </c>
      <c r="C4190" s="418" t="inlineStr">
        <is>
          <t>ប្យួរ៉ូ វេរីតាស (ខេមបូឌា) លីមីធីត</t>
        </is>
      </c>
      <c r="D4190" s="418" t="inlineStr">
        <is>
          <t>L001-107024462</t>
        </is>
      </c>
      <c r="E4190" s="418" t="inlineStr">
        <is>
          <t>59011481</t>
        </is>
      </c>
      <c r="F4190" s="419" t="n">
        <v>44558</v>
      </c>
      <c r="G4190" s="420" t="n">
        <v>55157</v>
      </c>
      <c r="H4190" s="418" t="n"/>
      <c r="I4190" s="455" t="n">
        <v>55157</v>
      </c>
      <c r="J4190" s="418">
        <f>IF(L4190&lt;&gt;"",L4190,K4190)</f>
        <v/>
      </c>
      <c r="K4190" s="418">
        <f>IF(AND(T4190=TRUE, U4190=TRUE, V4190=TRUE), IF(W4190&lt;-0.05, "អនុញ្ញាត (អ្នកផ្គត់ផ្គង់ប្រកាសខ្វះ)", "បានប្រកាស (អនុញ្ញាត)"), IF(AND(T4190=FALSE, U4190=FALSE, V4190=FALSE), "ព្យួរទុក (មិនមានទិន្នន័យ)", "ប្រកាសខុស (ព្យួរទុក)"))</f>
        <v/>
      </c>
      <c r="L4190" s="418" t="inlineStr"/>
      <c r="M4190" s="418" t="inlineStr"/>
      <c r="N4190" s="455" t="n"/>
      <c r="O4190" s="455">
        <f>IF(W4190&lt;0,AI4190,I4190)</f>
        <v/>
      </c>
      <c r="P4190" s="455">
        <f>I4190-O4190</f>
        <v/>
      </c>
      <c r="Q4190" s="418" t="n"/>
      <c r="R4190" s="418" t="inlineStr">
        <is>
          <t>59011481</t>
        </is>
      </c>
      <c r="S4190" s="418" t="inlineStr"/>
      <c r="T4190" s="418">
        <f>R4190=S4190</f>
        <v/>
      </c>
      <c r="U4190" s="418">
        <f>AND(MONTH(F4190)=MONTH(Y4190), YEAR(F4190)=YEAR(Y4190))</f>
        <v/>
      </c>
      <c r="V4190" s="418">
        <f>AND(AC4190&lt;&gt;"", 'Company information'!D$4&lt;&gt;"", RIGHT(SUBSTITUTE(AC4190,"-",""),9)=RIGHT(SUBSTITUTE('Company information'!D$4,"-",""),9))</f>
        <v/>
      </c>
      <c r="W4190" s="418">
        <f>AI4190-I4190</f>
        <v/>
      </c>
      <c r="X4190" s="455" t="n"/>
      <c r="Y4190" s="417" t="n"/>
      <c r="Z4190" s="418" t="n"/>
      <c r="AA4190" s="418" t="n"/>
      <c r="AB4190" s="418" t="n"/>
      <c r="AC4190" s="418" t="n"/>
      <c r="AD4190" s="418" t="n"/>
      <c r="AE4190" s="455" t="n"/>
      <c r="AF4190" s="455" t="n"/>
      <c r="AG4190" s="455" t="n"/>
      <c r="AH4190" s="455" t="n"/>
      <c r="AI4190" s="455" t="n"/>
      <c r="AJ4190" s="455" t="n"/>
      <c r="AK4190" s="455" t="n"/>
      <c r="AL4190" s="455" t="n"/>
      <c r="AM4190" s="455" t="n"/>
      <c r="AN4190" s="455" t="n"/>
      <c r="AO4190" s="455" t="n"/>
      <c r="AP4190" s="455" t="n"/>
      <c r="AQ4190" s="455" t="n"/>
      <c r="AR4190" s="418" t="n"/>
      <c r="AS4190" s="418" t="n"/>
      <c r="AT4190" s="418" t="n"/>
    </row>
    <row r="4191">
      <c r="A4191" s="417" t="n">
        <v>4182</v>
      </c>
      <c r="B4191" s="418" t="inlineStr">
        <is>
          <t>Service fee</t>
        </is>
      </c>
      <c r="C4191" s="418" t="inlineStr">
        <is>
          <t>ប្យួរ៉ូ វេរីតាស (ខេមបូឌា) លីមីធីត</t>
        </is>
      </c>
      <c r="D4191" s="418" t="inlineStr">
        <is>
          <t>L001-107024462</t>
        </is>
      </c>
      <c r="E4191" s="418" t="inlineStr">
        <is>
          <t>59011479</t>
        </is>
      </c>
      <c r="F4191" s="419" t="n">
        <v>44558</v>
      </c>
      <c r="G4191" s="420" t="n">
        <v>55157</v>
      </c>
      <c r="H4191" s="418" t="n"/>
      <c r="I4191" s="455" t="n">
        <v>55157</v>
      </c>
      <c r="J4191" s="418">
        <f>IF(L4191&lt;&gt;"",L4191,K4191)</f>
        <v/>
      </c>
      <c r="K4191" s="418">
        <f>IF(AND(T4191=TRUE, U4191=TRUE, V4191=TRUE), IF(W4191&lt;-0.05, "អនុញ្ញាត (អ្នកផ្គត់ផ្គង់ប្រកាសខ្វះ)", "បានប្រកាស (អនុញ្ញាត)"), IF(AND(T4191=FALSE, U4191=FALSE, V4191=FALSE), "ព្យួរទុក (មិនមានទិន្នន័យ)", "ប្រកាសខុស (ព្យួរទុក)"))</f>
        <v/>
      </c>
      <c r="L4191" s="418" t="inlineStr"/>
      <c r="M4191" s="418" t="inlineStr"/>
      <c r="N4191" s="455" t="n"/>
      <c r="O4191" s="455">
        <f>IF(W4191&lt;0,AI4191,I4191)</f>
        <v/>
      </c>
      <c r="P4191" s="455">
        <f>I4191-O4191</f>
        <v/>
      </c>
      <c r="Q4191" s="418" t="n"/>
      <c r="R4191" s="418" t="inlineStr">
        <is>
          <t>59011479</t>
        </is>
      </c>
      <c r="S4191" s="418" t="inlineStr"/>
      <c r="T4191" s="418">
        <f>R4191=S4191</f>
        <v/>
      </c>
      <c r="U4191" s="418">
        <f>AND(MONTH(F4191)=MONTH(Y4191), YEAR(F4191)=YEAR(Y4191))</f>
        <v/>
      </c>
      <c r="V4191" s="418">
        <f>AND(AC4191&lt;&gt;"", 'Company information'!D$4&lt;&gt;"", RIGHT(SUBSTITUTE(AC4191,"-",""),9)=RIGHT(SUBSTITUTE('Company information'!D$4,"-",""),9))</f>
        <v/>
      </c>
      <c r="W4191" s="418">
        <f>AI4191-I4191</f>
        <v/>
      </c>
      <c r="X4191" s="455" t="n"/>
      <c r="Y4191" s="417" t="n"/>
      <c r="Z4191" s="418" t="n"/>
      <c r="AA4191" s="418" t="n"/>
      <c r="AB4191" s="418" t="n"/>
      <c r="AC4191" s="418" t="n"/>
      <c r="AD4191" s="418" t="n"/>
      <c r="AE4191" s="455" t="n"/>
      <c r="AF4191" s="455" t="n"/>
      <c r="AG4191" s="455" t="n"/>
      <c r="AH4191" s="455" t="n"/>
      <c r="AI4191" s="455" t="n"/>
      <c r="AJ4191" s="455" t="n"/>
      <c r="AK4191" s="455" t="n"/>
      <c r="AL4191" s="455" t="n"/>
      <c r="AM4191" s="455" t="n"/>
      <c r="AN4191" s="455" t="n"/>
      <c r="AO4191" s="455" t="n"/>
      <c r="AP4191" s="455" t="n"/>
      <c r="AQ4191" s="455" t="n"/>
      <c r="AR4191" s="418" t="n"/>
      <c r="AS4191" s="418" t="n"/>
      <c r="AT4191" s="418" t="n"/>
    </row>
    <row r="4192">
      <c r="A4192" s="417" t="n">
        <v>4183</v>
      </c>
      <c r="B4192" s="418" t="inlineStr">
        <is>
          <t>Service fee</t>
        </is>
      </c>
      <c r="C4192" s="418" t="inlineStr">
        <is>
          <t>ប្យួរ៉ូ វេរីតាស (ខេមបូឌា) លីមីធីត</t>
        </is>
      </c>
      <c r="D4192" s="418" t="inlineStr">
        <is>
          <t>L001-107024462</t>
        </is>
      </c>
      <c r="E4192" s="418" t="inlineStr">
        <is>
          <t>59011464</t>
        </is>
      </c>
      <c r="F4192" s="419" t="n">
        <v>44557</v>
      </c>
      <c r="G4192" s="420" t="n">
        <v>55171</v>
      </c>
      <c r="H4192" s="418" t="n"/>
      <c r="I4192" s="455" t="n">
        <v>55171</v>
      </c>
      <c r="J4192" s="418">
        <f>IF(L4192&lt;&gt;"",L4192,K4192)</f>
        <v/>
      </c>
      <c r="K4192" s="418">
        <f>IF(AND(T4192=TRUE, U4192=TRUE, V4192=TRUE), IF(W4192&lt;-0.05, "អនុញ្ញាត (អ្នកផ្គត់ផ្គង់ប្រកាសខ្វះ)", "បានប្រកាស (អនុញ្ញាត)"), IF(AND(T4192=FALSE, U4192=FALSE, V4192=FALSE), "ព្យួរទុក (មិនមានទិន្នន័យ)", "ប្រកាសខុស (ព្យួរទុក)"))</f>
        <v/>
      </c>
      <c r="L4192" s="418" t="inlineStr"/>
      <c r="M4192" s="418" t="inlineStr"/>
      <c r="N4192" s="455" t="n"/>
      <c r="O4192" s="455">
        <f>IF(W4192&lt;0,AI4192,I4192)</f>
        <v/>
      </c>
      <c r="P4192" s="455">
        <f>I4192-O4192</f>
        <v/>
      </c>
      <c r="Q4192" s="418" t="n"/>
      <c r="R4192" s="418" t="inlineStr">
        <is>
          <t>59011464</t>
        </is>
      </c>
      <c r="S4192" s="418" t="inlineStr"/>
      <c r="T4192" s="418">
        <f>R4192=S4192</f>
        <v/>
      </c>
      <c r="U4192" s="418">
        <f>AND(MONTH(F4192)=MONTH(Y4192), YEAR(F4192)=YEAR(Y4192))</f>
        <v/>
      </c>
      <c r="V4192" s="418">
        <f>AND(AC4192&lt;&gt;"", 'Company information'!D$4&lt;&gt;"", RIGHT(SUBSTITUTE(AC4192,"-",""),9)=RIGHT(SUBSTITUTE('Company information'!D$4,"-",""),9))</f>
        <v/>
      </c>
      <c r="W4192" s="418">
        <f>AI4192-I4192</f>
        <v/>
      </c>
      <c r="X4192" s="455" t="n"/>
      <c r="Y4192" s="417" t="n"/>
      <c r="Z4192" s="418" t="n"/>
      <c r="AA4192" s="418" t="n"/>
      <c r="AB4192" s="418" t="n"/>
      <c r="AC4192" s="418" t="n"/>
      <c r="AD4192" s="418" t="n"/>
      <c r="AE4192" s="455" t="n"/>
      <c r="AF4192" s="455" t="n"/>
      <c r="AG4192" s="455" t="n"/>
      <c r="AH4192" s="455" t="n"/>
      <c r="AI4192" s="455" t="n"/>
      <c r="AJ4192" s="455" t="n"/>
      <c r="AK4192" s="455" t="n"/>
      <c r="AL4192" s="455" t="n"/>
      <c r="AM4192" s="455" t="n"/>
      <c r="AN4192" s="455" t="n"/>
      <c r="AO4192" s="455" t="n"/>
      <c r="AP4192" s="455" t="n"/>
      <c r="AQ4192" s="455" t="n"/>
      <c r="AR4192" s="418" t="n"/>
      <c r="AS4192" s="418" t="n"/>
      <c r="AT4192" s="418" t="n"/>
    </row>
    <row r="4193">
      <c r="A4193" s="417" t="n">
        <v>4184</v>
      </c>
      <c r="B4193" s="418" t="inlineStr">
        <is>
          <t>Service fee</t>
        </is>
      </c>
      <c r="C4193" s="418" t="inlineStr">
        <is>
          <t>ប្យួរ៉ូ វេរីតាស (ខេមបូឌា) លីមីធីត</t>
        </is>
      </c>
      <c r="D4193" s="418" t="inlineStr">
        <is>
          <t>L001-107024462</t>
        </is>
      </c>
      <c r="E4193" s="418" t="inlineStr">
        <is>
          <t>59011462</t>
        </is>
      </c>
      <c r="F4193" s="419" t="n">
        <v>44557</v>
      </c>
      <c r="G4193" s="420" t="n">
        <v>55171</v>
      </c>
      <c r="H4193" s="418" t="n"/>
      <c r="I4193" s="455" t="n">
        <v>55171</v>
      </c>
      <c r="J4193" s="418">
        <f>IF(L4193&lt;&gt;"",L4193,K4193)</f>
        <v/>
      </c>
      <c r="K4193" s="418">
        <f>IF(AND(T4193=TRUE, U4193=TRUE, V4193=TRUE), IF(W4193&lt;-0.05, "អនុញ្ញាត (អ្នកផ្គត់ផ្គង់ប្រកាសខ្វះ)", "បានប្រកាស (អនុញ្ញាត)"), IF(AND(T4193=FALSE, U4193=FALSE, V4193=FALSE), "ព្យួរទុក (មិនមានទិន្នន័យ)", "ប្រកាសខុស (ព្យួរទុក)"))</f>
        <v/>
      </c>
      <c r="L4193" s="418" t="inlineStr"/>
      <c r="M4193" s="418" t="inlineStr"/>
      <c r="N4193" s="455" t="n"/>
      <c r="O4193" s="455">
        <f>IF(W4193&lt;0,AI4193,I4193)</f>
        <v/>
      </c>
      <c r="P4193" s="455">
        <f>I4193-O4193</f>
        <v/>
      </c>
      <c r="Q4193" s="418" t="n"/>
      <c r="R4193" s="418" t="inlineStr">
        <is>
          <t>59011462</t>
        </is>
      </c>
      <c r="S4193" s="418" t="inlineStr"/>
      <c r="T4193" s="418">
        <f>R4193=S4193</f>
        <v/>
      </c>
      <c r="U4193" s="418">
        <f>AND(MONTH(F4193)=MONTH(Y4193), YEAR(F4193)=YEAR(Y4193))</f>
        <v/>
      </c>
      <c r="V4193" s="418">
        <f>AND(AC4193&lt;&gt;"", 'Company information'!D$4&lt;&gt;"", RIGHT(SUBSTITUTE(AC4193,"-",""),9)=RIGHT(SUBSTITUTE('Company information'!D$4,"-",""),9))</f>
        <v/>
      </c>
      <c r="W4193" s="418">
        <f>AI4193-I4193</f>
        <v/>
      </c>
      <c r="X4193" s="455" t="n"/>
      <c r="Y4193" s="417" t="n"/>
      <c r="Z4193" s="418" t="n"/>
      <c r="AA4193" s="418" t="n"/>
      <c r="AB4193" s="418" t="n"/>
      <c r="AC4193" s="418" t="n"/>
      <c r="AD4193" s="418" t="n"/>
      <c r="AE4193" s="455" t="n"/>
      <c r="AF4193" s="455" t="n"/>
      <c r="AG4193" s="455" t="n"/>
      <c r="AH4193" s="455" t="n"/>
      <c r="AI4193" s="455" t="n"/>
      <c r="AJ4193" s="455" t="n"/>
      <c r="AK4193" s="455" t="n"/>
      <c r="AL4193" s="455" t="n"/>
      <c r="AM4193" s="455" t="n"/>
      <c r="AN4193" s="455" t="n"/>
      <c r="AO4193" s="455" t="n"/>
      <c r="AP4193" s="455" t="n"/>
      <c r="AQ4193" s="455" t="n"/>
      <c r="AR4193" s="418" t="n"/>
      <c r="AS4193" s="418" t="n"/>
      <c r="AT4193" s="418" t="n"/>
    </row>
    <row r="4194">
      <c r="A4194" s="417" t="n">
        <v>4185</v>
      </c>
      <c r="B4194" s="418" t="inlineStr">
        <is>
          <t>Service fee</t>
        </is>
      </c>
      <c r="C4194" s="418" t="inlineStr">
        <is>
          <t>ប្យួរ៉ូ វេរីតាស (ខេមបូឌា) លីមីធីត</t>
        </is>
      </c>
      <c r="D4194" s="418" t="inlineStr">
        <is>
          <t>L001-107024462</t>
        </is>
      </c>
      <c r="E4194" s="418" t="inlineStr">
        <is>
          <t>59011407</t>
        </is>
      </c>
      <c r="F4194" s="419" t="n">
        <v>44552</v>
      </c>
      <c r="G4194" s="420" t="n">
        <v>165549</v>
      </c>
      <c r="H4194" s="418" t="n"/>
      <c r="I4194" s="455" t="n">
        <v>165549</v>
      </c>
      <c r="J4194" s="418">
        <f>IF(L4194&lt;&gt;"",L4194,K4194)</f>
        <v/>
      </c>
      <c r="K4194" s="418">
        <f>IF(AND(T4194=TRUE, U4194=TRUE, V4194=TRUE), IF(W4194&lt;-0.05, "អនុញ្ញាត (អ្នកផ្គត់ផ្គង់ប្រកាសខ្វះ)", "បានប្រកាស (អនុញ្ញាត)"), IF(AND(T4194=FALSE, U4194=FALSE, V4194=FALSE), "ព្យួរទុក (មិនមានទិន្នន័យ)", "ប្រកាសខុស (ព្យួរទុក)"))</f>
        <v/>
      </c>
      <c r="L4194" s="418" t="inlineStr"/>
      <c r="M4194" s="418" t="inlineStr"/>
      <c r="N4194" s="455" t="n"/>
      <c r="O4194" s="455">
        <f>IF(W4194&lt;0,AI4194,I4194)</f>
        <v/>
      </c>
      <c r="P4194" s="455">
        <f>I4194-O4194</f>
        <v/>
      </c>
      <c r="Q4194" s="418" t="n"/>
      <c r="R4194" s="418" t="inlineStr">
        <is>
          <t>59011407</t>
        </is>
      </c>
      <c r="S4194" s="418" t="inlineStr"/>
      <c r="T4194" s="418">
        <f>R4194=S4194</f>
        <v/>
      </c>
      <c r="U4194" s="418">
        <f>AND(MONTH(F4194)=MONTH(Y4194), YEAR(F4194)=YEAR(Y4194))</f>
        <v/>
      </c>
      <c r="V4194" s="418">
        <f>AND(AC4194&lt;&gt;"", 'Company information'!D$4&lt;&gt;"", RIGHT(SUBSTITUTE(AC4194,"-",""),9)=RIGHT(SUBSTITUTE('Company information'!D$4,"-",""),9))</f>
        <v/>
      </c>
      <c r="W4194" s="418">
        <f>AI4194-I4194</f>
        <v/>
      </c>
      <c r="X4194" s="455" t="n"/>
      <c r="Y4194" s="417" t="n"/>
      <c r="Z4194" s="418" t="n"/>
      <c r="AA4194" s="418" t="n"/>
      <c r="AB4194" s="418" t="n"/>
      <c r="AC4194" s="418" t="n"/>
      <c r="AD4194" s="418" t="n"/>
      <c r="AE4194" s="455" t="n"/>
      <c r="AF4194" s="455" t="n"/>
      <c r="AG4194" s="455" t="n"/>
      <c r="AH4194" s="455" t="n"/>
      <c r="AI4194" s="455" t="n"/>
      <c r="AJ4194" s="455" t="n"/>
      <c r="AK4194" s="455" t="n"/>
      <c r="AL4194" s="455" t="n"/>
      <c r="AM4194" s="455" t="n"/>
      <c r="AN4194" s="455" t="n"/>
      <c r="AO4194" s="455" t="n"/>
      <c r="AP4194" s="455" t="n"/>
      <c r="AQ4194" s="455" t="n"/>
      <c r="AR4194" s="418" t="n"/>
      <c r="AS4194" s="418" t="n"/>
      <c r="AT4194" s="418" t="n"/>
    </row>
    <row r="4195">
      <c r="A4195" s="417" t="n">
        <v>4186</v>
      </c>
      <c r="B4195" s="418" t="inlineStr">
        <is>
          <t>Service fee</t>
        </is>
      </c>
      <c r="C4195" s="418" t="inlineStr">
        <is>
          <t>ប្យួរ៉ូ វេរីតាស (ខេមបូឌា) លីមីធីត</t>
        </is>
      </c>
      <c r="D4195" s="418" t="inlineStr">
        <is>
          <t>L001-107024462</t>
        </is>
      </c>
      <c r="E4195" s="418" t="inlineStr">
        <is>
          <t>59011398</t>
        </is>
      </c>
      <c r="F4195" s="419" t="n">
        <v>44550</v>
      </c>
      <c r="G4195" s="420" t="n">
        <v>110365</v>
      </c>
      <c r="H4195" s="418" t="n"/>
      <c r="I4195" s="455" t="n">
        <v>110365</v>
      </c>
      <c r="J4195" s="418">
        <f>IF(L4195&lt;&gt;"",L4195,K4195)</f>
        <v/>
      </c>
      <c r="K4195" s="418">
        <f>IF(AND(T4195=TRUE, U4195=TRUE, V4195=TRUE), IF(W4195&lt;-0.05, "អនុញ្ញាត (អ្នកផ្គត់ផ្គង់ប្រកាសខ្វះ)", "បានប្រកាស (អនុញ្ញាត)"), IF(AND(T4195=FALSE, U4195=FALSE, V4195=FALSE), "ព្យួរទុក (មិនមានទិន្នន័យ)", "ប្រកាសខុស (ព្យួរទុក)"))</f>
        <v/>
      </c>
      <c r="L4195" s="418" t="inlineStr"/>
      <c r="M4195" s="418" t="inlineStr"/>
      <c r="N4195" s="455" t="n"/>
      <c r="O4195" s="455">
        <f>IF(W4195&lt;0,AI4195,I4195)</f>
        <v/>
      </c>
      <c r="P4195" s="455">
        <f>I4195-O4195</f>
        <v/>
      </c>
      <c r="Q4195" s="418" t="n"/>
      <c r="R4195" s="418" t="inlineStr">
        <is>
          <t>59011398</t>
        </is>
      </c>
      <c r="S4195" s="418" t="inlineStr"/>
      <c r="T4195" s="418">
        <f>R4195=S4195</f>
        <v/>
      </c>
      <c r="U4195" s="418">
        <f>AND(MONTH(F4195)=MONTH(Y4195), YEAR(F4195)=YEAR(Y4195))</f>
        <v/>
      </c>
      <c r="V4195" s="418">
        <f>AND(AC4195&lt;&gt;"", 'Company information'!D$4&lt;&gt;"", RIGHT(SUBSTITUTE(AC4195,"-",""),9)=RIGHT(SUBSTITUTE('Company information'!D$4,"-",""),9))</f>
        <v/>
      </c>
      <c r="W4195" s="418">
        <f>AI4195-I4195</f>
        <v/>
      </c>
      <c r="X4195" s="455" t="n"/>
      <c r="Y4195" s="417" t="n"/>
      <c r="Z4195" s="418" t="n"/>
      <c r="AA4195" s="418" t="n"/>
      <c r="AB4195" s="418" t="n"/>
      <c r="AC4195" s="418" t="n"/>
      <c r="AD4195" s="418" t="n"/>
      <c r="AE4195" s="455" t="n"/>
      <c r="AF4195" s="455" t="n"/>
      <c r="AG4195" s="455" t="n"/>
      <c r="AH4195" s="455" t="n"/>
      <c r="AI4195" s="455" t="n"/>
      <c r="AJ4195" s="455" t="n"/>
      <c r="AK4195" s="455" t="n"/>
      <c r="AL4195" s="455" t="n"/>
      <c r="AM4195" s="455" t="n"/>
      <c r="AN4195" s="455" t="n"/>
      <c r="AO4195" s="455" t="n"/>
      <c r="AP4195" s="455" t="n"/>
      <c r="AQ4195" s="455" t="n"/>
      <c r="AR4195" s="418" t="n"/>
      <c r="AS4195" s="418" t="n"/>
      <c r="AT4195" s="418" t="n"/>
    </row>
    <row r="4196">
      <c r="A4196" s="417" t="n">
        <v>4187</v>
      </c>
      <c r="B4196" s="418" t="inlineStr">
        <is>
          <t>Service fee</t>
        </is>
      </c>
      <c r="C4196" s="418" t="inlineStr">
        <is>
          <t>ប្យួរ៉ូ វេរីតាស (ខេមបូឌា) លីមីធីត</t>
        </is>
      </c>
      <c r="D4196" s="418" t="inlineStr">
        <is>
          <t>L001-107024462</t>
        </is>
      </c>
      <c r="E4196" s="418" t="inlineStr">
        <is>
          <t>59011394</t>
        </is>
      </c>
      <c r="F4196" s="419" t="n">
        <v>44550</v>
      </c>
      <c r="G4196" s="420" t="n">
        <v>55184</v>
      </c>
      <c r="H4196" s="418" t="n"/>
      <c r="I4196" s="455" t="n">
        <v>55184</v>
      </c>
      <c r="J4196" s="418">
        <f>IF(L4196&lt;&gt;"",L4196,K4196)</f>
        <v/>
      </c>
      <c r="K4196" s="418">
        <f>IF(AND(T4196=TRUE, U4196=TRUE, V4196=TRUE), IF(W4196&lt;-0.05, "អនុញ្ញាត (អ្នកផ្គត់ផ្គង់ប្រកាសខ្វះ)", "បានប្រកាស (អនុញ្ញាត)"), IF(AND(T4196=FALSE, U4196=FALSE, V4196=FALSE), "ព្យួរទុក (មិនមានទិន្នន័យ)", "ប្រកាសខុស (ព្យួរទុក)"))</f>
        <v/>
      </c>
      <c r="L4196" s="418" t="inlineStr"/>
      <c r="M4196" s="418" t="inlineStr"/>
      <c r="N4196" s="455" t="n"/>
      <c r="O4196" s="455">
        <f>IF(W4196&lt;0,AI4196,I4196)</f>
        <v/>
      </c>
      <c r="P4196" s="455">
        <f>I4196-O4196</f>
        <v/>
      </c>
      <c r="Q4196" s="418" t="n"/>
      <c r="R4196" s="418" t="inlineStr">
        <is>
          <t>59011394</t>
        </is>
      </c>
      <c r="S4196" s="418" t="inlineStr"/>
      <c r="T4196" s="418">
        <f>R4196=S4196</f>
        <v/>
      </c>
      <c r="U4196" s="418">
        <f>AND(MONTH(F4196)=MONTH(Y4196), YEAR(F4196)=YEAR(Y4196))</f>
        <v/>
      </c>
      <c r="V4196" s="418">
        <f>AND(AC4196&lt;&gt;"", 'Company information'!D$4&lt;&gt;"", RIGHT(SUBSTITUTE(AC4196,"-",""),9)=RIGHT(SUBSTITUTE('Company information'!D$4,"-",""),9))</f>
        <v/>
      </c>
      <c r="W4196" s="418">
        <f>AI4196-I4196</f>
        <v/>
      </c>
      <c r="X4196" s="455" t="n"/>
      <c r="Y4196" s="417" t="n"/>
      <c r="Z4196" s="418" t="n"/>
      <c r="AA4196" s="418" t="n"/>
      <c r="AB4196" s="418" t="n"/>
      <c r="AC4196" s="418" t="n"/>
      <c r="AD4196" s="418" t="n"/>
      <c r="AE4196" s="455" t="n"/>
      <c r="AF4196" s="455" t="n"/>
      <c r="AG4196" s="455" t="n"/>
      <c r="AH4196" s="455" t="n"/>
      <c r="AI4196" s="455" t="n"/>
      <c r="AJ4196" s="455" t="n"/>
      <c r="AK4196" s="455" t="n"/>
      <c r="AL4196" s="455" t="n"/>
      <c r="AM4196" s="455" t="n"/>
      <c r="AN4196" s="455" t="n"/>
      <c r="AO4196" s="455" t="n"/>
      <c r="AP4196" s="455" t="n"/>
      <c r="AQ4196" s="455" t="n"/>
      <c r="AR4196" s="418" t="n"/>
      <c r="AS4196" s="418" t="n"/>
      <c r="AT4196" s="418" t="n"/>
    </row>
    <row r="4197">
      <c r="A4197" s="417" t="n">
        <v>4188</v>
      </c>
      <c r="B4197" s="418" t="inlineStr">
        <is>
          <t>Service fee</t>
        </is>
      </c>
      <c r="C4197" s="418" t="inlineStr">
        <is>
          <t>ប្យួរ៉ូ វេរីតាស (ខេមបូឌា) លីមីធីត</t>
        </is>
      </c>
      <c r="D4197" s="418" t="inlineStr">
        <is>
          <t>L001-107024462</t>
        </is>
      </c>
      <c r="E4197" s="418" t="inlineStr">
        <is>
          <t>59011391</t>
        </is>
      </c>
      <c r="F4197" s="419" t="n">
        <v>44550</v>
      </c>
      <c r="G4197" s="420" t="n">
        <v>55184</v>
      </c>
      <c r="H4197" s="418" t="n"/>
      <c r="I4197" s="455" t="n">
        <v>55184</v>
      </c>
      <c r="J4197" s="418">
        <f>IF(L4197&lt;&gt;"",L4197,K4197)</f>
        <v/>
      </c>
      <c r="K4197" s="418">
        <f>IF(AND(T4197=TRUE, U4197=TRUE, V4197=TRUE), IF(W4197&lt;-0.05, "អនុញ្ញាត (អ្នកផ្គត់ផ្គង់ប្រកាសខ្វះ)", "បានប្រកាស (អនុញ្ញាត)"), IF(AND(T4197=FALSE, U4197=FALSE, V4197=FALSE), "ព្យួរទុក (មិនមានទិន្នន័យ)", "ប្រកាសខុស (ព្យួរទុក)"))</f>
        <v/>
      </c>
      <c r="L4197" s="418" t="inlineStr"/>
      <c r="M4197" s="418" t="inlineStr"/>
      <c r="N4197" s="455" t="n"/>
      <c r="O4197" s="455">
        <f>IF(W4197&lt;0,AI4197,I4197)</f>
        <v/>
      </c>
      <c r="P4197" s="455">
        <f>I4197-O4197</f>
        <v/>
      </c>
      <c r="Q4197" s="418" t="n"/>
      <c r="R4197" s="418" t="inlineStr">
        <is>
          <t>59011391</t>
        </is>
      </c>
      <c r="S4197" s="418" t="inlineStr"/>
      <c r="T4197" s="418">
        <f>R4197=S4197</f>
        <v/>
      </c>
      <c r="U4197" s="418">
        <f>AND(MONTH(F4197)=MONTH(Y4197), YEAR(F4197)=YEAR(Y4197))</f>
        <v/>
      </c>
      <c r="V4197" s="418">
        <f>AND(AC4197&lt;&gt;"", 'Company information'!D$4&lt;&gt;"", RIGHT(SUBSTITUTE(AC4197,"-",""),9)=RIGHT(SUBSTITUTE('Company information'!D$4,"-",""),9))</f>
        <v/>
      </c>
      <c r="W4197" s="418">
        <f>AI4197-I4197</f>
        <v/>
      </c>
      <c r="X4197" s="455" t="n"/>
      <c r="Y4197" s="417" t="n"/>
      <c r="Z4197" s="418" t="n"/>
      <c r="AA4197" s="418" t="n"/>
      <c r="AB4197" s="418" t="n"/>
      <c r="AC4197" s="418" t="n"/>
      <c r="AD4197" s="418" t="n"/>
      <c r="AE4197" s="455" t="n"/>
      <c r="AF4197" s="455" t="n"/>
      <c r="AG4197" s="455" t="n"/>
      <c r="AH4197" s="455" t="n"/>
      <c r="AI4197" s="455" t="n"/>
      <c r="AJ4197" s="455" t="n"/>
      <c r="AK4197" s="455" t="n"/>
      <c r="AL4197" s="455" t="n"/>
      <c r="AM4197" s="455" t="n"/>
      <c r="AN4197" s="455" t="n"/>
      <c r="AO4197" s="455" t="n"/>
      <c r="AP4197" s="455" t="n"/>
      <c r="AQ4197" s="455" t="n"/>
      <c r="AR4197" s="418" t="n"/>
      <c r="AS4197" s="418" t="n"/>
      <c r="AT4197" s="418" t="n"/>
    </row>
    <row r="4198">
      <c r="A4198" s="417" t="n">
        <v>4189</v>
      </c>
      <c r="B4198" s="418" t="inlineStr">
        <is>
          <t>Lift off and Gate fee charge</t>
        </is>
      </c>
      <c r="C4198" s="418" t="inlineStr">
        <is>
          <t>កំពង់ផែស្វយ័តភ្នំពេញ "ក.ស.ភ"</t>
        </is>
      </c>
      <c r="D4198" s="418" t="inlineStr">
        <is>
          <t>L001-100044999</t>
        </is>
      </c>
      <c r="E4198" s="418" t="inlineStr">
        <is>
          <t>INV20211279175</t>
        </is>
      </c>
      <c r="F4198" s="419" t="n">
        <v>44561</v>
      </c>
      <c r="G4198" s="420" t="n">
        <v>87998</v>
      </c>
      <c r="H4198" s="418" t="n"/>
      <c r="I4198" s="455" t="n">
        <v>87998</v>
      </c>
      <c r="J4198" s="418">
        <f>IF(L4198&lt;&gt;"",L4198,K4198)</f>
        <v/>
      </c>
      <c r="K4198" s="418">
        <f>IF(AND(T4198=TRUE, U4198=TRUE, V4198=TRUE), IF(W4198&lt;-0.05, "អនុញ្ញាត (អ្នកផ្គត់ផ្គង់ប្រកាសខ្វះ)", "បានប្រកាស (អនុញ្ញាត)"), IF(AND(T4198=FALSE, U4198=FALSE, V4198=FALSE), "ព្យួរទុក (មិនមានទិន្នន័យ)", "ប្រកាសខុស (ព្យួរទុក)"))</f>
        <v/>
      </c>
      <c r="L4198" s="418" t="inlineStr"/>
      <c r="M4198" s="418" t="inlineStr"/>
      <c r="N4198" s="455" t="n"/>
      <c r="O4198" s="455">
        <f>IF(W4198&lt;0,AI4198,I4198)</f>
        <v/>
      </c>
      <c r="P4198" s="455">
        <f>I4198-O4198</f>
        <v/>
      </c>
      <c r="Q4198" s="418" t="n"/>
      <c r="R4198" s="418" t="inlineStr">
        <is>
          <t>INV20211279175</t>
        </is>
      </c>
      <c r="S4198" s="418" t="inlineStr"/>
      <c r="T4198" s="418">
        <f>R4198=S4198</f>
        <v/>
      </c>
      <c r="U4198" s="418">
        <f>AND(MONTH(F4198)=MONTH(Y4198), YEAR(F4198)=YEAR(Y4198))</f>
        <v/>
      </c>
      <c r="V4198" s="418">
        <f>AND(AC4198&lt;&gt;"", 'Company information'!D$4&lt;&gt;"", RIGHT(SUBSTITUTE(AC4198,"-",""),9)=RIGHT(SUBSTITUTE('Company information'!D$4,"-",""),9))</f>
        <v/>
      </c>
      <c r="W4198" s="418">
        <f>AI4198-I4198</f>
        <v/>
      </c>
      <c r="X4198" s="455" t="n"/>
      <c r="Y4198" s="417" t="n"/>
      <c r="Z4198" s="418" t="n"/>
      <c r="AA4198" s="418" t="n"/>
      <c r="AB4198" s="418" t="n"/>
      <c r="AC4198" s="418" t="n"/>
      <c r="AD4198" s="418" t="n"/>
      <c r="AE4198" s="455" t="n"/>
      <c r="AF4198" s="455" t="n"/>
      <c r="AG4198" s="455" t="n"/>
      <c r="AH4198" s="455" t="n"/>
      <c r="AI4198" s="455" t="n"/>
      <c r="AJ4198" s="455" t="n"/>
      <c r="AK4198" s="455" t="n"/>
      <c r="AL4198" s="455" t="n"/>
      <c r="AM4198" s="455" t="n"/>
      <c r="AN4198" s="455" t="n"/>
      <c r="AO4198" s="455" t="n"/>
      <c r="AP4198" s="455" t="n"/>
      <c r="AQ4198" s="455" t="n"/>
      <c r="AR4198" s="418" t="n"/>
      <c r="AS4198" s="418" t="n"/>
      <c r="AT4198" s="418" t="n"/>
    </row>
    <row r="4199">
      <c r="A4199" s="417" t="n">
        <v>4190</v>
      </c>
      <c r="B4199" s="418" t="inlineStr">
        <is>
          <t>Customs clearence and Trucking fee</t>
        </is>
      </c>
      <c r="C4199" s="418" t="inlineStr">
        <is>
          <t>56ប៊ី-លីង សឹបផ្លាយ ឆេន មេនេចម៉ិន ឯ.ក</t>
        </is>
      </c>
      <c r="D4199" s="418" t="inlineStr">
        <is>
          <t>K004-902004795</t>
        </is>
      </c>
      <c r="E4199" s="418" t="inlineStr">
        <is>
          <t>IN202112-0810</t>
        </is>
      </c>
      <c r="F4199" s="419" t="n">
        <v>44560</v>
      </c>
      <c r="G4199" s="420" t="n">
        <v>698348</v>
      </c>
      <c r="H4199" s="418" t="n"/>
      <c r="I4199" s="455" t="n">
        <v>698348</v>
      </c>
      <c r="J4199" s="418">
        <f>IF(L4199&lt;&gt;"",L4199,K4199)</f>
        <v/>
      </c>
      <c r="K4199" s="418">
        <f>IF(AND(T4199=TRUE, U4199=TRUE, V4199=TRUE), IF(W4199&lt;-0.05, "អនុញ្ញាត (អ្នកផ្គត់ផ្គង់ប្រកាសខ្វះ)", "បានប្រកាស (អនុញ្ញាត)"), IF(AND(T4199=FALSE, U4199=FALSE, V4199=FALSE), "ព្យួរទុក (មិនមានទិន្នន័យ)", "ប្រកាសខុស (ព្យួរទុក)"))</f>
        <v/>
      </c>
      <c r="L4199" s="418" t="inlineStr"/>
      <c r="M4199" s="418" t="inlineStr"/>
      <c r="N4199" s="455" t="n"/>
      <c r="O4199" s="455">
        <f>IF(W4199&lt;0,AI4199,I4199)</f>
        <v/>
      </c>
      <c r="P4199" s="455">
        <f>I4199-O4199</f>
        <v/>
      </c>
      <c r="Q4199" s="418" t="n"/>
      <c r="R4199" s="418" t="inlineStr">
        <is>
          <t>IN202112-0810</t>
        </is>
      </c>
      <c r="S4199" s="418" t="inlineStr"/>
      <c r="T4199" s="418">
        <f>R4199=S4199</f>
        <v/>
      </c>
      <c r="U4199" s="418">
        <f>AND(MONTH(F4199)=MONTH(Y4199), YEAR(F4199)=YEAR(Y4199))</f>
        <v/>
      </c>
      <c r="V4199" s="418">
        <f>AND(AC4199&lt;&gt;"", 'Company information'!D$4&lt;&gt;"", RIGHT(SUBSTITUTE(AC4199,"-",""),9)=RIGHT(SUBSTITUTE('Company information'!D$4,"-",""),9))</f>
        <v/>
      </c>
      <c r="W4199" s="418">
        <f>AI4199-I4199</f>
        <v/>
      </c>
      <c r="X4199" s="455" t="n"/>
      <c r="Y4199" s="417" t="n"/>
      <c r="Z4199" s="418" t="n"/>
      <c r="AA4199" s="418" t="n"/>
      <c r="AB4199" s="418" t="n"/>
      <c r="AC4199" s="418" t="n"/>
      <c r="AD4199" s="418" t="n"/>
      <c r="AE4199" s="455" t="n"/>
      <c r="AF4199" s="455" t="n"/>
      <c r="AG4199" s="455" t="n"/>
      <c r="AH4199" s="455" t="n"/>
      <c r="AI4199" s="455" t="n"/>
      <c r="AJ4199" s="455" t="n"/>
      <c r="AK4199" s="455" t="n"/>
      <c r="AL4199" s="455" t="n"/>
      <c r="AM4199" s="455" t="n"/>
      <c r="AN4199" s="455" t="n"/>
      <c r="AO4199" s="455" t="n"/>
      <c r="AP4199" s="455" t="n"/>
      <c r="AQ4199" s="455" t="n"/>
      <c r="AR4199" s="418" t="n"/>
      <c r="AS4199" s="418" t="n"/>
      <c r="AT4199" s="418" t="n"/>
    </row>
    <row r="4200">
      <c r="A4200" s="417" t="n">
        <v>4191</v>
      </c>
      <c r="B4200" s="418" t="inlineStr">
        <is>
          <t>Lift off and Gate fee charge</t>
        </is>
      </c>
      <c r="C4200" s="418" t="inlineStr">
        <is>
          <t>កំពង់ផែស្វយ័តភ្នំពេញ "ក.ស.ភ"</t>
        </is>
      </c>
      <c r="D4200" s="418" t="inlineStr">
        <is>
          <t>L001-100044999</t>
        </is>
      </c>
      <c r="E4200" s="418" t="inlineStr">
        <is>
          <t>INV20211279190</t>
        </is>
      </c>
      <c r="F4200" s="419" t="n">
        <v>44561</v>
      </c>
      <c r="G4200" s="420" t="n">
        <v>48888</v>
      </c>
      <c r="H4200" s="418" t="n"/>
      <c r="I4200" s="455" t="n">
        <v>48888</v>
      </c>
      <c r="J4200" s="418">
        <f>IF(L4200&lt;&gt;"",L4200,K4200)</f>
        <v/>
      </c>
      <c r="K4200" s="418">
        <f>IF(AND(T4200=TRUE, U4200=TRUE, V4200=TRUE), IF(W4200&lt;-0.05, "អនុញ្ញាត (អ្នកផ្គត់ផ្គង់ប្រកាសខ្វះ)", "បានប្រកាស (អនុញ្ញាត)"), IF(AND(T4200=FALSE, U4200=FALSE, V4200=FALSE), "ព្យួរទុក (មិនមានទិន្នន័យ)", "ប្រកាសខុស (ព្យួរទុក)"))</f>
        <v/>
      </c>
      <c r="L4200" s="418" t="inlineStr"/>
      <c r="M4200" s="418" t="inlineStr"/>
      <c r="N4200" s="455" t="n"/>
      <c r="O4200" s="455">
        <f>IF(W4200&lt;0,AI4200,I4200)</f>
        <v/>
      </c>
      <c r="P4200" s="455">
        <f>I4200-O4200</f>
        <v/>
      </c>
      <c r="Q4200" s="418" t="n"/>
      <c r="R4200" s="418" t="inlineStr">
        <is>
          <t>INV20211279190</t>
        </is>
      </c>
      <c r="S4200" s="418" t="inlineStr"/>
      <c r="T4200" s="418">
        <f>R4200=S4200</f>
        <v/>
      </c>
      <c r="U4200" s="418">
        <f>AND(MONTH(F4200)=MONTH(Y4200), YEAR(F4200)=YEAR(Y4200))</f>
        <v/>
      </c>
      <c r="V4200" s="418">
        <f>AND(AC4200&lt;&gt;"", 'Company information'!D$4&lt;&gt;"", RIGHT(SUBSTITUTE(AC4200,"-",""),9)=RIGHT(SUBSTITUTE('Company information'!D$4,"-",""),9))</f>
        <v/>
      </c>
      <c r="W4200" s="418">
        <f>AI4200-I4200</f>
        <v/>
      </c>
      <c r="X4200" s="455" t="n"/>
      <c r="Y4200" s="417" t="n"/>
      <c r="Z4200" s="418" t="n"/>
      <c r="AA4200" s="418" t="n"/>
      <c r="AB4200" s="418" t="n"/>
      <c r="AC4200" s="418" t="n"/>
      <c r="AD4200" s="418" t="n"/>
      <c r="AE4200" s="455" t="n"/>
      <c r="AF4200" s="455" t="n"/>
      <c r="AG4200" s="455" t="n"/>
      <c r="AH4200" s="455" t="n"/>
      <c r="AI4200" s="455" t="n"/>
      <c r="AJ4200" s="455" t="n"/>
      <c r="AK4200" s="455" t="n"/>
      <c r="AL4200" s="455" t="n"/>
      <c r="AM4200" s="455" t="n"/>
      <c r="AN4200" s="455" t="n"/>
      <c r="AO4200" s="455" t="n"/>
      <c r="AP4200" s="455" t="n"/>
      <c r="AQ4200" s="455" t="n"/>
      <c r="AR4200" s="418" t="n"/>
      <c r="AS4200" s="418" t="n"/>
      <c r="AT4200" s="418" t="n"/>
    </row>
    <row r="4201">
      <c r="A4201" s="417" t="n">
        <v>4192</v>
      </c>
      <c r="B4201" s="418" t="inlineStr">
        <is>
          <t>Customs clearence and Trucking fee</t>
        </is>
      </c>
      <c r="C4201" s="418" t="inlineStr">
        <is>
          <t>56ប៊ី-លីង សឹបផ្លាយ ឆេន មេនេចម៉ិន ឯ.ក</t>
        </is>
      </c>
      <c r="D4201" s="418" t="inlineStr">
        <is>
          <t>K004-902004795</t>
        </is>
      </c>
      <c r="E4201" s="418" t="inlineStr">
        <is>
          <t>IN202112-0809</t>
        </is>
      </c>
      <c r="F4201" s="419" t="n">
        <v>44560</v>
      </c>
      <c r="G4201" s="420" t="n">
        <v>199625</v>
      </c>
      <c r="H4201" s="418" t="n"/>
      <c r="I4201" s="455" t="n">
        <v>199625</v>
      </c>
      <c r="J4201" s="418">
        <f>IF(L4201&lt;&gt;"",L4201,K4201)</f>
        <v/>
      </c>
      <c r="K4201" s="418">
        <f>IF(AND(T4201=TRUE, U4201=TRUE, V4201=TRUE), IF(W4201&lt;-0.05, "អនុញ្ញាត (អ្នកផ្គត់ផ្គង់ប្រកាសខ្វះ)", "បានប្រកាស (អនុញ្ញាត)"), IF(AND(T4201=FALSE, U4201=FALSE, V4201=FALSE), "ព្យួរទុក (មិនមានទិន្នន័យ)", "ប្រកាសខុស (ព្យួរទុក)"))</f>
        <v/>
      </c>
      <c r="L4201" s="418" t="inlineStr"/>
      <c r="M4201" s="418" t="inlineStr"/>
      <c r="N4201" s="455" t="n"/>
      <c r="O4201" s="455">
        <f>IF(W4201&lt;0,AI4201,I4201)</f>
        <v/>
      </c>
      <c r="P4201" s="455">
        <f>I4201-O4201</f>
        <v/>
      </c>
      <c r="Q4201" s="418" t="n"/>
      <c r="R4201" s="418" t="inlineStr">
        <is>
          <t>IN202112-0809</t>
        </is>
      </c>
      <c r="S4201" s="418" t="inlineStr"/>
      <c r="T4201" s="418">
        <f>R4201=S4201</f>
        <v/>
      </c>
      <c r="U4201" s="418">
        <f>AND(MONTH(F4201)=MONTH(Y4201), YEAR(F4201)=YEAR(Y4201))</f>
        <v/>
      </c>
      <c r="V4201" s="418">
        <f>AND(AC4201&lt;&gt;"", 'Company information'!D$4&lt;&gt;"", RIGHT(SUBSTITUTE(AC4201,"-",""),9)=RIGHT(SUBSTITUTE('Company information'!D$4,"-",""),9))</f>
        <v/>
      </c>
      <c r="W4201" s="418">
        <f>AI4201-I4201</f>
        <v/>
      </c>
      <c r="X4201" s="455" t="n"/>
      <c r="Y4201" s="417" t="n"/>
      <c r="Z4201" s="418" t="n"/>
      <c r="AA4201" s="418" t="n"/>
      <c r="AB4201" s="418" t="n"/>
      <c r="AC4201" s="418" t="n"/>
      <c r="AD4201" s="418" t="n"/>
      <c r="AE4201" s="455" t="n"/>
      <c r="AF4201" s="455" t="n"/>
      <c r="AG4201" s="455" t="n"/>
      <c r="AH4201" s="455" t="n"/>
      <c r="AI4201" s="455" t="n"/>
      <c r="AJ4201" s="455" t="n"/>
      <c r="AK4201" s="455" t="n"/>
      <c r="AL4201" s="455" t="n"/>
      <c r="AM4201" s="455" t="n"/>
      <c r="AN4201" s="455" t="n"/>
      <c r="AO4201" s="455" t="n"/>
      <c r="AP4201" s="455" t="n"/>
      <c r="AQ4201" s="455" t="n"/>
      <c r="AR4201" s="418" t="n"/>
      <c r="AS4201" s="418" t="n"/>
      <c r="AT4201" s="418" t="n"/>
    </row>
    <row r="4202">
      <c r="A4202" s="417" t="n">
        <v>4193</v>
      </c>
      <c r="B4202" s="418" t="inlineStr">
        <is>
          <t>Lift off and Gate fee charge</t>
        </is>
      </c>
      <c r="C4202" s="418" t="inlineStr">
        <is>
          <t>កំពង់ផែស្វយ័តភ្នំពេញ "ក.ស.ភ"</t>
        </is>
      </c>
      <c r="D4202" s="418" t="inlineStr">
        <is>
          <t>L001-100044999</t>
        </is>
      </c>
      <c r="E4202" s="418" t="inlineStr">
        <is>
          <t>INV2021279191</t>
        </is>
      </c>
      <c r="F4202" s="419" t="n">
        <v>44561</v>
      </c>
      <c r="G4202" s="420" t="n">
        <v>29333</v>
      </c>
      <c r="H4202" s="418" t="n"/>
      <c r="I4202" s="455" t="n">
        <v>29333</v>
      </c>
      <c r="J4202" s="418">
        <f>IF(L4202&lt;&gt;"",L4202,K4202)</f>
        <v/>
      </c>
      <c r="K4202" s="418">
        <f>IF(AND(T4202=TRUE, U4202=TRUE, V4202=TRUE), IF(W4202&lt;-0.05, "អនុញ្ញាត (អ្នកផ្គត់ផ្គង់ប្រកាសខ្វះ)", "បានប្រកាស (អនុញ្ញាត)"), IF(AND(T4202=FALSE, U4202=FALSE, V4202=FALSE), "ព្យួរទុក (មិនមានទិន្នន័យ)", "ប្រកាសខុស (ព្យួរទុក)"))</f>
        <v/>
      </c>
      <c r="L4202" s="418" t="inlineStr"/>
      <c r="M4202" s="418" t="inlineStr"/>
      <c r="N4202" s="455" t="n"/>
      <c r="O4202" s="455">
        <f>IF(W4202&lt;0,AI4202,I4202)</f>
        <v/>
      </c>
      <c r="P4202" s="455">
        <f>I4202-O4202</f>
        <v/>
      </c>
      <c r="Q4202" s="418" t="n"/>
      <c r="R4202" s="418" t="inlineStr">
        <is>
          <t>INV2021279191</t>
        </is>
      </c>
      <c r="S4202" s="418" t="inlineStr"/>
      <c r="T4202" s="418">
        <f>R4202=S4202</f>
        <v/>
      </c>
      <c r="U4202" s="418">
        <f>AND(MONTH(F4202)=MONTH(Y4202), YEAR(F4202)=YEAR(Y4202))</f>
        <v/>
      </c>
      <c r="V4202" s="418">
        <f>AND(AC4202&lt;&gt;"", 'Company information'!D$4&lt;&gt;"", RIGHT(SUBSTITUTE(AC4202,"-",""),9)=RIGHT(SUBSTITUTE('Company information'!D$4,"-",""),9))</f>
        <v/>
      </c>
      <c r="W4202" s="418">
        <f>AI4202-I4202</f>
        <v/>
      </c>
      <c r="X4202" s="455" t="n"/>
      <c r="Y4202" s="417" t="n"/>
      <c r="Z4202" s="418" t="n"/>
      <c r="AA4202" s="418" t="n"/>
      <c r="AB4202" s="418" t="n"/>
      <c r="AC4202" s="418" t="n"/>
      <c r="AD4202" s="418" t="n"/>
      <c r="AE4202" s="455" t="n"/>
      <c r="AF4202" s="455" t="n"/>
      <c r="AG4202" s="455" t="n"/>
      <c r="AH4202" s="455" t="n"/>
      <c r="AI4202" s="455" t="n"/>
      <c r="AJ4202" s="455" t="n"/>
      <c r="AK4202" s="455" t="n"/>
      <c r="AL4202" s="455" t="n"/>
      <c r="AM4202" s="455" t="n"/>
      <c r="AN4202" s="455" t="n"/>
      <c r="AO4202" s="455" t="n"/>
      <c r="AP4202" s="455" t="n"/>
      <c r="AQ4202" s="455" t="n"/>
      <c r="AR4202" s="418" t="n"/>
      <c r="AS4202" s="418" t="n"/>
      <c r="AT4202" s="418" t="n"/>
    </row>
    <row r="4203">
      <c r="A4203" s="417" t="n">
        <v>4194</v>
      </c>
      <c r="B4203" s="418" t="inlineStr">
        <is>
          <t>Customs clearence and Trucking fee</t>
        </is>
      </c>
      <c r="C4203" s="418" t="inlineStr">
        <is>
          <t>56ប៊ី-លីង សឹបផ្លាយ ឆេន មេនេចម៉ិន ឯ.ក</t>
        </is>
      </c>
      <c r="D4203" s="418" t="inlineStr">
        <is>
          <t>K004-902004795</t>
        </is>
      </c>
      <c r="E4203" s="418" t="inlineStr">
        <is>
          <t>IN202112-0808</t>
        </is>
      </c>
      <c r="F4203" s="419" t="n">
        <v>44560</v>
      </c>
      <c r="G4203" s="420" t="n">
        <v>270788</v>
      </c>
      <c r="H4203" s="418" t="n"/>
      <c r="I4203" s="455" t="n">
        <v>270788</v>
      </c>
      <c r="J4203" s="418">
        <f>IF(L4203&lt;&gt;"",L4203,K4203)</f>
        <v/>
      </c>
      <c r="K4203" s="418">
        <f>IF(AND(T4203=TRUE, U4203=TRUE, V4203=TRUE), IF(W4203&lt;-0.05, "អនុញ្ញាត (អ្នកផ្គត់ផ្គង់ប្រកាសខ្វះ)", "បានប្រកាស (អនុញ្ញាត)"), IF(AND(T4203=FALSE, U4203=FALSE, V4203=FALSE), "ព្យួរទុក (មិនមានទិន្នន័យ)", "ប្រកាសខុស (ព្យួរទុក)"))</f>
        <v/>
      </c>
      <c r="L4203" s="418" t="inlineStr"/>
      <c r="M4203" s="418" t="inlineStr"/>
      <c r="N4203" s="455" t="n"/>
      <c r="O4203" s="455">
        <f>IF(W4203&lt;0,AI4203,I4203)</f>
        <v/>
      </c>
      <c r="P4203" s="455">
        <f>I4203-O4203</f>
        <v/>
      </c>
      <c r="Q4203" s="418" t="n"/>
      <c r="R4203" s="418" t="inlineStr">
        <is>
          <t>IN202112-0808</t>
        </is>
      </c>
      <c r="S4203" s="418" t="inlineStr"/>
      <c r="T4203" s="418">
        <f>R4203=S4203</f>
        <v/>
      </c>
      <c r="U4203" s="418">
        <f>AND(MONTH(F4203)=MONTH(Y4203), YEAR(F4203)=YEAR(Y4203))</f>
        <v/>
      </c>
      <c r="V4203" s="418">
        <f>AND(AC4203&lt;&gt;"", 'Company information'!D$4&lt;&gt;"", RIGHT(SUBSTITUTE(AC4203,"-",""),9)=RIGHT(SUBSTITUTE('Company information'!D$4,"-",""),9))</f>
        <v/>
      </c>
      <c r="W4203" s="418">
        <f>AI4203-I4203</f>
        <v/>
      </c>
      <c r="X4203" s="455" t="n"/>
      <c r="Y4203" s="417" t="n"/>
      <c r="Z4203" s="418" t="n"/>
      <c r="AA4203" s="418" t="n"/>
      <c r="AB4203" s="418" t="n"/>
      <c r="AC4203" s="418" t="n"/>
      <c r="AD4203" s="418" t="n"/>
      <c r="AE4203" s="455" t="n"/>
      <c r="AF4203" s="455" t="n"/>
      <c r="AG4203" s="455" t="n"/>
      <c r="AH4203" s="455" t="n"/>
      <c r="AI4203" s="455" t="n"/>
      <c r="AJ4203" s="455" t="n"/>
      <c r="AK4203" s="455" t="n"/>
      <c r="AL4203" s="455" t="n"/>
      <c r="AM4203" s="455" t="n"/>
      <c r="AN4203" s="455" t="n"/>
      <c r="AO4203" s="455" t="n"/>
      <c r="AP4203" s="455" t="n"/>
      <c r="AQ4203" s="455" t="n"/>
      <c r="AR4203" s="418" t="n"/>
      <c r="AS4203" s="418" t="n"/>
      <c r="AT4203" s="418" t="n"/>
    </row>
    <row r="4204">
      <c r="A4204" s="417" t="n">
        <v>4195</v>
      </c>
      <c r="B4204" s="418" t="inlineStr">
        <is>
          <t>Lift off and Gate fee charge</t>
        </is>
      </c>
      <c r="C4204" s="418" t="inlineStr">
        <is>
          <t>កំពង់ផែស្វយ័តភ្នំពេញ "ក.ស.ភ"</t>
        </is>
      </c>
      <c r="D4204" s="418" t="inlineStr">
        <is>
          <t>L001-100044999</t>
        </is>
      </c>
      <c r="E4204" s="418" t="inlineStr">
        <is>
          <t>INV0211279174</t>
        </is>
      </c>
      <c r="F4204" s="419" t="n">
        <v>44561</v>
      </c>
      <c r="G4204" s="420" t="n">
        <v>29333</v>
      </c>
      <c r="H4204" s="418" t="n"/>
      <c r="I4204" s="455" t="n">
        <v>29333</v>
      </c>
      <c r="J4204" s="418">
        <f>IF(L4204&lt;&gt;"",L4204,K4204)</f>
        <v/>
      </c>
      <c r="K4204" s="418">
        <f>IF(AND(T4204=TRUE, U4204=TRUE, V4204=TRUE), IF(W4204&lt;-0.05, "អនុញ្ញាត (អ្នកផ្គត់ផ្គង់ប្រកាសខ្វះ)", "បានប្រកាស (អនុញ្ញាត)"), IF(AND(T4204=FALSE, U4204=FALSE, V4204=FALSE), "ព្យួរទុក (មិនមានទិន្នន័យ)", "ប្រកាសខុស (ព្យួរទុក)"))</f>
        <v/>
      </c>
      <c r="L4204" s="418" t="inlineStr"/>
      <c r="M4204" s="418" t="inlineStr"/>
      <c r="N4204" s="455" t="n"/>
      <c r="O4204" s="455">
        <f>IF(W4204&lt;0,AI4204,I4204)</f>
        <v/>
      </c>
      <c r="P4204" s="455">
        <f>I4204-O4204</f>
        <v/>
      </c>
      <c r="Q4204" s="418" t="n"/>
      <c r="R4204" s="418" t="inlineStr">
        <is>
          <t>INV0211279174</t>
        </is>
      </c>
      <c r="S4204" s="418" t="inlineStr"/>
      <c r="T4204" s="418">
        <f>R4204=S4204</f>
        <v/>
      </c>
      <c r="U4204" s="418">
        <f>AND(MONTH(F4204)=MONTH(Y4204), YEAR(F4204)=YEAR(Y4204))</f>
        <v/>
      </c>
      <c r="V4204" s="418">
        <f>AND(AC4204&lt;&gt;"", 'Company information'!D$4&lt;&gt;"", RIGHT(SUBSTITUTE(AC4204,"-",""),9)=RIGHT(SUBSTITUTE('Company information'!D$4,"-",""),9))</f>
        <v/>
      </c>
      <c r="W4204" s="418">
        <f>AI4204-I4204</f>
        <v/>
      </c>
      <c r="X4204" s="455" t="n"/>
      <c r="Y4204" s="417" t="n"/>
      <c r="Z4204" s="418" t="n"/>
      <c r="AA4204" s="418" t="n"/>
      <c r="AB4204" s="418" t="n"/>
      <c r="AC4204" s="418" t="n"/>
      <c r="AD4204" s="418" t="n"/>
      <c r="AE4204" s="455" t="n"/>
      <c r="AF4204" s="455" t="n"/>
      <c r="AG4204" s="455" t="n"/>
      <c r="AH4204" s="455" t="n"/>
      <c r="AI4204" s="455" t="n"/>
      <c r="AJ4204" s="455" t="n"/>
      <c r="AK4204" s="455" t="n"/>
      <c r="AL4204" s="455" t="n"/>
      <c r="AM4204" s="455" t="n"/>
      <c r="AN4204" s="455" t="n"/>
      <c r="AO4204" s="455" t="n"/>
      <c r="AP4204" s="455" t="n"/>
      <c r="AQ4204" s="455" t="n"/>
      <c r="AR4204" s="418" t="n"/>
      <c r="AS4204" s="418" t="n"/>
      <c r="AT4204" s="418" t="n"/>
    </row>
    <row r="4205">
      <c r="A4205" s="417" t="n">
        <v>4196</v>
      </c>
      <c r="B4205" s="418" t="inlineStr">
        <is>
          <t>Customs clearence and Trucking fee</t>
        </is>
      </c>
      <c r="C4205" s="418" t="inlineStr">
        <is>
          <t>56ប៊ី-លីង សឹបផ្លាយ ឆេន មេនេចម៉ិន ឯ.ក</t>
        </is>
      </c>
      <c r="D4205" s="418" t="inlineStr">
        <is>
          <t>K004-902004795</t>
        </is>
      </c>
      <c r="E4205" s="418" t="inlineStr">
        <is>
          <t>IN202112-0807</t>
        </is>
      </c>
      <c r="F4205" s="419" t="n">
        <v>44560</v>
      </c>
      <c r="G4205" s="420" t="n">
        <v>270788</v>
      </c>
      <c r="H4205" s="418" t="n"/>
      <c r="I4205" s="455" t="n">
        <v>270788</v>
      </c>
      <c r="J4205" s="418">
        <f>IF(L4205&lt;&gt;"",L4205,K4205)</f>
        <v/>
      </c>
      <c r="K4205" s="418">
        <f>IF(AND(T4205=TRUE, U4205=TRUE, V4205=TRUE), IF(W4205&lt;-0.05, "អនុញ្ញាត (អ្នកផ្គត់ផ្គង់ប្រកាសខ្វះ)", "បានប្រកាស (អនុញ្ញាត)"), IF(AND(T4205=FALSE, U4205=FALSE, V4205=FALSE), "ព្យួរទុក (មិនមានទិន្នន័យ)", "ប្រកាសខុស (ព្យួរទុក)"))</f>
        <v/>
      </c>
      <c r="L4205" s="418" t="inlineStr"/>
      <c r="M4205" s="418" t="inlineStr"/>
      <c r="N4205" s="455" t="n"/>
      <c r="O4205" s="455">
        <f>IF(W4205&lt;0,AI4205,I4205)</f>
        <v/>
      </c>
      <c r="P4205" s="455">
        <f>I4205-O4205</f>
        <v/>
      </c>
      <c r="Q4205" s="418" t="n"/>
      <c r="R4205" s="418" t="inlineStr">
        <is>
          <t>IN202112-0807</t>
        </is>
      </c>
      <c r="S4205" s="418" t="inlineStr"/>
      <c r="T4205" s="418">
        <f>R4205=S4205</f>
        <v/>
      </c>
      <c r="U4205" s="418">
        <f>AND(MONTH(F4205)=MONTH(Y4205), YEAR(F4205)=YEAR(Y4205))</f>
        <v/>
      </c>
      <c r="V4205" s="418">
        <f>AND(AC4205&lt;&gt;"", 'Company information'!D$4&lt;&gt;"", RIGHT(SUBSTITUTE(AC4205,"-",""),9)=RIGHT(SUBSTITUTE('Company information'!D$4,"-",""),9))</f>
        <v/>
      </c>
      <c r="W4205" s="418">
        <f>AI4205-I4205</f>
        <v/>
      </c>
      <c r="X4205" s="455" t="n"/>
      <c r="Y4205" s="417" t="n"/>
      <c r="Z4205" s="418" t="n"/>
      <c r="AA4205" s="418" t="n"/>
      <c r="AB4205" s="418" t="n"/>
      <c r="AC4205" s="418" t="n"/>
      <c r="AD4205" s="418" t="n"/>
      <c r="AE4205" s="455" t="n"/>
      <c r="AF4205" s="455" t="n"/>
      <c r="AG4205" s="455" t="n"/>
      <c r="AH4205" s="455" t="n"/>
      <c r="AI4205" s="455" t="n"/>
      <c r="AJ4205" s="455" t="n"/>
      <c r="AK4205" s="455" t="n"/>
      <c r="AL4205" s="455" t="n"/>
      <c r="AM4205" s="455" t="n"/>
      <c r="AN4205" s="455" t="n"/>
      <c r="AO4205" s="455" t="n"/>
      <c r="AP4205" s="455" t="n"/>
      <c r="AQ4205" s="455" t="n"/>
      <c r="AR4205" s="418" t="n"/>
      <c r="AS4205" s="418" t="n"/>
      <c r="AT4205" s="418" t="n"/>
    </row>
    <row r="4206">
      <c r="A4206" s="417" t="n">
        <v>4197</v>
      </c>
      <c r="B4206" s="418" t="inlineStr">
        <is>
          <t>Lift off and Gate fee charge</t>
        </is>
      </c>
      <c r="C4206" s="418" t="inlineStr">
        <is>
          <t>កំពង់ផែស្វយ័តភ្នំពេញ "ក.ស.ភ"</t>
        </is>
      </c>
      <c r="D4206" s="418" t="inlineStr">
        <is>
          <t>L001-100044999</t>
        </is>
      </c>
      <c r="E4206" s="418" t="inlineStr">
        <is>
          <t>INV20211279173</t>
        </is>
      </c>
      <c r="F4206" s="419" t="n">
        <v>44561</v>
      </c>
      <c r="G4206" s="420" t="n">
        <v>5866</v>
      </c>
      <c r="H4206" s="418" t="n"/>
      <c r="I4206" s="455" t="n">
        <v>5866</v>
      </c>
      <c r="J4206" s="418">
        <f>IF(L4206&lt;&gt;"",L4206,K4206)</f>
        <v/>
      </c>
      <c r="K4206" s="418">
        <f>IF(AND(T4206=TRUE, U4206=TRUE, V4206=TRUE), IF(W4206&lt;-0.05, "អនុញ្ញាត (អ្នកផ្គត់ផ្គង់ប្រកាសខ្វះ)", "បានប្រកាស (អនុញ្ញាត)"), IF(AND(T4206=FALSE, U4206=FALSE, V4206=FALSE), "ព្យួរទុក (មិនមានទិន្នន័យ)", "ប្រកាសខុស (ព្យួរទុក)"))</f>
        <v/>
      </c>
      <c r="L4206" s="418" t="inlineStr"/>
      <c r="M4206" s="418" t="inlineStr"/>
      <c r="N4206" s="455" t="n"/>
      <c r="O4206" s="455">
        <f>IF(W4206&lt;0,AI4206,I4206)</f>
        <v/>
      </c>
      <c r="P4206" s="455">
        <f>I4206-O4206</f>
        <v/>
      </c>
      <c r="Q4206" s="418" t="n"/>
      <c r="R4206" s="418" t="inlineStr">
        <is>
          <t>INV20211279173</t>
        </is>
      </c>
      <c r="S4206" s="418" t="inlineStr"/>
      <c r="T4206" s="418">
        <f>R4206=S4206</f>
        <v/>
      </c>
      <c r="U4206" s="418">
        <f>AND(MONTH(F4206)=MONTH(Y4206), YEAR(F4206)=YEAR(Y4206))</f>
        <v/>
      </c>
      <c r="V4206" s="418">
        <f>AND(AC4206&lt;&gt;"", 'Company information'!D$4&lt;&gt;"", RIGHT(SUBSTITUTE(AC4206,"-",""),9)=RIGHT(SUBSTITUTE('Company information'!D$4,"-",""),9))</f>
        <v/>
      </c>
      <c r="W4206" s="418">
        <f>AI4206-I4206</f>
        <v/>
      </c>
      <c r="X4206" s="455" t="n"/>
      <c r="Y4206" s="417" t="n"/>
      <c r="Z4206" s="418" t="n"/>
      <c r="AA4206" s="418" t="n"/>
      <c r="AB4206" s="418" t="n"/>
      <c r="AC4206" s="418" t="n"/>
      <c r="AD4206" s="418" t="n"/>
      <c r="AE4206" s="455" t="n"/>
      <c r="AF4206" s="455" t="n"/>
      <c r="AG4206" s="455" t="n"/>
      <c r="AH4206" s="455" t="n"/>
      <c r="AI4206" s="455" t="n"/>
      <c r="AJ4206" s="455" t="n"/>
      <c r="AK4206" s="455" t="n"/>
      <c r="AL4206" s="455" t="n"/>
      <c r="AM4206" s="455" t="n"/>
      <c r="AN4206" s="455" t="n"/>
      <c r="AO4206" s="455" t="n"/>
      <c r="AP4206" s="455" t="n"/>
      <c r="AQ4206" s="455" t="n"/>
      <c r="AR4206" s="418" t="n"/>
      <c r="AS4206" s="418" t="n"/>
      <c r="AT4206" s="418" t="n"/>
    </row>
    <row r="4207">
      <c r="A4207" s="417" t="n">
        <v>4198</v>
      </c>
      <c r="B4207" s="418" t="inlineStr">
        <is>
          <t>Customs clearence and Trucking fee</t>
        </is>
      </c>
      <c r="C4207" s="418" t="inlineStr">
        <is>
          <t>56ប៊ី-លីង សឹបផ្លាយ ឆេន មេនេចម៉ិន ឯ.ក</t>
        </is>
      </c>
      <c r="D4207" s="418" t="inlineStr">
        <is>
          <t>K004-902004795</t>
        </is>
      </c>
      <c r="E4207" s="418" t="inlineStr">
        <is>
          <t>IN202112-0806</t>
        </is>
      </c>
      <c r="F4207" s="419" t="n">
        <v>44560</v>
      </c>
      <c r="G4207" s="420" t="n">
        <v>484568</v>
      </c>
      <c r="H4207" s="418" t="n"/>
      <c r="I4207" s="455" t="n">
        <v>484568</v>
      </c>
      <c r="J4207" s="418">
        <f>IF(L4207&lt;&gt;"",L4207,K4207)</f>
        <v/>
      </c>
      <c r="K4207" s="418">
        <f>IF(AND(T4207=TRUE, U4207=TRUE, V4207=TRUE), IF(W4207&lt;-0.05, "អនុញ្ញាត (អ្នកផ្គត់ផ្គង់ប្រកាសខ្វះ)", "បានប្រកាស (អនុញ្ញាត)"), IF(AND(T4207=FALSE, U4207=FALSE, V4207=FALSE), "ព្យួរទុក (មិនមានទិន្នន័យ)", "ប្រកាសខុស (ព្យួរទុក)"))</f>
        <v/>
      </c>
      <c r="L4207" s="418" t="inlineStr"/>
      <c r="M4207" s="418" t="inlineStr"/>
      <c r="N4207" s="455" t="n"/>
      <c r="O4207" s="455">
        <f>IF(W4207&lt;0,AI4207,I4207)</f>
        <v/>
      </c>
      <c r="P4207" s="455">
        <f>I4207-O4207</f>
        <v/>
      </c>
      <c r="Q4207" s="418" t="n"/>
      <c r="R4207" s="418" t="inlineStr">
        <is>
          <t>IN202112-0806</t>
        </is>
      </c>
      <c r="S4207" s="418" t="inlineStr"/>
      <c r="T4207" s="418">
        <f>R4207=S4207</f>
        <v/>
      </c>
      <c r="U4207" s="418">
        <f>AND(MONTH(F4207)=MONTH(Y4207), YEAR(F4207)=YEAR(Y4207))</f>
        <v/>
      </c>
      <c r="V4207" s="418">
        <f>AND(AC4207&lt;&gt;"", 'Company information'!D$4&lt;&gt;"", RIGHT(SUBSTITUTE(AC4207,"-",""),9)=RIGHT(SUBSTITUTE('Company information'!D$4,"-",""),9))</f>
        <v/>
      </c>
      <c r="W4207" s="418">
        <f>AI4207-I4207</f>
        <v/>
      </c>
      <c r="X4207" s="455" t="n"/>
      <c r="Y4207" s="417" t="n"/>
      <c r="Z4207" s="418" t="n"/>
      <c r="AA4207" s="418" t="n"/>
      <c r="AB4207" s="418" t="n"/>
      <c r="AC4207" s="418" t="n"/>
      <c r="AD4207" s="418" t="n"/>
      <c r="AE4207" s="455" t="n"/>
      <c r="AF4207" s="455" t="n"/>
      <c r="AG4207" s="455" t="n"/>
      <c r="AH4207" s="455" t="n"/>
      <c r="AI4207" s="455" t="n"/>
      <c r="AJ4207" s="455" t="n"/>
      <c r="AK4207" s="455" t="n"/>
      <c r="AL4207" s="455" t="n"/>
      <c r="AM4207" s="455" t="n"/>
      <c r="AN4207" s="455" t="n"/>
      <c r="AO4207" s="455" t="n"/>
      <c r="AP4207" s="455" t="n"/>
      <c r="AQ4207" s="455" t="n"/>
      <c r="AR4207" s="418" t="n"/>
      <c r="AS4207" s="418" t="n"/>
      <c r="AT4207" s="418" t="n"/>
    </row>
    <row r="4208">
      <c r="A4208" s="417" t="n">
        <v>4199</v>
      </c>
      <c r="B4208" s="418" t="inlineStr">
        <is>
          <t>Lift off</t>
        </is>
      </c>
      <c r="C4208" s="418" t="inlineStr">
        <is>
          <t>កំពង់ផែស្វយ័តក្រុងព្រះសីហនុ</t>
        </is>
      </c>
      <c r="D4208" s="418" t="inlineStr">
        <is>
          <t>L001-100044638</t>
        </is>
      </c>
      <c r="E4208" s="418" t="inlineStr">
        <is>
          <t>218115</t>
        </is>
      </c>
      <c r="F4208" s="419" t="n">
        <v>44561</v>
      </c>
      <c r="G4208" s="420" t="n">
        <v>6922</v>
      </c>
      <c r="H4208" s="418" t="n"/>
      <c r="I4208" s="455" t="n">
        <v>6922</v>
      </c>
      <c r="J4208" s="418">
        <f>IF(L4208&lt;&gt;"",L4208,K4208)</f>
        <v/>
      </c>
      <c r="K4208" s="418">
        <f>IF(AND(T4208=TRUE, U4208=TRUE, V4208=TRUE), IF(W4208&lt;-0.05, "អនុញ្ញាត (អ្នកផ្គត់ផ្គង់ប្រកាសខ្វះ)", "បានប្រកាស (អនុញ្ញាត)"), IF(AND(T4208=FALSE, U4208=FALSE, V4208=FALSE), "ព្យួរទុក (មិនមានទិន្នន័យ)", "ប្រកាសខុស (ព្យួរទុក)"))</f>
        <v/>
      </c>
      <c r="L4208" s="418" t="inlineStr"/>
      <c r="M4208" s="418" t="inlineStr"/>
      <c r="N4208" s="455" t="n"/>
      <c r="O4208" s="455">
        <f>IF(W4208&lt;0,AI4208,I4208)</f>
        <v/>
      </c>
      <c r="P4208" s="455">
        <f>I4208-O4208</f>
        <v/>
      </c>
      <c r="Q4208" s="418" t="n"/>
      <c r="R4208" s="418" t="inlineStr">
        <is>
          <t>218115</t>
        </is>
      </c>
      <c r="S4208" s="418" t="inlineStr"/>
      <c r="T4208" s="418">
        <f>R4208=S4208</f>
        <v/>
      </c>
      <c r="U4208" s="418">
        <f>AND(MONTH(F4208)=MONTH(Y4208), YEAR(F4208)=YEAR(Y4208))</f>
        <v/>
      </c>
      <c r="V4208" s="418">
        <f>AND(AC4208&lt;&gt;"", 'Company information'!D$4&lt;&gt;"", RIGHT(SUBSTITUTE(AC4208,"-",""),9)=RIGHT(SUBSTITUTE('Company information'!D$4,"-",""),9))</f>
        <v/>
      </c>
      <c r="W4208" s="418">
        <f>AI4208-I4208</f>
        <v/>
      </c>
      <c r="X4208" s="455" t="n"/>
      <c r="Y4208" s="417" t="n"/>
      <c r="Z4208" s="418" t="n"/>
      <c r="AA4208" s="418" t="n"/>
      <c r="AB4208" s="418" t="n"/>
      <c r="AC4208" s="418" t="n"/>
      <c r="AD4208" s="418" t="n"/>
      <c r="AE4208" s="455" t="n"/>
      <c r="AF4208" s="455" t="n"/>
      <c r="AG4208" s="455" t="n"/>
      <c r="AH4208" s="455" t="n"/>
      <c r="AI4208" s="455" t="n"/>
      <c r="AJ4208" s="455" t="n"/>
      <c r="AK4208" s="455" t="n"/>
      <c r="AL4208" s="455" t="n"/>
      <c r="AM4208" s="455" t="n"/>
      <c r="AN4208" s="455" t="n"/>
      <c r="AO4208" s="455" t="n"/>
      <c r="AP4208" s="455" t="n"/>
      <c r="AQ4208" s="455" t="n"/>
      <c r="AR4208" s="418" t="n"/>
      <c r="AS4208" s="418" t="n"/>
      <c r="AT4208" s="418" t="n"/>
    </row>
    <row r="4209">
      <c r="A4209" s="417" t="n">
        <v>4200</v>
      </c>
      <c r="B4209" s="418" t="inlineStr">
        <is>
          <t>Customs clearence and Trucking fee</t>
        </is>
      </c>
      <c r="C4209" s="418" t="inlineStr">
        <is>
          <t>56ប៊ី-លីង សឹបផ្លាយ ឆេន មេនេចម៉ិន ឯ.ក</t>
        </is>
      </c>
      <c r="D4209" s="418" t="inlineStr">
        <is>
          <t>K004-902004795</t>
        </is>
      </c>
      <c r="E4209" s="418" t="inlineStr">
        <is>
          <t>IN202112-0805</t>
        </is>
      </c>
      <c r="F4209" s="419" t="n">
        <v>44560</v>
      </c>
      <c r="G4209" s="420" t="n">
        <v>299292</v>
      </c>
      <c r="H4209" s="418" t="n"/>
      <c r="I4209" s="455" t="n">
        <v>299292</v>
      </c>
      <c r="J4209" s="418">
        <f>IF(L4209&lt;&gt;"",L4209,K4209)</f>
        <v/>
      </c>
      <c r="K4209" s="418">
        <f>IF(AND(T4209=TRUE, U4209=TRUE, V4209=TRUE), IF(W4209&lt;-0.05, "អនុញ្ញាត (អ្នកផ្គត់ផ្គង់ប្រកាសខ្វះ)", "បានប្រកាស (អនុញ្ញាត)"), IF(AND(T4209=FALSE, U4209=FALSE, V4209=FALSE), "ព្យួរទុក (មិនមានទិន្នន័យ)", "ប្រកាសខុស (ព្យួរទុក)"))</f>
        <v/>
      </c>
      <c r="L4209" s="418" t="inlineStr"/>
      <c r="M4209" s="418" t="inlineStr"/>
      <c r="N4209" s="455" t="n"/>
      <c r="O4209" s="455">
        <f>IF(W4209&lt;0,AI4209,I4209)</f>
        <v/>
      </c>
      <c r="P4209" s="455">
        <f>I4209-O4209</f>
        <v/>
      </c>
      <c r="Q4209" s="418" t="n"/>
      <c r="R4209" s="418" t="inlineStr">
        <is>
          <t>IN202112-0805</t>
        </is>
      </c>
      <c r="S4209" s="418" t="inlineStr"/>
      <c r="T4209" s="418">
        <f>R4209=S4209</f>
        <v/>
      </c>
      <c r="U4209" s="418">
        <f>AND(MONTH(F4209)=MONTH(Y4209), YEAR(F4209)=YEAR(Y4209))</f>
        <v/>
      </c>
      <c r="V4209" s="418">
        <f>AND(AC4209&lt;&gt;"", 'Company information'!D$4&lt;&gt;"", RIGHT(SUBSTITUTE(AC4209,"-",""),9)=RIGHT(SUBSTITUTE('Company information'!D$4,"-",""),9))</f>
        <v/>
      </c>
      <c r="W4209" s="418">
        <f>AI4209-I4209</f>
        <v/>
      </c>
      <c r="X4209" s="455" t="n"/>
      <c r="Y4209" s="417" t="n"/>
      <c r="Z4209" s="418" t="n"/>
      <c r="AA4209" s="418" t="n"/>
      <c r="AB4209" s="418" t="n"/>
      <c r="AC4209" s="418" t="n"/>
      <c r="AD4209" s="418" t="n"/>
      <c r="AE4209" s="455" t="n"/>
      <c r="AF4209" s="455" t="n"/>
      <c r="AG4209" s="455" t="n"/>
      <c r="AH4209" s="455" t="n"/>
      <c r="AI4209" s="455" t="n"/>
      <c r="AJ4209" s="455" t="n"/>
      <c r="AK4209" s="455" t="n"/>
      <c r="AL4209" s="455" t="n"/>
      <c r="AM4209" s="455" t="n"/>
      <c r="AN4209" s="455" t="n"/>
      <c r="AO4209" s="455" t="n"/>
      <c r="AP4209" s="455" t="n"/>
      <c r="AQ4209" s="455" t="n"/>
      <c r="AR4209" s="418" t="n"/>
      <c r="AS4209" s="418" t="n"/>
      <c r="AT4209" s="418" t="n"/>
    </row>
    <row r="4210">
      <c r="A4210" s="417" t="n">
        <v>4201</v>
      </c>
      <c r="B4210" s="418" t="inlineStr">
        <is>
          <t>Lift off and Gate fee charge</t>
        </is>
      </c>
      <c r="C4210" s="418" t="inlineStr">
        <is>
          <t>កំពង់ផែស្វយ័តភ្នំពេញ "ក.ស.ភ"</t>
        </is>
      </c>
      <c r="D4210" s="418" t="inlineStr">
        <is>
          <t>L001-100044999</t>
        </is>
      </c>
      <c r="E4210" s="418" t="inlineStr">
        <is>
          <t>INV20211277771</t>
        </is>
      </c>
      <c r="F4210" s="419" t="n">
        <v>44557</v>
      </c>
      <c r="G4210" s="420" t="n">
        <v>117302</v>
      </c>
      <c r="H4210" s="418" t="n"/>
      <c r="I4210" s="455" t="n">
        <v>117302</v>
      </c>
      <c r="J4210" s="418">
        <f>IF(L4210&lt;&gt;"",L4210,K4210)</f>
        <v/>
      </c>
      <c r="K4210" s="418">
        <f>IF(AND(T4210=TRUE, U4210=TRUE, V4210=TRUE), IF(W4210&lt;-0.05, "អនុញ្ញាត (អ្នកផ្គត់ផ្គង់ប្រកាសខ្វះ)", "បានប្រកាស (អនុញ្ញាត)"), IF(AND(T4210=FALSE, U4210=FALSE, V4210=FALSE), "ព្យួរទុក (មិនមានទិន្នន័យ)", "ប្រកាសខុស (ព្យួរទុក)"))</f>
        <v/>
      </c>
      <c r="L4210" s="418" t="inlineStr"/>
      <c r="M4210" s="418" t="inlineStr"/>
      <c r="N4210" s="455" t="n"/>
      <c r="O4210" s="455">
        <f>IF(W4210&lt;0,AI4210,I4210)</f>
        <v/>
      </c>
      <c r="P4210" s="455">
        <f>I4210-O4210</f>
        <v/>
      </c>
      <c r="Q4210" s="418" t="n"/>
      <c r="R4210" s="418" t="inlineStr">
        <is>
          <t>INV20211277771</t>
        </is>
      </c>
      <c r="S4210" s="418" t="inlineStr"/>
      <c r="T4210" s="418">
        <f>R4210=S4210</f>
        <v/>
      </c>
      <c r="U4210" s="418">
        <f>AND(MONTH(F4210)=MONTH(Y4210), YEAR(F4210)=YEAR(Y4210))</f>
        <v/>
      </c>
      <c r="V4210" s="418">
        <f>AND(AC4210&lt;&gt;"", 'Company information'!D$4&lt;&gt;"", RIGHT(SUBSTITUTE(AC4210,"-",""),9)=RIGHT(SUBSTITUTE('Company information'!D$4,"-",""),9))</f>
        <v/>
      </c>
      <c r="W4210" s="418">
        <f>AI4210-I4210</f>
        <v/>
      </c>
      <c r="X4210" s="455" t="n"/>
      <c r="Y4210" s="417" t="n"/>
      <c r="Z4210" s="418" t="n"/>
      <c r="AA4210" s="418" t="n"/>
      <c r="AB4210" s="418" t="n"/>
      <c r="AC4210" s="418" t="n"/>
      <c r="AD4210" s="418" t="n"/>
      <c r="AE4210" s="455" t="n"/>
      <c r="AF4210" s="455" t="n"/>
      <c r="AG4210" s="455" t="n"/>
      <c r="AH4210" s="455" t="n"/>
      <c r="AI4210" s="455" t="n"/>
      <c r="AJ4210" s="455" t="n"/>
      <c r="AK4210" s="455" t="n"/>
      <c r="AL4210" s="455" t="n"/>
      <c r="AM4210" s="455" t="n"/>
      <c r="AN4210" s="455" t="n"/>
      <c r="AO4210" s="455" t="n"/>
      <c r="AP4210" s="455" t="n"/>
      <c r="AQ4210" s="455" t="n"/>
      <c r="AR4210" s="418" t="n"/>
      <c r="AS4210" s="418" t="n"/>
      <c r="AT4210" s="418" t="n"/>
    </row>
    <row r="4211">
      <c r="A4211" s="417" t="n">
        <v>4202</v>
      </c>
      <c r="B4211" s="418" t="inlineStr">
        <is>
          <t>Customs clearence and Trucking fee</t>
        </is>
      </c>
      <c r="C4211" s="418" t="inlineStr">
        <is>
          <t>56ប៊ី-លីង សឹបផ្លាយ ឆេន មេនេចម៉ិន ឯ.ក</t>
        </is>
      </c>
      <c r="D4211" s="418" t="inlineStr">
        <is>
          <t>K004-902004795</t>
        </is>
      </c>
      <c r="E4211" s="418" t="inlineStr">
        <is>
          <t>IN202112-0797</t>
        </is>
      </c>
      <c r="F4211" s="419" t="n">
        <v>44560</v>
      </c>
      <c r="G4211" s="420" t="n">
        <v>912128</v>
      </c>
      <c r="H4211" s="418" t="n"/>
      <c r="I4211" s="455" t="n">
        <v>912128</v>
      </c>
      <c r="J4211" s="418">
        <f>IF(L4211&lt;&gt;"",L4211,K4211)</f>
        <v/>
      </c>
      <c r="K4211" s="418">
        <f>IF(AND(T4211=TRUE, U4211=TRUE, V4211=TRUE), IF(W4211&lt;-0.05, "អនុញ្ញាត (អ្នកផ្គត់ផ្គង់ប្រកាសខ្វះ)", "បានប្រកាស (អនុញ្ញាត)"), IF(AND(T4211=FALSE, U4211=FALSE, V4211=FALSE), "ព្យួរទុក (មិនមានទិន្នន័យ)", "ប្រកាសខុស (ព្យួរទុក)"))</f>
        <v/>
      </c>
      <c r="L4211" s="418" t="inlineStr"/>
      <c r="M4211" s="418" t="inlineStr"/>
      <c r="N4211" s="455" t="n"/>
      <c r="O4211" s="455">
        <f>IF(W4211&lt;0,AI4211,I4211)</f>
        <v/>
      </c>
      <c r="P4211" s="455">
        <f>I4211-O4211</f>
        <v/>
      </c>
      <c r="Q4211" s="418" t="n"/>
      <c r="R4211" s="418" t="inlineStr">
        <is>
          <t>IN202112-0797</t>
        </is>
      </c>
      <c r="S4211" s="418" t="inlineStr"/>
      <c r="T4211" s="418">
        <f>R4211=S4211</f>
        <v/>
      </c>
      <c r="U4211" s="418">
        <f>AND(MONTH(F4211)=MONTH(Y4211), YEAR(F4211)=YEAR(Y4211))</f>
        <v/>
      </c>
      <c r="V4211" s="418">
        <f>AND(AC4211&lt;&gt;"", 'Company information'!D$4&lt;&gt;"", RIGHT(SUBSTITUTE(AC4211,"-",""),9)=RIGHT(SUBSTITUTE('Company information'!D$4,"-",""),9))</f>
        <v/>
      </c>
      <c r="W4211" s="418">
        <f>AI4211-I4211</f>
        <v/>
      </c>
      <c r="X4211" s="455" t="n"/>
      <c r="Y4211" s="417" t="n"/>
      <c r="Z4211" s="418" t="n"/>
      <c r="AA4211" s="418" t="n"/>
      <c r="AB4211" s="418" t="n"/>
      <c r="AC4211" s="418" t="n"/>
      <c r="AD4211" s="418" t="n"/>
      <c r="AE4211" s="455" t="n"/>
      <c r="AF4211" s="455" t="n"/>
      <c r="AG4211" s="455" t="n"/>
      <c r="AH4211" s="455" t="n"/>
      <c r="AI4211" s="455" t="n"/>
      <c r="AJ4211" s="455" t="n"/>
      <c r="AK4211" s="455" t="n"/>
      <c r="AL4211" s="455" t="n"/>
      <c r="AM4211" s="455" t="n"/>
      <c r="AN4211" s="455" t="n"/>
      <c r="AO4211" s="455" t="n"/>
      <c r="AP4211" s="455" t="n"/>
      <c r="AQ4211" s="455" t="n"/>
      <c r="AR4211" s="418" t="n"/>
      <c r="AS4211" s="418" t="n"/>
      <c r="AT4211" s="418" t="n"/>
    </row>
    <row r="4212">
      <c r="A4212" s="417" t="n">
        <v>4203</v>
      </c>
      <c r="B4212" s="418" t="inlineStr">
        <is>
          <t>Lift off and Gate fee charge</t>
        </is>
      </c>
      <c r="C4212" s="418" t="inlineStr">
        <is>
          <t>កំពង់ផែស្វយ័តភ្នំពេញ "ក.ស.ភ"</t>
        </is>
      </c>
      <c r="D4212" s="418" t="inlineStr">
        <is>
          <t>L001-100044999</t>
        </is>
      </c>
      <c r="E4212" s="418" t="inlineStr">
        <is>
          <t>INV20211277770</t>
        </is>
      </c>
      <c r="F4212" s="419" t="n">
        <v>44557</v>
      </c>
      <c r="G4212" s="420" t="n">
        <v>117302</v>
      </c>
      <c r="H4212" s="418" t="n"/>
      <c r="I4212" s="455" t="n">
        <v>117302</v>
      </c>
      <c r="J4212" s="418">
        <f>IF(L4212&lt;&gt;"",L4212,K4212)</f>
        <v/>
      </c>
      <c r="K4212" s="418">
        <f>IF(AND(T4212=TRUE, U4212=TRUE, V4212=TRUE), IF(W4212&lt;-0.05, "អនុញ្ញាត (អ្នកផ្គត់ផ្គង់ប្រកាសខ្វះ)", "បានប្រកាស (អនុញ្ញាត)"), IF(AND(T4212=FALSE, U4212=FALSE, V4212=FALSE), "ព្យួរទុក (មិនមានទិន្នន័យ)", "ប្រកាសខុស (ព្យួរទុក)"))</f>
        <v/>
      </c>
      <c r="L4212" s="418" t="inlineStr"/>
      <c r="M4212" s="418" t="inlineStr"/>
      <c r="N4212" s="455" t="n"/>
      <c r="O4212" s="455">
        <f>IF(W4212&lt;0,AI4212,I4212)</f>
        <v/>
      </c>
      <c r="P4212" s="455">
        <f>I4212-O4212</f>
        <v/>
      </c>
      <c r="Q4212" s="418" t="n"/>
      <c r="R4212" s="418" t="inlineStr">
        <is>
          <t>INV20211277770</t>
        </is>
      </c>
      <c r="S4212" s="418" t="inlineStr"/>
      <c r="T4212" s="418">
        <f>R4212=S4212</f>
        <v/>
      </c>
      <c r="U4212" s="418">
        <f>AND(MONTH(F4212)=MONTH(Y4212), YEAR(F4212)=YEAR(Y4212))</f>
        <v/>
      </c>
      <c r="V4212" s="418">
        <f>AND(AC4212&lt;&gt;"", 'Company information'!D$4&lt;&gt;"", RIGHT(SUBSTITUTE(AC4212,"-",""),9)=RIGHT(SUBSTITUTE('Company information'!D$4,"-",""),9))</f>
        <v/>
      </c>
      <c r="W4212" s="418">
        <f>AI4212-I4212</f>
        <v/>
      </c>
      <c r="X4212" s="455" t="n"/>
      <c r="Y4212" s="417" t="n"/>
      <c r="Z4212" s="418" t="n"/>
      <c r="AA4212" s="418" t="n"/>
      <c r="AB4212" s="418" t="n"/>
      <c r="AC4212" s="418" t="n"/>
      <c r="AD4212" s="418" t="n"/>
      <c r="AE4212" s="455" t="n"/>
      <c r="AF4212" s="455" t="n"/>
      <c r="AG4212" s="455" t="n"/>
      <c r="AH4212" s="455" t="n"/>
      <c r="AI4212" s="455" t="n"/>
      <c r="AJ4212" s="455" t="n"/>
      <c r="AK4212" s="455" t="n"/>
      <c r="AL4212" s="455" t="n"/>
      <c r="AM4212" s="455" t="n"/>
      <c r="AN4212" s="455" t="n"/>
      <c r="AO4212" s="455" t="n"/>
      <c r="AP4212" s="455" t="n"/>
      <c r="AQ4212" s="455" t="n"/>
      <c r="AR4212" s="418" t="n"/>
      <c r="AS4212" s="418" t="n"/>
      <c r="AT4212" s="418" t="n"/>
    </row>
    <row r="4213">
      <c r="A4213" s="417" t="n">
        <v>4204</v>
      </c>
      <c r="B4213" s="418" t="inlineStr">
        <is>
          <t>Customs clearence and Trucking fee</t>
        </is>
      </c>
      <c r="C4213" s="418" t="inlineStr">
        <is>
          <t>56ប៊ី-លីង សឹបផ្លាយ ឆេន មេនេចម៉ិន ឯ.ក</t>
        </is>
      </c>
      <c r="D4213" s="418" t="inlineStr">
        <is>
          <t>K004-902004795</t>
        </is>
      </c>
      <c r="E4213" s="418" t="inlineStr">
        <is>
          <t>IN202112-0796</t>
        </is>
      </c>
      <c r="F4213" s="419" t="n">
        <v>44560</v>
      </c>
      <c r="G4213" s="420" t="n">
        <v>912128</v>
      </c>
      <c r="H4213" s="418" t="n"/>
      <c r="I4213" s="455" t="n">
        <v>912128</v>
      </c>
      <c r="J4213" s="418">
        <f>IF(L4213&lt;&gt;"",L4213,K4213)</f>
        <v/>
      </c>
      <c r="K4213" s="418">
        <f>IF(AND(T4213=TRUE, U4213=TRUE, V4213=TRUE), IF(W4213&lt;-0.05, "អនុញ្ញាត (អ្នកផ្គត់ផ្គង់ប្រកាសខ្វះ)", "បានប្រកាស (អនុញ្ញាត)"), IF(AND(T4213=FALSE, U4213=FALSE, V4213=FALSE), "ព្យួរទុក (មិនមានទិន្នន័យ)", "ប្រកាសខុស (ព្យួរទុក)"))</f>
        <v/>
      </c>
      <c r="L4213" s="418" t="inlineStr"/>
      <c r="M4213" s="418" t="inlineStr"/>
      <c r="N4213" s="455" t="n"/>
      <c r="O4213" s="455">
        <f>IF(W4213&lt;0,AI4213,I4213)</f>
        <v/>
      </c>
      <c r="P4213" s="455">
        <f>I4213-O4213</f>
        <v/>
      </c>
      <c r="Q4213" s="418" t="n"/>
      <c r="R4213" s="418" t="inlineStr">
        <is>
          <t>IN202112-0796</t>
        </is>
      </c>
      <c r="S4213" s="418" t="inlineStr"/>
      <c r="T4213" s="418">
        <f>R4213=S4213</f>
        <v/>
      </c>
      <c r="U4213" s="418">
        <f>AND(MONTH(F4213)=MONTH(Y4213), YEAR(F4213)=YEAR(Y4213))</f>
        <v/>
      </c>
      <c r="V4213" s="418">
        <f>AND(AC4213&lt;&gt;"", 'Company information'!D$4&lt;&gt;"", RIGHT(SUBSTITUTE(AC4213,"-",""),9)=RIGHT(SUBSTITUTE('Company information'!D$4,"-",""),9))</f>
        <v/>
      </c>
      <c r="W4213" s="418">
        <f>AI4213-I4213</f>
        <v/>
      </c>
      <c r="X4213" s="455" t="n"/>
      <c r="Y4213" s="417" t="n"/>
      <c r="Z4213" s="418" t="n"/>
      <c r="AA4213" s="418" t="n"/>
      <c r="AB4213" s="418" t="n"/>
      <c r="AC4213" s="418" t="n"/>
      <c r="AD4213" s="418" t="n"/>
      <c r="AE4213" s="455" t="n"/>
      <c r="AF4213" s="455" t="n"/>
      <c r="AG4213" s="455" t="n"/>
      <c r="AH4213" s="455" t="n"/>
      <c r="AI4213" s="455" t="n"/>
      <c r="AJ4213" s="455" t="n"/>
      <c r="AK4213" s="455" t="n"/>
      <c r="AL4213" s="455" t="n"/>
      <c r="AM4213" s="455" t="n"/>
      <c r="AN4213" s="455" t="n"/>
      <c r="AO4213" s="455" t="n"/>
      <c r="AP4213" s="455" t="n"/>
      <c r="AQ4213" s="455" t="n"/>
      <c r="AR4213" s="418" t="n"/>
      <c r="AS4213" s="418" t="n"/>
      <c r="AT4213" s="418" t="n"/>
    </row>
    <row r="4214">
      <c r="A4214" s="417" t="n">
        <v>4205</v>
      </c>
      <c r="B4214" s="418" t="inlineStr">
        <is>
          <t>Lift off</t>
        </is>
      </c>
      <c r="C4214" s="418" t="inlineStr">
        <is>
          <t>កំពង់ផែស្វយ័តក្រុងព្រះសីហនុ</t>
        </is>
      </c>
      <c r="D4214" s="418" t="inlineStr">
        <is>
          <t>L001-100044638</t>
        </is>
      </c>
      <c r="E4214" s="418" t="inlineStr">
        <is>
          <t>213792</t>
        </is>
      </c>
      <c r="F4214" s="419" t="n">
        <v>44555</v>
      </c>
      <c r="G4214" s="420" t="n">
        <v>20772</v>
      </c>
      <c r="H4214" s="418" t="n"/>
      <c r="I4214" s="455" t="n">
        <v>20772</v>
      </c>
      <c r="J4214" s="418">
        <f>IF(L4214&lt;&gt;"",L4214,K4214)</f>
        <v/>
      </c>
      <c r="K4214" s="418">
        <f>IF(AND(T4214=TRUE, U4214=TRUE, V4214=TRUE), IF(W4214&lt;-0.05, "អនុញ្ញាត (អ្នកផ្គត់ផ្គង់ប្រកាសខ្វះ)", "បានប្រកាស (អនុញ្ញាត)"), IF(AND(T4214=FALSE, U4214=FALSE, V4214=FALSE), "ព្យួរទុក (មិនមានទិន្នន័យ)", "ប្រកាសខុស (ព្យួរទុក)"))</f>
        <v/>
      </c>
      <c r="L4214" s="418" t="inlineStr"/>
      <c r="M4214" s="418" t="inlineStr"/>
      <c r="N4214" s="455" t="n"/>
      <c r="O4214" s="455">
        <f>IF(W4214&lt;0,AI4214,I4214)</f>
        <v/>
      </c>
      <c r="P4214" s="455">
        <f>I4214-O4214</f>
        <v/>
      </c>
      <c r="Q4214" s="418" t="n"/>
      <c r="R4214" s="418" t="inlineStr">
        <is>
          <t>213792</t>
        </is>
      </c>
      <c r="S4214" s="418" t="inlineStr"/>
      <c r="T4214" s="418">
        <f>R4214=S4214</f>
        <v/>
      </c>
      <c r="U4214" s="418">
        <f>AND(MONTH(F4214)=MONTH(Y4214), YEAR(F4214)=YEAR(Y4214))</f>
        <v/>
      </c>
      <c r="V4214" s="418">
        <f>AND(AC4214&lt;&gt;"", 'Company information'!D$4&lt;&gt;"", RIGHT(SUBSTITUTE(AC4214,"-",""),9)=RIGHT(SUBSTITUTE('Company information'!D$4,"-",""),9))</f>
        <v/>
      </c>
      <c r="W4214" s="418">
        <f>AI4214-I4214</f>
        <v/>
      </c>
      <c r="X4214" s="455" t="n"/>
      <c r="Y4214" s="417" t="n"/>
      <c r="Z4214" s="418" t="n"/>
      <c r="AA4214" s="418" t="n"/>
      <c r="AB4214" s="418" t="n"/>
      <c r="AC4214" s="418" t="n"/>
      <c r="AD4214" s="418" t="n"/>
      <c r="AE4214" s="455" t="n"/>
      <c r="AF4214" s="455" t="n"/>
      <c r="AG4214" s="455" t="n"/>
      <c r="AH4214" s="455" t="n"/>
      <c r="AI4214" s="455" t="n"/>
      <c r="AJ4214" s="455" t="n"/>
      <c r="AK4214" s="455" t="n"/>
      <c r="AL4214" s="455" t="n"/>
      <c r="AM4214" s="455" t="n"/>
      <c r="AN4214" s="455" t="n"/>
      <c r="AO4214" s="455" t="n"/>
      <c r="AP4214" s="455" t="n"/>
      <c r="AQ4214" s="455" t="n"/>
      <c r="AR4214" s="418" t="n"/>
      <c r="AS4214" s="418" t="n"/>
      <c r="AT4214" s="418" t="n"/>
    </row>
    <row r="4215">
      <c r="A4215" s="417" t="n">
        <v>4206</v>
      </c>
      <c r="B4215" s="418" t="inlineStr">
        <is>
          <t>Lift off</t>
        </is>
      </c>
      <c r="C4215" s="418" t="inlineStr">
        <is>
          <t>កំពង់ផែស្វយ័តក្រុងព្រះសីហនុ</t>
        </is>
      </c>
      <c r="D4215" s="418" t="inlineStr">
        <is>
          <t>L001-100044638</t>
        </is>
      </c>
      <c r="E4215" s="418" t="inlineStr">
        <is>
          <t>213796</t>
        </is>
      </c>
      <c r="F4215" s="419" t="n">
        <v>44555</v>
      </c>
      <c r="G4215" s="420" t="n">
        <v>20772</v>
      </c>
      <c r="H4215" s="418" t="n"/>
      <c r="I4215" s="455" t="n">
        <v>20772</v>
      </c>
      <c r="J4215" s="418">
        <f>IF(L4215&lt;&gt;"",L4215,K4215)</f>
        <v/>
      </c>
      <c r="K4215" s="418">
        <f>IF(AND(T4215=TRUE, U4215=TRUE, V4215=TRUE), IF(W4215&lt;-0.05, "អនុញ្ញាត (អ្នកផ្គត់ផ្គង់ប្រកាសខ្វះ)", "បានប្រកាស (អនុញ្ញាត)"), IF(AND(T4215=FALSE, U4215=FALSE, V4215=FALSE), "ព្យួរទុក (មិនមានទិន្នន័យ)", "ប្រកាសខុស (ព្យួរទុក)"))</f>
        <v/>
      </c>
      <c r="L4215" s="418" t="inlineStr"/>
      <c r="M4215" s="418" t="inlineStr"/>
      <c r="N4215" s="455" t="n"/>
      <c r="O4215" s="455">
        <f>IF(W4215&lt;0,AI4215,I4215)</f>
        <v/>
      </c>
      <c r="P4215" s="455">
        <f>I4215-O4215</f>
        <v/>
      </c>
      <c r="Q4215" s="418" t="n"/>
      <c r="R4215" s="418" t="inlineStr">
        <is>
          <t>213796</t>
        </is>
      </c>
      <c r="S4215" s="418" t="inlineStr"/>
      <c r="T4215" s="418">
        <f>R4215=S4215</f>
        <v/>
      </c>
      <c r="U4215" s="418">
        <f>AND(MONTH(F4215)=MONTH(Y4215), YEAR(F4215)=YEAR(Y4215))</f>
        <v/>
      </c>
      <c r="V4215" s="418">
        <f>AND(AC4215&lt;&gt;"", 'Company information'!D$4&lt;&gt;"", RIGHT(SUBSTITUTE(AC4215,"-",""),9)=RIGHT(SUBSTITUTE('Company information'!D$4,"-",""),9))</f>
        <v/>
      </c>
      <c r="W4215" s="418">
        <f>AI4215-I4215</f>
        <v/>
      </c>
      <c r="X4215" s="455" t="n"/>
      <c r="Y4215" s="417" t="n"/>
      <c r="Z4215" s="418" t="n"/>
      <c r="AA4215" s="418" t="n"/>
      <c r="AB4215" s="418" t="n"/>
      <c r="AC4215" s="418" t="n"/>
      <c r="AD4215" s="418" t="n"/>
      <c r="AE4215" s="455" t="n"/>
      <c r="AF4215" s="455" t="n"/>
      <c r="AG4215" s="455" t="n"/>
      <c r="AH4215" s="455" t="n"/>
      <c r="AI4215" s="455" t="n"/>
      <c r="AJ4215" s="455" t="n"/>
      <c r="AK4215" s="455" t="n"/>
      <c r="AL4215" s="455" t="n"/>
      <c r="AM4215" s="455" t="n"/>
      <c r="AN4215" s="455" t="n"/>
      <c r="AO4215" s="455" t="n"/>
      <c r="AP4215" s="455" t="n"/>
      <c r="AQ4215" s="455" t="n"/>
      <c r="AR4215" s="418" t="n"/>
      <c r="AS4215" s="418" t="n"/>
      <c r="AT4215" s="418" t="n"/>
    </row>
    <row r="4216">
      <c r="A4216" s="417" t="n">
        <v>4207</v>
      </c>
      <c r="B4216" s="418" t="inlineStr">
        <is>
          <t>Lift off</t>
        </is>
      </c>
      <c r="C4216" s="418" t="inlineStr">
        <is>
          <t>កំពង់ផែស្វយ័តក្រុងព្រះសីហនុ</t>
        </is>
      </c>
      <c r="D4216" s="418" t="inlineStr">
        <is>
          <t>L001-100044638</t>
        </is>
      </c>
      <c r="E4216" s="418" t="inlineStr">
        <is>
          <t>213798</t>
        </is>
      </c>
      <c r="F4216" s="419" t="n">
        <v>44555</v>
      </c>
      <c r="G4216" s="420" t="n">
        <v>20772</v>
      </c>
      <c r="H4216" s="418" t="n"/>
      <c r="I4216" s="455" t="n">
        <v>20772</v>
      </c>
      <c r="J4216" s="418">
        <f>IF(L4216&lt;&gt;"",L4216,K4216)</f>
        <v/>
      </c>
      <c r="K4216" s="418">
        <f>IF(AND(T4216=TRUE, U4216=TRUE, V4216=TRUE), IF(W4216&lt;-0.05, "អនុញ្ញាត (អ្នកផ្គត់ផ្គង់ប្រកាសខ្វះ)", "បានប្រកាស (អនុញ្ញាត)"), IF(AND(T4216=FALSE, U4216=FALSE, V4216=FALSE), "ព្យួរទុក (មិនមានទិន្នន័យ)", "ប្រកាសខុស (ព្យួរទុក)"))</f>
        <v/>
      </c>
      <c r="L4216" s="418" t="inlineStr"/>
      <c r="M4216" s="418" t="inlineStr"/>
      <c r="N4216" s="455" t="n"/>
      <c r="O4216" s="455">
        <f>IF(W4216&lt;0,AI4216,I4216)</f>
        <v/>
      </c>
      <c r="P4216" s="455">
        <f>I4216-O4216</f>
        <v/>
      </c>
      <c r="Q4216" s="418" t="n"/>
      <c r="R4216" s="418" t="inlineStr">
        <is>
          <t>213798</t>
        </is>
      </c>
      <c r="S4216" s="418" t="inlineStr"/>
      <c r="T4216" s="418">
        <f>R4216=S4216</f>
        <v/>
      </c>
      <c r="U4216" s="418">
        <f>AND(MONTH(F4216)=MONTH(Y4216), YEAR(F4216)=YEAR(Y4216))</f>
        <v/>
      </c>
      <c r="V4216" s="418">
        <f>AND(AC4216&lt;&gt;"", 'Company information'!D$4&lt;&gt;"", RIGHT(SUBSTITUTE(AC4216,"-",""),9)=RIGHT(SUBSTITUTE('Company information'!D$4,"-",""),9))</f>
        <v/>
      </c>
      <c r="W4216" s="418">
        <f>AI4216-I4216</f>
        <v/>
      </c>
      <c r="X4216" s="455" t="n"/>
      <c r="Y4216" s="417" t="n"/>
      <c r="Z4216" s="418" t="n"/>
      <c r="AA4216" s="418" t="n"/>
      <c r="AB4216" s="418" t="n"/>
      <c r="AC4216" s="418" t="n"/>
      <c r="AD4216" s="418" t="n"/>
      <c r="AE4216" s="455" t="n"/>
      <c r="AF4216" s="455" t="n"/>
      <c r="AG4216" s="455" t="n"/>
      <c r="AH4216" s="455" t="n"/>
      <c r="AI4216" s="455" t="n"/>
      <c r="AJ4216" s="455" t="n"/>
      <c r="AK4216" s="455" t="n"/>
      <c r="AL4216" s="455" t="n"/>
      <c r="AM4216" s="455" t="n"/>
      <c r="AN4216" s="455" t="n"/>
      <c r="AO4216" s="455" t="n"/>
      <c r="AP4216" s="455" t="n"/>
      <c r="AQ4216" s="455" t="n"/>
      <c r="AR4216" s="418" t="n"/>
      <c r="AS4216" s="418" t="n"/>
      <c r="AT4216" s="418" t="n"/>
    </row>
    <row r="4217">
      <c r="A4217" s="417" t="n">
        <v>4208</v>
      </c>
      <c r="B4217" s="418" t="inlineStr">
        <is>
          <t>Lift off</t>
        </is>
      </c>
      <c r="C4217" s="418" t="inlineStr">
        <is>
          <t>កំពង់ផែស្វយ័តក្រុងព្រះសីហនុ</t>
        </is>
      </c>
      <c r="D4217" s="418" t="inlineStr">
        <is>
          <t>L001-100044638</t>
        </is>
      </c>
      <c r="E4217" s="418" t="inlineStr">
        <is>
          <t>213800</t>
        </is>
      </c>
      <c r="F4217" s="419" t="n">
        <v>44555</v>
      </c>
      <c r="G4217" s="420" t="n">
        <v>20772</v>
      </c>
      <c r="H4217" s="418" t="n"/>
      <c r="I4217" s="455" t="n">
        <v>20772</v>
      </c>
      <c r="J4217" s="418">
        <f>IF(L4217&lt;&gt;"",L4217,K4217)</f>
        <v/>
      </c>
      <c r="K4217" s="418">
        <f>IF(AND(T4217=TRUE, U4217=TRUE, V4217=TRUE), IF(W4217&lt;-0.05, "អនុញ្ញាត (អ្នកផ្គត់ផ្គង់ប្រកាសខ្វះ)", "បានប្រកាស (អនុញ្ញាត)"), IF(AND(T4217=FALSE, U4217=FALSE, V4217=FALSE), "ព្យួរទុក (មិនមានទិន្នន័យ)", "ប្រកាសខុស (ព្យួរទុក)"))</f>
        <v/>
      </c>
      <c r="L4217" s="418" t="inlineStr"/>
      <c r="M4217" s="418" t="inlineStr"/>
      <c r="N4217" s="455" t="n"/>
      <c r="O4217" s="455">
        <f>IF(W4217&lt;0,AI4217,I4217)</f>
        <v/>
      </c>
      <c r="P4217" s="455">
        <f>I4217-O4217</f>
        <v/>
      </c>
      <c r="Q4217" s="418" t="n"/>
      <c r="R4217" s="418" t="inlineStr">
        <is>
          <t>213800</t>
        </is>
      </c>
      <c r="S4217" s="418" t="inlineStr"/>
      <c r="T4217" s="418">
        <f>R4217=S4217</f>
        <v/>
      </c>
      <c r="U4217" s="418">
        <f>AND(MONTH(F4217)=MONTH(Y4217), YEAR(F4217)=YEAR(Y4217))</f>
        <v/>
      </c>
      <c r="V4217" s="418">
        <f>AND(AC4217&lt;&gt;"", 'Company information'!D$4&lt;&gt;"", RIGHT(SUBSTITUTE(AC4217,"-",""),9)=RIGHT(SUBSTITUTE('Company information'!D$4,"-",""),9))</f>
        <v/>
      </c>
      <c r="W4217" s="418">
        <f>AI4217-I4217</f>
        <v/>
      </c>
      <c r="X4217" s="455" t="n"/>
      <c r="Y4217" s="417" t="n"/>
      <c r="Z4217" s="418" t="n"/>
      <c r="AA4217" s="418" t="n"/>
      <c r="AB4217" s="418" t="n"/>
      <c r="AC4217" s="418" t="n"/>
      <c r="AD4217" s="418" t="n"/>
      <c r="AE4217" s="455" t="n"/>
      <c r="AF4217" s="455" t="n"/>
      <c r="AG4217" s="455" t="n"/>
      <c r="AH4217" s="455" t="n"/>
      <c r="AI4217" s="455" t="n"/>
      <c r="AJ4217" s="455" t="n"/>
      <c r="AK4217" s="455" t="n"/>
      <c r="AL4217" s="455" t="n"/>
      <c r="AM4217" s="455" t="n"/>
      <c r="AN4217" s="455" t="n"/>
      <c r="AO4217" s="455" t="n"/>
      <c r="AP4217" s="455" t="n"/>
      <c r="AQ4217" s="455" t="n"/>
      <c r="AR4217" s="418" t="n"/>
      <c r="AS4217" s="418" t="n"/>
      <c r="AT4217" s="418" t="n"/>
    </row>
    <row r="4218">
      <c r="A4218" s="417" t="n">
        <v>4209</v>
      </c>
      <c r="B4218" s="418" t="inlineStr">
        <is>
          <t>Lift off</t>
        </is>
      </c>
      <c r="C4218" s="418" t="inlineStr">
        <is>
          <t>កំពង់ផែស្វយ័តក្រុងព្រះសីហនុ</t>
        </is>
      </c>
      <c r="D4218" s="418" t="inlineStr">
        <is>
          <t>L001-100044638</t>
        </is>
      </c>
      <c r="E4218" s="418" t="inlineStr">
        <is>
          <t>213802</t>
        </is>
      </c>
      <c r="F4218" s="419" t="n">
        <v>44555</v>
      </c>
      <c r="G4218" s="420" t="n">
        <v>20772</v>
      </c>
      <c r="H4218" s="418" t="n"/>
      <c r="I4218" s="455" t="n">
        <v>20772</v>
      </c>
      <c r="J4218" s="418">
        <f>IF(L4218&lt;&gt;"",L4218,K4218)</f>
        <v/>
      </c>
      <c r="K4218" s="418">
        <f>IF(AND(T4218=TRUE, U4218=TRUE, V4218=TRUE), IF(W4218&lt;-0.05, "អនុញ្ញាត (អ្នកផ្គត់ផ្គង់ប្រកាសខ្វះ)", "បានប្រកាស (អនុញ្ញាត)"), IF(AND(T4218=FALSE, U4218=FALSE, V4218=FALSE), "ព្យួរទុក (មិនមានទិន្នន័យ)", "ប្រកាសខុស (ព្យួរទុក)"))</f>
        <v/>
      </c>
      <c r="L4218" s="418" t="inlineStr"/>
      <c r="M4218" s="418" t="inlineStr"/>
      <c r="N4218" s="455" t="n"/>
      <c r="O4218" s="455">
        <f>IF(W4218&lt;0,AI4218,I4218)</f>
        <v/>
      </c>
      <c r="P4218" s="455">
        <f>I4218-O4218</f>
        <v/>
      </c>
      <c r="Q4218" s="418" t="n"/>
      <c r="R4218" s="418" t="inlineStr">
        <is>
          <t>213802</t>
        </is>
      </c>
      <c r="S4218" s="418" t="inlineStr"/>
      <c r="T4218" s="418">
        <f>R4218=S4218</f>
        <v/>
      </c>
      <c r="U4218" s="418">
        <f>AND(MONTH(F4218)=MONTH(Y4218), YEAR(F4218)=YEAR(Y4218))</f>
        <v/>
      </c>
      <c r="V4218" s="418">
        <f>AND(AC4218&lt;&gt;"", 'Company information'!D$4&lt;&gt;"", RIGHT(SUBSTITUTE(AC4218,"-",""),9)=RIGHT(SUBSTITUTE('Company information'!D$4,"-",""),9))</f>
        <v/>
      </c>
      <c r="W4218" s="418">
        <f>AI4218-I4218</f>
        <v/>
      </c>
      <c r="X4218" s="455" t="n"/>
      <c r="Y4218" s="417" t="n"/>
      <c r="Z4218" s="418" t="n"/>
      <c r="AA4218" s="418" t="n"/>
      <c r="AB4218" s="418" t="n"/>
      <c r="AC4218" s="418" t="n"/>
      <c r="AD4218" s="418" t="n"/>
      <c r="AE4218" s="455" t="n"/>
      <c r="AF4218" s="455" t="n"/>
      <c r="AG4218" s="455" t="n"/>
      <c r="AH4218" s="455" t="n"/>
      <c r="AI4218" s="455" t="n"/>
      <c r="AJ4218" s="455" t="n"/>
      <c r="AK4218" s="455" t="n"/>
      <c r="AL4218" s="455" t="n"/>
      <c r="AM4218" s="455" t="n"/>
      <c r="AN4218" s="455" t="n"/>
      <c r="AO4218" s="455" t="n"/>
      <c r="AP4218" s="455" t="n"/>
      <c r="AQ4218" s="455" t="n"/>
      <c r="AR4218" s="418" t="n"/>
      <c r="AS4218" s="418" t="n"/>
      <c r="AT4218" s="418" t="n"/>
    </row>
    <row r="4219">
      <c r="A4219" s="417" t="n">
        <v>4210</v>
      </c>
      <c r="B4219" s="418" t="inlineStr">
        <is>
          <t>Lift off</t>
        </is>
      </c>
      <c r="C4219" s="418" t="inlineStr">
        <is>
          <t>កំពង់ផែស្វយ័តក្រុងព្រះសីហនុ</t>
        </is>
      </c>
      <c r="D4219" s="418" t="inlineStr">
        <is>
          <t>L001-100044638</t>
        </is>
      </c>
      <c r="E4219" s="418" t="inlineStr">
        <is>
          <t>213803</t>
        </is>
      </c>
      <c r="F4219" s="419" t="n">
        <v>44555</v>
      </c>
      <c r="G4219" s="420" t="n">
        <v>20772</v>
      </c>
      <c r="H4219" s="418" t="n"/>
      <c r="I4219" s="455" t="n">
        <v>20772</v>
      </c>
      <c r="J4219" s="418">
        <f>IF(L4219&lt;&gt;"",L4219,K4219)</f>
        <v/>
      </c>
      <c r="K4219" s="418">
        <f>IF(AND(T4219=TRUE, U4219=TRUE, V4219=TRUE), IF(W4219&lt;-0.05, "អនុញ្ញាត (អ្នកផ្គត់ផ្គង់ប្រកាសខ្វះ)", "បានប្រកាស (អនុញ្ញាត)"), IF(AND(T4219=FALSE, U4219=FALSE, V4219=FALSE), "ព្យួរទុក (មិនមានទិន្នន័យ)", "ប្រកាសខុស (ព្យួរទុក)"))</f>
        <v/>
      </c>
      <c r="L4219" s="418" t="inlineStr"/>
      <c r="M4219" s="418" t="inlineStr"/>
      <c r="N4219" s="455" t="n"/>
      <c r="O4219" s="455">
        <f>IF(W4219&lt;0,AI4219,I4219)</f>
        <v/>
      </c>
      <c r="P4219" s="455">
        <f>I4219-O4219</f>
        <v/>
      </c>
      <c r="Q4219" s="418" t="n"/>
      <c r="R4219" s="418" t="inlineStr">
        <is>
          <t>213803</t>
        </is>
      </c>
      <c r="S4219" s="418" t="inlineStr"/>
      <c r="T4219" s="418">
        <f>R4219=S4219</f>
        <v/>
      </c>
      <c r="U4219" s="418">
        <f>AND(MONTH(F4219)=MONTH(Y4219), YEAR(F4219)=YEAR(Y4219))</f>
        <v/>
      </c>
      <c r="V4219" s="418">
        <f>AND(AC4219&lt;&gt;"", 'Company information'!D$4&lt;&gt;"", RIGHT(SUBSTITUTE(AC4219,"-",""),9)=RIGHT(SUBSTITUTE('Company information'!D$4,"-",""),9))</f>
        <v/>
      </c>
      <c r="W4219" s="418">
        <f>AI4219-I4219</f>
        <v/>
      </c>
      <c r="X4219" s="455" t="n"/>
      <c r="Y4219" s="417" t="n"/>
      <c r="Z4219" s="418" t="n"/>
      <c r="AA4219" s="418" t="n"/>
      <c r="AB4219" s="418" t="n"/>
      <c r="AC4219" s="418" t="n"/>
      <c r="AD4219" s="418" t="n"/>
      <c r="AE4219" s="455" t="n"/>
      <c r="AF4219" s="455" t="n"/>
      <c r="AG4219" s="455" t="n"/>
      <c r="AH4219" s="455" t="n"/>
      <c r="AI4219" s="455" t="n"/>
      <c r="AJ4219" s="455" t="n"/>
      <c r="AK4219" s="455" t="n"/>
      <c r="AL4219" s="455" t="n"/>
      <c r="AM4219" s="455" t="n"/>
      <c r="AN4219" s="455" t="n"/>
      <c r="AO4219" s="455" t="n"/>
      <c r="AP4219" s="455" t="n"/>
      <c r="AQ4219" s="455" t="n"/>
      <c r="AR4219" s="418" t="n"/>
      <c r="AS4219" s="418" t="n"/>
      <c r="AT4219" s="418" t="n"/>
    </row>
    <row r="4220">
      <c r="A4220" s="417" t="n">
        <v>4211</v>
      </c>
      <c r="B4220" s="418" t="inlineStr">
        <is>
          <t>Lift off</t>
        </is>
      </c>
      <c r="C4220" s="418" t="inlineStr">
        <is>
          <t>កំពង់ផែស្វយ័តក្រុងព្រះសីហនុ</t>
        </is>
      </c>
      <c r="D4220" s="418" t="inlineStr">
        <is>
          <t>L001-100044638</t>
        </is>
      </c>
      <c r="E4220" s="418" t="inlineStr">
        <is>
          <t>213804</t>
        </is>
      </c>
      <c r="F4220" s="419" t="n">
        <v>44555</v>
      </c>
      <c r="G4220" s="420" t="n">
        <v>20772</v>
      </c>
      <c r="H4220" s="418" t="n"/>
      <c r="I4220" s="455" t="n">
        <v>20772</v>
      </c>
      <c r="J4220" s="418">
        <f>IF(L4220&lt;&gt;"",L4220,K4220)</f>
        <v/>
      </c>
      <c r="K4220" s="418">
        <f>IF(AND(T4220=TRUE, U4220=TRUE, V4220=TRUE), IF(W4220&lt;-0.05, "អនុញ្ញាត (អ្នកផ្គត់ផ្គង់ប្រកាសខ្វះ)", "បានប្រកាស (អនុញ្ញាត)"), IF(AND(T4220=FALSE, U4220=FALSE, V4220=FALSE), "ព្យួរទុក (មិនមានទិន្នន័យ)", "ប្រកាសខុស (ព្យួរទុក)"))</f>
        <v/>
      </c>
      <c r="L4220" s="418" t="inlineStr"/>
      <c r="M4220" s="418" t="inlineStr"/>
      <c r="N4220" s="455" t="n"/>
      <c r="O4220" s="455">
        <f>IF(W4220&lt;0,AI4220,I4220)</f>
        <v/>
      </c>
      <c r="P4220" s="455">
        <f>I4220-O4220</f>
        <v/>
      </c>
      <c r="Q4220" s="418" t="n"/>
      <c r="R4220" s="418" t="inlineStr">
        <is>
          <t>213804</t>
        </is>
      </c>
      <c r="S4220" s="418" t="inlineStr"/>
      <c r="T4220" s="418">
        <f>R4220=S4220</f>
        <v/>
      </c>
      <c r="U4220" s="418">
        <f>AND(MONTH(F4220)=MONTH(Y4220), YEAR(F4220)=YEAR(Y4220))</f>
        <v/>
      </c>
      <c r="V4220" s="418">
        <f>AND(AC4220&lt;&gt;"", 'Company information'!D$4&lt;&gt;"", RIGHT(SUBSTITUTE(AC4220,"-",""),9)=RIGHT(SUBSTITUTE('Company information'!D$4,"-",""),9))</f>
        <v/>
      </c>
      <c r="W4220" s="418">
        <f>AI4220-I4220</f>
        <v/>
      </c>
      <c r="X4220" s="455" t="n"/>
      <c r="Y4220" s="417" t="n"/>
      <c r="Z4220" s="418" t="n"/>
      <c r="AA4220" s="418" t="n"/>
      <c r="AB4220" s="418" t="n"/>
      <c r="AC4220" s="418" t="n"/>
      <c r="AD4220" s="418" t="n"/>
      <c r="AE4220" s="455" t="n"/>
      <c r="AF4220" s="455" t="n"/>
      <c r="AG4220" s="455" t="n"/>
      <c r="AH4220" s="455" t="n"/>
      <c r="AI4220" s="455" t="n"/>
      <c r="AJ4220" s="455" t="n"/>
      <c r="AK4220" s="455" t="n"/>
      <c r="AL4220" s="455" t="n"/>
      <c r="AM4220" s="455" t="n"/>
      <c r="AN4220" s="455" t="n"/>
      <c r="AO4220" s="455" t="n"/>
      <c r="AP4220" s="455" t="n"/>
      <c r="AQ4220" s="455" t="n"/>
      <c r="AR4220" s="418" t="n"/>
      <c r="AS4220" s="418" t="n"/>
      <c r="AT4220" s="418" t="n"/>
    </row>
    <row r="4221">
      <c r="A4221" s="417" t="n">
        <v>4212</v>
      </c>
      <c r="B4221" s="418" t="inlineStr">
        <is>
          <t>Customs clearence and Trucking fee</t>
        </is>
      </c>
      <c r="C4221" s="418" t="inlineStr">
        <is>
          <t>56ប៊ី-លីង សឹបផ្លាយ ឆេន មេនេចម៉ិន ឯ.ក</t>
        </is>
      </c>
      <c r="D4221" s="418" t="inlineStr">
        <is>
          <t>K004-902004795</t>
        </is>
      </c>
      <c r="E4221" s="418" t="inlineStr">
        <is>
          <t>IN202112-0795</t>
        </is>
      </c>
      <c r="F4221" s="419" t="n">
        <v>44560</v>
      </c>
      <c r="G4221" s="420" t="n">
        <v>1752996</v>
      </c>
      <c r="H4221" s="418" t="n"/>
      <c r="I4221" s="455" t="n">
        <v>1752996</v>
      </c>
      <c r="J4221" s="418">
        <f>IF(L4221&lt;&gt;"",L4221,K4221)</f>
        <v/>
      </c>
      <c r="K4221" s="418">
        <f>IF(AND(T4221=TRUE, U4221=TRUE, V4221=TRUE), IF(W4221&lt;-0.05, "អនុញ្ញាត (អ្នកផ្គត់ផ្គង់ប្រកាសខ្វះ)", "បានប្រកាស (អនុញ្ញាត)"), IF(AND(T4221=FALSE, U4221=FALSE, V4221=FALSE), "ព្យួរទុក (មិនមានទិន្នន័យ)", "ប្រកាសខុស (ព្យួរទុក)"))</f>
        <v/>
      </c>
      <c r="L4221" s="418" t="inlineStr"/>
      <c r="M4221" s="418" t="inlineStr"/>
      <c r="N4221" s="455" t="n"/>
      <c r="O4221" s="455">
        <f>IF(W4221&lt;0,AI4221,I4221)</f>
        <v/>
      </c>
      <c r="P4221" s="455">
        <f>I4221-O4221</f>
        <v/>
      </c>
      <c r="Q4221" s="418" t="n"/>
      <c r="R4221" s="418" t="inlineStr">
        <is>
          <t>IN202112-0795</t>
        </is>
      </c>
      <c r="S4221" s="418" t="inlineStr"/>
      <c r="T4221" s="418">
        <f>R4221=S4221</f>
        <v/>
      </c>
      <c r="U4221" s="418">
        <f>AND(MONTH(F4221)=MONTH(Y4221), YEAR(F4221)=YEAR(Y4221))</f>
        <v/>
      </c>
      <c r="V4221" s="418">
        <f>AND(AC4221&lt;&gt;"", 'Company information'!D$4&lt;&gt;"", RIGHT(SUBSTITUTE(AC4221,"-",""),9)=RIGHT(SUBSTITUTE('Company information'!D$4,"-",""),9))</f>
        <v/>
      </c>
      <c r="W4221" s="418">
        <f>AI4221-I4221</f>
        <v/>
      </c>
      <c r="X4221" s="455" t="n"/>
      <c r="Y4221" s="417" t="n"/>
      <c r="Z4221" s="418" t="n"/>
      <c r="AA4221" s="418" t="n"/>
      <c r="AB4221" s="418" t="n"/>
      <c r="AC4221" s="418" t="n"/>
      <c r="AD4221" s="418" t="n"/>
      <c r="AE4221" s="455" t="n"/>
      <c r="AF4221" s="455" t="n"/>
      <c r="AG4221" s="455" t="n"/>
      <c r="AH4221" s="455" t="n"/>
      <c r="AI4221" s="455" t="n"/>
      <c r="AJ4221" s="455" t="n"/>
      <c r="AK4221" s="455" t="n"/>
      <c r="AL4221" s="455" t="n"/>
      <c r="AM4221" s="455" t="n"/>
      <c r="AN4221" s="455" t="n"/>
      <c r="AO4221" s="455" t="n"/>
      <c r="AP4221" s="455" t="n"/>
      <c r="AQ4221" s="455" t="n"/>
      <c r="AR4221" s="418" t="n"/>
      <c r="AS4221" s="418" t="n"/>
      <c r="AT4221" s="418" t="n"/>
    </row>
    <row r="4222">
      <c r="A4222" s="417" t="n">
        <v>4213</v>
      </c>
      <c r="B4222" s="418" t="inlineStr">
        <is>
          <t>Lift off</t>
        </is>
      </c>
      <c r="C4222" s="418" t="inlineStr">
        <is>
          <t>កំពង់ផែស្វយ័តក្រុងព្រះសីហនុ</t>
        </is>
      </c>
      <c r="D4222" s="418" t="inlineStr">
        <is>
          <t>L001-100044638</t>
        </is>
      </c>
      <c r="E4222" s="418" t="inlineStr">
        <is>
          <t>213808</t>
        </is>
      </c>
      <c r="F4222" s="419" t="n">
        <v>44555</v>
      </c>
      <c r="G4222" s="420" t="n">
        <v>20772</v>
      </c>
      <c r="H4222" s="418" t="n"/>
      <c r="I4222" s="455" t="n">
        <v>20772</v>
      </c>
      <c r="J4222" s="418">
        <f>IF(L4222&lt;&gt;"",L4222,K4222)</f>
        <v/>
      </c>
      <c r="K4222" s="418">
        <f>IF(AND(T4222=TRUE, U4222=TRUE, V4222=TRUE), IF(W4222&lt;-0.05, "អនុញ្ញាត (អ្នកផ្គត់ផ្គង់ប្រកាសខ្វះ)", "បានប្រកាស (អនុញ្ញាត)"), IF(AND(T4222=FALSE, U4222=FALSE, V4222=FALSE), "ព្យួរទុក (មិនមានទិន្នន័យ)", "ប្រកាសខុស (ព្យួរទុក)"))</f>
        <v/>
      </c>
      <c r="L4222" s="418" t="inlineStr"/>
      <c r="M4222" s="418" t="inlineStr"/>
      <c r="N4222" s="455" t="n"/>
      <c r="O4222" s="455">
        <f>IF(W4222&lt;0,AI4222,I4222)</f>
        <v/>
      </c>
      <c r="P4222" s="455">
        <f>I4222-O4222</f>
        <v/>
      </c>
      <c r="Q4222" s="418" t="n"/>
      <c r="R4222" s="418" t="inlineStr">
        <is>
          <t>213808</t>
        </is>
      </c>
      <c r="S4222" s="418" t="inlineStr"/>
      <c r="T4222" s="418">
        <f>R4222=S4222</f>
        <v/>
      </c>
      <c r="U4222" s="418">
        <f>AND(MONTH(F4222)=MONTH(Y4222), YEAR(F4222)=YEAR(Y4222))</f>
        <v/>
      </c>
      <c r="V4222" s="418">
        <f>AND(AC4222&lt;&gt;"", 'Company information'!D$4&lt;&gt;"", RIGHT(SUBSTITUTE(AC4222,"-",""),9)=RIGHT(SUBSTITUTE('Company information'!D$4,"-",""),9))</f>
        <v/>
      </c>
      <c r="W4222" s="418">
        <f>AI4222-I4222</f>
        <v/>
      </c>
      <c r="X4222" s="455" t="n"/>
      <c r="Y4222" s="417" t="n"/>
      <c r="Z4222" s="418" t="n"/>
      <c r="AA4222" s="418" t="n"/>
      <c r="AB4222" s="418" t="n"/>
      <c r="AC4222" s="418" t="n"/>
      <c r="AD4222" s="418" t="n"/>
      <c r="AE4222" s="455" t="n"/>
      <c r="AF4222" s="455" t="n"/>
      <c r="AG4222" s="455" t="n"/>
      <c r="AH4222" s="455" t="n"/>
      <c r="AI4222" s="455" t="n"/>
      <c r="AJ4222" s="455" t="n"/>
      <c r="AK4222" s="455" t="n"/>
      <c r="AL4222" s="455" t="n"/>
      <c r="AM4222" s="455" t="n"/>
      <c r="AN4222" s="455" t="n"/>
      <c r="AO4222" s="455" t="n"/>
      <c r="AP4222" s="455" t="n"/>
      <c r="AQ4222" s="455" t="n"/>
      <c r="AR4222" s="418" t="n"/>
      <c r="AS4222" s="418" t="n"/>
      <c r="AT4222" s="418" t="n"/>
    </row>
    <row r="4223">
      <c r="A4223" s="417" t="n">
        <v>4214</v>
      </c>
      <c r="B4223" s="418" t="inlineStr">
        <is>
          <t>Lift off</t>
        </is>
      </c>
      <c r="C4223" s="418" t="inlineStr">
        <is>
          <t>កំពង់ផែស្វយ័តក្រុងព្រះសីហនុ</t>
        </is>
      </c>
      <c r="D4223" s="418" t="inlineStr">
        <is>
          <t>L001-100044638</t>
        </is>
      </c>
      <c r="E4223" s="418" t="inlineStr">
        <is>
          <t>213811</t>
        </is>
      </c>
      <c r="F4223" s="419" t="n">
        <v>44555</v>
      </c>
      <c r="G4223" s="420" t="n">
        <v>15477</v>
      </c>
      <c r="H4223" s="418" t="n"/>
      <c r="I4223" s="455" t="n">
        <v>15477</v>
      </c>
      <c r="J4223" s="418">
        <f>IF(L4223&lt;&gt;"",L4223,K4223)</f>
        <v/>
      </c>
      <c r="K4223" s="418">
        <f>IF(AND(T4223=TRUE, U4223=TRUE, V4223=TRUE), IF(W4223&lt;-0.05, "អនុញ្ញាត (អ្នកផ្គត់ផ្គង់ប្រកាសខ្វះ)", "បានប្រកាស (អនុញ្ញាត)"), IF(AND(T4223=FALSE, U4223=FALSE, V4223=FALSE), "ព្យួរទុក (មិនមានទិន្នន័យ)", "ប្រកាសខុស (ព្យួរទុក)"))</f>
        <v/>
      </c>
      <c r="L4223" s="418" t="inlineStr"/>
      <c r="M4223" s="418" t="inlineStr"/>
      <c r="N4223" s="455" t="n"/>
      <c r="O4223" s="455">
        <f>IF(W4223&lt;0,AI4223,I4223)</f>
        <v/>
      </c>
      <c r="P4223" s="455">
        <f>I4223-O4223</f>
        <v/>
      </c>
      <c r="Q4223" s="418" t="n"/>
      <c r="R4223" s="418" t="inlineStr">
        <is>
          <t>213811</t>
        </is>
      </c>
      <c r="S4223" s="418" t="inlineStr"/>
      <c r="T4223" s="418">
        <f>R4223=S4223</f>
        <v/>
      </c>
      <c r="U4223" s="418">
        <f>AND(MONTH(F4223)=MONTH(Y4223), YEAR(F4223)=YEAR(Y4223))</f>
        <v/>
      </c>
      <c r="V4223" s="418">
        <f>AND(AC4223&lt;&gt;"", 'Company information'!D$4&lt;&gt;"", RIGHT(SUBSTITUTE(AC4223,"-",""),9)=RIGHT(SUBSTITUTE('Company information'!D$4,"-",""),9))</f>
        <v/>
      </c>
      <c r="W4223" s="418">
        <f>AI4223-I4223</f>
        <v/>
      </c>
      <c r="X4223" s="455" t="n"/>
      <c r="Y4223" s="417" t="n"/>
      <c r="Z4223" s="418" t="n"/>
      <c r="AA4223" s="418" t="n"/>
      <c r="AB4223" s="418" t="n"/>
      <c r="AC4223" s="418" t="n"/>
      <c r="AD4223" s="418" t="n"/>
      <c r="AE4223" s="455" t="n"/>
      <c r="AF4223" s="455" t="n"/>
      <c r="AG4223" s="455" t="n"/>
      <c r="AH4223" s="455" t="n"/>
      <c r="AI4223" s="455" t="n"/>
      <c r="AJ4223" s="455" t="n"/>
      <c r="AK4223" s="455" t="n"/>
      <c r="AL4223" s="455" t="n"/>
      <c r="AM4223" s="455" t="n"/>
      <c r="AN4223" s="455" t="n"/>
      <c r="AO4223" s="455" t="n"/>
      <c r="AP4223" s="455" t="n"/>
      <c r="AQ4223" s="455" t="n"/>
      <c r="AR4223" s="418" t="n"/>
      <c r="AS4223" s="418" t="n"/>
      <c r="AT4223" s="418" t="n"/>
    </row>
    <row r="4224">
      <c r="A4224" s="417" t="n">
        <v>4215</v>
      </c>
      <c r="B4224" s="418" t="inlineStr">
        <is>
          <t>Lift off</t>
        </is>
      </c>
      <c r="C4224" s="418" t="inlineStr">
        <is>
          <t>កំពង់ផែស្វយ័តក្រុងព្រះសីហនុ</t>
        </is>
      </c>
      <c r="D4224" s="418" t="inlineStr">
        <is>
          <t>L001-100044638</t>
        </is>
      </c>
      <c r="E4224" s="418" t="inlineStr">
        <is>
          <t>213810</t>
        </is>
      </c>
      <c r="F4224" s="419" t="n">
        <v>44555</v>
      </c>
      <c r="G4224" s="420" t="n">
        <v>20772</v>
      </c>
      <c r="H4224" s="418" t="n"/>
      <c r="I4224" s="455" t="n">
        <v>20772</v>
      </c>
      <c r="J4224" s="418">
        <f>IF(L4224&lt;&gt;"",L4224,K4224)</f>
        <v/>
      </c>
      <c r="K4224" s="418">
        <f>IF(AND(T4224=TRUE, U4224=TRUE, V4224=TRUE), IF(W4224&lt;-0.05, "អនុញ្ញាត (អ្នកផ្គត់ផ្គង់ប្រកាសខ្វះ)", "បានប្រកាស (អនុញ្ញាត)"), IF(AND(T4224=FALSE, U4224=FALSE, V4224=FALSE), "ព្យួរទុក (មិនមានទិន្នន័យ)", "ប្រកាសខុស (ព្យួរទុក)"))</f>
        <v/>
      </c>
      <c r="L4224" s="418" t="inlineStr"/>
      <c r="M4224" s="418" t="inlineStr"/>
      <c r="N4224" s="455" t="n"/>
      <c r="O4224" s="455">
        <f>IF(W4224&lt;0,AI4224,I4224)</f>
        <v/>
      </c>
      <c r="P4224" s="455">
        <f>I4224-O4224</f>
        <v/>
      </c>
      <c r="Q4224" s="418" t="n"/>
      <c r="R4224" s="418" t="inlineStr">
        <is>
          <t>213810</t>
        </is>
      </c>
      <c r="S4224" s="418" t="inlineStr"/>
      <c r="T4224" s="418">
        <f>R4224=S4224</f>
        <v/>
      </c>
      <c r="U4224" s="418">
        <f>AND(MONTH(F4224)=MONTH(Y4224), YEAR(F4224)=YEAR(Y4224))</f>
        <v/>
      </c>
      <c r="V4224" s="418">
        <f>AND(AC4224&lt;&gt;"", 'Company information'!D$4&lt;&gt;"", RIGHT(SUBSTITUTE(AC4224,"-",""),9)=RIGHT(SUBSTITUTE('Company information'!D$4,"-",""),9))</f>
        <v/>
      </c>
      <c r="W4224" s="418">
        <f>AI4224-I4224</f>
        <v/>
      </c>
      <c r="X4224" s="455" t="n"/>
      <c r="Y4224" s="417" t="n"/>
      <c r="Z4224" s="418" t="n"/>
      <c r="AA4224" s="418" t="n"/>
      <c r="AB4224" s="418" t="n"/>
      <c r="AC4224" s="418" t="n"/>
      <c r="AD4224" s="418" t="n"/>
      <c r="AE4224" s="455" t="n"/>
      <c r="AF4224" s="455" t="n"/>
      <c r="AG4224" s="455" t="n"/>
      <c r="AH4224" s="455" t="n"/>
      <c r="AI4224" s="455" t="n"/>
      <c r="AJ4224" s="455" t="n"/>
      <c r="AK4224" s="455" t="n"/>
      <c r="AL4224" s="455" t="n"/>
      <c r="AM4224" s="455" t="n"/>
      <c r="AN4224" s="455" t="n"/>
      <c r="AO4224" s="455" t="n"/>
      <c r="AP4224" s="455" t="n"/>
      <c r="AQ4224" s="455" t="n"/>
      <c r="AR4224" s="418" t="n"/>
      <c r="AS4224" s="418" t="n"/>
      <c r="AT4224" s="418" t="n"/>
    </row>
    <row r="4225">
      <c r="A4225" s="417" t="n">
        <v>4216</v>
      </c>
      <c r="B4225" s="418" t="inlineStr">
        <is>
          <t>Lift off</t>
        </is>
      </c>
      <c r="C4225" s="418" t="inlineStr">
        <is>
          <t>កំពង់ផែស្វយ័តក្រុងព្រះសីហនុ</t>
        </is>
      </c>
      <c r="D4225" s="418" t="inlineStr">
        <is>
          <t>L001-100044638</t>
        </is>
      </c>
      <c r="E4225" s="418" t="inlineStr">
        <is>
          <t>213809</t>
        </is>
      </c>
      <c r="F4225" s="419" t="n">
        <v>44555</v>
      </c>
      <c r="G4225" s="420" t="n">
        <v>20772</v>
      </c>
      <c r="H4225" s="418" t="n"/>
      <c r="I4225" s="455" t="n">
        <v>20772</v>
      </c>
      <c r="J4225" s="418">
        <f>IF(L4225&lt;&gt;"",L4225,K4225)</f>
        <v/>
      </c>
      <c r="K4225" s="418">
        <f>IF(AND(T4225=TRUE, U4225=TRUE, V4225=TRUE), IF(W4225&lt;-0.05, "អនុញ្ញាត (អ្នកផ្គត់ផ្គង់ប្រកាសខ្វះ)", "បានប្រកាស (អនុញ្ញាត)"), IF(AND(T4225=FALSE, U4225=FALSE, V4225=FALSE), "ព្យួរទុក (មិនមានទិន្នន័យ)", "ប្រកាសខុស (ព្យួរទុក)"))</f>
        <v/>
      </c>
      <c r="L4225" s="418" t="inlineStr"/>
      <c r="M4225" s="418" t="inlineStr"/>
      <c r="N4225" s="455" t="n"/>
      <c r="O4225" s="455">
        <f>IF(W4225&lt;0,AI4225,I4225)</f>
        <v/>
      </c>
      <c r="P4225" s="455">
        <f>I4225-O4225</f>
        <v/>
      </c>
      <c r="Q4225" s="418" t="n"/>
      <c r="R4225" s="418" t="inlineStr">
        <is>
          <t>213809</t>
        </is>
      </c>
      <c r="S4225" s="418" t="inlineStr"/>
      <c r="T4225" s="418">
        <f>R4225=S4225</f>
        <v/>
      </c>
      <c r="U4225" s="418">
        <f>AND(MONTH(F4225)=MONTH(Y4225), YEAR(F4225)=YEAR(Y4225))</f>
        <v/>
      </c>
      <c r="V4225" s="418">
        <f>AND(AC4225&lt;&gt;"", 'Company information'!D$4&lt;&gt;"", RIGHT(SUBSTITUTE(AC4225,"-",""),9)=RIGHT(SUBSTITUTE('Company information'!D$4,"-",""),9))</f>
        <v/>
      </c>
      <c r="W4225" s="418">
        <f>AI4225-I4225</f>
        <v/>
      </c>
      <c r="X4225" s="455" t="n"/>
      <c r="Y4225" s="417" t="n"/>
      <c r="Z4225" s="418" t="n"/>
      <c r="AA4225" s="418" t="n"/>
      <c r="AB4225" s="418" t="n"/>
      <c r="AC4225" s="418" t="n"/>
      <c r="AD4225" s="418" t="n"/>
      <c r="AE4225" s="455" t="n"/>
      <c r="AF4225" s="455" t="n"/>
      <c r="AG4225" s="455" t="n"/>
      <c r="AH4225" s="455" t="n"/>
      <c r="AI4225" s="455" t="n"/>
      <c r="AJ4225" s="455" t="n"/>
      <c r="AK4225" s="455" t="n"/>
      <c r="AL4225" s="455" t="n"/>
      <c r="AM4225" s="455" t="n"/>
      <c r="AN4225" s="455" t="n"/>
      <c r="AO4225" s="455" t="n"/>
      <c r="AP4225" s="455" t="n"/>
      <c r="AQ4225" s="455" t="n"/>
      <c r="AR4225" s="418" t="n"/>
      <c r="AS4225" s="418" t="n"/>
      <c r="AT4225" s="418" t="n"/>
    </row>
    <row r="4226">
      <c r="A4226" s="417" t="n">
        <v>4217</v>
      </c>
      <c r="B4226" s="418" t="inlineStr">
        <is>
          <t>Lift off</t>
        </is>
      </c>
      <c r="C4226" s="418" t="inlineStr">
        <is>
          <t>កំពង់ផែស្វយ័តក្រុងព្រះសីហនុ</t>
        </is>
      </c>
      <c r="D4226" s="418" t="inlineStr">
        <is>
          <t>L001-100044638</t>
        </is>
      </c>
      <c r="E4226" s="418" t="inlineStr">
        <is>
          <t>213806</t>
        </is>
      </c>
      <c r="F4226" s="419" t="n">
        <v>44555</v>
      </c>
      <c r="G4226" s="420" t="n">
        <v>20772</v>
      </c>
      <c r="H4226" s="418" t="n"/>
      <c r="I4226" s="455" t="n">
        <v>20772</v>
      </c>
      <c r="J4226" s="418">
        <f>IF(L4226&lt;&gt;"",L4226,K4226)</f>
        <v/>
      </c>
      <c r="K4226" s="418">
        <f>IF(AND(T4226=TRUE, U4226=TRUE, V4226=TRUE), IF(W4226&lt;-0.05, "អនុញ្ញាត (អ្នកផ្គត់ផ្គង់ប្រកាសខ្វះ)", "បានប្រកាស (អនុញ្ញាត)"), IF(AND(T4226=FALSE, U4226=FALSE, V4226=FALSE), "ព្យួរទុក (មិនមានទិន្នន័យ)", "ប្រកាសខុស (ព្យួរទុក)"))</f>
        <v/>
      </c>
      <c r="L4226" s="418" t="inlineStr"/>
      <c r="M4226" s="418" t="inlineStr"/>
      <c r="N4226" s="455" t="n"/>
      <c r="O4226" s="455">
        <f>IF(W4226&lt;0,AI4226,I4226)</f>
        <v/>
      </c>
      <c r="P4226" s="455">
        <f>I4226-O4226</f>
        <v/>
      </c>
      <c r="Q4226" s="418" t="n"/>
      <c r="R4226" s="418" t="inlineStr">
        <is>
          <t>213806</t>
        </is>
      </c>
      <c r="S4226" s="418" t="inlineStr"/>
      <c r="T4226" s="418">
        <f>R4226=S4226</f>
        <v/>
      </c>
      <c r="U4226" s="418">
        <f>AND(MONTH(F4226)=MONTH(Y4226), YEAR(F4226)=YEAR(Y4226))</f>
        <v/>
      </c>
      <c r="V4226" s="418">
        <f>AND(AC4226&lt;&gt;"", 'Company information'!D$4&lt;&gt;"", RIGHT(SUBSTITUTE(AC4226,"-",""),9)=RIGHT(SUBSTITUTE('Company information'!D$4,"-",""),9))</f>
        <v/>
      </c>
      <c r="W4226" s="418">
        <f>AI4226-I4226</f>
        <v/>
      </c>
      <c r="X4226" s="455" t="n"/>
      <c r="Y4226" s="417" t="n"/>
      <c r="Z4226" s="418" t="n"/>
      <c r="AA4226" s="418" t="n"/>
      <c r="AB4226" s="418" t="n"/>
      <c r="AC4226" s="418" t="n"/>
      <c r="AD4226" s="418" t="n"/>
      <c r="AE4226" s="455" t="n"/>
      <c r="AF4226" s="455" t="n"/>
      <c r="AG4226" s="455" t="n"/>
      <c r="AH4226" s="455" t="n"/>
      <c r="AI4226" s="455" t="n"/>
      <c r="AJ4226" s="455" t="n"/>
      <c r="AK4226" s="455" t="n"/>
      <c r="AL4226" s="455" t="n"/>
      <c r="AM4226" s="455" t="n"/>
      <c r="AN4226" s="455" t="n"/>
      <c r="AO4226" s="455" t="n"/>
      <c r="AP4226" s="455" t="n"/>
      <c r="AQ4226" s="455" t="n"/>
      <c r="AR4226" s="418" t="n"/>
      <c r="AS4226" s="418" t="n"/>
      <c r="AT4226" s="418" t="n"/>
    </row>
    <row r="4227">
      <c r="A4227" s="417" t="n">
        <v>4218</v>
      </c>
      <c r="B4227" s="418" t="inlineStr">
        <is>
          <t>Customs clearence and Trucking fee</t>
        </is>
      </c>
      <c r="C4227" s="418" t="inlineStr">
        <is>
          <t>56ប៊ី-លីង សឹបផ្លាយ ឆេន មេនេចម៉ិន ឯ.ក</t>
        </is>
      </c>
      <c r="D4227" s="418" t="inlineStr">
        <is>
          <t>K004-902004795</t>
        </is>
      </c>
      <c r="E4227" s="418" t="inlineStr">
        <is>
          <t>IN202112-0778</t>
        </is>
      </c>
      <c r="F4227" s="419" t="n">
        <v>44554</v>
      </c>
      <c r="G4227" s="420" t="n">
        <v>1264667</v>
      </c>
      <c r="H4227" s="418" t="n"/>
      <c r="I4227" s="455" t="n">
        <v>1264667</v>
      </c>
      <c r="J4227" s="418">
        <f>IF(L4227&lt;&gt;"",L4227,K4227)</f>
        <v/>
      </c>
      <c r="K4227" s="418">
        <f>IF(AND(T4227=TRUE, U4227=TRUE, V4227=TRUE), IF(W4227&lt;-0.05, "អនុញ្ញាត (អ្នកផ្គត់ផ្គង់ប្រកាសខ្វះ)", "បានប្រកាស (អនុញ្ញាត)"), IF(AND(T4227=FALSE, U4227=FALSE, V4227=FALSE), "ព្យួរទុក (មិនមានទិន្នន័យ)", "ប្រកាសខុស (ព្យួរទុក)"))</f>
        <v/>
      </c>
      <c r="L4227" s="418" t="inlineStr"/>
      <c r="M4227" s="418" t="inlineStr"/>
      <c r="N4227" s="455" t="n"/>
      <c r="O4227" s="455">
        <f>IF(W4227&lt;0,AI4227,I4227)</f>
        <v/>
      </c>
      <c r="P4227" s="455">
        <f>I4227-O4227</f>
        <v/>
      </c>
      <c r="Q4227" s="418" t="n"/>
      <c r="R4227" s="418" t="inlineStr">
        <is>
          <t>IN202112-0778</t>
        </is>
      </c>
      <c r="S4227" s="418" t="inlineStr"/>
      <c r="T4227" s="418">
        <f>R4227=S4227</f>
        <v/>
      </c>
      <c r="U4227" s="418">
        <f>AND(MONTH(F4227)=MONTH(Y4227), YEAR(F4227)=YEAR(Y4227))</f>
        <v/>
      </c>
      <c r="V4227" s="418">
        <f>AND(AC4227&lt;&gt;"", 'Company information'!D$4&lt;&gt;"", RIGHT(SUBSTITUTE(AC4227,"-",""),9)=RIGHT(SUBSTITUTE('Company information'!D$4,"-",""),9))</f>
        <v/>
      </c>
      <c r="W4227" s="418">
        <f>AI4227-I4227</f>
        <v/>
      </c>
      <c r="X4227" s="455" t="n"/>
      <c r="Y4227" s="417" t="n"/>
      <c r="Z4227" s="418" t="n"/>
      <c r="AA4227" s="418" t="n"/>
      <c r="AB4227" s="418" t="n"/>
      <c r="AC4227" s="418" t="n"/>
      <c r="AD4227" s="418" t="n"/>
      <c r="AE4227" s="455" t="n"/>
      <c r="AF4227" s="455" t="n"/>
      <c r="AG4227" s="455" t="n"/>
      <c r="AH4227" s="455" t="n"/>
      <c r="AI4227" s="455" t="n"/>
      <c r="AJ4227" s="455" t="n"/>
      <c r="AK4227" s="455" t="n"/>
      <c r="AL4227" s="455" t="n"/>
      <c r="AM4227" s="455" t="n"/>
      <c r="AN4227" s="455" t="n"/>
      <c r="AO4227" s="455" t="n"/>
      <c r="AP4227" s="455" t="n"/>
      <c r="AQ4227" s="455" t="n"/>
      <c r="AR4227" s="418" t="n"/>
      <c r="AS4227" s="418" t="n"/>
      <c r="AT4227" s="418" t="n"/>
    </row>
    <row r="4228">
      <c r="A4228" s="417" t="n">
        <v>4219</v>
      </c>
      <c r="B4228" s="418" t="inlineStr">
        <is>
          <t>Lift off and Gate fee charge</t>
        </is>
      </c>
      <c r="C4228" s="418" t="inlineStr">
        <is>
          <t>កំពង់ផែស្វយ័តភ្នំពេញ "ក.ស.ភ"</t>
        </is>
      </c>
      <c r="D4228" s="418" t="inlineStr">
        <is>
          <t>L001-100044999</t>
        </is>
      </c>
      <c r="E4228" s="418" t="inlineStr">
        <is>
          <t>INV20211277598</t>
        </is>
      </c>
      <c r="F4228" s="419" t="n">
        <v>44555</v>
      </c>
      <c r="G4228" s="420" t="n">
        <v>205279</v>
      </c>
      <c r="H4228" s="418" t="n"/>
      <c r="I4228" s="455" t="n">
        <v>205279</v>
      </c>
      <c r="J4228" s="418">
        <f>IF(L4228&lt;&gt;"",L4228,K4228)</f>
        <v/>
      </c>
      <c r="K4228" s="418">
        <f>IF(AND(T4228=TRUE, U4228=TRUE, V4228=TRUE), IF(W4228&lt;-0.05, "អនុញ្ញាត (អ្នកផ្គត់ផ្គង់ប្រកាសខ្វះ)", "បានប្រកាស (អនុញ្ញាត)"), IF(AND(T4228=FALSE, U4228=FALSE, V4228=FALSE), "ព្យួរទុក (មិនមានទិន្នន័យ)", "ប្រកាសខុស (ព្យួរទុក)"))</f>
        <v/>
      </c>
      <c r="L4228" s="418" t="inlineStr"/>
      <c r="M4228" s="418" t="inlineStr"/>
      <c r="N4228" s="455" t="n"/>
      <c r="O4228" s="455">
        <f>IF(W4228&lt;0,AI4228,I4228)</f>
        <v/>
      </c>
      <c r="P4228" s="455">
        <f>I4228-O4228</f>
        <v/>
      </c>
      <c r="Q4228" s="418" t="n"/>
      <c r="R4228" s="418" t="inlineStr">
        <is>
          <t>INV20211277598</t>
        </is>
      </c>
      <c r="S4228" s="418" t="inlineStr"/>
      <c r="T4228" s="418">
        <f>R4228=S4228</f>
        <v/>
      </c>
      <c r="U4228" s="418">
        <f>AND(MONTH(F4228)=MONTH(Y4228), YEAR(F4228)=YEAR(Y4228))</f>
        <v/>
      </c>
      <c r="V4228" s="418">
        <f>AND(AC4228&lt;&gt;"", 'Company information'!D$4&lt;&gt;"", RIGHT(SUBSTITUTE(AC4228,"-",""),9)=RIGHT(SUBSTITUTE('Company information'!D$4,"-",""),9))</f>
        <v/>
      </c>
      <c r="W4228" s="418">
        <f>AI4228-I4228</f>
        <v/>
      </c>
      <c r="X4228" s="455" t="n"/>
      <c r="Y4228" s="417" t="n"/>
      <c r="Z4228" s="418" t="n"/>
      <c r="AA4228" s="418" t="n"/>
      <c r="AB4228" s="418" t="n"/>
      <c r="AC4228" s="418" t="n"/>
      <c r="AD4228" s="418" t="n"/>
      <c r="AE4228" s="455" t="n"/>
      <c r="AF4228" s="455" t="n"/>
      <c r="AG4228" s="455" t="n"/>
      <c r="AH4228" s="455" t="n"/>
      <c r="AI4228" s="455" t="n"/>
      <c r="AJ4228" s="455" t="n"/>
      <c r="AK4228" s="455" t="n"/>
      <c r="AL4228" s="455" t="n"/>
      <c r="AM4228" s="455" t="n"/>
      <c r="AN4228" s="455" t="n"/>
      <c r="AO4228" s="455" t="n"/>
      <c r="AP4228" s="455" t="n"/>
      <c r="AQ4228" s="455" t="n"/>
      <c r="AR4228" s="418" t="n"/>
      <c r="AS4228" s="418" t="n"/>
      <c r="AT4228" s="418" t="n"/>
    </row>
    <row r="4229">
      <c r="A4229" s="417" t="n">
        <v>4220</v>
      </c>
      <c r="B4229" s="418" t="inlineStr">
        <is>
          <t>Customs clearence and Trucking fee</t>
        </is>
      </c>
      <c r="C4229" s="418" t="inlineStr">
        <is>
          <t>56ប៊ី-លីង សឹបផ្លាយ ឆេន មេនេចម៉ិន ឯ.ក</t>
        </is>
      </c>
      <c r="D4229" s="418" t="inlineStr">
        <is>
          <t>K004-902004795</t>
        </is>
      </c>
      <c r="E4229" s="418" t="inlineStr">
        <is>
          <t>IN20212-0777</t>
        </is>
      </c>
      <c r="F4229" s="419" t="n">
        <v>44554</v>
      </c>
      <c r="G4229" s="420" t="n">
        <v>1553850</v>
      </c>
      <c r="H4229" s="418" t="n"/>
      <c r="I4229" s="455" t="n">
        <v>1553850</v>
      </c>
      <c r="J4229" s="418">
        <f>IF(L4229&lt;&gt;"",L4229,K4229)</f>
        <v/>
      </c>
      <c r="K4229" s="418">
        <f>IF(AND(T4229=TRUE, U4229=TRUE, V4229=TRUE), IF(W4229&lt;-0.05, "អនុញ្ញាត (អ្នកផ្គត់ផ្គង់ប្រកាសខ្វះ)", "បានប្រកាស (អនុញ្ញាត)"), IF(AND(T4229=FALSE, U4229=FALSE, V4229=FALSE), "ព្យួរទុក (មិនមានទិន្នន័យ)", "ប្រកាសខុស (ព្យួរទុក)"))</f>
        <v/>
      </c>
      <c r="L4229" s="418" t="inlineStr"/>
      <c r="M4229" s="418" t="inlineStr"/>
      <c r="N4229" s="455" t="n"/>
      <c r="O4229" s="455">
        <f>IF(W4229&lt;0,AI4229,I4229)</f>
        <v/>
      </c>
      <c r="P4229" s="455">
        <f>I4229-O4229</f>
        <v/>
      </c>
      <c r="Q4229" s="418" t="n"/>
      <c r="R4229" s="418" t="inlineStr">
        <is>
          <t>IN20212-0777</t>
        </is>
      </c>
      <c r="S4229" s="418" t="inlineStr"/>
      <c r="T4229" s="418">
        <f>R4229=S4229</f>
        <v/>
      </c>
      <c r="U4229" s="418">
        <f>AND(MONTH(F4229)=MONTH(Y4229), YEAR(F4229)=YEAR(Y4229))</f>
        <v/>
      </c>
      <c r="V4229" s="418">
        <f>AND(AC4229&lt;&gt;"", 'Company information'!D$4&lt;&gt;"", RIGHT(SUBSTITUTE(AC4229,"-",""),9)=RIGHT(SUBSTITUTE('Company information'!D$4,"-",""),9))</f>
        <v/>
      </c>
      <c r="W4229" s="418">
        <f>AI4229-I4229</f>
        <v/>
      </c>
      <c r="X4229" s="455" t="n"/>
      <c r="Y4229" s="417" t="n"/>
      <c r="Z4229" s="418" t="n"/>
      <c r="AA4229" s="418" t="n"/>
      <c r="AB4229" s="418" t="n"/>
      <c r="AC4229" s="418" t="n"/>
      <c r="AD4229" s="418" t="n"/>
      <c r="AE4229" s="455" t="n"/>
      <c r="AF4229" s="455" t="n"/>
      <c r="AG4229" s="455" t="n"/>
      <c r="AH4229" s="455" t="n"/>
      <c r="AI4229" s="455" t="n"/>
      <c r="AJ4229" s="455" t="n"/>
      <c r="AK4229" s="455" t="n"/>
      <c r="AL4229" s="455" t="n"/>
      <c r="AM4229" s="455" t="n"/>
      <c r="AN4229" s="455" t="n"/>
      <c r="AO4229" s="455" t="n"/>
      <c r="AP4229" s="455" t="n"/>
      <c r="AQ4229" s="455" t="n"/>
      <c r="AR4229" s="418" t="n"/>
      <c r="AS4229" s="418" t="n"/>
      <c r="AT4229" s="418" t="n"/>
    </row>
    <row r="4230">
      <c r="A4230" s="417" t="n">
        <v>4221</v>
      </c>
      <c r="B4230" s="418" t="inlineStr">
        <is>
          <t>Lift off and Gate fee charge</t>
        </is>
      </c>
      <c r="C4230" s="418" t="inlineStr">
        <is>
          <t>កំពង់ផែស្វយ័តភ្នំពេញ "ក.ស.ភ"</t>
        </is>
      </c>
      <c r="D4230" s="418" t="inlineStr">
        <is>
          <t>L001-100044999</t>
        </is>
      </c>
      <c r="E4230" s="418" t="inlineStr">
        <is>
          <t>INV20211275475</t>
        </is>
      </c>
      <c r="F4230" s="419" t="n">
        <v>44547</v>
      </c>
      <c r="G4230" s="420" t="n">
        <v>29333</v>
      </c>
      <c r="H4230" s="418" t="n"/>
      <c r="I4230" s="455" t="n">
        <v>29333</v>
      </c>
      <c r="J4230" s="418">
        <f>IF(L4230&lt;&gt;"",L4230,K4230)</f>
        <v/>
      </c>
      <c r="K4230" s="418">
        <f>IF(AND(T4230=TRUE, U4230=TRUE, V4230=TRUE), IF(W4230&lt;-0.05, "អនុញ្ញាត (អ្នកផ្គត់ផ្គង់ប្រកាសខ្វះ)", "បានប្រកាស (អនុញ្ញាត)"), IF(AND(T4230=FALSE, U4230=FALSE, V4230=FALSE), "ព្យួរទុក (មិនមានទិន្នន័យ)", "ប្រកាសខុស (ព្យួរទុក)"))</f>
        <v/>
      </c>
      <c r="L4230" s="418" t="inlineStr"/>
      <c r="M4230" s="418" t="inlineStr"/>
      <c r="N4230" s="455" t="n"/>
      <c r="O4230" s="455">
        <f>IF(W4230&lt;0,AI4230,I4230)</f>
        <v/>
      </c>
      <c r="P4230" s="455">
        <f>I4230-O4230</f>
        <v/>
      </c>
      <c r="Q4230" s="418" t="n"/>
      <c r="R4230" s="418" t="inlineStr">
        <is>
          <t>INV20211275475</t>
        </is>
      </c>
      <c r="S4230" s="418" t="inlineStr"/>
      <c r="T4230" s="418">
        <f>R4230=S4230</f>
        <v/>
      </c>
      <c r="U4230" s="418">
        <f>AND(MONTH(F4230)=MONTH(Y4230), YEAR(F4230)=YEAR(Y4230))</f>
        <v/>
      </c>
      <c r="V4230" s="418">
        <f>AND(AC4230&lt;&gt;"", 'Company information'!D$4&lt;&gt;"", RIGHT(SUBSTITUTE(AC4230,"-",""),9)=RIGHT(SUBSTITUTE('Company information'!D$4,"-",""),9))</f>
        <v/>
      </c>
      <c r="W4230" s="418">
        <f>AI4230-I4230</f>
        <v/>
      </c>
      <c r="X4230" s="455" t="n"/>
      <c r="Y4230" s="417" t="n"/>
      <c r="Z4230" s="418" t="n"/>
      <c r="AA4230" s="418" t="n"/>
      <c r="AB4230" s="418" t="n"/>
      <c r="AC4230" s="418" t="n"/>
      <c r="AD4230" s="418" t="n"/>
      <c r="AE4230" s="455" t="n"/>
      <c r="AF4230" s="455" t="n"/>
      <c r="AG4230" s="455" t="n"/>
      <c r="AH4230" s="455" t="n"/>
      <c r="AI4230" s="455" t="n"/>
      <c r="AJ4230" s="455" t="n"/>
      <c r="AK4230" s="455" t="n"/>
      <c r="AL4230" s="455" t="n"/>
      <c r="AM4230" s="455" t="n"/>
      <c r="AN4230" s="455" t="n"/>
      <c r="AO4230" s="455" t="n"/>
      <c r="AP4230" s="455" t="n"/>
      <c r="AQ4230" s="455" t="n"/>
      <c r="AR4230" s="418" t="n"/>
      <c r="AS4230" s="418" t="n"/>
      <c r="AT4230" s="418" t="n"/>
    </row>
    <row r="4231">
      <c r="A4231" s="417" t="n">
        <v>4222</v>
      </c>
      <c r="B4231" s="418" t="inlineStr">
        <is>
          <t>Customs clearence and Trucking fee</t>
        </is>
      </c>
      <c r="C4231" s="418" t="inlineStr">
        <is>
          <t>56ប៊ី-លីង សឹបផ្លាយ ឆេន មេនេចម៉ិន ឯ.ក</t>
        </is>
      </c>
      <c r="D4231" s="418" t="inlineStr">
        <is>
          <t>K004-902004795</t>
        </is>
      </c>
      <c r="E4231" s="418" t="inlineStr">
        <is>
          <t>IN202112-0775</t>
        </is>
      </c>
      <c r="F4231" s="419" t="n">
        <v>44554</v>
      </c>
      <c r="G4231" s="420" t="n">
        <v>270855</v>
      </c>
      <c r="H4231" s="418" t="n"/>
      <c r="I4231" s="455" t="n">
        <v>270855</v>
      </c>
      <c r="J4231" s="418">
        <f>IF(L4231&lt;&gt;"",L4231,K4231)</f>
        <v/>
      </c>
      <c r="K4231" s="418">
        <f>IF(AND(T4231=TRUE, U4231=TRUE, V4231=TRUE), IF(W4231&lt;-0.05, "អនុញ្ញាត (អ្នកផ្គត់ផ្គង់ប្រកាសខ្វះ)", "បានប្រកាស (អនុញ្ញាត)"), IF(AND(T4231=FALSE, U4231=FALSE, V4231=FALSE), "ព្យួរទុក (មិនមានទិន្នន័យ)", "ប្រកាសខុស (ព្យួរទុក)"))</f>
        <v/>
      </c>
      <c r="L4231" s="418" t="inlineStr"/>
      <c r="M4231" s="418" t="inlineStr"/>
      <c r="N4231" s="455" t="n"/>
      <c r="O4231" s="455">
        <f>IF(W4231&lt;0,AI4231,I4231)</f>
        <v/>
      </c>
      <c r="P4231" s="455">
        <f>I4231-O4231</f>
        <v/>
      </c>
      <c r="Q4231" s="418" t="n"/>
      <c r="R4231" s="418" t="inlineStr">
        <is>
          <t>IN202112-0775</t>
        </is>
      </c>
      <c r="S4231" s="418" t="inlineStr"/>
      <c r="T4231" s="418">
        <f>R4231=S4231</f>
        <v/>
      </c>
      <c r="U4231" s="418">
        <f>AND(MONTH(F4231)=MONTH(Y4231), YEAR(F4231)=YEAR(Y4231))</f>
        <v/>
      </c>
      <c r="V4231" s="418">
        <f>AND(AC4231&lt;&gt;"", 'Company information'!D$4&lt;&gt;"", RIGHT(SUBSTITUTE(AC4231,"-",""),9)=RIGHT(SUBSTITUTE('Company information'!D$4,"-",""),9))</f>
        <v/>
      </c>
      <c r="W4231" s="418">
        <f>AI4231-I4231</f>
        <v/>
      </c>
      <c r="X4231" s="455" t="n"/>
      <c r="Y4231" s="417" t="n"/>
      <c r="Z4231" s="418" t="n"/>
      <c r="AA4231" s="418" t="n"/>
      <c r="AB4231" s="418" t="n"/>
      <c r="AC4231" s="418" t="n"/>
      <c r="AD4231" s="418" t="n"/>
      <c r="AE4231" s="455" t="n"/>
      <c r="AF4231" s="455" t="n"/>
      <c r="AG4231" s="455" t="n"/>
      <c r="AH4231" s="455" t="n"/>
      <c r="AI4231" s="455" t="n"/>
      <c r="AJ4231" s="455" t="n"/>
      <c r="AK4231" s="455" t="n"/>
      <c r="AL4231" s="455" t="n"/>
      <c r="AM4231" s="455" t="n"/>
      <c r="AN4231" s="455" t="n"/>
      <c r="AO4231" s="455" t="n"/>
      <c r="AP4231" s="455" t="n"/>
      <c r="AQ4231" s="455" t="n"/>
      <c r="AR4231" s="418" t="n"/>
      <c r="AS4231" s="418" t="n"/>
      <c r="AT4231" s="418" t="n"/>
    </row>
    <row r="4232">
      <c r="A4232" s="417" t="n">
        <v>4223</v>
      </c>
      <c r="B4232" s="418" t="inlineStr">
        <is>
          <t>Lift off and Gate fee charge</t>
        </is>
      </c>
      <c r="C4232" s="418" t="inlineStr">
        <is>
          <t>កំពង់ផែស្វយ័តភ្នំពេញ "ក.ស.ភ"</t>
        </is>
      </c>
      <c r="D4232" s="418" t="inlineStr">
        <is>
          <t>L001-100044999</t>
        </is>
      </c>
      <c r="E4232" s="418" t="inlineStr">
        <is>
          <t>INV20211275476</t>
        </is>
      </c>
      <c r="F4232" s="419" t="n">
        <v>44547</v>
      </c>
      <c r="G4232" s="420" t="n">
        <v>19555</v>
      </c>
      <c r="H4232" s="418" t="n"/>
      <c r="I4232" s="455" t="n">
        <v>19555</v>
      </c>
      <c r="J4232" s="418">
        <f>IF(L4232&lt;&gt;"",L4232,K4232)</f>
        <v/>
      </c>
      <c r="K4232" s="418">
        <f>IF(AND(T4232=TRUE, U4232=TRUE, V4232=TRUE), IF(W4232&lt;-0.05, "អនុញ្ញាត (អ្នកផ្គត់ផ្គង់ប្រកាសខ្វះ)", "បានប្រកាស (អនុញ្ញាត)"), IF(AND(T4232=FALSE, U4232=FALSE, V4232=FALSE), "ព្យួរទុក (មិនមានទិន្នន័យ)", "ប្រកាសខុស (ព្យួរទុក)"))</f>
        <v/>
      </c>
      <c r="L4232" s="418" t="inlineStr"/>
      <c r="M4232" s="418" t="inlineStr"/>
      <c r="N4232" s="455" t="n"/>
      <c r="O4232" s="455">
        <f>IF(W4232&lt;0,AI4232,I4232)</f>
        <v/>
      </c>
      <c r="P4232" s="455">
        <f>I4232-O4232</f>
        <v/>
      </c>
      <c r="Q4232" s="418" t="n"/>
      <c r="R4232" s="418" t="inlineStr">
        <is>
          <t>INV20211275476</t>
        </is>
      </c>
      <c r="S4232" s="418" t="inlineStr"/>
      <c r="T4232" s="418">
        <f>R4232=S4232</f>
        <v/>
      </c>
      <c r="U4232" s="418">
        <f>AND(MONTH(F4232)=MONTH(Y4232), YEAR(F4232)=YEAR(Y4232))</f>
        <v/>
      </c>
      <c r="V4232" s="418">
        <f>AND(AC4232&lt;&gt;"", 'Company information'!D$4&lt;&gt;"", RIGHT(SUBSTITUTE(AC4232,"-",""),9)=RIGHT(SUBSTITUTE('Company information'!D$4,"-",""),9))</f>
        <v/>
      </c>
      <c r="W4232" s="418">
        <f>AI4232-I4232</f>
        <v/>
      </c>
      <c r="X4232" s="455" t="n"/>
      <c r="Y4232" s="417" t="n"/>
      <c r="Z4232" s="418" t="n"/>
      <c r="AA4232" s="418" t="n"/>
      <c r="AB4232" s="418" t="n"/>
      <c r="AC4232" s="418" t="n"/>
      <c r="AD4232" s="418" t="n"/>
      <c r="AE4232" s="455" t="n"/>
      <c r="AF4232" s="455" t="n"/>
      <c r="AG4232" s="455" t="n"/>
      <c r="AH4232" s="455" t="n"/>
      <c r="AI4232" s="455" t="n"/>
      <c r="AJ4232" s="455" t="n"/>
      <c r="AK4232" s="455" t="n"/>
      <c r="AL4232" s="455" t="n"/>
      <c r="AM4232" s="455" t="n"/>
      <c r="AN4232" s="455" t="n"/>
      <c r="AO4232" s="455" t="n"/>
      <c r="AP4232" s="455" t="n"/>
      <c r="AQ4232" s="455" t="n"/>
      <c r="AR4232" s="418" t="n"/>
      <c r="AS4232" s="418" t="n"/>
      <c r="AT4232" s="418" t="n"/>
    </row>
    <row r="4233">
      <c r="A4233" s="417" t="n">
        <v>4224</v>
      </c>
      <c r="B4233" s="418" t="inlineStr">
        <is>
          <t>Customs clearence and Trucking fee</t>
        </is>
      </c>
      <c r="C4233" s="418" t="inlineStr">
        <is>
          <t>56ប៊ី-លីង សឹបផ្លាយ ឆេន មេនេចម៉ិន ឯ.ក</t>
        </is>
      </c>
      <c r="D4233" s="418" t="inlineStr">
        <is>
          <t>K004-902004795</t>
        </is>
      </c>
      <c r="E4233" s="418" t="inlineStr">
        <is>
          <t>IN202112-0774</t>
        </is>
      </c>
      <c r="F4233" s="419" t="n">
        <v>44554</v>
      </c>
      <c r="G4233" s="420" t="n">
        <v>258636</v>
      </c>
      <c r="H4233" s="418" t="n"/>
      <c r="I4233" s="455" t="n">
        <v>258636</v>
      </c>
      <c r="J4233" s="418">
        <f>IF(L4233&lt;&gt;"",L4233,K4233)</f>
        <v/>
      </c>
      <c r="K4233" s="418">
        <f>IF(AND(T4233=TRUE, U4233=TRUE, V4233=TRUE), IF(W4233&lt;-0.05, "អនុញ្ញាត (អ្នកផ្គត់ផ្គង់ប្រកាសខ្វះ)", "បានប្រកាស (អនុញ្ញាត)"), IF(AND(T4233=FALSE, U4233=FALSE, V4233=FALSE), "ព្យួរទុក (មិនមានទិន្នន័យ)", "ប្រកាសខុស (ព្យួរទុក)"))</f>
        <v/>
      </c>
      <c r="L4233" s="418" t="inlineStr"/>
      <c r="M4233" s="418" t="inlineStr"/>
      <c r="N4233" s="455" t="n"/>
      <c r="O4233" s="455">
        <f>IF(W4233&lt;0,AI4233,I4233)</f>
        <v/>
      </c>
      <c r="P4233" s="455">
        <f>I4233-O4233</f>
        <v/>
      </c>
      <c r="Q4233" s="418" t="n"/>
      <c r="R4233" s="418" t="inlineStr">
        <is>
          <t>IN202112-0774</t>
        </is>
      </c>
      <c r="S4233" s="418" t="inlineStr"/>
      <c r="T4233" s="418">
        <f>R4233=S4233</f>
        <v/>
      </c>
      <c r="U4233" s="418">
        <f>AND(MONTH(F4233)=MONTH(Y4233), YEAR(F4233)=YEAR(Y4233))</f>
        <v/>
      </c>
      <c r="V4233" s="418">
        <f>AND(AC4233&lt;&gt;"", 'Company information'!D$4&lt;&gt;"", RIGHT(SUBSTITUTE(AC4233,"-",""),9)=RIGHT(SUBSTITUTE('Company information'!D$4,"-",""),9))</f>
        <v/>
      </c>
      <c r="W4233" s="418">
        <f>AI4233-I4233</f>
        <v/>
      </c>
      <c r="X4233" s="455" t="n"/>
      <c r="Y4233" s="417" t="n"/>
      <c r="Z4233" s="418" t="n"/>
      <c r="AA4233" s="418" t="n"/>
      <c r="AB4233" s="418" t="n"/>
      <c r="AC4233" s="418" t="n"/>
      <c r="AD4233" s="418" t="n"/>
      <c r="AE4233" s="455" t="n"/>
      <c r="AF4233" s="455" t="n"/>
      <c r="AG4233" s="455" t="n"/>
      <c r="AH4233" s="455" t="n"/>
      <c r="AI4233" s="455" t="n"/>
      <c r="AJ4233" s="455" t="n"/>
      <c r="AK4233" s="455" t="n"/>
      <c r="AL4233" s="455" t="n"/>
      <c r="AM4233" s="455" t="n"/>
      <c r="AN4233" s="455" t="n"/>
      <c r="AO4233" s="455" t="n"/>
      <c r="AP4233" s="455" t="n"/>
      <c r="AQ4233" s="455" t="n"/>
      <c r="AR4233" s="418" t="n"/>
      <c r="AS4233" s="418" t="n"/>
      <c r="AT4233" s="418" t="n"/>
    </row>
    <row r="4234">
      <c r="A4234" s="417" t="n">
        <v>4225</v>
      </c>
      <c r="B4234" s="418" t="inlineStr">
        <is>
          <t>Lift off and Gate fee charge</t>
        </is>
      </c>
      <c r="C4234" s="418" t="inlineStr">
        <is>
          <t>កំពង់ផែស្វយ័តភ្នំពេញ "ក.ស.ភ"</t>
        </is>
      </c>
      <c r="D4234" s="418" t="inlineStr">
        <is>
          <t>L001-100044999</t>
        </is>
      </c>
      <c r="E4234" s="418" t="inlineStr">
        <is>
          <t>INV20211273739</t>
        </is>
      </c>
      <c r="F4234" s="419" t="n">
        <v>44481</v>
      </c>
      <c r="G4234" s="420" t="n">
        <v>117274</v>
      </c>
      <c r="H4234" s="418" t="n"/>
      <c r="I4234" s="455" t="n">
        <v>117274</v>
      </c>
      <c r="J4234" s="418">
        <f>IF(L4234&lt;&gt;"",L4234,K4234)</f>
        <v/>
      </c>
      <c r="K4234" s="418">
        <f>IF(AND(T4234=TRUE, U4234=TRUE, V4234=TRUE), IF(W4234&lt;-0.05, "អនុញ្ញាត (អ្នកផ្គត់ផ្គង់ប្រកាសខ្វះ)", "បានប្រកាស (អនុញ្ញាត)"), IF(AND(T4234=FALSE, U4234=FALSE, V4234=FALSE), "ព្យួរទុក (មិនមានទិន្នន័យ)", "ប្រកាសខុស (ព្យួរទុក)"))</f>
        <v/>
      </c>
      <c r="L4234" s="418" t="inlineStr"/>
      <c r="M4234" s="418" t="inlineStr"/>
      <c r="N4234" s="455" t="n"/>
      <c r="O4234" s="455">
        <f>IF(W4234&lt;0,AI4234,I4234)</f>
        <v/>
      </c>
      <c r="P4234" s="455">
        <f>I4234-O4234</f>
        <v/>
      </c>
      <c r="Q4234" s="418" t="n"/>
      <c r="R4234" s="418" t="inlineStr">
        <is>
          <t>INV20211273739</t>
        </is>
      </c>
      <c r="S4234" s="418" t="inlineStr"/>
      <c r="T4234" s="418">
        <f>R4234=S4234</f>
        <v/>
      </c>
      <c r="U4234" s="418">
        <f>AND(MONTH(F4234)=MONTH(Y4234), YEAR(F4234)=YEAR(Y4234))</f>
        <v/>
      </c>
      <c r="V4234" s="418">
        <f>AND(AC4234&lt;&gt;"", 'Company information'!D$4&lt;&gt;"", RIGHT(SUBSTITUTE(AC4234,"-",""),9)=RIGHT(SUBSTITUTE('Company information'!D$4,"-",""),9))</f>
        <v/>
      </c>
      <c r="W4234" s="418">
        <f>AI4234-I4234</f>
        <v/>
      </c>
      <c r="X4234" s="455" t="n"/>
      <c r="Y4234" s="417" t="n"/>
      <c r="Z4234" s="418" t="n"/>
      <c r="AA4234" s="418" t="n"/>
      <c r="AB4234" s="418" t="n"/>
      <c r="AC4234" s="418" t="n"/>
      <c r="AD4234" s="418" t="n"/>
      <c r="AE4234" s="455" t="n"/>
      <c r="AF4234" s="455" t="n"/>
      <c r="AG4234" s="455" t="n"/>
      <c r="AH4234" s="455" t="n"/>
      <c r="AI4234" s="455" t="n"/>
      <c r="AJ4234" s="455" t="n"/>
      <c r="AK4234" s="455" t="n"/>
      <c r="AL4234" s="455" t="n"/>
      <c r="AM4234" s="455" t="n"/>
      <c r="AN4234" s="455" t="n"/>
      <c r="AO4234" s="455" t="n"/>
      <c r="AP4234" s="455" t="n"/>
      <c r="AQ4234" s="455" t="n"/>
      <c r="AR4234" s="418" t="n"/>
      <c r="AS4234" s="418" t="n"/>
      <c r="AT4234" s="418" t="n"/>
    </row>
    <row r="4235">
      <c r="A4235" s="417" t="n">
        <v>4226</v>
      </c>
      <c r="B4235" s="418" t="inlineStr">
        <is>
          <t>Customs clearence and Trucking fee</t>
        </is>
      </c>
      <c r="C4235" s="418" t="inlineStr">
        <is>
          <t>56ប៊ី-លីង សឹបផ្លាយ ឆេន មេនេចម៉ិន ឯ.ក</t>
        </is>
      </c>
      <c r="D4235" s="418" t="inlineStr">
        <is>
          <t>K004-902004795</t>
        </is>
      </c>
      <c r="E4235" s="418" t="inlineStr">
        <is>
          <t>IN202112-0773</t>
        </is>
      </c>
      <c r="F4235" s="419" t="n">
        <v>44554</v>
      </c>
      <c r="G4235" s="420" t="n">
        <v>912352</v>
      </c>
      <c r="H4235" s="418" t="n"/>
      <c r="I4235" s="455" t="n">
        <v>912352</v>
      </c>
      <c r="J4235" s="418">
        <f>IF(L4235&lt;&gt;"",L4235,K4235)</f>
        <v/>
      </c>
      <c r="K4235" s="418">
        <f>IF(AND(T4235=TRUE, U4235=TRUE, V4235=TRUE), IF(W4235&lt;-0.05, "អនុញ្ញាត (អ្នកផ្គត់ផ្គង់ប្រកាសខ្វះ)", "បានប្រកាស (អនុញ្ញាត)"), IF(AND(T4235=FALSE, U4235=FALSE, V4235=FALSE), "ព្យួរទុក (មិនមានទិន្នន័យ)", "ប្រកាសខុស (ព្យួរទុក)"))</f>
        <v/>
      </c>
      <c r="L4235" s="418" t="inlineStr"/>
      <c r="M4235" s="418" t="inlineStr"/>
      <c r="N4235" s="455" t="n"/>
      <c r="O4235" s="455">
        <f>IF(W4235&lt;0,AI4235,I4235)</f>
        <v/>
      </c>
      <c r="P4235" s="455">
        <f>I4235-O4235</f>
        <v/>
      </c>
      <c r="Q4235" s="418" t="n"/>
      <c r="R4235" s="418" t="inlineStr">
        <is>
          <t>IN202112-0773</t>
        </is>
      </c>
      <c r="S4235" s="418" t="inlineStr"/>
      <c r="T4235" s="418">
        <f>R4235=S4235</f>
        <v/>
      </c>
      <c r="U4235" s="418">
        <f>AND(MONTH(F4235)=MONTH(Y4235), YEAR(F4235)=YEAR(Y4235))</f>
        <v/>
      </c>
      <c r="V4235" s="418">
        <f>AND(AC4235&lt;&gt;"", 'Company information'!D$4&lt;&gt;"", RIGHT(SUBSTITUTE(AC4235,"-",""),9)=RIGHT(SUBSTITUTE('Company information'!D$4,"-",""),9))</f>
        <v/>
      </c>
      <c r="W4235" s="418">
        <f>AI4235-I4235</f>
        <v/>
      </c>
      <c r="X4235" s="455" t="n"/>
      <c r="Y4235" s="417" t="n"/>
      <c r="Z4235" s="418" t="n"/>
      <c r="AA4235" s="418" t="n"/>
      <c r="AB4235" s="418" t="n"/>
      <c r="AC4235" s="418" t="n"/>
      <c r="AD4235" s="418" t="n"/>
      <c r="AE4235" s="455" t="n"/>
      <c r="AF4235" s="455" t="n"/>
      <c r="AG4235" s="455" t="n"/>
      <c r="AH4235" s="455" t="n"/>
      <c r="AI4235" s="455" t="n"/>
      <c r="AJ4235" s="455" t="n"/>
      <c r="AK4235" s="455" t="n"/>
      <c r="AL4235" s="455" t="n"/>
      <c r="AM4235" s="455" t="n"/>
      <c r="AN4235" s="455" t="n"/>
      <c r="AO4235" s="455" t="n"/>
      <c r="AP4235" s="455" t="n"/>
      <c r="AQ4235" s="455" t="n"/>
      <c r="AR4235" s="418" t="n"/>
      <c r="AS4235" s="418" t="n"/>
      <c r="AT4235" s="418" t="n"/>
    </row>
    <row r="4236">
      <c r="A4236" s="417" t="n">
        <v>4227</v>
      </c>
      <c r="B4236" s="418" t="inlineStr">
        <is>
          <t>Lift off and Gate fee charge</t>
        </is>
      </c>
      <c r="C4236" s="418" t="inlineStr">
        <is>
          <t>កំពង់ផែស្វយ័តភ្នំពេញ "ក.ស.ភ"</t>
        </is>
      </c>
      <c r="D4236" s="418" t="inlineStr">
        <is>
          <t>L001-100044999</t>
        </is>
      </c>
      <c r="E4236" s="418" t="inlineStr">
        <is>
          <t>INV20211274020</t>
        </is>
      </c>
      <c r="F4236" s="419" t="n">
        <v>44512</v>
      </c>
      <c r="G4236" s="420" t="n">
        <v>136819</v>
      </c>
      <c r="H4236" s="418" t="n"/>
      <c r="I4236" s="455" t="n">
        <v>136819</v>
      </c>
      <c r="J4236" s="418">
        <f>IF(L4236&lt;&gt;"",L4236,K4236)</f>
        <v/>
      </c>
      <c r="K4236" s="418">
        <f>IF(AND(T4236=TRUE, U4236=TRUE, V4236=TRUE), IF(W4236&lt;-0.05, "អនុញ្ញាត (អ្នកផ្គត់ផ្គង់ប្រកាសខ្វះ)", "បានប្រកាស (អនុញ្ញាត)"), IF(AND(T4236=FALSE, U4236=FALSE, V4236=FALSE), "ព្យួរទុក (មិនមានទិន្នន័យ)", "ប្រកាសខុស (ព្យួរទុក)"))</f>
        <v/>
      </c>
      <c r="L4236" s="418" t="inlineStr"/>
      <c r="M4236" s="418" t="inlineStr"/>
      <c r="N4236" s="455" t="n"/>
      <c r="O4236" s="455">
        <f>IF(W4236&lt;0,AI4236,I4236)</f>
        <v/>
      </c>
      <c r="P4236" s="455">
        <f>I4236-O4236</f>
        <v/>
      </c>
      <c r="Q4236" s="418" t="n"/>
      <c r="R4236" s="418" t="inlineStr">
        <is>
          <t>INV20211274020</t>
        </is>
      </c>
      <c r="S4236" s="418" t="inlineStr"/>
      <c r="T4236" s="418">
        <f>R4236=S4236</f>
        <v/>
      </c>
      <c r="U4236" s="418">
        <f>AND(MONTH(F4236)=MONTH(Y4236), YEAR(F4236)=YEAR(Y4236))</f>
        <v/>
      </c>
      <c r="V4236" s="418">
        <f>AND(AC4236&lt;&gt;"", 'Company information'!D$4&lt;&gt;"", RIGHT(SUBSTITUTE(AC4236,"-",""),9)=RIGHT(SUBSTITUTE('Company information'!D$4,"-",""),9))</f>
        <v/>
      </c>
      <c r="W4236" s="418">
        <f>AI4236-I4236</f>
        <v/>
      </c>
      <c r="X4236" s="455" t="n"/>
      <c r="Y4236" s="417" t="n"/>
      <c r="Z4236" s="418" t="n"/>
      <c r="AA4236" s="418" t="n"/>
      <c r="AB4236" s="418" t="n"/>
      <c r="AC4236" s="418" t="n"/>
      <c r="AD4236" s="418" t="n"/>
      <c r="AE4236" s="455" t="n"/>
      <c r="AF4236" s="455" t="n"/>
      <c r="AG4236" s="455" t="n"/>
      <c r="AH4236" s="455" t="n"/>
      <c r="AI4236" s="455" t="n"/>
      <c r="AJ4236" s="455" t="n"/>
      <c r="AK4236" s="455" t="n"/>
      <c r="AL4236" s="455" t="n"/>
      <c r="AM4236" s="455" t="n"/>
      <c r="AN4236" s="455" t="n"/>
      <c r="AO4236" s="455" t="n"/>
      <c r="AP4236" s="455" t="n"/>
      <c r="AQ4236" s="455" t="n"/>
      <c r="AR4236" s="418" t="n"/>
      <c r="AS4236" s="418" t="n"/>
      <c r="AT4236" s="418" t="n"/>
    </row>
    <row r="4237">
      <c r="A4237" s="417" t="n">
        <v>4228</v>
      </c>
      <c r="B4237" s="418" t="inlineStr">
        <is>
          <t>Customs clearence and Trucking fee</t>
        </is>
      </c>
      <c r="C4237" s="418" t="inlineStr">
        <is>
          <t>56ប៊ី-លីង សឹបផ្លាយ ឆេន មេនេចម៉ិន ឯ.ក</t>
        </is>
      </c>
      <c r="D4237" s="418" t="inlineStr">
        <is>
          <t>K004-902004795</t>
        </is>
      </c>
      <c r="E4237" s="418" t="inlineStr">
        <is>
          <t>IN202112-0755</t>
        </is>
      </c>
      <c r="F4237" s="419" t="n">
        <v>44547</v>
      </c>
      <c r="G4237" s="420" t="n">
        <v>1291458</v>
      </c>
      <c r="H4237" s="418" t="n"/>
      <c r="I4237" s="455" t="n">
        <v>1291458</v>
      </c>
      <c r="J4237" s="418">
        <f>IF(L4237&lt;&gt;"",L4237,K4237)</f>
        <v/>
      </c>
      <c r="K4237" s="418">
        <f>IF(AND(T4237=TRUE, U4237=TRUE, V4237=TRUE), IF(W4237&lt;-0.05, "អនុញ្ញាត (អ្នកផ្គត់ផ្គង់ប្រកាសខ្វះ)", "បានប្រកាស (អនុញ្ញាត)"), IF(AND(T4237=FALSE, U4237=FALSE, V4237=FALSE), "ព្យួរទុក (មិនមានទិន្នន័យ)", "ប្រកាសខុស (ព្យួរទុក)"))</f>
        <v/>
      </c>
      <c r="L4237" s="418" t="inlineStr"/>
      <c r="M4237" s="418" t="inlineStr"/>
      <c r="N4237" s="455" t="n"/>
      <c r="O4237" s="455">
        <f>IF(W4237&lt;0,AI4237,I4237)</f>
        <v/>
      </c>
      <c r="P4237" s="455">
        <f>I4237-O4237</f>
        <v/>
      </c>
      <c r="Q4237" s="418" t="n"/>
      <c r="R4237" s="418" t="inlineStr">
        <is>
          <t>IN202112-0755</t>
        </is>
      </c>
      <c r="S4237" s="418" t="inlineStr"/>
      <c r="T4237" s="418">
        <f>R4237=S4237</f>
        <v/>
      </c>
      <c r="U4237" s="418">
        <f>AND(MONTH(F4237)=MONTH(Y4237), YEAR(F4237)=YEAR(Y4237))</f>
        <v/>
      </c>
      <c r="V4237" s="418">
        <f>AND(AC4237&lt;&gt;"", 'Company information'!D$4&lt;&gt;"", RIGHT(SUBSTITUTE(AC4237,"-",""),9)=RIGHT(SUBSTITUTE('Company information'!D$4,"-",""),9))</f>
        <v/>
      </c>
      <c r="W4237" s="418">
        <f>AI4237-I4237</f>
        <v/>
      </c>
      <c r="X4237" s="455" t="n"/>
      <c r="Y4237" s="417" t="n"/>
      <c r="Z4237" s="418" t="n"/>
      <c r="AA4237" s="418" t="n"/>
      <c r="AB4237" s="418" t="n"/>
      <c r="AC4237" s="418" t="n"/>
      <c r="AD4237" s="418" t="n"/>
      <c r="AE4237" s="455" t="n"/>
      <c r="AF4237" s="455" t="n"/>
      <c r="AG4237" s="455" t="n"/>
      <c r="AH4237" s="455" t="n"/>
      <c r="AI4237" s="455" t="n"/>
      <c r="AJ4237" s="455" t="n"/>
      <c r="AK4237" s="455" t="n"/>
      <c r="AL4237" s="455" t="n"/>
      <c r="AM4237" s="455" t="n"/>
      <c r="AN4237" s="455" t="n"/>
      <c r="AO4237" s="455" t="n"/>
      <c r="AP4237" s="455" t="n"/>
      <c r="AQ4237" s="455" t="n"/>
      <c r="AR4237" s="418" t="n"/>
      <c r="AS4237" s="418" t="n"/>
      <c r="AT4237" s="418" t="n"/>
    </row>
    <row r="4238">
      <c r="A4238" s="417" t="n">
        <v>4229</v>
      </c>
      <c r="B4238" s="418" t="inlineStr">
        <is>
          <t>Lift off and Gate fee charge</t>
        </is>
      </c>
      <c r="C4238" s="418" t="inlineStr">
        <is>
          <t>កំពង់ផែស្វយ័តភ្នំពេញ "ក.ស.ភ"</t>
        </is>
      </c>
      <c r="D4238" s="418" t="inlineStr">
        <is>
          <t>L001-100044999</t>
        </is>
      </c>
      <c r="E4238" s="418" t="inlineStr">
        <is>
          <t>INV20211274019</t>
        </is>
      </c>
      <c r="F4238" s="419" t="n">
        <v>44512</v>
      </c>
      <c r="G4238" s="420" t="n">
        <v>58637</v>
      </c>
      <c r="H4238" s="418" t="n"/>
      <c r="I4238" s="455" t="n">
        <v>58637</v>
      </c>
      <c r="J4238" s="418">
        <f>IF(L4238&lt;&gt;"",L4238,K4238)</f>
        <v/>
      </c>
      <c r="K4238" s="418">
        <f>IF(AND(T4238=TRUE, U4238=TRUE, V4238=TRUE), IF(W4238&lt;-0.05, "អនុញ្ញាត (អ្នកផ្គត់ផ្គង់ប្រកាសខ្វះ)", "បានប្រកាស (អនុញ្ញាត)"), IF(AND(T4238=FALSE, U4238=FALSE, V4238=FALSE), "ព្យួរទុក (មិនមានទិន្នន័យ)", "ប្រកាសខុស (ព្យួរទុក)"))</f>
        <v/>
      </c>
      <c r="L4238" s="418" t="inlineStr"/>
      <c r="M4238" s="418" t="inlineStr"/>
      <c r="N4238" s="455" t="n"/>
      <c r="O4238" s="455">
        <f>IF(W4238&lt;0,AI4238,I4238)</f>
        <v/>
      </c>
      <c r="P4238" s="455">
        <f>I4238-O4238</f>
        <v/>
      </c>
      <c r="Q4238" s="418" t="n"/>
      <c r="R4238" s="418" t="inlineStr">
        <is>
          <t>INV20211274019</t>
        </is>
      </c>
      <c r="S4238" s="418" t="inlineStr"/>
      <c r="T4238" s="418">
        <f>R4238=S4238</f>
        <v/>
      </c>
      <c r="U4238" s="418">
        <f>AND(MONTH(F4238)=MONTH(Y4238), YEAR(F4238)=YEAR(Y4238))</f>
        <v/>
      </c>
      <c r="V4238" s="418">
        <f>AND(AC4238&lt;&gt;"", 'Company information'!D$4&lt;&gt;"", RIGHT(SUBSTITUTE(AC4238,"-",""),9)=RIGHT(SUBSTITUTE('Company information'!D$4,"-",""),9))</f>
        <v/>
      </c>
      <c r="W4238" s="418">
        <f>AI4238-I4238</f>
        <v/>
      </c>
      <c r="X4238" s="455" t="n"/>
      <c r="Y4238" s="417" t="n"/>
      <c r="Z4238" s="418" t="n"/>
      <c r="AA4238" s="418" t="n"/>
      <c r="AB4238" s="418" t="n"/>
      <c r="AC4238" s="418" t="n"/>
      <c r="AD4238" s="418" t="n"/>
      <c r="AE4238" s="455" t="n"/>
      <c r="AF4238" s="455" t="n"/>
      <c r="AG4238" s="455" t="n"/>
      <c r="AH4238" s="455" t="n"/>
      <c r="AI4238" s="455" t="n"/>
      <c r="AJ4238" s="455" t="n"/>
      <c r="AK4238" s="455" t="n"/>
      <c r="AL4238" s="455" t="n"/>
      <c r="AM4238" s="455" t="n"/>
      <c r="AN4238" s="455" t="n"/>
      <c r="AO4238" s="455" t="n"/>
      <c r="AP4238" s="455" t="n"/>
      <c r="AQ4238" s="455" t="n"/>
      <c r="AR4238" s="418" t="n"/>
      <c r="AS4238" s="418" t="n"/>
      <c r="AT4238" s="418" t="n"/>
    </row>
    <row r="4239">
      <c r="A4239" s="417" t="n">
        <v>4230</v>
      </c>
      <c r="B4239" s="418" t="inlineStr">
        <is>
          <t>Customs clearence and Trucking fee</t>
        </is>
      </c>
      <c r="C4239" s="418" t="inlineStr">
        <is>
          <t>56ប៊ី-លីង សឹបផ្លាយ ឆេន មេនេចម៉ិន ឯ.ក</t>
        </is>
      </c>
      <c r="D4239" s="418" t="inlineStr">
        <is>
          <t>K004-902004795</t>
        </is>
      </c>
      <c r="E4239" s="418" t="inlineStr">
        <is>
          <t>IN202112-0754</t>
        </is>
      </c>
      <c r="F4239" s="419" t="n">
        <v>44547</v>
      </c>
      <c r="G4239" s="420" t="n">
        <v>484806</v>
      </c>
      <c r="H4239" s="418" t="n"/>
      <c r="I4239" s="455" t="n">
        <v>484806</v>
      </c>
      <c r="J4239" s="418">
        <f>IF(L4239&lt;&gt;"",L4239,K4239)</f>
        <v/>
      </c>
      <c r="K4239" s="418">
        <f>IF(AND(T4239=TRUE, U4239=TRUE, V4239=TRUE), IF(W4239&lt;-0.05, "អនុញ្ញាត (អ្នកផ្គត់ផ្គង់ប្រកាសខ្វះ)", "បានប្រកាស (អនុញ្ញាត)"), IF(AND(T4239=FALSE, U4239=FALSE, V4239=FALSE), "ព្យួរទុក (មិនមានទិន្នន័យ)", "ប្រកាសខុស (ព្យួរទុក)"))</f>
        <v/>
      </c>
      <c r="L4239" s="418" t="inlineStr"/>
      <c r="M4239" s="418" t="inlineStr"/>
      <c r="N4239" s="455" t="n"/>
      <c r="O4239" s="455">
        <f>IF(W4239&lt;0,AI4239,I4239)</f>
        <v/>
      </c>
      <c r="P4239" s="455">
        <f>I4239-O4239</f>
        <v/>
      </c>
      <c r="Q4239" s="418" t="n"/>
      <c r="R4239" s="418" t="inlineStr">
        <is>
          <t>IN202112-0754</t>
        </is>
      </c>
      <c r="S4239" s="418" t="inlineStr"/>
      <c r="T4239" s="418">
        <f>R4239=S4239</f>
        <v/>
      </c>
      <c r="U4239" s="418">
        <f>AND(MONTH(F4239)=MONTH(Y4239), YEAR(F4239)=YEAR(Y4239))</f>
        <v/>
      </c>
      <c r="V4239" s="418">
        <f>AND(AC4239&lt;&gt;"", 'Company information'!D$4&lt;&gt;"", RIGHT(SUBSTITUTE(AC4239,"-",""),9)=RIGHT(SUBSTITUTE('Company information'!D$4,"-",""),9))</f>
        <v/>
      </c>
      <c r="W4239" s="418">
        <f>AI4239-I4239</f>
        <v/>
      </c>
      <c r="X4239" s="455" t="n"/>
      <c r="Y4239" s="417" t="n"/>
      <c r="Z4239" s="418" t="n"/>
      <c r="AA4239" s="418" t="n"/>
      <c r="AB4239" s="418" t="n"/>
      <c r="AC4239" s="418" t="n"/>
      <c r="AD4239" s="418" t="n"/>
      <c r="AE4239" s="455" t="n"/>
      <c r="AF4239" s="455" t="n"/>
      <c r="AG4239" s="455" t="n"/>
      <c r="AH4239" s="455" t="n"/>
      <c r="AI4239" s="455" t="n"/>
      <c r="AJ4239" s="455" t="n"/>
      <c r="AK4239" s="455" t="n"/>
      <c r="AL4239" s="455" t="n"/>
      <c r="AM4239" s="455" t="n"/>
      <c r="AN4239" s="455" t="n"/>
      <c r="AO4239" s="455" t="n"/>
      <c r="AP4239" s="455" t="n"/>
      <c r="AQ4239" s="455" t="n"/>
      <c r="AR4239" s="418" t="n"/>
      <c r="AS4239" s="418" t="n"/>
      <c r="AT4239" s="418" t="n"/>
    </row>
    <row r="4240">
      <c r="A4240" s="417" t="n">
        <v>4231</v>
      </c>
      <c r="B4240" s="418" t="inlineStr">
        <is>
          <t>Lift off and Gate fee charge</t>
        </is>
      </c>
      <c r="C4240" s="418" t="inlineStr">
        <is>
          <t>កំពង់ផែស្វយ័តភ្នំពេញ "ក.ស.ភ"</t>
        </is>
      </c>
      <c r="D4240" s="418" t="inlineStr">
        <is>
          <t>L001-100044999</t>
        </is>
      </c>
      <c r="E4240" s="418" t="inlineStr">
        <is>
          <t>INV20211274013</t>
        </is>
      </c>
      <c r="F4240" s="419" t="n">
        <v>44512</v>
      </c>
      <c r="G4240" s="420" t="n">
        <v>48864</v>
      </c>
      <c r="H4240" s="418" t="n"/>
      <c r="I4240" s="455" t="n">
        <v>48864</v>
      </c>
      <c r="J4240" s="418">
        <f>IF(L4240&lt;&gt;"",L4240,K4240)</f>
        <v/>
      </c>
      <c r="K4240" s="418">
        <f>IF(AND(T4240=TRUE, U4240=TRUE, V4240=TRUE), IF(W4240&lt;-0.05, "អនុញ្ញាត (អ្នកផ្គត់ផ្គង់ប្រកាសខ្វះ)", "បានប្រកាស (អនុញ្ញាត)"), IF(AND(T4240=FALSE, U4240=FALSE, V4240=FALSE), "ព្យួរទុក (មិនមានទិន្នន័យ)", "ប្រកាសខុស (ព្យួរទុក)"))</f>
        <v/>
      </c>
      <c r="L4240" s="418" t="inlineStr"/>
      <c r="M4240" s="418" t="inlineStr"/>
      <c r="N4240" s="455" t="n"/>
      <c r="O4240" s="455">
        <f>IF(W4240&lt;0,AI4240,I4240)</f>
        <v/>
      </c>
      <c r="P4240" s="455">
        <f>I4240-O4240</f>
        <v/>
      </c>
      <c r="Q4240" s="418" t="n"/>
      <c r="R4240" s="418" t="inlineStr">
        <is>
          <t>INV20211274013</t>
        </is>
      </c>
      <c r="S4240" s="418" t="inlineStr"/>
      <c r="T4240" s="418">
        <f>R4240=S4240</f>
        <v/>
      </c>
      <c r="U4240" s="418">
        <f>AND(MONTH(F4240)=MONTH(Y4240), YEAR(F4240)=YEAR(Y4240))</f>
        <v/>
      </c>
      <c r="V4240" s="418">
        <f>AND(AC4240&lt;&gt;"", 'Company information'!D$4&lt;&gt;"", RIGHT(SUBSTITUTE(AC4240,"-",""),9)=RIGHT(SUBSTITUTE('Company information'!D$4,"-",""),9))</f>
        <v/>
      </c>
      <c r="W4240" s="418">
        <f>AI4240-I4240</f>
        <v/>
      </c>
      <c r="X4240" s="455" t="n"/>
      <c r="Y4240" s="417" t="n"/>
      <c r="Z4240" s="418" t="n"/>
      <c r="AA4240" s="418" t="n"/>
      <c r="AB4240" s="418" t="n"/>
      <c r="AC4240" s="418" t="n"/>
      <c r="AD4240" s="418" t="n"/>
      <c r="AE4240" s="455" t="n"/>
      <c r="AF4240" s="455" t="n"/>
      <c r="AG4240" s="455" t="n"/>
      <c r="AH4240" s="455" t="n"/>
      <c r="AI4240" s="455" t="n"/>
      <c r="AJ4240" s="455" t="n"/>
      <c r="AK4240" s="455" t="n"/>
      <c r="AL4240" s="455" t="n"/>
      <c r="AM4240" s="455" t="n"/>
      <c r="AN4240" s="455" t="n"/>
      <c r="AO4240" s="455" t="n"/>
      <c r="AP4240" s="455" t="n"/>
      <c r="AQ4240" s="455" t="n"/>
      <c r="AR4240" s="418" t="n"/>
      <c r="AS4240" s="418" t="n"/>
      <c r="AT4240" s="418" t="n"/>
    </row>
    <row r="4241">
      <c r="A4241" s="417" t="n">
        <v>4232</v>
      </c>
      <c r="B4241" s="418" t="inlineStr">
        <is>
          <t>Customs clearence and Trucking fee</t>
        </is>
      </c>
      <c r="C4241" s="418" t="inlineStr">
        <is>
          <t>56ប៊ី-លីង សឹបផ្លាយ ឆេន មេនេចម៉ិន ឯ.ក</t>
        </is>
      </c>
      <c r="D4241" s="418" t="inlineStr">
        <is>
          <t>K004-902004795</t>
        </is>
      </c>
      <c r="E4241" s="418" t="inlineStr">
        <is>
          <t>IN202112-0753</t>
        </is>
      </c>
      <c r="F4241" s="419" t="n">
        <v>44547</v>
      </c>
      <c r="G4241" s="420" t="n">
        <v>472584</v>
      </c>
      <c r="H4241" s="418" t="n"/>
      <c r="I4241" s="455" t="n">
        <v>472584</v>
      </c>
      <c r="J4241" s="418">
        <f>IF(L4241&lt;&gt;"",L4241,K4241)</f>
        <v/>
      </c>
      <c r="K4241" s="418">
        <f>IF(AND(T4241=TRUE, U4241=TRUE, V4241=TRUE), IF(W4241&lt;-0.05, "អនុញ្ញាត (អ្នកផ្គត់ផ្គង់ប្រកាសខ្វះ)", "បានប្រកាស (អនុញ្ញាត)"), IF(AND(T4241=FALSE, U4241=FALSE, V4241=FALSE), "ព្យួរទុក (មិនមានទិន្នន័យ)", "ប្រកាសខុស (ព្យួរទុក)"))</f>
        <v/>
      </c>
      <c r="L4241" s="418" t="inlineStr"/>
      <c r="M4241" s="418" t="inlineStr"/>
      <c r="N4241" s="455" t="n"/>
      <c r="O4241" s="455">
        <f>IF(W4241&lt;0,AI4241,I4241)</f>
        <v/>
      </c>
      <c r="P4241" s="455">
        <f>I4241-O4241</f>
        <v/>
      </c>
      <c r="Q4241" s="418" t="n"/>
      <c r="R4241" s="418" t="inlineStr">
        <is>
          <t>IN202112-0753</t>
        </is>
      </c>
      <c r="S4241" s="418" t="inlineStr"/>
      <c r="T4241" s="418">
        <f>R4241=S4241</f>
        <v/>
      </c>
      <c r="U4241" s="418">
        <f>AND(MONTH(F4241)=MONTH(Y4241), YEAR(F4241)=YEAR(Y4241))</f>
        <v/>
      </c>
      <c r="V4241" s="418">
        <f>AND(AC4241&lt;&gt;"", 'Company information'!D$4&lt;&gt;"", RIGHT(SUBSTITUTE(AC4241,"-",""),9)=RIGHT(SUBSTITUTE('Company information'!D$4,"-",""),9))</f>
        <v/>
      </c>
      <c r="W4241" s="418">
        <f>AI4241-I4241</f>
        <v/>
      </c>
      <c r="X4241" s="455" t="n"/>
      <c r="Y4241" s="417" t="n"/>
      <c r="Z4241" s="418" t="n"/>
      <c r="AA4241" s="418" t="n"/>
      <c r="AB4241" s="418" t="n"/>
      <c r="AC4241" s="418" t="n"/>
      <c r="AD4241" s="418" t="n"/>
      <c r="AE4241" s="455" t="n"/>
      <c r="AF4241" s="455" t="n"/>
      <c r="AG4241" s="455" t="n"/>
      <c r="AH4241" s="455" t="n"/>
      <c r="AI4241" s="455" t="n"/>
      <c r="AJ4241" s="455" t="n"/>
      <c r="AK4241" s="455" t="n"/>
      <c r="AL4241" s="455" t="n"/>
      <c r="AM4241" s="455" t="n"/>
      <c r="AN4241" s="455" t="n"/>
      <c r="AO4241" s="455" t="n"/>
      <c r="AP4241" s="455" t="n"/>
      <c r="AQ4241" s="455" t="n"/>
      <c r="AR4241" s="418" t="n"/>
      <c r="AS4241" s="418" t="n"/>
      <c r="AT4241" s="418" t="n"/>
    </row>
    <row r="4242">
      <c r="A4242" s="417" t="n">
        <v>4233</v>
      </c>
      <c r="B4242" s="418" t="inlineStr">
        <is>
          <t>Lift off and Gate fee charge</t>
        </is>
      </c>
      <c r="C4242" s="418" t="inlineStr">
        <is>
          <t>កំពង់ផែស្វយ័តភ្នំពេញ "ក.ស.ភ"</t>
        </is>
      </c>
      <c r="D4242" s="418" t="inlineStr">
        <is>
          <t>L001-100044999</t>
        </is>
      </c>
      <c r="E4242" s="418" t="inlineStr">
        <is>
          <t>INV20211273740</t>
        </is>
      </c>
      <c r="F4242" s="419" t="n">
        <v>44481</v>
      </c>
      <c r="G4242" s="420" t="n">
        <v>117274</v>
      </c>
      <c r="H4242" s="418" t="n"/>
      <c r="I4242" s="455" t="n">
        <v>117274</v>
      </c>
      <c r="J4242" s="418">
        <f>IF(L4242&lt;&gt;"",L4242,K4242)</f>
        <v/>
      </c>
      <c r="K4242" s="418">
        <f>IF(AND(T4242=TRUE, U4242=TRUE, V4242=TRUE), IF(W4242&lt;-0.05, "អនុញ្ញាត (អ្នកផ្គត់ផ្គង់ប្រកាសខ្វះ)", "បានប្រកាស (អនុញ្ញាត)"), IF(AND(T4242=FALSE, U4242=FALSE, V4242=FALSE), "ព្យួរទុក (មិនមានទិន្នន័យ)", "ប្រកាសខុស (ព្យួរទុក)"))</f>
        <v/>
      </c>
      <c r="L4242" s="418" t="inlineStr"/>
      <c r="M4242" s="418" t="inlineStr"/>
      <c r="N4242" s="455" t="n"/>
      <c r="O4242" s="455">
        <f>IF(W4242&lt;0,AI4242,I4242)</f>
        <v/>
      </c>
      <c r="P4242" s="455">
        <f>I4242-O4242</f>
        <v/>
      </c>
      <c r="Q4242" s="418" t="n"/>
      <c r="R4242" s="418" t="inlineStr">
        <is>
          <t>INV20211273740</t>
        </is>
      </c>
      <c r="S4242" s="418" t="inlineStr"/>
      <c r="T4242" s="418">
        <f>R4242=S4242</f>
        <v/>
      </c>
      <c r="U4242" s="418">
        <f>AND(MONTH(F4242)=MONTH(Y4242), YEAR(F4242)=YEAR(Y4242))</f>
        <v/>
      </c>
      <c r="V4242" s="418">
        <f>AND(AC4242&lt;&gt;"", 'Company information'!D$4&lt;&gt;"", RIGHT(SUBSTITUTE(AC4242,"-",""),9)=RIGHT(SUBSTITUTE('Company information'!D$4,"-",""),9))</f>
        <v/>
      </c>
      <c r="W4242" s="418">
        <f>AI4242-I4242</f>
        <v/>
      </c>
      <c r="X4242" s="455" t="n"/>
      <c r="Y4242" s="417" t="n"/>
      <c r="Z4242" s="418" t="n"/>
      <c r="AA4242" s="418" t="n"/>
      <c r="AB4242" s="418" t="n"/>
      <c r="AC4242" s="418" t="n"/>
      <c r="AD4242" s="418" t="n"/>
      <c r="AE4242" s="455" t="n"/>
      <c r="AF4242" s="455" t="n"/>
      <c r="AG4242" s="455" t="n"/>
      <c r="AH4242" s="455" t="n"/>
      <c r="AI4242" s="455" t="n"/>
      <c r="AJ4242" s="455" t="n"/>
      <c r="AK4242" s="455" t="n"/>
      <c r="AL4242" s="455" t="n"/>
      <c r="AM4242" s="455" t="n"/>
      <c r="AN4242" s="455" t="n"/>
      <c r="AO4242" s="455" t="n"/>
      <c r="AP4242" s="455" t="n"/>
      <c r="AQ4242" s="455" t="n"/>
      <c r="AR4242" s="418" t="n"/>
      <c r="AS4242" s="418" t="n"/>
      <c r="AT4242" s="418" t="n"/>
    </row>
    <row r="4243">
      <c r="A4243" s="417" t="n">
        <v>4234</v>
      </c>
      <c r="B4243" s="418" t="inlineStr">
        <is>
          <t>Customs clearence and Trucking fee</t>
        </is>
      </c>
      <c r="C4243" s="418" t="inlineStr">
        <is>
          <t>56ប៊ី-លីង សឹបផ្លាយ ឆេន មេនេចម៉ិន ឯ.ក</t>
        </is>
      </c>
      <c r="D4243" s="418" t="inlineStr">
        <is>
          <t>K004-902004795</t>
        </is>
      </c>
      <c r="E4243" s="418" t="inlineStr">
        <is>
          <t>IN202112-0752</t>
        </is>
      </c>
      <c r="F4243" s="419" t="n">
        <v>44547</v>
      </c>
      <c r="G4243" s="420" t="n">
        <v>912576</v>
      </c>
      <c r="H4243" s="418" t="n"/>
      <c r="I4243" s="455" t="n">
        <v>912576</v>
      </c>
      <c r="J4243" s="418">
        <f>IF(L4243&lt;&gt;"",L4243,K4243)</f>
        <v/>
      </c>
      <c r="K4243" s="418">
        <f>IF(AND(T4243=TRUE, U4243=TRUE, V4243=TRUE), IF(W4243&lt;-0.05, "អនុញ្ញាត (អ្នកផ្គត់ផ្គង់ប្រកាសខ្វះ)", "បានប្រកាស (អនុញ្ញាត)"), IF(AND(T4243=FALSE, U4243=FALSE, V4243=FALSE), "ព្យួរទុក (មិនមានទិន្នន័យ)", "ប្រកាសខុស (ព្យួរទុក)"))</f>
        <v/>
      </c>
      <c r="L4243" s="418" t="inlineStr"/>
      <c r="M4243" s="418" t="inlineStr"/>
      <c r="N4243" s="455" t="n"/>
      <c r="O4243" s="455">
        <f>IF(W4243&lt;0,AI4243,I4243)</f>
        <v/>
      </c>
      <c r="P4243" s="455">
        <f>I4243-O4243</f>
        <v/>
      </c>
      <c r="Q4243" s="418" t="n"/>
      <c r="R4243" s="418" t="inlineStr">
        <is>
          <t>IN202112-0752</t>
        </is>
      </c>
      <c r="S4243" s="418" t="inlineStr"/>
      <c r="T4243" s="418">
        <f>R4243=S4243</f>
        <v/>
      </c>
      <c r="U4243" s="418">
        <f>AND(MONTH(F4243)=MONTH(Y4243), YEAR(F4243)=YEAR(Y4243))</f>
        <v/>
      </c>
      <c r="V4243" s="418">
        <f>AND(AC4243&lt;&gt;"", 'Company information'!D$4&lt;&gt;"", RIGHT(SUBSTITUTE(AC4243,"-",""),9)=RIGHT(SUBSTITUTE('Company information'!D$4,"-",""),9))</f>
        <v/>
      </c>
      <c r="W4243" s="418">
        <f>AI4243-I4243</f>
        <v/>
      </c>
      <c r="X4243" s="455" t="n"/>
      <c r="Y4243" s="417" t="n"/>
      <c r="Z4243" s="418" t="n"/>
      <c r="AA4243" s="418" t="n"/>
      <c r="AB4243" s="418" t="n"/>
      <c r="AC4243" s="418" t="n"/>
      <c r="AD4243" s="418" t="n"/>
      <c r="AE4243" s="455" t="n"/>
      <c r="AF4243" s="455" t="n"/>
      <c r="AG4243" s="455" t="n"/>
      <c r="AH4243" s="455" t="n"/>
      <c r="AI4243" s="455" t="n"/>
      <c r="AJ4243" s="455" t="n"/>
      <c r="AK4243" s="455" t="n"/>
      <c r="AL4243" s="455" t="n"/>
      <c r="AM4243" s="455" t="n"/>
      <c r="AN4243" s="455" t="n"/>
      <c r="AO4243" s="455" t="n"/>
      <c r="AP4243" s="455" t="n"/>
      <c r="AQ4243" s="455" t="n"/>
      <c r="AR4243" s="418" t="n"/>
      <c r="AS4243" s="418" t="n"/>
      <c r="AT4243" s="418" t="n"/>
    </row>
    <row r="4244">
      <c r="A4244" s="417" t="n">
        <v>4235</v>
      </c>
      <c r="B4244" s="418" t="inlineStr">
        <is>
          <t>Lift off and Gate fee charge</t>
        </is>
      </c>
      <c r="C4244" s="418" t="inlineStr">
        <is>
          <t>កំពង់ផែស្វយ័តភ្នំពេញ "ក.ស.ភ"</t>
        </is>
      </c>
      <c r="D4244" s="418" t="inlineStr">
        <is>
          <t>L001-100044999</t>
        </is>
      </c>
      <c r="E4244" s="418" t="inlineStr">
        <is>
          <t>INV20211273738</t>
        </is>
      </c>
      <c r="F4244" s="419" t="n">
        <v>44481</v>
      </c>
      <c r="G4244" s="420" t="n">
        <v>87955</v>
      </c>
      <c r="H4244" s="418" t="n"/>
      <c r="I4244" s="455" t="n">
        <v>87955</v>
      </c>
      <c r="J4244" s="418">
        <f>IF(L4244&lt;&gt;"",L4244,K4244)</f>
        <v/>
      </c>
      <c r="K4244" s="418">
        <f>IF(AND(T4244=TRUE, U4244=TRUE, V4244=TRUE), IF(W4244&lt;-0.05, "អនុញ្ញាត (អ្នកផ្គត់ផ្គង់ប្រកាសខ្វះ)", "បានប្រកាស (អនុញ្ញាត)"), IF(AND(T4244=FALSE, U4244=FALSE, V4244=FALSE), "ព្យួរទុក (មិនមានទិន្នន័យ)", "ប្រកាសខុស (ព្យួរទុក)"))</f>
        <v/>
      </c>
      <c r="L4244" s="418" t="inlineStr"/>
      <c r="M4244" s="418" t="inlineStr"/>
      <c r="N4244" s="455" t="n"/>
      <c r="O4244" s="455">
        <f>IF(W4244&lt;0,AI4244,I4244)</f>
        <v/>
      </c>
      <c r="P4244" s="455">
        <f>I4244-O4244</f>
        <v/>
      </c>
      <c r="Q4244" s="418" t="n"/>
      <c r="R4244" s="418" t="inlineStr">
        <is>
          <t>INV20211273738</t>
        </is>
      </c>
      <c r="S4244" s="418" t="inlineStr"/>
      <c r="T4244" s="418">
        <f>R4244=S4244</f>
        <v/>
      </c>
      <c r="U4244" s="418">
        <f>AND(MONTH(F4244)=MONTH(Y4244), YEAR(F4244)=YEAR(Y4244))</f>
        <v/>
      </c>
      <c r="V4244" s="418">
        <f>AND(AC4244&lt;&gt;"", 'Company information'!D$4&lt;&gt;"", RIGHT(SUBSTITUTE(AC4244,"-",""),9)=RIGHT(SUBSTITUTE('Company information'!D$4,"-",""),9))</f>
        <v/>
      </c>
      <c r="W4244" s="418">
        <f>AI4244-I4244</f>
        <v/>
      </c>
      <c r="X4244" s="455" t="n"/>
      <c r="Y4244" s="417" t="n"/>
      <c r="Z4244" s="418" t="n"/>
      <c r="AA4244" s="418" t="n"/>
      <c r="AB4244" s="418" t="n"/>
      <c r="AC4244" s="418" t="n"/>
      <c r="AD4244" s="418" t="n"/>
      <c r="AE4244" s="455" t="n"/>
      <c r="AF4244" s="455" t="n"/>
      <c r="AG4244" s="455" t="n"/>
      <c r="AH4244" s="455" t="n"/>
      <c r="AI4244" s="455" t="n"/>
      <c r="AJ4244" s="455" t="n"/>
      <c r="AK4244" s="455" t="n"/>
      <c r="AL4244" s="455" t="n"/>
      <c r="AM4244" s="455" t="n"/>
      <c r="AN4244" s="455" t="n"/>
      <c r="AO4244" s="455" t="n"/>
      <c r="AP4244" s="455" t="n"/>
      <c r="AQ4244" s="455" t="n"/>
      <c r="AR4244" s="418" t="n"/>
      <c r="AS4244" s="418" t="n"/>
      <c r="AT4244" s="418" t="n"/>
    </row>
    <row r="4245">
      <c r="A4245" s="417" t="n">
        <v>4236</v>
      </c>
      <c r="B4245" s="418" t="inlineStr">
        <is>
          <t>Customs clearence and Trucking fee</t>
        </is>
      </c>
      <c r="C4245" s="418" t="inlineStr">
        <is>
          <t>56ប៊ី-លីង សឹបផ្លាយ ឆេន មេនេចម៉ិន ឯ.ក</t>
        </is>
      </c>
      <c r="D4245" s="418" t="inlineStr">
        <is>
          <t>K004-902004795</t>
        </is>
      </c>
      <c r="E4245" s="418" t="inlineStr">
        <is>
          <t>IN202112-0751</t>
        </is>
      </c>
      <c r="F4245" s="419" t="n">
        <v>44547</v>
      </c>
      <c r="G4245" s="420" t="n">
        <v>698691</v>
      </c>
      <c r="H4245" s="418" t="n"/>
      <c r="I4245" s="455" t="n">
        <v>698691</v>
      </c>
      <c r="J4245" s="418">
        <f>IF(L4245&lt;&gt;"",L4245,K4245)</f>
        <v/>
      </c>
      <c r="K4245" s="418">
        <f>IF(AND(T4245=TRUE, U4245=TRUE, V4245=TRUE), IF(W4245&lt;-0.05, "អនុញ្ញាត (អ្នកផ្គត់ផ្គង់ប្រកាសខ្វះ)", "បានប្រកាស (អនុញ្ញាត)"), IF(AND(T4245=FALSE, U4245=FALSE, V4245=FALSE), "ព្យួរទុក (មិនមានទិន្នន័យ)", "ប្រកាសខុស (ព្យួរទុក)"))</f>
        <v/>
      </c>
      <c r="L4245" s="418" t="inlineStr"/>
      <c r="M4245" s="418" t="inlineStr"/>
      <c r="N4245" s="455" t="n"/>
      <c r="O4245" s="455">
        <f>IF(W4245&lt;0,AI4245,I4245)</f>
        <v/>
      </c>
      <c r="P4245" s="455">
        <f>I4245-O4245</f>
        <v/>
      </c>
      <c r="Q4245" s="418" t="n"/>
      <c r="R4245" s="418" t="inlineStr">
        <is>
          <t>IN202112-0751</t>
        </is>
      </c>
      <c r="S4245" s="418" t="inlineStr"/>
      <c r="T4245" s="418">
        <f>R4245=S4245</f>
        <v/>
      </c>
      <c r="U4245" s="418">
        <f>AND(MONTH(F4245)=MONTH(Y4245), YEAR(F4245)=YEAR(Y4245))</f>
        <v/>
      </c>
      <c r="V4245" s="418">
        <f>AND(AC4245&lt;&gt;"", 'Company information'!D$4&lt;&gt;"", RIGHT(SUBSTITUTE(AC4245,"-",""),9)=RIGHT(SUBSTITUTE('Company information'!D$4,"-",""),9))</f>
        <v/>
      </c>
      <c r="W4245" s="418">
        <f>AI4245-I4245</f>
        <v/>
      </c>
      <c r="X4245" s="455" t="n"/>
      <c r="Y4245" s="417" t="n"/>
      <c r="Z4245" s="418" t="n"/>
      <c r="AA4245" s="418" t="n"/>
      <c r="AB4245" s="418" t="n"/>
      <c r="AC4245" s="418" t="n"/>
      <c r="AD4245" s="418" t="n"/>
      <c r="AE4245" s="455" t="n"/>
      <c r="AF4245" s="455" t="n"/>
      <c r="AG4245" s="455" t="n"/>
      <c r="AH4245" s="455" t="n"/>
      <c r="AI4245" s="455" t="n"/>
      <c r="AJ4245" s="455" t="n"/>
      <c r="AK4245" s="455" t="n"/>
      <c r="AL4245" s="455" t="n"/>
      <c r="AM4245" s="455" t="n"/>
      <c r="AN4245" s="455" t="n"/>
      <c r="AO4245" s="455" t="n"/>
      <c r="AP4245" s="455" t="n"/>
      <c r="AQ4245" s="455" t="n"/>
      <c r="AR4245" s="418" t="n"/>
      <c r="AS4245" s="418" t="n"/>
      <c r="AT4245" s="418" t="n"/>
    </row>
    <row r="4246">
      <c r="A4246" s="417" t="n">
        <v>4237</v>
      </c>
      <c r="B4246" s="418" t="inlineStr">
        <is>
          <t>Lift off and Gate fee charge</t>
        </is>
      </c>
      <c r="C4246" s="418" t="inlineStr">
        <is>
          <t>កំពង់ផែស្វយ័តភ្នំពេញ "ក.ស.ភ"</t>
        </is>
      </c>
      <c r="D4246" s="418" t="inlineStr">
        <is>
          <t>L001-100044999</t>
        </is>
      </c>
      <c r="E4246" s="418" t="inlineStr">
        <is>
          <t>INV20211274016</t>
        </is>
      </c>
      <c r="F4246" s="419" t="n">
        <v>44512</v>
      </c>
      <c r="G4246" s="420" t="n">
        <v>48864</v>
      </c>
      <c r="H4246" s="418" t="n"/>
      <c r="I4246" s="455" t="n">
        <v>48864</v>
      </c>
      <c r="J4246" s="418">
        <f>IF(L4246&lt;&gt;"",L4246,K4246)</f>
        <v/>
      </c>
      <c r="K4246" s="418">
        <f>IF(AND(T4246=TRUE, U4246=TRUE, V4246=TRUE), IF(W4246&lt;-0.05, "អនុញ្ញាត (អ្នកផ្គត់ផ្គង់ប្រកាសខ្វះ)", "បានប្រកាស (អនុញ្ញាត)"), IF(AND(T4246=FALSE, U4246=FALSE, V4246=FALSE), "ព្យួរទុក (មិនមានទិន្នន័យ)", "ប្រកាសខុស (ព្យួរទុក)"))</f>
        <v/>
      </c>
      <c r="L4246" s="418" t="inlineStr"/>
      <c r="M4246" s="418" t="inlineStr"/>
      <c r="N4246" s="455" t="n"/>
      <c r="O4246" s="455">
        <f>IF(W4246&lt;0,AI4246,I4246)</f>
        <v/>
      </c>
      <c r="P4246" s="455">
        <f>I4246-O4246</f>
        <v/>
      </c>
      <c r="Q4246" s="418" t="n"/>
      <c r="R4246" s="418" t="inlineStr">
        <is>
          <t>INV20211274016</t>
        </is>
      </c>
      <c r="S4246" s="418" t="inlineStr"/>
      <c r="T4246" s="418">
        <f>R4246=S4246</f>
        <v/>
      </c>
      <c r="U4246" s="418">
        <f>AND(MONTH(F4246)=MONTH(Y4246), YEAR(F4246)=YEAR(Y4246))</f>
        <v/>
      </c>
      <c r="V4246" s="418">
        <f>AND(AC4246&lt;&gt;"", 'Company information'!D$4&lt;&gt;"", RIGHT(SUBSTITUTE(AC4246,"-",""),9)=RIGHT(SUBSTITUTE('Company information'!D$4,"-",""),9))</f>
        <v/>
      </c>
      <c r="W4246" s="418">
        <f>AI4246-I4246</f>
        <v/>
      </c>
      <c r="X4246" s="455" t="n"/>
      <c r="Y4246" s="417" t="n"/>
      <c r="Z4246" s="418" t="n"/>
      <c r="AA4246" s="418" t="n"/>
      <c r="AB4246" s="418" t="n"/>
      <c r="AC4246" s="418" t="n"/>
      <c r="AD4246" s="418" t="n"/>
      <c r="AE4246" s="455" t="n"/>
      <c r="AF4246" s="455" t="n"/>
      <c r="AG4246" s="455" t="n"/>
      <c r="AH4246" s="455" t="n"/>
      <c r="AI4246" s="455" t="n"/>
      <c r="AJ4246" s="455" t="n"/>
      <c r="AK4246" s="455" t="n"/>
      <c r="AL4246" s="455" t="n"/>
      <c r="AM4246" s="455" t="n"/>
      <c r="AN4246" s="455" t="n"/>
      <c r="AO4246" s="455" t="n"/>
      <c r="AP4246" s="455" t="n"/>
      <c r="AQ4246" s="455" t="n"/>
      <c r="AR4246" s="418" t="n"/>
      <c r="AS4246" s="418" t="n"/>
      <c r="AT4246" s="418" t="n"/>
    </row>
    <row r="4247">
      <c r="A4247" s="417" t="n">
        <v>4238</v>
      </c>
      <c r="B4247" s="418" t="inlineStr">
        <is>
          <t>Customs clearence and Trucking fee</t>
        </is>
      </c>
      <c r="C4247" s="418" t="inlineStr">
        <is>
          <t>56ប៊ី-លីង សឹបផ្លាយ ឆេន មេនេចម៉ិន ឯ.ក</t>
        </is>
      </c>
      <c r="D4247" s="418" t="inlineStr">
        <is>
          <t>K004-902004795</t>
        </is>
      </c>
      <c r="E4247" s="418" t="inlineStr">
        <is>
          <t>IN202112-0750</t>
        </is>
      </c>
      <c r="F4247" s="419" t="n">
        <v>44547</v>
      </c>
      <c r="G4247" s="420" t="n">
        <v>472584</v>
      </c>
      <c r="H4247" s="418" t="n"/>
      <c r="I4247" s="455" t="n">
        <v>472584</v>
      </c>
      <c r="J4247" s="418">
        <f>IF(L4247&lt;&gt;"",L4247,K4247)</f>
        <v/>
      </c>
      <c r="K4247" s="418">
        <f>IF(AND(T4247=TRUE, U4247=TRUE, V4247=TRUE), IF(W4247&lt;-0.05, "អនុញ្ញាត (អ្នកផ្គត់ផ្គង់ប្រកាសខ្វះ)", "បានប្រកាស (អនុញ្ញាត)"), IF(AND(T4247=FALSE, U4247=FALSE, V4247=FALSE), "ព្យួរទុក (មិនមានទិន្នន័យ)", "ប្រកាសខុស (ព្យួរទុក)"))</f>
        <v/>
      </c>
      <c r="L4247" s="418" t="inlineStr"/>
      <c r="M4247" s="418" t="inlineStr"/>
      <c r="N4247" s="455" t="n"/>
      <c r="O4247" s="455">
        <f>IF(W4247&lt;0,AI4247,I4247)</f>
        <v/>
      </c>
      <c r="P4247" s="455">
        <f>I4247-O4247</f>
        <v/>
      </c>
      <c r="Q4247" s="418" t="n"/>
      <c r="R4247" s="418" t="inlineStr">
        <is>
          <t>IN202112-0750</t>
        </is>
      </c>
      <c r="S4247" s="418" t="inlineStr"/>
      <c r="T4247" s="418">
        <f>R4247=S4247</f>
        <v/>
      </c>
      <c r="U4247" s="418">
        <f>AND(MONTH(F4247)=MONTH(Y4247), YEAR(F4247)=YEAR(Y4247))</f>
        <v/>
      </c>
      <c r="V4247" s="418">
        <f>AND(AC4247&lt;&gt;"", 'Company information'!D$4&lt;&gt;"", RIGHT(SUBSTITUTE(AC4247,"-",""),9)=RIGHT(SUBSTITUTE('Company information'!D$4,"-",""),9))</f>
        <v/>
      </c>
      <c r="W4247" s="418">
        <f>AI4247-I4247</f>
        <v/>
      </c>
      <c r="X4247" s="455" t="n"/>
      <c r="Y4247" s="417" t="n"/>
      <c r="Z4247" s="418" t="n"/>
      <c r="AA4247" s="418" t="n"/>
      <c r="AB4247" s="418" t="n"/>
      <c r="AC4247" s="418" t="n"/>
      <c r="AD4247" s="418" t="n"/>
      <c r="AE4247" s="455" t="n"/>
      <c r="AF4247" s="455" t="n"/>
      <c r="AG4247" s="455" t="n"/>
      <c r="AH4247" s="455" t="n"/>
      <c r="AI4247" s="455" t="n"/>
      <c r="AJ4247" s="455" t="n"/>
      <c r="AK4247" s="455" t="n"/>
      <c r="AL4247" s="455" t="n"/>
      <c r="AM4247" s="455" t="n"/>
      <c r="AN4247" s="455" t="n"/>
      <c r="AO4247" s="455" t="n"/>
      <c r="AP4247" s="455" t="n"/>
      <c r="AQ4247" s="455" t="n"/>
      <c r="AR4247" s="418" t="n"/>
      <c r="AS4247" s="418" t="n"/>
      <c r="AT4247" s="418" t="n"/>
    </row>
    <row r="4248">
      <c r="A4248" s="417" t="n">
        <v>4239</v>
      </c>
      <c r="B4248" s="418" t="inlineStr">
        <is>
          <t>Lift off and Gate fee charge</t>
        </is>
      </c>
      <c r="C4248" s="418" t="inlineStr">
        <is>
          <t>កំពង់ផែស្វយ័តភ្នំពេញ "ក.ស.ភ"</t>
        </is>
      </c>
      <c r="D4248" s="418" t="inlineStr">
        <is>
          <t>L001-100044999</t>
        </is>
      </c>
      <c r="E4248" s="418" t="inlineStr">
        <is>
          <t>INV20211273631</t>
        </is>
      </c>
      <c r="F4248" s="419" t="n">
        <v>44420</v>
      </c>
      <c r="G4248" s="420" t="n">
        <v>4886</v>
      </c>
      <c r="H4248" s="418" t="n"/>
      <c r="I4248" s="455" t="n">
        <v>4886</v>
      </c>
      <c r="J4248" s="418">
        <f>IF(L4248&lt;&gt;"",L4248,K4248)</f>
        <v/>
      </c>
      <c r="K4248" s="418">
        <f>IF(AND(T4248=TRUE, U4248=TRUE, V4248=TRUE), IF(W4248&lt;-0.05, "អនុញ្ញាត (អ្នកផ្គត់ផ្គង់ប្រកាសខ្វះ)", "បានប្រកាស (អនុញ្ញាត)"), IF(AND(T4248=FALSE, U4248=FALSE, V4248=FALSE), "ព្យួរទុក (មិនមានទិន្នន័យ)", "ប្រកាសខុស (ព្យួរទុក)"))</f>
        <v/>
      </c>
      <c r="L4248" s="418" t="inlineStr"/>
      <c r="M4248" s="418" t="inlineStr"/>
      <c r="N4248" s="455" t="n"/>
      <c r="O4248" s="455">
        <f>IF(W4248&lt;0,AI4248,I4248)</f>
        <v/>
      </c>
      <c r="P4248" s="455">
        <f>I4248-O4248</f>
        <v/>
      </c>
      <c r="Q4248" s="418" t="n"/>
      <c r="R4248" s="418" t="inlineStr">
        <is>
          <t>INV20211273631</t>
        </is>
      </c>
      <c r="S4248" s="418" t="inlineStr"/>
      <c r="T4248" s="418">
        <f>R4248=S4248</f>
        <v/>
      </c>
      <c r="U4248" s="418">
        <f>AND(MONTH(F4248)=MONTH(Y4248), YEAR(F4248)=YEAR(Y4248))</f>
        <v/>
      </c>
      <c r="V4248" s="418">
        <f>AND(AC4248&lt;&gt;"", 'Company information'!D$4&lt;&gt;"", RIGHT(SUBSTITUTE(AC4248,"-",""),9)=RIGHT(SUBSTITUTE('Company information'!D$4,"-",""),9))</f>
        <v/>
      </c>
      <c r="W4248" s="418">
        <f>AI4248-I4248</f>
        <v/>
      </c>
      <c r="X4248" s="455" t="n"/>
      <c r="Y4248" s="417" t="n"/>
      <c r="Z4248" s="418" t="n"/>
      <c r="AA4248" s="418" t="n"/>
      <c r="AB4248" s="418" t="n"/>
      <c r="AC4248" s="418" t="n"/>
      <c r="AD4248" s="418" t="n"/>
      <c r="AE4248" s="455" t="n"/>
      <c r="AF4248" s="455" t="n"/>
      <c r="AG4248" s="455" t="n"/>
      <c r="AH4248" s="455" t="n"/>
      <c r="AI4248" s="455" t="n"/>
      <c r="AJ4248" s="455" t="n"/>
      <c r="AK4248" s="455" t="n"/>
      <c r="AL4248" s="455" t="n"/>
      <c r="AM4248" s="455" t="n"/>
      <c r="AN4248" s="455" t="n"/>
      <c r="AO4248" s="455" t="n"/>
      <c r="AP4248" s="455" t="n"/>
      <c r="AQ4248" s="455" t="n"/>
      <c r="AR4248" s="418" t="n"/>
      <c r="AS4248" s="418" t="n"/>
      <c r="AT4248" s="418" t="n"/>
    </row>
    <row r="4249">
      <c r="A4249" s="417" t="n">
        <v>4240</v>
      </c>
      <c r="B4249" s="418" t="inlineStr">
        <is>
          <t>Lift off and Gate fee charge</t>
        </is>
      </c>
      <c r="C4249" s="418" t="inlineStr">
        <is>
          <t>កំពង់ផែស្វយ័តភ្នំពេញ "ក.ស.ភ"</t>
        </is>
      </c>
      <c r="D4249" s="418" t="inlineStr">
        <is>
          <t>L001-100044999</t>
        </is>
      </c>
      <c r="E4249" s="418" t="inlineStr">
        <is>
          <t>INV20211272037</t>
        </is>
      </c>
      <c r="F4249" s="419" t="n">
        <v>44239</v>
      </c>
      <c r="G4249" s="420" t="n">
        <v>117245</v>
      </c>
      <c r="H4249" s="418" t="n"/>
      <c r="I4249" s="455" t="n">
        <v>117245</v>
      </c>
      <c r="J4249" s="418">
        <f>IF(L4249&lt;&gt;"",L4249,K4249)</f>
        <v/>
      </c>
      <c r="K4249" s="418">
        <f>IF(AND(T4249=TRUE, U4249=TRUE, V4249=TRUE), IF(W4249&lt;-0.05, "អនុញ្ញាត (អ្នកផ្គត់ផ្គង់ប្រកាសខ្វះ)", "បានប្រកាស (អនុញ្ញាត)"), IF(AND(T4249=FALSE, U4249=FALSE, V4249=FALSE), "ព្យួរទុក (មិនមានទិន្នន័យ)", "ប្រកាសខុស (ព្យួរទុក)"))</f>
        <v/>
      </c>
      <c r="L4249" s="418" t="inlineStr"/>
      <c r="M4249" s="418" t="inlineStr"/>
      <c r="N4249" s="455" t="n"/>
      <c r="O4249" s="455">
        <f>IF(W4249&lt;0,AI4249,I4249)</f>
        <v/>
      </c>
      <c r="P4249" s="455">
        <f>I4249-O4249</f>
        <v/>
      </c>
      <c r="Q4249" s="418" t="n"/>
      <c r="R4249" s="418" t="inlineStr">
        <is>
          <t>INV20211272037</t>
        </is>
      </c>
      <c r="S4249" s="418" t="inlineStr"/>
      <c r="T4249" s="418">
        <f>R4249=S4249</f>
        <v/>
      </c>
      <c r="U4249" s="418">
        <f>AND(MONTH(F4249)=MONTH(Y4249), YEAR(F4249)=YEAR(Y4249))</f>
        <v/>
      </c>
      <c r="V4249" s="418">
        <f>AND(AC4249&lt;&gt;"", 'Company information'!D$4&lt;&gt;"", RIGHT(SUBSTITUTE(AC4249,"-",""),9)=RIGHT(SUBSTITUTE('Company information'!D$4,"-",""),9))</f>
        <v/>
      </c>
      <c r="W4249" s="418">
        <f>AI4249-I4249</f>
        <v/>
      </c>
      <c r="X4249" s="455" t="n"/>
      <c r="Y4249" s="417" t="n"/>
      <c r="Z4249" s="418" t="n"/>
      <c r="AA4249" s="418" t="n"/>
      <c r="AB4249" s="418" t="n"/>
      <c r="AC4249" s="418" t="n"/>
      <c r="AD4249" s="418" t="n"/>
      <c r="AE4249" s="455" t="n"/>
      <c r="AF4249" s="455" t="n"/>
      <c r="AG4249" s="455" t="n"/>
      <c r="AH4249" s="455" t="n"/>
      <c r="AI4249" s="455" t="n"/>
      <c r="AJ4249" s="455" t="n"/>
      <c r="AK4249" s="455" t="n"/>
      <c r="AL4249" s="455" t="n"/>
      <c r="AM4249" s="455" t="n"/>
      <c r="AN4249" s="455" t="n"/>
      <c r="AO4249" s="455" t="n"/>
      <c r="AP4249" s="455" t="n"/>
      <c r="AQ4249" s="455" t="n"/>
      <c r="AR4249" s="418" t="n"/>
      <c r="AS4249" s="418" t="n"/>
      <c r="AT4249" s="418" t="n"/>
    </row>
    <row r="4250">
      <c r="A4250" s="417" t="n">
        <v>4241</v>
      </c>
      <c r="B4250" s="418" t="inlineStr">
        <is>
          <t>Customs clearence and Trucking fee</t>
        </is>
      </c>
      <c r="C4250" s="418" t="inlineStr">
        <is>
          <t>56ប៊ី-លីង សឹបផ្លាយ ឆេន មេនេចម៉ិន ឯ.ក</t>
        </is>
      </c>
      <c r="D4250" s="418" t="inlineStr">
        <is>
          <t>K004-902004795</t>
        </is>
      </c>
      <c r="E4250" s="418" t="inlineStr">
        <is>
          <t>IN202112-0742</t>
        </is>
      </c>
      <c r="F4250" s="419" t="n">
        <v>44543</v>
      </c>
      <c r="G4250" s="420" t="n">
        <v>912128</v>
      </c>
      <c r="H4250" s="418" t="n"/>
      <c r="I4250" s="455" t="n">
        <v>912128</v>
      </c>
      <c r="J4250" s="418">
        <f>IF(L4250&lt;&gt;"",L4250,K4250)</f>
        <v/>
      </c>
      <c r="K4250" s="418">
        <f>IF(AND(T4250=TRUE, U4250=TRUE, V4250=TRUE), IF(W4250&lt;-0.05, "អនុញ្ញាត (អ្នកផ្គត់ផ្គង់ប្រកាសខ្វះ)", "បានប្រកាស (អនុញ្ញាត)"), IF(AND(T4250=FALSE, U4250=FALSE, V4250=FALSE), "ព្យួរទុក (មិនមានទិន្នន័យ)", "ប្រកាសខុស (ព្យួរទុក)"))</f>
        <v/>
      </c>
      <c r="L4250" s="418" t="inlineStr"/>
      <c r="M4250" s="418" t="inlineStr"/>
      <c r="N4250" s="455" t="n"/>
      <c r="O4250" s="455">
        <f>IF(W4250&lt;0,AI4250,I4250)</f>
        <v/>
      </c>
      <c r="P4250" s="455">
        <f>I4250-O4250</f>
        <v/>
      </c>
      <c r="Q4250" s="418" t="n"/>
      <c r="R4250" s="418" t="inlineStr">
        <is>
          <t>IN202112-0742</t>
        </is>
      </c>
      <c r="S4250" s="418" t="inlineStr"/>
      <c r="T4250" s="418">
        <f>R4250=S4250</f>
        <v/>
      </c>
      <c r="U4250" s="418">
        <f>AND(MONTH(F4250)=MONTH(Y4250), YEAR(F4250)=YEAR(Y4250))</f>
        <v/>
      </c>
      <c r="V4250" s="418">
        <f>AND(AC4250&lt;&gt;"", 'Company information'!D$4&lt;&gt;"", RIGHT(SUBSTITUTE(AC4250,"-",""),9)=RIGHT(SUBSTITUTE('Company information'!D$4,"-",""),9))</f>
        <v/>
      </c>
      <c r="W4250" s="418">
        <f>AI4250-I4250</f>
        <v/>
      </c>
      <c r="X4250" s="455" t="n"/>
      <c r="Y4250" s="417" t="n"/>
      <c r="Z4250" s="418" t="n"/>
      <c r="AA4250" s="418" t="n"/>
      <c r="AB4250" s="418" t="n"/>
      <c r="AC4250" s="418" t="n"/>
      <c r="AD4250" s="418" t="n"/>
      <c r="AE4250" s="455" t="n"/>
      <c r="AF4250" s="455" t="n"/>
      <c r="AG4250" s="455" t="n"/>
      <c r="AH4250" s="455" t="n"/>
      <c r="AI4250" s="455" t="n"/>
      <c r="AJ4250" s="455" t="n"/>
      <c r="AK4250" s="455" t="n"/>
      <c r="AL4250" s="455" t="n"/>
      <c r="AM4250" s="455" t="n"/>
      <c r="AN4250" s="455" t="n"/>
      <c r="AO4250" s="455" t="n"/>
      <c r="AP4250" s="455" t="n"/>
      <c r="AQ4250" s="455" t="n"/>
      <c r="AR4250" s="418" t="n"/>
      <c r="AS4250" s="418" t="n"/>
      <c r="AT4250" s="418" t="n"/>
    </row>
    <row r="4251">
      <c r="A4251" s="417" t="n">
        <v>4242</v>
      </c>
      <c r="B4251" s="418" t="inlineStr">
        <is>
          <t>Lift off and Gate fee charge</t>
        </is>
      </c>
      <c r="C4251" s="418" t="inlineStr">
        <is>
          <t>កំពង់ផែស្វយ័តភ្នំពេញ "ក.ស.ភ"</t>
        </is>
      </c>
      <c r="D4251" s="418" t="inlineStr">
        <is>
          <t>L001-100044999</t>
        </is>
      </c>
      <c r="E4251" s="418" t="inlineStr">
        <is>
          <t>INV20211272350</t>
        </is>
      </c>
      <c r="F4251" s="419" t="n">
        <v>44298</v>
      </c>
      <c r="G4251" s="420" t="n">
        <v>19546</v>
      </c>
      <c r="H4251" s="418" t="n"/>
      <c r="I4251" s="455" t="n">
        <v>19546</v>
      </c>
      <c r="J4251" s="418">
        <f>IF(L4251&lt;&gt;"",L4251,K4251)</f>
        <v/>
      </c>
      <c r="K4251" s="418">
        <f>IF(AND(T4251=TRUE, U4251=TRUE, V4251=TRUE), IF(W4251&lt;-0.05, "អនុញ្ញាត (អ្នកផ្គត់ផ្គង់ប្រកាសខ្វះ)", "បានប្រកាស (អនុញ្ញាត)"), IF(AND(T4251=FALSE, U4251=FALSE, V4251=FALSE), "ព្យួរទុក (មិនមានទិន្នន័យ)", "ប្រកាសខុស (ព្យួរទុក)"))</f>
        <v/>
      </c>
      <c r="L4251" s="418" t="inlineStr"/>
      <c r="M4251" s="418" t="inlineStr"/>
      <c r="N4251" s="455" t="n"/>
      <c r="O4251" s="455">
        <f>IF(W4251&lt;0,AI4251,I4251)</f>
        <v/>
      </c>
      <c r="P4251" s="455">
        <f>I4251-O4251</f>
        <v/>
      </c>
      <c r="Q4251" s="418" t="n"/>
      <c r="R4251" s="418" t="inlineStr">
        <is>
          <t>INV20211272350</t>
        </is>
      </c>
      <c r="S4251" s="418" t="inlineStr"/>
      <c r="T4251" s="418">
        <f>R4251=S4251</f>
        <v/>
      </c>
      <c r="U4251" s="418">
        <f>AND(MONTH(F4251)=MONTH(Y4251), YEAR(F4251)=YEAR(Y4251))</f>
        <v/>
      </c>
      <c r="V4251" s="418">
        <f>AND(AC4251&lt;&gt;"", 'Company information'!D$4&lt;&gt;"", RIGHT(SUBSTITUTE(AC4251,"-",""),9)=RIGHT(SUBSTITUTE('Company information'!D$4,"-",""),9))</f>
        <v/>
      </c>
      <c r="W4251" s="418">
        <f>AI4251-I4251</f>
        <v/>
      </c>
      <c r="X4251" s="455" t="n"/>
      <c r="Y4251" s="417" t="n"/>
      <c r="Z4251" s="418" t="n"/>
      <c r="AA4251" s="418" t="n"/>
      <c r="AB4251" s="418" t="n"/>
      <c r="AC4251" s="418" t="n"/>
      <c r="AD4251" s="418" t="n"/>
      <c r="AE4251" s="455" t="n"/>
      <c r="AF4251" s="455" t="n"/>
      <c r="AG4251" s="455" t="n"/>
      <c r="AH4251" s="455" t="n"/>
      <c r="AI4251" s="455" t="n"/>
      <c r="AJ4251" s="455" t="n"/>
      <c r="AK4251" s="455" t="n"/>
      <c r="AL4251" s="455" t="n"/>
      <c r="AM4251" s="455" t="n"/>
      <c r="AN4251" s="455" t="n"/>
      <c r="AO4251" s="455" t="n"/>
      <c r="AP4251" s="455" t="n"/>
      <c r="AQ4251" s="455" t="n"/>
      <c r="AR4251" s="418" t="n"/>
      <c r="AS4251" s="418" t="n"/>
      <c r="AT4251" s="418" t="n"/>
    </row>
    <row r="4252">
      <c r="A4252" s="417" t="n">
        <v>4243</v>
      </c>
      <c r="B4252" s="418" t="inlineStr">
        <is>
          <t>Customs clearence and Trucking fee</t>
        </is>
      </c>
      <c r="C4252" s="418" t="inlineStr">
        <is>
          <t>56ប៊ី-លីង សឹបផ្លាយ ឆេន មេនេចម៉ិន ឯ.ក</t>
        </is>
      </c>
      <c r="D4252" s="418" t="inlineStr">
        <is>
          <t>K004-902004795</t>
        </is>
      </c>
      <c r="E4252" s="418" t="inlineStr">
        <is>
          <t>IN202112-0741</t>
        </is>
      </c>
      <c r="F4252" s="419" t="n">
        <v>44543</v>
      </c>
      <c r="G4252" s="420" t="n">
        <v>258572</v>
      </c>
      <c r="H4252" s="418" t="n"/>
      <c r="I4252" s="455" t="n">
        <v>258572</v>
      </c>
      <c r="J4252" s="418">
        <f>IF(L4252&lt;&gt;"",L4252,K4252)</f>
        <v/>
      </c>
      <c r="K4252" s="418">
        <f>IF(AND(T4252=TRUE, U4252=TRUE, V4252=TRUE), IF(W4252&lt;-0.05, "អនុញ្ញាត (អ្នកផ្គត់ផ្គង់ប្រកាសខ្វះ)", "បានប្រកាស (អនុញ្ញាត)"), IF(AND(T4252=FALSE, U4252=FALSE, V4252=FALSE), "ព្យួរទុក (មិនមានទិន្នន័យ)", "ប្រកាសខុស (ព្យួរទុក)"))</f>
        <v/>
      </c>
      <c r="L4252" s="418" t="inlineStr"/>
      <c r="M4252" s="418" t="inlineStr"/>
      <c r="N4252" s="455" t="n"/>
      <c r="O4252" s="455">
        <f>IF(W4252&lt;0,AI4252,I4252)</f>
        <v/>
      </c>
      <c r="P4252" s="455">
        <f>I4252-O4252</f>
        <v/>
      </c>
      <c r="Q4252" s="418" t="n"/>
      <c r="R4252" s="418" t="inlineStr">
        <is>
          <t>IN202112-0741</t>
        </is>
      </c>
      <c r="S4252" s="418" t="inlineStr"/>
      <c r="T4252" s="418">
        <f>R4252=S4252</f>
        <v/>
      </c>
      <c r="U4252" s="418">
        <f>AND(MONTH(F4252)=MONTH(Y4252), YEAR(F4252)=YEAR(Y4252))</f>
        <v/>
      </c>
      <c r="V4252" s="418">
        <f>AND(AC4252&lt;&gt;"", 'Company information'!D$4&lt;&gt;"", RIGHT(SUBSTITUTE(AC4252,"-",""),9)=RIGHT(SUBSTITUTE('Company information'!D$4,"-",""),9))</f>
        <v/>
      </c>
      <c r="W4252" s="418">
        <f>AI4252-I4252</f>
        <v/>
      </c>
      <c r="X4252" s="455" t="n"/>
      <c r="Y4252" s="417" t="n"/>
      <c r="Z4252" s="418" t="n"/>
      <c r="AA4252" s="418" t="n"/>
      <c r="AB4252" s="418" t="n"/>
      <c r="AC4252" s="418" t="n"/>
      <c r="AD4252" s="418" t="n"/>
      <c r="AE4252" s="455" t="n"/>
      <c r="AF4252" s="455" t="n"/>
      <c r="AG4252" s="455" t="n"/>
      <c r="AH4252" s="455" t="n"/>
      <c r="AI4252" s="455" t="n"/>
      <c r="AJ4252" s="455" t="n"/>
      <c r="AK4252" s="455" t="n"/>
      <c r="AL4252" s="455" t="n"/>
      <c r="AM4252" s="455" t="n"/>
      <c r="AN4252" s="455" t="n"/>
      <c r="AO4252" s="455" t="n"/>
      <c r="AP4252" s="455" t="n"/>
      <c r="AQ4252" s="455" t="n"/>
      <c r="AR4252" s="418" t="n"/>
      <c r="AS4252" s="418" t="n"/>
      <c r="AT4252" s="418" t="n"/>
    </row>
    <row r="4253">
      <c r="A4253" s="417" t="n">
        <v>4244</v>
      </c>
      <c r="B4253" s="418" t="inlineStr">
        <is>
          <t>Lift off and Gate fee charge</t>
        </is>
      </c>
      <c r="C4253" s="418" t="inlineStr">
        <is>
          <t>កំពង់ផែស្វយ័តភ្នំពេញ "ក.ស.ភ"</t>
        </is>
      </c>
      <c r="D4253" s="418" t="inlineStr">
        <is>
          <t>L001-100044999</t>
        </is>
      </c>
      <c r="E4253" s="418" t="inlineStr">
        <is>
          <t>INV20211272363</t>
        </is>
      </c>
      <c r="F4253" s="419" t="n">
        <v>44298</v>
      </c>
      <c r="G4253" s="420" t="n">
        <v>254093</v>
      </c>
      <c r="H4253" s="418" t="n"/>
      <c r="I4253" s="455" t="n">
        <v>254093</v>
      </c>
      <c r="J4253" s="418">
        <f>IF(L4253&lt;&gt;"",L4253,K4253)</f>
        <v/>
      </c>
      <c r="K4253" s="418">
        <f>IF(AND(T4253=TRUE, U4253=TRUE, V4253=TRUE), IF(W4253&lt;-0.05, "អនុញ្ញាត (អ្នកផ្គត់ផ្គង់ប្រកាសខ្វះ)", "បានប្រកាស (អនុញ្ញាត)"), IF(AND(T4253=FALSE, U4253=FALSE, V4253=FALSE), "ព្យួរទុក (មិនមានទិន្នន័យ)", "ប្រកាសខុស (ព្យួរទុក)"))</f>
        <v/>
      </c>
      <c r="L4253" s="418" t="inlineStr"/>
      <c r="M4253" s="418" t="inlineStr"/>
      <c r="N4253" s="455" t="n"/>
      <c r="O4253" s="455">
        <f>IF(W4253&lt;0,AI4253,I4253)</f>
        <v/>
      </c>
      <c r="P4253" s="455">
        <f>I4253-O4253</f>
        <v/>
      </c>
      <c r="Q4253" s="418" t="n"/>
      <c r="R4253" s="418" t="inlineStr">
        <is>
          <t>INV20211272363</t>
        </is>
      </c>
      <c r="S4253" s="418" t="inlineStr"/>
      <c r="T4253" s="418">
        <f>R4253=S4253</f>
        <v/>
      </c>
      <c r="U4253" s="418">
        <f>AND(MONTH(F4253)=MONTH(Y4253), YEAR(F4253)=YEAR(Y4253))</f>
        <v/>
      </c>
      <c r="V4253" s="418">
        <f>AND(AC4253&lt;&gt;"", 'Company information'!D$4&lt;&gt;"", RIGHT(SUBSTITUTE(AC4253,"-",""),9)=RIGHT(SUBSTITUTE('Company information'!D$4,"-",""),9))</f>
        <v/>
      </c>
      <c r="W4253" s="418">
        <f>AI4253-I4253</f>
        <v/>
      </c>
      <c r="X4253" s="455" t="n"/>
      <c r="Y4253" s="417" t="n"/>
      <c r="Z4253" s="418" t="n"/>
      <c r="AA4253" s="418" t="n"/>
      <c r="AB4253" s="418" t="n"/>
      <c r="AC4253" s="418" t="n"/>
      <c r="AD4253" s="418" t="n"/>
      <c r="AE4253" s="455" t="n"/>
      <c r="AF4253" s="455" t="n"/>
      <c r="AG4253" s="455" t="n"/>
      <c r="AH4253" s="455" t="n"/>
      <c r="AI4253" s="455" t="n"/>
      <c r="AJ4253" s="455" t="n"/>
      <c r="AK4253" s="455" t="n"/>
      <c r="AL4253" s="455" t="n"/>
      <c r="AM4253" s="455" t="n"/>
      <c r="AN4253" s="455" t="n"/>
      <c r="AO4253" s="455" t="n"/>
      <c r="AP4253" s="455" t="n"/>
      <c r="AQ4253" s="455" t="n"/>
      <c r="AR4253" s="418" t="n"/>
      <c r="AS4253" s="418" t="n"/>
      <c r="AT4253" s="418" t="n"/>
    </row>
    <row r="4254">
      <c r="A4254" s="417" t="n">
        <v>4245</v>
      </c>
      <c r="B4254" s="418" t="inlineStr">
        <is>
          <t>Customs clearence and Trucking fee</t>
        </is>
      </c>
      <c r="C4254" s="418" t="inlineStr">
        <is>
          <t>56ប៊ី-លីង សឹបផ្លាយ ឆេន មេនេចម៉ិន ឯ.ក</t>
        </is>
      </c>
      <c r="D4254" s="418" t="inlineStr">
        <is>
          <t>K004-902004795</t>
        </is>
      </c>
      <c r="E4254" s="418" t="inlineStr">
        <is>
          <t>IN202112-0740</t>
        </is>
      </c>
      <c r="F4254" s="419" t="n">
        <v>44543</v>
      </c>
      <c r="G4254" s="420" t="n">
        <v>1968812</v>
      </c>
      <c r="H4254" s="418" t="n"/>
      <c r="I4254" s="455" t="n">
        <v>1968812</v>
      </c>
      <c r="J4254" s="418">
        <f>IF(L4254&lt;&gt;"",L4254,K4254)</f>
        <v/>
      </c>
      <c r="K4254" s="418">
        <f>IF(AND(T4254=TRUE, U4254=TRUE, V4254=TRUE), IF(W4254&lt;-0.05, "អនុញ្ញាត (អ្នកផ្គត់ផ្គង់ប្រកាសខ្វះ)", "បានប្រកាស (អនុញ្ញាត)"), IF(AND(T4254=FALSE, U4254=FALSE, V4254=FALSE), "ព្យួរទុក (មិនមានទិន្នន័យ)", "ប្រកាសខុស (ព្យួរទុក)"))</f>
        <v/>
      </c>
      <c r="L4254" s="418" t="inlineStr"/>
      <c r="M4254" s="418" t="inlineStr"/>
      <c r="N4254" s="455" t="n"/>
      <c r="O4254" s="455">
        <f>IF(W4254&lt;0,AI4254,I4254)</f>
        <v/>
      </c>
      <c r="P4254" s="455">
        <f>I4254-O4254</f>
        <v/>
      </c>
      <c r="Q4254" s="418" t="n"/>
      <c r="R4254" s="418" t="inlineStr">
        <is>
          <t>IN202112-0740</t>
        </is>
      </c>
      <c r="S4254" s="418" t="inlineStr"/>
      <c r="T4254" s="418">
        <f>R4254=S4254</f>
        <v/>
      </c>
      <c r="U4254" s="418">
        <f>AND(MONTH(F4254)=MONTH(Y4254), YEAR(F4254)=YEAR(Y4254))</f>
        <v/>
      </c>
      <c r="V4254" s="418">
        <f>AND(AC4254&lt;&gt;"", 'Company information'!D$4&lt;&gt;"", RIGHT(SUBSTITUTE(AC4254,"-",""),9)=RIGHT(SUBSTITUTE('Company information'!D$4,"-",""),9))</f>
        <v/>
      </c>
      <c r="W4254" s="418">
        <f>AI4254-I4254</f>
        <v/>
      </c>
      <c r="X4254" s="455" t="n"/>
      <c r="Y4254" s="417" t="n"/>
      <c r="Z4254" s="418" t="n"/>
      <c r="AA4254" s="418" t="n"/>
      <c r="AB4254" s="418" t="n"/>
      <c r="AC4254" s="418" t="n"/>
      <c r="AD4254" s="418" t="n"/>
      <c r="AE4254" s="455" t="n"/>
      <c r="AF4254" s="455" t="n"/>
      <c r="AG4254" s="455" t="n"/>
      <c r="AH4254" s="455" t="n"/>
      <c r="AI4254" s="455" t="n"/>
      <c r="AJ4254" s="455" t="n"/>
      <c r="AK4254" s="455" t="n"/>
      <c r="AL4254" s="455" t="n"/>
      <c r="AM4254" s="455" t="n"/>
      <c r="AN4254" s="455" t="n"/>
      <c r="AO4254" s="455" t="n"/>
      <c r="AP4254" s="455" t="n"/>
      <c r="AQ4254" s="455" t="n"/>
      <c r="AR4254" s="418" t="n"/>
      <c r="AS4254" s="418" t="n"/>
      <c r="AT4254" s="418" t="n"/>
    </row>
    <row r="4255">
      <c r="A4255" s="417" t="n">
        <v>4246</v>
      </c>
      <c r="B4255" s="418" t="inlineStr">
        <is>
          <t>Lift off and Gate fee charge</t>
        </is>
      </c>
      <c r="C4255" s="418" t="inlineStr">
        <is>
          <t>កំពង់ផែស្វយ័តភ្នំពេញ "ក.ស.ភ"</t>
        </is>
      </c>
      <c r="D4255" s="418" t="inlineStr">
        <is>
          <t>L001-100044999</t>
        </is>
      </c>
      <c r="E4255" s="418" t="inlineStr">
        <is>
          <t>INV20211272353</t>
        </is>
      </c>
      <c r="F4255" s="419" t="n">
        <v>44298</v>
      </c>
      <c r="G4255" s="420" t="n">
        <v>48864</v>
      </c>
      <c r="H4255" s="418" t="n"/>
      <c r="I4255" s="455" t="n">
        <v>48864</v>
      </c>
      <c r="J4255" s="418">
        <f>IF(L4255&lt;&gt;"",L4255,K4255)</f>
        <v/>
      </c>
      <c r="K4255" s="418">
        <f>IF(AND(T4255=TRUE, U4255=TRUE, V4255=TRUE), IF(W4255&lt;-0.05, "អនុញ្ញាត (អ្នកផ្គត់ផ្គង់ប្រកាសខ្វះ)", "បានប្រកាស (អនុញ្ញាត)"), IF(AND(T4255=FALSE, U4255=FALSE, V4255=FALSE), "ព្យួរទុក (មិនមានទិន្នន័យ)", "ប្រកាសខុស (ព្យួរទុក)"))</f>
        <v/>
      </c>
      <c r="L4255" s="418" t="inlineStr"/>
      <c r="M4255" s="418" t="inlineStr"/>
      <c r="N4255" s="455" t="n"/>
      <c r="O4255" s="455">
        <f>IF(W4255&lt;0,AI4255,I4255)</f>
        <v/>
      </c>
      <c r="P4255" s="455">
        <f>I4255-O4255</f>
        <v/>
      </c>
      <c r="Q4255" s="418" t="n"/>
      <c r="R4255" s="418" t="inlineStr">
        <is>
          <t>INV20211272353</t>
        </is>
      </c>
      <c r="S4255" s="418" t="inlineStr"/>
      <c r="T4255" s="418">
        <f>R4255=S4255</f>
        <v/>
      </c>
      <c r="U4255" s="418">
        <f>AND(MONTH(F4255)=MONTH(Y4255), YEAR(F4255)=YEAR(Y4255))</f>
        <v/>
      </c>
      <c r="V4255" s="418">
        <f>AND(AC4255&lt;&gt;"", 'Company information'!D$4&lt;&gt;"", RIGHT(SUBSTITUTE(AC4255,"-",""),9)=RIGHT(SUBSTITUTE('Company information'!D$4,"-",""),9))</f>
        <v/>
      </c>
      <c r="W4255" s="418">
        <f>AI4255-I4255</f>
        <v/>
      </c>
      <c r="X4255" s="455" t="n"/>
      <c r="Y4255" s="417" t="n"/>
      <c r="Z4255" s="418" t="n"/>
      <c r="AA4255" s="418" t="n"/>
      <c r="AB4255" s="418" t="n"/>
      <c r="AC4255" s="418" t="n"/>
      <c r="AD4255" s="418" t="n"/>
      <c r="AE4255" s="455" t="n"/>
      <c r="AF4255" s="455" t="n"/>
      <c r="AG4255" s="455" t="n"/>
      <c r="AH4255" s="455" t="n"/>
      <c r="AI4255" s="455" t="n"/>
      <c r="AJ4255" s="455" t="n"/>
      <c r="AK4255" s="455" t="n"/>
      <c r="AL4255" s="455" t="n"/>
      <c r="AM4255" s="455" t="n"/>
      <c r="AN4255" s="455" t="n"/>
      <c r="AO4255" s="455" t="n"/>
      <c r="AP4255" s="455" t="n"/>
      <c r="AQ4255" s="455" t="n"/>
      <c r="AR4255" s="418" t="n"/>
      <c r="AS4255" s="418" t="n"/>
      <c r="AT4255" s="418" t="n"/>
    </row>
    <row r="4256">
      <c r="A4256" s="417" t="n">
        <v>4247</v>
      </c>
      <c r="B4256" s="418" t="inlineStr">
        <is>
          <t>Customs clearence and Trucking fee</t>
        </is>
      </c>
      <c r="C4256" s="418" t="inlineStr">
        <is>
          <t>56ប៊ី-លីង សឹបផ្លាយ ឆេន មេនេចម៉ិន ឯ.ក</t>
        </is>
      </c>
      <c r="D4256" s="418" t="inlineStr">
        <is>
          <t>K004-902004795</t>
        </is>
      </c>
      <c r="E4256" s="418" t="inlineStr">
        <is>
          <t>IN202112-0739</t>
        </is>
      </c>
      <c r="F4256" s="419" t="n">
        <v>44543</v>
      </c>
      <c r="G4256" s="420" t="n">
        <v>472352</v>
      </c>
      <c r="H4256" s="418" t="n"/>
      <c r="I4256" s="455" t="n">
        <v>472352</v>
      </c>
      <c r="J4256" s="418">
        <f>IF(L4256&lt;&gt;"",L4256,K4256)</f>
        <v/>
      </c>
      <c r="K4256" s="418">
        <f>IF(AND(T4256=TRUE, U4256=TRUE, V4256=TRUE), IF(W4256&lt;-0.05, "អនុញ្ញាត (អ្នកផ្គត់ផ្គង់ប្រកាសខ្វះ)", "បានប្រកាស (អនុញ្ញាត)"), IF(AND(T4256=FALSE, U4256=FALSE, V4256=FALSE), "ព្យួរទុក (មិនមានទិន្នន័យ)", "ប្រកាសខុស (ព្យួរទុក)"))</f>
        <v/>
      </c>
      <c r="L4256" s="418" t="inlineStr"/>
      <c r="M4256" s="418" t="inlineStr"/>
      <c r="N4256" s="455" t="n"/>
      <c r="O4256" s="455">
        <f>IF(W4256&lt;0,AI4256,I4256)</f>
        <v/>
      </c>
      <c r="P4256" s="455">
        <f>I4256-O4256</f>
        <v/>
      </c>
      <c r="Q4256" s="418" t="n"/>
      <c r="R4256" s="418" t="inlineStr">
        <is>
          <t>IN202112-0739</t>
        </is>
      </c>
      <c r="S4256" s="418" t="inlineStr"/>
      <c r="T4256" s="418">
        <f>R4256=S4256</f>
        <v/>
      </c>
      <c r="U4256" s="418">
        <f>AND(MONTH(F4256)=MONTH(Y4256), YEAR(F4256)=YEAR(Y4256))</f>
        <v/>
      </c>
      <c r="V4256" s="418">
        <f>AND(AC4256&lt;&gt;"", 'Company information'!D$4&lt;&gt;"", RIGHT(SUBSTITUTE(AC4256,"-",""),9)=RIGHT(SUBSTITUTE('Company information'!D$4,"-",""),9))</f>
        <v/>
      </c>
      <c r="W4256" s="418">
        <f>AI4256-I4256</f>
        <v/>
      </c>
      <c r="X4256" s="455" t="n"/>
      <c r="Y4256" s="417" t="n"/>
      <c r="Z4256" s="418" t="n"/>
      <c r="AA4256" s="418" t="n"/>
      <c r="AB4256" s="418" t="n"/>
      <c r="AC4256" s="418" t="n"/>
      <c r="AD4256" s="418" t="n"/>
      <c r="AE4256" s="455" t="n"/>
      <c r="AF4256" s="455" t="n"/>
      <c r="AG4256" s="455" t="n"/>
      <c r="AH4256" s="455" t="n"/>
      <c r="AI4256" s="455" t="n"/>
      <c r="AJ4256" s="455" t="n"/>
      <c r="AK4256" s="455" t="n"/>
      <c r="AL4256" s="455" t="n"/>
      <c r="AM4256" s="455" t="n"/>
      <c r="AN4256" s="455" t="n"/>
      <c r="AO4256" s="455" t="n"/>
      <c r="AP4256" s="455" t="n"/>
      <c r="AQ4256" s="455" t="n"/>
      <c r="AR4256" s="418" t="n"/>
      <c r="AS4256" s="418" t="n"/>
      <c r="AT4256" s="418" t="n"/>
    </row>
    <row r="4257">
      <c r="A4257" s="417" t="n">
        <v>4248</v>
      </c>
      <c r="B4257" s="418" t="inlineStr">
        <is>
          <t>Lift off and Gate fee charge</t>
        </is>
      </c>
      <c r="C4257" s="418" t="inlineStr">
        <is>
          <t>កំពង់ផែស្វយ័តភ្នំពេញ "ក.ស.ភ"</t>
        </is>
      </c>
      <c r="D4257" s="418" t="inlineStr">
        <is>
          <t>L001-100044999</t>
        </is>
      </c>
      <c r="E4257" s="418" t="inlineStr">
        <is>
          <t>INV20211272356</t>
        </is>
      </c>
      <c r="F4257" s="419" t="n">
        <v>44298</v>
      </c>
      <c r="G4257" s="420" t="n">
        <v>31364</v>
      </c>
      <c r="H4257" s="418" t="n"/>
      <c r="I4257" s="455" t="n">
        <v>31364</v>
      </c>
      <c r="J4257" s="418">
        <f>IF(L4257&lt;&gt;"",L4257,K4257)</f>
        <v/>
      </c>
      <c r="K4257" s="418">
        <f>IF(AND(T4257=TRUE, U4257=TRUE, V4257=TRUE), IF(W4257&lt;-0.05, "អនុញ្ញាត (អ្នកផ្គត់ផ្គង់ប្រកាសខ្វះ)", "បានប្រកាស (អនុញ្ញាត)"), IF(AND(T4257=FALSE, U4257=FALSE, V4257=FALSE), "ព្យួរទុក (មិនមានទិន្នន័យ)", "ប្រកាសខុស (ព្យួរទុក)"))</f>
        <v/>
      </c>
      <c r="L4257" s="418" t="inlineStr"/>
      <c r="M4257" s="418" t="inlineStr"/>
      <c r="N4257" s="455" t="n"/>
      <c r="O4257" s="455">
        <f>IF(W4257&lt;0,AI4257,I4257)</f>
        <v/>
      </c>
      <c r="P4257" s="455">
        <f>I4257-O4257</f>
        <v/>
      </c>
      <c r="Q4257" s="418" t="n"/>
      <c r="R4257" s="418" t="inlineStr">
        <is>
          <t>INV20211272356</t>
        </is>
      </c>
      <c r="S4257" s="418" t="inlineStr"/>
      <c r="T4257" s="418">
        <f>R4257=S4257</f>
        <v/>
      </c>
      <c r="U4257" s="418">
        <f>AND(MONTH(F4257)=MONTH(Y4257), YEAR(F4257)=YEAR(Y4257))</f>
        <v/>
      </c>
      <c r="V4257" s="418">
        <f>AND(AC4257&lt;&gt;"", 'Company information'!D$4&lt;&gt;"", RIGHT(SUBSTITUTE(AC4257,"-",""),9)=RIGHT(SUBSTITUTE('Company information'!D$4,"-",""),9))</f>
        <v/>
      </c>
      <c r="W4257" s="418">
        <f>AI4257-I4257</f>
        <v/>
      </c>
      <c r="X4257" s="455" t="n"/>
      <c r="Y4257" s="417" t="n"/>
      <c r="Z4257" s="418" t="n"/>
      <c r="AA4257" s="418" t="n"/>
      <c r="AB4257" s="418" t="n"/>
      <c r="AC4257" s="418" t="n"/>
      <c r="AD4257" s="418" t="n"/>
      <c r="AE4257" s="455" t="n"/>
      <c r="AF4257" s="455" t="n"/>
      <c r="AG4257" s="455" t="n"/>
      <c r="AH4257" s="455" t="n"/>
      <c r="AI4257" s="455" t="n"/>
      <c r="AJ4257" s="455" t="n"/>
      <c r="AK4257" s="455" t="n"/>
      <c r="AL4257" s="455" t="n"/>
      <c r="AM4257" s="455" t="n"/>
      <c r="AN4257" s="455" t="n"/>
      <c r="AO4257" s="455" t="n"/>
      <c r="AP4257" s="455" t="n"/>
      <c r="AQ4257" s="455" t="n"/>
      <c r="AR4257" s="418" t="n"/>
      <c r="AS4257" s="418" t="n"/>
      <c r="AT4257" s="418" t="n"/>
    </row>
    <row r="4258">
      <c r="A4258" s="417" t="n">
        <v>4249</v>
      </c>
      <c r="B4258" s="418" t="inlineStr">
        <is>
          <t>Customs clearance and Trucking fee</t>
        </is>
      </c>
      <c r="C4258" s="418" t="inlineStr">
        <is>
          <t>56ប៊ី-លីង សឹបផ្លាយ ឆេន មេនេចម៉ិន ឯ.ក</t>
        </is>
      </c>
      <c r="D4258" s="418" t="inlineStr">
        <is>
          <t>K004-902004795</t>
        </is>
      </c>
      <c r="E4258" s="418" t="inlineStr">
        <is>
          <t>IN202112-0738</t>
        </is>
      </c>
      <c r="F4258" s="419" t="n">
        <v>44543</v>
      </c>
      <c r="G4258" s="420" t="n">
        <v>484568</v>
      </c>
      <c r="H4258" s="418" t="n"/>
      <c r="I4258" s="455" t="n">
        <v>484568</v>
      </c>
      <c r="J4258" s="418">
        <f>IF(L4258&lt;&gt;"",L4258,K4258)</f>
        <v/>
      </c>
      <c r="K4258" s="418">
        <f>IF(AND(T4258=TRUE, U4258=TRUE, V4258=TRUE), IF(W4258&lt;-0.05, "អនុញ្ញាត (អ្នកផ្គត់ផ្គង់ប្រកាសខ្វះ)", "បានប្រកាស (អនុញ្ញាត)"), IF(AND(T4258=FALSE, U4258=FALSE, V4258=FALSE), "ព្យួរទុក (មិនមានទិន្នន័យ)", "ប្រកាសខុស (ព្យួរទុក)"))</f>
        <v/>
      </c>
      <c r="L4258" s="418" t="inlineStr"/>
      <c r="M4258" s="418" t="inlineStr"/>
      <c r="N4258" s="455" t="n"/>
      <c r="O4258" s="455">
        <f>IF(W4258&lt;0,AI4258,I4258)</f>
        <v/>
      </c>
      <c r="P4258" s="455">
        <f>I4258-O4258</f>
        <v/>
      </c>
      <c r="Q4258" s="418" t="n"/>
      <c r="R4258" s="418" t="inlineStr">
        <is>
          <t>IN202112-0738</t>
        </is>
      </c>
      <c r="S4258" s="418" t="inlineStr"/>
      <c r="T4258" s="418">
        <f>R4258=S4258</f>
        <v/>
      </c>
      <c r="U4258" s="418">
        <f>AND(MONTH(F4258)=MONTH(Y4258), YEAR(F4258)=YEAR(Y4258))</f>
        <v/>
      </c>
      <c r="V4258" s="418">
        <f>AND(AC4258&lt;&gt;"", 'Company information'!D$4&lt;&gt;"", RIGHT(SUBSTITUTE(AC4258,"-",""),9)=RIGHT(SUBSTITUTE('Company information'!D$4,"-",""),9))</f>
        <v/>
      </c>
      <c r="W4258" s="418">
        <f>AI4258-I4258</f>
        <v/>
      </c>
      <c r="X4258" s="455" t="n"/>
      <c r="Y4258" s="417" t="n"/>
      <c r="Z4258" s="418" t="n"/>
      <c r="AA4258" s="418" t="n"/>
      <c r="AB4258" s="418" t="n"/>
      <c r="AC4258" s="418" t="n"/>
      <c r="AD4258" s="418" t="n"/>
      <c r="AE4258" s="455" t="n"/>
      <c r="AF4258" s="455" t="n"/>
      <c r="AG4258" s="455" t="n"/>
      <c r="AH4258" s="455" t="n"/>
      <c r="AI4258" s="455" t="n"/>
      <c r="AJ4258" s="455" t="n"/>
      <c r="AK4258" s="455" t="n"/>
      <c r="AL4258" s="455" t="n"/>
      <c r="AM4258" s="455" t="n"/>
      <c r="AN4258" s="455" t="n"/>
      <c r="AO4258" s="455" t="n"/>
      <c r="AP4258" s="455" t="n"/>
      <c r="AQ4258" s="455" t="n"/>
      <c r="AR4258" s="418" t="n"/>
      <c r="AS4258" s="418" t="n"/>
      <c r="AT4258" s="418" t="n"/>
    </row>
    <row r="4259">
      <c r="A4259" s="417" t="n">
        <v>4250</v>
      </c>
      <c r="B4259" s="418" t="inlineStr">
        <is>
          <t>Import clearance</t>
        </is>
      </c>
      <c r="C4259" s="418" t="inlineStr">
        <is>
          <t>អូរៀនថល ឡូជីស្ទីក &amp; ឌីស្ទ្រីប៊្យូសិន (ខេមបូឌា)</t>
        </is>
      </c>
      <c r="D4259" s="418" t="inlineStr">
        <is>
          <t>L001-103007369</t>
        </is>
      </c>
      <c r="E4259" s="418" t="inlineStr">
        <is>
          <t>SIBVT2112-R0724</t>
        </is>
      </c>
      <c r="F4259" s="419" t="n">
        <v>44554</v>
      </c>
      <c r="G4259" s="420" t="n">
        <v>225161</v>
      </c>
      <c r="H4259" s="418" t="n"/>
      <c r="I4259" s="455" t="n">
        <v>225161</v>
      </c>
      <c r="J4259" s="418">
        <f>IF(L4259&lt;&gt;"",L4259,K4259)</f>
        <v/>
      </c>
      <c r="K4259" s="418">
        <f>IF(AND(T4259=TRUE, U4259=TRUE, V4259=TRUE), IF(W4259&lt;-0.05, "អនុញ្ញាត (អ្នកផ្គត់ផ្គង់ប្រកាសខ្វះ)", "បានប្រកាស (អនុញ្ញាត)"), IF(AND(T4259=FALSE, U4259=FALSE, V4259=FALSE), "ព្យួរទុក (មិនមានទិន្នន័យ)", "ប្រកាសខុស (ព្យួរទុក)"))</f>
        <v/>
      </c>
      <c r="L4259" s="418" t="inlineStr"/>
      <c r="M4259" s="418" t="inlineStr"/>
      <c r="N4259" s="455" t="n"/>
      <c r="O4259" s="455">
        <f>IF(W4259&lt;0,AI4259,I4259)</f>
        <v/>
      </c>
      <c r="P4259" s="455">
        <f>I4259-O4259</f>
        <v/>
      </c>
      <c r="Q4259" s="418" t="n"/>
      <c r="R4259" s="418" t="inlineStr">
        <is>
          <t>SIBVT2112-R0724</t>
        </is>
      </c>
      <c r="S4259" s="418" t="inlineStr"/>
      <c r="T4259" s="418">
        <f>R4259=S4259</f>
        <v/>
      </c>
      <c r="U4259" s="418">
        <f>AND(MONTH(F4259)=MONTH(Y4259), YEAR(F4259)=YEAR(Y4259))</f>
        <v/>
      </c>
      <c r="V4259" s="418">
        <f>AND(AC4259&lt;&gt;"", 'Company information'!D$4&lt;&gt;"", RIGHT(SUBSTITUTE(AC4259,"-",""),9)=RIGHT(SUBSTITUTE('Company information'!D$4,"-",""),9))</f>
        <v/>
      </c>
      <c r="W4259" s="418">
        <f>AI4259-I4259</f>
        <v/>
      </c>
      <c r="X4259" s="455" t="n"/>
      <c r="Y4259" s="417" t="n"/>
      <c r="Z4259" s="418" t="n"/>
      <c r="AA4259" s="418" t="n"/>
      <c r="AB4259" s="418" t="n"/>
      <c r="AC4259" s="418" t="n"/>
      <c r="AD4259" s="418" t="n"/>
      <c r="AE4259" s="455" t="n"/>
      <c r="AF4259" s="455" t="n"/>
      <c r="AG4259" s="455" t="n"/>
      <c r="AH4259" s="455" t="n"/>
      <c r="AI4259" s="455" t="n"/>
      <c r="AJ4259" s="455" t="n"/>
      <c r="AK4259" s="455" t="n"/>
      <c r="AL4259" s="455" t="n"/>
      <c r="AM4259" s="455" t="n"/>
      <c r="AN4259" s="455" t="n"/>
      <c r="AO4259" s="455" t="n"/>
      <c r="AP4259" s="455" t="n"/>
      <c r="AQ4259" s="455" t="n"/>
      <c r="AR4259" s="418" t="n"/>
      <c r="AS4259" s="418" t="n"/>
      <c r="AT4259" s="418" t="n"/>
    </row>
    <row r="4260">
      <c r="A4260" s="417" t="n">
        <v>4251</v>
      </c>
      <c r="B4260" s="418" t="inlineStr">
        <is>
          <t>Terminal handlingcharge</t>
        </is>
      </c>
      <c r="C4260" s="418" t="inlineStr">
        <is>
          <t>យូសេន ឡូជីស្ទីក (ខេមបូឌា) ខូ អិលធីឌី</t>
        </is>
      </c>
      <c r="D4260" s="418" t="inlineStr">
        <is>
          <t>L001-104015799</t>
        </is>
      </c>
      <c r="E4260" s="418" t="inlineStr">
        <is>
          <t>PNHTI0029134</t>
        </is>
      </c>
      <c r="F4260" s="419" t="n">
        <v>44359</v>
      </c>
      <c r="G4260" s="420" t="n">
        <v>191384</v>
      </c>
      <c r="H4260" s="418" t="n"/>
      <c r="I4260" s="455" t="n">
        <v>191384</v>
      </c>
      <c r="J4260" s="418">
        <f>IF(L4260&lt;&gt;"",L4260,K4260)</f>
        <v/>
      </c>
      <c r="K4260" s="418">
        <f>IF(AND(T4260=TRUE, U4260=TRUE, V4260=TRUE), IF(W4260&lt;-0.05, "អនុញ្ញាត (អ្នកផ្គត់ផ្គង់ប្រកាសខ្វះ)", "បានប្រកាស (អនុញ្ញាត)"), IF(AND(T4260=FALSE, U4260=FALSE, V4260=FALSE), "ព្យួរទុក (មិនមានទិន្នន័យ)", "ប្រកាសខុស (ព្យួរទុក)"))</f>
        <v/>
      </c>
      <c r="L4260" s="418" t="inlineStr"/>
      <c r="M4260" s="418" t="inlineStr"/>
      <c r="N4260" s="455" t="n"/>
      <c r="O4260" s="455">
        <f>IF(W4260&lt;0,AI4260,I4260)</f>
        <v/>
      </c>
      <c r="P4260" s="455">
        <f>I4260-O4260</f>
        <v/>
      </c>
      <c r="Q4260" s="418" t="n"/>
      <c r="R4260" s="418" t="inlineStr">
        <is>
          <t>PNHTI0029134</t>
        </is>
      </c>
      <c r="S4260" s="418" t="inlineStr"/>
      <c r="T4260" s="418">
        <f>R4260=S4260</f>
        <v/>
      </c>
      <c r="U4260" s="418">
        <f>AND(MONTH(F4260)=MONTH(Y4260), YEAR(F4260)=YEAR(Y4260))</f>
        <v/>
      </c>
      <c r="V4260" s="418">
        <f>AND(AC4260&lt;&gt;"", 'Company information'!D$4&lt;&gt;"", RIGHT(SUBSTITUTE(AC4260,"-",""),9)=RIGHT(SUBSTITUTE('Company information'!D$4,"-",""),9))</f>
        <v/>
      </c>
      <c r="W4260" s="418">
        <f>AI4260-I4260</f>
        <v/>
      </c>
      <c r="X4260" s="455" t="n"/>
      <c r="Y4260" s="417" t="n"/>
      <c r="Z4260" s="418" t="n"/>
      <c r="AA4260" s="418" t="n"/>
      <c r="AB4260" s="418" t="n"/>
      <c r="AC4260" s="418" t="n"/>
      <c r="AD4260" s="418" t="n"/>
      <c r="AE4260" s="455" t="n"/>
      <c r="AF4260" s="455" t="n"/>
      <c r="AG4260" s="455" t="n"/>
      <c r="AH4260" s="455" t="n"/>
      <c r="AI4260" s="455" t="n"/>
      <c r="AJ4260" s="455" t="n"/>
      <c r="AK4260" s="455" t="n"/>
      <c r="AL4260" s="455" t="n"/>
      <c r="AM4260" s="455" t="n"/>
      <c r="AN4260" s="455" t="n"/>
      <c r="AO4260" s="455" t="n"/>
      <c r="AP4260" s="455" t="n"/>
      <c r="AQ4260" s="455" t="n"/>
      <c r="AR4260" s="418" t="n"/>
      <c r="AS4260" s="418" t="n"/>
      <c r="AT4260" s="418" t="n"/>
    </row>
    <row r="4261">
      <c r="A4261" s="417" t="n">
        <v>4252</v>
      </c>
      <c r="B4261" s="418" t="inlineStr">
        <is>
          <t>Documentation and Terminal handing service</t>
        </is>
      </c>
      <c r="C4261" s="418" t="inlineStr">
        <is>
          <t>មើស្គ (ខេមបូឌា)</t>
        </is>
      </c>
      <c r="D4261" s="418" t="inlineStr">
        <is>
          <t>L001-100045200</t>
        </is>
      </c>
      <c r="E4261" s="418" t="inlineStr">
        <is>
          <t>5995884053</t>
        </is>
      </c>
      <c r="F4261" s="419" t="n">
        <v>44389</v>
      </c>
      <c r="G4261" s="420" t="n">
        <v>218259</v>
      </c>
      <c r="H4261" s="418" t="n"/>
      <c r="I4261" s="455" t="n">
        <v>218259</v>
      </c>
      <c r="J4261" s="418">
        <f>IF(L4261&lt;&gt;"",L4261,K4261)</f>
        <v/>
      </c>
      <c r="K4261" s="418">
        <f>IF(AND(T4261=TRUE, U4261=TRUE, V4261=TRUE), IF(W4261&lt;-0.05, "អនុញ្ញាត (អ្នកផ្គត់ផ្គង់ប្រកាសខ្វះ)", "បានប្រកាស (អនុញ្ញាត)"), IF(AND(T4261=FALSE, U4261=FALSE, V4261=FALSE), "ព្យួរទុក (មិនមានទិន្នន័យ)", "ប្រកាសខុស (ព្យួរទុក)"))</f>
        <v/>
      </c>
      <c r="L4261" s="418" t="inlineStr"/>
      <c r="M4261" s="418" t="inlineStr"/>
      <c r="N4261" s="455" t="n"/>
      <c r="O4261" s="455">
        <f>IF(W4261&lt;0,AI4261,I4261)</f>
        <v/>
      </c>
      <c r="P4261" s="455">
        <f>I4261-O4261</f>
        <v/>
      </c>
      <c r="Q4261" s="418" t="n"/>
      <c r="R4261" s="418" t="inlineStr">
        <is>
          <t>5995884053</t>
        </is>
      </c>
      <c r="S4261" s="418" t="inlineStr"/>
      <c r="T4261" s="418">
        <f>R4261=S4261</f>
        <v/>
      </c>
      <c r="U4261" s="418">
        <f>AND(MONTH(F4261)=MONTH(Y4261), YEAR(F4261)=YEAR(Y4261))</f>
        <v/>
      </c>
      <c r="V4261" s="418">
        <f>AND(AC4261&lt;&gt;"", 'Company information'!D$4&lt;&gt;"", RIGHT(SUBSTITUTE(AC4261,"-",""),9)=RIGHT(SUBSTITUTE('Company information'!D$4,"-",""),9))</f>
        <v/>
      </c>
      <c r="W4261" s="418">
        <f>AI4261-I4261</f>
        <v/>
      </c>
      <c r="X4261" s="455" t="n"/>
      <c r="Y4261" s="417" t="n"/>
      <c r="Z4261" s="418" t="n"/>
      <c r="AA4261" s="418" t="n"/>
      <c r="AB4261" s="418" t="n"/>
      <c r="AC4261" s="418" t="n"/>
      <c r="AD4261" s="418" t="n"/>
      <c r="AE4261" s="455" t="n"/>
      <c r="AF4261" s="455" t="n"/>
      <c r="AG4261" s="455" t="n"/>
      <c r="AH4261" s="455" t="n"/>
      <c r="AI4261" s="455" t="n"/>
      <c r="AJ4261" s="455" t="n"/>
      <c r="AK4261" s="455" t="n"/>
      <c r="AL4261" s="455" t="n"/>
      <c r="AM4261" s="455" t="n"/>
      <c r="AN4261" s="455" t="n"/>
      <c r="AO4261" s="455" t="n"/>
      <c r="AP4261" s="455" t="n"/>
      <c r="AQ4261" s="455" t="n"/>
      <c r="AR4261" s="418" t="n"/>
      <c r="AS4261" s="418" t="n"/>
      <c r="AT4261" s="418" t="n"/>
    </row>
    <row r="4262">
      <c r="A4262" s="417" t="n">
        <v>4253</v>
      </c>
      <c r="B4262" s="418" t="inlineStr">
        <is>
          <t>Lift-On &amp; Lift-Off</t>
        </is>
      </c>
      <c r="C4262" s="418" t="inlineStr">
        <is>
          <t>កំពង់ផែស្វយ័តក្រុងព្រះសីហនុ</t>
        </is>
      </c>
      <c r="D4262" s="418" t="inlineStr">
        <is>
          <t>L001-100044638</t>
        </is>
      </c>
      <c r="E4262" s="418" t="inlineStr">
        <is>
          <t>0206752</t>
        </is>
      </c>
      <c r="F4262" s="419" t="n">
        <v>44544</v>
      </c>
      <c r="G4262" s="420" t="n">
        <v>70853</v>
      </c>
      <c r="H4262" s="418" t="n"/>
      <c r="I4262" s="455" t="n">
        <v>70853</v>
      </c>
      <c r="J4262" s="418">
        <f>IF(L4262&lt;&gt;"",L4262,K4262)</f>
        <v/>
      </c>
      <c r="K4262" s="418">
        <f>IF(AND(T4262=TRUE, U4262=TRUE, V4262=TRUE), IF(W4262&lt;-0.05, "អនុញ្ញាត (អ្នកផ្គត់ផ្គង់ប្រកាសខ្វះ)", "បានប្រកាស (អនុញ្ញាត)"), IF(AND(T4262=FALSE, U4262=FALSE, V4262=FALSE), "ព្យួរទុក (មិនមានទិន្នន័យ)", "ប្រកាសខុស (ព្យួរទុក)"))</f>
        <v/>
      </c>
      <c r="L4262" s="418" t="inlineStr"/>
      <c r="M4262" s="418" t="inlineStr"/>
      <c r="N4262" s="455" t="n"/>
      <c r="O4262" s="455">
        <f>IF(W4262&lt;0,AI4262,I4262)</f>
        <v/>
      </c>
      <c r="P4262" s="455">
        <f>I4262-O4262</f>
        <v/>
      </c>
      <c r="Q4262" s="418" t="n"/>
      <c r="R4262" s="418" t="inlineStr">
        <is>
          <t>0206752</t>
        </is>
      </c>
      <c r="S4262" s="418" t="inlineStr"/>
      <c r="T4262" s="418">
        <f>R4262=S4262</f>
        <v/>
      </c>
      <c r="U4262" s="418">
        <f>AND(MONTH(F4262)=MONTH(Y4262), YEAR(F4262)=YEAR(Y4262))</f>
        <v/>
      </c>
      <c r="V4262" s="418">
        <f>AND(AC4262&lt;&gt;"", 'Company information'!D$4&lt;&gt;"", RIGHT(SUBSTITUTE(AC4262,"-",""),9)=RIGHT(SUBSTITUTE('Company information'!D$4,"-",""),9))</f>
        <v/>
      </c>
      <c r="W4262" s="418">
        <f>AI4262-I4262</f>
        <v/>
      </c>
      <c r="X4262" s="455" t="n"/>
      <c r="Y4262" s="417" t="n"/>
      <c r="Z4262" s="418" t="n"/>
      <c r="AA4262" s="418" t="n"/>
      <c r="AB4262" s="418" t="n"/>
      <c r="AC4262" s="418" t="n"/>
      <c r="AD4262" s="418" t="n"/>
      <c r="AE4262" s="455" t="n"/>
      <c r="AF4262" s="455" t="n"/>
      <c r="AG4262" s="455" t="n"/>
      <c r="AH4262" s="455" t="n"/>
      <c r="AI4262" s="455" t="n"/>
      <c r="AJ4262" s="455" t="n"/>
      <c r="AK4262" s="455" t="n"/>
      <c r="AL4262" s="455" t="n"/>
      <c r="AM4262" s="455" t="n"/>
      <c r="AN4262" s="455" t="n"/>
      <c r="AO4262" s="455" t="n"/>
      <c r="AP4262" s="455" t="n"/>
      <c r="AQ4262" s="455" t="n"/>
      <c r="AR4262" s="418" t="n"/>
      <c r="AS4262" s="418" t="n"/>
      <c r="AT4262" s="418" t="n"/>
    </row>
    <row r="4263">
      <c r="A4263" s="417" t="n">
        <v>4254</v>
      </c>
      <c r="B4263" s="418" t="inlineStr">
        <is>
          <t>Trucking Import and Handling Fee</t>
        </is>
      </c>
      <c r="C4263" s="418" t="inlineStr">
        <is>
          <t>ហុង តុង អ៊ិនធើណេសិនណល ឡូជីស្ទីក ឯ.ក</t>
        </is>
      </c>
      <c r="D4263" s="418" t="inlineStr">
        <is>
          <t>K003-902006166</t>
        </is>
      </c>
      <c r="E4263" s="418" t="inlineStr">
        <is>
          <t>HT20210161</t>
        </is>
      </c>
      <c r="F4263" s="419" t="n">
        <v>44559</v>
      </c>
      <c r="G4263" s="420" t="n">
        <v>260608</v>
      </c>
      <c r="H4263" s="418" t="n"/>
      <c r="I4263" s="455" t="n">
        <v>260608</v>
      </c>
      <c r="J4263" s="418">
        <f>IF(L4263&lt;&gt;"",L4263,K4263)</f>
        <v/>
      </c>
      <c r="K4263" s="418">
        <f>IF(AND(T4263=TRUE, U4263=TRUE, V4263=TRUE), IF(W4263&lt;-0.05, "អនុញ្ញាត (អ្នកផ្គត់ផ្គង់ប្រកាសខ្វះ)", "បានប្រកាស (អនុញ្ញាត)"), IF(AND(T4263=FALSE, U4263=FALSE, V4263=FALSE), "ព្យួរទុក (មិនមានទិន្នន័យ)", "ប្រកាសខុស (ព្យួរទុក)"))</f>
        <v/>
      </c>
      <c r="L4263" s="418" t="inlineStr"/>
      <c r="M4263" s="418" t="inlineStr"/>
      <c r="N4263" s="455" t="n"/>
      <c r="O4263" s="455">
        <f>IF(W4263&lt;0,AI4263,I4263)</f>
        <v/>
      </c>
      <c r="P4263" s="455">
        <f>I4263-O4263</f>
        <v/>
      </c>
      <c r="Q4263" s="418" t="n"/>
      <c r="R4263" s="418" t="inlineStr">
        <is>
          <t>HT20210161</t>
        </is>
      </c>
      <c r="S4263" s="418" t="inlineStr"/>
      <c r="T4263" s="418">
        <f>R4263=S4263</f>
        <v/>
      </c>
      <c r="U4263" s="418">
        <f>AND(MONTH(F4263)=MONTH(Y4263), YEAR(F4263)=YEAR(Y4263))</f>
        <v/>
      </c>
      <c r="V4263" s="418">
        <f>AND(AC4263&lt;&gt;"", 'Company information'!D$4&lt;&gt;"", RIGHT(SUBSTITUTE(AC4263,"-",""),9)=RIGHT(SUBSTITUTE('Company information'!D$4,"-",""),9))</f>
        <v/>
      </c>
      <c r="W4263" s="418">
        <f>AI4263-I4263</f>
        <v/>
      </c>
      <c r="X4263" s="455" t="n"/>
      <c r="Y4263" s="417" t="n"/>
      <c r="Z4263" s="418" t="n"/>
      <c r="AA4263" s="418" t="n"/>
      <c r="AB4263" s="418" t="n"/>
      <c r="AC4263" s="418" t="n"/>
      <c r="AD4263" s="418" t="n"/>
      <c r="AE4263" s="455" t="n"/>
      <c r="AF4263" s="455" t="n"/>
      <c r="AG4263" s="455" t="n"/>
      <c r="AH4263" s="455" t="n"/>
      <c r="AI4263" s="455" t="n"/>
      <c r="AJ4263" s="455" t="n"/>
      <c r="AK4263" s="455" t="n"/>
      <c r="AL4263" s="455" t="n"/>
      <c r="AM4263" s="455" t="n"/>
      <c r="AN4263" s="455" t="n"/>
      <c r="AO4263" s="455" t="n"/>
      <c r="AP4263" s="455" t="n"/>
      <c r="AQ4263" s="455" t="n"/>
      <c r="AR4263" s="418" t="n"/>
      <c r="AS4263" s="418" t="n"/>
      <c r="AT4263" s="418" t="n"/>
    </row>
    <row r="4264">
      <c r="A4264" s="417" t="n">
        <v>4255</v>
      </c>
      <c r="B4264" s="418" t="inlineStr">
        <is>
          <t>Documentation and Terminal handing service</t>
        </is>
      </c>
      <c r="C4264" s="418" t="inlineStr">
        <is>
          <t>មើស្គ (ខេមបូឌា)</t>
        </is>
      </c>
      <c r="D4264" s="418" t="inlineStr">
        <is>
          <t>L001-100045200</t>
        </is>
      </c>
      <c r="E4264" s="418" t="inlineStr">
        <is>
          <t>5995883077</t>
        </is>
      </c>
      <c r="F4264" s="419" t="n">
        <v>44208</v>
      </c>
      <c r="G4264" s="420" t="n">
        <v>218045</v>
      </c>
      <c r="H4264" s="418" t="n"/>
      <c r="I4264" s="455" t="n">
        <v>218045</v>
      </c>
      <c r="J4264" s="418">
        <f>IF(L4264&lt;&gt;"",L4264,K4264)</f>
        <v/>
      </c>
      <c r="K4264" s="418">
        <f>IF(AND(T4264=TRUE, U4264=TRUE, V4264=TRUE), IF(W4264&lt;-0.05, "អនុញ្ញាត (អ្នកផ្គត់ផ្គង់ប្រកាសខ្វះ)", "បានប្រកាស (អនុញ្ញាត)"), IF(AND(T4264=FALSE, U4264=FALSE, V4264=FALSE), "ព្យួរទុក (មិនមានទិន្នន័យ)", "ប្រកាសខុស (ព្យួរទុក)"))</f>
        <v/>
      </c>
      <c r="L4264" s="418" t="inlineStr"/>
      <c r="M4264" s="418" t="inlineStr"/>
      <c r="N4264" s="455" t="n"/>
      <c r="O4264" s="455">
        <f>IF(W4264&lt;0,AI4264,I4264)</f>
        <v/>
      </c>
      <c r="P4264" s="455">
        <f>I4264-O4264</f>
        <v/>
      </c>
      <c r="Q4264" s="418" t="n"/>
      <c r="R4264" s="418" t="inlineStr">
        <is>
          <t>5995883077</t>
        </is>
      </c>
      <c r="S4264" s="418" t="inlineStr"/>
      <c r="T4264" s="418">
        <f>R4264=S4264</f>
        <v/>
      </c>
      <c r="U4264" s="418">
        <f>AND(MONTH(F4264)=MONTH(Y4264), YEAR(F4264)=YEAR(Y4264))</f>
        <v/>
      </c>
      <c r="V4264" s="418">
        <f>AND(AC4264&lt;&gt;"", 'Company information'!D$4&lt;&gt;"", RIGHT(SUBSTITUTE(AC4264,"-",""),9)=RIGHT(SUBSTITUTE('Company information'!D$4,"-",""),9))</f>
        <v/>
      </c>
      <c r="W4264" s="418">
        <f>AI4264-I4264</f>
        <v/>
      </c>
      <c r="X4264" s="455" t="n"/>
      <c r="Y4264" s="417" t="n"/>
      <c r="Z4264" s="418" t="n"/>
      <c r="AA4264" s="418" t="n"/>
      <c r="AB4264" s="418" t="n"/>
      <c r="AC4264" s="418" t="n"/>
      <c r="AD4264" s="418" t="n"/>
      <c r="AE4264" s="455" t="n"/>
      <c r="AF4264" s="455" t="n"/>
      <c r="AG4264" s="455" t="n"/>
      <c r="AH4264" s="455" t="n"/>
      <c r="AI4264" s="455" t="n"/>
      <c r="AJ4264" s="455" t="n"/>
      <c r="AK4264" s="455" t="n"/>
      <c r="AL4264" s="455" t="n"/>
      <c r="AM4264" s="455" t="n"/>
      <c r="AN4264" s="455" t="n"/>
      <c r="AO4264" s="455" t="n"/>
      <c r="AP4264" s="455" t="n"/>
      <c r="AQ4264" s="455" t="n"/>
      <c r="AR4264" s="418" t="n"/>
      <c r="AS4264" s="418" t="n"/>
      <c r="AT4264" s="418" t="n"/>
    </row>
    <row r="4265">
      <c r="A4265" s="417" t="n">
        <v>4256</v>
      </c>
      <c r="B4265" s="418" t="inlineStr">
        <is>
          <t>Lift-On &amp; Lift-Off</t>
        </is>
      </c>
      <c r="C4265" s="418" t="inlineStr">
        <is>
          <t>កំពង់ផែស្វយ័តក្រុងព្រះសីហនុ</t>
        </is>
      </c>
      <c r="D4265" s="418" t="inlineStr">
        <is>
          <t>L001-100044638</t>
        </is>
      </c>
      <c r="E4265" s="418" t="inlineStr">
        <is>
          <t>196227</t>
        </is>
      </c>
      <c r="F4265" s="419" t="n">
        <v>44208</v>
      </c>
      <c r="G4265" s="420" t="n">
        <v>70801</v>
      </c>
      <c r="H4265" s="418" t="n"/>
      <c r="I4265" s="455" t="n">
        <v>70801</v>
      </c>
      <c r="J4265" s="418">
        <f>IF(L4265&lt;&gt;"",L4265,K4265)</f>
        <v/>
      </c>
      <c r="K4265" s="418">
        <f>IF(AND(T4265=TRUE, U4265=TRUE, V4265=TRUE), IF(W4265&lt;-0.05, "អនុញ្ញាត (អ្នកផ្គត់ផ្គង់ប្រកាសខ្វះ)", "បានប្រកាស (អនុញ្ញាត)"), IF(AND(T4265=FALSE, U4265=FALSE, V4265=FALSE), "ព្យួរទុក (មិនមានទិន្នន័យ)", "ប្រកាសខុស (ព្យួរទុក)"))</f>
        <v/>
      </c>
      <c r="L4265" s="418" t="inlineStr"/>
      <c r="M4265" s="418" t="inlineStr"/>
      <c r="N4265" s="455" t="n"/>
      <c r="O4265" s="455">
        <f>IF(W4265&lt;0,AI4265,I4265)</f>
        <v/>
      </c>
      <c r="P4265" s="455">
        <f>I4265-O4265</f>
        <v/>
      </c>
      <c r="Q4265" s="418" t="n"/>
      <c r="R4265" s="418" t="inlineStr">
        <is>
          <t>196227</t>
        </is>
      </c>
      <c r="S4265" s="418" t="inlineStr"/>
      <c r="T4265" s="418">
        <f>R4265=S4265</f>
        <v/>
      </c>
      <c r="U4265" s="418">
        <f>AND(MONTH(F4265)=MONTH(Y4265), YEAR(F4265)=YEAR(Y4265))</f>
        <v/>
      </c>
      <c r="V4265" s="418">
        <f>AND(AC4265&lt;&gt;"", 'Company information'!D$4&lt;&gt;"", RIGHT(SUBSTITUTE(AC4265,"-",""),9)=RIGHT(SUBSTITUTE('Company information'!D$4,"-",""),9))</f>
        <v/>
      </c>
      <c r="W4265" s="418">
        <f>AI4265-I4265</f>
        <v/>
      </c>
      <c r="X4265" s="455" t="n"/>
      <c r="Y4265" s="417" t="n"/>
      <c r="Z4265" s="418" t="n"/>
      <c r="AA4265" s="418" t="n"/>
      <c r="AB4265" s="418" t="n"/>
      <c r="AC4265" s="418" t="n"/>
      <c r="AD4265" s="418" t="n"/>
      <c r="AE4265" s="455" t="n"/>
      <c r="AF4265" s="455" t="n"/>
      <c r="AG4265" s="455" t="n"/>
      <c r="AH4265" s="455" t="n"/>
      <c r="AI4265" s="455" t="n"/>
      <c r="AJ4265" s="455" t="n"/>
      <c r="AK4265" s="455" t="n"/>
      <c r="AL4265" s="455" t="n"/>
      <c r="AM4265" s="455" t="n"/>
      <c r="AN4265" s="455" t="n"/>
      <c r="AO4265" s="455" t="n"/>
      <c r="AP4265" s="455" t="n"/>
      <c r="AQ4265" s="455" t="n"/>
      <c r="AR4265" s="418" t="n"/>
      <c r="AS4265" s="418" t="n"/>
      <c r="AT4265" s="418" t="n"/>
    </row>
    <row r="4266">
      <c r="A4266" s="417" t="n">
        <v>4257</v>
      </c>
      <c r="B4266" s="418" t="inlineStr">
        <is>
          <t>Trucking Import and Handling Fee</t>
        </is>
      </c>
      <c r="C4266" s="418" t="inlineStr">
        <is>
          <t>ហុង តុង អ៊ិនធើណេសិនណល ឡូជីស្ទីក ឯ.ក</t>
        </is>
      </c>
      <c r="D4266" s="418" t="inlineStr">
        <is>
          <t>K003-902006166</t>
        </is>
      </c>
      <c r="E4266" s="418" t="inlineStr">
        <is>
          <t>HT20210156</t>
        </is>
      </c>
      <c r="F4266" s="419" t="n">
        <v>44551</v>
      </c>
      <c r="G4266" s="420" t="n">
        <v>260736</v>
      </c>
      <c r="H4266" s="418" t="n"/>
      <c r="I4266" s="455" t="n">
        <v>260736</v>
      </c>
      <c r="J4266" s="418">
        <f>IF(L4266&lt;&gt;"",L4266,K4266)</f>
        <v/>
      </c>
      <c r="K4266" s="418">
        <f>IF(AND(T4266=TRUE, U4266=TRUE, V4266=TRUE), IF(W4266&lt;-0.05, "អនុញ្ញាត (អ្នកផ្គត់ផ្គង់ប្រកាសខ្វះ)", "បានប្រកាស (អនុញ្ញាត)"), IF(AND(T4266=FALSE, U4266=FALSE, V4266=FALSE), "ព្យួរទុក (មិនមានទិន្នន័យ)", "ប្រកាសខុស (ព្យួរទុក)"))</f>
        <v/>
      </c>
      <c r="L4266" s="418" t="inlineStr"/>
      <c r="M4266" s="418" t="inlineStr"/>
      <c r="N4266" s="455" t="n"/>
      <c r="O4266" s="455">
        <f>IF(W4266&lt;0,AI4266,I4266)</f>
        <v/>
      </c>
      <c r="P4266" s="455">
        <f>I4266-O4266</f>
        <v/>
      </c>
      <c r="Q4266" s="418" t="n"/>
      <c r="R4266" s="418" t="inlineStr">
        <is>
          <t>HT20210156</t>
        </is>
      </c>
      <c r="S4266" s="418" t="inlineStr"/>
      <c r="T4266" s="418">
        <f>R4266=S4266</f>
        <v/>
      </c>
      <c r="U4266" s="418">
        <f>AND(MONTH(F4266)=MONTH(Y4266), YEAR(F4266)=YEAR(Y4266))</f>
        <v/>
      </c>
      <c r="V4266" s="418">
        <f>AND(AC4266&lt;&gt;"", 'Company information'!D$4&lt;&gt;"", RIGHT(SUBSTITUTE(AC4266,"-",""),9)=RIGHT(SUBSTITUTE('Company information'!D$4,"-",""),9))</f>
        <v/>
      </c>
      <c r="W4266" s="418">
        <f>AI4266-I4266</f>
        <v/>
      </c>
      <c r="X4266" s="455" t="n"/>
      <c r="Y4266" s="417" t="n"/>
      <c r="Z4266" s="418" t="n"/>
      <c r="AA4266" s="418" t="n"/>
      <c r="AB4266" s="418" t="n"/>
      <c r="AC4266" s="418" t="n"/>
      <c r="AD4266" s="418" t="n"/>
      <c r="AE4266" s="455" t="n"/>
      <c r="AF4266" s="455" t="n"/>
      <c r="AG4266" s="455" t="n"/>
      <c r="AH4266" s="455" t="n"/>
      <c r="AI4266" s="455" t="n"/>
      <c r="AJ4266" s="455" t="n"/>
      <c r="AK4266" s="455" t="n"/>
      <c r="AL4266" s="455" t="n"/>
      <c r="AM4266" s="455" t="n"/>
      <c r="AN4266" s="455" t="n"/>
      <c r="AO4266" s="455" t="n"/>
      <c r="AP4266" s="455" t="n"/>
      <c r="AQ4266" s="455" t="n"/>
      <c r="AR4266" s="418" t="n"/>
      <c r="AS4266" s="418" t="n"/>
      <c r="AT4266" s="418" t="n"/>
    </row>
    <row r="4267">
      <c r="A4267" s="417" t="n">
        <v>4258</v>
      </c>
      <c r="B4267" s="418" t="inlineStr">
        <is>
          <t>Express fee</t>
        </is>
      </c>
      <c r="C4267" s="418" t="inlineStr">
        <is>
          <t>សូស៊ីយេតេ កុងសេស្យូនែរ ដឺ ឡាអេរ៉ូព័រ</t>
        </is>
      </c>
      <c r="D4267" s="418" t="inlineStr">
        <is>
          <t>L001-100047300</t>
        </is>
      </c>
      <c r="E4267" s="418" t="inlineStr">
        <is>
          <t>2100-072734</t>
        </is>
      </c>
      <c r="F4267" s="419" t="n">
        <v>44267</v>
      </c>
      <c r="G4267" s="420" t="n">
        <v>3128</v>
      </c>
      <c r="H4267" s="418" t="n"/>
      <c r="I4267" s="455" t="n">
        <v>3128</v>
      </c>
      <c r="J4267" s="418">
        <f>IF(L4267&lt;&gt;"",L4267,K4267)</f>
        <v/>
      </c>
      <c r="K4267" s="418">
        <f>IF(AND(T4267=TRUE, U4267=TRUE, V4267=TRUE), IF(W4267&lt;-0.05, "អនុញ្ញាត (អ្នកផ្គត់ផ្គង់ប្រកាសខ្វះ)", "បានប្រកាស (អនុញ្ញាត)"), IF(AND(T4267=FALSE, U4267=FALSE, V4267=FALSE), "ព្យួរទុក (មិនមានទិន្នន័យ)", "ប្រកាសខុស (ព្យួរទុក)"))</f>
        <v/>
      </c>
      <c r="L4267" s="418" t="inlineStr"/>
      <c r="M4267" s="418" t="inlineStr"/>
      <c r="N4267" s="455" t="n"/>
      <c r="O4267" s="455">
        <f>IF(W4267&lt;0,AI4267,I4267)</f>
        <v/>
      </c>
      <c r="P4267" s="455">
        <f>I4267-O4267</f>
        <v/>
      </c>
      <c r="Q4267" s="418" t="n"/>
      <c r="R4267" s="418" t="inlineStr">
        <is>
          <t>2100-072734</t>
        </is>
      </c>
      <c r="S4267" s="418" t="inlineStr"/>
      <c r="T4267" s="418">
        <f>R4267=S4267</f>
        <v/>
      </c>
      <c r="U4267" s="418">
        <f>AND(MONTH(F4267)=MONTH(Y4267), YEAR(F4267)=YEAR(Y4267))</f>
        <v/>
      </c>
      <c r="V4267" s="418">
        <f>AND(AC4267&lt;&gt;"", 'Company information'!D$4&lt;&gt;"", RIGHT(SUBSTITUTE(AC4267,"-",""),9)=RIGHT(SUBSTITUTE('Company information'!D$4,"-",""),9))</f>
        <v/>
      </c>
      <c r="W4267" s="418">
        <f>AI4267-I4267</f>
        <v/>
      </c>
      <c r="X4267" s="455" t="n"/>
      <c r="Y4267" s="417" t="n"/>
      <c r="Z4267" s="418" t="n"/>
      <c r="AA4267" s="418" t="n"/>
      <c r="AB4267" s="418" t="n"/>
      <c r="AC4267" s="418" t="n"/>
      <c r="AD4267" s="418" t="n"/>
      <c r="AE4267" s="455" t="n"/>
      <c r="AF4267" s="455" t="n"/>
      <c r="AG4267" s="455" t="n"/>
      <c r="AH4267" s="455" t="n"/>
      <c r="AI4267" s="455" t="n"/>
      <c r="AJ4267" s="455" t="n"/>
      <c r="AK4267" s="455" t="n"/>
      <c r="AL4267" s="455" t="n"/>
      <c r="AM4267" s="455" t="n"/>
      <c r="AN4267" s="455" t="n"/>
      <c r="AO4267" s="455" t="n"/>
      <c r="AP4267" s="455" t="n"/>
      <c r="AQ4267" s="455" t="n"/>
      <c r="AR4267" s="418" t="n"/>
      <c r="AS4267" s="418" t="n"/>
      <c r="AT4267" s="418" t="n"/>
    </row>
    <row r="4268">
      <c r="A4268" s="417" t="n">
        <v>4259</v>
      </c>
      <c r="B4268" s="418" t="inlineStr">
        <is>
          <t>Trucking Import and Handling Fee</t>
        </is>
      </c>
      <c r="C4268" s="418" t="inlineStr">
        <is>
          <t>ហុង តុង អ៊ិនធើណេសិនណល ឡូជីស្ទីក ឯ.ក</t>
        </is>
      </c>
      <c r="D4268" s="418" t="inlineStr">
        <is>
          <t>K003-902006166</t>
        </is>
      </c>
      <c r="E4268" s="418" t="inlineStr">
        <is>
          <t>HT20210144</t>
        </is>
      </c>
      <c r="F4268" s="419" t="n">
        <v>44545</v>
      </c>
      <c r="G4268" s="420" t="n">
        <v>28504</v>
      </c>
      <c r="H4268" s="418" t="n"/>
      <c r="I4268" s="455" t="n">
        <v>28504</v>
      </c>
      <c r="J4268" s="418">
        <f>IF(L4268&lt;&gt;"",L4268,K4268)</f>
        <v/>
      </c>
      <c r="K4268" s="418">
        <f>IF(AND(T4268=TRUE, U4268=TRUE, V4268=TRUE), IF(W4268&lt;-0.05, "អនុញ្ញាត (អ្នកផ្គត់ផ្គង់ប្រកាសខ្វះ)", "បានប្រកាស (អនុញ្ញាត)"), IF(AND(T4268=FALSE, U4268=FALSE, V4268=FALSE), "ព្យួរទុក (មិនមានទិន្នន័យ)", "ប្រកាសខុស (ព្យួរទុក)"))</f>
        <v/>
      </c>
      <c r="L4268" s="418" t="inlineStr"/>
      <c r="M4268" s="418" t="inlineStr"/>
      <c r="N4268" s="455" t="n"/>
      <c r="O4268" s="455">
        <f>IF(W4268&lt;0,AI4268,I4268)</f>
        <v/>
      </c>
      <c r="P4268" s="455">
        <f>I4268-O4268</f>
        <v/>
      </c>
      <c r="Q4268" s="418" t="n"/>
      <c r="R4268" s="418" t="inlineStr">
        <is>
          <t>HT20210144</t>
        </is>
      </c>
      <c r="S4268" s="418" t="inlineStr"/>
      <c r="T4268" s="418">
        <f>R4268=S4268</f>
        <v/>
      </c>
      <c r="U4268" s="418">
        <f>AND(MONTH(F4268)=MONTH(Y4268), YEAR(F4268)=YEAR(Y4268))</f>
        <v/>
      </c>
      <c r="V4268" s="418">
        <f>AND(AC4268&lt;&gt;"", 'Company information'!D$4&lt;&gt;"", RIGHT(SUBSTITUTE(AC4268,"-",""),9)=RIGHT(SUBSTITUTE('Company information'!D$4,"-",""),9))</f>
        <v/>
      </c>
      <c r="W4268" s="418">
        <f>AI4268-I4268</f>
        <v/>
      </c>
      <c r="X4268" s="455" t="n"/>
      <c r="Y4268" s="417" t="n"/>
      <c r="Z4268" s="418" t="n"/>
      <c r="AA4268" s="418" t="n"/>
      <c r="AB4268" s="418" t="n"/>
      <c r="AC4268" s="418" t="n"/>
      <c r="AD4268" s="418" t="n"/>
      <c r="AE4268" s="455" t="n"/>
      <c r="AF4268" s="455" t="n"/>
      <c r="AG4268" s="455" t="n"/>
      <c r="AH4268" s="455" t="n"/>
      <c r="AI4268" s="455" t="n"/>
      <c r="AJ4268" s="455" t="n"/>
      <c r="AK4268" s="455" t="n"/>
      <c r="AL4268" s="455" t="n"/>
      <c r="AM4268" s="455" t="n"/>
      <c r="AN4268" s="455" t="n"/>
      <c r="AO4268" s="455" t="n"/>
      <c r="AP4268" s="455" t="n"/>
      <c r="AQ4268" s="455" t="n"/>
      <c r="AR4268" s="418" t="n"/>
      <c r="AS4268" s="418" t="n"/>
      <c r="AT4268" s="418" t="n"/>
    </row>
    <row r="4269">
      <c r="A4269" s="417" t="n">
        <v>4260</v>
      </c>
      <c r="B4269" s="418" t="inlineStr">
        <is>
          <t>Documentation and Terminal handing service</t>
        </is>
      </c>
      <c r="C4269" s="418" t="inlineStr">
        <is>
          <t>មើស្គ (ខេមបូឌា)</t>
        </is>
      </c>
      <c r="D4269" s="418" t="inlineStr">
        <is>
          <t>L001-100045200</t>
        </is>
      </c>
      <c r="E4269" s="418" t="inlineStr">
        <is>
          <t>5995883260</t>
        </is>
      </c>
      <c r="F4269" s="419" t="n">
        <v>44208</v>
      </c>
      <c r="G4269" s="420" t="n">
        <v>121256</v>
      </c>
      <c r="H4269" s="418" t="n"/>
      <c r="I4269" s="455" t="n">
        <v>121256</v>
      </c>
      <c r="J4269" s="418">
        <f>IF(L4269&lt;&gt;"",L4269,K4269)</f>
        <v/>
      </c>
      <c r="K4269" s="418">
        <f>IF(AND(T4269=TRUE, U4269=TRUE, V4269=TRUE), IF(W4269&lt;-0.05, "អនុញ្ញាត (អ្នកផ្គត់ផ្គង់ប្រកាសខ្វះ)", "បានប្រកាស (អនុញ្ញាត)"), IF(AND(T4269=FALSE, U4269=FALSE, V4269=FALSE), "ព្យួរទុក (មិនមានទិន្នន័យ)", "ប្រកាសខុស (ព្យួរទុក)"))</f>
        <v/>
      </c>
      <c r="L4269" s="418" t="inlineStr"/>
      <c r="M4269" s="418" t="inlineStr"/>
      <c r="N4269" s="455" t="n"/>
      <c r="O4269" s="455">
        <f>IF(W4269&lt;0,AI4269,I4269)</f>
        <v/>
      </c>
      <c r="P4269" s="455">
        <f>I4269-O4269</f>
        <v/>
      </c>
      <c r="Q4269" s="418" t="n"/>
      <c r="R4269" s="418" t="inlineStr">
        <is>
          <t>5995883260</t>
        </is>
      </c>
      <c r="S4269" s="418" t="inlineStr"/>
      <c r="T4269" s="418">
        <f>R4269=S4269</f>
        <v/>
      </c>
      <c r="U4269" s="418">
        <f>AND(MONTH(F4269)=MONTH(Y4269), YEAR(F4269)=YEAR(Y4269))</f>
        <v/>
      </c>
      <c r="V4269" s="418">
        <f>AND(AC4269&lt;&gt;"", 'Company information'!D$4&lt;&gt;"", RIGHT(SUBSTITUTE(AC4269,"-",""),9)=RIGHT(SUBSTITUTE('Company information'!D$4,"-",""),9))</f>
        <v/>
      </c>
      <c r="W4269" s="418">
        <f>AI4269-I4269</f>
        <v/>
      </c>
      <c r="X4269" s="455" t="n"/>
      <c r="Y4269" s="417" t="n"/>
      <c r="Z4269" s="418" t="n"/>
      <c r="AA4269" s="418" t="n"/>
      <c r="AB4269" s="418" t="n"/>
      <c r="AC4269" s="418" t="n"/>
      <c r="AD4269" s="418" t="n"/>
      <c r="AE4269" s="455" t="n"/>
      <c r="AF4269" s="455" t="n"/>
      <c r="AG4269" s="455" t="n"/>
      <c r="AH4269" s="455" t="n"/>
      <c r="AI4269" s="455" t="n"/>
      <c r="AJ4269" s="455" t="n"/>
      <c r="AK4269" s="455" t="n"/>
      <c r="AL4269" s="455" t="n"/>
      <c r="AM4269" s="455" t="n"/>
      <c r="AN4269" s="455" t="n"/>
      <c r="AO4269" s="455" t="n"/>
      <c r="AP4269" s="455" t="n"/>
      <c r="AQ4269" s="455" t="n"/>
      <c r="AR4269" s="418" t="n"/>
      <c r="AS4269" s="418" t="n"/>
      <c r="AT4269" s="418" t="n"/>
    </row>
    <row r="4270">
      <c r="A4270" s="417" t="n">
        <v>4261</v>
      </c>
      <c r="B4270" s="418" t="inlineStr">
        <is>
          <t>Lift-On &amp; Lift-Off</t>
        </is>
      </c>
      <c r="C4270" s="418" t="inlineStr">
        <is>
          <t>កំពង់ផែស្វយ័តក្រុងព្រះសីហនុ</t>
        </is>
      </c>
      <c r="D4270" s="418" t="inlineStr">
        <is>
          <t>L001-100044638</t>
        </is>
      </c>
      <c r="E4270" s="418" t="inlineStr">
        <is>
          <t>198601</t>
        </is>
      </c>
      <c r="F4270" s="419" t="n">
        <v>44208</v>
      </c>
      <c r="G4270" s="420" t="n">
        <v>35409</v>
      </c>
      <c r="H4270" s="418" t="n"/>
      <c r="I4270" s="455" t="n">
        <v>35409</v>
      </c>
      <c r="J4270" s="418">
        <f>IF(L4270&lt;&gt;"",L4270,K4270)</f>
        <v/>
      </c>
      <c r="K4270" s="418">
        <f>IF(AND(T4270=TRUE, U4270=TRUE, V4270=TRUE), IF(W4270&lt;-0.05, "អនុញ្ញាត (អ្នកផ្គត់ផ្គង់ប្រកាសខ្វះ)", "បានប្រកាស (អនុញ្ញាត)"), IF(AND(T4270=FALSE, U4270=FALSE, V4270=FALSE), "ព្យួរទុក (មិនមានទិន្នន័យ)", "ប្រកាសខុស (ព្យួរទុក)"))</f>
        <v/>
      </c>
      <c r="L4270" s="418" t="inlineStr"/>
      <c r="M4270" s="418" t="inlineStr"/>
      <c r="N4270" s="455" t="n"/>
      <c r="O4270" s="455">
        <f>IF(W4270&lt;0,AI4270,I4270)</f>
        <v/>
      </c>
      <c r="P4270" s="455">
        <f>I4270-O4270</f>
        <v/>
      </c>
      <c r="Q4270" s="418" t="n"/>
      <c r="R4270" s="418" t="inlineStr">
        <is>
          <t>198601</t>
        </is>
      </c>
      <c r="S4270" s="418" t="inlineStr"/>
      <c r="T4270" s="418">
        <f>R4270=S4270</f>
        <v/>
      </c>
      <c r="U4270" s="418">
        <f>AND(MONTH(F4270)=MONTH(Y4270), YEAR(F4270)=YEAR(Y4270))</f>
        <v/>
      </c>
      <c r="V4270" s="418">
        <f>AND(AC4270&lt;&gt;"", 'Company information'!D$4&lt;&gt;"", RIGHT(SUBSTITUTE(AC4270,"-",""),9)=RIGHT(SUBSTITUTE('Company information'!D$4,"-",""),9))</f>
        <v/>
      </c>
      <c r="W4270" s="418">
        <f>AI4270-I4270</f>
        <v/>
      </c>
      <c r="X4270" s="455" t="n"/>
      <c r="Y4270" s="417" t="n"/>
      <c r="Z4270" s="418" t="n"/>
      <c r="AA4270" s="418" t="n"/>
      <c r="AB4270" s="418" t="n"/>
      <c r="AC4270" s="418" t="n"/>
      <c r="AD4270" s="418" t="n"/>
      <c r="AE4270" s="455" t="n"/>
      <c r="AF4270" s="455" t="n"/>
      <c r="AG4270" s="455" t="n"/>
      <c r="AH4270" s="455" t="n"/>
      <c r="AI4270" s="455" t="n"/>
      <c r="AJ4270" s="455" t="n"/>
      <c r="AK4270" s="455" t="n"/>
      <c r="AL4270" s="455" t="n"/>
      <c r="AM4270" s="455" t="n"/>
      <c r="AN4270" s="455" t="n"/>
      <c r="AO4270" s="455" t="n"/>
      <c r="AP4270" s="455" t="n"/>
      <c r="AQ4270" s="455" t="n"/>
      <c r="AR4270" s="418" t="n"/>
      <c r="AS4270" s="418" t="n"/>
      <c r="AT4270" s="418" t="n"/>
    </row>
    <row r="4271">
      <c r="A4271" s="417" t="n">
        <v>4262</v>
      </c>
      <c r="B4271" s="418" t="inlineStr">
        <is>
          <t>Trucking Import and Handling Fee</t>
        </is>
      </c>
      <c r="C4271" s="418" t="inlineStr">
        <is>
          <t>ហុង តុង អ៊ិនធើណេសិនណល ឡូជីស្ទីក ឯ.ក</t>
        </is>
      </c>
      <c r="D4271" s="418" t="inlineStr">
        <is>
          <t>K003-902006166</t>
        </is>
      </c>
      <c r="E4271" s="418" t="inlineStr">
        <is>
          <t>HT20210143</t>
        </is>
      </c>
      <c r="F4271" s="419" t="n">
        <v>44545</v>
      </c>
      <c r="G4271" s="420" t="n">
        <v>130304</v>
      </c>
      <c r="H4271" s="418" t="n"/>
      <c r="I4271" s="455" t="n">
        <v>130304</v>
      </c>
      <c r="J4271" s="418">
        <f>IF(L4271&lt;&gt;"",L4271,K4271)</f>
        <v/>
      </c>
      <c r="K4271" s="418">
        <f>IF(AND(T4271=TRUE, U4271=TRUE, V4271=TRUE), IF(W4271&lt;-0.05, "អនុញ្ញាត (អ្នកផ្គត់ផ្គង់ប្រកាសខ្វះ)", "បានប្រកាស (អនុញ្ញាត)"), IF(AND(T4271=FALSE, U4271=FALSE, V4271=FALSE), "ព្យួរទុក (មិនមានទិន្នន័យ)", "ប្រកាសខុស (ព្យួរទុក)"))</f>
        <v/>
      </c>
      <c r="L4271" s="418" t="inlineStr"/>
      <c r="M4271" s="418" t="inlineStr"/>
      <c r="N4271" s="455" t="n"/>
      <c r="O4271" s="455">
        <f>IF(W4271&lt;0,AI4271,I4271)</f>
        <v/>
      </c>
      <c r="P4271" s="455">
        <f>I4271-O4271</f>
        <v/>
      </c>
      <c r="Q4271" s="418" t="n"/>
      <c r="R4271" s="418" t="inlineStr">
        <is>
          <t>HT20210143</t>
        </is>
      </c>
      <c r="S4271" s="418" t="inlineStr"/>
      <c r="T4271" s="418">
        <f>R4271=S4271</f>
        <v/>
      </c>
      <c r="U4271" s="418">
        <f>AND(MONTH(F4271)=MONTH(Y4271), YEAR(F4271)=YEAR(Y4271))</f>
        <v/>
      </c>
      <c r="V4271" s="418">
        <f>AND(AC4271&lt;&gt;"", 'Company information'!D$4&lt;&gt;"", RIGHT(SUBSTITUTE(AC4271,"-",""),9)=RIGHT(SUBSTITUTE('Company information'!D$4,"-",""),9))</f>
        <v/>
      </c>
      <c r="W4271" s="418">
        <f>AI4271-I4271</f>
        <v/>
      </c>
      <c r="X4271" s="455" t="n"/>
      <c r="Y4271" s="417" t="n"/>
      <c r="Z4271" s="418" t="n"/>
      <c r="AA4271" s="418" t="n"/>
      <c r="AB4271" s="418" t="n"/>
      <c r="AC4271" s="418" t="n"/>
      <c r="AD4271" s="418" t="n"/>
      <c r="AE4271" s="455" t="n"/>
      <c r="AF4271" s="455" t="n"/>
      <c r="AG4271" s="455" t="n"/>
      <c r="AH4271" s="455" t="n"/>
      <c r="AI4271" s="455" t="n"/>
      <c r="AJ4271" s="455" t="n"/>
      <c r="AK4271" s="455" t="n"/>
      <c r="AL4271" s="455" t="n"/>
      <c r="AM4271" s="455" t="n"/>
      <c r="AN4271" s="455" t="n"/>
      <c r="AO4271" s="455" t="n"/>
      <c r="AP4271" s="455" t="n"/>
      <c r="AQ4271" s="455" t="n"/>
      <c r="AR4271" s="418" t="n"/>
      <c r="AS4271" s="418" t="n"/>
      <c r="AT4271" s="418" t="n"/>
    </row>
    <row r="4272">
      <c r="A4272" s="417" t="n">
        <v>4263</v>
      </c>
      <c r="B4272" s="418" t="inlineStr">
        <is>
          <t>KHCIC</t>
        </is>
      </c>
      <c r="C4272" s="418" t="inlineStr">
        <is>
          <t>អេសអាយធីស៊ី ខិនថេនើរ ឡាញ (ខេមបូឌា)</t>
        </is>
      </c>
      <c r="D4272" s="418" t="inlineStr">
        <is>
          <t>L001-107035863</t>
        </is>
      </c>
      <c r="E4272" s="418" t="inlineStr">
        <is>
          <t>SITC2021-021921</t>
        </is>
      </c>
      <c r="F4272" s="419" t="n">
        <v>44208</v>
      </c>
      <c r="G4272" s="420" t="n">
        <v>225719</v>
      </c>
      <c r="H4272" s="418" t="n"/>
      <c r="I4272" s="455" t="n">
        <v>225719</v>
      </c>
      <c r="J4272" s="418">
        <f>IF(L4272&lt;&gt;"",L4272,K4272)</f>
        <v/>
      </c>
      <c r="K4272" s="418">
        <f>IF(AND(T4272=TRUE, U4272=TRUE, V4272=TRUE), IF(W4272&lt;-0.05, "អនុញ្ញាត (អ្នកផ្គត់ផ្គង់ប្រកាសខ្វះ)", "បានប្រកាស (អនុញ្ញាត)"), IF(AND(T4272=FALSE, U4272=FALSE, V4272=FALSE), "ព្យួរទុក (មិនមានទិន្នន័យ)", "ប្រកាសខុស (ព្យួរទុក)"))</f>
        <v/>
      </c>
      <c r="L4272" s="418" t="inlineStr"/>
      <c r="M4272" s="418" t="inlineStr"/>
      <c r="N4272" s="455" t="n"/>
      <c r="O4272" s="455">
        <f>IF(W4272&lt;0,AI4272,I4272)</f>
        <v/>
      </c>
      <c r="P4272" s="455">
        <f>I4272-O4272</f>
        <v/>
      </c>
      <c r="Q4272" s="418" t="n"/>
      <c r="R4272" s="418" t="inlineStr">
        <is>
          <t>SITC2021-021921</t>
        </is>
      </c>
      <c r="S4272" s="418" t="inlineStr"/>
      <c r="T4272" s="418">
        <f>R4272=S4272</f>
        <v/>
      </c>
      <c r="U4272" s="418">
        <f>AND(MONTH(F4272)=MONTH(Y4272), YEAR(F4272)=YEAR(Y4272))</f>
        <v/>
      </c>
      <c r="V4272" s="418">
        <f>AND(AC4272&lt;&gt;"", 'Company information'!D$4&lt;&gt;"", RIGHT(SUBSTITUTE(AC4272,"-",""),9)=RIGHT(SUBSTITUTE('Company information'!D$4,"-",""),9))</f>
        <v/>
      </c>
      <c r="W4272" s="418">
        <f>AI4272-I4272</f>
        <v/>
      </c>
      <c r="X4272" s="455" t="n"/>
      <c r="Y4272" s="417" t="n"/>
      <c r="Z4272" s="418" t="n"/>
      <c r="AA4272" s="418" t="n"/>
      <c r="AB4272" s="418" t="n"/>
      <c r="AC4272" s="418" t="n"/>
      <c r="AD4272" s="418" t="n"/>
      <c r="AE4272" s="455" t="n"/>
      <c r="AF4272" s="455" t="n"/>
      <c r="AG4272" s="455" t="n"/>
      <c r="AH4272" s="455" t="n"/>
      <c r="AI4272" s="455" t="n"/>
      <c r="AJ4272" s="455" t="n"/>
      <c r="AK4272" s="455" t="n"/>
      <c r="AL4272" s="455" t="n"/>
      <c r="AM4272" s="455" t="n"/>
      <c r="AN4272" s="455" t="n"/>
      <c r="AO4272" s="455" t="n"/>
      <c r="AP4272" s="455" t="n"/>
      <c r="AQ4272" s="455" t="n"/>
      <c r="AR4272" s="418" t="n"/>
      <c r="AS4272" s="418" t="n"/>
      <c r="AT4272" s="418" t="n"/>
    </row>
    <row r="4273">
      <c r="A4273" s="417" t="n">
        <v>4264</v>
      </c>
      <c r="B4273" s="418" t="inlineStr">
        <is>
          <t>Lift-On &amp; Lift-Off</t>
        </is>
      </c>
      <c r="C4273" s="418" t="inlineStr">
        <is>
          <t>កំពង់ផែស្វយ័តក្រុងព្រះសីហនុ</t>
        </is>
      </c>
      <c r="D4273" s="418" t="inlineStr">
        <is>
          <t>L001-100044638</t>
        </is>
      </c>
      <c r="E4273" s="418" t="inlineStr">
        <is>
          <t>194052</t>
        </is>
      </c>
      <c r="F4273" s="419" t="n">
        <v>44208</v>
      </c>
      <c r="G4273" s="420" t="n">
        <v>35400</v>
      </c>
      <c r="H4273" s="418" t="n"/>
      <c r="I4273" s="455" t="n">
        <v>35400</v>
      </c>
      <c r="J4273" s="418">
        <f>IF(L4273&lt;&gt;"",L4273,K4273)</f>
        <v/>
      </c>
      <c r="K4273" s="418">
        <f>IF(AND(T4273=TRUE, U4273=TRUE, V4273=TRUE), IF(W4273&lt;-0.05, "អនុញ្ញាត (អ្នកផ្គត់ផ្គង់ប្រកាសខ្វះ)", "បានប្រកាស (អនុញ្ញាត)"), IF(AND(T4273=FALSE, U4273=FALSE, V4273=FALSE), "ព្យួរទុក (មិនមានទិន្នន័យ)", "ប្រកាសខុស (ព្យួរទុក)"))</f>
        <v/>
      </c>
      <c r="L4273" s="418" t="inlineStr"/>
      <c r="M4273" s="418" t="inlineStr"/>
      <c r="N4273" s="455" t="n"/>
      <c r="O4273" s="455">
        <f>IF(W4273&lt;0,AI4273,I4273)</f>
        <v/>
      </c>
      <c r="P4273" s="455">
        <f>I4273-O4273</f>
        <v/>
      </c>
      <c r="Q4273" s="418" t="n"/>
      <c r="R4273" s="418" t="inlineStr">
        <is>
          <t>194052</t>
        </is>
      </c>
      <c r="S4273" s="418" t="inlineStr"/>
      <c r="T4273" s="418">
        <f>R4273=S4273</f>
        <v/>
      </c>
      <c r="U4273" s="418">
        <f>AND(MONTH(F4273)=MONTH(Y4273), YEAR(F4273)=YEAR(Y4273))</f>
        <v/>
      </c>
      <c r="V4273" s="418">
        <f>AND(AC4273&lt;&gt;"", 'Company information'!D$4&lt;&gt;"", RIGHT(SUBSTITUTE(AC4273,"-",""),9)=RIGHT(SUBSTITUTE('Company information'!D$4,"-",""),9))</f>
        <v/>
      </c>
      <c r="W4273" s="418">
        <f>AI4273-I4273</f>
        <v/>
      </c>
      <c r="X4273" s="455" t="n"/>
      <c r="Y4273" s="417" t="n"/>
      <c r="Z4273" s="418" t="n"/>
      <c r="AA4273" s="418" t="n"/>
      <c r="AB4273" s="418" t="n"/>
      <c r="AC4273" s="418" t="n"/>
      <c r="AD4273" s="418" t="n"/>
      <c r="AE4273" s="455" t="n"/>
      <c r="AF4273" s="455" t="n"/>
      <c r="AG4273" s="455" t="n"/>
      <c r="AH4273" s="455" t="n"/>
      <c r="AI4273" s="455" t="n"/>
      <c r="AJ4273" s="455" t="n"/>
      <c r="AK4273" s="455" t="n"/>
      <c r="AL4273" s="455" t="n"/>
      <c r="AM4273" s="455" t="n"/>
      <c r="AN4273" s="455" t="n"/>
      <c r="AO4273" s="455" t="n"/>
      <c r="AP4273" s="455" t="n"/>
      <c r="AQ4273" s="455" t="n"/>
      <c r="AR4273" s="418" t="n"/>
      <c r="AS4273" s="418" t="n"/>
      <c r="AT4273" s="418" t="n"/>
    </row>
    <row r="4274">
      <c r="A4274" s="417" t="n">
        <v>4265</v>
      </c>
      <c r="B4274" s="418" t="inlineStr">
        <is>
          <t>Trucking Import and Handling Fee</t>
        </is>
      </c>
      <c r="C4274" s="418" t="inlineStr">
        <is>
          <t>ហុង តុង អ៊ិនធើណេសិនណល ឡូជីស្ទីក ឯ.ក</t>
        </is>
      </c>
      <c r="D4274" s="418" t="inlineStr">
        <is>
          <t>K003-902006166</t>
        </is>
      </c>
      <c r="E4274" s="418" t="inlineStr">
        <is>
          <t>HT20210142</t>
        </is>
      </c>
      <c r="F4274" s="419" t="n">
        <v>44544</v>
      </c>
      <c r="G4274" s="420" t="n">
        <v>130304</v>
      </c>
      <c r="H4274" s="418" t="n"/>
      <c r="I4274" s="455" t="n">
        <v>130304</v>
      </c>
      <c r="J4274" s="418">
        <f>IF(L4274&lt;&gt;"",L4274,K4274)</f>
        <v/>
      </c>
      <c r="K4274" s="418">
        <f>IF(AND(T4274=TRUE, U4274=TRUE, V4274=TRUE), IF(W4274&lt;-0.05, "អនុញ្ញាត (អ្នកផ្គត់ផ្គង់ប្រកាសខ្វះ)", "បានប្រកាស (អនុញ្ញាត)"), IF(AND(T4274=FALSE, U4274=FALSE, V4274=FALSE), "ព្យួរទុក (មិនមានទិន្នន័យ)", "ប្រកាសខុស (ព្យួរទុក)"))</f>
        <v/>
      </c>
      <c r="L4274" s="418" t="inlineStr"/>
      <c r="M4274" s="418" t="inlineStr"/>
      <c r="N4274" s="455" t="n"/>
      <c r="O4274" s="455">
        <f>IF(W4274&lt;0,AI4274,I4274)</f>
        <v/>
      </c>
      <c r="P4274" s="455">
        <f>I4274-O4274</f>
        <v/>
      </c>
      <c r="Q4274" s="418" t="n"/>
      <c r="R4274" s="418" t="inlineStr">
        <is>
          <t>HT20210142</t>
        </is>
      </c>
      <c r="S4274" s="418" t="inlineStr"/>
      <c r="T4274" s="418">
        <f>R4274=S4274</f>
        <v/>
      </c>
      <c r="U4274" s="418">
        <f>AND(MONTH(F4274)=MONTH(Y4274), YEAR(F4274)=YEAR(Y4274))</f>
        <v/>
      </c>
      <c r="V4274" s="418">
        <f>AND(AC4274&lt;&gt;"", 'Company information'!D$4&lt;&gt;"", RIGHT(SUBSTITUTE(AC4274,"-",""),9)=RIGHT(SUBSTITUTE('Company information'!D$4,"-",""),9))</f>
        <v/>
      </c>
      <c r="W4274" s="418">
        <f>AI4274-I4274</f>
        <v/>
      </c>
      <c r="X4274" s="455" t="n"/>
      <c r="Y4274" s="417" t="n"/>
      <c r="Z4274" s="418" t="n"/>
      <c r="AA4274" s="418" t="n"/>
      <c r="AB4274" s="418" t="n"/>
      <c r="AC4274" s="418" t="n"/>
      <c r="AD4274" s="418" t="n"/>
      <c r="AE4274" s="455" t="n"/>
      <c r="AF4274" s="455" t="n"/>
      <c r="AG4274" s="455" t="n"/>
      <c r="AH4274" s="455" t="n"/>
      <c r="AI4274" s="455" t="n"/>
      <c r="AJ4274" s="455" t="n"/>
      <c r="AK4274" s="455" t="n"/>
      <c r="AL4274" s="455" t="n"/>
      <c r="AM4274" s="455" t="n"/>
      <c r="AN4274" s="455" t="n"/>
      <c r="AO4274" s="455" t="n"/>
      <c r="AP4274" s="455" t="n"/>
      <c r="AQ4274" s="455" t="n"/>
      <c r="AR4274" s="418" t="n"/>
      <c r="AS4274" s="418" t="n"/>
      <c r="AT4274" s="418" t="n"/>
    </row>
    <row r="4275">
      <c r="A4275" s="417" t="n">
        <v>4266</v>
      </c>
      <c r="B4275" s="418" t="inlineStr">
        <is>
          <t>Handing and Management fee</t>
        </is>
      </c>
      <c r="C4275" s="418" t="inlineStr">
        <is>
          <t>អ៊ែរ៉ូ ស៊ីបភីង អេជេនស៊ី</t>
        </is>
      </c>
      <c r="D4275" s="418" t="inlineStr">
        <is>
          <t>K004-901635903</t>
        </is>
      </c>
      <c r="E4275" s="418" t="inlineStr">
        <is>
          <t>IKPSA2021536818</t>
        </is>
      </c>
      <c r="F4275" s="419" t="n">
        <v>44208</v>
      </c>
      <c r="G4275" s="420" t="n">
        <v>113904</v>
      </c>
      <c r="H4275" s="418" t="n"/>
      <c r="I4275" s="455" t="n">
        <v>113904</v>
      </c>
      <c r="J4275" s="418">
        <f>IF(L4275&lt;&gt;"",L4275,K4275)</f>
        <v/>
      </c>
      <c r="K4275" s="418">
        <f>IF(AND(T4275=TRUE, U4275=TRUE, V4275=TRUE), IF(W4275&lt;-0.05, "អនុញ្ញាត (អ្នកផ្គត់ផ្គង់ប្រកាសខ្វះ)", "បានប្រកាស (អនុញ្ញាត)"), IF(AND(T4275=FALSE, U4275=FALSE, V4275=FALSE), "ព្យួរទុក (មិនមានទិន្នន័យ)", "ប្រកាសខុស (ព្យួរទុក)"))</f>
        <v/>
      </c>
      <c r="L4275" s="418" t="inlineStr"/>
      <c r="M4275" s="418" t="inlineStr"/>
      <c r="N4275" s="455" t="n"/>
      <c r="O4275" s="455">
        <f>IF(W4275&lt;0,AI4275,I4275)</f>
        <v/>
      </c>
      <c r="P4275" s="455">
        <f>I4275-O4275</f>
        <v/>
      </c>
      <c r="Q4275" s="418" t="n"/>
      <c r="R4275" s="418" t="inlineStr">
        <is>
          <t>IKPSA2021536818</t>
        </is>
      </c>
      <c r="S4275" s="418" t="inlineStr"/>
      <c r="T4275" s="418">
        <f>R4275=S4275</f>
        <v/>
      </c>
      <c r="U4275" s="418">
        <f>AND(MONTH(F4275)=MONTH(Y4275), YEAR(F4275)=YEAR(Y4275))</f>
        <v/>
      </c>
      <c r="V4275" s="418">
        <f>AND(AC4275&lt;&gt;"", 'Company information'!D$4&lt;&gt;"", RIGHT(SUBSTITUTE(AC4275,"-",""),9)=RIGHT(SUBSTITUTE('Company information'!D$4,"-",""),9))</f>
        <v/>
      </c>
      <c r="W4275" s="418">
        <f>AI4275-I4275</f>
        <v/>
      </c>
      <c r="X4275" s="455" t="n"/>
      <c r="Y4275" s="417" t="n"/>
      <c r="Z4275" s="418" t="n"/>
      <c r="AA4275" s="418" t="n"/>
      <c r="AB4275" s="418" t="n"/>
      <c r="AC4275" s="418" t="n"/>
      <c r="AD4275" s="418" t="n"/>
      <c r="AE4275" s="455" t="n"/>
      <c r="AF4275" s="455" t="n"/>
      <c r="AG4275" s="455" t="n"/>
      <c r="AH4275" s="455" t="n"/>
      <c r="AI4275" s="455" t="n"/>
      <c r="AJ4275" s="455" t="n"/>
      <c r="AK4275" s="455" t="n"/>
      <c r="AL4275" s="455" t="n"/>
      <c r="AM4275" s="455" t="n"/>
      <c r="AN4275" s="455" t="n"/>
      <c r="AO4275" s="455" t="n"/>
      <c r="AP4275" s="455" t="n"/>
      <c r="AQ4275" s="455" t="n"/>
      <c r="AR4275" s="418" t="n"/>
      <c r="AS4275" s="418" t="n"/>
      <c r="AT4275" s="418" t="n"/>
    </row>
    <row r="4276">
      <c r="A4276" s="417" t="n">
        <v>4267</v>
      </c>
      <c r="B4276" s="418" t="inlineStr">
        <is>
          <t>LOCVASTRUCKIRAIL</t>
        </is>
      </c>
      <c r="C4276" s="418" t="inlineStr">
        <is>
          <t>អ៊ែរ៉ូ ស៊ីបភីង អេជេនស៊ី</t>
        </is>
      </c>
      <c r="D4276" s="418" t="inlineStr">
        <is>
          <t>K004-901635903</t>
        </is>
      </c>
      <c r="E4276" s="418" t="inlineStr">
        <is>
          <t>IKPSA2021536816</t>
        </is>
      </c>
      <c r="F4276" s="419" t="n">
        <v>44208</v>
      </c>
      <c r="G4276" s="420" t="n">
        <v>1849</v>
      </c>
      <c r="H4276" s="418" t="n"/>
      <c r="I4276" s="455" t="n">
        <v>1849</v>
      </c>
      <c r="J4276" s="418">
        <f>IF(L4276&lt;&gt;"",L4276,K4276)</f>
        <v/>
      </c>
      <c r="K4276" s="418">
        <f>IF(AND(T4276=TRUE, U4276=TRUE, V4276=TRUE), IF(W4276&lt;-0.05, "អនុញ្ញាត (អ្នកផ្គត់ផ្គង់ប្រកាសខ្វះ)", "បានប្រកាស (អនុញ្ញាត)"), IF(AND(T4276=FALSE, U4276=FALSE, V4276=FALSE), "ព្យួរទុក (មិនមានទិន្នន័យ)", "ប្រកាសខុស (ព្យួរទុក)"))</f>
        <v/>
      </c>
      <c r="L4276" s="418" t="inlineStr"/>
      <c r="M4276" s="418" t="inlineStr"/>
      <c r="N4276" s="455" t="n"/>
      <c r="O4276" s="455">
        <f>IF(W4276&lt;0,AI4276,I4276)</f>
        <v/>
      </c>
      <c r="P4276" s="455">
        <f>I4276-O4276</f>
        <v/>
      </c>
      <c r="Q4276" s="418" t="n"/>
      <c r="R4276" s="418" t="inlineStr">
        <is>
          <t>IKPSA2021536816</t>
        </is>
      </c>
      <c r="S4276" s="418" t="inlineStr"/>
      <c r="T4276" s="418">
        <f>R4276=S4276</f>
        <v/>
      </c>
      <c r="U4276" s="418">
        <f>AND(MONTH(F4276)=MONTH(Y4276), YEAR(F4276)=YEAR(Y4276))</f>
        <v/>
      </c>
      <c r="V4276" s="418">
        <f>AND(AC4276&lt;&gt;"", 'Company information'!D$4&lt;&gt;"", RIGHT(SUBSTITUTE(AC4276,"-",""),9)=RIGHT(SUBSTITUTE('Company information'!D$4,"-",""),9))</f>
        <v/>
      </c>
      <c r="W4276" s="418">
        <f>AI4276-I4276</f>
        <v/>
      </c>
      <c r="X4276" s="455" t="n"/>
      <c r="Y4276" s="417" t="n"/>
      <c r="Z4276" s="418" t="n"/>
      <c r="AA4276" s="418" t="n"/>
      <c r="AB4276" s="418" t="n"/>
      <c r="AC4276" s="418" t="n"/>
      <c r="AD4276" s="418" t="n"/>
      <c r="AE4276" s="455" t="n"/>
      <c r="AF4276" s="455" t="n"/>
      <c r="AG4276" s="455" t="n"/>
      <c r="AH4276" s="455" t="n"/>
      <c r="AI4276" s="455" t="n"/>
      <c r="AJ4276" s="455" t="n"/>
      <c r="AK4276" s="455" t="n"/>
      <c r="AL4276" s="455" t="n"/>
      <c r="AM4276" s="455" t="n"/>
      <c r="AN4276" s="455" t="n"/>
      <c r="AO4276" s="455" t="n"/>
      <c r="AP4276" s="455" t="n"/>
      <c r="AQ4276" s="455" t="n"/>
      <c r="AR4276" s="418" t="n"/>
      <c r="AS4276" s="418" t="n"/>
      <c r="AT4276" s="418" t="n"/>
    </row>
    <row r="4277">
      <c r="A4277" s="417" t="n">
        <v>4268</v>
      </c>
      <c r="B4277" s="418" t="inlineStr">
        <is>
          <t>CONTAINER IMBALANCE CHRG</t>
        </is>
      </c>
      <c r="C4277" s="418" t="inlineStr">
        <is>
          <t>អ៊ែរ៉ូ ស៊ីបភីង អេជេនស៊ី</t>
        </is>
      </c>
      <c r="D4277" s="418" t="inlineStr">
        <is>
          <t>K004-901635903</t>
        </is>
      </c>
      <c r="E4277" s="418" t="inlineStr">
        <is>
          <t>IKPSA2021536815</t>
        </is>
      </c>
      <c r="F4277" s="419" t="n">
        <v>44208</v>
      </c>
      <c r="G4277" s="420" t="n">
        <v>97632</v>
      </c>
      <c r="H4277" s="418" t="n"/>
      <c r="I4277" s="455" t="n">
        <v>97632</v>
      </c>
      <c r="J4277" s="418">
        <f>IF(L4277&lt;&gt;"",L4277,K4277)</f>
        <v/>
      </c>
      <c r="K4277" s="418">
        <f>IF(AND(T4277=TRUE, U4277=TRUE, V4277=TRUE), IF(W4277&lt;-0.05, "អនុញ្ញាត (អ្នកផ្គត់ផ្គង់ប្រកាសខ្វះ)", "បានប្រកាស (អនុញ្ញាត)"), IF(AND(T4277=FALSE, U4277=FALSE, V4277=FALSE), "ព្យួរទុក (មិនមានទិន្នន័យ)", "ប្រកាសខុស (ព្យួរទុក)"))</f>
        <v/>
      </c>
      <c r="L4277" s="418" t="inlineStr"/>
      <c r="M4277" s="418" t="inlineStr"/>
      <c r="N4277" s="455" t="n"/>
      <c r="O4277" s="455">
        <f>IF(W4277&lt;0,AI4277,I4277)</f>
        <v/>
      </c>
      <c r="P4277" s="455">
        <f>I4277-O4277</f>
        <v/>
      </c>
      <c r="Q4277" s="418" t="n"/>
      <c r="R4277" s="418" t="inlineStr">
        <is>
          <t>IKPSA2021536815</t>
        </is>
      </c>
      <c r="S4277" s="418" t="inlineStr"/>
      <c r="T4277" s="418">
        <f>R4277=S4277</f>
        <v/>
      </c>
      <c r="U4277" s="418">
        <f>AND(MONTH(F4277)=MONTH(Y4277), YEAR(F4277)=YEAR(Y4277))</f>
        <v/>
      </c>
      <c r="V4277" s="418">
        <f>AND(AC4277&lt;&gt;"", 'Company information'!D$4&lt;&gt;"", RIGHT(SUBSTITUTE(AC4277,"-",""),9)=RIGHT(SUBSTITUTE('Company information'!D$4,"-",""),9))</f>
        <v/>
      </c>
      <c r="W4277" s="418">
        <f>AI4277-I4277</f>
        <v/>
      </c>
      <c r="X4277" s="455" t="n"/>
      <c r="Y4277" s="417" t="n"/>
      <c r="Z4277" s="418" t="n"/>
      <c r="AA4277" s="418" t="n"/>
      <c r="AB4277" s="418" t="n"/>
      <c r="AC4277" s="418" t="n"/>
      <c r="AD4277" s="418" t="n"/>
      <c r="AE4277" s="455" t="n"/>
      <c r="AF4277" s="455" t="n"/>
      <c r="AG4277" s="455" t="n"/>
      <c r="AH4277" s="455" t="n"/>
      <c r="AI4277" s="455" t="n"/>
      <c r="AJ4277" s="455" t="n"/>
      <c r="AK4277" s="455" t="n"/>
      <c r="AL4277" s="455" t="n"/>
      <c r="AM4277" s="455" t="n"/>
      <c r="AN4277" s="455" t="n"/>
      <c r="AO4277" s="455" t="n"/>
      <c r="AP4277" s="455" t="n"/>
      <c r="AQ4277" s="455" t="n"/>
      <c r="AR4277" s="418" t="n"/>
      <c r="AS4277" s="418" t="n"/>
      <c r="AT4277" s="418" t="n"/>
    </row>
    <row r="4278">
      <c r="A4278" s="417" t="n">
        <v>4269</v>
      </c>
      <c r="B4278" s="418" t="inlineStr">
        <is>
          <t>Lift-On &amp; Lift-Off</t>
        </is>
      </c>
      <c r="C4278" s="418" t="inlineStr">
        <is>
          <t>កំពង់ផែស្វយ័តក្រុងព្រះសីហនុ</t>
        </is>
      </c>
      <c r="D4278" s="418" t="inlineStr">
        <is>
          <t>L001-100044638</t>
        </is>
      </c>
      <c r="E4278" s="418" t="inlineStr">
        <is>
          <t>192545</t>
        </is>
      </c>
      <c r="F4278" s="419" t="n">
        <v>44208</v>
      </c>
      <c r="G4278" s="420" t="n">
        <v>35383</v>
      </c>
      <c r="H4278" s="418" t="n"/>
      <c r="I4278" s="455" t="n">
        <v>35383</v>
      </c>
      <c r="J4278" s="418">
        <f>IF(L4278&lt;&gt;"",L4278,K4278)</f>
        <v/>
      </c>
      <c r="K4278" s="418">
        <f>IF(AND(T4278=TRUE, U4278=TRUE, V4278=TRUE), IF(W4278&lt;-0.05, "អនុញ្ញាត (អ្នកផ្គត់ផ្គង់ប្រកាសខ្វះ)", "បានប្រកាស (អនុញ្ញាត)"), IF(AND(T4278=FALSE, U4278=FALSE, V4278=FALSE), "ព្យួរទុក (មិនមានទិន្នន័យ)", "ប្រកាសខុស (ព្យួរទុក)"))</f>
        <v/>
      </c>
      <c r="L4278" s="418" t="inlineStr"/>
      <c r="M4278" s="418" t="inlineStr"/>
      <c r="N4278" s="455" t="n"/>
      <c r="O4278" s="455">
        <f>IF(W4278&lt;0,AI4278,I4278)</f>
        <v/>
      </c>
      <c r="P4278" s="455">
        <f>I4278-O4278</f>
        <v/>
      </c>
      <c r="Q4278" s="418" t="n"/>
      <c r="R4278" s="418" t="inlineStr">
        <is>
          <t>192545</t>
        </is>
      </c>
      <c r="S4278" s="418" t="inlineStr"/>
      <c r="T4278" s="418">
        <f>R4278=S4278</f>
        <v/>
      </c>
      <c r="U4278" s="418">
        <f>AND(MONTH(F4278)=MONTH(Y4278), YEAR(F4278)=YEAR(Y4278))</f>
        <v/>
      </c>
      <c r="V4278" s="418">
        <f>AND(AC4278&lt;&gt;"", 'Company information'!D$4&lt;&gt;"", RIGHT(SUBSTITUTE(AC4278,"-",""),9)=RIGHT(SUBSTITUTE('Company information'!D$4,"-",""),9))</f>
        <v/>
      </c>
      <c r="W4278" s="418">
        <f>AI4278-I4278</f>
        <v/>
      </c>
      <c r="X4278" s="455" t="n"/>
      <c r="Y4278" s="417" t="n"/>
      <c r="Z4278" s="418" t="n"/>
      <c r="AA4278" s="418" t="n"/>
      <c r="AB4278" s="418" t="n"/>
      <c r="AC4278" s="418" t="n"/>
      <c r="AD4278" s="418" t="n"/>
      <c r="AE4278" s="455" t="n"/>
      <c r="AF4278" s="455" t="n"/>
      <c r="AG4278" s="455" t="n"/>
      <c r="AH4278" s="455" t="n"/>
      <c r="AI4278" s="455" t="n"/>
      <c r="AJ4278" s="455" t="n"/>
      <c r="AK4278" s="455" t="n"/>
      <c r="AL4278" s="455" t="n"/>
      <c r="AM4278" s="455" t="n"/>
      <c r="AN4278" s="455" t="n"/>
      <c r="AO4278" s="455" t="n"/>
      <c r="AP4278" s="455" t="n"/>
      <c r="AQ4278" s="455" t="n"/>
      <c r="AR4278" s="418" t="n"/>
      <c r="AS4278" s="418" t="n"/>
      <c r="AT4278" s="418" t="n"/>
    </row>
    <row r="4279">
      <c r="A4279" s="417" t="n">
        <v>4270</v>
      </c>
      <c r="B4279" s="418" t="inlineStr">
        <is>
          <t>Trucking Import and Handling Fee</t>
        </is>
      </c>
      <c r="C4279" s="418" t="inlineStr">
        <is>
          <t>ហុង តុង អ៊ិនធើណេសិនណល ឡូជីស្ទីក ឯ.ក</t>
        </is>
      </c>
      <c r="D4279" s="418" t="inlineStr">
        <is>
          <t>K003-902006166</t>
        </is>
      </c>
      <c r="E4279" s="418" t="inlineStr">
        <is>
          <t>HT20210141</t>
        </is>
      </c>
      <c r="F4279" s="419" t="n">
        <v>44544</v>
      </c>
      <c r="G4279" s="420" t="n">
        <v>130304</v>
      </c>
      <c r="H4279" s="418" t="n"/>
      <c r="I4279" s="455" t="n">
        <v>130304</v>
      </c>
      <c r="J4279" s="418">
        <f>IF(L4279&lt;&gt;"",L4279,K4279)</f>
        <v/>
      </c>
      <c r="K4279" s="418">
        <f>IF(AND(T4279=TRUE, U4279=TRUE, V4279=TRUE), IF(W4279&lt;-0.05, "អនុញ្ញាត (អ្នកផ្គត់ផ្គង់ប្រកាសខ្វះ)", "បានប្រកាស (អនុញ្ញាត)"), IF(AND(T4279=FALSE, U4279=FALSE, V4279=FALSE), "ព្យួរទុក (មិនមានទិន្នន័យ)", "ប្រកាសខុស (ព្យួរទុក)"))</f>
        <v/>
      </c>
      <c r="L4279" s="418" t="inlineStr"/>
      <c r="M4279" s="418" t="inlineStr"/>
      <c r="N4279" s="455" t="n"/>
      <c r="O4279" s="455">
        <f>IF(W4279&lt;0,AI4279,I4279)</f>
        <v/>
      </c>
      <c r="P4279" s="455">
        <f>I4279-O4279</f>
        <v/>
      </c>
      <c r="Q4279" s="418" t="n"/>
      <c r="R4279" s="418" t="inlineStr">
        <is>
          <t>HT20210141</t>
        </is>
      </c>
      <c r="S4279" s="418" t="inlineStr"/>
      <c r="T4279" s="418">
        <f>R4279=S4279</f>
        <v/>
      </c>
      <c r="U4279" s="418">
        <f>AND(MONTH(F4279)=MONTH(Y4279), YEAR(F4279)=YEAR(Y4279))</f>
        <v/>
      </c>
      <c r="V4279" s="418">
        <f>AND(AC4279&lt;&gt;"", 'Company information'!D$4&lt;&gt;"", RIGHT(SUBSTITUTE(AC4279,"-",""),9)=RIGHT(SUBSTITUTE('Company information'!D$4,"-",""),9))</f>
        <v/>
      </c>
      <c r="W4279" s="418">
        <f>AI4279-I4279</f>
        <v/>
      </c>
      <c r="X4279" s="455" t="n"/>
      <c r="Y4279" s="417" t="n"/>
      <c r="Z4279" s="418" t="n"/>
      <c r="AA4279" s="418" t="n"/>
      <c r="AB4279" s="418" t="n"/>
      <c r="AC4279" s="418" t="n"/>
      <c r="AD4279" s="418" t="n"/>
      <c r="AE4279" s="455" t="n"/>
      <c r="AF4279" s="455" t="n"/>
      <c r="AG4279" s="455" t="n"/>
      <c r="AH4279" s="455" t="n"/>
      <c r="AI4279" s="455" t="n"/>
      <c r="AJ4279" s="455" t="n"/>
      <c r="AK4279" s="455" t="n"/>
      <c r="AL4279" s="455" t="n"/>
      <c r="AM4279" s="455" t="n"/>
      <c r="AN4279" s="455" t="n"/>
      <c r="AO4279" s="455" t="n"/>
      <c r="AP4279" s="455" t="n"/>
      <c r="AQ4279" s="455" t="n"/>
      <c r="AR4279" s="418" t="n"/>
      <c r="AS4279" s="418" t="n"/>
      <c r="AT4279" s="418" t="n"/>
    </row>
    <row r="4280">
      <c r="A4280" s="417" t="n">
        <v>4271</v>
      </c>
      <c r="B4280" s="418" t="inlineStr">
        <is>
          <t>THC and DOC fee</t>
        </is>
      </c>
      <c r="C4280" s="418" t="inlineStr">
        <is>
          <t>ស្ត្រេតស៍ អ៊ិនធើណេសិនណល ភីធីអ៊ី អិលធីឌី</t>
        </is>
      </c>
      <c r="D4280" s="418" t="inlineStr">
        <is>
          <t>L001-100045162</t>
        </is>
      </c>
      <c r="E4280" s="418" t="inlineStr">
        <is>
          <t>2121383</t>
        </is>
      </c>
      <c r="F4280" s="419" t="n">
        <v>44208</v>
      </c>
      <c r="G4280" s="420" t="n">
        <v>83517</v>
      </c>
      <c r="H4280" s="418" t="n"/>
      <c r="I4280" s="455" t="n">
        <v>83517</v>
      </c>
      <c r="J4280" s="418">
        <f>IF(L4280&lt;&gt;"",L4280,K4280)</f>
        <v/>
      </c>
      <c r="K4280" s="418">
        <f>IF(AND(T4280=TRUE, U4280=TRUE, V4280=TRUE), IF(W4280&lt;-0.05, "អនុញ្ញាត (អ្នកផ្គត់ផ្គង់ប្រកាសខ្វះ)", "បានប្រកាស (អនុញ្ញាត)"), IF(AND(T4280=FALSE, U4280=FALSE, V4280=FALSE), "ព្យួរទុក (មិនមានទិន្នន័យ)", "ប្រកាសខុស (ព្យួរទុក)"))</f>
        <v/>
      </c>
      <c r="L4280" s="418" t="inlineStr"/>
      <c r="M4280" s="418" t="inlineStr"/>
      <c r="N4280" s="455" t="n"/>
      <c r="O4280" s="455">
        <f>IF(W4280&lt;0,AI4280,I4280)</f>
        <v/>
      </c>
      <c r="P4280" s="455">
        <f>I4280-O4280</f>
        <v/>
      </c>
      <c r="Q4280" s="418" t="n"/>
      <c r="R4280" s="418" t="inlineStr">
        <is>
          <t>2121383</t>
        </is>
      </c>
      <c r="S4280" s="418" t="inlineStr"/>
      <c r="T4280" s="418">
        <f>R4280=S4280</f>
        <v/>
      </c>
      <c r="U4280" s="418">
        <f>AND(MONTH(F4280)=MONTH(Y4280), YEAR(F4280)=YEAR(Y4280))</f>
        <v/>
      </c>
      <c r="V4280" s="418">
        <f>AND(AC4280&lt;&gt;"", 'Company information'!D$4&lt;&gt;"", RIGHT(SUBSTITUTE(AC4280,"-",""),9)=RIGHT(SUBSTITUTE('Company information'!D$4,"-",""),9))</f>
        <v/>
      </c>
      <c r="W4280" s="418">
        <f>AI4280-I4280</f>
        <v/>
      </c>
      <c r="X4280" s="455" t="n"/>
      <c r="Y4280" s="417" t="n"/>
      <c r="Z4280" s="418" t="n"/>
      <c r="AA4280" s="418" t="n"/>
      <c r="AB4280" s="418" t="n"/>
      <c r="AC4280" s="418" t="n"/>
      <c r="AD4280" s="418" t="n"/>
      <c r="AE4280" s="455" t="n"/>
      <c r="AF4280" s="455" t="n"/>
      <c r="AG4280" s="455" t="n"/>
      <c r="AH4280" s="455" t="n"/>
      <c r="AI4280" s="455" t="n"/>
      <c r="AJ4280" s="455" t="n"/>
      <c r="AK4280" s="455" t="n"/>
      <c r="AL4280" s="455" t="n"/>
      <c r="AM4280" s="455" t="n"/>
      <c r="AN4280" s="455" t="n"/>
      <c r="AO4280" s="455" t="n"/>
      <c r="AP4280" s="455" t="n"/>
      <c r="AQ4280" s="455" t="n"/>
      <c r="AR4280" s="418" t="n"/>
      <c r="AS4280" s="418" t="n"/>
      <c r="AT4280" s="418" t="n"/>
    </row>
    <row r="4281">
      <c r="A4281" s="417" t="n">
        <v>4272</v>
      </c>
      <c r="B4281" s="418" t="inlineStr">
        <is>
          <t>Lift-On &amp; Lift-Off</t>
        </is>
      </c>
      <c r="C4281" s="418" t="inlineStr">
        <is>
          <t>កំពង់ផែស្វយ័តក្រុងព្រះសីហនុ</t>
        </is>
      </c>
      <c r="D4281" s="418" t="inlineStr">
        <is>
          <t>L001-100044638</t>
        </is>
      </c>
      <c r="E4281" s="418" t="inlineStr">
        <is>
          <t>188199</t>
        </is>
      </c>
      <c r="F4281" s="419" t="n">
        <v>44208</v>
      </c>
      <c r="G4281" s="420" t="n">
        <v>23188</v>
      </c>
      <c r="H4281" s="418" t="n"/>
      <c r="I4281" s="455" t="n">
        <v>23188</v>
      </c>
      <c r="J4281" s="418">
        <f>IF(L4281&lt;&gt;"",L4281,K4281)</f>
        <v/>
      </c>
      <c r="K4281" s="418">
        <f>IF(AND(T4281=TRUE, U4281=TRUE, V4281=TRUE), IF(W4281&lt;-0.05, "អនុញ្ញាត (អ្នកផ្គត់ផ្គង់ប្រកាសខ្វះ)", "បានប្រកាស (អនុញ្ញាត)"), IF(AND(T4281=FALSE, U4281=FALSE, V4281=FALSE), "ព្យួរទុក (មិនមានទិន្នន័យ)", "ប្រកាសខុស (ព្យួរទុក)"))</f>
        <v/>
      </c>
      <c r="L4281" s="418" t="inlineStr"/>
      <c r="M4281" s="418" t="inlineStr"/>
      <c r="N4281" s="455" t="n"/>
      <c r="O4281" s="455">
        <f>IF(W4281&lt;0,AI4281,I4281)</f>
        <v/>
      </c>
      <c r="P4281" s="455">
        <f>I4281-O4281</f>
        <v/>
      </c>
      <c r="Q4281" s="418" t="n"/>
      <c r="R4281" s="418" t="inlineStr">
        <is>
          <t>188199</t>
        </is>
      </c>
      <c r="S4281" s="418" t="inlineStr"/>
      <c r="T4281" s="418">
        <f>R4281=S4281</f>
        <v/>
      </c>
      <c r="U4281" s="418">
        <f>AND(MONTH(F4281)=MONTH(Y4281), YEAR(F4281)=YEAR(Y4281))</f>
        <v/>
      </c>
      <c r="V4281" s="418">
        <f>AND(AC4281&lt;&gt;"", 'Company information'!D$4&lt;&gt;"", RIGHT(SUBSTITUTE(AC4281,"-",""),9)=RIGHT(SUBSTITUTE('Company information'!D$4,"-",""),9))</f>
        <v/>
      </c>
      <c r="W4281" s="418">
        <f>AI4281-I4281</f>
        <v/>
      </c>
      <c r="X4281" s="455" t="n"/>
      <c r="Y4281" s="417" t="n"/>
      <c r="Z4281" s="418" t="n"/>
      <c r="AA4281" s="418" t="n"/>
      <c r="AB4281" s="418" t="n"/>
      <c r="AC4281" s="418" t="n"/>
      <c r="AD4281" s="418" t="n"/>
      <c r="AE4281" s="455" t="n"/>
      <c r="AF4281" s="455" t="n"/>
      <c r="AG4281" s="455" t="n"/>
      <c r="AH4281" s="455" t="n"/>
      <c r="AI4281" s="455" t="n"/>
      <c r="AJ4281" s="455" t="n"/>
      <c r="AK4281" s="455" t="n"/>
      <c r="AL4281" s="455" t="n"/>
      <c r="AM4281" s="455" t="n"/>
      <c r="AN4281" s="455" t="n"/>
      <c r="AO4281" s="455" t="n"/>
      <c r="AP4281" s="455" t="n"/>
      <c r="AQ4281" s="455" t="n"/>
      <c r="AR4281" s="418" t="n"/>
      <c r="AS4281" s="418" t="n"/>
      <c r="AT4281" s="418" t="n"/>
    </row>
    <row r="4282">
      <c r="A4282" s="417" t="n">
        <v>4273</v>
      </c>
      <c r="B4282" s="418" t="inlineStr">
        <is>
          <t>Trucking Import and Handling Fee</t>
        </is>
      </c>
      <c r="C4282" s="418" t="inlineStr">
        <is>
          <t>ហុង តុង អ៊ិនធើណេសិនណល ឡូជីស្ទីក ឯ.ក</t>
        </is>
      </c>
      <c r="D4282" s="418" t="inlineStr">
        <is>
          <t>K003-902006166</t>
        </is>
      </c>
      <c r="E4282" s="418" t="inlineStr">
        <is>
          <t>HT20210140</t>
        </is>
      </c>
      <c r="F4282" s="419" t="n">
        <v>44451</v>
      </c>
      <c r="G4282" s="420" t="n">
        <v>126232</v>
      </c>
      <c r="H4282" s="418" t="n"/>
      <c r="I4282" s="455" t="n">
        <v>126232</v>
      </c>
      <c r="J4282" s="418">
        <f>IF(L4282&lt;&gt;"",L4282,K4282)</f>
        <v/>
      </c>
      <c r="K4282" s="418">
        <f>IF(AND(T4282=TRUE, U4282=TRUE, V4282=TRUE), IF(W4282&lt;-0.05, "អនុញ្ញាត (អ្នកផ្គត់ផ្គង់ប្រកាសខ្វះ)", "បានប្រកាស (អនុញ្ញាត)"), IF(AND(T4282=FALSE, U4282=FALSE, V4282=FALSE), "ព្យួរទុក (មិនមានទិន្នន័យ)", "ប្រកាសខុស (ព្យួរទុក)"))</f>
        <v/>
      </c>
      <c r="L4282" s="418" t="inlineStr"/>
      <c r="M4282" s="418" t="inlineStr"/>
      <c r="N4282" s="455" t="n"/>
      <c r="O4282" s="455">
        <f>IF(W4282&lt;0,AI4282,I4282)</f>
        <v/>
      </c>
      <c r="P4282" s="455">
        <f>I4282-O4282</f>
        <v/>
      </c>
      <c r="Q4282" s="418" t="n"/>
      <c r="R4282" s="418" t="inlineStr">
        <is>
          <t>HT20210140</t>
        </is>
      </c>
      <c r="S4282" s="418" t="inlineStr"/>
      <c r="T4282" s="418">
        <f>R4282=S4282</f>
        <v/>
      </c>
      <c r="U4282" s="418">
        <f>AND(MONTH(F4282)=MONTH(Y4282), YEAR(F4282)=YEAR(Y4282))</f>
        <v/>
      </c>
      <c r="V4282" s="418">
        <f>AND(AC4282&lt;&gt;"", 'Company information'!D$4&lt;&gt;"", RIGHT(SUBSTITUTE(AC4282,"-",""),9)=RIGHT(SUBSTITUTE('Company information'!D$4,"-",""),9))</f>
        <v/>
      </c>
      <c r="W4282" s="418">
        <f>AI4282-I4282</f>
        <v/>
      </c>
      <c r="X4282" s="455" t="n"/>
      <c r="Y4282" s="417" t="n"/>
      <c r="Z4282" s="418" t="n"/>
      <c r="AA4282" s="418" t="n"/>
      <c r="AB4282" s="418" t="n"/>
      <c r="AC4282" s="418" t="n"/>
      <c r="AD4282" s="418" t="n"/>
      <c r="AE4282" s="455" t="n"/>
      <c r="AF4282" s="455" t="n"/>
      <c r="AG4282" s="455" t="n"/>
      <c r="AH4282" s="455" t="n"/>
      <c r="AI4282" s="455" t="n"/>
      <c r="AJ4282" s="455" t="n"/>
      <c r="AK4282" s="455" t="n"/>
      <c r="AL4282" s="455" t="n"/>
      <c r="AM4282" s="455" t="n"/>
      <c r="AN4282" s="455" t="n"/>
      <c r="AO4282" s="455" t="n"/>
      <c r="AP4282" s="455" t="n"/>
      <c r="AQ4282" s="455" t="n"/>
      <c r="AR4282" s="418" t="n"/>
      <c r="AS4282" s="418" t="n"/>
      <c r="AT4282" s="418" t="n"/>
    </row>
    <row r="4283">
      <c r="A4283" s="417" t="n">
        <v>4274</v>
      </c>
      <c r="B4283" s="418" t="inlineStr">
        <is>
          <t>Documentation and Terminal handing service</t>
        </is>
      </c>
      <c r="C4283" s="418" t="inlineStr">
        <is>
          <t>មើស្គ (ខេមបូឌា)</t>
        </is>
      </c>
      <c r="D4283" s="418" t="inlineStr">
        <is>
          <t>L001-100045200</t>
        </is>
      </c>
      <c r="E4283" s="418" t="inlineStr">
        <is>
          <t>5995882402</t>
        </is>
      </c>
      <c r="F4283" s="419" t="n">
        <v>44208</v>
      </c>
      <c r="G4283" s="420" t="n">
        <v>218152</v>
      </c>
      <c r="H4283" s="418" t="n"/>
      <c r="I4283" s="455" t="n">
        <v>218152</v>
      </c>
      <c r="J4283" s="418">
        <f>IF(L4283&lt;&gt;"",L4283,K4283)</f>
        <v/>
      </c>
      <c r="K4283" s="418">
        <f>IF(AND(T4283=TRUE, U4283=TRUE, V4283=TRUE), IF(W4283&lt;-0.05, "អនុញ្ញាត (អ្នកផ្គត់ផ្គង់ប្រកាសខ្វះ)", "បានប្រកាស (អនុញ្ញាត)"), IF(AND(T4283=FALSE, U4283=FALSE, V4283=FALSE), "ព្យួរទុក (មិនមានទិន្នន័យ)", "ប្រកាសខុស (ព្យួរទុក)"))</f>
        <v/>
      </c>
      <c r="L4283" s="418" t="inlineStr"/>
      <c r="M4283" s="418" t="inlineStr"/>
      <c r="N4283" s="455" t="n"/>
      <c r="O4283" s="455">
        <f>IF(W4283&lt;0,AI4283,I4283)</f>
        <v/>
      </c>
      <c r="P4283" s="455">
        <f>I4283-O4283</f>
        <v/>
      </c>
      <c r="Q4283" s="418" t="n"/>
      <c r="R4283" s="418" t="inlineStr">
        <is>
          <t>5995882402</t>
        </is>
      </c>
      <c r="S4283" s="418" t="inlineStr"/>
      <c r="T4283" s="418">
        <f>R4283=S4283</f>
        <v/>
      </c>
      <c r="U4283" s="418">
        <f>AND(MONTH(F4283)=MONTH(Y4283), YEAR(F4283)=YEAR(Y4283))</f>
        <v/>
      </c>
      <c r="V4283" s="418">
        <f>AND(AC4283&lt;&gt;"", 'Company information'!D$4&lt;&gt;"", RIGHT(SUBSTITUTE(AC4283,"-",""),9)=RIGHT(SUBSTITUTE('Company information'!D$4,"-",""),9))</f>
        <v/>
      </c>
      <c r="W4283" s="418">
        <f>AI4283-I4283</f>
        <v/>
      </c>
      <c r="X4283" s="455" t="n"/>
      <c r="Y4283" s="417" t="n"/>
      <c r="Z4283" s="418" t="n"/>
      <c r="AA4283" s="418" t="n"/>
      <c r="AB4283" s="418" t="n"/>
      <c r="AC4283" s="418" t="n"/>
      <c r="AD4283" s="418" t="n"/>
      <c r="AE4283" s="455" t="n"/>
      <c r="AF4283" s="455" t="n"/>
      <c r="AG4283" s="455" t="n"/>
      <c r="AH4283" s="455" t="n"/>
      <c r="AI4283" s="455" t="n"/>
      <c r="AJ4283" s="455" t="n"/>
      <c r="AK4283" s="455" t="n"/>
      <c r="AL4283" s="455" t="n"/>
      <c r="AM4283" s="455" t="n"/>
      <c r="AN4283" s="455" t="n"/>
      <c r="AO4283" s="455" t="n"/>
      <c r="AP4283" s="455" t="n"/>
      <c r="AQ4283" s="455" t="n"/>
      <c r="AR4283" s="418" t="n"/>
      <c r="AS4283" s="418" t="n"/>
      <c r="AT4283" s="418" t="n"/>
    </row>
    <row r="4284">
      <c r="A4284" s="417" t="n">
        <v>4275</v>
      </c>
      <c r="B4284" s="418" t="inlineStr">
        <is>
          <t>Lift-On &amp; Lift-Off</t>
        </is>
      </c>
      <c r="C4284" s="418" t="inlineStr">
        <is>
          <t>កំពង់ផែស្វយ័តក្រុងព្រះសីហនុ</t>
        </is>
      </c>
      <c r="D4284" s="418" t="inlineStr">
        <is>
          <t>L001-100044638</t>
        </is>
      </c>
      <c r="E4284" s="418" t="inlineStr">
        <is>
          <t>186403</t>
        </is>
      </c>
      <c r="F4284" s="419" t="n">
        <v>44208</v>
      </c>
      <c r="G4284" s="420" t="n">
        <v>70835</v>
      </c>
      <c r="H4284" s="418" t="n"/>
      <c r="I4284" s="455" t="n">
        <v>70835</v>
      </c>
      <c r="J4284" s="418">
        <f>IF(L4284&lt;&gt;"",L4284,K4284)</f>
        <v/>
      </c>
      <c r="K4284" s="418">
        <f>IF(AND(T4284=TRUE, U4284=TRUE, V4284=TRUE), IF(W4284&lt;-0.05, "អនុញ្ញាត (អ្នកផ្គត់ផ្គង់ប្រកាសខ្វះ)", "បានប្រកាស (អនុញ្ញាត)"), IF(AND(T4284=FALSE, U4284=FALSE, V4284=FALSE), "ព្យួរទុក (មិនមានទិន្នន័យ)", "ប្រកាសខុស (ព្យួរទុក)"))</f>
        <v/>
      </c>
      <c r="L4284" s="418" t="inlineStr"/>
      <c r="M4284" s="418" t="inlineStr"/>
      <c r="N4284" s="455" t="n"/>
      <c r="O4284" s="455">
        <f>IF(W4284&lt;0,AI4284,I4284)</f>
        <v/>
      </c>
      <c r="P4284" s="455">
        <f>I4284-O4284</f>
        <v/>
      </c>
      <c r="Q4284" s="418" t="n"/>
      <c r="R4284" s="418" t="inlineStr">
        <is>
          <t>186403</t>
        </is>
      </c>
      <c r="S4284" s="418" t="inlineStr"/>
      <c r="T4284" s="418">
        <f>R4284=S4284</f>
        <v/>
      </c>
      <c r="U4284" s="418">
        <f>AND(MONTH(F4284)=MONTH(Y4284), YEAR(F4284)=YEAR(Y4284))</f>
        <v/>
      </c>
      <c r="V4284" s="418">
        <f>AND(AC4284&lt;&gt;"", 'Company information'!D$4&lt;&gt;"", RIGHT(SUBSTITUTE(AC4284,"-",""),9)=RIGHT(SUBSTITUTE('Company information'!D$4,"-",""),9))</f>
        <v/>
      </c>
      <c r="W4284" s="418">
        <f>AI4284-I4284</f>
        <v/>
      </c>
      <c r="X4284" s="455" t="n"/>
      <c r="Y4284" s="417" t="n"/>
      <c r="Z4284" s="418" t="n"/>
      <c r="AA4284" s="418" t="n"/>
      <c r="AB4284" s="418" t="n"/>
      <c r="AC4284" s="418" t="n"/>
      <c r="AD4284" s="418" t="n"/>
      <c r="AE4284" s="455" t="n"/>
      <c r="AF4284" s="455" t="n"/>
      <c r="AG4284" s="455" t="n"/>
      <c r="AH4284" s="455" t="n"/>
      <c r="AI4284" s="455" t="n"/>
      <c r="AJ4284" s="455" t="n"/>
      <c r="AK4284" s="455" t="n"/>
      <c r="AL4284" s="455" t="n"/>
      <c r="AM4284" s="455" t="n"/>
      <c r="AN4284" s="455" t="n"/>
      <c r="AO4284" s="455" t="n"/>
      <c r="AP4284" s="455" t="n"/>
      <c r="AQ4284" s="455" t="n"/>
      <c r="AR4284" s="418" t="n"/>
      <c r="AS4284" s="418" t="n"/>
      <c r="AT4284" s="418" t="n"/>
    </row>
    <row r="4285">
      <c r="A4285" s="417" t="n">
        <v>4276</v>
      </c>
      <c r="B4285" s="418" t="inlineStr">
        <is>
          <t>Trucking Import and Handling Fee</t>
        </is>
      </c>
      <c r="C4285" s="418" t="inlineStr">
        <is>
          <t>ហុង តុង អ៊ិនធើណេសិនណល ឡូជីស្ទីក ឯ.ក</t>
        </is>
      </c>
      <c r="D4285" s="418" t="inlineStr">
        <is>
          <t>K003-902006166</t>
        </is>
      </c>
      <c r="E4285" s="418" t="inlineStr">
        <is>
          <t>HT202101139</t>
        </is>
      </c>
      <c r="F4285" s="419" t="n">
        <v>44451</v>
      </c>
      <c r="G4285" s="420" t="n">
        <v>260608</v>
      </c>
      <c r="H4285" s="418" t="n"/>
      <c r="I4285" s="455" t="n">
        <v>260608</v>
      </c>
      <c r="J4285" s="418">
        <f>IF(L4285&lt;&gt;"",L4285,K4285)</f>
        <v/>
      </c>
      <c r="K4285" s="418">
        <f>IF(AND(T4285=TRUE, U4285=TRUE, V4285=TRUE), IF(W4285&lt;-0.05, "អនុញ្ញាត (អ្នកផ្គត់ផ្គង់ប្រកាសខ្វះ)", "បានប្រកាស (អនុញ្ញាត)"), IF(AND(T4285=FALSE, U4285=FALSE, V4285=FALSE), "ព្យួរទុក (មិនមានទិន្នន័យ)", "ប្រកាសខុស (ព្យួរទុក)"))</f>
        <v/>
      </c>
      <c r="L4285" s="418" t="inlineStr"/>
      <c r="M4285" s="418" t="inlineStr"/>
      <c r="N4285" s="455" t="n"/>
      <c r="O4285" s="455">
        <f>IF(W4285&lt;0,AI4285,I4285)</f>
        <v/>
      </c>
      <c r="P4285" s="455">
        <f>I4285-O4285</f>
        <v/>
      </c>
      <c r="Q4285" s="418" t="n"/>
      <c r="R4285" s="418" t="inlineStr">
        <is>
          <t>HT202101139</t>
        </is>
      </c>
      <c r="S4285" s="418" t="inlineStr"/>
      <c r="T4285" s="418">
        <f>R4285=S4285</f>
        <v/>
      </c>
      <c r="U4285" s="418">
        <f>AND(MONTH(F4285)=MONTH(Y4285), YEAR(F4285)=YEAR(Y4285))</f>
        <v/>
      </c>
      <c r="V4285" s="418">
        <f>AND(AC4285&lt;&gt;"", 'Company information'!D$4&lt;&gt;"", RIGHT(SUBSTITUTE(AC4285,"-",""),9)=RIGHT(SUBSTITUTE('Company information'!D$4,"-",""),9))</f>
        <v/>
      </c>
      <c r="W4285" s="418">
        <f>AI4285-I4285</f>
        <v/>
      </c>
      <c r="X4285" s="455" t="n"/>
      <c r="Y4285" s="417" t="n"/>
      <c r="Z4285" s="418" t="n"/>
      <c r="AA4285" s="418" t="n"/>
      <c r="AB4285" s="418" t="n"/>
      <c r="AC4285" s="418" t="n"/>
      <c r="AD4285" s="418" t="n"/>
      <c r="AE4285" s="455" t="n"/>
      <c r="AF4285" s="455" t="n"/>
      <c r="AG4285" s="455" t="n"/>
      <c r="AH4285" s="455" t="n"/>
      <c r="AI4285" s="455" t="n"/>
      <c r="AJ4285" s="455" t="n"/>
      <c r="AK4285" s="455" t="n"/>
      <c r="AL4285" s="455" t="n"/>
      <c r="AM4285" s="455" t="n"/>
      <c r="AN4285" s="455" t="n"/>
      <c r="AO4285" s="455" t="n"/>
      <c r="AP4285" s="455" t="n"/>
      <c r="AQ4285" s="455" t="n"/>
      <c r="AR4285" s="418" t="n"/>
      <c r="AS4285" s="418" t="n"/>
      <c r="AT4285" s="418" t="n"/>
    </row>
    <row r="4286">
      <c r="A4286" s="417" t="n">
        <v>4277</v>
      </c>
      <c r="B4286" s="418" t="inlineStr">
        <is>
          <t>THC and management fee</t>
        </is>
      </c>
      <c r="C4286" s="418" t="inlineStr">
        <is>
          <t>អ៊ិចស្ពែឌីធ័រ ខេមបូឌា អិលធីឌី</t>
        </is>
      </c>
      <c r="D4286" s="418" t="inlineStr">
        <is>
          <t>L001-100045898</t>
        </is>
      </c>
      <c r="E4286" s="418" t="inlineStr">
        <is>
          <t>TI-0217707</t>
        </is>
      </c>
      <c r="F4286" s="419" t="n">
        <v>44552</v>
      </c>
      <c r="G4286" s="420" t="n">
        <v>156034</v>
      </c>
      <c r="H4286" s="418" t="n"/>
      <c r="I4286" s="455" t="n">
        <v>156034</v>
      </c>
      <c r="J4286" s="418">
        <f>IF(L4286&lt;&gt;"",L4286,K4286)</f>
        <v/>
      </c>
      <c r="K4286" s="418">
        <f>IF(AND(T4286=TRUE, U4286=TRUE, V4286=TRUE), IF(W4286&lt;-0.05, "អនុញ្ញាត (អ្នកផ្គត់ផ្គង់ប្រកាសខ្វះ)", "បានប្រកាស (អនុញ្ញាត)"), IF(AND(T4286=FALSE, U4286=FALSE, V4286=FALSE), "ព្យួរទុក (មិនមានទិន្នន័យ)", "ប្រកាសខុស (ព្យួរទុក)"))</f>
        <v/>
      </c>
      <c r="L4286" s="418" t="inlineStr"/>
      <c r="M4286" s="418" t="inlineStr"/>
      <c r="N4286" s="455" t="n"/>
      <c r="O4286" s="455">
        <f>IF(W4286&lt;0,AI4286,I4286)</f>
        <v/>
      </c>
      <c r="P4286" s="455">
        <f>I4286-O4286</f>
        <v/>
      </c>
      <c r="Q4286" s="418" t="n"/>
      <c r="R4286" s="418" t="inlineStr">
        <is>
          <t>TI-0217707</t>
        </is>
      </c>
      <c r="S4286" s="418" t="inlineStr"/>
      <c r="T4286" s="418">
        <f>R4286=S4286</f>
        <v/>
      </c>
      <c r="U4286" s="418">
        <f>AND(MONTH(F4286)=MONTH(Y4286), YEAR(F4286)=YEAR(Y4286))</f>
        <v/>
      </c>
      <c r="V4286" s="418">
        <f>AND(AC4286&lt;&gt;"", 'Company information'!D$4&lt;&gt;"", RIGHT(SUBSTITUTE(AC4286,"-",""),9)=RIGHT(SUBSTITUTE('Company information'!D$4,"-",""),9))</f>
        <v/>
      </c>
      <c r="W4286" s="418">
        <f>AI4286-I4286</f>
        <v/>
      </c>
      <c r="X4286" s="455" t="n"/>
      <c r="Y4286" s="417" t="n"/>
      <c r="Z4286" s="418" t="n"/>
      <c r="AA4286" s="418" t="n"/>
      <c r="AB4286" s="418" t="n"/>
      <c r="AC4286" s="418" t="n"/>
      <c r="AD4286" s="418" t="n"/>
      <c r="AE4286" s="455" t="n"/>
      <c r="AF4286" s="455" t="n"/>
      <c r="AG4286" s="455" t="n"/>
      <c r="AH4286" s="455" t="n"/>
      <c r="AI4286" s="455" t="n"/>
      <c r="AJ4286" s="455" t="n"/>
      <c r="AK4286" s="455" t="n"/>
      <c r="AL4286" s="455" t="n"/>
      <c r="AM4286" s="455" t="n"/>
      <c r="AN4286" s="455" t="n"/>
      <c r="AO4286" s="455" t="n"/>
      <c r="AP4286" s="455" t="n"/>
      <c r="AQ4286" s="455" t="n"/>
      <c r="AR4286" s="418" t="n"/>
      <c r="AS4286" s="418" t="n"/>
      <c r="AT4286" s="418" t="n"/>
    </row>
    <row r="4287">
      <c r="A4287" s="417" t="n">
        <v>4278</v>
      </c>
      <c r="B4287" s="418" t="inlineStr">
        <is>
          <t>THC and management fee</t>
        </is>
      </c>
      <c r="C4287" s="418" t="inlineStr">
        <is>
          <t>អ៊ិចស្ពែឌីធ័រ ខេមបូឌា អិលធីឌី</t>
        </is>
      </c>
      <c r="D4287" s="418" t="inlineStr">
        <is>
          <t>L001-100045898</t>
        </is>
      </c>
      <c r="E4287" s="418" t="inlineStr">
        <is>
          <t>TI-0217706</t>
        </is>
      </c>
      <c r="F4287" s="419" t="n">
        <v>44552</v>
      </c>
      <c r="G4287" s="420" t="n">
        <v>180478</v>
      </c>
      <c r="H4287" s="418" t="n"/>
      <c r="I4287" s="455" t="n">
        <v>180478</v>
      </c>
      <c r="J4287" s="418">
        <f>IF(L4287&lt;&gt;"",L4287,K4287)</f>
        <v/>
      </c>
      <c r="K4287" s="418">
        <f>IF(AND(T4287=TRUE, U4287=TRUE, V4287=TRUE), IF(W4287&lt;-0.05, "អនុញ្ញាត (អ្នកផ្គត់ផ្គង់ប្រកាសខ្វះ)", "បានប្រកាស (អនុញ្ញាត)"), IF(AND(T4287=FALSE, U4287=FALSE, V4287=FALSE), "ព្យួរទុក (មិនមានទិន្នន័យ)", "ប្រកាសខុស (ព្យួរទុក)"))</f>
        <v/>
      </c>
      <c r="L4287" s="418" t="inlineStr"/>
      <c r="M4287" s="418" t="inlineStr"/>
      <c r="N4287" s="455" t="n"/>
      <c r="O4287" s="455">
        <f>IF(W4287&lt;0,AI4287,I4287)</f>
        <v/>
      </c>
      <c r="P4287" s="455">
        <f>I4287-O4287</f>
        <v/>
      </c>
      <c r="Q4287" s="418" t="n"/>
      <c r="R4287" s="418" t="inlineStr">
        <is>
          <t>TI-0217706</t>
        </is>
      </c>
      <c r="S4287" s="418" t="inlineStr"/>
      <c r="T4287" s="418">
        <f>R4287=S4287</f>
        <v/>
      </c>
      <c r="U4287" s="418">
        <f>AND(MONTH(F4287)=MONTH(Y4287), YEAR(F4287)=YEAR(Y4287))</f>
        <v/>
      </c>
      <c r="V4287" s="418">
        <f>AND(AC4287&lt;&gt;"", 'Company information'!D$4&lt;&gt;"", RIGHT(SUBSTITUTE(AC4287,"-",""),9)=RIGHT(SUBSTITUTE('Company information'!D$4,"-",""),9))</f>
        <v/>
      </c>
      <c r="W4287" s="418">
        <f>AI4287-I4287</f>
        <v/>
      </c>
      <c r="X4287" s="455" t="n"/>
      <c r="Y4287" s="417" t="n"/>
      <c r="Z4287" s="418" t="n"/>
      <c r="AA4287" s="418" t="n"/>
      <c r="AB4287" s="418" t="n"/>
      <c r="AC4287" s="418" t="n"/>
      <c r="AD4287" s="418" t="n"/>
      <c r="AE4287" s="455" t="n"/>
      <c r="AF4287" s="455" t="n"/>
      <c r="AG4287" s="455" t="n"/>
      <c r="AH4287" s="455" t="n"/>
      <c r="AI4287" s="455" t="n"/>
      <c r="AJ4287" s="455" t="n"/>
      <c r="AK4287" s="455" t="n"/>
      <c r="AL4287" s="455" t="n"/>
      <c r="AM4287" s="455" t="n"/>
      <c r="AN4287" s="455" t="n"/>
      <c r="AO4287" s="455" t="n"/>
      <c r="AP4287" s="455" t="n"/>
      <c r="AQ4287" s="455" t="n"/>
      <c r="AR4287" s="418" t="n"/>
      <c r="AS4287" s="418" t="n"/>
      <c r="AT4287" s="418" t="n"/>
    </row>
    <row r="4288">
      <c r="A4288" s="417" t="n">
        <v>4279</v>
      </c>
      <c r="B4288" s="418" t="inlineStr">
        <is>
          <t>THC and management fee</t>
        </is>
      </c>
      <c r="C4288" s="418" t="inlineStr">
        <is>
          <t>អ៊ិចស្ពែឌីធ័រ ខេមបូឌា អិលធីឌី</t>
        </is>
      </c>
      <c r="D4288" s="418" t="inlineStr">
        <is>
          <t>L001-100045898</t>
        </is>
      </c>
      <c r="E4288" s="418" t="inlineStr">
        <is>
          <t>TI-0216971</t>
        </is>
      </c>
      <c r="F4288" s="419" t="n">
        <v>44544</v>
      </c>
      <c r="G4288" s="420" t="n">
        <v>456878</v>
      </c>
      <c r="H4288" s="418" t="n"/>
      <c r="I4288" s="455" t="n">
        <v>456878</v>
      </c>
      <c r="J4288" s="418">
        <f>IF(L4288&lt;&gt;"",L4288,K4288)</f>
        <v/>
      </c>
      <c r="K4288" s="418">
        <f>IF(AND(T4288=TRUE, U4288=TRUE, V4288=TRUE), IF(W4288&lt;-0.05, "អនុញ្ញាត (អ្នកផ្គត់ផ្គង់ប្រកាសខ្វះ)", "បានប្រកាស (អនុញ្ញាត)"), IF(AND(T4288=FALSE, U4288=FALSE, V4288=FALSE), "ព្យួរទុក (មិនមានទិន្នន័យ)", "ប្រកាសខុស (ព្យួរទុក)"))</f>
        <v/>
      </c>
      <c r="L4288" s="418" t="inlineStr"/>
      <c r="M4288" s="418" t="inlineStr"/>
      <c r="N4288" s="455" t="n"/>
      <c r="O4288" s="455">
        <f>IF(W4288&lt;0,AI4288,I4288)</f>
        <v/>
      </c>
      <c r="P4288" s="455">
        <f>I4288-O4288</f>
        <v/>
      </c>
      <c r="Q4288" s="418" t="n"/>
      <c r="R4288" s="418" t="inlineStr">
        <is>
          <t>TI-0216971</t>
        </is>
      </c>
      <c r="S4288" s="418" t="inlineStr"/>
      <c r="T4288" s="418">
        <f>R4288=S4288</f>
        <v/>
      </c>
      <c r="U4288" s="418">
        <f>AND(MONTH(F4288)=MONTH(Y4288), YEAR(F4288)=YEAR(Y4288))</f>
        <v/>
      </c>
      <c r="V4288" s="418">
        <f>AND(AC4288&lt;&gt;"", 'Company information'!D$4&lt;&gt;"", RIGHT(SUBSTITUTE(AC4288,"-",""),9)=RIGHT(SUBSTITUTE('Company information'!D$4,"-",""),9))</f>
        <v/>
      </c>
      <c r="W4288" s="418">
        <f>AI4288-I4288</f>
        <v/>
      </c>
      <c r="X4288" s="455" t="n"/>
      <c r="Y4288" s="417" t="n"/>
      <c r="Z4288" s="418" t="n"/>
      <c r="AA4288" s="418" t="n"/>
      <c r="AB4288" s="418" t="n"/>
      <c r="AC4288" s="418" t="n"/>
      <c r="AD4288" s="418" t="n"/>
      <c r="AE4288" s="455" t="n"/>
      <c r="AF4288" s="455" t="n"/>
      <c r="AG4288" s="455" t="n"/>
      <c r="AH4288" s="455" t="n"/>
      <c r="AI4288" s="455" t="n"/>
      <c r="AJ4288" s="455" t="n"/>
      <c r="AK4288" s="455" t="n"/>
      <c r="AL4288" s="455" t="n"/>
      <c r="AM4288" s="455" t="n"/>
      <c r="AN4288" s="455" t="n"/>
      <c r="AO4288" s="455" t="n"/>
      <c r="AP4288" s="455" t="n"/>
      <c r="AQ4288" s="455" t="n"/>
      <c r="AR4288" s="418" t="n"/>
      <c r="AS4288" s="418" t="n"/>
      <c r="AT4288" s="418" t="n"/>
    </row>
    <row r="4289">
      <c r="A4289" s="417" t="n">
        <v>4280</v>
      </c>
      <c r="B4289" s="418" t="inlineStr">
        <is>
          <t>THC and management fee</t>
        </is>
      </c>
      <c r="C4289" s="418" t="inlineStr">
        <is>
          <t>អ៊ិចស្ពែឌីធ័រ ខេមបូឌា អិលធីឌី</t>
        </is>
      </c>
      <c r="D4289" s="418" t="inlineStr">
        <is>
          <t>L001-100045898</t>
        </is>
      </c>
      <c r="E4289" s="418" t="inlineStr">
        <is>
          <t>TI-0216970</t>
        </is>
      </c>
      <c r="F4289" s="419" t="n">
        <v>44544</v>
      </c>
      <c r="G4289" s="420" t="n">
        <v>336347</v>
      </c>
      <c r="H4289" s="418" t="n"/>
      <c r="I4289" s="455" t="n">
        <v>336347</v>
      </c>
      <c r="J4289" s="418">
        <f>IF(L4289&lt;&gt;"",L4289,K4289)</f>
        <v/>
      </c>
      <c r="K4289" s="418">
        <f>IF(AND(T4289=TRUE, U4289=TRUE, V4289=TRUE), IF(W4289&lt;-0.05, "អនុញ្ញាត (អ្នកផ្គត់ផ្គង់ប្រកាសខ្វះ)", "បានប្រកាស (អនុញ្ញាត)"), IF(AND(T4289=FALSE, U4289=FALSE, V4289=FALSE), "ព្យួរទុក (មិនមានទិន្នន័យ)", "ប្រកាសខុស (ព្យួរទុក)"))</f>
        <v/>
      </c>
      <c r="L4289" s="418" t="inlineStr"/>
      <c r="M4289" s="418" t="inlineStr"/>
      <c r="N4289" s="455" t="n"/>
      <c r="O4289" s="455">
        <f>IF(W4289&lt;0,AI4289,I4289)</f>
        <v/>
      </c>
      <c r="P4289" s="455">
        <f>I4289-O4289</f>
        <v/>
      </c>
      <c r="Q4289" s="418" t="n"/>
      <c r="R4289" s="418" t="inlineStr">
        <is>
          <t>TI-0216970</t>
        </is>
      </c>
      <c r="S4289" s="418" t="inlineStr"/>
      <c r="T4289" s="418">
        <f>R4289=S4289</f>
        <v/>
      </c>
      <c r="U4289" s="418">
        <f>AND(MONTH(F4289)=MONTH(Y4289), YEAR(F4289)=YEAR(Y4289))</f>
        <v/>
      </c>
      <c r="V4289" s="418">
        <f>AND(AC4289&lt;&gt;"", 'Company information'!D$4&lt;&gt;"", RIGHT(SUBSTITUTE(AC4289,"-",""),9)=RIGHT(SUBSTITUTE('Company information'!D$4,"-",""),9))</f>
        <v/>
      </c>
      <c r="W4289" s="418">
        <f>AI4289-I4289</f>
        <v/>
      </c>
      <c r="X4289" s="455" t="n"/>
      <c r="Y4289" s="417" t="n"/>
      <c r="Z4289" s="418" t="n"/>
      <c r="AA4289" s="418" t="n"/>
      <c r="AB4289" s="418" t="n"/>
      <c r="AC4289" s="418" t="n"/>
      <c r="AD4289" s="418" t="n"/>
      <c r="AE4289" s="455" t="n"/>
      <c r="AF4289" s="455" t="n"/>
      <c r="AG4289" s="455" t="n"/>
      <c r="AH4289" s="455" t="n"/>
      <c r="AI4289" s="455" t="n"/>
      <c r="AJ4289" s="455" t="n"/>
      <c r="AK4289" s="455" t="n"/>
      <c r="AL4289" s="455" t="n"/>
      <c r="AM4289" s="455" t="n"/>
      <c r="AN4289" s="455" t="n"/>
      <c r="AO4289" s="455" t="n"/>
      <c r="AP4289" s="455" t="n"/>
      <c r="AQ4289" s="455" t="n"/>
      <c r="AR4289" s="418" t="n"/>
      <c r="AS4289" s="418" t="n"/>
      <c r="AT4289" s="418" t="n"/>
    </row>
    <row r="4290">
      <c r="A4290" s="417" t="n">
        <v>4281</v>
      </c>
      <c r="B4290" s="418" t="inlineStr">
        <is>
          <t>THC and management fee</t>
        </is>
      </c>
      <c r="C4290" s="418" t="inlineStr">
        <is>
          <t>អ៊ិចស្ពែឌីធ័រ ខេមបូឌា អិលធីឌី</t>
        </is>
      </c>
      <c r="D4290" s="418" t="inlineStr">
        <is>
          <t>L001-100045898</t>
        </is>
      </c>
      <c r="E4290" s="418" t="inlineStr">
        <is>
          <t>100045898</t>
        </is>
      </c>
      <c r="F4290" s="419" t="n">
        <v>44544</v>
      </c>
      <c r="G4290" s="420" t="n">
        <v>552978</v>
      </c>
      <c r="H4290" s="418" t="n"/>
      <c r="I4290" s="455" t="n">
        <v>552978</v>
      </c>
      <c r="J4290" s="418">
        <f>IF(L4290&lt;&gt;"",L4290,K4290)</f>
        <v/>
      </c>
      <c r="K4290" s="418">
        <f>IF(AND(T4290=TRUE, U4290=TRUE, V4290=TRUE), IF(W4290&lt;-0.05, "អនុញ្ញាត (អ្នកផ្គត់ផ្គង់ប្រកាសខ្វះ)", "បានប្រកាស (អនុញ្ញាត)"), IF(AND(T4290=FALSE, U4290=FALSE, V4290=FALSE), "ព្យួរទុក (មិនមានទិន្នន័យ)", "ប្រកាសខុស (ព្យួរទុក)"))</f>
        <v/>
      </c>
      <c r="L4290" s="418" t="inlineStr"/>
      <c r="M4290" s="418" t="inlineStr"/>
      <c r="N4290" s="455" t="n"/>
      <c r="O4290" s="455">
        <f>IF(W4290&lt;0,AI4290,I4290)</f>
        <v/>
      </c>
      <c r="P4290" s="455">
        <f>I4290-O4290</f>
        <v/>
      </c>
      <c r="Q4290" s="418" t="n"/>
      <c r="R4290" s="418" t="inlineStr">
        <is>
          <t>100045898</t>
        </is>
      </c>
      <c r="S4290" s="418" t="inlineStr"/>
      <c r="T4290" s="418">
        <f>R4290=S4290</f>
        <v/>
      </c>
      <c r="U4290" s="418">
        <f>AND(MONTH(F4290)=MONTH(Y4290), YEAR(F4290)=YEAR(Y4290))</f>
        <v/>
      </c>
      <c r="V4290" s="418">
        <f>AND(AC4290&lt;&gt;"", 'Company information'!D$4&lt;&gt;"", RIGHT(SUBSTITUTE(AC4290,"-",""),9)=RIGHT(SUBSTITUTE('Company information'!D$4,"-",""),9))</f>
        <v/>
      </c>
      <c r="W4290" s="418">
        <f>AI4290-I4290</f>
        <v/>
      </c>
      <c r="X4290" s="455" t="n"/>
      <c r="Y4290" s="417" t="n"/>
      <c r="Z4290" s="418" t="n"/>
      <c r="AA4290" s="418" t="n"/>
      <c r="AB4290" s="418" t="n"/>
      <c r="AC4290" s="418" t="n"/>
      <c r="AD4290" s="418" t="n"/>
      <c r="AE4290" s="455" t="n"/>
      <c r="AF4290" s="455" t="n"/>
      <c r="AG4290" s="455" t="n"/>
      <c r="AH4290" s="455" t="n"/>
      <c r="AI4290" s="455" t="n"/>
      <c r="AJ4290" s="455" t="n"/>
      <c r="AK4290" s="455" t="n"/>
      <c r="AL4290" s="455" t="n"/>
      <c r="AM4290" s="455" t="n"/>
      <c r="AN4290" s="455" t="n"/>
      <c r="AO4290" s="455" t="n"/>
      <c r="AP4290" s="455" t="n"/>
      <c r="AQ4290" s="455" t="n"/>
      <c r="AR4290" s="418" t="n"/>
      <c r="AS4290" s="418" t="n"/>
      <c r="AT4290" s="418" t="n"/>
    </row>
    <row r="4291">
      <c r="A4291" s="417" t="n">
        <v>4282</v>
      </c>
      <c r="B4291" s="418" t="inlineStr">
        <is>
          <t>THC and management fee</t>
        </is>
      </c>
      <c r="C4291" s="418" t="inlineStr">
        <is>
          <t>អ៊ិចស្ពែឌីធ័រ ខេមបូឌា អិលធីឌី</t>
        </is>
      </c>
      <c r="D4291" s="418" t="inlineStr">
        <is>
          <t>L001-100045898</t>
        </is>
      </c>
      <c r="E4291" s="418" t="inlineStr">
        <is>
          <t>TI-0216968</t>
        </is>
      </c>
      <c r="F4291" s="419" t="n">
        <v>44544</v>
      </c>
      <c r="G4291" s="420" t="n">
        <v>336347</v>
      </c>
      <c r="H4291" s="418" t="n"/>
      <c r="I4291" s="455" t="n">
        <v>336347</v>
      </c>
      <c r="J4291" s="418">
        <f>IF(L4291&lt;&gt;"",L4291,K4291)</f>
        <v/>
      </c>
      <c r="K4291" s="418">
        <f>IF(AND(T4291=TRUE, U4291=TRUE, V4291=TRUE), IF(W4291&lt;-0.05, "អនុញ្ញាត (អ្នកផ្គត់ផ្គង់ប្រកាសខ្វះ)", "បានប្រកាស (អនុញ្ញាត)"), IF(AND(T4291=FALSE, U4291=FALSE, V4291=FALSE), "ព្យួរទុក (មិនមានទិន្នន័យ)", "ប្រកាសខុស (ព្យួរទុក)"))</f>
        <v/>
      </c>
      <c r="L4291" s="418" t="inlineStr"/>
      <c r="M4291" s="418" t="inlineStr"/>
      <c r="N4291" s="455" t="n"/>
      <c r="O4291" s="455">
        <f>IF(W4291&lt;0,AI4291,I4291)</f>
        <v/>
      </c>
      <c r="P4291" s="455">
        <f>I4291-O4291</f>
        <v/>
      </c>
      <c r="Q4291" s="418" t="n"/>
      <c r="R4291" s="418" t="inlineStr">
        <is>
          <t>TI-0216968</t>
        </is>
      </c>
      <c r="S4291" s="418" t="inlineStr"/>
      <c r="T4291" s="418">
        <f>R4291=S4291</f>
        <v/>
      </c>
      <c r="U4291" s="418">
        <f>AND(MONTH(F4291)=MONTH(Y4291), YEAR(F4291)=YEAR(Y4291))</f>
        <v/>
      </c>
      <c r="V4291" s="418">
        <f>AND(AC4291&lt;&gt;"", 'Company information'!D$4&lt;&gt;"", RIGHT(SUBSTITUTE(AC4291,"-",""),9)=RIGHT(SUBSTITUTE('Company information'!D$4,"-",""),9))</f>
        <v/>
      </c>
      <c r="W4291" s="418">
        <f>AI4291-I4291</f>
        <v/>
      </c>
      <c r="X4291" s="455" t="n"/>
      <c r="Y4291" s="417" t="n"/>
      <c r="Z4291" s="418" t="n"/>
      <c r="AA4291" s="418" t="n"/>
      <c r="AB4291" s="418" t="n"/>
      <c r="AC4291" s="418" t="n"/>
      <c r="AD4291" s="418" t="n"/>
      <c r="AE4291" s="455" t="n"/>
      <c r="AF4291" s="455" t="n"/>
      <c r="AG4291" s="455" t="n"/>
      <c r="AH4291" s="455" t="n"/>
      <c r="AI4291" s="455" t="n"/>
      <c r="AJ4291" s="455" t="n"/>
      <c r="AK4291" s="455" t="n"/>
      <c r="AL4291" s="455" t="n"/>
      <c r="AM4291" s="455" t="n"/>
      <c r="AN4291" s="455" t="n"/>
      <c r="AO4291" s="455" t="n"/>
      <c r="AP4291" s="455" t="n"/>
      <c r="AQ4291" s="455" t="n"/>
      <c r="AR4291" s="418" t="n"/>
      <c r="AS4291" s="418" t="n"/>
      <c r="AT4291" s="418" t="n"/>
    </row>
    <row r="4292">
      <c r="A4292" s="417" t="n">
        <v>4283</v>
      </c>
      <c r="B4292" s="418" t="inlineStr">
        <is>
          <t>THC and management fee</t>
        </is>
      </c>
      <c r="C4292" s="418" t="inlineStr">
        <is>
          <t>អ៊ិចស្ពែឌីធ័រ ខេមបូឌា អិលធីឌី</t>
        </is>
      </c>
      <c r="D4292" s="418" t="inlineStr">
        <is>
          <t>L001-100045898</t>
        </is>
      </c>
      <c r="E4292" s="418" t="inlineStr">
        <is>
          <t>TI-0216967</t>
        </is>
      </c>
      <c r="F4292" s="419" t="n">
        <v>44544</v>
      </c>
      <c r="G4292" s="420" t="n">
        <v>552978</v>
      </c>
      <c r="H4292" s="418" t="n"/>
      <c r="I4292" s="455" t="n">
        <v>552978</v>
      </c>
      <c r="J4292" s="418">
        <f>IF(L4292&lt;&gt;"",L4292,K4292)</f>
        <v/>
      </c>
      <c r="K4292" s="418">
        <f>IF(AND(T4292=TRUE, U4292=TRUE, V4292=TRUE), IF(W4292&lt;-0.05, "អនុញ្ញាត (អ្នកផ្គត់ផ្គង់ប្រកាសខ្វះ)", "បានប្រកាស (អនុញ្ញាត)"), IF(AND(T4292=FALSE, U4292=FALSE, V4292=FALSE), "ព្យួរទុក (មិនមានទិន្នន័យ)", "ប្រកាសខុស (ព្យួរទុក)"))</f>
        <v/>
      </c>
      <c r="L4292" s="418" t="inlineStr"/>
      <c r="M4292" s="418" t="inlineStr"/>
      <c r="N4292" s="455" t="n"/>
      <c r="O4292" s="455">
        <f>IF(W4292&lt;0,AI4292,I4292)</f>
        <v/>
      </c>
      <c r="P4292" s="455">
        <f>I4292-O4292</f>
        <v/>
      </c>
      <c r="Q4292" s="418" t="n"/>
      <c r="R4292" s="418" t="inlineStr">
        <is>
          <t>TI-0216967</t>
        </is>
      </c>
      <c r="S4292" s="418" t="inlineStr"/>
      <c r="T4292" s="418">
        <f>R4292=S4292</f>
        <v/>
      </c>
      <c r="U4292" s="418">
        <f>AND(MONTH(F4292)=MONTH(Y4292), YEAR(F4292)=YEAR(Y4292))</f>
        <v/>
      </c>
      <c r="V4292" s="418">
        <f>AND(AC4292&lt;&gt;"", 'Company information'!D$4&lt;&gt;"", RIGHT(SUBSTITUTE(AC4292,"-",""),9)=RIGHT(SUBSTITUTE('Company information'!D$4,"-",""),9))</f>
        <v/>
      </c>
      <c r="W4292" s="418">
        <f>AI4292-I4292</f>
        <v/>
      </c>
      <c r="X4292" s="455" t="n"/>
      <c r="Y4292" s="417" t="n"/>
      <c r="Z4292" s="418" t="n"/>
      <c r="AA4292" s="418" t="n"/>
      <c r="AB4292" s="418" t="n"/>
      <c r="AC4292" s="418" t="n"/>
      <c r="AD4292" s="418" t="n"/>
      <c r="AE4292" s="455" t="n"/>
      <c r="AF4292" s="455" t="n"/>
      <c r="AG4292" s="455" t="n"/>
      <c r="AH4292" s="455" t="n"/>
      <c r="AI4292" s="455" t="n"/>
      <c r="AJ4292" s="455" t="n"/>
      <c r="AK4292" s="455" t="n"/>
      <c r="AL4292" s="455" t="n"/>
      <c r="AM4292" s="455" t="n"/>
      <c r="AN4292" s="455" t="n"/>
      <c r="AO4292" s="455" t="n"/>
      <c r="AP4292" s="455" t="n"/>
      <c r="AQ4292" s="455" t="n"/>
      <c r="AR4292" s="418" t="n"/>
      <c r="AS4292" s="418" t="n"/>
      <c r="AT4292" s="418" t="n"/>
    </row>
    <row r="4293">
      <c r="A4293" s="417" t="n">
        <v>4284</v>
      </c>
      <c r="B4293" s="418" t="inlineStr">
        <is>
          <t>THC and management fee</t>
        </is>
      </c>
      <c r="C4293" s="418" t="inlineStr">
        <is>
          <t>អ៊ិចស្ពែឌីធ័រ ខេមបូឌា អិលធីឌី</t>
        </is>
      </c>
      <c r="D4293" s="418" t="inlineStr">
        <is>
          <t>L001-100045898</t>
        </is>
      </c>
      <c r="E4293" s="418" t="inlineStr">
        <is>
          <t>TI-0216966</t>
        </is>
      </c>
      <c r="F4293" s="419" t="n">
        <v>44544</v>
      </c>
      <c r="G4293" s="420" t="n">
        <v>360779</v>
      </c>
      <c r="H4293" s="418" t="n"/>
      <c r="I4293" s="455" t="n">
        <v>360779</v>
      </c>
      <c r="J4293" s="418">
        <f>IF(L4293&lt;&gt;"",L4293,K4293)</f>
        <v/>
      </c>
      <c r="K4293" s="418">
        <f>IF(AND(T4293=TRUE, U4293=TRUE, V4293=TRUE), IF(W4293&lt;-0.05, "អនុញ្ញាត (អ្នកផ្គត់ផ្គង់ប្រកាសខ្វះ)", "បានប្រកាស (អនុញ្ញាត)"), IF(AND(T4293=FALSE, U4293=FALSE, V4293=FALSE), "ព្យួរទុក (មិនមានទិន្នន័យ)", "ប្រកាសខុស (ព្យួរទុក)"))</f>
        <v/>
      </c>
      <c r="L4293" s="418" t="inlineStr"/>
      <c r="M4293" s="418" t="inlineStr"/>
      <c r="N4293" s="455" t="n"/>
      <c r="O4293" s="455">
        <f>IF(W4293&lt;0,AI4293,I4293)</f>
        <v/>
      </c>
      <c r="P4293" s="455">
        <f>I4293-O4293</f>
        <v/>
      </c>
      <c r="Q4293" s="418" t="n"/>
      <c r="R4293" s="418" t="inlineStr">
        <is>
          <t>TI-0216966</t>
        </is>
      </c>
      <c r="S4293" s="418" t="inlineStr"/>
      <c r="T4293" s="418">
        <f>R4293=S4293</f>
        <v/>
      </c>
      <c r="U4293" s="418">
        <f>AND(MONTH(F4293)=MONTH(Y4293), YEAR(F4293)=YEAR(Y4293))</f>
        <v/>
      </c>
      <c r="V4293" s="418">
        <f>AND(AC4293&lt;&gt;"", 'Company information'!D$4&lt;&gt;"", RIGHT(SUBSTITUTE(AC4293,"-",""),9)=RIGHT(SUBSTITUTE('Company information'!D$4,"-",""),9))</f>
        <v/>
      </c>
      <c r="W4293" s="418">
        <f>AI4293-I4293</f>
        <v/>
      </c>
      <c r="X4293" s="455" t="n"/>
      <c r="Y4293" s="417" t="n"/>
      <c r="Z4293" s="418" t="n"/>
      <c r="AA4293" s="418" t="n"/>
      <c r="AB4293" s="418" t="n"/>
      <c r="AC4293" s="418" t="n"/>
      <c r="AD4293" s="418" t="n"/>
      <c r="AE4293" s="455" t="n"/>
      <c r="AF4293" s="455" t="n"/>
      <c r="AG4293" s="455" t="n"/>
      <c r="AH4293" s="455" t="n"/>
      <c r="AI4293" s="455" t="n"/>
      <c r="AJ4293" s="455" t="n"/>
      <c r="AK4293" s="455" t="n"/>
      <c r="AL4293" s="455" t="n"/>
      <c r="AM4293" s="455" t="n"/>
      <c r="AN4293" s="455" t="n"/>
      <c r="AO4293" s="455" t="n"/>
      <c r="AP4293" s="455" t="n"/>
      <c r="AQ4293" s="455" t="n"/>
      <c r="AR4293" s="418" t="n"/>
      <c r="AS4293" s="418" t="n"/>
      <c r="AT4293" s="418" t="n"/>
    </row>
    <row r="4294">
      <c r="A4294" s="417" t="n">
        <v>4285</v>
      </c>
      <c r="B4294" s="418" t="inlineStr">
        <is>
          <t>THC and management fee</t>
        </is>
      </c>
      <c r="C4294" s="418" t="inlineStr">
        <is>
          <t>អ៊ិចស្ពែឌីធ័រ ខេមបូឌា អិលធីឌី</t>
        </is>
      </c>
      <c r="D4294" s="418" t="inlineStr">
        <is>
          <t>L001-100045898</t>
        </is>
      </c>
      <c r="E4294" s="418" t="inlineStr">
        <is>
          <t>TI-0216965</t>
        </is>
      </c>
      <c r="F4294" s="419" t="n">
        <v>44544</v>
      </c>
      <c r="G4294" s="420" t="n">
        <v>787932</v>
      </c>
      <c r="H4294" s="418" t="n"/>
      <c r="I4294" s="455" t="n">
        <v>787932</v>
      </c>
      <c r="J4294" s="418">
        <f>IF(L4294&lt;&gt;"",L4294,K4294)</f>
        <v/>
      </c>
      <c r="K4294" s="418">
        <f>IF(AND(T4294=TRUE, U4294=TRUE, V4294=TRUE), IF(W4294&lt;-0.05, "អនុញ្ញាត (អ្នកផ្គត់ផ្គង់ប្រកាសខ្វះ)", "បានប្រកាស (អនុញ្ញាត)"), IF(AND(T4294=FALSE, U4294=FALSE, V4294=FALSE), "ព្យួរទុក (មិនមានទិន្នន័យ)", "ប្រកាសខុស (ព្យួរទុក)"))</f>
        <v/>
      </c>
      <c r="L4294" s="418" t="inlineStr"/>
      <c r="M4294" s="418" t="inlineStr"/>
      <c r="N4294" s="455" t="n"/>
      <c r="O4294" s="455">
        <f>IF(W4294&lt;0,AI4294,I4294)</f>
        <v/>
      </c>
      <c r="P4294" s="455">
        <f>I4294-O4294</f>
        <v/>
      </c>
      <c r="Q4294" s="418" t="n"/>
      <c r="R4294" s="418" t="inlineStr">
        <is>
          <t>TI-0216965</t>
        </is>
      </c>
      <c r="S4294" s="418" t="inlineStr"/>
      <c r="T4294" s="418">
        <f>R4294=S4294</f>
        <v/>
      </c>
      <c r="U4294" s="418">
        <f>AND(MONTH(F4294)=MONTH(Y4294), YEAR(F4294)=YEAR(Y4294))</f>
        <v/>
      </c>
      <c r="V4294" s="418">
        <f>AND(AC4294&lt;&gt;"", 'Company information'!D$4&lt;&gt;"", RIGHT(SUBSTITUTE(AC4294,"-",""),9)=RIGHT(SUBSTITUTE('Company information'!D$4,"-",""),9))</f>
        <v/>
      </c>
      <c r="W4294" s="418">
        <f>AI4294-I4294</f>
        <v/>
      </c>
      <c r="X4294" s="455" t="n"/>
      <c r="Y4294" s="417" t="n"/>
      <c r="Z4294" s="418" t="n"/>
      <c r="AA4294" s="418" t="n"/>
      <c r="AB4294" s="418" t="n"/>
      <c r="AC4294" s="418" t="n"/>
      <c r="AD4294" s="418" t="n"/>
      <c r="AE4294" s="455" t="n"/>
      <c r="AF4294" s="455" t="n"/>
      <c r="AG4294" s="455" t="n"/>
      <c r="AH4294" s="455" t="n"/>
      <c r="AI4294" s="455" t="n"/>
      <c r="AJ4294" s="455" t="n"/>
      <c r="AK4294" s="455" t="n"/>
      <c r="AL4294" s="455" t="n"/>
      <c r="AM4294" s="455" t="n"/>
      <c r="AN4294" s="455" t="n"/>
      <c r="AO4294" s="455" t="n"/>
      <c r="AP4294" s="455" t="n"/>
      <c r="AQ4294" s="455" t="n"/>
      <c r="AR4294" s="418" t="n"/>
      <c r="AS4294" s="418" t="n"/>
      <c r="AT4294" s="418" t="n"/>
    </row>
    <row r="4295">
      <c r="A4295" s="417" t="n">
        <v>4286</v>
      </c>
      <c r="B4295" s="418" t="inlineStr">
        <is>
          <t>THC and management fee</t>
        </is>
      </c>
      <c r="C4295" s="418" t="inlineStr">
        <is>
          <t>អ៊ិចស្ពែឌីធ័រ ខេមបូឌា អិលធីឌី</t>
        </is>
      </c>
      <c r="D4295" s="418" t="inlineStr">
        <is>
          <t>L001-100045898</t>
        </is>
      </c>
      <c r="E4295" s="418" t="inlineStr">
        <is>
          <t>TI-0216402</t>
        </is>
      </c>
      <c r="F4295" s="419" t="n">
        <v>44420</v>
      </c>
      <c r="G4295" s="420" t="n">
        <v>282190</v>
      </c>
      <c r="H4295" s="418" t="n"/>
      <c r="I4295" s="455" t="n">
        <v>282190</v>
      </c>
      <c r="J4295" s="418">
        <f>IF(L4295&lt;&gt;"",L4295,K4295)</f>
        <v/>
      </c>
      <c r="K4295" s="418">
        <f>IF(AND(T4295=TRUE, U4295=TRUE, V4295=TRUE), IF(W4295&lt;-0.05, "អនុញ្ញាត (អ្នកផ្គត់ផ្គង់ប្រកាសខ្វះ)", "បានប្រកាស (អនុញ្ញាត)"), IF(AND(T4295=FALSE, U4295=FALSE, V4295=FALSE), "ព្យួរទុក (មិនមានទិន្នន័យ)", "ប្រកាសខុស (ព្យួរទុក)"))</f>
        <v/>
      </c>
      <c r="L4295" s="418" t="inlineStr"/>
      <c r="M4295" s="418" t="inlineStr"/>
      <c r="N4295" s="455" t="n"/>
      <c r="O4295" s="455">
        <f>IF(W4295&lt;0,AI4295,I4295)</f>
        <v/>
      </c>
      <c r="P4295" s="455">
        <f>I4295-O4295</f>
        <v/>
      </c>
      <c r="Q4295" s="418" t="n"/>
      <c r="R4295" s="418" t="inlineStr">
        <is>
          <t>TI-0216402</t>
        </is>
      </c>
      <c r="S4295" s="418" t="inlineStr"/>
      <c r="T4295" s="418">
        <f>R4295=S4295</f>
        <v/>
      </c>
      <c r="U4295" s="418">
        <f>AND(MONTH(F4295)=MONTH(Y4295), YEAR(F4295)=YEAR(Y4295))</f>
        <v/>
      </c>
      <c r="V4295" s="418">
        <f>AND(AC4295&lt;&gt;"", 'Company information'!D$4&lt;&gt;"", RIGHT(SUBSTITUTE(AC4295,"-",""),9)=RIGHT(SUBSTITUTE('Company information'!D$4,"-",""),9))</f>
        <v/>
      </c>
      <c r="W4295" s="418">
        <f>AI4295-I4295</f>
        <v/>
      </c>
      <c r="X4295" s="455" t="n"/>
      <c r="Y4295" s="417" t="n"/>
      <c r="Z4295" s="418" t="n"/>
      <c r="AA4295" s="418" t="n"/>
      <c r="AB4295" s="418" t="n"/>
      <c r="AC4295" s="418" t="n"/>
      <c r="AD4295" s="418" t="n"/>
      <c r="AE4295" s="455" t="n"/>
      <c r="AF4295" s="455" t="n"/>
      <c r="AG4295" s="455" t="n"/>
      <c r="AH4295" s="455" t="n"/>
      <c r="AI4295" s="455" t="n"/>
      <c r="AJ4295" s="455" t="n"/>
      <c r="AK4295" s="455" t="n"/>
      <c r="AL4295" s="455" t="n"/>
      <c r="AM4295" s="455" t="n"/>
      <c r="AN4295" s="455" t="n"/>
      <c r="AO4295" s="455" t="n"/>
      <c r="AP4295" s="455" t="n"/>
      <c r="AQ4295" s="455" t="n"/>
      <c r="AR4295" s="418" t="n"/>
      <c r="AS4295" s="418" t="n"/>
      <c r="AT4295" s="418" t="n"/>
    </row>
    <row r="4296">
      <c r="A4296" s="417" t="n">
        <v>4287</v>
      </c>
      <c r="B4296" s="418" t="inlineStr">
        <is>
          <t>THC and management fee</t>
        </is>
      </c>
      <c r="C4296" s="418" t="inlineStr">
        <is>
          <t>អ៊ិចស្ពែឌីធ័រ ខេមបូឌា អិលធីឌី</t>
        </is>
      </c>
      <c r="D4296" s="418" t="inlineStr">
        <is>
          <t>L001-100045898</t>
        </is>
      </c>
      <c r="E4296" s="418" t="inlineStr">
        <is>
          <t>TI-0216401</t>
        </is>
      </c>
      <c r="F4296" s="419" t="n">
        <v>44420</v>
      </c>
      <c r="G4296" s="420" t="n">
        <v>416973</v>
      </c>
      <c r="H4296" s="418" t="n"/>
      <c r="I4296" s="455" t="n">
        <v>416973</v>
      </c>
      <c r="J4296" s="418">
        <f>IF(L4296&lt;&gt;"",L4296,K4296)</f>
        <v/>
      </c>
      <c r="K4296" s="418">
        <f>IF(AND(T4296=TRUE, U4296=TRUE, V4296=TRUE), IF(W4296&lt;-0.05, "អនុញ្ញាត (អ្នកផ្គត់ផ្គង់ប្រកាសខ្វះ)", "បានប្រកាស (អនុញ្ញាត)"), IF(AND(T4296=FALSE, U4296=FALSE, V4296=FALSE), "ព្យួរទុក (មិនមានទិន្នន័យ)", "ប្រកាសខុស (ព្យួរទុក)"))</f>
        <v/>
      </c>
      <c r="L4296" s="418" t="inlineStr"/>
      <c r="M4296" s="418" t="inlineStr"/>
      <c r="N4296" s="455" t="n"/>
      <c r="O4296" s="455">
        <f>IF(W4296&lt;0,AI4296,I4296)</f>
        <v/>
      </c>
      <c r="P4296" s="455">
        <f>I4296-O4296</f>
        <v/>
      </c>
      <c r="Q4296" s="418" t="n"/>
      <c r="R4296" s="418" t="inlineStr">
        <is>
          <t>TI-0216401</t>
        </is>
      </c>
      <c r="S4296" s="418" t="inlineStr"/>
      <c r="T4296" s="418">
        <f>R4296=S4296</f>
        <v/>
      </c>
      <c r="U4296" s="418">
        <f>AND(MONTH(F4296)=MONTH(Y4296), YEAR(F4296)=YEAR(Y4296))</f>
        <v/>
      </c>
      <c r="V4296" s="418">
        <f>AND(AC4296&lt;&gt;"", 'Company information'!D$4&lt;&gt;"", RIGHT(SUBSTITUTE(AC4296,"-",""),9)=RIGHT(SUBSTITUTE('Company information'!D$4,"-",""),9))</f>
        <v/>
      </c>
      <c r="W4296" s="418">
        <f>AI4296-I4296</f>
        <v/>
      </c>
      <c r="X4296" s="455" t="n"/>
      <c r="Y4296" s="417" t="n"/>
      <c r="Z4296" s="418" t="n"/>
      <c r="AA4296" s="418" t="n"/>
      <c r="AB4296" s="418" t="n"/>
      <c r="AC4296" s="418" t="n"/>
      <c r="AD4296" s="418" t="n"/>
      <c r="AE4296" s="455" t="n"/>
      <c r="AF4296" s="455" t="n"/>
      <c r="AG4296" s="455" t="n"/>
      <c r="AH4296" s="455" t="n"/>
      <c r="AI4296" s="455" t="n"/>
      <c r="AJ4296" s="455" t="n"/>
      <c r="AK4296" s="455" t="n"/>
      <c r="AL4296" s="455" t="n"/>
      <c r="AM4296" s="455" t="n"/>
      <c r="AN4296" s="455" t="n"/>
      <c r="AO4296" s="455" t="n"/>
      <c r="AP4296" s="455" t="n"/>
      <c r="AQ4296" s="455" t="n"/>
      <c r="AR4296" s="418" t="n"/>
      <c r="AS4296" s="418" t="n"/>
      <c r="AT4296" s="418" t="n"/>
    </row>
    <row r="4297">
      <c r="A4297" s="417" t="n">
        <v>4288</v>
      </c>
      <c r="B4297" s="418" t="inlineStr">
        <is>
          <t>THC and management fee</t>
        </is>
      </c>
      <c r="C4297" s="418" t="inlineStr">
        <is>
          <t>អ៊ិចស្ពែឌីធ័រ ខេមបូឌា អិលធីឌី</t>
        </is>
      </c>
      <c r="D4297" s="418" t="inlineStr">
        <is>
          <t>L001-100045898</t>
        </is>
      </c>
      <c r="E4297" s="418" t="inlineStr">
        <is>
          <t>TI-0216398</t>
        </is>
      </c>
      <c r="F4297" s="419" t="n">
        <v>44420</v>
      </c>
      <c r="G4297" s="420" t="n">
        <v>749655</v>
      </c>
      <c r="H4297" s="418" t="n"/>
      <c r="I4297" s="455" t="n">
        <v>749655</v>
      </c>
      <c r="J4297" s="418">
        <f>IF(L4297&lt;&gt;"",L4297,K4297)</f>
        <v/>
      </c>
      <c r="K4297" s="418">
        <f>IF(AND(T4297=TRUE, U4297=TRUE, V4297=TRUE), IF(W4297&lt;-0.05, "អនុញ្ញាត (អ្នកផ្គត់ផ្គង់ប្រកាសខ្វះ)", "បានប្រកាស (អនុញ្ញាត)"), IF(AND(T4297=FALSE, U4297=FALSE, V4297=FALSE), "ព្យួរទុក (មិនមានទិន្នន័យ)", "ប្រកាសខុស (ព្យួរទុក)"))</f>
        <v/>
      </c>
      <c r="L4297" s="418" t="inlineStr"/>
      <c r="M4297" s="418" t="inlineStr"/>
      <c r="N4297" s="455" t="n"/>
      <c r="O4297" s="455">
        <f>IF(W4297&lt;0,AI4297,I4297)</f>
        <v/>
      </c>
      <c r="P4297" s="455">
        <f>I4297-O4297</f>
        <v/>
      </c>
      <c r="Q4297" s="418" t="n"/>
      <c r="R4297" s="418" t="inlineStr">
        <is>
          <t>TI-0216398</t>
        </is>
      </c>
      <c r="S4297" s="418" t="inlineStr"/>
      <c r="T4297" s="418">
        <f>R4297=S4297</f>
        <v/>
      </c>
      <c r="U4297" s="418">
        <f>AND(MONTH(F4297)=MONTH(Y4297), YEAR(F4297)=YEAR(Y4297))</f>
        <v/>
      </c>
      <c r="V4297" s="418">
        <f>AND(AC4297&lt;&gt;"", 'Company information'!D$4&lt;&gt;"", RIGHT(SUBSTITUTE(AC4297,"-",""),9)=RIGHT(SUBSTITUTE('Company information'!D$4,"-",""),9))</f>
        <v/>
      </c>
      <c r="W4297" s="418">
        <f>AI4297-I4297</f>
        <v/>
      </c>
      <c r="X4297" s="455" t="n"/>
      <c r="Y4297" s="417" t="n"/>
      <c r="Z4297" s="418" t="n"/>
      <c r="AA4297" s="418" t="n"/>
      <c r="AB4297" s="418" t="n"/>
      <c r="AC4297" s="418" t="n"/>
      <c r="AD4297" s="418" t="n"/>
      <c r="AE4297" s="455" t="n"/>
      <c r="AF4297" s="455" t="n"/>
      <c r="AG4297" s="455" t="n"/>
      <c r="AH4297" s="455" t="n"/>
      <c r="AI4297" s="455" t="n"/>
      <c r="AJ4297" s="455" t="n"/>
      <c r="AK4297" s="455" t="n"/>
      <c r="AL4297" s="455" t="n"/>
      <c r="AM4297" s="455" t="n"/>
      <c r="AN4297" s="455" t="n"/>
      <c r="AO4297" s="455" t="n"/>
      <c r="AP4297" s="455" t="n"/>
      <c r="AQ4297" s="455" t="n"/>
      <c r="AR4297" s="418" t="n"/>
      <c r="AS4297" s="418" t="n"/>
      <c r="AT4297" s="418" t="n"/>
    </row>
    <row r="4298">
      <c r="A4298" s="417" t="n">
        <v>4289</v>
      </c>
      <c r="B4298" s="418" t="inlineStr">
        <is>
          <t>THC and management fee</t>
        </is>
      </c>
      <c r="C4298" s="418" t="inlineStr">
        <is>
          <t>អ៊ិចស្ពែឌីធ័រ ខេមបូឌា អិលធីឌី</t>
        </is>
      </c>
      <c r="D4298" s="418" t="inlineStr">
        <is>
          <t>L001-100045898</t>
        </is>
      </c>
      <c r="E4298" s="418" t="inlineStr">
        <is>
          <t>TI-0216397</t>
        </is>
      </c>
      <c r="F4298" s="419" t="n">
        <v>44420</v>
      </c>
      <c r="G4298" s="420" t="n">
        <v>155958</v>
      </c>
      <c r="H4298" s="418" t="n"/>
      <c r="I4298" s="455" t="n">
        <v>155958</v>
      </c>
      <c r="J4298" s="418">
        <f>IF(L4298&lt;&gt;"",L4298,K4298)</f>
        <v/>
      </c>
      <c r="K4298" s="418">
        <f>IF(AND(T4298=TRUE, U4298=TRUE, V4298=TRUE), IF(W4298&lt;-0.05, "អនុញ្ញាត (អ្នកផ្គត់ផ្គង់ប្រកាសខ្វះ)", "បានប្រកាស (អនុញ្ញាត)"), IF(AND(T4298=FALSE, U4298=FALSE, V4298=FALSE), "ព្យួរទុក (មិនមានទិន្នន័យ)", "ប្រកាសខុស (ព្យួរទុក)"))</f>
        <v/>
      </c>
      <c r="L4298" s="418" t="inlineStr"/>
      <c r="M4298" s="418" t="inlineStr"/>
      <c r="N4298" s="455" t="n"/>
      <c r="O4298" s="455">
        <f>IF(W4298&lt;0,AI4298,I4298)</f>
        <v/>
      </c>
      <c r="P4298" s="455">
        <f>I4298-O4298</f>
        <v/>
      </c>
      <c r="Q4298" s="418" t="n"/>
      <c r="R4298" s="418" t="inlineStr">
        <is>
          <t>TI-0216397</t>
        </is>
      </c>
      <c r="S4298" s="418" t="inlineStr"/>
      <c r="T4298" s="418">
        <f>R4298=S4298</f>
        <v/>
      </c>
      <c r="U4298" s="418">
        <f>AND(MONTH(F4298)=MONTH(Y4298), YEAR(F4298)=YEAR(Y4298))</f>
        <v/>
      </c>
      <c r="V4298" s="418">
        <f>AND(AC4298&lt;&gt;"", 'Company information'!D$4&lt;&gt;"", RIGHT(SUBSTITUTE(AC4298,"-",""),9)=RIGHT(SUBSTITUTE('Company information'!D$4,"-",""),9))</f>
        <v/>
      </c>
      <c r="W4298" s="418">
        <f>AI4298-I4298</f>
        <v/>
      </c>
      <c r="X4298" s="455" t="n"/>
      <c r="Y4298" s="417" t="n"/>
      <c r="Z4298" s="418" t="n"/>
      <c r="AA4298" s="418" t="n"/>
      <c r="AB4298" s="418" t="n"/>
      <c r="AC4298" s="418" t="n"/>
      <c r="AD4298" s="418" t="n"/>
      <c r="AE4298" s="455" t="n"/>
      <c r="AF4298" s="455" t="n"/>
      <c r="AG4298" s="455" t="n"/>
      <c r="AH4298" s="455" t="n"/>
      <c r="AI4298" s="455" t="n"/>
      <c r="AJ4298" s="455" t="n"/>
      <c r="AK4298" s="455" t="n"/>
      <c r="AL4298" s="455" t="n"/>
      <c r="AM4298" s="455" t="n"/>
      <c r="AN4298" s="455" t="n"/>
      <c r="AO4298" s="455" t="n"/>
      <c r="AP4298" s="455" t="n"/>
      <c r="AQ4298" s="455" t="n"/>
      <c r="AR4298" s="418" t="n"/>
      <c r="AS4298" s="418" t="n"/>
      <c r="AT4298" s="418" t="n"/>
    </row>
    <row r="4299">
      <c r="A4299" s="417" t="n">
        <v>4290</v>
      </c>
      <c r="B4299" s="418" t="inlineStr">
        <is>
          <t>THC and management fee</t>
        </is>
      </c>
      <c r="C4299" s="418" t="inlineStr">
        <is>
          <t>អ៊ិចស្ពែឌីធ័រ ខេមបូឌា អិលធីឌី</t>
        </is>
      </c>
      <c r="D4299" s="418" t="inlineStr">
        <is>
          <t>L001-100045898</t>
        </is>
      </c>
      <c r="E4299" s="418" t="inlineStr">
        <is>
          <t>TI-0216396</t>
        </is>
      </c>
      <c r="F4299" s="419" t="n">
        <v>44420</v>
      </c>
      <c r="G4299" s="420" t="n">
        <v>1184341</v>
      </c>
      <c r="H4299" s="418" t="n"/>
      <c r="I4299" s="455" t="n">
        <v>1184341</v>
      </c>
      <c r="J4299" s="418">
        <f>IF(L4299&lt;&gt;"",L4299,K4299)</f>
        <v/>
      </c>
      <c r="K4299" s="418">
        <f>IF(AND(T4299=TRUE, U4299=TRUE, V4299=TRUE), IF(W4299&lt;-0.05, "អនុញ្ញាត (អ្នកផ្គត់ផ្គង់ប្រកាសខ្វះ)", "បានប្រកាស (អនុញ្ញាត)"), IF(AND(T4299=FALSE, U4299=FALSE, V4299=FALSE), "ព្យួរទុក (មិនមានទិន្នន័យ)", "ប្រកាសខុស (ព្យួរទុក)"))</f>
        <v/>
      </c>
      <c r="L4299" s="418" t="inlineStr"/>
      <c r="M4299" s="418" t="inlineStr"/>
      <c r="N4299" s="455" t="n"/>
      <c r="O4299" s="455">
        <f>IF(W4299&lt;0,AI4299,I4299)</f>
        <v/>
      </c>
      <c r="P4299" s="455">
        <f>I4299-O4299</f>
        <v/>
      </c>
      <c r="Q4299" s="418" t="n"/>
      <c r="R4299" s="418" t="inlineStr">
        <is>
          <t>TI-0216396</t>
        </is>
      </c>
      <c r="S4299" s="418" t="inlineStr"/>
      <c r="T4299" s="418">
        <f>R4299=S4299</f>
        <v/>
      </c>
      <c r="U4299" s="418">
        <f>AND(MONTH(F4299)=MONTH(Y4299), YEAR(F4299)=YEAR(Y4299))</f>
        <v/>
      </c>
      <c r="V4299" s="418">
        <f>AND(AC4299&lt;&gt;"", 'Company information'!D$4&lt;&gt;"", RIGHT(SUBSTITUTE(AC4299,"-",""),9)=RIGHT(SUBSTITUTE('Company information'!D$4,"-",""),9))</f>
        <v/>
      </c>
      <c r="W4299" s="418">
        <f>AI4299-I4299</f>
        <v/>
      </c>
      <c r="X4299" s="455" t="n"/>
      <c r="Y4299" s="417" t="n"/>
      <c r="Z4299" s="418" t="n"/>
      <c r="AA4299" s="418" t="n"/>
      <c r="AB4299" s="418" t="n"/>
      <c r="AC4299" s="418" t="n"/>
      <c r="AD4299" s="418" t="n"/>
      <c r="AE4299" s="455" t="n"/>
      <c r="AF4299" s="455" t="n"/>
      <c r="AG4299" s="455" t="n"/>
      <c r="AH4299" s="455" t="n"/>
      <c r="AI4299" s="455" t="n"/>
      <c r="AJ4299" s="455" t="n"/>
      <c r="AK4299" s="455" t="n"/>
      <c r="AL4299" s="455" t="n"/>
      <c r="AM4299" s="455" t="n"/>
      <c r="AN4299" s="455" t="n"/>
      <c r="AO4299" s="455" t="n"/>
      <c r="AP4299" s="455" t="n"/>
      <c r="AQ4299" s="455" t="n"/>
      <c r="AR4299" s="418" t="n"/>
      <c r="AS4299" s="418" t="n"/>
      <c r="AT4299" s="418" t="n"/>
    </row>
    <row r="4300">
      <c r="A4300" s="417" t="n">
        <v>4291</v>
      </c>
      <c r="B4300" s="418" t="inlineStr">
        <is>
          <t>ស្គុត  ថងប្លាស្ទិចរំុ  កំទេសក្រណាត</t>
        </is>
      </c>
      <c r="C4300" s="418" t="inlineStr">
        <is>
          <t>ស៊ីន ឌីងយ័ន ស៊ូ មេធៀរៀល ឯ.ក</t>
        </is>
      </c>
      <c r="D4300" s="418" t="inlineStr">
        <is>
          <t>K010-902100418</t>
        </is>
      </c>
      <c r="E4300" s="418" t="inlineStr">
        <is>
          <t>0000104</t>
        </is>
      </c>
      <c r="F4300" s="419" t="n">
        <v>44551</v>
      </c>
      <c r="G4300" s="420" t="n">
        <v>2244041</v>
      </c>
      <c r="H4300" s="418" t="n"/>
      <c r="I4300" s="455" t="n">
        <v>2244041</v>
      </c>
      <c r="J4300" s="418">
        <f>IF(L4300&lt;&gt;"",L4300,K4300)</f>
        <v/>
      </c>
      <c r="K4300" s="418">
        <f>IF(AND(T4300=TRUE, U4300=TRUE, V4300=TRUE), IF(W4300&lt;-0.05, "អនុញ្ញាត (អ្នកផ្គត់ផ្គង់ប្រកាសខ្វះ)", "បានប្រកាស (អនុញ្ញាត)"), IF(AND(T4300=FALSE, U4300=FALSE, V4300=FALSE), "ព្យួរទុក (មិនមានទិន្នន័យ)", "ប្រកាសខុស (ព្យួរទុក)"))</f>
        <v/>
      </c>
      <c r="L4300" s="418" t="inlineStr"/>
      <c r="M4300" s="418" t="inlineStr"/>
      <c r="N4300" s="455" t="n"/>
      <c r="O4300" s="455">
        <f>IF(W4300&lt;0,AI4300,I4300)</f>
        <v/>
      </c>
      <c r="P4300" s="455">
        <f>I4300-O4300</f>
        <v/>
      </c>
      <c r="Q4300" s="418" t="n"/>
      <c r="R4300" s="418" t="inlineStr">
        <is>
          <t>0000104</t>
        </is>
      </c>
      <c r="S4300" s="418" t="inlineStr"/>
      <c r="T4300" s="418">
        <f>R4300=S4300</f>
        <v/>
      </c>
      <c r="U4300" s="418">
        <f>AND(MONTH(F4300)=MONTH(Y4300), YEAR(F4300)=YEAR(Y4300))</f>
        <v/>
      </c>
      <c r="V4300" s="418">
        <f>AND(AC4300&lt;&gt;"", 'Company information'!D$4&lt;&gt;"", RIGHT(SUBSTITUTE(AC4300,"-",""),9)=RIGHT(SUBSTITUTE('Company information'!D$4,"-",""),9))</f>
        <v/>
      </c>
      <c r="W4300" s="418">
        <f>AI4300-I4300</f>
        <v/>
      </c>
      <c r="X4300" s="455" t="n"/>
      <c r="Y4300" s="417" t="n"/>
      <c r="Z4300" s="418" t="n"/>
      <c r="AA4300" s="418" t="n"/>
      <c r="AB4300" s="418" t="n"/>
      <c r="AC4300" s="418" t="n"/>
      <c r="AD4300" s="418" t="n"/>
      <c r="AE4300" s="455" t="n"/>
      <c r="AF4300" s="455" t="n"/>
      <c r="AG4300" s="455" t="n"/>
      <c r="AH4300" s="455" t="n"/>
      <c r="AI4300" s="455" t="n"/>
      <c r="AJ4300" s="455" t="n"/>
      <c r="AK4300" s="455" t="n"/>
      <c r="AL4300" s="455" t="n"/>
      <c r="AM4300" s="455" t="n"/>
      <c r="AN4300" s="455" t="n"/>
      <c r="AO4300" s="455" t="n"/>
      <c r="AP4300" s="455" t="n"/>
      <c r="AQ4300" s="455" t="n"/>
      <c r="AR4300" s="418" t="n"/>
      <c r="AS4300" s="418" t="n"/>
      <c r="AT4300" s="418" t="n"/>
    </row>
    <row r="4301">
      <c r="A4301" s="417" t="n">
        <v>4292</v>
      </c>
      <c r="B4301" s="418" t="inlineStr">
        <is>
          <t>ទ្រនាប់កាតុង</t>
        </is>
      </c>
      <c r="C4301" s="418" t="inlineStr">
        <is>
          <t>ស៊ីងហ្គាពួរ កាតុង (ខេមបូឌា)</t>
        </is>
      </c>
      <c r="D4301" s="418" t="inlineStr">
        <is>
          <t>L001-100121322</t>
        </is>
      </c>
      <c r="E4301" s="418" t="inlineStr">
        <is>
          <t>V0018099</t>
        </is>
      </c>
      <c r="F4301" s="419" t="n">
        <v>44545</v>
      </c>
      <c r="G4301" s="420" t="n">
        <v>674600</v>
      </c>
      <c r="H4301" s="418" t="n"/>
      <c r="I4301" s="455" t="n">
        <v>674600</v>
      </c>
      <c r="J4301" s="418">
        <f>IF(L4301&lt;&gt;"",L4301,K4301)</f>
        <v/>
      </c>
      <c r="K4301" s="418">
        <f>IF(AND(T4301=TRUE, U4301=TRUE, V4301=TRUE), IF(W4301&lt;-0.05, "អនុញ្ញាត (អ្នកផ្គត់ផ្គង់ប្រកាសខ្វះ)", "បានប្រកាស (អនុញ្ញាត)"), IF(AND(T4301=FALSE, U4301=FALSE, V4301=FALSE), "ព្យួរទុក (មិនមានទិន្នន័យ)", "ប្រកាសខុស (ព្យួរទុក)"))</f>
        <v/>
      </c>
      <c r="L4301" s="418" t="inlineStr"/>
      <c r="M4301" s="418" t="inlineStr"/>
      <c r="N4301" s="455" t="n"/>
      <c r="O4301" s="455">
        <f>IF(W4301&lt;0,AI4301,I4301)</f>
        <v/>
      </c>
      <c r="P4301" s="455">
        <f>I4301-O4301</f>
        <v/>
      </c>
      <c r="Q4301" s="418" t="n"/>
      <c r="R4301" s="418" t="inlineStr">
        <is>
          <t>V0018099</t>
        </is>
      </c>
      <c r="S4301" s="418" t="inlineStr"/>
      <c r="T4301" s="418">
        <f>R4301=S4301</f>
        <v/>
      </c>
      <c r="U4301" s="418">
        <f>AND(MONTH(F4301)=MONTH(Y4301), YEAR(F4301)=YEAR(Y4301))</f>
        <v/>
      </c>
      <c r="V4301" s="418">
        <f>AND(AC4301&lt;&gt;"", 'Company information'!D$4&lt;&gt;"", RIGHT(SUBSTITUTE(AC4301,"-",""),9)=RIGHT(SUBSTITUTE('Company information'!D$4,"-",""),9))</f>
        <v/>
      </c>
      <c r="W4301" s="418">
        <f>AI4301-I4301</f>
        <v/>
      </c>
      <c r="X4301" s="455" t="n"/>
      <c r="Y4301" s="417" t="n"/>
      <c r="Z4301" s="418" t="n"/>
      <c r="AA4301" s="418" t="n"/>
      <c r="AB4301" s="418" t="n"/>
      <c r="AC4301" s="418" t="n"/>
      <c r="AD4301" s="418" t="n"/>
      <c r="AE4301" s="455" t="n"/>
      <c r="AF4301" s="455" t="n"/>
      <c r="AG4301" s="455" t="n"/>
      <c r="AH4301" s="455" t="n"/>
      <c r="AI4301" s="455" t="n"/>
      <c r="AJ4301" s="455" t="n"/>
      <c r="AK4301" s="455" t="n"/>
      <c r="AL4301" s="455" t="n"/>
      <c r="AM4301" s="455" t="n"/>
      <c r="AN4301" s="455" t="n"/>
      <c r="AO4301" s="455" t="n"/>
      <c r="AP4301" s="455" t="n"/>
      <c r="AQ4301" s="455" t="n"/>
      <c r="AR4301" s="418" t="n"/>
      <c r="AS4301" s="418" t="n"/>
      <c r="AT4301" s="418" t="n"/>
    </row>
    <row r="4302">
      <c r="A4302" s="417" t="n">
        <v>4293</v>
      </c>
      <c r="B4302" s="418" t="inlineStr">
        <is>
          <t>ទ្រនាប់កាតុង</t>
        </is>
      </c>
      <c r="C4302" s="418" t="inlineStr">
        <is>
          <t>ស៊ីងហ្គាពួរ កាតុង (ខេមបូឌា)</t>
        </is>
      </c>
      <c r="D4302" s="418" t="inlineStr">
        <is>
          <t>L001-100121322</t>
        </is>
      </c>
      <c r="E4302" s="418" t="inlineStr">
        <is>
          <t>V0018098</t>
        </is>
      </c>
      <c r="F4302" s="419" t="n">
        <v>44545</v>
      </c>
      <c r="G4302" s="420" t="n">
        <v>112166</v>
      </c>
      <c r="H4302" s="418" t="n"/>
      <c r="I4302" s="455" t="n">
        <v>112166</v>
      </c>
      <c r="J4302" s="418">
        <f>IF(L4302&lt;&gt;"",L4302,K4302)</f>
        <v/>
      </c>
      <c r="K4302" s="418">
        <f>IF(AND(T4302=TRUE, U4302=TRUE, V4302=TRUE), IF(W4302&lt;-0.05, "អនុញ្ញាត (អ្នកផ្គត់ផ្គង់ប្រកាសខ្វះ)", "បានប្រកាស (អនុញ្ញាត)"), IF(AND(T4302=FALSE, U4302=FALSE, V4302=FALSE), "ព្យួរទុក (មិនមានទិន្នន័យ)", "ប្រកាសខុស (ព្យួរទុក)"))</f>
        <v/>
      </c>
      <c r="L4302" s="418" t="inlineStr"/>
      <c r="M4302" s="418" t="inlineStr"/>
      <c r="N4302" s="455" t="n"/>
      <c r="O4302" s="455">
        <f>IF(W4302&lt;0,AI4302,I4302)</f>
        <v/>
      </c>
      <c r="P4302" s="455">
        <f>I4302-O4302</f>
        <v/>
      </c>
      <c r="Q4302" s="418" t="n"/>
      <c r="R4302" s="418" t="inlineStr">
        <is>
          <t>V0018098</t>
        </is>
      </c>
      <c r="S4302" s="418" t="inlineStr"/>
      <c r="T4302" s="418">
        <f>R4302=S4302</f>
        <v/>
      </c>
      <c r="U4302" s="418">
        <f>AND(MONTH(F4302)=MONTH(Y4302), YEAR(F4302)=YEAR(Y4302))</f>
        <v/>
      </c>
      <c r="V4302" s="418">
        <f>AND(AC4302&lt;&gt;"", 'Company information'!D$4&lt;&gt;"", RIGHT(SUBSTITUTE(AC4302,"-",""),9)=RIGHT(SUBSTITUTE('Company information'!D$4,"-",""),9))</f>
        <v/>
      </c>
      <c r="W4302" s="418">
        <f>AI4302-I4302</f>
        <v/>
      </c>
      <c r="X4302" s="455" t="n"/>
      <c r="Y4302" s="417" t="n"/>
      <c r="Z4302" s="418" t="n"/>
      <c r="AA4302" s="418" t="n"/>
      <c r="AB4302" s="418" t="n"/>
      <c r="AC4302" s="418" t="n"/>
      <c r="AD4302" s="418" t="n"/>
      <c r="AE4302" s="455" t="n"/>
      <c r="AF4302" s="455" t="n"/>
      <c r="AG4302" s="455" t="n"/>
      <c r="AH4302" s="455" t="n"/>
      <c r="AI4302" s="455" t="n"/>
      <c r="AJ4302" s="455" t="n"/>
      <c r="AK4302" s="455" t="n"/>
      <c r="AL4302" s="455" t="n"/>
      <c r="AM4302" s="455" t="n"/>
      <c r="AN4302" s="455" t="n"/>
      <c r="AO4302" s="455" t="n"/>
      <c r="AP4302" s="455" t="n"/>
      <c r="AQ4302" s="455" t="n"/>
      <c r="AR4302" s="418" t="n"/>
      <c r="AS4302" s="418" t="n"/>
      <c r="AT4302" s="418" t="n"/>
    </row>
    <row r="4303">
      <c r="A4303" s="417" t="n">
        <v>4294</v>
      </c>
      <c r="B4303" s="418" t="inlineStr">
        <is>
          <t>កេសកាតុង</t>
        </is>
      </c>
      <c r="C4303" s="418" t="inlineStr">
        <is>
          <t>ស៊ីងហ្គាពួរ កាតុង (ខេមបូឌា)</t>
        </is>
      </c>
      <c r="D4303" s="418" t="inlineStr">
        <is>
          <t>L001-100121322</t>
        </is>
      </c>
      <c r="E4303" s="418" t="inlineStr">
        <is>
          <t>V0017959</t>
        </is>
      </c>
      <c r="F4303" s="419" t="n">
        <v>44239</v>
      </c>
      <c r="G4303" s="420" t="n">
        <v>767311</v>
      </c>
      <c r="H4303" s="418" t="n"/>
      <c r="I4303" s="455" t="n">
        <v>767311</v>
      </c>
      <c r="J4303" s="418">
        <f>IF(L4303&lt;&gt;"",L4303,K4303)</f>
        <v/>
      </c>
      <c r="K4303" s="418">
        <f>IF(AND(T4303=TRUE, U4303=TRUE, V4303=TRUE), IF(W4303&lt;-0.05, "អនុញ្ញាត (អ្នកផ្គត់ផ្គង់ប្រកាសខ្វះ)", "បានប្រកាស (អនុញ្ញាត)"), IF(AND(T4303=FALSE, U4303=FALSE, V4303=FALSE), "ព្យួរទុក (មិនមានទិន្នន័យ)", "ប្រកាសខុស (ព្យួរទុក)"))</f>
        <v/>
      </c>
      <c r="L4303" s="418" t="inlineStr"/>
      <c r="M4303" s="418" t="inlineStr"/>
      <c r="N4303" s="455" t="n"/>
      <c r="O4303" s="455">
        <f>IF(W4303&lt;0,AI4303,I4303)</f>
        <v/>
      </c>
      <c r="P4303" s="455">
        <f>I4303-O4303</f>
        <v/>
      </c>
      <c r="Q4303" s="418" t="n"/>
      <c r="R4303" s="418" t="inlineStr">
        <is>
          <t>V0017959</t>
        </is>
      </c>
      <c r="S4303" s="418" t="inlineStr"/>
      <c r="T4303" s="418">
        <f>R4303=S4303</f>
        <v/>
      </c>
      <c r="U4303" s="418">
        <f>AND(MONTH(F4303)=MONTH(Y4303), YEAR(F4303)=YEAR(Y4303))</f>
        <v/>
      </c>
      <c r="V4303" s="418">
        <f>AND(AC4303&lt;&gt;"", 'Company information'!D$4&lt;&gt;"", RIGHT(SUBSTITUTE(AC4303,"-",""),9)=RIGHT(SUBSTITUTE('Company information'!D$4,"-",""),9))</f>
        <v/>
      </c>
      <c r="W4303" s="418">
        <f>AI4303-I4303</f>
        <v/>
      </c>
      <c r="X4303" s="455" t="n"/>
      <c r="Y4303" s="417" t="n"/>
      <c r="Z4303" s="418" t="n"/>
      <c r="AA4303" s="418" t="n"/>
      <c r="AB4303" s="418" t="n"/>
      <c r="AC4303" s="418" t="n"/>
      <c r="AD4303" s="418" t="n"/>
      <c r="AE4303" s="455" t="n"/>
      <c r="AF4303" s="455" t="n"/>
      <c r="AG4303" s="455" t="n"/>
      <c r="AH4303" s="455" t="n"/>
      <c r="AI4303" s="455" t="n"/>
      <c r="AJ4303" s="455" t="n"/>
      <c r="AK4303" s="455" t="n"/>
      <c r="AL4303" s="455" t="n"/>
      <c r="AM4303" s="455" t="n"/>
      <c r="AN4303" s="455" t="n"/>
      <c r="AO4303" s="455" t="n"/>
      <c r="AP4303" s="455" t="n"/>
      <c r="AQ4303" s="455" t="n"/>
      <c r="AR4303" s="418" t="n"/>
      <c r="AS4303" s="418" t="n"/>
      <c r="AT4303" s="418" t="n"/>
    </row>
    <row r="4304">
      <c r="A4304" s="417" t="n">
        <v>4295</v>
      </c>
      <c r="B4304" s="418" t="inlineStr">
        <is>
          <t>កេសកាតុង</t>
        </is>
      </c>
      <c r="C4304" s="418" t="inlineStr">
        <is>
          <t>ស៊ីងហ្គាពួរ កាតុង (ខេមបូឌា)</t>
        </is>
      </c>
      <c r="D4304" s="418" t="inlineStr">
        <is>
          <t>L001-100121322</t>
        </is>
      </c>
      <c r="E4304" s="418" t="inlineStr">
        <is>
          <t>V0018128</t>
        </is>
      </c>
      <c r="F4304" s="419" t="n">
        <v>44547</v>
      </c>
      <c r="G4304" s="420" t="n">
        <v>1091786</v>
      </c>
      <c r="H4304" s="418" t="n"/>
      <c r="I4304" s="455" t="n">
        <v>1091786</v>
      </c>
      <c r="J4304" s="418">
        <f>IF(L4304&lt;&gt;"",L4304,K4304)</f>
        <v/>
      </c>
      <c r="K4304" s="418">
        <f>IF(AND(T4304=TRUE, U4304=TRUE, V4304=TRUE), IF(W4304&lt;-0.05, "អនុញ្ញាត (អ្នកផ្គត់ផ្គង់ប្រកាសខ្វះ)", "បានប្រកាស (អនុញ្ញាត)"), IF(AND(T4304=FALSE, U4304=FALSE, V4304=FALSE), "ព្យួរទុក (មិនមានទិន្នន័យ)", "ប្រកាសខុស (ព្យួរទុក)"))</f>
        <v/>
      </c>
      <c r="L4304" s="418" t="inlineStr"/>
      <c r="M4304" s="418" t="inlineStr"/>
      <c r="N4304" s="455" t="n"/>
      <c r="O4304" s="455">
        <f>IF(W4304&lt;0,AI4304,I4304)</f>
        <v/>
      </c>
      <c r="P4304" s="455">
        <f>I4304-O4304</f>
        <v/>
      </c>
      <c r="Q4304" s="418" t="n"/>
      <c r="R4304" s="418" t="inlineStr">
        <is>
          <t>V0018128</t>
        </is>
      </c>
      <c r="S4304" s="418" t="inlineStr"/>
      <c r="T4304" s="418">
        <f>R4304=S4304</f>
        <v/>
      </c>
      <c r="U4304" s="418">
        <f>AND(MONTH(F4304)=MONTH(Y4304), YEAR(F4304)=YEAR(Y4304))</f>
        <v/>
      </c>
      <c r="V4304" s="418">
        <f>AND(AC4304&lt;&gt;"", 'Company information'!D$4&lt;&gt;"", RIGHT(SUBSTITUTE(AC4304,"-",""),9)=RIGHT(SUBSTITUTE('Company information'!D$4,"-",""),9))</f>
        <v/>
      </c>
      <c r="W4304" s="418">
        <f>AI4304-I4304</f>
        <v/>
      </c>
      <c r="X4304" s="455" t="n"/>
      <c r="Y4304" s="417" t="n"/>
      <c r="Z4304" s="418" t="n"/>
      <c r="AA4304" s="418" t="n"/>
      <c r="AB4304" s="418" t="n"/>
      <c r="AC4304" s="418" t="n"/>
      <c r="AD4304" s="418" t="n"/>
      <c r="AE4304" s="455" t="n"/>
      <c r="AF4304" s="455" t="n"/>
      <c r="AG4304" s="455" t="n"/>
      <c r="AH4304" s="455" t="n"/>
      <c r="AI4304" s="455" t="n"/>
      <c r="AJ4304" s="455" t="n"/>
      <c r="AK4304" s="455" t="n"/>
      <c r="AL4304" s="455" t="n"/>
      <c r="AM4304" s="455" t="n"/>
      <c r="AN4304" s="455" t="n"/>
      <c r="AO4304" s="455" t="n"/>
      <c r="AP4304" s="455" t="n"/>
      <c r="AQ4304" s="455" t="n"/>
      <c r="AR4304" s="418" t="n"/>
      <c r="AS4304" s="418" t="n"/>
      <c r="AT4304" s="418" t="n"/>
    </row>
    <row r="4305">
      <c r="A4305" s="417" t="n">
        <v>4296</v>
      </c>
      <c r="B4305" s="418" t="inlineStr">
        <is>
          <t>កេសកាតុង</t>
        </is>
      </c>
      <c r="C4305" s="418" t="inlineStr">
        <is>
          <t>ស៊ីងហ្គាពួរ កាតុង (ខេមបូឌា)</t>
        </is>
      </c>
      <c r="D4305" s="418" t="inlineStr">
        <is>
          <t>L001-100121322</t>
        </is>
      </c>
      <c r="E4305" s="418" t="inlineStr">
        <is>
          <t>V0018127</t>
        </is>
      </c>
      <c r="F4305" s="419" t="n">
        <v>44547</v>
      </c>
      <c r="G4305" s="420" t="n">
        <v>28492</v>
      </c>
      <c r="H4305" s="418" t="n"/>
      <c r="I4305" s="455" t="n">
        <v>28492</v>
      </c>
      <c r="J4305" s="418">
        <f>IF(L4305&lt;&gt;"",L4305,K4305)</f>
        <v/>
      </c>
      <c r="K4305" s="418">
        <f>IF(AND(T4305=TRUE, U4305=TRUE, V4305=TRUE), IF(W4305&lt;-0.05, "អនុញ្ញាត (អ្នកផ្គត់ផ្គង់ប្រកាសខ្វះ)", "បានប្រកាស (អនុញ្ញាត)"), IF(AND(T4305=FALSE, U4305=FALSE, V4305=FALSE), "ព្យួរទុក (មិនមានទិន្នន័យ)", "ប្រកាសខុស (ព្យួរទុក)"))</f>
        <v/>
      </c>
      <c r="L4305" s="418" t="inlineStr"/>
      <c r="M4305" s="418" t="inlineStr"/>
      <c r="N4305" s="455" t="n"/>
      <c r="O4305" s="455">
        <f>IF(W4305&lt;0,AI4305,I4305)</f>
        <v/>
      </c>
      <c r="P4305" s="455">
        <f>I4305-O4305</f>
        <v/>
      </c>
      <c r="Q4305" s="418" t="n"/>
      <c r="R4305" s="418" t="inlineStr">
        <is>
          <t>V0018127</t>
        </is>
      </c>
      <c r="S4305" s="418" t="inlineStr"/>
      <c r="T4305" s="418">
        <f>R4305=S4305</f>
        <v/>
      </c>
      <c r="U4305" s="418">
        <f>AND(MONTH(F4305)=MONTH(Y4305), YEAR(F4305)=YEAR(Y4305))</f>
        <v/>
      </c>
      <c r="V4305" s="418">
        <f>AND(AC4305&lt;&gt;"", 'Company information'!D$4&lt;&gt;"", RIGHT(SUBSTITUTE(AC4305,"-",""),9)=RIGHT(SUBSTITUTE('Company information'!D$4,"-",""),9))</f>
        <v/>
      </c>
      <c r="W4305" s="418">
        <f>AI4305-I4305</f>
        <v/>
      </c>
      <c r="X4305" s="455" t="n"/>
      <c r="Y4305" s="417" t="n"/>
      <c r="Z4305" s="418" t="n"/>
      <c r="AA4305" s="418" t="n"/>
      <c r="AB4305" s="418" t="n"/>
      <c r="AC4305" s="418" t="n"/>
      <c r="AD4305" s="418" t="n"/>
      <c r="AE4305" s="455" t="n"/>
      <c r="AF4305" s="455" t="n"/>
      <c r="AG4305" s="455" t="n"/>
      <c r="AH4305" s="455" t="n"/>
      <c r="AI4305" s="455" t="n"/>
      <c r="AJ4305" s="455" t="n"/>
      <c r="AK4305" s="455" t="n"/>
      <c r="AL4305" s="455" t="n"/>
      <c r="AM4305" s="455" t="n"/>
      <c r="AN4305" s="455" t="n"/>
      <c r="AO4305" s="455" t="n"/>
      <c r="AP4305" s="455" t="n"/>
      <c r="AQ4305" s="455" t="n"/>
      <c r="AR4305" s="418" t="n"/>
      <c r="AS4305" s="418" t="n"/>
      <c r="AT4305" s="418" t="n"/>
    </row>
    <row r="4306">
      <c r="A4306" s="417" t="n">
        <v>4297</v>
      </c>
      <c r="B4306" s="418" t="inlineStr">
        <is>
          <t>ទ្រនាប់កាតុង</t>
        </is>
      </c>
      <c r="C4306" s="418" t="inlineStr">
        <is>
          <t>ស៊ីងហ្គាពួរ កាតុង (ខេមបូឌា)</t>
        </is>
      </c>
      <c r="D4306" s="418" t="inlineStr">
        <is>
          <t>L001-100121322</t>
        </is>
      </c>
      <c r="E4306" s="418" t="inlineStr">
        <is>
          <t>V0018101</t>
        </is>
      </c>
      <c r="F4306" s="419" t="n">
        <v>44545</v>
      </c>
      <c r="G4306" s="420" t="n">
        <v>656723</v>
      </c>
      <c r="H4306" s="418" t="n"/>
      <c r="I4306" s="455" t="n">
        <v>656723</v>
      </c>
      <c r="J4306" s="418">
        <f>IF(L4306&lt;&gt;"",L4306,K4306)</f>
        <v/>
      </c>
      <c r="K4306" s="418">
        <f>IF(AND(T4306=TRUE, U4306=TRUE, V4306=TRUE), IF(W4306&lt;-0.05, "អនុញ្ញាត (អ្នកផ្គត់ផ្គង់ប្រកាសខ្វះ)", "បានប្រកាស (អនុញ្ញាត)"), IF(AND(T4306=FALSE, U4306=FALSE, V4306=FALSE), "ព្យួរទុក (មិនមានទិន្នន័យ)", "ប្រកាសខុស (ព្យួរទុក)"))</f>
        <v/>
      </c>
      <c r="L4306" s="418" t="inlineStr"/>
      <c r="M4306" s="418" t="inlineStr"/>
      <c r="N4306" s="455" t="n"/>
      <c r="O4306" s="455">
        <f>IF(W4306&lt;0,AI4306,I4306)</f>
        <v/>
      </c>
      <c r="P4306" s="455">
        <f>I4306-O4306</f>
        <v/>
      </c>
      <c r="Q4306" s="418" t="n"/>
      <c r="R4306" s="418" t="inlineStr">
        <is>
          <t>V0018101</t>
        </is>
      </c>
      <c r="S4306" s="418" t="inlineStr"/>
      <c r="T4306" s="418">
        <f>R4306=S4306</f>
        <v/>
      </c>
      <c r="U4306" s="418">
        <f>AND(MONTH(F4306)=MONTH(Y4306), YEAR(F4306)=YEAR(Y4306))</f>
        <v/>
      </c>
      <c r="V4306" s="418">
        <f>AND(AC4306&lt;&gt;"", 'Company information'!D$4&lt;&gt;"", RIGHT(SUBSTITUTE(AC4306,"-",""),9)=RIGHT(SUBSTITUTE('Company information'!D$4,"-",""),9))</f>
        <v/>
      </c>
      <c r="W4306" s="418">
        <f>AI4306-I4306</f>
        <v/>
      </c>
      <c r="X4306" s="455" t="n"/>
      <c r="Y4306" s="417" t="n"/>
      <c r="Z4306" s="418" t="n"/>
      <c r="AA4306" s="418" t="n"/>
      <c r="AB4306" s="418" t="n"/>
      <c r="AC4306" s="418" t="n"/>
      <c r="AD4306" s="418" t="n"/>
      <c r="AE4306" s="455" t="n"/>
      <c r="AF4306" s="455" t="n"/>
      <c r="AG4306" s="455" t="n"/>
      <c r="AH4306" s="455" t="n"/>
      <c r="AI4306" s="455" t="n"/>
      <c r="AJ4306" s="455" t="n"/>
      <c r="AK4306" s="455" t="n"/>
      <c r="AL4306" s="455" t="n"/>
      <c r="AM4306" s="455" t="n"/>
      <c r="AN4306" s="455" t="n"/>
      <c r="AO4306" s="455" t="n"/>
      <c r="AP4306" s="455" t="n"/>
      <c r="AQ4306" s="455" t="n"/>
      <c r="AR4306" s="418" t="n"/>
      <c r="AS4306" s="418" t="n"/>
      <c r="AT4306" s="418" t="n"/>
    </row>
    <row r="4307">
      <c r="A4307" s="417" t="n">
        <v>4298</v>
      </c>
      <c r="B4307" s="418" t="inlineStr">
        <is>
          <t>ទ្រនាប់កាតុង</t>
        </is>
      </c>
      <c r="C4307" s="418" t="inlineStr">
        <is>
          <t>ស៊ីងហ្គាពួរ កាតុង (ខេមបូឌា)</t>
        </is>
      </c>
      <c r="D4307" s="418" t="inlineStr">
        <is>
          <t>L001-100121322</t>
        </is>
      </c>
      <c r="E4307" s="418" t="inlineStr">
        <is>
          <t>V0018100</t>
        </is>
      </c>
      <c r="F4307" s="419" t="n">
        <v>44545</v>
      </c>
      <c r="G4307" s="420" t="n">
        <v>38200</v>
      </c>
      <c r="H4307" s="418" t="n"/>
      <c r="I4307" s="455" t="n">
        <v>38200</v>
      </c>
      <c r="J4307" s="418">
        <f>IF(L4307&lt;&gt;"",L4307,K4307)</f>
        <v/>
      </c>
      <c r="K4307" s="418">
        <f>IF(AND(T4307=TRUE, U4307=TRUE, V4307=TRUE), IF(W4307&lt;-0.05, "អនុញ្ញាត (អ្នកផ្គត់ផ្គង់ប្រកាសខ្វះ)", "បានប្រកាស (អនុញ្ញាត)"), IF(AND(T4307=FALSE, U4307=FALSE, V4307=FALSE), "ព្យួរទុក (មិនមានទិន្នន័យ)", "ប្រកាសខុស (ព្យួរទុក)"))</f>
        <v/>
      </c>
      <c r="L4307" s="418" t="inlineStr"/>
      <c r="M4307" s="418" t="inlineStr"/>
      <c r="N4307" s="455" t="n"/>
      <c r="O4307" s="455">
        <f>IF(W4307&lt;0,AI4307,I4307)</f>
        <v/>
      </c>
      <c r="P4307" s="455">
        <f>I4307-O4307</f>
        <v/>
      </c>
      <c r="Q4307" s="418" t="n"/>
      <c r="R4307" s="418" t="inlineStr">
        <is>
          <t>V0018100</t>
        </is>
      </c>
      <c r="S4307" s="418" t="inlineStr"/>
      <c r="T4307" s="418">
        <f>R4307=S4307</f>
        <v/>
      </c>
      <c r="U4307" s="418">
        <f>AND(MONTH(F4307)=MONTH(Y4307), YEAR(F4307)=YEAR(Y4307))</f>
        <v/>
      </c>
      <c r="V4307" s="418">
        <f>AND(AC4307&lt;&gt;"", 'Company information'!D$4&lt;&gt;"", RIGHT(SUBSTITUTE(AC4307,"-",""),9)=RIGHT(SUBSTITUTE('Company information'!D$4,"-",""),9))</f>
        <v/>
      </c>
      <c r="W4307" s="418">
        <f>AI4307-I4307</f>
        <v/>
      </c>
      <c r="X4307" s="455" t="n"/>
      <c r="Y4307" s="417" t="n"/>
      <c r="Z4307" s="418" t="n"/>
      <c r="AA4307" s="418" t="n"/>
      <c r="AB4307" s="418" t="n"/>
      <c r="AC4307" s="418" t="n"/>
      <c r="AD4307" s="418" t="n"/>
      <c r="AE4307" s="455" t="n"/>
      <c r="AF4307" s="455" t="n"/>
      <c r="AG4307" s="455" t="n"/>
      <c r="AH4307" s="455" t="n"/>
      <c r="AI4307" s="455" t="n"/>
      <c r="AJ4307" s="455" t="n"/>
      <c r="AK4307" s="455" t="n"/>
      <c r="AL4307" s="455" t="n"/>
      <c r="AM4307" s="455" t="n"/>
      <c r="AN4307" s="455" t="n"/>
      <c r="AO4307" s="455" t="n"/>
      <c r="AP4307" s="455" t="n"/>
      <c r="AQ4307" s="455" t="n"/>
      <c r="AR4307" s="418" t="n"/>
      <c r="AS4307" s="418" t="n"/>
      <c r="AT4307" s="418" t="n"/>
    </row>
    <row r="4308">
      <c r="A4308" s="417" t="n">
        <v>4299</v>
      </c>
      <c r="B4308" s="418" t="inlineStr">
        <is>
          <t>កេសកាតុង</t>
        </is>
      </c>
      <c r="C4308" s="418" t="inlineStr">
        <is>
          <t>ស៊ីងហ្គាពួរ កាតុង (ខេមបូឌា)</t>
        </is>
      </c>
      <c r="D4308" s="418" t="inlineStr">
        <is>
          <t>L001-100121322</t>
        </is>
      </c>
      <c r="E4308" s="418" t="inlineStr">
        <is>
          <t>V0018189</t>
        </is>
      </c>
      <c r="F4308" s="419" t="n">
        <v>44554</v>
      </c>
      <c r="G4308" s="420" t="n">
        <v>349496</v>
      </c>
      <c r="H4308" s="418" t="n"/>
      <c r="I4308" s="455" t="n">
        <v>349496</v>
      </c>
      <c r="J4308" s="418">
        <f>IF(L4308&lt;&gt;"",L4308,K4308)</f>
        <v/>
      </c>
      <c r="K4308" s="418">
        <f>IF(AND(T4308=TRUE, U4308=TRUE, V4308=TRUE), IF(W4308&lt;-0.05, "អនុញ្ញាត (អ្នកផ្គត់ផ្គង់ប្រកាសខ្វះ)", "បានប្រកាស (អនុញ្ញាត)"), IF(AND(T4308=FALSE, U4308=FALSE, V4308=FALSE), "ព្យួរទុក (មិនមានទិន្នន័យ)", "ប្រកាសខុស (ព្យួរទុក)"))</f>
        <v/>
      </c>
      <c r="L4308" s="418" t="inlineStr"/>
      <c r="M4308" s="418" t="inlineStr"/>
      <c r="N4308" s="455" t="n"/>
      <c r="O4308" s="455">
        <f>IF(W4308&lt;0,AI4308,I4308)</f>
        <v/>
      </c>
      <c r="P4308" s="455">
        <f>I4308-O4308</f>
        <v/>
      </c>
      <c r="Q4308" s="418" t="n"/>
      <c r="R4308" s="418" t="inlineStr">
        <is>
          <t>V0018189</t>
        </is>
      </c>
      <c r="S4308" s="418" t="inlineStr"/>
      <c r="T4308" s="418">
        <f>R4308=S4308</f>
        <v/>
      </c>
      <c r="U4308" s="418">
        <f>AND(MONTH(F4308)=MONTH(Y4308), YEAR(F4308)=YEAR(Y4308))</f>
        <v/>
      </c>
      <c r="V4308" s="418">
        <f>AND(AC4308&lt;&gt;"", 'Company information'!D$4&lt;&gt;"", RIGHT(SUBSTITUTE(AC4308,"-",""),9)=RIGHT(SUBSTITUTE('Company information'!D$4,"-",""),9))</f>
        <v/>
      </c>
      <c r="W4308" s="418">
        <f>AI4308-I4308</f>
        <v/>
      </c>
      <c r="X4308" s="455" t="n"/>
      <c r="Y4308" s="417" t="n"/>
      <c r="Z4308" s="418" t="n"/>
      <c r="AA4308" s="418" t="n"/>
      <c r="AB4308" s="418" t="n"/>
      <c r="AC4308" s="418" t="n"/>
      <c r="AD4308" s="418" t="n"/>
      <c r="AE4308" s="455" t="n"/>
      <c r="AF4308" s="455" t="n"/>
      <c r="AG4308" s="455" t="n"/>
      <c r="AH4308" s="455" t="n"/>
      <c r="AI4308" s="455" t="n"/>
      <c r="AJ4308" s="455" t="n"/>
      <c r="AK4308" s="455" t="n"/>
      <c r="AL4308" s="455" t="n"/>
      <c r="AM4308" s="455" t="n"/>
      <c r="AN4308" s="455" t="n"/>
      <c r="AO4308" s="455" t="n"/>
      <c r="AP4308" s="455" t="n"/>
      <c r="AQ4308" s="455" t="n"/>
      <c r="AR4308" s="418" t="n"/>
      <c r="AS4308" s="418" t="n"/>
      <c r="AT4308" s="418" t="n"/>
    </row>
    <row r="4309">
      <c r="A4309" s="417" t="n">
        <v>4300</v>
      </c>
      <c r="B4309" s="418" t="inlineStr">
        <is>
          <t>កេសកាតុង</t>
        </is>
      </c>
      <c r="C4309" s="418" t="inlineStr">
        <is>
          <t>ស៊ីងហ្គាពួរ កាតុង (ខេមបូឌា)</t>
        </is>
      </c>
      <c r="D4309" s="418" t="inlineStr">
        <is>
          <t>L001-100121322</t>
        </is>
      </c>
      <c r="E4309" s="418" t="inlineStr">
        <is>
          <t>V0017949</t>
        </is>
      </c>
      <c r="F4309" s="419" t="n">
        <v>44208</v>
      </c>
      <c r="G4309" s="420" t="n">
        <v>1010988</v>
      </c>
      <c r="H4309" s="418" t="n"/>
      <c r="I4309" s="455" t="n">
        <v>1010988</v>
      </c>
      <c r="J4309" s="418">
        <f>IF(L4309&lt;&gt;"",L4309,K4309)</f>
        <v/>
      </c>
      <c r="K4309" s="418">
        <f>IF(AND(T4309=TRUE, U4309=TRUE, V4309=TRUE), IF(W4309&lt;-0.05, "អនុញ្ញាត (អ្នកផ្គត់ផ្គង់ប្រកាសខ្វះ)", "បានប្រកាស (អនុញ្ញាត)"), IF(AND(T4309=FALSE, U4309=FALSE, V4309=FALSE), "ព្យួរទុក (មិនមានទិន្នន័យ)", "ប្រកាសខុស (ព្យួរទុក)"))</f>
        <v/>
      </c>
      <c r="L4309" s="418" t="inlineStr"/>
      <c r="M4309" s="418" t="inlineStr"/>
      <c r="N4309" s="455" t="n"/>
      <c r="O4309" s="455">
        <f>IF(W4309&lt;0,AI4309,I4309)</f>
        <v/>
      </c>
      <c r="P4309" s="455">
        <f>I4309-O4309</f>
        <v/>
      </c>
      <c r="Q4309" s="418" t="n"/>
      <c r="R4309" s="418" t="inlineStr">
        <is>
          <t>V0017949</t>
        </is>
      </c>
      <c r="S4309" s="418" t="inlineStr"/>
      <c r="T4309" s="418">
        <f>R4309=S4309</f>
        <v/>
      </c>
      <c r="U4309" s="418">
        <f>AND(MONTH(F4309)=MONTH(Y4309), YEAR(F4309)=YEAR(Y4309))</f>
        <v/>
      </c>
      <c r="V4309" s="418">
        <f>AND(AC4309&lt;&gt;"", 'Company information'!D$4&lt;&gt;"", RIGHT(SUBSTITUTE(AC4309,"-",""),9)=RIGHT(SUBSTITUTE('Company information'!D$4,"-",""),9))</f>
        <v/>
      </c>
      <c r="W4309" s="418">
        <f>AI4309-I4309</f>
        <v/>
      </c>
      <c r="X4309" s="455" t="n"/>
      <c r="Y4309" s="417" t="n"/>
      <c r="Z4309" s="418" t="n"/>
      <c r="AA4309" s="418" t="n"/>
      <c r="AB4309" s="418" t="n"/>
      <c r="AC4309" s="418" t="n"/>
      <c r="AD4309" s="418" t="n"/>
      <c r="AE4309" s="455" t="n"/>
      <c r="AF4309" s="455" t="n"/>
      <c r="AG4309" s="455" t="n"/>
      <c r="AH4309" s="455" t="n"/>
      <c r="AI4309" s="455" t="n"/>
      <c r="AJ4309" s="455" t="n"/>
      <c r="AK4309" s="455" t="n"/>
      <c r="AL4309" s="455" t="n"/>
      <c r="AM4309" s="455" t="n"/>
      <c r="AN4309" s="455" t="n"/>
      <c r="AO4309" s="455" t="n"/>
      <c r="AP4309" s="455" t="n"/>
      <c r="AQ4309" s="455" t="n"/>
      <c r="AR4309" s="418" t="n"/>
      <c r="AS4309" s="418" t="n"/>
      <c r="AT4309" s="418" t="n"/>
    </row>
    <row r="4310">
      <c r="A4310" s="417" t="n">
        <v>4301</v>
      </c>
      <c r="B4310" s="418" t="inlineStr">
        <is>
          <t>Plastic</t>
        </is>
      </c>
      <c r="C4310" s="418" t="inlineStr">
        <is>
          <t>ឌើ សឹង ហ្វា ភែកឃីជីង អ៊ិនដាសស្រ្ទៀល ឯ.ក</t>
        </is>
      </c>
      <c r="D4310" s="418" t="inlineStr">
        <is>
          <t>L001-901638065</t>
        </is>
      </c>
      <c r="E4310" s="418" t="inlineStr">
        <is>
          <t>DSF202100605</t>
        </is>
      </c>
      <c r="F4310" s="419" t="n">
        <v>44557</v>
      </c>
      <c r="G4310" s="420" t="n">
        <v>1208255</v>
      </c>
      <c r="H4310" s="418" t="n"/>
      <c r="I4310" s="455" t="n">
        <v>1208255</v>
      </c>
      <c r="J4310" s="418">
        <f>IF(L4310&lt;&gt;"",L4310,K4310)</f>
        <v/>
      </c>
      <c r="K4310" s="418">
        <f>IF(AND(T4310=TRUE, U4310=TRUE, V4310=TRUE), IF(W4310&lt;-0.05, "អនុញ្ញាត (អ្នកផ្គត់ផ្គង់ប្រកាសខ្វះ)", "បានប្រកាស (អនុញ្ញាត)"), IF(AND(T4310=FALSE, U4310=FALSE, V4310=FALSE), "ព្យួរទុក (មិនមានទិន្នន័យ)", "ប្រកាសខុស (ព្យួរទុក)"))</f>
        <v/>
      </c>
      <c r="L4310" s="418" t="inlineStr"/>
      <c r="M4310" s="418" t="inlineStr"/>
      <c r="N4310" s="455" t="n"/>
      <c r="O4310" s="455">
        <f>IF(W4310&lt;0,AI4310,I4310)</f>
        <v/>
      </c>
      <c r="P4310" s="455">
        <f>I4310-O4310</f>
        <v/>
      </c>
      <c r="Q4310" s="418" t="n"/>
      <c r="R4310" s="418" t="inlineStr">
        <is>
          <t>DSF202100605</t>
        </is>
      </c>
      <c r="S4310" s="418" t="inlineStr"/>
      <c r="T4310" s="418">
        <f>R4310=S4310</f>
        <v/>
      </c>
      <c r="U4310" s="418">
        <f>AND(MONTH(F4310)=MONTH(Y4310), YEAR(F4310)=YEAR(Y4310))</f>
        <v/>
      </c>
      <c r="V4310" s="418">
        <f>AND(AC4310&lt;&gt;"", 'Company information'!D$4&lt;&gt;"", RIGHT(SUBSTITUTE(AC4310,"-",""),9)=RIGHT(SUBSTITUTE('Company information'!D$4,"-",""),9))</f>
        <v/>
      </c>
      <c r="W4310" s="418">
        <f>AI4310-I4310</f>
        <v/>
      </c>
      <c r="X4310" s="455" t="n"/>
      <c r="Y4310" s="417" t="n"/>
      <c r="Z4310" s="418" t="n"/>
      <c r="AA4310" s="418" t="n"/>
      <c r="AB4310" s="418" t="n"/>
      <c r="AC4310" s="418" t="n"/>
      <c r="AD4310" s="418" t="n"/>
      <c r="AE4310" s="455" t="n"/>
      <c r="AF4310" s="455" t="n"/>
      <c r="AG4310" s="455" t="n"/>
      <c r="AH4310" s="455" t="n"/>
      <c r="AI4310" s="455" t="n"/>
      <c r="AJ4310" s="455" t="n"/>
      <c r="AK4310" s="455" t="n"/>
      <c r="AL4310" s="455" t="n"/>
      <c r="AM4310" s="455" t="n"/>
      <c r="AN4310" s="455" t="n"/>
      <c r="AO4310" s="455" t="n"/>
      <c r="AP4310" s="455" t="n"/>
      <c r="AQ4310" s="455" t="n"/>
      <c r="AR4310" s="418" t="n"/>
      <c r="AS4310" s="418" t="n"/>
      <c r="AT4310" s="418" t="n"/>
    </row>
    <row r="4311">
      <c r="A4311" s="417" t="n">
        <v>4302</v>
      </c>
      <c r="B4311" s="418" t="inlineStr">
        <is>
          <t>Waste collection service for Dec 2021</t>
        </is>
      </c>
      <c r="C4311" s="418" t="inlineStr">
        <is>
          <t>ហ្គោមី រីសាយឃល110</t>
        </is>
      </c>
      <c r="D4311" s="418" t="inlineStr">
        <is>
          <t>K010-901503890</t>
        </is>
      </c>
      <c r="E4311" s="418" t="inlineStr">
        <is>
          <t>GR-TIN21/12-026</t>
        </is>
      </c>
      <c r="F4311" s="419" t="n">
        <v>44560</v>
      </c>
      <c r="G4311" s="420" t="n">
        <v>16288</v>
      </c>
      <c r="H4311" s="418" t="n"/>
      <c r="I4311" s="455" t="n">
        <v>16288</v>
      </c>
      <c r="J4311" s="418">
        <f>IF(L4311&lt;&gt;"",L4311,K4311)</f>
        <v/>
      </c>
      <c r="K4311" s="418">
        <f>IF(AND(T4311=TRUE, U4311=TRUE, V4311=TRUE), IF(W4311&lt;-0.05, "អនុញ្ញាត (អ្នកផ្គត់ផ្គង់ប្រកាសខ្វះ)", "បានប្រកាស (អនុញ្ញាត)"), IF(AND(T4311=FALSE, U4311=FALSE, V4311=FALSE), "ព្យួរទុក (មិនមានទិន្នន័យ)", "ប្រកាសខុស (ព្យួរទុក)"))</f>
        <v/>
      </c>
      <c r="L4311" s="418" t="inlineStr"/>
      <c r="M4311" s="418" t="inlineStr"/>
      <c r="N4311" s="455" t="n"/>
      <c r="O4311" s="455">
        <f>IF(W4311&lt;0,AI4311,I4311)</f>
        <v/>
      </c>
      <c r="P4311" s="455">
        <f>I4311-O4311</f>
        <v/>
      </c>
      <c r="Q4311" s="418" t="n"/>
      <c r="R4311" s="418" t="inlineStr">
        <is>
          <t>GR-TIN21/12-026</t>
        </is>
      </c>
      <c r="S4311" s="418" t="inlineStr"/>
      <c r="T4311" s="418">
        <f>R4311=S4311</f>
        <v/>
      </c>
      <c r="U4311" s="418">
        <f>AND(MONTH(F4311)=MONTH(Y4311), YEAR(F4311)=YEAR(Y4311))</f>
        <v/>
      </c>
      <c r="V4311" s="418">
        <f>AND(AC4311&lt;&gt;"", 'Company information'!D$4&lt;&gt;"", RIGHT(SUBSTITUTE(AC4311,"-",""),9)=RIGHT(SUBSTITUTE('Company information'!D$4,"-",""),9))</f>
        <v/>
      </c>
      <c r="W4311" s="418">
        <f>AI4311-I4311</f>
        <v/>
      </c>
      <c r="X4311" s="455" t="n"/>
      <c r="Y4311" s="417" t="n"/>
      <c r="Z4311" s="418" t="n"/>
      <c r="AA4311" s="418" t="n"/>
      <c r="AB4311" s="418" t="n"/>
      <c r="AC4311" s="418" t="n"/>
      <c r="AD4311" s="418" t="n"/>
      <c r="AE4311" s="455" t="n"/>
      <c r="AF4311" s="455" t="n"/>
      <c r="AG4311" s="455" t="n"/>
      <c r="AH4311" s="455" t="n"/>
      <c r="AI4311" s="455" t="n"/>
      <c r="AJ4311" s="455" t="n"/>
      <c r="AK4311" s="455" t="n"/>
      <c r="AL4311" s="455" t="n"/>
      <c r="AM4311" s="455" t="n"/>
      <c r="AN4311" s="455" t="n"/>
      <c r="AO4311" s="455" t="n"/>
      <c r="AP4311" s="455" t="n"/>
      <c r="AQ4311" s="455" t="n"/>
      <c r="AR4311" s="418" t="n"/>
      <c r="AS4311" s="418" t="n"/>
      <c r="AT4311" s="418" t="n"/>
    </row>
    <row r="4312">
      <c r="A4312" s="417" t="n">
        <v>4303</v>
      </c>
      <c r="B4312" s="418" t="inlineStr">
        <is>
          <t>Express fee</t>
        </is>
      </c>
      <c r="C4312" s="418" t="inlineStr">
        <is>
          <t>ឌី អេច អិល អិចប្រេស (ខេមបូឌា)</t>
        </is>
      </c>
      <c r="D4312" s="418" t="inlineStr">
        <is>
          <t>L001-100045197</t>
        </is>
      </c>
      <c r="E4312" s="418" t="inlineStr">
        <is>
          <t>PNHR000404253</t>
        </is>
      </c>
      <c r="F4312" s="419" t="n">
        <v>44451</v>
      </c>
      <c r="G4312" s="420" t="n">
        <v>9056</v>
      </c>
      <c r="H4312" s="418" t="n"/>
      <c r="I4312" s="455" t="n">
        <v>9056</v>
      </c>
      <c r="J4312" s="418">
        <f>IF(L4312&lt;&gt;"",L4312,K4312)</f>
        <v/>
      </c>
      <c r="K4312" s="418">
        <f>IF(AND(T4312=TRUE, U4312=TRUE, V4312=TRUE), IF(W4312&lt;-0.05, "អនុញ្ញាត (អ្នកផ្គត់ផ្គង់ប្រកាសខ្វះ)", "បានប្រកាស (អនុញ្ញាត)"), IF(AND(T4312=FALSE, U4312=FALSE, V4312=FALSE), "ព្យួរទុក (មិនមានទិន្នន័យ)", "ប្រកាសខុស (ព្យួរទុក)"))</f>
        <v/>
      </c>
      <c r="L4312" s="418" t="inlineStr"/>
      <c r="M4312" s="418" t="inlineStr"/>
      <c r="N4312" s="455" t="n"/>
      <c r="O4312" s="455">
        <f>IF(W4312&lt;0,AI4312,I4312)</f>
        <v/>
      </c>
      <c r="P4312" s="455">
        <f>I4312-O4312</f>
        <v/>
      </c>
      <c r="Q4312" s="418" t="n"/>
      <c r="R4312" s="418" t="inlineStr">
        <is>
          <t>PNHR000404253</t>
        </is>
      </c>
      <c r="S4312" s="418" t="inlineStr"/>
      <c r="T4312" s="418">
        <f>R4312=S4312</f>
        <v/>
      </c>
      <c r="U4312" s="418">
        <f>AND(MONTH(F4312)=MONTH(Y4312), YEAR(F4312)=YEAR(Y4312))</f>
        <v/>
      </c>
      <c r="V4312" s="418">
        <f>AND(AC4312&lt;&gt;"", 'Company information'!D$4&lt;&gt;"", RIGHT(SUBSTITUTE(AC4312,"-",""),9)=RIGHT(SUBSTITUTE('Company information'!D$4,"-",""),9))</f>
        <v/>
      </c>
      <c r="W4312" s="418">
        <f>AI4312-I4312</f>
        <v/>
      </c>
      <c r="X4312" s="455" t="n"/>
      <c r="Y4312" s="417" t="n"/>
      <c r="Z4312" s="418" t="n"/>
      <c r="AA4312" s="418" t="n"/>
      <c r="AB4312" s="418" t="n"/>
      <c r="AC4312" s="418" t="n"/>
      <c r="AD4312" s="418" t="n"/>
      <c r="AE4312" s="455" t="n"/>
      <c r="AF4312" s="455" t="n"/>
      <c r="AG4312" s="455" t="n"/>
      <c r="AH4312" s="455" t="n"/>
      <c r="AI4312" s="455" t="n"/>
      <c r="AJ4312" s="455" t="n"/>
      <c r="AK4312" s="455" t="n"/>
      <c r="AL4312" s="455" t="n"/>
      <c r="AM4312" s="455" t="n"/>
      <c r="AN4312" s="455" t="n"/>
      <c r="AO4312" s="455" t="n"/>
      <c r="AP4312" s="455" t="n"/>
      <c r="AQ4312" s="455" t="n"/>
      <c r="AR4312" s="418" t="n"/>
      <c r="AS4312" s="418" t="n"/>
      <c r="AT4312" s="418" t="n"/>
    </row>
    <row r="4313">
      <c r="A4313" s="417" t="n">
        <v>4304</v>
      </c>
      <c r="B4313" s="418" t="inlineStr">
        <is>
          <t>Express fee</t>
        </is>
      </c>
      <c r="C4313" s="418" t="inlineStr">
        <is>
          <t>ឌី អេច អិល អិចប្រេស (ខេមបូឌា)</t>
        </is>
      </c>
      <c r="D4313" s="418" t="inlineStr">
        <is>
          <t>L001-100045197</t>
        </is>
      </c>
      <c r="E4313" s="418" t="inlineStr">
        <is>
          <t>PNHIR00124826</t>
        </is>
      </c>
      <c r="F4313" s="419" t="n">
        <v>44267</v>
      </c>
      <c r="G4313" s="420" t="n">
        <v>5082</v>
      </c>
      <c r="H4313" s="418" t="n"/>
      <c r="I4313" s="455" t="n">
        <v>5082</v>
      </c>
      <c r="J4313" s="418">
        <f>IF(L4313&lt;&gt;"",L4313,K4313)</f>
        <v/>
      </c>
      <c r="K4313" s="418">
        <f>IF(AND(T4313=TRUE, U4313=TRUE, V4313=TRUE), IF(W4313&lt;-0.05, "អនុញ្ញាត (អ្នកផ្គត់ផ្គង់ប្រកាសខ្វះ)", "បានប្រកាស (អនុញ្ញាត)"), IF(AND(T4313=FALSE, U4313=FALSE, V4313=FALSE), "ព្យួរទុក (មិនមានទិន្នន័យ)", "ប្រកាសខុស (ព្យួរទុក)"))</f>
        <v/>
      </c>
      <c r="L4313" s="418" t="inlineStr"/>
      <c r="M4313" s="418" t="inlineStr"/>
      <c r="N4313" s="455" t="n"/>
      <c r="O4313" s="455">
        <f>IF(W4313&lt;0,AI4313,I4313)</f>
        <v/>
      </c>
      <c r="P4313" s="455">
        <f>I4313-O4313</f>
        <v/>
      </c>
      <c r="Q4313" s="418" t="n"/>
      <c r="R4313" s="418" t="inlineStr">
        <is>
          <t>PNHIR00124826</t>
        </is>
      </c>
      <c r="S4313" s="418" t="inlineStr"/>
      <c r="T4313" s="418">
        <f>R4313=S4313</f>
        <v/>
      </c>
      <c r="U4313" s="418">
        <f>AND(MONTH(F4313)=MONTH(Y4313), YEAR(F4313)=YEAR(Y4313))</f>
        <v/>
      </c>
      <c r="V4313" s="418">
        <f>AND(AC4313&lt;&gt;"", 'Company information'!D$4&lt;&gt;"", RIGHT(SUBSTITUTE(AC4313,"-",""),9)=RIGHT(SUBSTITUTE('Company information'!D$4,"-",""),9))</f>
        <v/>
      </c>
      <c r="W4313" s="418">
        <f>AI4313-I4313</f>
        <v/>
      </c>
      <c r="X4313" s="455" t="n"/>
      <c r="Y4313" s="417" t="n"/>
      <c r="Z4313" s="418" t="n"/>
      <c r="AA4313" s="418" t="n"/>
      <c r="AB4313" s="418" t="n"/>
      <c r="AC4313" s="418" t="n"/>
      <c r="AD4313" s="418" t="n"/>
      <c r="AE4313" s="455" t="n"/>
      <c r="AF4313" s="455" t="n"/>
      <c r="AG4313" s="455" t="n"/>
      <c r="AH4313" s="455" t="n"/>
      <c r="AI4313" s="455" t="n"/>
      <c r="AJ4313" s="455" t="n"/>
      <c r="AK4313" s="455" t="n"/>
      <c r="AL4313" s="455" t="n"/>
      <c r="AM4313" s="455" t="n"/>
      <c r="AN4313" s="455" t="n"/>
      <c r="AO4313" s="455" t="n"/>
      <c r="AP4313" s="455" t="n"/>
      <c r="AQ4313" s="455" t="n"/>
      <c r="AR4313" s="418" t="n"/>
      <c r="AS4313" s="418" t="n"/>
      <c r="AT4313" s="418" t="n"/>
    </row>
    <row r="4314">
      <c r="A4314" s="417" t="n">
        <v>4305</v>
      </c>
      <c r="B4314" s="418" t="inlineStr">
        <is>
          <t>Express fee</t>
        </is>
      </c>
      <c r="C4314" s="418" t="inlineStr">
        <is>
          <t>ឌី អេច អិល អិចប្រេស (ខេមបូឌា)</t>
        </is>
      </c>
      <c r="D4314" s="418" t="inlineStr">
        <is>
          <t>L001-100045197</t>
        </is>
      </c>
      <c r="E4314" s="418" t="inlineStr">
        <is>
          <t>PNHR000403298</t>
        </is>
      </c>
      <c r="F4314" s="419" t="n">
        <v>44208</v>
      </c>
      <c r="G4314" s="420" t="n">
        <v>54728</v>
      </c>
      <c r="H4314" s="418" t="n"/>
      <c r="I4314" s="455" t="n">
        <v>54728</v>
      </c>
      <c r="J4314" s="418">
        <f>IF(L4314&lt;&gt;"",L4314,K4314)</f>
        <v/>
      </c>
      <c r="K4314" s="418">
        <f>IF(AND(T4314=TRUE, U4314=TRUE, V4314=TRUE), IF(W4314&lt;-0.05, "អនុញ្ញាត (អ្នកផ្គត់ផ្គង់ប្រកាសខ្វះ)", "បានប្រកាស (អនុញ្ញាត)"), IF(AND(T4314=FALSE, U4314=FALSE, V4314=FALSE), "ព្យួរទុក (មិនមានទិន្នន័យ)", "ប្រកាសខុស (ព្យួរទុក)"))</f>
        <v/>
      </c>
      <c r="L4314" s="418" t="inlineStr"/>
      <c r="M4314" s="418" t="inlineStr"/>
      <c r="N4314" s="455" t="n"/>
      <c r="O4314" s="455">
        <f>IF(W4314&lt;0,AI4314,I4314)</f>
        <v/>
      </c>
      <c r="P4314" s="455">
        <f>I4314-O4314</f>
        <v/>
      </c>
      <c r="Q4314" s="418" t="n"/>
      <c r="R4314" s="418" t="inlineStr">
        <is>
          <t>PNHR000403298</t>
        </is>
      </c>
      <c r="S4314" s="418" t="inlineStr"/>
      <c r="T4314" s="418">
        <f>R4314=S4314</f>
        <v/>
      </c>
      <c r="U4314" s="418">
        <f>AND(MONTH(F4314)=MONTH(Y4314), YEAR(F4314)=YEAR(Y4314))</f>
        <v/>
      </c>
      <c r="V4314" s="418">
        <f>AND(AC4314&lt;&gt;"", 'Company information'!D$4&lt;&gt;"", RIGHT(SUBSTITUTE(AC4314,"-",""),9)=RIGHT(SUBSTITUTE('Company information'!D$4,"-",""),9))</f>
        <v/>
      </c>
      <c r="W4314" s="418">
        <f>AI4314-I4314</f>
        <v/>
      </c>
      <c r="X4314" s="455" t="n"/>
      <c r="Y4314" s="417" t="n"/>
      <c r="Z4314" s="418" t="n"/>
      <c r="AA4314" s="418" t="n"/>
      <c r="AB4314" s="418" t="n"/>
      <c r="AC4314" s="418" t="n"/>
      <c r="AD4314" s="418" t="n"/>
      <c r="AE4314" s="455" t="n"/>
      <c r="AF4314" s="455" t="n"/>
      <c r="AG4314" s="455" t="n"/>
      <c r="AH4314" s="455" t="n"/>
      <c r="AI4314" s="455" t="n"/>
      <c r="AJ4314" s="455" t="n"/>
      <c r="AK4314" s="455" t="n"/>
      <c r="AL4314" s="455" t="n"/>
      <c r="AM4314" s="455" t="n"/>
      <c r="AN4314" s="455" t="n"/>
      <c r="AO4314" s="455" t="n"/>
      <c r="AP4314" s="455" t="n"/>
      <c r="AQ4314" s="455" t="n"/>
      <c r="AR4314" s="418" t="n"/>
      <c r="AS4314" s="418" t="n"/>
      <c r="AT4314" s="418" t="n"/>
    </row>
    <row r="4315">
      <c r="A4315" s="417" t="n">
        <v>4306</v>
      </c>
      <c r="B4315" s="418" t="inlineStr">
        <is>
          <t>Express fee</t>
        </is>
      </c>
      <c r="C4315" s="418" t="inlineStr">
        <is>
          <t>ឌី អេច អិល អិចប្រេស (ខេមបូឌា)</t>
        </is>
      </c>
      <c r="D4315" s="418" t="inlineStr">
        <is>
          <t>L001-100045197</t>
        </is>
      </c>
      <c r="E4315" s="418" t="inlineStr">
        <is>
          <t>PNHR000402604</t>
        </is>
      </c>
      <c r="F4315" s="419" t="n">
        <v>44208</v>
      </c>
      <c r="G4315" s="420" t="n">
        <v>31262</v>
      </c>
      <c r="H4315" s="418" t="n"/>
      <c r="I4315" s="455" t="n">
        <v>31262</v>
      </c>
      <c r="J4315" s="418">
        <f>IF(L4315&lt;&gt;"",L4315,K4315)</f>
        <v/>
      </c>
      <c r="K4315" s="418">
        <f>IF(AND(T4315=TRUE, U4315=TRUE, V4315=TRUE), IF(W4315&lt;-0.05, "អនុញ្ញាត (អ្នកផ្គត់ផ្គង់ប្រកាសខ្វះ)", "បានប្រកាស (អនុញ្ញាត)"), IF(AND(T4315=FALSE, U4315=FALSE, V4315=FALSE), "ព្យួរទុក (មិនមានទិន្នន័យ)", "ប្រកាសខុស (ព្យួរទុក)"))</f>
        <v/>
      </c>
      <c r="L4315" s="418" t="inlineStr"/>
      <c r="M4315" s="418" t="inlineStr"/>
      <c r="N4315" s="455" t="n"/>
      <c r="O4315" s="455">
        <f>IF(W4315&lt;0,AI4315,I4315)</f>
        <v/>
      </c>
      <c r="P4315" s="455">
        <f>I4315-O4315</f>
        <v/>
      </c>
      <c r="Q4315" s="418" t="n"/>
      <c r="R4315" s="418" t="inlineStr">
        <is>
          <t>PNHR000402604</t>
        </is>
      </c>
      <c r="S4315" s="418" t="inlineStr"/>
      <c r="T4315" s="418">
        <f>R4315=S4315</f>
        <v/>
      </c>
      <c r="U4315" s="418">
        <f>AND(MONTH(F4315)=MONTH(Y4315), YEAR(F4315)=YEAR(Y4315))</f>
        <v/>
      </c>
      <c r="V4315" s="418">
        <f>AND(AC4315&lt;&gt;"", 'Company information'!D$4&lt;&gt;"", RIGHT(SUBSTITUTE(AC4315,"-",""),9)=RIGHT(SUBSTITUTE('Company information'!D$4,"-",""),9))</f>
        <v/>
      </c>
      <c r="W4315" s="418">
        <f>AI4315-I4315</f>
        <v/>
      </c>
      <c r="X4315" s="455" t="n"/>
      <c r="Y4315" s="417" t="n"/>
      <c r="Z4315" s="418" t="n"/>
      <c r="AA4315" s="418" t="n"/>
      <c r="AB4315" s="418" t="n"/>
      <c r="AC4315" s="418" t="n"/>
      <c r="AD4315" s="418" t="n"/>
      <c r="AE4315" s="455" t="n"/>
      <c r="AF4315" s="455" t="n"/>
      <c r="AG4315" s="455" t="n"/>
      <c r="AH4315" s="455" t="n"/>
      <c r="AI4315" s="455" t="n"/>
      <c r="AJ4315" s="455" t="n"/>
      <c r="AK4315" s="455" t="n"/>
      <c r="AL4315" s="455" t="n"/>
      <c r="AM4315" s="455" t="n"/>
      <c r="AN4315" s="455" t="n"/>
      <c r="AO4315" s="455" t="n"/>
      <c r="AP4315" s="455" t="n"/>
      <c r="AQ4315" s="455" t="n"/>
      <c r="AR4315" s="418" t="n"/>
      <c r="AS4315" s="418" t="n"/>
      <c r="AT4315" s="418" t="n"/>
    </row>
    <row r="4316">
      <c r="A4316" s="417" t="n">
        <v>4307</v>
      </c>
      <c r="B4316" s="418" t="inlineStr">
        <is>
          <t>General pest control service on Dec 2021</t>
        </is>
      </c>
      <c r="C4316" s="418" t="inlineStr">
        <is>
          <t>ភីស៊ីអាយ សឺវីស</t>
        </is>
      </c>
      <c r="D4316" s="418" t="inlineStr">
        <is>
          <t>K010-901639639</t>
        </is>
      </c>
      <c r="E4316" s="418" t="inlineStr">
        <is>
          <t>2021-0199</t>
        </is>
      </c>
      <c r="F4316" s="419" t="n">
        <v>44550</v>
      </c>
      <c r="G4316" s="420" t="n">
        <v>80960</v>
      </c>
      <c r="H4316" s="418" t="n"/>
      <c r="I4316" s="455" t="n">
        <v>80960</v>
      </c>
      <c r="J4316" s="418">
        <f>IF(L4316&lt;&gt;"",L4316,K4316)</f>
        <v/>
      </c>
      <c r="K4316" s="418">
        <f>IF(AND(T4316=TRUE, U4316=TRUE, V4316=TRUE), IF(W4316&lt;-0.05, "អនុញ្ញាត (អ្នកផ្គត់ផ្គង់ប្រកាសខ្វះ)", "បានប្រកាស (អនុញ្ញាត)"), IF(AND(T4316=FALSE, U4316=FALSE, V4316=FALSE), "ព្យួរទុក (មិនមានទិន្នន័យ)", "ប្រកាសខុស (ព្យួរទុក)"))</f>
        <v/>
      </c>
      <c r="L4316" s="418" t="inlineStr"/>
      <c r="M4316" s="418" t="inlineStr"/>
      <c r="N4316" s="455" t="n"/>
      <c r="O4316" s="455">
        <f>IF(W4316&lt;0,AI4316,I4316)</f>
        <v/>
      </c>
      <c r="P4316" s="455">
        <f>I4316-O4316</f>
        <v/>
      </c>
      <c r="Q4316" s="418" t="n"/>
      <c r="R4316" s="418" t="inlineStr">
        <is>
          <t>2021-0199</t>
        </is>
      </c>
      <c r="S4316" s="418" t="inlineStr"/>
      <c r="T4316" s="418">
        <f>R4316=S4316</f>
        <v/>
      </c>
      <c r="U4316" s="418">
        <f>AND(MONTH(F4316)=MONTH(Y4316), YEAR(F4316)=YEAR(Y4316))</f>
        <v/>
      </c>
      <c r="V4316" s="418">
        <f>AND(AC4316&lt;&gt;"", 'Company information'!D$4&lt;&gt;"", RIGHT(SUBSTITUTE(AC4316,"-",""),9)=RIGHT(SUBSTITUTE('Company information'!D$4,"-",""),9))</f>
        <v/>
      </c>
      <c r="W4316" s="418">
        <f>AI4316-I4316</f>
        <v/>
      </c>
      <c r="X4316" s="455" t="n"/>
      <c r="Y4316" s="417" t="n"/>
      <c r="Z4316" s="418" t="n"/>
      <c r="AA4316" s="418" t="n"/>
      <c r="AB4316" s="418" t="n"/>
      <c r="AC4316" s="418" t="n"/>
      <c r="AD4316" s="418" t="n"/>
      <c r="AE4316" s="455" t="n"/>
      <c r="AF4316" s="455" t="n"/>
      <c r="AG4316" s="455" t="n"/>
      <c r="AH4316" s="455" t="n"/>
      <c r="AI4316" s="455" t="n"/>
      <c r="AJ4316" s="455" t="n"/>
      <c r="AK4316" s="455" t="n"/>
      <c r="AL4316" s="455" t="n"/>
      <c r="AM4316" s="455" t="n"/>
      <c r="AN4316" s="455" t="n"/>
      <c r="AO4316" s="455" t="n"/>
      <c r="AP4316" s="455" t="n"/>
      <c r="AQ4316" s="455" t="n"/>
      <c r="AR4316" s="418" t="n"/>
      <c r="AS4316" s="418" t="n"/>
      <c r="AT4316" s="418" t="n"/>
    </row>
    <row r="4317">
      <c r="A4317" s="417" t="n">
        <v>4308</v>
      </c>
      <c r="B4317" s="418" t="inlineStr">
        <is>
          <t>Rental Copy Machine</t>
        </is>
      </c>
      <c r="C4317" s="418" t="inlineStr">
        <is>
          <t>អិនធីអិល តិចណូឡូជី</t>
        </is>
      </c>
      <c r="D4317" s="418" t="inlineStr">
        <is>
          <t>K005-901900283</t>
        </is>
      </c>
      <c r="E4317" s="418" t="inlineStr">
        <is>
          <t>21-003364</t>
        </is>
      </c>
      <c r="F4317" s="419" t="n">
        <v>44548</v>
      </c>
      <c r="G4317" s="420" t="n">
        <v>28022</v>
      </c>
      <c r="H4317" s="418" t="n"/>
      <c r="I4317" s="455" t="n">
        <v>28022</v>
      </c>
      <c r="J4317" s="418">
        <f>IF(L4317&lt;&gt;"",L4317,K4317)</f>
        <v/>
      </c>
      <c r="K4317" s="418">
        <f>IF(AND(T4317=TRUE, U4317=TRUE, V4317=TRUE), IF(W4317&lt;-0.05, "អនុញ្ញាត (អ្នកផ្គត់ផ្គង់ប្រកាសខ្វះ)", "បានប្រកាស (អនុញ្ញាត)"), IF(AND(T4317=FALSE, U4317=FALSE, V4317=FALSE), "ព្យួរទុក (មិនមានទិន្នន័យ)", "ប្រកាសខុស (ព្យួរទុក)"))</f>
        <v/>
      </c>
      <c r="L4317" s="418" t="inlineStr"/>
      <c r="M4317" s="418" t="inlineStr"/>
      <c r="N4317" s="455" t="n"/>
      <c r="O4317" s="455">
        <f>IF(W4317&lt;0,AI4317,I4317)</f>
        <v/>
      </c>
      <c r="P4317" s="455">
        <f>I4317-O4317</f>
        <v/>
      </c>
      <c r="Q4317" s="418" t="n"/>
      <c r="R4317" s="418" t="inlineStr">
        <is>
          <t>21-003364</t>
        </is>
      </c>
      <c r="S4317" s="418" t="inlineStr"/>
      <c r="T4317" s="418">
        <f>R4317=S4317</f>
        <v/>
      </c>
      <c r="U4317" s="418">
        <f>AND(MONTH(F4317)=MONTH(Y4317), YEAR(F4317)=YEAR(Y4317))</f>
        <v/>
      </c>
      <c r="V4317" s="418">
        <f>AND(AC4317&lt;&gt;"", 'Company information'!D$4&lt;&gt;"", RIGHT(SUBSTITUTE(AC4317,"-",""),9)=RIGHT(SUBSTITUTE('Company information'!D$4,"-",""),9))</f>
        <v/>
      </c>
      <c r="W4317" s="418">
        <f>AI4317-I4317</f>
        <v/>
      </c>
      <c r="X4317" s="455" t="n"/>
      <c r="Y4317" s="417" t="n"/>
      <c r="Z4317" s="418" t="n"/>
      <c r="AA4317" s="418" t="n"/>
      <c r="AB4317" s="418" t="n"/>
      <c r="AC4317" s="418" t="n"/>
      <c r="AD4317" s="418" t="n"/>
      <c r="AE4317" s="455" t="n"/>
      <c r="AF4317" s="455" t="n"/>
      <c r="AG4317" s="455" t="n"/>
      <c r="AH4317" s="455" t="n"/>
      <c r="AI4317" s="455" t="n"/>
      <c r="AJ4317" s="455" t="n"/>
      <c r="AK4317" s="455" t="n"/>
      <c r="AL4317" s="455" t="n"/>
      <c r="AM4317" s="455" t="n"/>
      <c r="AN4317" s="455" t="n"/>
      <c r="AO4317" s="455" t="n"/>
      <c r="AP4317" s="455" t="n"/>
      <c r="AQ4317" s="455" t="n"/>
      <c r="AR4317" s="418" t="n"/>
      <c r="AS4317" s="418" t="n"/>
      <c r="AT4317" s="418" t="n"/>
    </row>
    <row r="4318">
      <c r="A4318" s="417" t="n">
        <v>4309</v>
      </c>
      <c r="B4318" s="418" t="inlineStr">
        <is>
          <t>Building rental charge and management fee for Dec 2021</t>
        </is>
      </c>
      <c r="C4318" s="418" t="inlineStr">
        <is>
          <t>មេហ្គា លេបឹល &amp; ស្ទីកឃើរ (ខេមបូឌា)</t>
        </is>
      </c>
      <c r="D4318" s="418" t="inlineStr">
        <is>
          <t>L001-100185983</t>
        </is>
      </c>
      <c r="E4318" s="418" t="inlineStr">
        <is>
          <t>INV20211201</t>
        </is>
      </c>
      <c r="F4318" s="419" t="n">
        <v>44208</v>
      </c>
      <c r="G4318" s="420" t="n">
        <v>4542860</v>
      </c>
      <c r="H4318" s="418" t="n"/>
      <c r="I4318" s="455" t="n">
        <v>4542860</v>
      </c>
      <c r="J4318" s="418">
        <f>IF(L4318&lt;&gt;"",L4318,K4318)</f>
        <v/>
      </c>
      <c r="K4318" s="418">
        <f>IF(AND(T4318=TRUE, U4318=TRUE, V4318=TRUE), IF(W4318&lt;-0.05, "អនុញ្ញាត (អ្នកផ្គត់ផ្គង់ប្រកាសខ្វះ)", "បានប្រកាស (អនុញ្ញាត)"), IF(AND(T4318=FALSE, U4318=FALSE, V4318=FALSE), "ព្យួរទុក (មិនមានទិន្នន័យ)", "ប្រកាសខុស (ព្យួរទុក)"))</f>
        <v/>
      </c>
      <c r="L4318" s="418" t="inlineStr"/>
      <c r="M4318" s="418" t="inlineStr"/>
      <c r="N4318" s="455" t="n"/>
      <c r="O4318" s="455">
        <f>IF(W4318&lt;0,AI4318,I4318)</f>
        <v/>
      </c>
      <c r="P4318" s="455">
        <f>I4318-O4318</f>
        <v/>
      </c>
      <c r="Q4318" s="418" t="n"/>
      <c r="R4318" s="418" t="inlineStr">
        <is>
          <t>INV20211201</t>
        </is>
      </c>
      <c r="S4318" s="418" t="inlineStr"/>
      <c r="T4318" s="418">
        <f>R4318=S4318</f>
        <v/>
      </c>
      <c r="U4318" s="418">
        <f>AND(MONTH(F4318)=MONTH(Y4318), YEAR(F4318)=YEAR(Y4318))</f>
        <v/>
      </c>
      <c r="V4318" s="418">
        <f>AND(AC4318&lt;&gt;"", 'Company information'!D$4&lt;&gt;"", RIGHT(SUBSTITUTE(AC4318,"-",""),9)=RIGHT(SUBSTITUTE('Company information'!D$4,"-",""),9))</f>
        <v/>
      </c>
      <c r="W4318" s="418">
        <f>AI4318-I4318</f>
        <v/>
      </c>
      <c r="X4318" s="455" t="n"/>
      <c r="Y4318" s="417" t="n"/>
      <c r="Z4318" s="418" t="n"/>
      <c r="AA4318" s="418" t="n"/>
      <c r="AB4318" s="418" t="n"/>
      <c r="AC4318" s="418" t="n"/>
      <c r="AD4318" s="418" t="n"/>
      <c r="AE4318" s="455" t="n"/>
      <c r="AF4318" s="455" t="n"/>
      <c r="AG4318" s="455" t="n"/>
      <c r="AH4318" s="455" t="n"/>
      <c r="AI4318" s="455" t="n"/>
      <c r="AJ4318" s="455" t="n"/>
      <c r="AK4318" s="455" t="n"/>
      <c r="AL4318" s="455" t="n"/>
      <c r="AM4318" s="455" t="n"/>
      <c r="AN4318" s="455" t="n"/>
      <c r="AO4318" s="455" t="n"/>
      <c r="AP4318" s="455" t="n"/>
      <c r="AQ4318" s="455" t="n"/>
      <c r="AR4318" s="418" t="n"/>
      <c r="AS4318" s="418" t="n"/>
      <c r="AT4318" s="418" t="n"/>
    </row>
    <row r="4319">
      <c r="A4319" s="417" t="n">
        <v>4310</v>
      </c>
      <c r="B4319" s="418" t="inlineStr">
        <is>
          <t>Security guard fee</t>
        </is>
      </c>
      <c r="C4319" s="418" t="inlineStr">
        <is>
          <t>សហ័ស សិឃ្យូរិធី ឯ.ក</t>
        </is>
      </c>
      <c r="D4319" s="418" t="inlineStr">
        <is>
          <t>K010-107032600</t>
        </is>
      </c>
      <c r="E4319" s="418" t="inlineStr">
        <is>
          <t>SHTI210584</t>
        </is>
      </c>
      <c r="F4319" s="419" t="n">
        <v>44552</v>
      </c>
      <c r="G4319" s="420" t="n">
        <v>228144</v>
      </c>
      <c r="H4319" s="418" t="n"/>
      <c r="I4319" s="455" t="n">
        <v>228144</v>
      </c>
      <c r="J4319" s="418">
        <f>IF(L4319&lt;&gt;"",L4319,K4319)</f>
        <v/>
      </c>
      <c r="K4319" s="418">
        <f>IF(AND(T4319=TRUE, U4319=TRUE, V4319=TRUE), IF(W4319&lt;-0.05, "អនុញ្ញាត (អ្នកផ្គត់ផ្គង់ប្រកាសខ្វះ)", "បានប្រកាស (អនុញ្ញាត)"), IF(AND(T4319=FALSE, U4319=FALSE, V4319=FALSE), "ព្យួរទុក (មិនមានទិន្នន័យ)", "ប្រកាសខុស (ព្យួរទុក)"))</f>
        <v/>
      </c>
      <c r="L4319" s="418" t="inlineStr"/>
      <c r="M4319" s="418" t="inlineStr"/>
      <c r="N4319" s="455" t="n"/>
      <c r="O4319" s="455">
        <f>IF(W4319&lt;0,AI4319,I4319)</f>
        <v/>
      </c>
      <c r="P4319" s="455">
        <f>I4319-O4319</f>
        <v/>
      </c>
      <c r="Q4319" s="418" t="n"/>
      <c r="R4319" s="418" t="inlineStr">
        <is>
          <t>SHTI210584</t>
        </is>
      </c>
      <c r="S4319" s="418" t="inlineStr"/>
      <c r="T4319" s="418">
        <f>R4319=S4319</f>
        <v/>
      </c>
      <c r="U4319" s="418">
        <f>AND(MONTH(F4319)=MONTH(Y4319), YEAR(F4319)=YEAR(Y4319))</f>
        <v/>
      </c>
      <c r="V4319" s="418">
        <f>AND(AC4319&lt;&gt;"", 'Company information'!D$4&lt;&gt;"", RIGHT(SUBSTITUTE(AC4319,"-",""),9)=RIGHT(SUBSTITUTE('Company information'!D$4,"-",""),9))</f>
        <v/>
      </c>
      <c r="W4319" s="418">
        <f>AI4319-I4319</f>
        <v/>
      </c>
      <c r="X4319" s="455" t="n"/>
      <c r="Y4319" s="417" t="n"/>
      <c r="Z4319" s="418" t="n"/>
      <c r="AA4319" s="418" t="n"/>
      <c r="AB4319" s="418" t="n"/>
      <c r="AC4319" s="418" t="n"/>
      <c r="AD4319" s="418" t="n"/>
      <c r="AE4319" s="455" t="n"/>
      <c r="AF4319" s="455" t="n"/>
      <c r="AG4319" s="455" t="n"/>
      <c r="AH4319" s="455" t="n"/>
      <c r="AI4319" s="455" t="n"/>
      <c r="AJ4319" s="455" t="n"/>
      <c r="AK4319" s="455" t="n"/>
      <c r="AL4319" s="455" t="n"/>
      <c r="AM4319" s="455" t="n"/>
      <c r="AN4319" s="455" t="n"/>
      <c r="AO4319" s="455" t="n"/>
      <c r="AP4319" s="455" t="n"/>
      <c r="AQ4319" s="455" t="n"/>
      <c r="AR4319" s="418" t="n"/>
      <c r="AS4319" s="418" t="n"/>
      <c r="AT4319" s="418" t="n"/>
    </row>
    <row r="4320">
      <c r="A4320" s="417" t="n">
        <v>4311</v>
      </c>
      <c r="B4320" s="418" t="inlineStr">
        <is>
          <t>Monthly Security service for Dec 2021</t>
        </is>
      </c>
      <c r="C4320" s="418" t="inlineStr">
        <is>
          <t>ភី.អិល (ខេមបូឌា) ស៊ីឃ្យួរឹធី</t>
        </is>
      </c>
      <c r="D4320" s="418" t="inlineStr">
        <is>
          <t>K010-901502809</t>
        </is>
      </c>
      <c r="E4320" s="418" t="inlineStr">
        <is>
          <t>PL000879</t>
        </is>
      </c>
      <c r="F4320" s="419" t="n">
        <v>44561</v>
      </c>
      <c r="G4320" s="420" t="n">
        <v>203700</v>
      </c>
      <c r="H4320" s="418" t="n"/>
      <c r="I4320" s="455" t="n">
        <v>203700</v>
      </c>
      <c r="J4320" s="418">
        <f>IF(L4320&lt;&gt;"",L4320,K4320)</f>
        <v/>
      </c>
      <c r="K4320" s="418">
        <f>IF(AND(T4320=TRUE, U4320=TRUE, V4320=TRUE), IF(W4320&lt;-0.05, "អនុញ្ញាត (អ្នកផ្គត់ផ្គង់ប្រកាសខ្វះ)", "បានប្រកាស (អនុញ្ញាត)"), IF(AND(T4320=FALSE, U4320=FALSE, V4320=FALSE), "ព្យួរទុក (មិនមានទិន្នន័យ)", "ប្រកាសខុស (ព្យួរទុក)"))</f>
        <v/>
      </c>
      <c r="L4320" s="418" t="inlineStr"/>
      <c r="M4320" s="418" t="inlineStr"/>
      <c r="N4320" s="455" t="n"/>
      <c r="O4320" s="455">
        <f>IF(W4320&lt;0,AI4320,I4320)</f>
        <v/>
      </c>
      <c r="P4320" s="455">
        <f>I4320-O4320</f>
        <v/>
      </c>
      <c r="Q4320" s="418" t="n"/>
      <c r="R4320" s="418" t="inlineStr">
        <is>
          <t>PL000879</t>
        </is>
      </c>
      <c r="S4320" s="418" t="inlineStr"/>
      <c r="T4320" s="418">
        <f>R4320=S4320</f>
        <v/>
      </c>
      <c r="U4320" s="418">
        <f>AND(MONTH(F4320)=MONTH(Y4320), YEAR(F4320)=YEAR(Y4320))</f>
        <v/>
      </c>
      <c r="V4320" s="418">
        <f>AND(AC4320&lt;&gt;"", 'Company information'!D$4&lt;&gt;"", RIGHT(SUBSTITUTE(AC4320,"-",""),9)=RIGHT(SUBSTITUTE('Company information'!D$4,"-",""),9))</f>
        <v/>
      </c>
      <c r="W4320" s="418">
        <f>AI4320-I4320</f>
        <v/>
      </c>
      <c r="X4320" s="455" t="n"/>
      <c r="Y4320" s="417" t="n"/>
      <c r="Z4320" s="418" t="n"/>
      <c r="AA4320" s="418" t="n"/>
      <c r="AB4320" s="418" t="n"/>
      <c r="AC4320" s="418" t="n"/>
      <c r="AD4320" s="418" t="n"/>
      <c r="AE4320" s="455" t="n"/>
      <c r="AF4320" s="455" t="n"/>
      <c r="AG4320" s="455" t="n"/>
      <c r="AH4320" s="455" t="n"/>
      <c r="AI4320" s="455" t="n"/>
      <c r="AJ4320" s="455" t="n"/>
      <c r="AK4320" s="455" t="n"/>
      <c r="AL4320" s="455" t="n"/>
      <c r="AM4320" s="455" t="n"/>
      <c r="AN4320" s="455" t="n"/>
      <c r="AO4320" s="455" t="n"/>
      <c r="AP4320" s="455" t="n"/>
      <c r="AQ4320" s="455" t="n"/>
      <c r="AR4320" s="418" t="n"/>
      <c r="AS4320" s="418" t="n"/>
      <c r="AT4320" s="418" t="n"/>
    </row>
    <row r="4321">
      <c r="A4321" s="417" t="n">
        <v>4312</v>
      </c>
      <c r="B4321" s="418" t="inlineStr">
        <is>
          <t>Infrastructure maintenance fee for Dec 2021</t>
        </is>
      </c>
      <c r="C4321" s="418" t="inlineStr">
        <is>
          <t>ភ្នំពេញ អេសអ៊ីហ្សិត ភីអិលស៊ី</t>
        </is>
      </c>
      <c r="D4321" s="418" t="inlineStr">
        <is>
          <t>L001-100046592</t>
        </is>
      </c>
      <c r="E4321" s="418" t="inlineStr">
        <is>
          <t>2021-05924</t>
        </is>
      </c>
      <c r="F4321" s="419" t="n">
        <v>44546</v>
      </c>
      <c r="G4321" s="420" t="n">
        <v>164949</v>
      </c>
      <c r="H4321" s="418" t="n"/>
      <c r="I4321" s="455" t="n">
        <v>164949</v>
      </c>
      <c r="J4321" s="418">
        <f>IF(L4321&lt;&gt;"",L4321,K4321)</f>
        <v/>
      </c>
      <c r="K4321" s="418">
        <f>IF(AND(T4321=TRUE, U4321=TRUE, V4321=TRUE), IF(W4321&lt;-0.05, "អនុញ្ញាត (អ្នកផ្គត់ផ្គង់ប្រកាសខ្វះ)", "បានប្រកាស (អនុញ្ញាត)"), IF(AND(T4321=FALSE, U4321=FALSE, V4321=FALSE), "ព្យួរទុក (មិនមានទិន្នន័យ)", "ប្រកាសខុស (ព្យួរទុក)"))</f>
        <v/>
      </c>
      <c r="L4321" s="418" t="inlineStr"/>
      <c r="M4321" s="418" t="inlineStr"/>
      <c r="N4321" s="455" t="n"/>
      <c r="O4321" s="455">
        <f>IF(W4321&lt;0,AI4321,I4321)</f>
        <v/>
      </c>
      <c r="P4321" s="455">
        <f>I4321-O4321</f>
        <v/>
      </c>
      <c r="Q4321" s="418" t="n"/>
      <c r="R4321" s="418" t="inlineStr">
        <is>
          <t>2021-05924</t>
        </is>
      </c>
      <c r="S4321" s="418" t="inlineStr"/>
      <c r="T4321" s="418">
        <f>R4321=S4321</f>
        <v/>
      </c>
      <c r="U4321" s="418">
        <f>AND(MONTH(F4321)=MONTH(Y4321), YEAR(F4321)=YEAR(Y4321))</f>
        <v/>
      </c>
      <c r="V4321" s="418">
        <f>AND(AC4321&lt;&gt;"", 'Company information'!D$4&lt;&gt;"", RIGHT(SUBSTITUTE(AC4321,"-",""),9)=RIGHT(SUBSTITUTE('Company information'!D$4,"-",""),9))</f>
        <v/>
      </c>
      <c r="W4321" s="418">
        <f>AI4321-I4321</f>
        <v/>
      </c>
      <c r="X4321" s="455" t="n"/>
      <c r="Y4321" s="417" t="n"/>
      <c r="Z4321" s="418" t="n"/>
      <c r="AA4321" s="418" t="n"/>
      <c r="AB4321" s="418" t="n"/>
      <c r="AC4321" s="418" t="n"/>
      <c r="AD4321" s="418" t="n"/>
      <c r="AE4321" s="455" t="n"/>
      <c r="AF4321" s="455" t="n"/>
      <c r="AG4321" s="455" t="n"/>
      <c r="AH4321" s="455" t="n"/>
      <c r="AI4321" s="455" t="n"/>
      <c r="AJ4321" s="455" t="n"/>
      <c r="AK4321" s="455" t="n"/>
      <c r="AL4321" s="455" t="n"/>
      <c r="AM4321" s="455" t="n"/>
      <c r="AN4321" s="455" t="n"/>
      <c r="AO4321" s="455" t="n"/>
      <c r="AP4321" s="455" t="n"/>
      <c r="AQ4321" s="455" t="n"/>
      <c r="AR4321" s="418" t="n"/>
      <c r="AS4321" s="418" t="n"/>
      <c r="AT4321" s="418" t="n"/>
    </row>
    <row r="4322">
      <c r="A4322" s="417" t="n">
        <v>4313</v>
      </c>
      <c r="B4322" s="418" t="inlineStr">
        <is>
          <t>Infrastructure maintenance fee for Dec 2021</t>
        </is>
      </c>
      <c r="C4322" s="418" t="inlineStr">
        <is>
          <t>ភ្នំពេញ អេសអ៊ីហ្សិត ភីអិលស៊ី</t>
        </is>
      </c>
      <c r="D4322" s="418" t="inlineStr">
        <is>
          <t>L001-100046592</t>
        </is>
      </c>
      <c r="E4322" s="418" t="inlineStr">
        <is>
          <t>2021-05915</t>
        </is>
      </c>
      <c r="F4322" s="419" t="n">
        <v>44546</v>
      </c>
      <c r="G4322" s="420" t="n">
        <v>200833</v>
      </c>
      <c r="H4322" s="418" t="n"/>
      <c r="I4322" s="455" t="n">
        <v>200833</v>
      </c>
      <c r="J4322" s="418">
        <f>IF(L4322&lt;&gt;"",L4322,K4322)</f>
        <v/>
      </c>
      <c r="K4322" s="418">
        <f>IF(AND(T4322=TRUE, U4322=TRUE, V4322=TRUE), IF(W4322&lt;-0.05, "អនុញ្ញាត (អ្នកផ្គត់ផ្គង់ប្រកាសខ្វះ)", "បានប្រកាស (អនុញ្ញាត)"), IF(AND(T4322=FALSE, U4322=FALSE, V4322=FALSE), "ព្យួរទុក (មិនមានទិន្នន័យ)", "ប្រកាសខុស (ព្យួរទុក)"))</f>
        <v/>
      </c>
      <c r="L4322" s="418" t="inlineStr"/>
      <c r="M4322" s="418" t="inlineStr"/>
      <c r="N4322" s="455" t="n"/>
      <c r="O4322" s="455">
        <f>IF(W4322&lt;0,AI4322,I4322)</f>
        <v/>
      </c>
      <c r="P4322" s="455">
        <f>I4322-O4322</f>
        <v/>
      </c>
      <c r="Q4322" s="418" t="n"/>
      <c r="R4322" s="418" t="inlineStr">
        <is>
          <t>2021-05915</t>
        </is>
      </c>
      <c r="S4322" s="418" t="inlineStr"/>
      <c r="T4322" s="418">
        <f>R4322=S4322</f>
        <v/>
      </c>
      <c r="U4322" s="418">
        <f>AND(MONTH(F4322)=MONTH(Y4322), YEAR(F4322)=YEAR(Y4322))</f>
        <v/>
      </c>
      <c r="V4322" s="418">
        <f>AND(AC4322&lt;&gt;"", 'Company information'!D$4&lt;&gt;"", RIGHT(SUBSTITUTE(AC4322,"-",""),9)=RIGHT(SUBSTITUTE('Company information'!D$4,"-",""),9))</f>
        <v/>
      </c>
      <c r="W4322" s="418">
        <f>AI4322-I4322</f>
        <v/>
      </c>
      <c r="X4322" s="455" t="n"/>
      <c r="Y4322" s="417" t="n"/>
      <c r="Z4322" s="418" t="n"/>
      <c r="AA4322" s="418" t="n"/>
      <c r="AB4322" s="418" t="n"/>
      <c r="AC4322" s="418" t="n"/>
      <c r="AD4322" s="418" t="n"/>
      <c r="AE4322" s="455" t="n"/>
      <c r="AF4322" s="455" t="n"/>
      <c r="AG4322" s="455" t="n"/>
      <c r="AH4322" s="455" t="n"/>
      <c r="AI4322" s="455" t="n"/>
      <c r="AJ4322" s="455" t="n"/>
      <c r="AK4322" s="455" t="n"/>
      <c r="AL4322" s="455" t="n"/>
      <c r="AM4322" s="455" t="n"/>
      <c r="AN4322" s="455" t="n"/>
      <c r="AO4322" s="455" t="n"/>
      <c r="AP4322" s="455" t="n"/>
      <c r="AQ4322" s="455" t="n"/>
      <c r="AR4322" s="418" t="n"/>
      <c r="AS4322" s="418" t="n"/>
      <c r="AT4322" s="418" t="n"/>
    </row>
    <row r="4323">
      <c r="A4323" s="417" t="n">
        <v>4314</v>
      </c>
      <c r="B4323" s="418" t="inlineStr">
        <is>
          <t>Sampling and Travel fee</t>
        </is>
      </c>
      <c r="C4323" s="418" t="inlineStr">
        <is>
          <t>អេសជីអេស (ខេមបូឌា) លីមីធីត</t>
        </is>
      </c>
      <c r="D4323" s="418" t="inlineStr">
        <is>
          <t>L001-107030519</t>
        </is>
      </c>
      <c r="E4323" s="418" t="inlineStr">
        <is>
          <t>10015795</t>
        </is>
      </c>
      <c r="F4323" s="419" t="n">
        <v>44451</v>
      </c>
      <c r="G4323" s="420" t="n">
        <v>106279</v>
      </c>
      <c r="H4323" s="418" t="n"/>
      <c r="I4323" s="455" t="n">
        <v>106279</v>
      </c>
      <c r="J4323" s="418">
        <f>IF(L4323&lt;&gt;"",L4323,K4323)</f>
        <v/>
      </c>
      <c r="K4323" s="418">
        <f>IF(AND(T4323=TRUE, U4323=TRUE, V4323=TRUE), IF(W4323&lt;-0.05, "អនុញ្ញាត (អ្នកផ្គត់ផ្គង់ប្រកាសខ្វះ)", "បានប្រកាស (អនុញ្ញាត)"), IF(AND(T4323=FALSE, U4323=FALSE, V4323=FALSE), "ព្យួរទុក (មិនមានទិន្នន័យ)", "ប្រកាសខុស (ព្យួរទុក)"))</f>
        <v/>
      </c>
      <c r="L4323" s="418" t="inlineStr"/>
      <c r="M4323" s="418" t="inlineStr"/>
      <c r="N4323" s="455" t="n"/>
      <c r="O4323" s="455">
        <f>IF(W4323&lt;0,AI4323,I4323)</f>
        <v/>
      </c>
      <c r="P4323" s="455">
        <f>I4323-O4323</f>
        <v/>
      </c>
      <c r="Q4323" s="418" t="n"/>
      <c r="R4323" s="418" t="inlineStr">
        <is>
          <t>10015795</t>
        </is>
      </c>
      <c r="S4323" s="418" t="inlineStr"/>
      <c r="T4323" s="418">
        <f>R4323=S4323</f>
        <v/>
      </c>
      <c r="U4323" s="418">
        <f>AND(MONTH(F4323)=MONTH(Y4323), YEAR(F4323)=YEAR(Y4323))</f>
        <v/>
      </c>
      <c r="V4323" s="418">
        <f>AND(AC4323&lt;&gt;"", 'Company information'!D$4&lt;&gt;"", RIGHT(SUBSTITUTE(AC4323,"-",""),9)=RIGHT(SUBSTITUTE('Company information'!D$4,"-",""),9))</f>
        <v/>
      </c>
      <c r="W4323" s="418">
        <f>AI4323-I4323</f>
        <v/>
      </c>
      <c r="X4323" s="455" t="n"/>
      <c r="Y4323" s="417" t="n"/>
      <c r="Z4323" s="418" t="n"/>
      <c r="AA4323" s="418" t="n"/>
      <c r="AB4323" s="418" t="n"/>
      <c r="AC4323" s="418" t="n"/>
      <c r="AD4323" s="418" t="n"/>
      <c r="AE4323" s="455" t="n"/>
      <c r="AF4323" s="455" t="n"/>
      <c r="AG4323" s="455" t="n"/>
      <c r="AH4323" s="455" t="n"/>
      <c r="AI4323" s="455" t="n"/>
      <c r="AJ4323" s="455" t="n"/>
      <c r="AK4323" s="455" t="n"/>
      <c r="AL4323" s="455" t="n"/>
      <c r="AM4323" s="455" t="n"/>
      <c r="AN4323" s="455" t="n"/>
      <c r="AO4323" s="455" t="n"/>
      <c r="AP4323" s="455" t="n"/>
      <c r="AQ4323" s="455" t="n"/>
      <c r="AR4323" s="418" t="n"/>
      <c r="AS4323" s="418" t="n"/>
      <c r="AT4323" s="418" t="n"/>
    </row>
    <row r="4324">
      <c r="A4324" s="417" t="n">
        <v>4315</v>
      </c>
      <c r="B4324" s="418" t="inlineStr">
        <is>
          <t>LIFT-OFF Charges and Gate Fee Charge</t>
        </is>
      </c>
      <c r="C4324" s="418" t="inlineStr">
        <is>
          <t>កំពង់ផែស្វយ័តភ្នំពេញ "ក.ស.ភ"</t>
        </is>
      </c>
      <c r="D4324" s="418" t="inlineStr">
        <is>
          <t>L001-100044999</t>
        </is>
      </c>
      <c r="E4324" s="418" t="inlineStr">
        <is>
          <t>INV20221286855</t>
        </is>
      </c>
      <c r="F4324" s="419" t="n">
        <v>44754</v>
      </c>
      <c r="G4324" s="420" t="n">
        <v>29678</v>
      </c>
      <c r="H4324" s="418" t="n"/>
      <c r="I4324" s="455" t="n">
        <v>29678</v>
      </c>
      <c r="J4324" s="418">
        <f>IF(L4324&lt;&gt;"",L4324,K4324)</f>
        <v/>
      </c>
      <c r="K4324" s="418">
        <f>IF(AND(T4324=TRUE, U4324=TRUE, V4324=TRUE), IF(W4324&lt;-0.05, "អនុញ្ញាត (អ្នកផ្គត់ផ្គង់ប្រកាសខ្វះ)", "បានប្រកាស (អនុញ្ញាត)"), IF(AND(T4324=FALSE, U4324=FALSE, V4324=FALSE), "ព្យួរទុក (មិនមានទិន្នន័យ)", "ប្រកាសខុស (ព្យួរទុក)"))</f>
        <v/>
      </c>
      <c r="L4324" s="418" t="inlineStr"/>
      <c r="M4324" s="418" t="inlineStr"/>
      <c r="N4324" s="455" t="n"/>
      <c r="O4324" s="455">
        <f>IF(W4324&lt;0,AI4324,I4324)</f>
        <v/>
      </c>
      <c r="P4324" s="455">
        <f>I4324-O4324</f>
        <v/>
      </c>
      <c r="Q4324" s="418" t="n"/>
      <c r="R4324" s="418" t="inlineStr">
        <is>
          <t>INV20221286855</t>
        </is>
      </c>
      <c r="S4324" s="418" t="inlineStr"/>
      <c r="T4324" s="418">
        <f>R4324=S4324</f>
        <v/>
      </c>
      <c r="U4324" s="418">
        <f>AND(MONTH(F4324)=MONTH(Y4324), YEAR(F4324)=YEAR(Y4324))</f>
        <v/>
      </c>
      <c r="V4324" s="418">
        <f>AND(AC4324&lt;&gt;"", 'Company information'!D$4&lt;&gt;"", RIGHT(SUBSTITUTE(AC4324,"-",""),9)=RIGHT(SUBSTITUTE('Company information'!D$4,"-",""),9))</f>
        <v/>
      </c>
      <c r="W4324" s="418">
        <f>AI4324-I4324</f>
        <v/>
      </c>
      <c r="X4324" s="455" t="n"/>
      <c r="Y4324" s="417" t="n"/>
      <c r="Z4324" s="418" t="n"/>
      <c r="AA4324" s="418" t="n"/>
      <c r="AB4324" s="418" t="n"/>
      <c r="AC4324" s="418" t="n"/>
      <c r="AD4324" s="418" t="n"/>
      <c r="AE4324" s="455" t="n"/>
      <c r="AF4324" s="455" t="n"/>
      <c r="AG4324" s="455" t="n"/>
      <c r="AH4324" s="455" t="n"/>
      <c r="AI4324" s="455" t="n"/>
      <c r="AJ4324" s="455" t="n"/>
      <c r="AK4324" s="455" t="n"/>
      <c r="AL4324" s="455" t="n"/>
      <c r="AM4324" s="455" t="n"/>
      <c r="AN4324" s="455" t="n"/>
      <c r="AO4324" s="455" t="n"/>
      <c r="AP4324" s="455" t="n"/>
      <c r="AQ4324" s="455" t="n"/>
      <c r="AR4324" s="418" t="n"/>
      <c r="AS4324" s="418" t="n"/>
      <c r="AT4324" s="418" t="n"/>
    </row>
    <row r="4325">
      <c r="A4325" s="417" t="n">
        <v>4316</v>
      </c>
      <c r="B4325" s="418" t="inlineStr">
        <is>
          <t>Lift-On &amp; Lift-Off</t>
        </is>
      </c>
      <c r="C4325" s="418" t="inlineStr">
        <is>
          <t>កំពង់ផែស្វយ័តក្រុងព្រះសីហនុ</t>
        </is>
      </c>
      <c r="D4325" s="418" t="inlineStr">
        <is>
          <t>L001-100044638</t>
        </is>
      </c>
      <c r="E4325" s="418" t="inlineStr">
        <is>
          <t>214602</t>
        </is>
      </c>
      <c r="F4325" s="419" t="n">
        <v>44754</v>
      </c>
      <c r="G4325" s="420" t="n">
        <v>6989</v>
      </c>
      <c r="H4325" s="418" t="n"/>
      <c r="I4325" s="455" t="n">
        <v>6989</v>
      </c>
      <c r="J4325" s="418">
        <f>IF(L4325&lt;&gt;"",L4325,K4325)</f>
        <v/>
      </c>
      <c r="K4325" s="418">
        <f>IF(AND(T4325=TRUE, U4325=TRUE, V4325=TRUE), IF(W4325&lt;-0.05, "អនុញ្ញាត (អ្នកផ្គត់ផ្គង់ប្រកាសខ្វះ)", "បានប្រកាស (អនុញ្ញាត)"), IF(AND(T4325=FALSE, U4325=FALSE, V4325=FALSE), "ព្យួរទុក (មិនមានទិន្នន័យ)", "ប្រកាសខុស (ព្យួរទុក)"))</f>
        <v/>
      </c>
      <c r="L4325" s="418" t="inlineStr"/>
      <c r="M4325" s="418" t="inlineStr"/>
      <c r="N4325" s="455" t="n"/>
      <c r="O4325" s="455">
        <f>IF(W4325&lt;0,AI4325,I4325)</f>
        <v/>
      </c>
      <c r="P4325" s="455">
        <f>I4325-O4325</f>
        <v/>
      </c>
      <c r="Q4325" s="418" t="n"/>
      <c r="R4325" s="418" t="inlineStr">
        <is>
          <t>214602</t>
        </is>
      </c>
      <c r="S4325" s="418" t="inlineStr"/>
      <c r="T4325" s="418">
        <f>R4325=S4325</f>
        <v/>
      </c>
      <c r="U4325" s="418">
        <f>AND(MONTH(F4325)=MONTH(Y4325), YEAR(F4325)=YEAR(Y4325))</f>
        <v/>
      </c>
      <c r="V4325" s="418">
        <f>AND(AC4325&lt;&gt;"", 'Company information'!D$4&lt;&gt;"", RIGHT(SUBSTITUTE(AC4325,"-",""),9)=RIGHT(SUBSTITUTE('Company information'!D$4,"-",""),9))</f>
        <v/>
      </c>
      <c r="W4325" s="418">
        <f>AI4325-I4325</f>
        <v/>
      </c>
      <c r="X4325" s="455" t="n"/>
      <c r="Y4325" s="417" t="n"/>
      <c r="Z4325" s="418" t="n"/>
      <c r="AA4325" s="418" t="n"/>
      <c r="AB4325" s="418" t="n"/>
      <c r="AC4325" s="418" t="n"/>
      <c r="AD4325" s="418" t="n"/>
      <c r="AE4325" s="455" t="n"/>
      <c r="AF4325" s="455" t="n"/>
      <c r="AG4325" s="455" t="n"/>
      <c r="AH4325" s="455" t="n"/>
      <c r="AI4325" s="455" t="n"/>
      <c r="AJ4325" s="455" t="n"/>
      <c r="AK4325" s="455" t="n"/>
      <c r="AL4325" s="455" t="n"/>
      <c r="AM4325" s="455" t="n"/>
      <c r="AN4325" s="455" t="n"/>
      <c r="AO4325" s="455" t="n"/>
      <c r="AP4325" s="455" t="n"/>
      <c r="AQ4325" s="455" t="n"/>
      <c r="AR4325" s="418" t="n"/>
      <c r="AS4325" s="418" t="n"/>
      <c r="AT4325" s="418" t="n"/>
    </row>
    <row r="4326">
      <c r="A4326" s="417" t="n">
        <v>4317</v>
      </c>
      <c r="B4326" s="418" t="inlineStr">
        <is>
          <t>LIFT-OFF Charges and Gate Fee Charge</t>
        </is>
      </c>
      <c r="C4326" s="418" t="inlineStr">
        <is>
          <t>កំពង់ផែស្វយ័តភ្នំពេញ "ក.ស.ភ"</t>
        </is>
      </c>
      <c r="D4326" s="418" t="inlineStr">
        <is>
          <t>L001-100044999</t>
        </is>
      </c>
      <c r="E4326" s="418" t="inlineStr">
        <is>
          <t>INV20221289760</t>
        </is>
      </c>
      <c r="F4326" s="419" t="n">
        <v>44915</v>
      </c>
      <c r="G4326" s="420" t="n">
        <v>29628</v>
      </c>
      <c r="H4326" s="418" t="n"/>
      <c r="I4326" s="455" t="n">
        <v>29628</v>
      </c>
      <c r="J4326" s="418">
        <f>IF(L4326&lt;&gt;"",L4326,K4326)</f>
        <v/>
      </c>
      <c r="K4326" s="418">
        <f>IF(AND(T4326=TRUE, U4326=TRUE, V4326=TRUE), IF(W4326&lt;-0.05, "អនុញ្ញាត (អ្នកផ្គត់ផ្គង់ប្រកាសខ្វះ)", "បានប្រកាស (អនុញ្ញាត)"), IF(AND(T4326=FALSE, U4326=FALSE, V4326=FALSE), "ព្យួរទុក (មិនមានទិន្នន័យ)", "ប្រកាសខុស (ព្យួរទុក)"))</f>
        <v/>
      </c>
      <c r="L4326" s="418" t="inlineStr"/>
      <c r="M4326" s="418" t="inlineStr"/>
      <c r="N4326" s="455" t="n"/>
      <c r="O4326" s="455">
        <f>IF(W4326&lt;0,AI4326,I4326)</f>
        <v/>
      </c>
      <c r="P4326" s="455">
        <f>I4326-O4326</f>
        <v/>
      </c>
      <c r="Q4326" s="418" t="n"/>
      <c r="R4326" s="418" t="inlineStr">
        <is>
          <t>INV20221289760</t>
        </is>
      </c>
      <c r="S4326" s="418" t="inlineStr"/>
      <c r="T4326" s="418">
        <f>R4326=S4326</f>
        <v/>
      </c>
      <c r="U4326" s="418">
        <f>AND(MONTH(F4326)=MONTH(Y4326), YEAR(F4326)=YEAR(Y4326))</f>
        <v/>
      </c>
      <c r="V4326" s="418">
        <f>AND(AC4326&lt;&gt;"", 'Company information'!D$4&lt;&gt;"", RIGHT(SUBSTITUTE(AC4326,"-",""),9)=RIGHT(SUBSTITUTE('Company information'!D$4,"-",""),9))</f>
        <v/>
      </c>
      <c r="W4326" s="418">
        <f>AI4326-I4326</f>
        <v/>
      </c>
      <c r="X4326" s="455" t="n"/>
      <c r="Y4326" s="417" t="n"/>
      <c r="Z4326" s="418" t="n"/>
      <c r="AA4326" s="418" t="n"/>
      <c r="AB4326" s="418" t="n"/>
      <c r="AC4326" s="418" t="n"/>
      <c r="AD4326" s="418" t="n"/>
      <c r="AE4326" s="455" t="n"/>
      <c r="AF4326" s="455" t="n"/>
      <c r="AG4326" s="455" t="n"/>
      <c r="AH4326" s="455" t="n"/>
      <c r="AI4326" s="455" t="n"/>
      <c r="AJ4326" s="455" t="n"/>
      <c r="AK4326" s="455" t="n"/>
      <c r="AL4326" s="455" t="n"/>
      <c r="AM4326" s="455" t="n"/>
      <c r="AN4326" s="455" t="n"/>
      <c r="AO4326" s="455" t="n"/>
      <c r="AP4326" s="455" t="n"/>
      <c r="AQ4326" s="455" t="n"/>
      <c r="AR4326" s="418" t="n"/>
      <c r="AS4326" s="418" t="n"/>
      <c r="AT4326" s="418" t="n"/>
    </row>
    <row r="4327">
      <c r="A4327" s="417" t="n">
        <v>4318</v>
      </c>
      <c r="B4327" s="418" t="inlineStr">
        <is>
          <t>LIFT-OFF Charges and Gate Fee Charge</t>
        </is>
      </c>
      <c r="C4327" s="418" t="inlineStr">
        <is>
          <t>កំពង់ផែស្វយ័តភ្នំពេញ "ក.ស.ភ"</t>
        </is>
      </c>
      <c r="D4327" s="418" t="inlineStr">
        <is>
          <t>L001-100044999</t>
        </is>
      </c>
      <c r="E4327" s="418" t="inlineStr">
        <is>
          <t>INV20221290051</t>
        </is>
      </c>
      <c r="F4327" s="419" t="n">
        <v>44917</v>
      </c>
      <c r="G4327" s="420" t="n">
        <v>59256</v>
      </c>
      <c r="H4327" s="418" t="n"/>
      <c r="I4327" s="455" t="n">
        <v>59256</v>
      </c>
      <c r="J4327" s="418">
        <f>IF(L4327&lt;&gt;"",L4327,K4327)</f>
        <v/>
      </c>
      <c r="K4327" s="418">
        <f>IF(AND(T4327=TRUE, U4327=TRUE, V4327=TRUE), IF(W4327&lt;-0.05, "អនុញ្ញាត (អ្នកផ្គត់ផ្គង់ប្រកាសខ្វះ)", "បានប្រកាស (អនុញ្ញាត)"), IF(AND(T4327=FALSE, U4327=FALSE, V4327=FALSE), "ព្យួរទុក (មិនមានទិន្នន័យ)", "ប្រកាសខុស (ព្យួរទុក)"))</f>
        <v/>
      </c>
      <c r="L4327" s="418" t="inlineStr"/>
      <c r="M4327" s="418" t="inlineStr"/>
      <c r="N4327" s="455" t="n"/>
      <c r="O4327" s="455">
        <f>IF(W4327&lt;0,AI4327,I4327)</f>
        <v/>
      </c>
      <c r="P4327" s="455">
        <f>I4327-O4327</f>
        <v/>
      </c>
      <c r="Q4327" s="418" t="n"/>
      <c r="R4327" s="418" t="inlineStr">
        <is>
          <t>INV20221290051</t>
        </is>
      </c>
      <c r="S4327" s="418" t="inlineStr"/>
      <c r="T4327" s="418">
        <f>R4327=S4327</f>
        <v/>
      </c>
      <c r="U4327" s="418">
        <f>AND(MONTH(F4327)=MONTH(Y4327), YEAR(F4327)=YEAR(Y4327))</f>
        <v/>
      </c>
      <c r="V4327" s="418">
        <f>AND(AC4327&lt;&gt;"", 'Company information'!D$4&lt;&gt;"", RIGHT(SUBSTITUTE(AC4327,"-",""),9)=RIGHT(SUBSTITUTE('Company information'!D$4,"-",""),9))</f>
        <v/>
      </c>
      <c r="W4327" s="418">
        <f>AI4327-I4327</f>
        <v/>
      </c>
      <c r="X4327" s="455" t="n"/>
      <c r="Y4327" s="417" t="n"/>
      <c r="Z4327" s="418" t="n"/>
      <c r="AA4327" s="418" t="n"/>
      <c r="AB4327" s="418" t="n"/>
      <c r="AC4327" s="418" t="n"/>
      <c r="AD4327" s="418" t="n"/>
      <c r="AE4327" s="455" t="n"/>
      <c r="AF4327" s="455" t="n"/>
      <c r="AG4327" s="455" t="n"/>
      <c r="AH4327" s="455" t="n"/>
      <c r="AI4327" s="455" t="n"/>
      <c r="AJ4327" s="455" t="n"/>
      <c r="AK4327" s="455" t="n"/>
      <c r="AL4327" s="455" t="n"/>
      <c r="AM4327" s="455" t="n"/>
      <c r="AN4327" s="455" t="n"/>
      <c r="AO4327" s="455" t="n"/>
      <c r="AP4327" s="455" t="n"/>
      <c r="AQ4327" s="455" t="n"/>
      <c r="AR4327" s="418" t="n"/>
      <c r="AS4327" s="418" t="n"/>
      <c r="AT4327" s="418" t="n"/>
    </row>
    <row r="4328">
      <c r="A4328" s="417" t="n">
        <v>4319</v>
      </c>
      <c r="B4328" s="418" t="inlineStr">
        <is>
          <t>LIFT-OFF Charges and Gate Fee Charge</t>
        </is>
      </c>
      <c r="C4328" s="418" t="inlineStr">
        <is>
          <t>កំពង់ផែស្វយ័តភ្នំពេញ "ក.ស.ភ"</t>
        </is>
      </c>
      <c r="D4328" s="418" t="inlineStr">
        <is>
          <t>L001-100044999</t>
        </is>
      </c>
      <c r="E4328" s="418" t="inlineStr">
        <is>
          <t>INV20221288021</t>
        </is>
      </c>
      <c r="F4328" s="419" t="n">
        <v>44907</v>
      </c>
      <c r="G4328" s="420" t="n">
        <v>29671</v>
      </c>
      <c r="H4328" s="418" t="n"/>
      <c r="I4328" s="455" t="n">
        <v>29671</v>
      </c>
      <c r="J4328" s="418">
        <f>IF(L4328&lt;&gt;"",L4328,K4328)</f>
        <v/>
      </c>
      <c r="K4328" s="418">
        <f>IF(AND(T4328=TRUE, U4328=TRUE, V4328=TRUE), IF(W4328&lt;-0.05, "អនុញ្ញាត (អ្នកផ្គត់ផ្គង់ប្រកាសខ្វះ)", "បានប្រកាស (អនុញ្ញាត)"), IF(AND(T4328=FALSE, U4328=FALSE, V4328=FALSE), "ព្យួរទុក (មិនមានទិន្នន័យ)", "ប្រកាសខុស (ព្យួរទុក)"))</f>
        <v/>
      </c>
      <c r="L4328" s="418" t="inlineStr"/>
      <c r="M4328" s="418" t="inlineStr"/>
      <c r="N4328" s="455" t="n"/>
      <c r="O4328" s="455">
        <f>IF(W4328&lt;0,AI4328,I4328)</f>
        <v/>
      </c>
      <c r="P4328" s="455">
        <f>I4328-O4328</f>
        <v/>
      </c>
      <c r="Q4328" s="418" t="n"/>
      <c r="R4328" s="418" t="inlineStr">
        <is>
          <t>INV20221288021</t>
        </is>
      </c>
      <c r="S4328" s="418" t="inlineStr"/>
      <c r="T4328" s="418">
        <f>R4328=S4328</f>
        <v/>
      </c>
      <c r="U4328" s="418">
        <f>AND(MONTH(F4328)=MONTH(Y4328), YEAR(F4328)=YEAR(Y4328))</f>
        <v/>
      </c>
      <c r="V4328" s="418">
        <f>AND(AC4328&lt;&gt;"", 'Company information'!D$4&lt;&gt;"", RIGHT(SUBSTITUTE(AC4328,"-",""),9)=RIGHT(SUBSTITUTE('Company information'!D$4,"-",""),9))</f>
        <v/>
      </c>
      <c r="W4328" s="418">
        <f>AI4328-I4328</f>
        <v/>
      </c>
      <c r="X4328" s="455" t="n"/>
      <c r="Y4328" s="417" t="n"/>
      <c r="Z4328" s="418" t="n"/>
      <c r="AA4328" s="418" t="n"/>
      <c r="AB4328" s="418" t="n"/>
      <c r="AC4328" s="418" t="n"/>
      <c r="AD4328" s="418" t="n"/>
      <c r="AE4328" s="455" t="n"/>
      <c r="AF4328" s="455" t="n"/>
      <c r="AG4328" s="455" t="n"/>
      <c r="AH4328" s="455" t="n"/>
      <c r="AI4328" s="455" t="n"/>
      <c r="AJ4328" s="455" t="n"/>
      <c r="AK4328" s="455" t="n"/>
      <c r="AL4328" s="455" t="n"/>
      <c r="AM4328" s="455" t="n"/>
      <c r="AN4328" s="455" t="n"/>
      <c r="AO4328" s="455" t="n"/>
      <c r="AP4328" s="455" t="n"/>
      <c r="AQ4328" s="455" t="n"/>
      <c r="AR4328" s="418" t="n"/>
      <c r="AS4328" s="418" t="n"/>
      <c r="AT4328" s="418" t="n"/>
    </row>
    <row r="4329">
      <c r="A4329" s="417" t="n">
        <v>4320</v>
      </c>
      <c r="B4329" s="418" t="inlineStr">
        <is>
          <t>Lift-On &amp; Lift-Off</t>
        </is>
      </c>
      <c r="C4329" s="418" t="inlineStr">
        <is>
          <t>កំពង់ផែស្វយ័តក្រុងព្រះសីហនុ</t>
        </is>
      </c>
      <c r="D4329" s="418" t="inlineStr">
        <is>
          <t>L001-100044638</t>
        </is>
      </c>
      <c r="E4329" s="418" t="inlineStr">
        <is>
          <t>210876</t>
        </is>
      </c>
      <c r="F4329" s="419" t="n">
        <v>44816</v>
      </c>
      <c r="G4329" s="420" t="n">
        <v>21022</v>
      </c>
      <c r="H4329" s="418" t="n"/>
      <c r="I4329" s="455" t="n">
        <v>21022</v>
      </c>
      <c r="J4329" s="418">
        <f>IF(L4329&lt;&gt;"",L4329,K4329)</f>
        <v/>
      </c>
      <c r="K4329" s="418">
        <f>IF(AND(T4329=TRUE, U4329=TRUE, V4329=TRUE), IF(W4329&lt;-0.05, "អនុញ្ញាត (អ្នកផ្គត់ផ្គង់ប្រកាសខ្វះ)", "បានប្រកាស (អនុញ្ញាត)"), IF(AND(T4329=FALSE, U4329=FALSE, V4329=FALSE), "ព្យួរទុក (មិនមានទិន្នន័យ)", "ប្រកាសខុស (ព្យួរទុក)"))</f>
        <v/>
      </c>
      <c r="L4329" s="418" t="inlineStr"/>
      <c r="M4329" s="418" t="inlineStr"/>
      <c r="N4329" s="455" t="n"/>
      <c r="O4329" s="455">
        <f>IF(W4329&lt;0,AI4329,I4329)</f>
        <v/>
      </c>
      <c r="P4329" s="455">
        <f>I4329-O4329</f>
        <v/>
      </c>
      <c r="Q4329" s="418" t="n"/>
      <c r="R4329" s="418" t="inlineStr">
        <is>
          <t>210876</t>
        </is>
      </c>
      <c r="S4329" s="418" t="inlineStr"/>
      <c r="T4329" s="418">
        <f>R4329=S4329</f>
        <v/>
      </c>
      <c r="U4329" s="418">
        <f>AND(MONTH(F4329)=MONTH(Y4329), YEAR(F4329)=YEAR(Y4329))</f>
        <v/>
      </c>
      <c r="V4329" s="418">
        <f>AND(AC4329&lt;&gt;"", 'Company information'!D$4&lt;&gt;"", RIGHT(SUBSTITUTE(AC4329,"-",""),9)=RIGHT(SUBSTITUTE('Company information'!D$4,"-",""),9))</f>
        <v/>
      </c>
      <c r="W4329" s="418">
        <f>AI4329-I4329</f>
        <v/>
      </c>
      <c r="X4329" s="455" t="n"/>
      <c r="Y4329" s="417" t="n"/>
      <c r="Z4329" s="418" t="n"/>
      <c r="AA4329" s="418" t="n"/>
      <c r="AB4329" s="418" t="n"/>
      <c r="AC4329" s="418" t="n"/>
      <c r="AD4329" s="418" t="n"/>
      <c r="AE4329" s="455" t="n"/>
      <c r="AF4329" s="455" t="n"/>
      <c r="AG4329" s="455" t="n"/>
      <c r="AH4329" s="455" t="n"/>
      <c r="AI4329" s="455" t="n"/>
      <c r="AJ4329" s="455" t="n"/>
      <c r="AK4329" s="455" t="n"/>
      <c r="AL4329" s="455" t="n"/>
      <c r="AM4329" s="455" t="n"/>
      <c r="AN4329" s="455" t="n"/>
      <c r="AO4329" s="455" t="n"/>
      <c r="AP4329" s="455" t="n"/>
      <c r="AQ4329" s="455" t="n"/>
      <c r="AR4329" s="418" t="n"/>
      <c r="AS4329" s="418" t="n"/>
      <c r="AT4329" s="418" t="n"/>
    </row>
    <row r="4330">
      <c r="A4330" s="417" t="n">
        <v>4321</v>
      </c>
      <c r="B4330" s="418" t="inlineStr">
        <is>
          <t>Express Fee</t>
        </is>
      </c>
      <c r="C4330" s="418" t="inlineStr">
        <is>
          <t>ឌី អេច អិល អិចប្រេស (ខេមបូឌា)</t>
        </is>
      </c>
      <c r="D4330" s="418" t="inlineStr">
        <is>
          <t>L001-100045197</t>
        </is>
      </c>
      <c r="E4330" s="418" t="inlineStr">
        <is>
          <t>PNHIR000446785</t>
        </is>
      </c>
      <c r="F4330" s="419" t="n">
        <v>44926</v>
      </c>
      <c r="G4330" s="420" t="n">
        <v>49392</v>
      </c>
      <c r="H4330" s="418" t="n"/>
      <c r="I4330" s="455" t="n">
        <v>49392</v>
      </c>
      <c r="J4330" s="418">
        <f>IF(L4330&lt;&gt;"",L4330,K4330)</f>
        <v/>
      </c>
      <c r="K4330" s="418">
        <f>IF(AND(T4330=TRUE, U4330=TRUE, V4330=TRUE), IF(W4330&lt;-0.05, "អនុញ្ញាត (អ្នកផ្គត់ផ្គង់ប្រកាសខ្វះ)", "បានប្រកាស (អនុញ្ញាត)"), IF(AND(T4330=FALSE, U4330=FALSE, V4330=FALSE), "ព្យួរទុក (មិនមានទិន្នន័យ)", "ប្រកាសខុស (ព្យួរទុក)"))</f>
        <v/>
      </c>
      <c r="L4330" s="418" t="inlineStr"/>
      <c r="M4330" s="418" t="inlineStr"/>
      <c r="N4330" s="455" t="n"/>
      <c r="O4330" s="455">
        <f>IF(W4330&lt;0,AI4330,I4330)</f>
        <v/>
      </c>
      <c r="P4330" s="455">
        <f>I4330-O4330</f>
        <v/>
      </c>
      <c r="Q4330" s="418" t="n"/>
      <c r="R4330" s="418" t="inlineStr">
        <is>
          <t>PNHIR000446785</t>
        </is>
      </c>
      <c r="S4330" s="418" t="inlineStr"/>
      <c r="T4330" s="418">
        <f>R4330=S4330</f>
        <v/>
      </c>
      <c r="U4330" s="418">
        <f>AND(MONTH(F4330)=MONTH(Y4330), YEAR(F4330)=YEAR(Y4330))</f>
        <v/>
      </c>
      <c r="V4330" s="418">
        <f>AND(AC4330&lt;&gt;"", 'Company information'!D$4&lt;&gt;"", RIGHT(SUBSTITUTE(AC4330,"-",""),9)=RIGHT(SUBSTITUTE('Company information'!D$4,"-",""),9))</f>
        <v/>
      </c>
      <c r="W4330" s="418">
        <f>AI4330-I4330</f>
        <v/>
      </c>
      <c r="X4330" s="455" t="n"/>
      <c r="Y4330" s="417" t="n"/>
      <c r="Z4330" s="418" t="n"/>
      <c r="AA4330" s="418" t="n"/>
      <c r="AB4330" s="418" t="n"/>
      <c r="AC4330" s="418" t="n"/>
      <c r="AD4330" s="418" t="n"/>
      <c r="AE4330" s="455" t="n"/>
      <c r="AF4330" s="455" t="n"/>
      <c r="AG4330" s="455" t="n"/>
      <c r="AH4330" s="455" t="n"/>
      <c r="AI4330" s="455" t="n"/>
      <c r="AJ4330" s="455" t="n"/>
      <c r="AK4330" s="455" t="n"/>
      <c r="AL4330" s="455" t="n"/>
      <c r="AM4330" s="455" t="n"/>
      <c r="AN4330" s="455" t="n"/>
      <c r="AO4330" s="455" t="n"/>
      <c r="AP4330" s="455" t="n"/>
      <c r="AQ4330" s="455" t="n"/>
      <c r="AR4330" s="418" t="n"/>
      <c r="AS4330" s="418" t="n"/>
      <c r="AT4330" s="418" t="n"/>
    </row>
    <row r="4331">
      <c r="A4331" s="417" t="n">
        <v>4322</v>
      </c>
      <c r="B4331" s="418" t="inlineStr">
        <is>
          <t>Express Fee</t>
        </is>
      </c>
      <c r="C4331" s="418" t="inlineStr">
        <is>
          <t>ឌី អេច អិល អិចប្រេស (ខេមបូឌា)</t>
        </is>
      </c>
      <c r="D4331" s="418" t="inlineStr">
        <is>
          <t>L001-100045197</t>
        </is>
      </c>
      <c r="E4331" s="418" t="inlineStr">
        <is>
          <t>PNHIR000446322</t>
        </is>
      </c>
      <c r="F4331" s="419" t="n">
        <v>44924</v>
      </c>
      <c r="G4331" s="420" t="n">
        <v>89714</v>
      </c>
      <c r="H4331" s="418" t="n"/>
      <c r="I4331" s="455" t="n">
        <v>89714</v>
      </c>
      <c r="J4331" s="418">
        <f>IF(L4331&lt;&gt;"",L4331,K4331)</f>
        <v/>
      </c>
      <c r="K4331" s="418">
        <f>IF(AND(T4331=TRUE, U4331=TRUE, V4331=TRUE), IF(W4331&lt;-0.05, "អនុញ្ញាត (អ្នកផ្គត់ផ្គង់ប្រកាសខ្វះ)", "បានប្រកាស (អនុញ្ញាត)"), IF(AND(T4331=FALSE, U4331=FALSE, V4331=FALSE), "ព្យួរទុក (មិនមានទិន្នន័យ)", "ប្រកាសខុស (ព្យួរទុក)"))</f>
        <v/>
      </c>
      <c r="L4331" s="418" t="inlineStr"/>
      <c r="M4331" s="418" t="inlineStr"/>
      <c r="N4331" s="455" t="n"/>
      <c r="O4331" s="455">
        <f>IF(W4331&lt;0,AI4331,I4331)</f>
        <v/>
      </c>
      <c r="P4331" s="455">
        <f>I4331-O4331</f>
        <v/>
      </c>
      <c r="Q4331" s="418" t="n"/>
      <c r="R4331" s="418" t="inlineStr">
        <is>
          <t>PNHIR000446322</t>
        </is>
      </c>
      <c r="S4331" s="418" t="inlineStr"/>
      <c r="T4331" s="418">
        <f>R4331=S4331</f>
        <v/>
      </c>
      <c r="U4331" s="418">
        <f>AND(MONTH(F4331)=MONTH(Y4331), YEAR(F4331)=YEAR(Y4331))</f>
        <v/>
      </c>
      <c r="V4331" s="418">
        <f>AND(AC4331&lt;&gt;"", 'Company information'!D$4&lt;&gt;"", RIGHT(SUBSTITUTE(AC4331,"-",""),9)=RIGHT(SUBSTITUTE('Company information'!D$4,"-",""),9))</f>
        <v/>
      </c>
      <c r="W4331" s="418">
        <f>AI4331-I4331</f>
        <v/>
      </c>
      <c r="X4331" s="455" t="n"/>
      <c r="Y4331" s="417" t="n"/>
      <c r="Z4331" s="418" t="n"/>
      <c r="AA4331" s="418" t="n"/>
      <c r="AB4331" s="418" t="n"/>
      <c r="AC4331" s="418" t="n"/>
      <c r="AD4331" s="418" t="n"/>
      <c r="AE4331" s="455" t="n"/>
      <c r="AF4331" s="455" t="n"/>
      <c r="AG4331" s="455" t="n"/>
      <c r="AH4331" s="455" t="n"/>
      <c r="AI4331" s="455" t="n"/>
      <c r="AJ4331" s="455" t="n"/>
      <c r="AK4331" s="455" t="n"/>
      <c r="AL4331" s="455" t="n"/>
      <c r="AM4331" s="455" t="n"/>
      <c r="AN4331" s="455" t="n"/>
      <c r="AO4331" s="455" t="n"/>
      <c r="AP4331" s="455" t="n"/>
      <c r="AQ4331" s="455" t="n"/>
      <c r="AR4331" s="418" t="n"/>
      <c r="AS4331" s="418" t="n"/>
      <c r="AT4331" s="418" t="n"/>
    </row>
    <row r="4332">
      <c r="A4332" s="417" t="n">
        <v>4323</v>
      </c>
      <c r="B4332" s="418" t="inlineStr">
        <is>
          <t>Express Fee</t>
        </is>
      </c>
      <c r="C4332" s="418" t="inlineStr">
        <is>
          <t>ឌី អេច អិល អិចប្រេស (ខេមបូឌា)</t>
        </is>
      </c>
      <c r="D4332" s="418" t="inlineStr">
        <is>
          <t>L001-100045197</t>
        </is>
      </c>
      <c r="E4332" s="418" t="inlineStr">
        <is>
          <t>PNHIR000445639</t>
        </is>
      </c>
      <c r="F4332" s="419" t="n">
        <v>44917</v>
      </c>
      <c r="G4332" s="420" t="n">
        <v>29834</v>
      </c>
      <c r="H4332" s="418" t="n"/>
      <c r="I4332" s="455" t="n">
        <v>29834</v>
      </c>
      <c r="J4332" s="418">
        <f>IF(L4332&lt;&gt;"",L4332,K4332)</f>
        <v/>
      </c>
      <c r="K4332" s="418">
        <f>IF(AND(T4332=TRUE, U4332=TRUE, V4332=TRUE), IF(W4332&lt;-0.05, "អនុញ្ញាត (អ្នកផ្គត់ផ្គង់ប្រកាសខ្វះ)", "បានប្រកាស (អនុញ្ញាត)"), IF(AND(T4332=FALSE, U4332=FALSE, V4332=FALSE), "ព្យួរទុក (មិនមានទិន្នន័យ)", "ប្រកាសខុស (ព្យួរទុក)"))</f>
        <v/>
      </c>
      <c r="L4332" s="418" t="inlineStr"/>
      <c r="M4332" s="418" t="inlineStr"/>
      <c r="N4332" s="455" t="n"/>
      <c r="O4332" s="455">
        <f>IF(W4332&lt;0,AI4332,I4332)</f>
        <v/>
      </c>
      <c r="P4332" s="455">
        <f>I4332-O4332</f>
        <v/>
      </c>
      <c r="Q4332" s="418" t="n"/>
      <c r="R4332" s="418" t="inlineStr">
        <is>
          <t>PNHIR000445639</t>
        </is>
      </c>
      <c r="S4332" s="418" t="inlineStr"/>
      <c r="T4332" s="418">
        <f>R4332=S4332</f>
        <v/>
      </c>
      <c r="U4332" s="418">
        <f>AND(MONTH(F4332)=MONTH(Y4332), YEAR(F4332)=YEAR(Y4332))</f>
        <v/>
      </c>
      <c r="V4332" s="418">
        <f>AND(AC4332&lt;&gt;"", 'Company information'!D$4&lt;&gt;"", RIGHT(SUBSTITUTE(AC4332,"-",""),9)=RIGHT(SUBSTITUTE('Company information'!D$4,"-",""),9))</f>
        <v/>
      </c>
      <c r="W4332" s="418">
        <f>AI4332-I4332</f>
        <v/>
      </c>
      <c r="X4332" s="455" t="n"/>
      <c r="Y4332" s="417" t="n"/>
      <c r="Z4332" s="418" t="n"/>
      <c r="AA4332" s="418" t="n"/>
      <c r="AB4332" s="418" t="n"/>
      <c r="AC4332" s="418" t="n"/>
      <c r="AD4332" s="418" t="n"/>
      <c r="AE4332" s="455" t="n"/>
      <c r="AF4332" s="455" t="n"/>
      <c r="AG4332" s="455" t="n"/>
      <c r="AH4332" s="455" t="n"/>
      <c r="AI4332" s="455" t="n"/>
      <c r="AJ4332" s="455" t="n"/>
      <c r="AK4332" s="455" t="n"/>
      <c r="AL4332" s="455" t="n"/>
      <c r="AM4332" s="455" t="n"/>
      <c r="AN4332" s="455" t="n"/>
      <c r="AO4332" s="455" t="n"/>
      <c r="AP4332" s="455" t="n"/>
      <c r="AQ4332" s="455" t="n"/>
      <c r="AR4332" s="418" t="n"/>
      <c r="AS4332" s="418" t="n"/>
      <c r="AT4332" s="418" t="n"/>
    </row>
    <row r="4333">
      <c r="A4333" s="417" t="n">
        <v>4324</v>
      </c>
      <c r="B4333" s="418" t="inlineStr">
        <is>
          <t>Express Fee</t>
        </is>
      </c>
      <c r="C4333" s="418" t="inlineStr">
        <is>
          <t>ឌី អេច អិល អិចប្រេស (ខេមបូឌា)</t>
        </is>
      </c>
      <c r="D4333" s="418" t="inlineStr">
        <is>
          <t>L001-100045197</t>
        </is>
      </c>
      <c r="E4333" s="418" t="inlineStr">
        <is>
          <t>PNHIR000444887</t>
        </is>
      </c>
      <c r="F4333" s="419" t="n">
        <v>44910</v>
      </c>
      <c r="G4333" s="420" t="n">
        <v>13289</v>
      </c>
      <c r="H4333" s="418" t="n"/>
      <c r="I4333" s="455" t="n">
        <v>13289</v>
      </c>
      <c r="J4333" s="418">
        <f>IF(L4333&lt;&gt;"",L4333,K4333)</f>
        <v/>
      </c>
      <c r="K4333" s="418">
        <f>IF(AND(T4333=TRUE, U4333=TRUE, V4333=TRUE), IF(W4333&lt;-0.05, "អនុញ្ញាត (អ្នកផ្គត់ផ្គង់ប្រកាសខ្វះ)", "បានប្រកាស (អនុញ្ញាត)"), IF(AND(T4333=FALSE, U4333=FALSE, V4333=FALSE), "ព្យួរទុក (មិនមានទិន្នន័យ)", "ប្រកាសខុស (ព្យួរទុក)"))</f>
        <v/>
      </c>
      <c r="L4333" s="418" t="inlineStr"/>
      <c r="M4333" s="418" t="inlineStr"/>
      <c r="N4333" s="455" t="n"/>
      <c r="O4333" s="455">
        <f>IF(W4333&lt;0,AI4333,I4333)</f>
        <v/>
      </c>
      <c r="P4333" s="455">
        <f>I4333-O4333</f>
        <v/>
      </c>
      <c r="Q4333" s="418" t="n"/>
      <c r="R4333" s="418" t="inlineStr">
        <is>
          <t>PNHIR000444887</t>
        </is>
      </c>
      <c r="S4333" s="418" t="inlineStr"/>
      <c r="T4333" s="418">
        <f>R4333=S4333</f>
        <v/>
      </c>
      <c r="U4333" s="418">
        <f>AND(MONTH(F4333)=MONTH(Y4333), YEAR(F4333)=YEAR(Y4333))</f>
        <v/>
      </c>
      <c r="V4333" s="418">
        <f>AND(AC4333&lt;&gt;"", 'Company information'!D$4&lt;&gt;"", RIGHT(SUBSTITUTE(AC4333,"-",""),9)=RIGHT(SUBSTITUTE('Company information'!D$4,"-",""),9))</f>
        <v/>
      </c>
      <c r="W4333" s="418">
        <f>AI4333-I4333</f>
        <v/>
      </c>
      <c r="X4333" s="455" t="n"/>
      <c r="Y4333" s="417" t="n"/>
      <c r="Z4333" s="418" t="n"/>
      <c r="AA4333" s="418" t="n"/>
      <c r="AB4333" s="418" t="n"/>
      <c r="AC4333" s="418" t="n"/>
      <c r="AD4333" s="418" t="n"/>
      <c r="AE4333" s="455" t="n"/>
      <c r="AF4333" s="455" t="n"/>
      <c r="AG4333" s="455" t="n"/>
      <c r="AH4333" s="455" t="n"/>
      <c r="AI4333" s="455" t="n"/>
      <c r="AJ4333" s="455" t="n"/>
      <c r="AK4333" s="455" t="n"/>
      <c r="AL4333" s="455" t="n"/>
      <c r="AM4333" s="455" t="n"/>
      <c r="AN4333" s="455" t="n"/>
      <c r="AO4333" s="455" t="n"/>
      <c r="AP4333" s="455" t="n"/>
      <c r="AQ4333" s="455" t="n"/>
      <c r="AR4333" s="418" t="n"/>
      <c r="AS4333" s="418" t="n"/>
      <c r="AT4333" s="418" t="n"/>
    </row>
    <row r="4334">
      <c r="A4334" s="417" t="n">
        <v>4325</v>
      </c>
      <c r="B4334" s="418" t="inlineStr">
        <is>
          <t>Express Fee</t>
        </is>
      </c>
      <c r="C4334" s="418" t="inlineStr">
        <is>
          <t>ឌី អេច អិល អិចប្រេស (ខេមបូឌា)</t>
        </is>
      </c>
      <c r="D4334" s="418" t="inlineStr">
        <is>
          <t>L001-100045197</t>
        </is>
      </c>
      <c r="E4334" s="418" t="inlineStr">
        <is>
          <t>PNHIR000444200</t>
        </is>
      </c>
      <c r="F4334" s="419" t="n">
        <v>44785</v>
      </c>
      <c r="G4334" s="420" t="n">
        <v>11044</v>
      </c>
      <c r="H4334" s="418" t="n"/>
      <c r="I4334" s="455" t="n">
        <v>11044</v>
      </c>
      <c r="J4334" s="418">
        <f>IF(L4334&lt;&gt;"",L4334,K4334)</f>
        <v/>
      </c>
      <c r="K4334" s="418">
        <f>IF(AND(T4334=TRUE, U4334=TRUE, V4334=TRUE), IF(W4334&lt;-0.05, "អនុញ្ញាត (អ្នកផ្គត់ផ្គង់ប្រកាសខ្វះ)", "បានប្រកាស (អនុញ្ញាត)"), IF(AND(T4334=FALSE, U4334=FALSE, V4334=FALSE), "ព្យួរទុក (មិនមានទិន្នន័យ)", "ប្រកាសខុស (ព្យួរទុក)"))</f>
        <v/>
      </c>
      <c r="L4334" s="418" t="inlineStr"/>
      <c r="M4334" s="418" t="inlineStr"/>
      <c r="N4334" s="455" t="n"/>
      <c r="O4334" s="455">
        <f>IF(W4334&lt;0,AI4334,I4334)</f>
        <v/>
      </c>
      <c r="P4334" s="455">
        <f>I4334-O4334</f>
        <v/>
      </c>
      <c r="Q4334" s="418" t="n"/>
      <c r="R4334" s="418" t="inlineStr">
        <is>
          <t>PNHIR000444200</t>
        </is>
      </c>
      <c r="S4334" s="418" t="inlineStr"/>
      <c r="T4334" s="418">
        <f>R4334=S4334</f>
        <v/>
      </c>
      <c r="U4334" s="418">
        <f>AND(MONTH(F4334)=MONTH(Y4334), YEAR(F4334)=YEAR(Y4334))</f>
        <v/>
      </c>
      <c r="V4334" s="418">
        <f>AND(AC4334&lt;&gt;"", 'Company information'!D$4&lt;&gt;"", RIGHT(SUBSTITUTE(AC4334,"-",""),9)=RIGHT(SUBSTITUTE('Company information'!D$4,"-",""),9))</f>
        <v/>
      </c>
      <c r="W4334" s="418">
        <f>AI4334-I4334</f>
        <v/>
      </c>
      <c r="X4334" s="455" t="n"/>
      <c r="Y4334" s="417" t="n"/>
      <c r="Z4334" s="418" t="n"/>
      <c r="AA4334" s="418" t="n"/>
      <c r="AB4334" s="418" t="n"/>
      <c r="AC4334" s="418" t="n"/>
      <c r="AD4334" s="418" t="n"/>
      <c r="AE4334" s="455" t="n"/>
      <c r="AF4334" s="455" t="n"/>
      <c r="AG4334" s="455" t="n"/>
      <c r="AH4334" s="455" t="n"/>
      <c r="AI4334" s="455" t="n"/>
      <c r="AJ4334" s="455" t="n"/>
      <c r="AK4334" s="455" t="n"/>
      <c r="AL4334" s="455" t="n"/>
      <c r="AM4334" s="455" t="n"/>
      <c r="AN4334" s="455" t="n"/>
      <c r="AO4334" s="455" t="n"/>
      <c r="AP4334" s="455" t="n"/>
      <c r="AQ4334" s="455" t="n"/>
      <c r="AR4334" s="418" t="n"/>
      <c r="AS4334" s="418" t="n"/>
      <c r="AT4334" s="418" t="n"/>
    </row>
    <row r="4335">
      <c r="A4335" s="417" t="n">
        <v>4326</v>
      </c>
      <c r="B4335" s="418" t="inlineStr">
        <is>
          <t>Express Fee</t>
        </is>
      </c>
      <c r="C4335" s="418" t="inlineStr">
        <is>
          <t>ឌី អេច អិល អិចប្រេស (ខេមបូឌា)</t>
        </is>
      </c>
      <c r="D4335" s="418" t="inlineStr">
        <is>
          <t>L001-100045197</t>
        </is>
      </c>
      <c r="E4335" s="418" t="inlineStr">
        <is>
          <t>PNHIR00152622</t>
        </is>
      </c>
      <c r="F4335" s="419" t="n">
        <v>44926</v>
      </c>
      <c r="G4335" s="420" t="n">
        <v>11989</v>
      </c>
      <c r="H4335" s="418" t="n"/>
      <c r="I4335" s="455" t="n">
        <v>11989</v>
      </c>
      <c r="J4335" s="418">
        <f>IF(L4335&lt;&gt;"",L4335,K4335)</f>
        <v/>
      </c>
      <c r="K4335" s="418">
        <f>IF(AND(T4335=TRUE, U4335=TRUE, V4335=TRUE), IF(W4335&lt;-0.05, "អនុញ្ញាត (អ្នកផ្គត់ផ្គង់ប្រកាសខ្វះ)", "បានប្រកាស (អនុញ្ញាត)"), IF(AND(T4335=FALSE, U4335=FALSE, V4335=FALSE), "ព្យួរទុក (មិនមានទិន្នន័យ)", "ប្រកាសខុស (ព្យួរទុក)"))</f>
        <v/>
      </c>
      <c r="L4335" s="418" t="inlineStr"/>
      <c r="M4335" s="418" t="inlineStr"/>
      <c r="N4335" s="455" t="n"/>
      <c r="O4335" s="455">
        <f>IF(W4335&lt;0,AI4335,I4335)</f>
        <v/>
      </c>
      <c r="P4335" s="455">
        <f>I4335-O4335</f>
        <v/>
      </c>
      <c r="Q4335" s="418" t="n"/>
      <c r="R4335" s="418" t="inlineStr">
        <is>
          <t>PNHIR00152622</t>
        </is>
      </c>
      <c r="S4335" s="418" t="inlineStr"/>
      <c r="T4335" s="418">
        <f>R4335=S4335</f>
        <v/>
      </c>
      <c r="U4335" s="418">
        <f>AND(MONTH(F4335)=MONTH(Y4335), YEAR(F4335)=YEAR(Y4335))</f>
        <v/>
      </c>
      <c r="V4335" s="418">
        <f>AND(AC4335&lt;&gt;"", 'Company information'!D$4&lt;&gt;"", RIGHT(SUBSTITUTE(AC4335,"-",""),9)=RIGHT(SUBSTITUTE('Company information'!D$4,"-",""),9))</f>
        <v/>
      </c>
      <c r="W4335" s="418">
        <f>AI4335-I4335</f>
        <v/>
      </c>
      <c r="X4335" s="455" t="n"/>
      <c r="Y4335" s="417" t="n"/>
      <c r="Z4335" s="418" t="n"/>
      <c r="AA4335" s="418" t="n"/>
      <c r="AB4335" s="418" t="n"/>
      <c r="AC4335" s="418" t="n"/>
      <c r="AD4335" s="418" t="n"/>
      <c r="AE4335" s="455" t="n"/>
      <c r="AF4335" s="455" t="n"/>
      <c r="AG4335" s="455" t="n"/>
      <c r="AH4335" s="455" t="n"/>
      <c r="AI4335" s="455" t="n"/>
      <c r="AJ4335" s="455" t="n"/>
      <c r="AK4335" s="455" t="n"/>
      <c r="AL4335" s="455" t="n"/>
      <c r="AM4335" s="455" t="n"/>
      <c r="AN4335" s="455" t="n"/>
      <c r="AO4335" s="455" t="n"/>
      <c r="AP4335" s="455" t="n"/>
      <c r="AQ4335" s="455" t="n"/>
      <c r="AR4335" s="418" t="n"/>
      <c r="AS4335" s="418" t="n"/>
      <c r="AT4335" s="418" t="n"/>
    </row>
    <row r="4336">
      <c r="A4336" s="417" t="n">
        <v>4327</v>
      </c>
      <c r="B4336" s="418" t="inlineStr">
        <is>
          <t>Express Fee</t>
        </is>
      </c>
      <c r="C4336" s="418" t="inlineStr">
        <is>
          <t>ឌី អេច អិល អិចប្រេស (ខេមបូឌា)</t>
        </is>
      </c>
      <c r="D4336" s="418" t="inlineStr">
        <is>
          <t>L001-100045197</t>
        </is>
      </c>
      <c r="E4336" s="418" t="inlineStr">
        <is>
          <t>PNHIR00152125</t>
        </is>
      </c>
      <c r="F4336" s="419" t="n">
        <v>44921</v>
      </c>
      <c r="G4336" s="420" t="n">
        <v>8228</v>
      </c>
      <c r="H4336" s="418" t="n"/>
      <c r="I4336" s="455" t="n">
        <v>8228</v>
      </c>
      <c r="J4336" s="418">
        <f>IF(L4336&lt;&gt;"",L4336,K4336)</f>
        <v/>
      </c>
      <c r="K4336" s="418">
        <f>IF(AND(T4336=TRUE, U4336=TRUE, V4336=TRUE), IF(W4336&lt;-0.05, "អនុញ្ញាត (អ្នកផ្គត់ផ្គង់ប្រកាសខ្វះ)", "បានប្រកាស (អនុញ្ញាត)"), IF(AND(T4336=FALSE, U4336=FALSE, V4336=FALSE), "ព្យួរទុក (មិនមានទិន្នន័យ)", "ប្រកាសខុស (ព្យួរទុក)"))</f>
        <v/>
      </c>
      <c r="L4336" s="418" t="inlineStr"/>
      <c r="M4336" s="418" t="inlineStr"/>
      <c r="N4336" s="455" t="n"/>
      <c r="O4336" s="455">
        <f>IF(W4336&lt;0,AI4336,I4336)</f>
        <v/>
      </c>
      <c r="P4336" s="455">
        <f>I4336-O4336</f>
        <v/>
      </c>
      <c r="Q4336" s="418" t="n"/>
      <c r="R4336" s="418" t="inlineStr">
        <is>
          <t>PNHIR00152125</t>
        </is>
      </c>
      <c r="S4336" s="418" t="inlineStr"/>
      <c r="T4336" s="418">
        <f>R4336=S4336</f>
        <v/>
      </c>
      <c r="U4336" s="418">
        <f>AND(MONTH(F4336)=MONTH(Y4336), YEAR(F4336)=YEAR(Y4336))</f>
        <v/>
      </c>
      <c r="V4336" s="418">
        <f>AND(AC4336&lt;&gt;"", 'Company information'!D$4&lt;&gt;"", RIGHT(SUBSTITUTE(AC4336,"-",""),9)=RIGHT(SUBSTITUTE('Company information'!D$4,"-",""),9))</f>
        <v/>
      </c>
      <c r="W4336" s="418">
        <f>AI4336-I4336</f>
        <v/>
      </c>
      <c r="X4336" s="455" t="n"/>
      <c r="Y4336" s="417" t="n"/>
      <c r="Z4336" s="418" t="n"/>
      <c r="AA4336" s="418" t="n"/>
      <c r="AB4336" s="418" t="n"/>
      <c r="AC4336" s="418" t="n"/>
      <c r="AD4336" s="418" t="n"/>
      <c r="AE4336" s="455" t="n"/>
      <c r="AF4336" s="455" t="n"/>
      <c r="AG4336" s="455" t="n"/>
      <c r="AH4336" s="455" t="n"/>
      <c r="AI4336" s="455" t="n"/>
      <c r="AJ4336" s="455" t="n"/>
      <c r="AK4336" s="455" t="n"/>
      <c r="AL4336" s="455" t="n"/>
      <c r="AM4336" s="455" t="n"/>
      <c r="AN4336" s="455" t="n"/>
      <c r="AO4336" s="455" t="n"/>
      <c r="AP4336" s="455" t="n"/>
      <c r="AQ4336" s="455" t="n"/>
      <c r="AR4336" s="418" t="n"/>
      <c r="AS4336" s="418" t="n"/>
      <c r="AT4336" s="418" t="n"/>
    </row>
    <row r="4337">
      <c r="A4337" s="417" t="n">
        <v>4328</v>
      </c>
      <c r="B4337" s="418" t="inlineStr">
        <is>
          <t>Express Fee</t>
        </is>
      </c>
      <c r="C4337" s="418" t="inlineStr">
        <is>
          <t>ឌី អេច អិល អិចប្រេស (ខេមបូឌា)</t>
        </is>
      </c>
      <c r="D4337" s="418" t="inlineStr">
        <is>
          <t>L001-100045197</t>
        </is>
      </c>
      <c r="E4337" s="418" t="inlineStr">
        <is>
          <t>PNHIR00150358</t>
        </is>
      </c>
      <c r="F4337" s="419" t="n">
        <v>44693</v>
      </c>
      <c r="G4337" s="420" t="n">
        <v>1643</v>
      </c>
      <c r="H4337" s="418" t="n"/>
      <c r="I4337" s="455" t="n">
        <v>1643</v>
      </c>
      <c r="J4337" s="418">
        <f>IF(L4337&lt;&gt;"",L4337,K4337)</f>
        <v/>
      </c>
      <c r="K4337" s="418">
        <f>IF(AND(T4337=TRUE, U4337=TRUE, V4337=TRUE), IF(W4337&lt;-0.05, "អនុញ្ញាត (អ្នកផ្គត់ផ្គង់ប្រកាសខ្វះ)", "បានប្រកាស (អនុញ្ញាត)"), IF(AND(T4337=FALSE, U4337=FALSE, V4337=FALSE), "ព្យួរទុក (មិនមានទិន្នន័យ)", "ប្រកាសខុស (ព្យួរទុក)"))</f>
        <v/>
      </c>
      <c r="L4337" s="418" t="inlineStr"/>
      <c r="M4337" s="418" t="inlineStr"/>
      <c r="N4337" s="455" t="n"/>
      <c r="O4337" s="455">
        <f>IF(W4337&lt;0,AI4337,I4337)</f>
        <v/>
      </c>
      <c r="P4337" s="455">
        <f>I4337-O4337</f>
        <v/>
      </c>
      <c r="Q4337" s="418" t="n"/>
      <c r="R4337" s="418" t="inlineStr">
        <is>
          <t>PNHIR00150358</t>
        </is>
      </c>
      <c r="S4337" s="418" t="inlineStr"/>
      <c r="T4337" s="418">
        <f>R4337=S4337</f>
        <v/>
      </c>
      <c r="U4337" s="418">
        <f>AND(MONTH(F4337)=MONTH(Y4337), YEAR(F4337)=YEAR(Y4337))</f>
        <v/>
      </c>
      <c r="V4337" s="418">
        <f>AND(AC4337&lt;&gt;"", 'Company information'!D$4&lt;&gt;"", RIGHT(SUBSTITUTE(AC4337,"-",""),9)=RIGHT(SUBSTITUTE('Company information'!D$4,"-",""),9))</f>
        <v/>
      </c>
      <c r="W4337" s="418">
        <f>AI4337-I4337</f>
        <v/>
      </c>
      <c r="X4337" s="455" t="n"/>
      <c r="Y4337" s="417" t="n"/>
      <c r="Z4337" s="418" t="n"/>
      <c r="AA4337" s="418" t="n"/>
      <c r="AB4337" s="418" t="n"/>
      <c r="AC4337" s="418" t="n"/>
      <c r="AD4337" s="418" t="n"/>
      <c r="AE4337" s="455" t="n"/>
      <c r="AF4337" s="455" t="n"/>
      <c r="AG4337" s="455" t="n"/>
      <c r="AH4337" s="455" t="n"/>
      <c r="AI4337" s="455" t="n"/>
      <c r="AJ4337" s="455" t="n"/>
      <c r="AK4337" s="455" t="n"/>
      <c r="AL4337" s="455" t="n"/>
      <c r="AM4337" s="455" t="n"/>
      <c r="AN4337" s="455" t="n"/>
      <c r="AO4337" s="455" t="n"/>
      <c r="AP4337" s="455" t="n"/>
      <c r="AQ4337" s="455" t="n"/>
      <c r="AR4337" s="418" t="n"/>
      <c r="AS4337" s="418" t="n"/>
      <c r="AT4337" s="418" t="n"/>
    </row>
    <row r="4338">
      <c r="A4338" s="417" t="n">
        <v>4329</v>
      </c>
      <c r="B4338" s="418" t="inlineStr">
        <is>
          <t>Lift-On &amp; Lift-Off</t>
        </is>
      </c>
      <c r="C4338" s="418" t="inlineStr">
        <is>
          <t>កំពង់ផែស្វយ័តក្រុងព្រះសីហនុ</t>
        </is>
      </c>
      <c r="D4338" s="418" t="inlineStr">
        <is>
          <t>L001-100044638</t>
        </is>
      </c>
      <c r="E4338" s="418" t="inlineStr">
        <is>
          <t>205311</t>
        </is>
      </c>
      <c r="F4338" s="419" t="n">
        <v>44573</v>
      </c>
      <c r="G4338" s="420" t="n">
        <v>21022</v>
      </c>
      <c r="H4338" s="418" t="n"/>
      <c r="I4338" s="455" t="n">
        <v>21022</v>
      </c>
      <c r="J4338" s="418">
        <f>IF(L4338&lt;&gt;"",L4338,K4338)</f>
        <v/>
      </c>
      <c r="K4338" s="418">
        <f>IF(AND(T4338=TRUE, U4338=TRUE, V4338=TRUE), IF(W4338&lt;-0.05, "អនុញ្ញាត (អ្នកផ្គត់ផ្គង់ប្រកាសខ្វះ)", "បានប្រកាស (អនុញ្ញាត)"), IF(AND(T4338=FALSE, U4338=FALSE, V4338=FALSE), "ព្យួរទុក (មិនមានទិន្នន័យ)", "ប្រកាសខុស (ព្យួរទុក)"))</f>
        <v/>
      </c>
      <c r="L4338" s="418" t="inlineStr"/>
      <c r="M4338" s="418" t="inlineStr"/>
      <c r="N4338" s="455" t="n"/>
      <c r="O4338" s="455">
        <f>IF(W4338&lt;0,AI4338,I4338)</f>
        <v/>
      </c>
      <c r="P4338" s="455">
        <f>I4338-O4338</f>
        <v/>
      </c>
      <c r="Q4338" s="418" t="n"/>
      <c r="R4338" s="418" t="inlineStr">
        <is>
          <t>205311</t>
        </is>
      </c>
      <c r="S4338" s="418" t="inlineStr"/>
      <c r="T4338" s="418">
        <f>R4338=S4338</f>
        <v/>
      </c>
      <c r="U4338" s="418">
        <f>AND(MONTH(F4338)=MONTH(Y4338), YEAR(F4338)=YEAR(Y4338))</f>
        <v/>
      </c>
      <c r="V4338" s="418">
        <f>AND(AC4338&lt;&gt;"", 'Company information'!D$4&lt;&gt;"", RIGHT(SUBSTITUTE(AC4338,"-",""),9)=RIGHT(SUBSTITUTE('Company information'!D$4,"-",""),9))</f>
        <v/>
      </c>
      <c r="W4338" s="418">
        <f>AI4338-I4338</f>
        <v/>
      </c>
      <c r="X4338" s="455" t="n"/>
      <c r="Y4338" s="417" t="n"/>
      <c r="Z4338" s="418" t="n"/>
      <c r="AA4338" s="418" t="n"/>
      <c r="AB4338" s="418" t="n"/>
      <c r="AC4338" s="418" t="n"/>
      <c r="AD4338" s="418" t="n"/>
      <c r="AE4338" s="455" t="n"/>
      <c r="AF4338" s="455" t="n"/>
      <c r="AG4338" s="455" t="n"/>
      <c r="AH4338" s="455" t="n"/>
      <c r="AI4338" s="455" t="n"/>
      <c r="AJ4338" s="455" t="n"/>
      <c r="AK4338" s="455" t="n"/>
      <c r="AL4338" s="455" t="n"/>
      <c r="AM4338" s="455" t="n"/>
      <c r="AN4338" s="455" t="n"/>
      <c r="AO4338" s="455" t="n"/>
      <c r="AP4338" s="455" t="n"/>
      <c r="AQ4338" s="455" t="n"/>
      <c r="AR4338" s="418" t="n"/>
      <c r="AS4338" s="418" t="n"/>
      <c r="AT4338" s="418" t="n"/>
    </row>
    <row r="4339">
      <c r="A4339" s="417" t="n">
        <v>4330</v>
      </c>
      <c r="B4339" s="418" t="inlineStr">
        <is>
          <t>Rental Machine for  Dec 2022</t>
        </is>
      </c>
      <c r="C4339" s="418" t="inlineStr">
        <is>
          <t>អិនធីអិល តិចណូឡូជី</t>
        </is>
      </c>
      <c r="D4339" s="418" t="inlineStr">
        <is>
          <t>K005-901900283</t>
        </is>
      </c>
      <c r="E4339" s="418" t="inlineStr">
        <is>
          <t>22004523</t>
        </is>
      </c>
      <c r="F4339" s="419" t="n">
        <v>44914</v>
      </c>
      <c r="G4339" s="420" t="n">
        <v>23091</v>
      </c>
      <c r="H4339" s="418" t="n"/>
      <c r="I4339" s="455" t="n">
        <v>23091</v>
      </c>
      <c r="J4339" s="418">
        <f>IF(L4339&lt;&gt;"",L4339,K4339)</f>
        <v/>
      </c>
      <c r="K4339" s="418">
        <f>IF(AND(T4339=TRUE, U4339=TRUE, V4339=TRUE), IF(W4339&lt;-0.05, "អនុញ្ញាត (អ្នកផ្គត់ផ្គង់ប្រកាសខ្វះ)", "បានប្រកាស (អនុញ្ញាត)"), IF(AND(T4339=FALSE, U4339=FALSE, V4339=FALSE), "ព្យួរទុក (មិនមានទិន្នន័យ)", "ប្រកាសខុស (ព្យួរទុក)"))</f>
        <v/>
      </c>
      <c r="L4339" s="418" t="inlineStr"/>
      <c r="M4339" s="418" t="inlineStr"/>
      <c r="N4339" s="455" t="n"/>
      <c r="O4339" s="455">
        <f>IF(W4339&lt;0,AI4339,I4339)</f>
        <v/>
      </c>
      <c r="P4339" s="455">
        <f>I4339-O4339</f>
        <v/>
      </c>
      <c r="Q4339" s="418" t="n"/>
      <c r="R4339" s="418" t="inlineStr">
        <is>
          <t>22004523</t>
        </is>
      </c>
      <c r="S4339" s="418" t="inlineStr"/>
      <c r="T4339" s="418">
        <f>R4339=S4339</f>
        <v/>
      </c>
      <c r="U4339" s="418">
        <f>AND(MONTH(F4339)=MONTH(Y4339), YEAR(F4339)=YEAR(Y4339))</f>
        <v/>
      </c>
      <c r="V4339" s="418">
        <f>AND(AC4339&lt;&gt;"", 'Company information'!D$4&lt;&gt;"", RIGHT(SUBSTITUTE(AC4339,"-",""),9)=RIGHT(SUBSTITUTE('Company information'!D$4,"-",""),9))</f>
        <v/>
      </c>
      <c r="W4339" s="418">
        <f>AI4339-I4339</f>
        <v/>
      </c>
      <c r="X4339" s="455" t="n"/>
      <c r="Y4339" s="417" t="n"/>
      <c r="Z4339" s="418" t="n"/>
      <c r="AA4339" s="418" t="n"/>
      <c r="AB4339" s="418" t="n"/>
      <c r="AC4339" s="418" t="n"/>
      <c r="AD4339" s="418" t="n"/>
      <c r="AE4339" s="455" t="n"/>
      <c r="AF4339" s="455" t="n"/>
      <c r="AG4339" s="455" t="n"/>
      <c r="AH4339" s="455" t="n"/>
      <c r="AI4339" s="455" t="n"/>
      <c r="AJ4339" s="455" t="n"/>
      <c r="AK4339" s="455" t="n"/>
      <c r="AL4339" s="455" t="n"/>
      <c r="AM4339" s="455" t="n"/>
      <c r="AN4339" s="455" t="n"/>
      <c r="AO4339" s="455" t="n"/>
      <c r="AP4339" s="455" t="n"/>
      <c r="AQ4339" s="455" t="n"/>
      <c r="AR4339" s="418" t="n"/>
      <c r="AS4339" s="418" t="n"/>
      <c r="AT4339" s="418" t="n"/>
    </row>
    <row r="4340">
      <c r="A4340" s="417" t="n">
        <v>4331</v>
      </c>
      <c r="B4340" s="418" t="inlineStr">
        <is>
          <t>Rental Machine for Nov and Dec 2022</t>
        </is>
      </c>
      <c r="C4340" s="418" t="inlineStr">
        <is>
          <t>អិនធីអិល តិចណូឡូជី</t>
        </is>
      </c>
      <c r="D4340" s="418" t="inlineStr">
        <is>
          <t>K005-901900283</t>
        </is>
      </c>
      <c r="E4340" s="418" t="inlineStr">
        <is>
          <t>22-004113</t>
        </is>
      </c>
      <c r="F4340" s="419" t="n">
        <v>44573</v>
      </c>
      <c r="G4340" s="420" t="n">
        <v>20685</v>
      </c>
      <c r="H4340" s="418" t="n"/>
      <c r="I4340" s="455" t="n">
        <v>20685</v>
      </c>
      <c r="J4340" s="418">
        <f>IF(L4340&lt;&gt;"",L4340,K4340)</f>
        <v/>
      </c>
      <c r="K4340" s="418">
        <f>IF(AND(T4340=TRUE, U4340=TRUE, V4340=TRUE), IF(W4340&lt;-0.05, "អនុញ្ញាត (អ្នកផ្គត់ផ្គង់ប្រកាសខ្វះ)", "បានប្រកាស (អនុញ្ញាត)"), IF(AND(T4340=FALSE, U4340=FALSE, V4340=FALSE), "ព្យួរទុក (មិនមានទិន្នន័យ)", "ប្រកាសខុស (ព្យួរទុក)"))</f>
        <v/>
      </c>
      <c r="L4340" s="418" t="inlineStr"/>
      <c r="M4340" s="418" t="inlineStr"/>
      <c r="N4340" s="455" t="n"/>
      <c r="O4340" s="455">
        <f>IF(W4340&lt;0,AI4340,I4340)</f>
        <v/>
      </c>
      <c r="P4340" s="455">
        <f>I4340-O4340</f>
        <v/>
      </c>
      <c r="Q4340" s="418" t="n"/>
      <c r="R4340" s="418" t="inlineStr">
        <is>
          <t>22-004113</t>
        </is>
      </c>
      <c r="S4340" s="418" t="inlineStr"/>
      <c r="T4340" s="418">
        <f>R4340=S4340</f>
        <v/>
      </c>
      <c r="U4340" s="418">
        <f>AND(MONTH(F4340)=MONTH(Y4340), YEAR(F4340)=YEAR(Y4340))</f>
        <v/>
      </c>
      <c r="V4340" s="418">
        <f>AND(AC4340&lt;&gt;"", 'Company information'!D$4&lt;&gt;"", RIGHT(SUBSTITUTE(AC4340,"-",""),9)=RIGHT(SUBSTITUTE('Company information'!D$4,"-",""),9))</f>
        <v/>
      </c>
      <c r="W4340" s="418">
        <f>AI4340-I4340</f>
        <v/>
      </c>
      <c r="X4340" s="455" t="n"/>
      <c r="Y4340" s="417" t="n"/>
      <c r="Z4340" s="418" t="n"/>
      <c r="AA4340" s="418" t="n"/>
      <c r="AB4340" s="418" t="n"/>
      <c r="AC4340" s="418" t="n"/>
      <c r="AD4340" s="418" t="n"/>
      <c r="AE4340" s="455" t="n"/>
      <c r="AF4340" s="455" t="n"/>
      <c r="AG4340" s="455" t="n"/>
      <c r="AH4340" s="455" t="n"/>
      <c r="AI4340" s="455" t="n"/>
      <c r="AJ4340" s="455" t="n"/>
      <c r="AK4340" s="455" t="n"/>
      <c r="AL4340" s="455" t="n"/>
      <c r="AM4340" s="455" t="n"/>
      <c r="AN4340" s="455" t="n"/>
      <c r="AO4340" s="455" t="n"/>
      <c r="AP4340" s="455" t="n"/>
      <c r="AQ4340" s="455" t="n"/>
      <c r="AR4340" s="418" t="n"/>
      <c r="AS4340" s="418" t="n"/>
      <c r="AT4340" s="418" t="n"/>
    </row>
    <row r="4341">
      <c r="A4341" s="417" t="n">
        <v>4332</v>
      </c>
      <c r="B4341" s="418" t="inlineStr">
        <is>
          <t>Internet Service Fee</t>
        </is>
      </c>
      <c r="C4341" s="418" t="inlineStr">
        <is>
          <t>វៀតធេល (ខេមបូឌា)</t>
        </is>
      </c>
      <c r="D4341" s="418" t="inlineStr">
        <is>
          <t>L001-100121845</t>
        </is>
      </c>
      <c r="E4341" s="418" t="inlineStr">
        <is>
          <t>MC/2022-0771055</t>
        </is>
      </c>
      <c r="F4341" s="419" t="n">
        <v>44923</v>
      </c>
      <c r="G4341" s="420" t="n">
        <v>205750</v>
      </c>
      <c r="H4341" s="418" t="n"/>
      <c r="I4341" s="455" t="n">
        <v>205750</v>
      </c>
      <c r="J4341" s="418">
        <f>IF(L4341&lt;&gt;"",L4341,K4341)</f>
        <v/>
      </c>
      <c r="K4341" s="418">
        <f>IF(AND(T4341=TRUE, U4341=TRUE, V4341=TRUE), IF(W4341&lt;-0.05, "អនុញ្ញាត (អ្នកផ្គត់ផ្គង់ប្រកាសខ្វះ)", "បានប្រកាស (អនុញ្ញាត)"), IF(AND(T4341=FALSE, U4341=FALSE, V4341=FALSE), "ព្យួរទុក (មិនមានទិន្នន័យ)", "ប្រកាសខុស (ព្យួរទុក)"))</f>
        <v/>
      </c>
      <c r="L4341" s="418" t="inlineStr"/>
      <c r="M4341" s="418" t="inlineStr"/>
      <c r="N4341" s="455" t="n"/>
      <c r="O4341" s="455">
        <f>IF(W4341&lt;0,AI4341,I4341)</f>
        <v/>
      </c>
      <c r="P4341" s="455">
        <f>I4341-O4341</f>
        <v/>
      </c>
      <c r="Q4341" s="418" t="n"/>
      <c r="R4341" s="418" t="inlineStr">
        <is>
          <t>MC/2022-0771055</t>
        </is>
      </c>
      <c r="S4341" s="418" t="inlineStr"/>
      <c r="T4341" s="418">
        <f>R4341=S4341</f>
        <v/>
      </c>
      <c r="U4341" s="418">
        <f>AND(MONTH(F4341)=MONTH(Y4341), YEAR(F4341)=YEAR(Y4341))</f>
        <v/>
      </c>
      <c r="V4341" s="418">
        <f>AND(AC4341&lt;&gt;"", 'Company information'!D$4&lt;&gt;"", RIGHT(SUBSTITUTE(AC4341,"-",""),9)=RIGHT(SUBSTITUTE('Company information'!D$4,"-",""),9))</f>
        <v/>
      </c>
      <c r="W4341" s="418">
        <f>AI4341-I4341</f>
        <v/>
      </c>
      <c r="X4341" s="455" t="n"/>
      <c r="Y4341" s="417" t="n"/>
      <c r="Z4341" s="418" t="n"/>
      <c r="AA4341" s="418" t="n"/>
      <c r="AB4341" s="418" t="n"/>
      <c r="AC4341" s="418" t="n"/>
      <c r="AD4341" s="418" t="n"/>
      <c r="AE4341" s="455" t="n"/>
      <c r="AF4341" s="455" t="n"/>
      <c r="AG4341" s="455" t="n"/>
      <c r="AH4341" s="455" t="n"/>
      <c r="AI4341" s="455" t="n"/>
      <c r="AJ4341" s="455" t="n"/>
      <c r="AK4341" s="455" t="n"/>
      <c r="AL4341" s="455" t="n"/>
      <c r="AM4341" s="455" t="n"/>
      <c r="AN4341" s="455" t="n"/>
      <c r="AO4341" s="455" t="n"/>
      <c r="AP4341" s="455" t="n"/>
      <c r="AQ4341" s="455" t="n"/>
      <c r="AR4341" s="418" t="n"/>
      <c r="AS4341" s="418" t="n"/>
      <c r="AT4341" s="418" t="n"/>
    </row>
    <row r="4342">
      <c r="A4342" s="417" t="n">
        <v>4333</v>
      </c>
      <c r="B4342" s="418" t="inlineStr">
        <is>
          <t>Security Guard for Dec 2022</t>
        </is>
      </c>
      <c r="C4342" s="418" t="inlineStr">
        <is>
          <t>អេសអេហ្វអាយ​ ស៊ីឃ្យួរឹធី ហ្វសស៍ អ៊ិនធើណេសិនណល ឯ.ក</t>
        </is>
      </c>
      <c r="D4342" s="418" t="inlineStr">
        <is>
          <t>K010-901908100</t>
        </is>
      </c>
      <c r="E4342" s="418" t="inlineStr">
        <is>
          <t>SFI2022/484</t>
        </is>
      </c>
      <c r="F4342" s="419" t="n">
        <v>44921</v>
      </c>
      <c r="G4342" s="420" t="n">
        <v>230384</v>
      </c>
      <c r="H4342" s="418" t="n"/>
      <c r="I4342" s="455" t="n">
        <v>230384</v>
      </c>
      <c r="J4342" s="418">
        <f>IF(L4342&lt;&gt;"",L4342,K4342)</f>
        <v/>
      </c>
      <c r="K4342" s="418">
        <f>IF(AND(T4342=TRUE, U4342=TRUE, V4342=TRUE), IF(W4342&lt;-0.05, "អនុញ្ញាត (អ្នកផ្គត់ផ្គង់ប្រកាសខ្វះ)", "បានប្រកាស (អនុញ្ញាត)"), IF(AND(T4342=FALSE, U4342=FALSE, V4342=FALSE), "ព្យួរទុក (មិនមានទិន្នន័យ)", "ប្រកាសខុស (ព្យួរទុក)"))</f>
        <v/>
      </c>
      <c r="L4342" s="418" t="inlineStr"/>
      <c r="M4342" s="418" t="inlineStr"/>
      <c r="N4342" s="455" t="n"/>
      <c r="O4342" s="455">
        <f>IF(W4342&lt;0,AI4342,I4342)</f>
        <v/>
      </c>
      <c r="P4342" s="455">
        <f>I4342-O4342</f>
        <v/>
      </c>
      <c r="Q4342" s="418" t="n"/>
      <c r="R4342" s="418" t="inlineStr">
        <is>
          <t>SFI2022/484</t>
        </is>
      </c>
      <c r="S4342" s="418" t="inlineStr"/>
      <c r="T4342" s="418">
        <f>R4342=S4342</f>
        <v/>
      </c>
      <c r="U4342" s="418">
        <f>AND(MONTH(F4342)=MONTH(Y4342), YEAR(F4342)=YEAR(Y4342))</f>
        <v/>
      </c>
      <c r="V4342" s="418">
        <f>AND(AC4342&lt;&gt;"", 'Company information'!D$4&lt;&gt;"", RIGHT(SUBSTITUTE(AC4342,"-",""),9)=RIGHT(SUBSTITUTE('Company information'!D$4,"-",""),9))</f>
        <v/>
      </c>
      <c r="W4342" s="418">
        <f>AI4342-I4342</f>
        <v/>
      </c>
      <c r="X4342" s="455" t="n"/>
      <c r="Y4342" s="417" t="n"/>
      <c r="Z4342" s="418" t="n"/>
      <c r="AA4342" s="418" t="n"/>
      <c r="AB4342" s="418" t="n"/>
      <c r="AC4342" s="418" t="n"/>
      <c r="AD4342" s="418" t="n"/>
      <c r="AE4342" s="455" t="n"/>
      <c r="AF4342" s="455" t="n"/>
      <c r="AG4342" s="455" t="n"/>
      <c r="AH4342" s="455" t="n"/>
      <c r="AI4342" s="455" t="n"/>
      <c r="AJ4342" s="455" t="n"/>
      <c r="AK4342" s="455" t="n"/>
      <c r="AL4342" s="455" t="n"/>
      <c r="AM4342" s="455" t="n"/>
      <c r="AN4342" s="455" t="n"/>
      <c r="AO4342" s="455" t="n"/>
      <c r="AP4342" s="455" t="n"/>
      <c r="AQ4342" s="455" t="n"/>
      <c r="AR4342" s="418" t="n"/>
      <c r="AS4342" s="418" t="n"/>
      <c r="AT4342" s="418" t="n"/>
    </row>
    <row r="4343">
      <c r="A4343" s="417" t="n">
        <v>4334</v>
      </c>
      <c r="B4343" s="418" t="inlineStr">
        <is>
          <t>Building Rental and Management Fee for Dec 2022</t>
        </is>
      </c>
      <c r="C4343" s="418" t="inlineStr">
        <is>
          <t>មេហ្គា លេបឹល &amp; ស្ទីកឃើរ (ខេមបូឌា)</t>
        </is>
      </c>
      <c r="D4343" s="418" t="inlineStr">
        <is>
          <t>L001-100185983</t>
        </is>
      </c>
      <c r="E4343" s="418" t="inlineStr">
        <is>
          <t>INV20221201</t>
        </is>
      </c>
      <c r="F4343" s="419" t="n">
        <v>44926</v>
      </c>
      <c r="G4343" s="420" t="n">
        <v>1556154</v>
      </c>
      <c r="H4343" s="418" t="n"/>
      <c r="I4343" s="455" t="n">
        <v>1556154</v>
      </c>
      <c r="J4343" s="418">
        <f>IF(L4343&lt;&gt;"",L4343,K4343)</f>
        <v/>
      </c>
      <c r="K4343" s="418">
        <f>IF(AND(T4343=TRUE, U4343=TRUE, V4343=TRUE), IF(W4343&lt;-0.05, "អនុញ្ញាត (អ្នកផ្គត់ផ្គង់ប្រកាសខ្វះ)", "បានប្រកាស (អនុញ្ញាត)"), IF(AND(T4343=FALSE, U4343=FALSE, V4343=FALSE), "ព្យួរទុក (មិនមានទិន្នន័យ)", "ប្រកាសខុស (ព្យួរទុក)"))</f>
        <v/>
      </c>
      <c r="L4343" s="418" t="inlineStr"/>
      <c r="M4343" s="418" t="inlineStr"/>
      <c r="N4343" s="455" t="n"/>
      <c r="O4343" s="455">
        <f>IF(W4343&lt;0,AI4343,I4343)</f>
        <v/>
      </c>
      <c r="P4343" s="455">
        <f>I4343-O4343</f>
        <v/>
      </c>
      <c r="Q4343" s="418" t="n"/>
      <c r="R4343" s="418" t="inlineStr">
        <is>
          <t>INV20221201</t>
        </is>
      </c>
      <c r="S4343" s="418" t="inlineStr"/>
      <c r="T4343" s="418">
        <f>R4343=S4343</f>
        <v/>
      </c>
      <c r="U4343" s="418">
        <f>AND(MONTH(F4343)=MONTH(Y4343), YEAR(F4343)=YEAR(Y4343))</f>
        <v/>
      </c>
      <c r="V4343" s="418">
        <f>AND(AC4343&lt;&gt;"", 'Company information'!D$4&lt;&gt;"", RIGHT(SUBSTITUTE(AC4343,"-",""),9)=RIGHT(SUBSTITUTE('Company information'!D$4,"-",""),9))</f>
        <v/>
      </c>
      <c r="W4343" s="418">
        <f>AI4343-I4343</f>
        <v/>
      </c>
      <c r="X4343" s="455" t="n"/>
      <c r="Y4343" s="417" t="n"/>
      <c r="Z4343" s="418" t="n"/>
      <c r="AA4343" s="418" t="n"/>
      <c r="AB4343" s="418" t="n"/>
      <c r="AC4343" s="418" t="n"/>
      <c r="AD4343" s="418" t="n"/>
      <c r="AE4343" s="455" t="n"/>
      <c r="AF4343" s="455" t="n"/>
      <c r="AG4343" s="455" t="n"/>
      <c r="AH4343" s="455" t="n"/>
      <c r="AI4343" s="455" t="n"/>
      <c r="AJ4343" s="455" t="n"/>
      <c r="AK4343" s="455" t="n"/>
      <c r="AL4343" s="455" t="n"/>
      <c r="AM4343" s="455" t="n"/>
      <c r="AN4343" s="455" t="n"/>
      <c r="AO4343" s="455" t="n"/>
      <c r="AP4343" s="455" t="n"/>
      <c r="AQ4343" s="455" t="n"/>
      <c r="AR4343" s="418" t="n"/>
      <c r="AS4343" s="418" t="n"/>
      <c r="AT4343" s="418" t="n"/>
    </row>
    <row r="4344">
      <c r="A4344" s="417" t="n">
        <v>4335</v>
      </c>
      <c r="B4344" s="418" t="inlineStr">
        <is>
          <t>Carbon Dioxide</t>
        </is>
      </c>
      <c r="C4344" s="418" t="inlineStr">
        <is>
          <t>ធីវីសីុ ហ្គាស សឹលូសិន</t>
        </is>
      </c>
      <c r="D4344" s="418" t="inlineStr">
        <is>
          <t>K005-901501105</t>
        </is>
      </c>
      <c r="E4344" s="418" t="inlineStr">
        <is>
          <t>2022-2193</t>
        </is>
      </c>
      <c r="F4344" s="419" t="n">
        <v>44926</v>
      </c>
      <c r="G4344" s="420" t="n">
        <v>5286228</v>
      </c>
      <c r="H4344" s="418" t="n"/>
      <c r="I4344" s="455" t="n">
        <v>5286228</v>
      </c>
      <c r="J4344" s="418">
        <f>IF(L4344&lt;&gt;"",L4344,K4344)</f>
        <v/>
      </c>
      <c r="K4344" s="418">
        <f>IF(AND(T4344=TRUE, U4344=TRUE, V4344=TRUE), IF(W4344&lt;-0.05, "អនុញ្ញាត (អ្នកផ្គត់ផ្គង់ប្រកាសខ្វះ)", "បានប្រកាស (អនុញ្ញាត)"), IF(AND(T4344=FALSE, U4344=FALSE, V4344=FALSE), "ព្យួរទុក (មិនមានទិន្នន័យ)", "ប្រកាសខុស (ព្យួរទុក)"))</f>
        <v/>
      </c>
      <c r="L4344" s="418" t="inlineStr"/>
      <c r="M4344" s="418" t="inlineStr"/>
      <c r="N4344" s="455" t="n"/>
      <c r="O4344" s="455">
        <f>IF(W4344&lt;0,AI4344,I4344)</f>
        <v/>
      </c>
      <c r="P4344" s="455">
        <f>I4344-O4344</f>
        <v/>
      </c>
      <c r="Q4344" s="418" t="n"/>
      <c r="R4344" s="418" t="inlineStr">
        <is>
          <t>2022-2193</t>
        </is>
      </c>
      <c r="S4344" s="418" t="inlineStr"/>
      <c r="T4344" s="418">
        <f>R4344=S4344</f>
        <v/>
      </c>
      <c r="U4344" s="418">
        <f>AND(MONTH(F4344)=MONTH(Y4344), YEAR(F4344)=YEAR(Y4344))</f>
        <v/>
      </c>
      <c r="V4344" s="418">
        <f>AND(AC4344&lt;&gt;"", 'Company information'!D$4&lt;&gt;"", RIGHT(SUBSTITUTE(AC4344,"-",""),9)=RIGHT(SUBSTITUTE('Company information'!D$4,"-",""),9))</f>
        <v/>
      </c>
      <c r="W4344" s="418">
        <f>AI4344-I4344</f>
        <v/>
      </c>
      <c r="X4344" s="455" t="n"/>
      <c r="Y4344" s="417" t="n"/>
      <c r="Z4344" s="418" t="n"/>
      <c r="AA4344" s="418" t="n"/>
      <c r="AB4344" s="418" t="n"/>
      <c r="AC4344" s="418" t="n"/>
      <c r="AD4344" s="418" t="n"/>
      <c r="AE4344" s="455" t="n"/>
      <c r="AF4344" s="455" t="n"/>
      <c r="AG4344" s="455" t="n"/>
      <c r="AH4344" s="455" t="n"/>
      <c r="AI4344" s="455" t="n"/>
      <c r="AJ4344" s="455" t="n"/>
      <c r="AK4344" s="455" t="n"/>
      <c r="AL4344" s="455" t="n"/>
      <c r="AM4344" s="455" t="n"/>
      <c r="AN4344" s="455" t="n"/>
      <c r="AO4344" s="455" t="n"/>
      <c r="AP4344" s="455" t="n"/>
      <c r="AQ4344" s="455" t="n"/>
      <c r="AR4344" s="418" t="n"/>
      <c r="AS4344" s="418" t="n"/>
      <c r="AT4344" s="418" t="n"/>
    </row>
    <row r="4345">
      <c r="A4345" s="417" t="n">
        <v>4336</v>
      </c>
      <c r="B4345" s="418" t="inlineStr">
        <is>
          <t>Trucking Fee</t>
        </is>
      </c>
      <c r="C4345" s="418" t="inlineStr">
        <is>
          <t>អេសអាយធីស៊ី ខិនថេនើរ ឡាញ (ខេមបូឌា)</t>
        </is>
      </c>
      <c r="D4345" s="418" t="inlineStr">
        <is>
          <t>L001-107035863</t>
        </is>
      </c>
      <c r="E4345" s="418" t="inlineStr">
        <is>
          <t>SITC2022-023601</t>
        </is>
      </c>
      <c r="F4345" s="419" t="n">
        <v>44573</v>
      </c>
      <c r="G4345" s="420" t="n">
        <v>436243</v>
      </c>
      <c r="H4345" s="418" t="n"/>
      <c r="I4345" s="455" t="n">
        <v>436243</v>
      </c>
      <c r="J4345" s="418">
        <f>IF(L4345&lt;&gt;"",L4345,K4345)</f>
        <v/>
      </c>
      <c r="K4345" s="418">
        <f>IF(AND(T4345=TRUE, U4345=TRUE, V4345=TRUE), IF(W4345&lt;-0.05, "អនុញ្ញាត (អ្នកផ្គត់ផ្គង់ប្រកាសខ្វះ)", "បានប្រកាស (អនុញ្ញាត)"), IF(AND(T4345=FALSE, U4345=FALSE, V4345=FALSE), "ព្យួរទុក (មិនមានទិន្នន័យ)", "ប្រកាសខុស (ព្យួរទុក)"))</f>
        <v/>
      </c>
      <c r="L4345" s="418" t="inlineStr"/>
      <c r="M4345" s="418" t="inlineStr"/>
      <c r="N4345" s="455" t="n"/>
      <c r="O4345" s="455">
        <f>IF(W4345&lt;0,AI4345,I4345)</f>
        <v/>
      </c>
      <c r="P4345" s="455">
        <f>I4345-O4345</f>
        <v/>
      </c>
      <c r="Q4345" s="418" t="n"/>
      <c r="R4345" s="418" t="inlineStr">
        <is>
          <t>SITC2022-023601</t>
        </is>
      </c>
      <c r="S4345" s="418" t="inlineStr"/>
      <c r="T4345" s="418">
        <f>R4345=S4345</f>
        <v/>
      </c>
      <c r="U4345" s="418">
        <f>AND(MONTH(F4345)=MONTH(Y4345), YEAR(F4345)=YEAR(Y4345))</f>
        <v/>
      </c>
      <c r="V4345" s="418">
        <f>AND(AC4345&lt;&gt;"", 'Company information'!D$4&lt;&gt;"", RIGHT(SUBSTITUTE(AC4345,"-",""),9)=RIGHT(SUBSTITUTE('Company information'!D$4,"-",""),9))</f>
        <v/>
      </c>
      <c r="W4345" s="418">
        <f>AI4345-I4345</f>
        <v/>
      </c>
      <c r="X4345" s="455" t="n"/>
      <c r="Y4345" s="417" t="n"/>
      <c r="Z4345" s="418" t="n"/>
      <c r="AA4345" s="418" t="n"/>
      <c r="AB4345" s="418" t="n"/>
      <c r="AC4345" s="418" t="n"/>
      <c r="AD4345" s="418" t="n"/>
      <c r="AE4345" s="455" t="n"/>
      <c r="AF4345" s="455" t="n"/>
      <c r="AG4345" s="455" t="n"/>
      <c r="AH4345" s="455" t="n"/>
      <c r="AI4345" s="455" t="n"/>
      <c r="AJ4345" s="455" t="n"/>
      <c r="AK4345" s="455" t="n"/>
      <c r="AL4345" s="455" t="n"/>
      <c r="AM4345" s="455" t="n"/>
      <c r="AN4345" s="455" t="n"/>
      <c r="AO4345" s="455" t="n"/>
      <c r="AP4345" s="455" t="n"/>
      <c r="AQ4345" s="455" t="n"/>
      <c r="AR4345" s="418" t="n"/>
      <c r="AS4345" s="418" t="n"/>
      <c r="AT4345" s="418" t="n"/>
    </row>
    <row r="4346">
      <c r="A4346" s="417" t="n">
        <v>4337</v>
      </c>
      <c r="B4346" s="418" t="inlineStr">
        <is>
          <t>Lift-On &amp; Lift-Off</t>
        </is>
      </c>
      <c r="C4346" s="418" t="inlineStr">
        <is>
          <t>កំពង់ផែស្វយ័តក្រុងព្រះសីហនុ</t>
        </is>
      </c>
      <c r="D4346" s="418" t="inlineStr">
        <is>
          <t>L001-100044638</t>
        </is>
      </c>
      <c r="E4346" s="418" t="inlineStr">
        <is>
          <t>204119</t>
        </is>
      </c>
      <c r="F4346" s="419" t="n">
        <v>44573</v>
      </c>
      <c r="G4346" s="420" t="n">
        <v>71932</v>
      </c>
      <c r="H4346" s="418" t="n"/>
      <c r="I4346" s="455" t="n">
        <v>71932</v>
      </c>
      <c r="J4346" s="418">
        <f>IF(L4346&lt;&gt;"",L4346,K4346)</f>
        <v/>
      </c>
      <c r="K4346" s="418">
        <f>IF(AND(T4346=TRUE, U4346=TRUE, V4346=TRUE), IF(W4346&lt;-0.05, "អនុញ្ញាត (អ្នកផ្គត់ផ្គង់ប្រកាសខ្វះ)", "បានប្រកាស (អនុញ្ញាត)"), IF(AND(T4346=FALSE, U4346=FALSE, V4346=FALSE), "ព្យួរទុក (មិនមានទិន្នន័យ)", "ប្រកាសខុស (ព្យួរទុក)"))</f>
        <v/>
      </c>
      <c r="L4346" s="418" t="inlineStr"/>
      <c r="M4346" s="418" t="inlineStr"/>
      <c r="N4346" s="455" t="n"/>
      <c r="O4346" s="455">
        <f>IF(W4346&lt;0,AI4346,I4346)</f>
        <v/>
      </c>
      <c r="P4346" s="455">
        <f>I4346-O4346</f>
        <v/>
      </c>
      <c r="Q4346" s="418" t="n"/>
      <c r="R4346" s="418" t="inlineStr">
        <is>
          <t>204119</t>
        </is>
      </c>
      <c r="S4346" s="418" t="inlineStr"/>
      <c r="T4346" s="418">
        <f>R4346=S4346</f>
        <v/>
      </c>
      <c r="U4346" s="418">
        <f>AND(MONTH(F4346)=MONTH(Y4346), YEAR(F4346)=YEAR(Y4346))</f>
        <v/>
      </c>
      <c r="V4346" s="418">
        <f>AND(AC4346&lt;&gt;"", 'Company information'!D$4&lt;&gt;"", RIGHT(SUBSTITUTE(AC4346,"-",""),9)=RIGHT(SUBSTITUTE('Company information'!D$4,"-",""),9))</f>
        <v/>
      </c>
      <c r="W4346" s="418">
        <f>AI4346-I4346</f>
        <v/>
      </c>
      <c r="X4346" s="455" t="n"/>
      <c r="Y4346" s="417" t="n"/>
      <c r="Z4346" s="418" t="n"/>
      <c r="AA4346" s="418" t="n"/>
      <c r="AB4346" s="418" t="n"/>
      <c r="AC4346" s="418" t="n"/>
      <c r="AD4346" s="418" t="n"/>
      <c r="AE4346" s="455" t="n"/>
      <c r="AF4346" s="455" t="n"/>
      <c r="AG4346" s="455" t="n"/>
      <c r="AH4346" s="455" t="n"/>
      <c r="AI4346" s="455" t="n"/>
      <c r="AJ4346" s="455" t="n"/>
      <c r="AK4346" s="455" t="n"/>
      <c r="AL4346" s="455" t="n"/>
      <c r="AM4346" s="455" t="n"/>
      <c r="AN4346" s="455" t="n"/>
      <c r="AO4346" s="455" t="n"/>
      <c r="AP4346" s="455" t="n"/>
      <c r="AQ4346" s="455" t="n"/>
      <c r="AR4346" s="418" t="n"/>
      <c r="AS4346" s="418" t="n"/>
      <c r="AT4346" s="418" t="n"/>
    </row>
    <row r="4347">
      <c r="A4347" s="417" t="n">
        <v>4338</v>
      </c>
      <c r="B4347" s="418" t="inlineStr">
        <is>
          <t>Lift-On &amp; Lift-Off</t>
        </is>
      </c>
      <c r="C4347" s="418" t="inlineStr">
        <is>
          <t>កំពង់ផែស្វយ័តក្រុងព្រះសីហនុ</t>
        </is>
      </c>
      <c r="D4347" s="418" t="inlineStr">
        <is>
          <t>L001-100044638</t>
        </is>
      </c>
      <c r="E4347" s="418" t="inlineStr">
        <is>
          <t>214141</t>
        </is>
      </c>
      <c r="F4347" s="419" t="n">
        <v>44910</v>
      </c>
      <c r="G4347" s="420" t="n">
        <v>93685</v>
      </c>
      <c r="H4347" s="418" t="n"/>
      <c r="I4347" s="455" t="n">
        <v>93685</v>
      </c>
      <c r="J4347" s="418">
        <f>IF(L4347&lt;&gt;"",L4347,K4347)</f>
        <v/>
      </c>
      <c r="K4347" s="418">
        <f>IF(AND(T4347=TRUE, U4347=TRUE, V4347=TRUE), IF(W4347&lt;-0.05, "អនុញ្ញាត (អ្នកផ្គត់ផ្គង់ប្រកាសខ្វះ)", "បានប្រកាស (អនុញ្ញាត)"), IF(AND(T4347=FALSE, U4347=FALSE, V4347=FALSE), "ព្យួរទុក (មិនមានទិន្នន័យ)", "ប្រកាសខុស (ព្យួរទុក)"))</f>
        <v/>
      </c>
      <c r="L4347" s="418" t="inlineStr"/>
      <c r="M4347" s="418" t="inlineStr"/>
      <c r="N4347" s="455" t="n"/>
      <c r="O4347" s="455">
        <f>IF(W4347&lt;0,AI4347,I4347)</f>
        <v/>
      </c>
      <c r="P4347" s="455">
        <f>I4347-O4347</f>
        <v/>
      </c>
      <c r="Q4347" s="418" t="n"/>
      <c r="R4347" s="418" t="inlineStr">
        <is>
          <t>214141</t>
        </is>
      </c>
      <c r="S4347" s="418" t="inlineStr"/>
      <c r="T4347" s="418">
        <f>R4347=S4347</f>
        <v/>
      </c>
      <c r="U4347" s="418">
        <f>AND(MONTH(F4347)=MONTH(Y4347), YEAR(F4347)=YEAR(Y4347))</f>
        <v/>
      </c>
      <c r="V4347" s="418">
        <f>AND(AC4347&lt;&gt;"", 'Company information'!D$4&lt;&gt;"", RIGHT(SUBSTITUTE(AC4347,"-",""),9)=RIGHT(SUBSTITUTE('Company information'!D$4,"-",""),9))</f>
        <v/>
      </c>
      <c r="W4347" s="418">
        <f>AI4347-I4347</f>
        <v/>
      </c>
      <c r="X4347" s="455" t="n"/>
      <c r="Y4347" s="417" t="n"/>
      <c r="Z4347" s="418" t="n"/>
      <c r="AA4347" s="418" t="n"/>
      <c r="AB4347" s="418" t="n"/>
      <c r="AC4347" s="418" t="n"/>
      <c r="AD4347" s="418" t="n"/>
      <c r="AE4347" s="455" t="n"/>
      <c r="AF4347" s="455" t="n"/>
      <c r="AG4347" s="455" t="n"/>
      <c r="AH4347" s="455" t="n"/>
      <c r="AI4347" s="455" t="n"/>
      <c r="AJ4347" s="455" t="n"/>
      <c r="AK4347" s="455" t="n"/>
      <c r="AL4347" s="455" t="n"/>
      <c r="AM4347" s="455" t="n"/>
      <c r="AN4347" s="455" t="n"/>
      <c r="AO4347" s="455" t="n"/>
      <c r="AP4347" s="455" t="n"/>
      <c r="AQ4347" s="455" t="n"/>
      <c r="AR4347" s="418" t="n"/>
      <c r="AS4347" s="418" t="n"/>
      <c r="AT4347" s="418" t="n"/>
    </row>
    <row r="4348">
      <c r="A4348" s="417" t="n">
        <v>4339</v>
      </c>
      <c r="B4348" s="418" t="inlineStr">
        <is>
          <t>Trucking Fee</t>
        </is>
      </c>
      <c r="C4348" s="418" t="inlineStr">
        <is>
          <t>ហាវតាយ អ៊ិនធើណេសិនណល ឡូជីស្ទីក ឯ.ក</t>
        </is>
      </c>
      <c r="D4348" s="418" t="inlineStr">
        <is>
          <t>K007-902202863</t>
        </is>
      </c>
      <c r="E4348" s="418" t="inlineStr">
        <is>
          <t>HT220093</t>
        </is>
      </c>
      <c r="F4348" s="419" t="n">
        <v>44922</v>
      </c>
      <c r="G4348" s="420" t="n">
        <v>501908</v>
      </c>
      <c r="H4348" s="418" t="n"/>
      <c r="I4348" s="455" t="n">
        <v>501908</v>
      </c>
      <c r="J4348" s="418">
        <f>IF(L4348&lt;&gt;"",L4348,K4348)</f>
        <v/>
      </c>
      <c r="K4348" s="418">
        <f>IF(AND(T4348=TRUE, U4348=TRUE, V4348=TRUE), IF(W4348&lt;-0.05, "អនុញ្ញាត (អ្នកផ្គត់ផ្គង់ប្រកាសខ្វះ)", "បានប្រកាស (អនុញ្ញាត)"), IF(AND(T4348=FALSE, U4348=FALSE, V4348=FALSE), "ព្យួរទុក (មិនមានទិន្នន័យ)", "ប្រកាសខុស (ព្យួរទុក)"))</f>
        <v/>
      </c>
      <c r="L4348" s="418" t="inlineStr"/>
      <c r="M4348" s="418" t="inlineStr"/>
      <c r="N4348" s="455" t="n"/>
      <c r="O4348" s="455">
        <f>IF(W4348&lt;0,AI4348,I4348)</f>
        <v/>
      </c>
      <c r="P4348" s="455">
        <f>I4348-O4348</f>
        <v/>
      </c>
      <c r="Q4348" s="418" t="n"/>
      <c r="R4348" s="418" t="inlineStr">
        <is>
          <t>HT220093</t>
        </is>
      </c>
      <c r="S4348" s="418" t="inlineStr"/>
      <c r="T4348" s="418">
        <f>R4348=S4348</f>
        <v/>
      </c>
      <c r="U4348" s="418">
        <f>AND(MONTH(F4348)=MONTH(Y4348), YEAR(F4348)=YEAR(Y4348))</f>
        <v/>
      </c>
      <c r="V4348" s="418">
        <f>AND(AC4348&lt;&gt;"", 'Company information'!D$4&lt;&gt;"", RIGHT(SUBSTITUTE(AC4348,"-",""),9)=RIGHT(SUBSTITUTE('Company information'!D$4,"-",""),9))</f>
        <v/>
      </c>
      <c r="W4348" s="418">
        <f>AI4348-I4348</f>
        <v/>
      </c>
      <c r="X4348" s="455" t="n"/>
      <c r="Y4348" s="417" t="n"/>
      <c r="Z4348" s="418" t="n"/>
      <c r="AA4348" s="418" t="n"/>
      <c r="AB4348" s="418" t="n"/>
      <c r="AC4348" s="418" t="n"/>
      <c r="AD4348" s="418" t="n"/>
      <c r="AE4348" s="455" t="n"/>
      <c r="AF4348" s="455" t="n"/>
      <c r="AG4348" s="455" t="n"/>
      <c r="AH4348" s="455" t="n"/>
      <c r="AI4348" s="455" t="n"/>
      <c r="AJ4348" s="455" t="n"/>
      <c r="AK4348" s="455" t="n"/>
      <c r="AL4348" s="455" t="n"/>
      <c r="AM4348" s="455" t="n"/>
      <c r="AN4348" s="455" t="n"/>
      <c r="AO4348" s="455" t="n"/>
      <c r="AP4348" s="455" t="n"/>
      <c r="AQ4348" s="455" t="n"/>
      <c r="AR4348" s="418" t="n"/>
      <c r="AS4348" s="418" t="n"/>
      <c r="AT4348" s="418" t="n"/>
    </row>
    <row r="4349">
      <c r="A4349" s="417" t="n">
        <v>4340</v>
      </c>
      <c r="B4349" s="418" t="inlineStr">
        <is>
          <t>Trucking Fee</t>
        </is>
      </c>
      <c r="C4349" s="418" t="inlineStr">
        <is>
          <t>អេសអាយធីស៊ី ខិនថេនើរ ឡាញ (ខេមបូឌា)</t>
        </is>
      </c>
      <c r="D4349" s="418" t="inlineStr">
        <is>
          <t>L001-107035863</t>
        </is>
      </c>
      <c r="E4349" s="418" t="inlineStr">
        <is>
          <t>SITC2022-023811</t>
        </is>
      </c>
      <c r="F4349" s="419" t="n">
        <v>44573</v>
      </c>
      <c r="G4349" s="420" t="n">
        <v>436137</v>
      </c>
      <c r="H4349" s="418" t="n"/>
      <c r="I4349" s="455" t="n">
        <v>436137</v>
      </c>
      <c r="J4349" s="418">
        <f>IF(L4349&lt;&gt;"",L4349,K4349)</f>
        <v/>
      </c>
      <c r="K4349" s="418">
        <f>IF(AND(T4349=TRUE, U4349=TRUE, V4349=TRUE), IF(W4349&lt;-0.05, "អនុញ្ញាត (អ្នកផ្គត់ផ្គង់ប្រកាសខ្វះ)", "បានប្រកាស (អនុញ្ញាត)"), IF(AND(T4349=FALSE, U4349=FALSE, V4349=FALSE), "ព្យួរទុក (មិនមានទិន្នន័យ)", "ប្រកាសខុស (ព្យួរទុក)"))</f>
        <v/>
      </c>
      <c r="L4349" s="418" t="inlineStr"/>
      <c r="M4349" s="418" t="inlineStr"/>
      <c r="N4349" s="455" t="n"/>
      <c r="O4349" s="455">
        <f>IF(W4349&lt;0,AI4349,I4349)</f>
        <v/>
      </c>
      <c r="P4349" s="455">
        <f>I4349-O4349</f>
        <v/>
      </c>
      <c r="Q4349" s="418" t="n"/>
      <c r="R4349" s="418" t="inlineStr">
        <is>
          <t>SITC2022-023811</t>
        </is>
      </c>
      <c r="S4349" s="418" t="inlineStr"/>
      <c r="T4349" s="418">
        <f>R4349=S4349</f>
        <v/>
      </c>
      <c r="U4349" s="418">
        <f>AND(MONTH(F4349)=MONTH(Y4349), YEAR(F4349)=YEAR(Y4349))</f>
        <v/>
      </c>
      <c r="V4349" s="418">
        <f>AND(AC4349&lt;&gt;"", 'Company information'!D$4&lt;&gt;"", RIGHT(SUBSTITUTE(AC4349,"-",""),9)=RIGHT(SUBSTITUTE('Company information'!D$4,"-",""),9))</f>
        <v/>
      </c>
      <c r="W4349" s="418">
        <f>AI4349-I4349</f>
        <v/>
      </c>
      <c r="X4349" s="455" t="n"/>
      <c r="Y4349" s="417" t="n"/>
      <c r="Z4349" s="418" t="n"/>
      <c r="AA4349" s="418" t="n"/>
      <c r="AB4349" s="418" t="n"/>
      <c r="AC4349" s="418" t="n"/>
      <c r="AD4349" s="418" t="n"/>
      <c r="AE4349" s="455" t="n"/>
      <c r="AF4349" s="455" t="n"/>
      <c r="AG4349" s="455" t="n"/>
      <c r="AH4349" s="455" t="n"/>
      <c r="AI4349" s="455" t="n"/>
      <c r="AJ4349" s="455" t="n"/>
      <c r="AK4349" s="455" t="n"/>
      <c r="AL4349" s="455" t="n"/>
      <c r="AM4349" s="455" t="n"/>
      <c r="AN4349" s="455" t="n"/>
      <c r="AO4349" s="455" t="n"/>
      <c r="AP4349" s="455" t="n"/>
      <c r="AQ4349" s="455" t="n"/>
      <c r="AR4349" s="418" t="n"/>
      <c r="AS4349" s="418" t="n"/>
      <c r="AT4349" s="418" t="n"/>
    </row>
    <row r="4350">
      <c r="A4350" s="417" t="n">
        <v>4341</v>
      </c>
      <c r="B4350" s="418" t="inlineStr">
        <is>
          <t>Lift-On &amp; Lift-Off</t>
        </is>
      </c>
      <c r="C4350" s="418" t="inlineStr">
        <is>
          <t>កំពង់ផែស្វយ័តក្រុងព្រះសីហនុ</t>
        </is>
      </c>
      <c r="D4350" s="418" t="inlineStr">
        <is>
          <t>L001-100044638</t>
        </is>
      </c>
      <c r="E4350" s="418" t="inlineStr">
        <is>
          <t>204738</t>
        </is>
      </c>
      <c r="F4350" s="419" t="n">
        <v>44573</v>
      </c>
      <c r="G4350" s="420" t="n">
        <v>71792</v>
      </c>
      <c r="H4350" s="418" t="n"/>
      <c r="I4350" s="455" t="n">
        <v>71792</v>
      </c>
      <c r="J4350" s="418">
        <f>IF(L4350&lt;&gt;"",L4350,K4350)</f>
        <v/>
      </c>
      <c r="K4350" s="418">
        <f>IF(AND(T4350=TRUE, U4350=TRUE, V4350=TRUE), IF(W4350&lt;-0.05, "អនុញ្ញាត (អ្នកផ្គត់ផ្គង់ប្រកាសខ្វះ)", "បានប្រកាស (អនុញ្ញាត)"), IF(AND(T4350=FALSE, U4350=FALSE, V4350=FALSE), "ព្យួរទុក (មិនមានទិន្នន័យ)", "ប្រកាសខុស (ព្យួរទុក)"))</f>
        <v/>
      </c>
      <c r="L4350" s="418" t="inlineStr"/>
      <c r="M4350" s="418" t="inlineStr"/>
      <c r="N4350" s="455" t="n"/>
      <c r="O4350" s="455">
        <f>IF(W4350&lt;0,AI4350,I4350)</f>
        <v/>
      </c>
      <c r="P4350" s="455">
        <f>I4350-O4350</f>
        <v/>
      </c>
      <c r="Q4350" s="418" t="n"/>
      <c r="R4350" s="418" t="inlineStr">
        <is>
          <t>204738</t>
        </is>
      </c>
      <c r="S4350" s="418" t="inlineStr"/>
      <c r="T4350" s="418">
        <f>R4350=S4350</f>
        <v/>
      </c>
      <c r="U4350" s="418">
        <f>AND(MONTH(F4350)=MONTH(Y4350), YEAR(F4350)=YEAR(Y4350))</f>
        <v/>
      </c>
      <c r="V4350" s="418">
        <f>AND(AC4350&lt;&gt;"", 'Company information'!D$4&lt;&gt;"", RIGHT(SUBSTITUTE(AC4350,"-",""),9)=RIGHT(SUBSTITUTE('Company information'!D$4,"-",""),9))</f>
        <v/>
      </c>
      <c r="W4350" s="418">
        <f>AI4350-I4350</f>
        <v/>
      </c>
      <c r="X4350" s="455" t="n"/>
      <c r="Y4350" s="417" t="n"/>
      <c r="Z4350" s="418" t="n"/>
      <c r="AA4350" s="418" t="n"/>
      <c r="AB4350" s="418" t="n"/>
      <c r="AC4350" s="418" t="n"/>
      <c r="AD4350" s="418" t="n"/>
      <c r="AE4350" s="455" t="n"/>
      <c r="AF4350" s="455" t="n"/>
      <c r="AG4350" s="455" t="n"/>
      <c r="AH4350" s="455" t="n"/>
      <c r="AI4350" s="455" t="n"/>
      <c r="AJ4350" s="455" t="n"/>
      <c r="AK4350" s="455" t="n"/>
      <c r="AL4350" s="455" t="n"/>
      <c r="AM4350" s="455" t="n"/>
      <c r="AN4350" s="455" t="n"/>
      <c r="AO4350" s="455" t="n"/>
      <c r="AP4350" s="455" t="n"/>
      <c r="AQ4350" s="455" t="n"/>
      <c r="AR4350" s="418" t="n"/>
      <c r="AS4350" s="418" t="n"/>
      <c r="AT4350" s="418" t="n"/>
    </row>
    <row r="4351">
      <c r="A4351" s="417" t="n">
        <v>4342</v>
      </c>
      <c r="B4351" s="418" t="inlineStr">
        <is>
          <t>Trucking Fee</t>
        </is>
      </c>
      <c r="C4351" s="418" t="inlineStr">
        <is>
          <t>ហាវតាយ អ៊ិនធើណេសិនណល ឡូជីស្ទីក ឯ.ក</t>
        </is>
      </c>
      <c r="D4351" s="418" t="inlineStr">
        <is>
          <t>K007-902202863</t>
        </is>
      </c>
      <c r="E4351" s="418" t="inlineStr">
        <is>
          <t>HT220092</t>
        </is>
      </c>
      <c r="F4351" s="419" t="n">
        <v>44922</v>
      </c>
      <c r="G4351" s="420" t="n">
        <v>501908</v>
      </c>
      <c r="H4351" s="418" t="n"/>
      <c r="I4351" s="455" t="n">
        <v>501908</v>
      </c>
      <c r="J4351" s="418">
        <f>IF(L4351&lt;&gt;"",L4351,K4351)</f>
        <v/>
      </c>
      <c r="K4351" s="418">
        <f>IF(AND(T4351=TRUE, U4351=TRUE, V4351=TRUE), IF(W4351&lt;-0.05, "អនុញ្ញាត (អ្នកផ្គត់ផ្គង់ប្រកាសខ្វះ)", "បានប្រកាស (អនុញ្ញាត)"), IF(AND(T4351=FALSE, U4351=FALSE, V4351=FALSE), "ព្យួរទុក (មិនមានទិន្នន័យ)", "ប្រកាសខុស (ព្យួរទុក)"))</f>
        <v/>
      </c>
      <c r="L4351" s="418" t="inlineStr"/>
      <c r="M4351" s="418" t="inlineStr"/>
      <c r="N4351" s="455" t="n"/>
      <c r="O4351" s="455">
        <f>IF(W4351&lt;0,AI4351,I4351)</f>
        <v/>
      </c>
      <c r="P4351" s="455">
        <f>I4351-O4351</f>
        <v/>
      </c>
      <c r="Q4351" s="418" t="n"/>
      <c r="R4351" s="418" t="inlineStr">
        <is>
          <t>HT220092</t>
        </is>
      </c>
      <c r="S4351" s="418" t="inlineStr"/>
      <c r="T4351" s="418">
        <f>R4351=S4351</f>
        <v/>
      </c>
      <c r="U4351" s="418">
        <f>AND(MONTH(F4351)=MONTH(Y4351), YEAR(F4351)=YEAR(Y4351))</f>
        <v/>
      </c>
      <c r="V4351" s="418">
        <f>AND(AC4351&lt;&gt;"", 'Company information'!D$4&lt;&gt;"", RIGHT(SUBSTITUTE(AC4351,"-",""),9)=RIGHT(SUBSTITUTE('Company information'!D$4,"-",""),9))</f>
        <v/>
      </c>
      <c r="W4351" s="418">
        <f>AI4351-I4351</f>
        <v/>
      </c>
      <c r="X4351" s="455" t="n"/>
      <c r="Y4351" s="417" t="n"/>
      <c r="Z4351" s="418" t="n"/>
      <c r="AA4351" s="418" t="n"/>
      <c r="AB4351" s="418" t="n"/>
      <c r="AC4351" s="418" t="n"/>
      <c r="AD4351" s="418" t="n"/>
      <c r="AE4351" s="455" t="n"/>
      <c r="AF4351" s="455" t="n"/>
      <c r="AG4351" s="455" t="n"/>
      <c r="AH4351" s="455" t="n"/>
      <c r="AI4351" s="455" t="n"/>
      <c r="AJ4351" s="455" t="n"/>
      <c r="AK4351" s="455" t="n"/>
      <c r="AL4351" s="455" t="n"/>
      <c r="AM4351" s="455" t="n"/>
      <c r="AN4351" s="455" t="n"/>
      <c r="AO4351" s="455" t="n"/>
      <c r="AP4351" s="455" t="n"/>
      <c r="AQ4351" s="455" t="n"/>
      <c r="AR4351" s="418" t="n"/>
      <c r="AS4351" s="418" t="n"/>
      <c r="AT4351" s="418" t="n"/>
    </row>
    <row r="4352">
      <c r="A4352" s="417" t="n">
        <v>4343</v>
      </c>
      <c r="B4352" s="418" t="inlineStr">
        <is>
          <t>Trucking Fee</t>
        </is>
      </c>
      <c r="C4352" s="418" t="inlineStr">
        <is>
          <t>អេសអាយធីស៊ី ខិនថេនើរ ឡាញ (ខេមបូឌា)</t>
        </is>
      </c>
      <c r="D4352" s="418" t="inlineStr">
        <is>
          <t>L001-107035863</t>
        </is>
      </c>
      <c r="E4352" s="418" t="inlineStr">
        <is>
          <t>SITC2022-024620</t>
        </is>
      </c>
      <c r="F4352" s="419" t="n">
        <v>44908</v>
      </c>
      <c r="G4352" s="420" t="n">
        <v>228161</v>
      </c>
      <c r="H4352" s="418" t="n"/>
      <c r="I4352" s="455" t="n">
        <v>228161</v>
      </c>
      <c r="J4352" s="418">
        <f>IF(L4352&lt;&gt;"",L4352,K4352)</f>
        <v/>
      </c>
      <c r="K4352" s="418">
        <f>IF(AND(T4352=TRUE, U4352=TRUE, V4352=TRUE), IF(W4352&lt;-0.05, "អនុញ្ញាត (អ្នកផ្គត់ផ្គង់ប្រកាសខ្វះ)", "បានប្រកាស (អនុញ្ញាត)"), IF(AND(T4352=FALSE, U4352=FALSE, V4352=FALSE), "ព្យួរទុក (មិនមានទិន្នន័យ)", "ប្រកាសខុស (ព្យួរទុក)"))</f>
        <v/>
      </c>
      <c r="L4352" s="418" t="inlineStr"/>
      <c r="M4352" s="418" t="inlineStr"/>
      <c r="N4352" s="455" t="n"/>
      <c r="O4352" s="455">
        <f>IF(W4352&lt;0,AI4352,I4352)</f>
        <v/>
      </c>
      <c r="P4352" s="455">
        <f>I4352-O4352</f>
        <v/>
      </c>
      <c r="Q4352" s="418" t="n"/>
      <c r="R4352" s="418" t="inlineStr">
        <is>
          <t>SITC2022-024620</t>
        </is>
      </c>
      <c r="S4352" s="418" t="inlineStr"/>
      <c r="T4352" s="418">
        <f>R4352=S4352</f>
        <v/>
      </c>
      <c r="U4352" s="418">
        <f>AND(MONTH(F4352)=MONTH(Y4352), YEAR(F4352)=YEAR(Y4352))</f>
        <v/>
      </c>
      <c r="V4352" s="418">
        <f>AND(AC4352&lt;&gt;"", 'Company information'!D$4&lt;&gt;"", RIGHT(SUBSTITUTE(AC4352,"-",""),9)=RIGHT(SUBSTITUTE('Company information'!D$4,"-",""),9))</f>
        <v/>
      </c>
      <c r="W4352" s="418">
        <f>AI4352-I4352</f>
        <v/>
      </c>
      <c r="X4352" s="455" t="n"/>
      <c r="Y4352" s="417" t="n"/>
      <c r="Z4352" s="418" t="n"/>
      <c r="AA4352" s="418" t="n"/>
      <c r="AB4352" s="418" t="n"/>
      <c r="AC4352" s="418" t="n"/>
      <c r="AD4352" s="418" t="n"/>
      <c r="AE4352" s="455" t="n"/>
      <c r="AF4352" s="455" t="n"/>
      <c r="AG4352" s="455" t="n"/>
      <c r="AH4352" s="455" t="n"/>
      <c r="AI4352" s="455" t="n"/>
      <c r="AJ4352" s="455" t="n"/>
      <c r="AK4352" s="455" t="n"/>
      <c r="AL4352" s="455" t="n"/>
      <c r="AM4352" s="455" t="n"/>
      <c r="AN4352" s="455" t="n"/>
      <c r="AO4352" s="455" t="n"/>
      <c r="AP4352" s="455" t="n"/>
      <c r="AQ4352" s="455" t="n"/>
      <c r="AR4352" s="418" t="n"/>
      <c r="AS4352" s="418" t="n"/>
      <c r="AT4352" s="418" t="n"/>
    </row>
    <row r="4353">
      <c r="A4353" s="417" t="n">
        <v>4344</v>
      </c>
      <c r="B4353" s="418" t="inlineStr">
        <is>
          <t>Lift-On &amp; Lift-Off</t>
        </is>
      </c>
      <c r="C4353" s="418" t="inlineStr">
        <is>
          <t>កំពង់ផែស្វយ័តក្រុងព្រះសីហនុ</t>
        </is>
      </c>
      <c r="D4353" s="418" t="inlineStr">
        <is>
          <t>L001-100044638</t>
        </is>
      </c>
      <c r="E4353" s="418" t="inlineStr">
        <is>
          <t>213359</t>
        </is>
      </c>
      <c r="F4353" s="419" t="n">
        <v>44909</v>
      </c>
      <c r="G4353" s="420" t="n">
        <v>35757</v>
      </c>
      <c r="H4353" s="418" t="n"/>
      <c r="I4353" s="455" t="n">
        <v>35757</v>
      </c>
      <c r="J4353" s="418">
        <f>IF(L4353&lt;&gt;"",L4353,K4353)</f>
        <v/>
      </c>
      <c r="K4353" s="418">
        <f>IF(AND(T4353=TRUE, U4353=TRUE, V4353=TRUE), IF(W4353&lt;-0.05, "អនុញ្ញាត (អ្នកផ្គត់ផ្គង់ប្រកាសខ្វះ)", "បានប្រកាស (អនុញ្ញាត)"), IF(AND(T4353=FALSE, U4353=FALSE, V4353=FALSE), "ព្យួរទុក (មិនមានទិន្នន័យ)", "ប្រកាសខុស (ព្យួរទុក)"))</f>
        <v/>
      </c>
      <c r="L4353" s="418" t="inlineStr"/>
      <c r="M4353" s="418" t="inlineStr"/>
      <c r="N4353" s="455" t="n"/>
      <c r="O4353" s="455">
        <f>IF(W4353&lt;0,AI4353,I4353)</f>
        <v/>
      </c>
      <c r="P4353" s="455">
        <f>I4353-O4353</f>
        <v/>
      </c>
      <c r="Q4353" s="418" t="n"/>
      <c r="R4353" s="418" t="inlineStr">
        <is>
          <t>213359</t>
        </is>
      </c>
      <c r="S4353" s="418" t="inlineStr"/>
      <c r="T4353" s="418">
        <f>R4353=S4353</f>
        <v/>
      </c>
      <c r="U4353" s="418">
        <f>AND(MONTH(F4353)=MONTH(Y4353), YEAR(F4353)=YEAR(Y4353))</f>
        <v/>
      </c>
      <c r="V4353" s="418">
        <f>AND(AC4353&lt;&gt;"", 'Company information'!D$4&lt;&gt;"", RIGHT(SUBSTITUTE(AC4353,"-",""),9)=RIGHT(SUBSTITUTE('Company information'!D$4,"-",""),9))</f>
        <v/>
      </c>
      <c r="W4353" s="418">
        <f>AI4353-I4353</f>
        <v/>
      </c>
      <c r="X4353" s="455" t="n"/>
      <c r="Y4353" s="417" t="n"/>
      <c r="Z4353" s="418" t="n"/>
      <c r="AA4353" s="418" t="n"/>
      <c r="AB4353" s="418" t="n"/>
      <c r="AC4353" s="418" t="n"/>
      <c r="AD4353" s="418" t="n"/>
      <c r="AE4353" s="455" t="n"/>
      <c r="AF4353" s="455" t="n"/>
      <c r="AG4353" s="455" t="n"/>
      <c r="AH4353" s="455" t="n"/>
      <c r="AI4353" s="455" t="n"/>
      <c r="AJ4353" s="455" t="n"/>
      <c r="AK4353" s="455" t="n"/>
      <c r="AL4353" s="455" t="n"/>
      <c r="AM4353" s="455" t="n"/>
      <c r="AN4353" s="455" t="n"/>
      <c r="AO4353" s="455" t="n"/>
      <c r="AP4353" s="455" t="n"/>
      <c r="AQ4353" s="455" t="n"/>
      <c r="AR4353" s="418" t="n"/>
      <c r="AS4353" s="418" t="n"/>
      <c r="AT4353" s="418" t="n"/>
    </row>
    <row r="4354">
      <c r="A4354" s="417" t="n">
        <v>4345</v>
      </c>
      <c r="B4354" s="418" t="inlineStr">
        <is>
          <t>Trucking Fee</t>
        </is>
      </c>
      <c r="C4354" s="418" t="inlineStr">
        <is>
          <t>ហាវតាយ អ៊ិនធើណេសិនណល ឡូជីស្ទីក ឯ.ក</t>
        </is>
      </c>
      <c r="D4354" s="418" t="inlineStr">
        <is>
          <t>K007-902202863</t>
        </is>
      </c>
      <c r="E4354" s="418" t="inlineStr">
        <is>
          <t>HT220091</t>
        </is>
      </c>
      <c r="F4354" s="419" t="n">
        <v>44922</v>
      </c>
      <c r="G4354" s="420" t="n">
        <v>250954</v>
      </c>
      <c r="H4354" s="418" t="n"/>
      <c r="I4354" s="455" t="n">
        <v>250954</v>
      </c>
      <c r="J4354" s="418">
        <f>IF(L4354&lt;&gt;"",L4354,K4354)</f>
        <v/>
      </c>
      <c r="K4354" s="418">
        <f>IF(AND(T4354=TRUE, U4354=TRUE, V4354=TRUE), IF(W4354&lt;-0.05, "អនុញ្ញាត (អ្នកផ្គត់ផ្គង់ប្រកាសខ្វះ)", "បានប្រកាស (អនុញ្ញាត)"), IF(AND(T4354=FALSE, U4354=FALSE, V4354=FALSE), "ព្យួរទុក (មិនមានទិន្នន័យ)", "ប្រកាសខុស (ព្យួរទុក)"))</f>
        <v/>
      </c>
      <c r="L4354" s="418" t="inlineStr"/>
      <c r="M4354" s="418" t="inlineStr"/>
      <c r="N4354" s="455" t="n"/>
      <c r="O4354" s="455">
        <f>IF(W4354&lt;0,AI4354,I4354)</f>
        <v/>
      </c>
      <c r="P4354" s="455">
        <f>I4354-O4354</f>
        <v/>
      </c>
      <c r="Q4354" s="418" t="n"/>
      <c r="R4354" s="418" t="inlineStr">
        <is>
          <t>HT220091</t>
        </is>
      </c>
      <c r="S4354" s="418" t="inlineStr"/>
      <c r="T4354" s="418">
        <f>R4354=S4354</f>
        <v/>
      </c>
      <c r="U4354" s="418">
        <f>AND(MONTH(F4354)=MONTH(Y4354), YEAR(F4354)=YEAR(Y4354))</f>
        <v/>
      </c>
      <c r="V4354" s="418">
        <f>AND(AC4354&lt;&gt;"", 'Company information'!D$4&lt;&gt;"", RIGHT(SUBSTITUTE(AC4354,"-",""),9)=RIGHT(SUBSTITUTE('Company information'!D$4,"-",""),9))</f>
        <v/>
      </c>
      <c r="W4354" s="418">
        <f>AI4354-I4354</f>
        <v/>
      </c>
      <c r="X4354" s="455" t="n"/>
      <c r="Y4354" s="417" t="n"/>
      <c r="Z4354" s="418" t="n"/>
      <c r="AA4354" s="418" t="n"/>
      <c r="AB4354" s="418" t="n"/>
      <c r="AC4354" s="418" t="n"/>
      <c r="AD4354" s="418" t="n"/>
      <c r="AE4354" s="455" t="n"/>
      <c r="AF4354" s="455" t="n"/>
      <c r="AG4354" s="455" t="n"/>
      <c r="AH4354" s="455" t="n"/>
      <c r="AI4354" s="455" t="n"/>
      <c r="AJ4354" s="455" t="n"/>
      <c r="AK4354" s="455" t="n"/>
      <c r="AL4354" s="455" t="n"/>
      <c r="AM4354" s="455" t="n"/>
      <c r="AN4354" s="455" t="n"/>
      <c r="AO4354" s="455" t="n"/>
      <c r="AP4354" s="455" t="n"/>
      <c r="AQ4354" s="455" t="n"/>
      <c r="AR4354" s="418" t="n"/>
      <c r="AS4354" s="418" t="n"/>
      <c r="AT4354" s="418" t="n"/>
    </row>
    <row r="4355">
      <c r="A4355" s="417" t="n">
        <v>4346</v>
      </c>
      <c r="B4355" s="418" t="inlineStr">
        <is>
          <t>Trucking Fee</t>
        </is>
      </c>
      <c r="C4355" s="418" t="inlineStr">
        <is>
          <t>អេសអាយធីស៊ី ខិនថេនើរ ឡាញ (ខេមបូឌា)</t>
        </is>
      </c>
      <c r="D4355" s="418" t="inlineStr">
        <is>
          <t>L001-107035863</t>
        </is>
      </c>
      <c r="E4355" s="418" t="inlineStr">
        <is>
          <t>SITC2022-024049</t>
        </is>
      </c>
      <c r="F4355" s="419" t="n">
        <v>44632</v>
      </c>
      <c r="G4355" s="420" t="n">
        <v>433183</v>
      </c>
      <c r="H4355" s="418" t="n"/>
      <c r="I4355" s="455" t="n">
        <v>433183</v>
      </c>
      <c r="J4355" s="418">
        <f>IF(L4355&lt;&gt;"",L4355,K4355)</f>
        <v/>
      </c>
      <c r="K4355" s="418">
        <f>IF(AND(T4355=TRUE, U4355=TRUE, V4355=TRUE), IF(W4355&lt;-0.05, "អនុញ្ញាត (អ្នកផ្គត់ផ្គង់ប្រកាសខ្វះ)", "បានប្រកាស (អនុញ្ញាត)"), IF(AND(T4355=FALSE, U4355=FALSE, V4355=FALSE), "ព្យួរទុក (មិនមានទិន្នន័យ)", "ប្រកាសខុស (ព្យួរទុក)"))</f>
        <v/>
      </c>
      <c r="L4355" s="418" t="inlineStr"/>
      <c r="M4355" s="418" t="inlineStr"/>
      <c r="N4355" s="455" t="n"/>
      <c r="O4355" s="455">
        <f>IF(W4355&lt;0,AI4355,I4355)</f>
        <v/>
      </c>
      <c r="P4355" s="455">
        <f>I4355-O4355</f>
        <v/>
      </c>
      <c r="Q4355" s="418" t="n"/>
      <c r="R4355" s="418" t="inlineStr">
        <is>
          <t>SITC2022-024049</t>
        </is>
      </c>
      <c r="S4355" s="418" t="inlineStr"/>
      <c r="T4355" s="418">
        <f>R4355=S4355</f>
        <v/>
      </c>
      <c r="U4355" s="418">
        <f>AND(MONTH(F4355)=MONTH(Y4355), YEAR(F4355)=YEAR(Y4355))</f>
        <v/>
      </c>
      <c r="V4355" s="418">
        <f>AND(AC4355&lt;&gt;"", 'Company information'!D$4&lt;&gt;"", RIGHT(SUBSTITUTE(AC4355,"-",""),9)=RIGHT(SUBSTITUTE('Company information'!D$4,"-",""),9))</f>
        <v/>
      </c>
      <c r="W4355" s="418">
        <f>AI4355-I4355</f>
        <v/>
      </c>
      <c r="X4355" s="455" t="n"/>
      <c r="Y4355" s="417" t="n"/>
      <c r="Z4355" s="418" t="n"/>
      <c r="AA4355" s="418" t="n"/>
      <c r="AB4355" s="418" t="n"/>
      <c r="AC4355" s="418" t="n"/>
      <c r="AD4355" s="418" t="n"/>
      <c r="AE4355" s="455" t="n"/>
      <c r="AF4355" s="455" t="n"/>
      <c r="AG4355" s="455" t="n"/>
      <c r="AH4355" s="455" t="n"/>
      <c r="AI4355" s="455" t="n"/>
      <c r="AJ4355" s="455" t="n"/>
      <c r="AK4355" s="455" t="n"/>
      <c r="AL4355" s="455" t="n"/>
      <c r="AM4355" s="455" t="n"/>
      <c r="AN4355" s="455" t="n"/>
      <c r="AO4355" s="455" t="n"/>
      <c r="AP4355" s="455" t="n"/>
      <c r="AQ4355" s="455" t="n"/>
      <c r="AR4355" s="418" t="n"/>
      <c r="AS4355" s="418" t="n"/>
      <c r="AT4355" s="418" t="n"/>
    </row>
    <row r="4356">
      <c r="A4356" s="417" t="n">
        <v>4347</v>
      </c>
      <c r="B4356" s="418" t="inlineStr">
        <is>
          <t>Lift-On &amp; Lift-Off</t>
        </is>
      </c>
      <c r="C4356" s="418" t="inlineStr">
        <is>
          <t>កំពង់ផែស្វយ័តក្រុងព្រះសីហនុ</t>
        </is>
      </c>
      <c r="D4356" s="418" t="inlineStr">
        <is>
          <t>L001-100044638</t>
        </is>
      </c>
      <c r="E4356" s="418" t="inlineStr">
        <is>
          <t>208428</t>
        </is>
      </c>
      <c r="F4356" s="419" t="n">
        <v>44724</v>
      </c>
      <c r="G4356" s="420" t="n">
        <v>71671</v>
      </c>
      <c r="H4356" s="418" t="n"/>
      <c r="I4356" s="455" t="n">
        <v>71671</v>
      </c>
      <c r="J4356" s="418">
        <f>IF(L4356&lt;&gt;"",L4356,K4356)</f>
        <v/>
      </c>
      <c r="K4356" s="418">
        <f>IF(AND(T4356=TRUE, U4356=TRUE, V4356=TRUE), IF(W4356&lt;-0.05, "អនុញ្ញាត (អ្នកផ្គត់ផ្គង់ប្រកាសខ្វះ)", "បានប្រកាស (អនុញ្ញាត)"), IF(AND(T4356=FALSE, U4356=FALSE, V4356=FALSE), "ព្យួរទុក (មិនមានទិន្នន័យ)", "ប្រកាសខុស (ព្យួរទុក)"))</f>
        <v/>
      </c>
      <c r="L4356" s="418" t="inlineStr"/>
      <c r="M4356" s="418" t="inlineStr"/>
      <c r="N4356" s="455" t="n"/>
      <c r="O4356" s="455">
        <f>IF(W4356&lt;0,AI4356,I4356)</f>
        <v/>
      </c>
      <c r="P4356" s="455">
        <f>I4356-O4356</f>
        <v/>
      </c>
      <c r="Q4356" s="418" t="n"/>
      <c r="R4356" s="418" t="inlineStr">
        <is>
          <t>208428</t>
        </is>
      </c>
      <c r="S4356" s="418" t="inlineStr"/>
      <c r="T4356" s="418">
        <f>R4356=S4356</f>
        <v/>
      </c>
      <c r="U4356" s="418">
        <f>AND(MONTH(F4356)=MONTH(Y4356), YEAR(F4356)=YEAR(Y4356))</f>
        <v/>
      </c>
      <c r="V4356" s="418">
        <f>AND(AC4356&lt;&gt;"", 'Company information'!D$4&lt;&gt;"", RIGHT(SUBSTITUTE(AC4356,"-",""),9)=RIGHT(SUBSTITUTE('Company information'!D$4,"-",""),9))</f>
        <v/>
      </c>
      <c r="W4356" s="418">
        <f>AI4356-I4356</f>
        <v/>
      </c>
      <c r="X4356" s="455" t="n"/>
      <c r="Y4356" s="417" t="n"/>
      <c r="Z4356" s="418" t="n"/>
      <c r="AA4356" s="418" t="n"/>
      <c r="AB4356" s="418" t="n"/>
      <c r="AC4356" s="418" t="n"/>
      <c r="AD4356" s="418" t="n"/>
      <c r="AE4356" s="455" t="n"/>
      <c r="AF4356" s="455" t="n"/>
      <c r="AG4356" s="455" t="n"/>
      <c r="AH4356" s="455" t="n"/>
      <c r="AI4356" s="455" t="n"/>
      <c r="AJ4356" s="455" t="n"/>
      <c r="AK4356" s="455" t="n"/>
      <c r="AL4356" s="455" t="n"/>
      <c r="AM4356" s="455" t="n"/>
      <c r="AN4356" s="455" t="n"/>
      <c r="AO4356" s="455" t="n"/>
      <c r="AP4356" s="455" t="n"/>
      <c r="AQ4356" s="455" t="n"/>
      <c r="AR4356" s="418" t="n"/>
      <c r="AS4356" s="418" t="n"/>
      <c r="AT4356" s="418" t="n"/>
    </row>
    <row r="4357">
      <c r="A4357" s="417" t="n">
        <v>4348</v>
      </c>
      <c r="B4357" s="418" t="inlineStr">
        <is>
          <t>Trucking Fee</t>
        </is>
      </c>
      <c r="C4357" s="418" t="inlineStr">
        <is>
          <t>ហាវតាយ អ៊ិនធើណេសិនណល ឡូជីស្ទីក ឯ.ក</t>
        </is>
      </c>
      <c r="D4357" s="418" t="inlineStr">
        <is>
          <t>K007-902202863</t>
        </is>
      </c>
      <c r="E4357" s="418" t="inlineStr">
        <is>
          <t>HT220090</t>
        </is>
      </c>
      <c r="F4357" s="419" t="n">
        <v>44922</v>
      </c>
      <c r="G4357" s="420" t="n">
        <v>501908</v>
      </c>
      <c r="H4357" s="418" t="n"/>
      <c r="I4357" s="455" t="n">
        <v>501908</v>
      </c>
      <c r="J4357" s="418">
        <f>IF(L4357&lt;&gt;"",L4357,K4357)</f>
        <v/>
      </c>
      <c r="K4357" s="418">
        <f>IF(AND(T4357=TRUE, U4357=TRUE, V4357=TRUE), IF(W4357&lt;-0.05, "អនុញ្ញាត (អ្នកផ្គត់ផ្គង់ប្រកាសខ្វះ)", "បានប្រកាស (អនុញ្ញាត)"), IF(AND(T4357=FALSE, U4357=FALSE, V4357=FALSE), "ព្យួរទុក (មិនមានទិន្នន័យ)", "ប្រកាសខុស (ព្យួរទុក)"))</f>
        <v/>
      </c>
      <c r="L4357" s="418" t="inlineStr"/>
      <c r="M4357" s="418" t="inlineStr"/>
      <c r="N4357" s="455" t="n"/>
      <c r="O4357" s="455">
        <f>IF(W4357&lt;0,AI4357,I4357)</f>
        <v/>
      </c>
      <c r="P4357" s="455">
        <f>I4357-O4357</f>
        <v/>
      </c>
      <c r="Q4357" s="418" t="n"/>
      <c r="R4357" s="418" t="inlineStr">
        <is>
          <t>HT220090</t>
        </is>
      </c>
      <c r="S4357" s="418" t="inlineStr"/>
      <c r="T4357" s="418">
        <f>R4357=S4357</f>
        <v/>
      </c>
      <c r="U4357" s="418">
        <f>AND(MONTH(F4357)=MONTH(Y4357), YEAR(F4357)=YEAR(Y4357))</f>
        <v/>
      </c>
      <c r="V4357" s="418">
        <f>AND(AC4357&lt;&gt;"", 'Company information'!D$4&lt;&gt;"", RIGHT(SUBSTITUTE(AC4357,"-",""),9)=RIGHT(SUBSTITUTE('Company information'!D$4,"-",""),9))</f>
        <v/>
      </c>
      <c r="W4357" s="418">
        <f>AI4357-I4357</f>
        <v/>
      </c>
      <c r="X4357" s="455" t="n"/>
      <c r="Y4357" s="417" t="n"/>
      <c r="Z4357" s="418" t="n"/>
      <c r="AA4357" s="418" t="n"/>
      <c r="AB4357" s="418" t="n"/>
      <c r="AC4357" s="418" t="n"/>
      <c r="AD4357" s="418" t="n"/>
      <c r="AE4357" s="455" t="n"/>
      <c r="AF4357" s="455" t="n"/>
      <c r="AG4357" s="455" t="n"/>
      <c r="AH4357" s="455" t="n"/>
      <c r="AI4357" s="455" t="n"/>
      <c r="AJ4357" s="455" t="n"/>
      <c r="AK4357" s="455" t="n"/>
      <c r="AL4357" s="455" t="n"/>
      <c r="AM4357" s="455" t="n"/>
      <c r="AN4357" s="455" t="n"/>
      <c r="AO4357" s="455" t="n"/>
      <c r="AP4357" s="455" t="n"/>
      <c r="AQ4357" s="455" t="n"/>
      <c r="AR4357" s="418" t="n"/>
      <c r="AS4357" s="418" t="n"/>
      <c r="AT4357" s="418" t="n"/>
    </row>
    <row r="4358">
      <c r="A4358" s="417" t="n">
        <v>4349</v>
      </c>
      <c r="B4358" s="418" t="inlineStr">
        <is>
          <t>Trucking Fee</t>
        </is>
      </c>
      <c r="C4358" s="418" t="inlineStr">
        <is>
          <t>ស្ត្រេតស៍ អ៊ិនធើណេសិនណល ភីធីអ៊ី អិលធីឌី</t>
        </is>
      </c>
      <c r="D4358" s="418" t="inlineStr">
        <is>
          <t>L001-100045162</t>
        </is>
      </c>
      <c r="E4358" s="418" t="inlineStr">
        <is>
          <t>2222829</t>
        </is>
      </c>
      <c r="F4358" s="419" t="n">
        <v>44573</v>
      </c>
      <c r="G4358" s="420" t="n">
        <v>113108</v>
      </c>
      <c r="H4358" s="418" t="n"/>
      <c r="I4358" s="455" t="n">
        <v>113108</v>
      </c>
      <c r="J4358" s="418">
        <f>IF(L4358&lt;&gt;"",L4358,K4358)</f>
        <v/>
      </c>
      <c r="K4358" s="418">
        <f>IF(AND(T4358=TRUE, U4358=TRUE, V4358=TRUE), IF(W4358&lt;-0.05, "អនុញ្ញាត (អ្នកផ្គត់ផ្គង់ប្រកាសខ្វះ)", "បានប្រកាស (អនុញ្ញាត)"), IF(AND(T4358=FALSE, U4358=FALSE, V4358=FALSE), "ព្យួរទុក (មិនមានទិន្នន័យ)", "ប្រកាសខុស (ព្យួរទុក)"))</f>
        <v/>
      </c>
      <c r="L4358" s="418" t="inlineStr"/>
      <c r="M4358" s="418" t="inlineStr"/>
      <c r="N4358" s="455" t="n"/>
      <c r="O4358" s="455">
        <f>IF(W4358&lt;0,AI4358,I4358)</f>
        <v/>
      </c>
      <c r="P4358" s="455">
        <f>I4358-O4358</f>
        <v/>
      </c>
      <c r="Q4358" s="418" t="n"/>
      <c r="R4358" s="418" t="inlineStr">
        <is>
          <t>2222829</t>
        </is>
      </c>
      <c r="S4358" s="418" t="inlineStr"/>
      <c r="T4358" s="418">
        <f>R4358=S4358</f>
        <v/>
      </c>
      <c r="U4358" s="418">
        <f>AND(MONTH(F4358)=MONTH(Y4358), YEAR(F4358)=YEAR(Y4358))</f>
        <v/>
      </c>
      <c r="V4358" s="418">
        <f>AND(AC4358&lt;&gt;"", 'Company information'!D$4&lt;&gt;"", RIGHT(SUBSTITUTE(AC4358,"-",""),9)=RIGHT(SUBSTITUTE('Company information'!D$4,"-",""),9))</f>
        <v/>
      </c>
      <c r="W4358" s="418">
        <f>AI4358-I4358</f>
        <v/>
      </c>
      <c r="X4358" s="455" t="n"/>
      <c r="Y4358" s="417" t="n"/>
      <c r="Z4358" s="418" t="n"/>
      <c r="AA4358" s="418" t="n"/>
      <c r="AB4358" s="418" t="n"/>
      <c r="AC4358" s="418" t="n"/>
      <c r="AD4358" s="418" t="n"/>
      <c r="AE4358" s="455" t="n"/>
      <c r="AF4358" s="455" t="n"/>
      <c r="AG4358" s="455" t="n"/>
      <c r="AH4358" s="455" t="n"/>
      <c r="AI4358" s="455" t="n"/>
      <c r="AJ4358" s="455" t="n"/>
      <c r="AK4358" s="455" t="n"/>
      <c r="AL4358" s="455" t="n"/>
      <c r="AM4358" s="455" t="n"/>
      <c r="AN4358" s="455" t="n"/>
      <c r="AO4358" s="455" t="n"/>
      <c r="AP4358" s="455" t="n"/>
      <c r="AQ4358" s="455" t="n"/>
      <c r="AR4358" s="418" t="n"/>
      <c r="AS4358" s="418" t="n"/>
      <c r="AT4358" s="418" t="n"/>
    </row>
    <row r="4359">
      <c r="A4359" s="417" t="n">
        <v>4350</v>
      </c>
      <c r="B4359" s="418" t="inlineStr">
        <is>
          <t>Lift-On &amp; Lift-Off</t>
        </is>
      </c>
      <c r="C4359" s="418" t="inlineStr">
        <is>
          <t>កំពង់ផែស្វយ័តក្រុងព្រះសីហនុ</t>
        </is>
      </c>
      <c r="D4359" s="418" t="inlineStr">
        <is>
          <t>L001-100044638</t>
        </is>
      </c>
      <c r="E4359" s="418" t="inlineStr">
        <is>
          <t>208429</t>
        </is>
      </c>
      <c r="F4359" s="419" t="n">
        <v>44724</v>
      </c>
      <c r="G4359" s="420" t="n">
        <v>35835</v>
      </c>
      <c r="H4359" s="418" t="n"/>
      <c r="I4359" s="455" t="n">
        <v>35835</v>
      </c>
      <c r="J4359" s="418">
        <f>IF(L4359&lt;&gt;"",L4359,K4359)</f>
        <v/>
      </c>
      <c r="K4359" s="418">
        <f>IF(AND(T4359=TRUE, U4359=TRUE, V4359=TRUE), IF(W4359&lt;-0.05, "អនុញ្ញាត (អ្នកផ្គត់ផ្គង់ប្រកាសខ្វះ)", "បានប្រកាស (អនុញ្ញាត)"), IF(AND(T4359=FALSE, U4359=FALSE, V4359=FALSE), "ព្យួរទុក (មិនមានទិន្នន័យ)", "ប្រកាសខុស (ព្យួរទុក)"))</f>
        <v/>
      </c>
      <c r="L4359" s="418" t="inlineStr"/>
      <c r="M4359" s="418" t="inlineStr"/>
      <c r="N4359" s="455" t="n"/>
      <c r="O4359" s="455">
        <f>IF(W4359&lt;0,AI4359,I4359)</f>
        <v/>
      </c>
      <c r="P4359" s="455">
        <f>I4359-O4359</f>
        <v/>
      </c>
      <c r="Q4359" s="418" t="n"/>
      <c r="R4359" s="418" t="inlineStr">
        <is>
          <t>208429</t>
        </is>
      </c>
      <c r="S4359" s="418" t="inlineStr"/>
      <c r="T4359" s="418">
        <f>R4359=S4359</f>
        <v/>
      </c>
      <c r="U4359" s="418">
        <f>AND(MONTH(F4359)=MONTH(Y4359), YEAR(F4359)=YEAR(Y4359))</f>
        <v/>
      </c>
      <c r="V4359" s="418">
        <f>AND(AC4359&lt;&gt;"", 'Company information'!D$4&lt;&gt;"", RIGHT(SUBSTITUTE(AC4359,"-",""),9)=RIGHT(SUBSTITUTE('Company information'!D$4,"-",""),9))</f>
        <v/>
      </c>
      <c r="W4359" s="418">
        <f>AI4359-I4359</f>
        <v/>
      </c>
      <c r="X4359" s="455" t="n"/>
      <c r="Y4359" s="417" t="n"/>
      <c r="Z4359" s="418" t="n"/>
      <c r="AA4359" s="418" t="n"/>
      <c r="AB4359" s="418" t="n"/>
      <c r="AC4359" s="418" t="n"/>
      <c r="AD4359" s="418" t="n"/>
      <c r="AE4359" s="455" t="n"/>
      <c r="AF4359" s="455" t="n"/>
      <c r="AG4359" s="455" t="n"/>
      <c r="AH4359" s="455" t="n"/>
      <c r="AI4359" s="455" t="n"/>
      <c r="AJ4359" s="455" t="n"/>
      <c r="AK4359" s="455" t="n"/>
      <c r="AL4359" s="455" t="n"/>
      <c r="AM4359" s="455" t="n"/>
      <c r="AN4359" s="455" t="n"/>
      <c r="AO4359" s="455" t="n"/>
      <c r="AP4359" s="455" t="n"/>
      <c r="AQ4359" s="455" t="n"/>
      <c r="AR4359" s="418" t="n"/>
      <c r="AS4359" s="418" t="n"/>
      <c r="AT4359" s="418" t="n"/>
    </row>
    <row r="4360">
      <c r="A4360" s="417" t="n">
        <v>4351</v>
      </c>
      <c r="B4360" s="418" t="inlineStr">
        <is>
          <t>Trucking Fee</t>
        </is>
      </c>
      <c r="C4360" s="418" t="inlineStr">
        <is>
          <t>ហាវតាយ អ៊ិនធើណេសិនណល ឡូជីស្ទីក ឯ.ក</t>
        </is>
      </c>
      <c r="D4360" s="418" t="inlineStr">
        <is>
          <t>K007-902202863</t>
        </is>
      </c>
      <c r="E4360" s="418" t="inlineStr">
        <is>
          <t>HT220089</t>
        </is>
      </c>
      <c r="F4360" s="419" t="n">
        <v>44922</v>
      </c>
      <c r="G4360" s="420" t="n">
        <v>250954</v>
      </c>
      <c r="H4360" s="418" t="n"/>
      <c r="I4360" s="455" t="n">
        <v>250954</v>
      </c>
      <c r="J4360" s="418">
        <f>IF(L4360&lt;&gt;"",L4360,K4360)</f>
        <v/>
      </c>
      <c r="K4360" s="418">
        <f>IF(AND(T4360=TRUE, U4360=TRUE, V4360=TRUE), IF(W4360&lt;-0.05, "អនុញ្ញាត (អ្នកផ្គត់ផ្គង់ប្រកាសខ្វះ)", "បានប្រកាស (អនុញ្ញាត)"), IF(AND(T4360=FALSE, U4360=FALSE, V4360=FALSE), "ព្យួរទុក (មិនមានទិន្នន័យ)", "ប្រកាសខុស (ព្យួរទុក)"))</f>
        <v/>
      </c>
      <c r="L4360" s="418" t="inlineStr"/>
      <c r="M4360" s="418" t="inlineStr"/>
      <c r="N4360" s="455" t="n"/>
      <c r="O4360" s="455">
        <f>IF(W4360&lt;0,AI4360,I4360)</f>
        <v/>
      </c>
      <c r="P4360" s="455">
        <f>I4360-O4360</f>
        <v/>
      </c>
      <c r="Q4360" s="418" t="n"/>
      <c r="R4360" s="418" t="inlineStr">
        <is>
          <t>HT220089</t>
        </is>
      </c>
      <c r="S4360" s="418" t="inlineStr"/>
      <c r="T4360" s="418">
        <f>R4360=S4360</f>
        <v/>
      </c>
      <c r="U4360" s="418">
        <f>AND(MONTH(F4360)=MONTH(Y4360), YEAR(F4360)=YEAR(Y4360))</f>
        <v/>
      </c>
      <c r="V4360" s="418">
        <f>AND(AC4360&lt;&gt;"", 'Company information'!D$4&lt;&gt;"", RIGHT(SUBSTITUTE(AC4360,"-",""),9)=RIGHT(SUBSTITUTE('Company information'!D$4,"-",""),9))</f>
        <v/>
      </c>
      <c r="W4360" s="418">
        <f>AI4360-I4360</f>
        <v/>
      </c>
      <c r="X4360" s="455" t="n"/>
      <c r="Y4360" s="417" t="n"/>
      <c r="Z4360" s="418" t="n"/>
      <c r="AA4360" s="418" t="n"/>
      <c r="AB4360" s="418" t="n"/>
      <c r="AC4360" s="418" t="n"/>
      <c r="AD4360" s="418" t="n"/>
      <c r="AE4360" s="455" t="n"/>
      <c r="AF4360" s="455" t="n"/>
      <c r="AG4360" s="455" t="n"/>
      <c r="AH4360" s="455" t="n"/>
      <c r="AI4360" s="455" t="n"/>
      <c r="AJ4360" s="455" t="n"/>
      <c r="AK4360" s="455" t="n"/>
      <c r="AL4360" s="455" t="n"/>
      <c r="AM4360" s="455" t="n"/>
      <c r="AN4360" s="455" t="n"/>
      <c r="AO4360" s="455" t="n"/>
      <c r="AP4360" s="455" t="n"/>
      <c r="AQ4360" s="455" t="n"/>
      <c r="AR4360" s="418" t="n"/>
      <c r="AS4360" s="418" t="n"/>
      <c r="AT4360" s="418" t="n"/>
    </row>
    <row r="4361">
      <c r="A4361" s="417" t="n">
        <v>4352</v>
      </c>
      <c r="B4361" s="418" t="inlineStr">
        <is>
          <t>Foreign Sale</t>
        </is>
      </c>
      <c r="C4361" s="418" t="inlineStr">
        <is>
          <t>មើស្គ (ខេមបូឌា)</t>
        </is>
      </c>
      <c r="D4361" s="418" t="inlineStr">
        <is>
          <t>L001-100045200</t>
        </is>
      </c>
      <c r="E4361" s="418" t="inlineStr">
        <is>
          <t>5995907068</t>
        </is>
      </c>
      <c r="F4361" s="419" t="n">
        <v>44604</v>
      </c>
      <c r="G4361" s="420" t="n">
        <v>125233</v>
      </c>
      <c r="H4361" s="418" t="n"/>
      <c r="I4361" s="455" t="n">
        <v>125233</v>
      </c>
      <c r="J4361" s="418">
        <f>IF(L4361&lt;&gt;"",L4361,K4361)</f>
        <v/>
      </c>
      <c r="K4361" s="418">
        <f>IF(AND(T4361=TRUE, U4361=TRUE, V4361=TRUE), IF(W4361&lt;-0.05, "អនុញ្ញាត (អ្នកផ្គត់ផ្គង់ប្រកាសខ្វះ)", "បានប្រកាស (អនុញ្ញាត)"), IF(AND(T4361=FALSE, U4361=FALSE, V4361=FALSE), "ព្យួរទុក (មិនមានទិន្នន័យ)", "ប្រកាសខុស (ព្យួរទុក)"))</f>
        <v/>
      </c>
      <c r="L4361" s="418" t="inlineStr"/>
      <c r="M4361" s="418" t="inlineStr"/>
      <c r="N4361" s="455" t="n"/>
      <c r="O4361" s="455">
        <f>IF(W4361&lt;0,AI4361,I4361)</f>
        <v/>
      </c>
      <c r="P4361" s="455">
        <f>I4361-O4361</f>
        <v/>
      </c>
      <c r="Q4361" s="418" t="n"/>
      <c r="R4361" s="418" t="inlineStr">
        <is>
          <t>5995907068</t>
        </is>
      </c>
      <c r="S4361" s="418" t="inlineStr"/>
      <c r="T4361" s="418">
        <f>R4361=S4361</f>
        <v/>
      </c>
      <c r="U4361" s="418">
        <f>AND(MONTH(F4361)=MONTH(Y4361), YEAR(F4361)=YEAR(Y4361))</f>
        <v/>
      </c>
      <c r="V4361" s="418">
        <f>AND(AC4361&lt;&gt;"", 'Company information'!D$4&lt;&gt;"", RIGHT(SUBSTITUTE(AC4361,"-",""),9)=RIGHT(SUBSTITUTE('Company information'!D$4,"-",""),9))</f>
        <v/>
      </c>
      <c r="W4361" s="418">
        <f>AI4361-I4361</f>
        <v/>
      </c>
      <c r="X4361" s="455" t="n"/>
      <c r="Y4361" s="417" t="n"/>
      <c r="Z4361" s="418" t="n"/>
      <c r="AA4361" s="418" t="n"/>
      <c r="AB4361" s="418" t="n"/>
      <c r="AC4361" s="418" t="n"/>
      <c r="AD4361" s="418" t="n"/>
      <c r="AE4361" s="455" t="n"/>
      <c r="AF4361" s="455" t="n"/>
      <c r="AG4361" s="455" t="n"/>
      <c r="AH4361" s="455" t="n"/>
      <c r="AI4361" s="455" t="n"/>
      <c r="AJ4361" s="455" t="n"/>
      <c r="AK4361" s="455" t="n"/>
      <c r="AL4361" s="455" t="n"/>
      <c r="AM4361" s="455" t="n"/>
      <c r="AN4361" s="455" t="n"/>
      <c r="AO4361" s="455" t="n"/>
      <c r="AP4361" s="455" t="n"/>
      <c r="AQ4361" s="455" t="n"/>
      <c r="AR4361" s="418" t="n"/>
      <c r="AS4361" s="418" t="n"/>
      <c r="AT4361" s="418" t="n"/>
    </row>
    <row r="4362">
      <c r="A4362" s="417" t="n">
        <v>4353</v>
      </c>
      <c r="B4362" s="418" t="inlineStr">
        <is>
          <t>Lift-On &amp; Lift-Off</t>
        </is>
      </c>
      <c r="C4362" s="418" t="inlineStr">
        <is>
          <t>កំពង់ផែស្វយ័តក្រុងព្រះសីហនុ</t>
        </is>
      </c>
      <c r="D4362" s="418" t="inlineStr">
        <is>
          <t>L001-100044638</t>
        </is>
      </c>
      <c r="E4362" s="418" t="inlineStr">
        <is>
          <t>210131</t>
        </is>
      </c>
      <c r="F4362" s="419" t="n">
        <v>44785</v>
      </c>
      <c r="G4362" s="420" t="n">
        <v>35879</v>
      </c>
      <c r="H4362" s="418" t="n"/>
      <c r="I4362" s="455" t="n">
        <v>35879</v>
      </c>
      <c r="J4362" s="418">
        <f>IF(L4362&lt;&gt;"",L4362,K4362)</f>
        <v/>
      </c>
      <c r="K4362" s="418">
        <f>IF(AND(T4362=TRUE, U4362=TRUE, V4362=TRUE), IF(W4362&lt;-0.05, "អនុញ្ញាត (អ្នកផ្គត់ផ្គង់ប្រកាសខ្វះ)", "បានប្រកាស (អនុញ្ញាត)"), IF(AND(T4362=FALSE, U4362=FALSE, V4362=FALSE), "ព្យួរទុក (មិនមានទិន្នន័យ)", "ប្រកាសខុស (ព្យួរទុក)"))</f>
        <v/>
      </c>
      <c r="L4362" s="418" t="inlineStr"/>
      <c r="M4362" s="418" t="inlineStr"/>
      <c r="N4362" s="455" t="n"/>
      <c r="O4362" s="455">
        <f>IF(W4362&lt;0,AI4362,I4362)</f>
        <v/>
      </c>
      <c r="P4362" s="455">
        <f>I4362-O4362</f>
        <v/>
      </c>
      <c r="Q4362" s="418" t="n"/>
      <c r="R4362" s="418" t="inlineStr">
        <is>
          <t>210131</t>
        </is>
      </c>
      <c r="S4362" s="418" t="inlineStr"/>
      <c r="T4362" s="418">
        <f>R4362=S4362</f>
        <v/>
      </c>
      <c r="U4362" s="418">
        <f>AND(MONTH(F4362)=MONTH(Y4362), YEAR(F4362)=YEAR(Y4362))</f>
        <v/>
      </c>
      <c r="V4362" s="418">
        <f>AND(AC4362&lt;&gt;"", 'Company information'!D$4&lt;&gt;"", RIGHT(SUBSTITUTE(AC4362,"-",""),9)=RIGHT(SUBSTITUTE('Company information'!D$4,"-",""),9))</f>
        <v/>
      </c>
      <c r="W4362" s="418">
        <f>AI4362-I4362</f>
        <v/>
      </c>
      <c r="X4362" s="455" t="n"/>
      <c r="Y4362" s="417" t="n"/>
      <c r="Z4362" s="418" t="n"/>
      <c r="AA4362" s="418" t="n"/>
      <c r="AB4362" s="418" t="n"/>
      <c r="AC4362" s="418" t="n"/>
      <c r="AD4362" s="418" t="n"/>
      <c r="AE4362" s="455" t="n"/>
      <c r="AF4362" s="455" t="n"/>
      <c r="AG4362" s="455" t="n"/>
      <c r="AH4362" s="455" t="n"/>
      <c r="AI4362" s="455" t="n"/>
      <c r="AJ4362" s="455" t="n"/>
      <c r="AK4362" s="455" t="n"/>
      <c r="AL4362" s="455" t="n"/>
      <c r="AM4362" s="455" t="n"/>
      <c r="AN4362" s="455" t="n"/>
      <c r="AO4362" s="455" t="n"/>
      <c r="AP4362" s="455" t="n"/>
      <c r="AQ4362" s="455" t="n"/>
      <c r="AR4362" s="418" t="n"/>
      <c r="AS4362" s="418" t="n"/>
      <c r="AT4362" s="418" t="n"/>
    </row>
    <row r="4363">
      <c r="A4363" s="417" t="n">
        <v>4354</v>
      </c>
      <c r="B4363" s="418" t="inlineStr">
        <is>
          <t>Trucking Fee</t>
        </is>
      </c>
      <c r="C4363" s="418" t="inlineStr">
        <is>
          <t>ហាវតាយ អ៊ិនធើណេសិនណល ឡូជីស្ទីក ឯ.ក</t>
        </is>
      </c>
      <c r="D4363" s="418" t="inlineStr">
        <is>
          <t>K007-902202863</t>
        </is>
      </c>
      <c r="E4363" s="418" t="inlineStr">
        <is>
          <t>HT220088</t>
        </is>
      </c>
      <c r="F4363" s="419" t="n">
        <v>44922</v>
      </c>
      <c r="G4363" s="420" t="n">
        <v>250954</v>
      </c>
      <c r="H4363" s="418" t="n"/>
      <c r="I4363" s="455" t="n">
        <v>250954</v>
      </c>
      <c r="J4363" s="418">
        <f>IF(L4363&lt;&gt;"",L4363,K4363)</f>
        <v/>
      </c>
      <c r="K4363" s="418">
        <f>IF(AND(T4363=TRUE, U4363=TRUE, V4363=TRUE), IF(W4363&lt;-0.05, "អនុញ្ញាត (អ្នកផ្គត់ផ្គង់ប្រកាសខ្វះ)", "បានប្រកាស (អនុញ្ញាត)"), IF(AND(T4363=FALSE, U4363=FALSE, V4363=FALSE), "ព្យួរទុក (មិនមានទិន្នន័យ)", "ប្រកាសខុស (ព្យួរទុក)"))</f>
        <v/>
      </c>
      <c r="L4363" s="418" t="inlineStr"/>
      <c r="M4363" s="418" t="inlineStr"/>
      <c r="N4363" s="455" t="n"/>
      <c r="O4363" s="455">
        <f>IF(W4363&lt;0,AI4363,I4363)</f>
        <v/>
      </c>
      <c r="P4363" s="455">
        <f>I4363-O4363</f>
        <v/>
      </c>
      <c r="Q4363" s="418" t="n"/>
      <c r="R4363" s="418" t="inlineStr">
        <is>
          <t>HT220088</t>
        </is>
      </c>
      <c r="S4363" s="418" t="inlineStr"/>
      <c r="T4363" s="418">
        <f>R4363=S4363</f>
        <v/>
      </c>
      <c r="U4363" s="418">
        <f>AND(MONTH(F4363)=MONTH(Y4363), YEAR(F4363)=YEAR(Y4363))</f>
        <v/>
      </c>
      <c r="V4363" s="418">
        <f>AND(AC4363&lt;&gt;"", 'Company information'!D$4&lt;&gt;"", RIGHT(SUBSTITUTE(AC4363,"-",""),9)=RIGHT(SUBSTITUTE('Company information'!D$4,"-",""),9))</f>
        <v/>
      </c>
      <c r="W4363" s="418">
        <f>AI4363-I4363</f>
        <v/>
      </c>
      <c r="X4363" s="455" t="n"/>
      <c r="Y4363" s="417" t="n"/>
      <c r="Z4363" s="418" t="n"/>
      <c r="AA4363" s="418" t="n"/>
      <c r="AB4363" s="418" t="n"/>
      <c r="AC4363" s="418" t="n"/>
      <c r="AD4363" s="418" t="n"/>
      <c r="AE4363" s="455" t="n"/>
      <c r="AF4363" s="455" t="n"/>
      <c r="AG4363" s="455" t="n"/>
      <c r="AH4363" s="455" t="n"/>
      <c r="AI4363" s="455" t="n"/>
      <c r="AJ4363" s="455" t="n"/>
      <c r="AK4363" s="455" t="n"/>
      <c r="AL4363" s="455" t="n"/>
      <c r="AM4363" s="455" t="n"/>
      <c r="AN4363" s="455" t="n"/>
      <c r="AO4363" s="455" t="n"/>
      <c r="AP4363" s="455" t="n"/>
      <c r="AQ4363" s="455" t="n"/>
      <c r="AR4363" s="418" t="n"/>
      <c r="AS4363" s="418" t="n"/>
      <c r="AT4363" s="418" t="n"/>
    </row>
    <row r="4364">
      <c r="A4364" s="417" t="n">
        <v>4355</v>
      </c>
      <c r="B4364" s="418" t="inlineStr">
        <is>
          <t>Terminal Handling Charge</t>
        </is>
      </c>
      <c r="C4364" s="418" t="inlineStr">
        <is>
          <t>អេវើរហ្គ្រីន ស៊ីបភីង សឺវីស (ខេមបូឌា) ឯ.ក</t>
        </is>
      </c>
      <c r="D4364" s="418" t="inlineStr">
        <is>
          <t>L001-901705421</t>
        </is>
      </c>
      <c r="E4364" s="418" t="inlineStr">
        <is>
          <t>IY22010936</t>
        </is>
      </c>
      <c r="F4364" s="419" t="n">
        <v>44573</v>
      </c>
      <c r="G4364" s="420" t="n">
        <v>212901</v>
      </c>
      <c r="H4364" s="418" t="n"/>
      <c r="I4364" s="455" t="n">
        <v>212901</v>
      </c>
      <c r="J4364" s="418">
        <f>IF(L4364&lt;&gt;"",L4364,K4364)</f>
        <v/>
      </c>
      <c r="K4364" s="418">
        <f>IF(AND(T4364=TRUE, U4364=TRUE, V4364=TRUE), IF(W4364&lt;-0.05, "អនុញ្ញាត (អ្នកផ្គត់ផ្គង់ប្រកាសខ្វះ)", "បានប្រកាស (អនុញ្ញាត)"), IF(AND(T4364=FALSE, U4364=FALSE, V4364=FALSE), "ព្យួរទុក (មិនមានទិន្នន័យ)", "ប្រកាសខុស (ព្យួរទុក)"))</f>
        <v/>
      </c>
      <c r="L4364" s="418" t="inlineStr"/>
      <c r="M4364" s="418" t="inlineStr"/>
      <c r="N4364" s="455" t="n"/>
      <c r="O4364" s="455">
        <f>IF(W4364&lt;0,AI4364,I4364)</f>
        <v/>
      </c>
      <c r="P4364" s="455">
        <f>I4364-O4364</f>
        <v/>
      </c>
      <c r="Q4364" s="418" t="n"/>
      <c r="R4364" s="418" t="inlineStr">
        <is>
          <t>IY22010936</t>
        </is>
      </c>
      <c r="S4364" s="418" t="inlineStr"/>
      <c r="T4364" s="418">
        <f>R4364=S4364</f>
        <v/>
      </c>
      <c r="U4364" s="418">
        <f>AND(MONTH(F4364)=MONTH(Y4364), YEAR(F4364)=YEAR(Y4364))</f>
        <v/>
      </c>
      <c r="V4364" s="418">
        <f>AND(AC4364&lt;&gt;"", 'Company information'!D$4&lt;&gt;"", RIGHT(SUBSTITUTE(AC4364,"-",""),9)=RIGHT(SUBSTITUTE('Company information'!D$4,"-",""),9))</f>
        <v/>
      </c>
      <c r="W4364" s="418">
        <f>AI4364-I4364</f>
        <v/>
      </c>
      <c r="X4364" s="455" t="n"/>
      <c r="Y4364" s="417" t="n"/>
      <c r="Z4364" s="418" t="n"/>
      <c r="AA4364" s="418" t="n"/>
      <c r="AB4364" s="418" t="n"/>
      <c r="AC4364" s="418" t="n"/>
      <c r="AD4364" s="418" t="n"/>
      <c r="AE4364" s="455" t="n"/>
      <c r="AF4364" s="455" t="n"/>
      <c r="AG4364" s="455" t="n"/>
      <c r="AH4364" s="455" t="n"/>
      <c r="AI4364" s="455" t="n"/>
      <c r="AJ4364" s="455" t="n"/>
      <c r="AK4364" s="455" t="n"/>
      <c r="AL4364" s="455" t="n"/>
      <c r="AM4364" s="455" t="n"/>
      <c r="AN4364" s="455" t="n"/>
      <c r="AO4364" s="455" t="n"/>
      <c r="AP4364" s="455" t="n"/>
      <c r="AQ4364" s="455" t="n"/>
      <c r="AR4364" s="418" t="n"/>
      <c r="AS4364" s="418" t="n"/>
      <c r="AT4364" s="418" t="n"/>
    </row>
    <row r="4365">
      <c r="A4365" s="417" t="n">
        <v>4356</v>
      </c>
      <c r="B4365" s="418" t="inlineStr">
        <is>
          <t>Lift-On &amp; Lift-Off</t>
        </is>
      </c>
      <c r="C4365" s="418" t="inlineStr">
        <is>
          <t>កំពង់ផែស្វយ័តក្រុងព្រះសីហនុ</t>
        </is>
      </c>
      <c r="D4365" s="418" t="inlineStr">
        <is>
          <t>L001-100044638</t>
        </is>
      </c>
      <c r="E4365" s="418" t="inlineStr">
        <is>
          <t>206508</t>
        </is>
      </c>
      <c r="F4365" s="419" t="n">
        <v>44573</v>
      </c>
      <c r="G4365" s="420" t="n">
        <v>71566</v>
      </c>
      <c r="H4365" s="418" t="n"/>
      <c r="I4365" s="455" t="n">
        <v>71566</v>
      </c>
      <c r="J4365" s="418">
        <f>IF(L4365&lt;&gt;"",L4365,K4365)</f>
        <v/>
      </c>
      <c r="K4365" s="418">
        <f>IF(AND(T4365=TRUE, U4365=TRUE, V4365=TRUE), IF(W4365&lt;-0.05, "អនុញ្ញាត (អ្នកផ្គត់ផ្គង់ប្រកាសខ្វះ)", "បានប្រកាស (អនុញ្ញាត)"), IF(AND(T4365=FALSE, U4365=FALSE, V4365=FALSE), "ព្យួរទុក (មិនមានទិន្នន័យ)", "ប្រកាសខុស (ព្យួរទុក)"))</f>
        <v/>
      </c>
      <c r="L4365" s="418" t="inlineStr"/>
      <c r="M4365" s="418" t="inlineStr"/>
      <c r="N4365" s="455" t="n"/>
      <c r="O4365" s="455">
        <f>IF(W4365&lt;0,AI4365,I4365)</f>
        <v/>
      </c>
      <c r="P4365" s="455">
        <f>I4365-O4365</f>
        <v/>
      </c>
      <c r="Q4365" s="418" t="n"/>
      <c r="R4365" s="418" t="inlineStr">
        <is>
          <t>206508</t>
        </is>
      </c>
      <c r="S4365" s="418" t="inlineStr"/>
      <c r="T4365" s="418">
        <f>R4365=S4365</f>
        <v/>
      </c>
      <c r="U4365" s="418">
        <f>AND(MONTH(F4365)=MONTH(Y4365), YEAR(F4365)=YEAR(Y4365))</f>
        <v/>
      </c>
      <c r="V4365" s="418">
        <f>AND(AC4365&lt;&gt;"", 'Company information'!D$4&lt;&gt;"", RIGHT(SUBSTITUTE(AC4365,"-",""),9)=RIGHT(SUBSTITUTE('Company information'!D$4,"-",""),9))</f>
        <v/>
      </c>
      <c r="W4365" s="418">
        <f>AI4365-I4365</f>
        <v/>
      </c>
      <c r="X4365" s="455" t="n"/>
      <c r="Y4365" s="417" t="n"/>
      <c r="Z4365" s="418" t="n"/>
      <c r="AA4365" s="418" t="n"/>
      <c r="AB4365" s="418" t="n"/>
      <c r="AC4365" s="418" t="n"/>
      <c r="AD4365" s="418" t="n"/>
      <c r="AE4365" s="455" t="n"/>
      <c r="AF4365" s="455" t="n"/>
      <c r="AG4365" s="455" t="n"/>
      <c r="AH4365" s="455" t="n"/>
      <c r="AI4365" s="455" t="n"/>
      <c r="AJ4365" s="455" t="n"/>
      <c r="AK4365" s="455" t="n"/>
      <c r="AL4365" s="455" t="n"/>
      <c r="AM4365" s="455" t="n"/>
      <c r="AN4365" s="455" t="n"/>
      <c r="AO4365" s="455" t="n"/>
      <c r="AP4365" s="455" t="n"/>
      <c r="AQ4365" s="455" t="n"/>
      <c r="AR4365" s="418" t="n"/>
      <c r="AS4365" s="418" t="n"/>
      <c r="AT4365" s="418" t="n"/>
    </row>
    <row r="4366">
      <c r="A4366" s="417" t="n">
        <v>4357</v>
      </c>
      <c r="B4366" s="418" t="inlineStr">
        <is>
          <t>Trucking Fee</t>
        </is>
      </c>
      <c r="C4366" s="418" t="inlineStr">
        <is>
          <t>ហាវតាយ អ៊ិនធើណេសិនណល ឡូជីស្ទីក ឯ.ក</t>
        </is>
      </c>
      <c r="D4366" s="418" t="inlineStr">
        <is>
          <t>K007-902202863</t>
        </is>
      </c>
      <c r="E4366" s="418" t="inlineStr">
        <is>
          <t>HT220087</t>
        </is>
      </c>
      <c r="F4366" s="419" t="n">
        <v>44573</v>
      </c>
      <c r="G4366" s="420" t="n">
        <v>501908</v>
      </c>
      <c r="H4366" s="418" t="n"/>
      <c r="I4366" s="455" t="n">
        <v>501908</v>
      </c>
      <c r="J4366" s="418">
        <f>IF(L4366&lt;&gt;"",L4366,K4366)</f>
        <v/>
      </c>
      <c r="K4366" s="418">
        <f>IF(AND(T4366=TRUE, U4366=TRUE, V4366=TRUE), IF(W4366&lt;-0.05, "អនុញ្ញាត (អ្នកផ្គត់ផ្គង់ប្រកាសខ្វះ)", "បានប្រកាស (អនុញ្ញាត)"), IF(AND(T4366=FALSE, U4366=FALSE, V4366=FALSE), "ព្យួរទុក (មិនមានទិន្នន័យ)", "ប្រកាសខុស (ព្យួរទុក)"))</f>
        <v/>
      </c>
      <c r="L4366" s="418" t="inlineStr"/>
      <c r="M4366" s="418" t="inlineStr"/>
      <c r="N4366" s="455" t="n"/>
      <c r="O4366" s="455">
        <f>IF(W4366&lt;0,AI4366,I4366)</f>
        <v/>
      </c>
      <c r="P4366" s="455">
        <f>I4366-O4366</f>
        <v/>
      </c>
      <c r="Q4366" s="418" t="n"/>
      <c r="R4366" s="418" t="inlineStr">
        <is>
          <t>HT220087</t>
        </is>
      </c>
      <c r="S4366" s="418" t="inlineStr"/>
      <c r="T4366" s="418">
        <f>R4366=S4366</f>
        <v/>
      </c>
      <c r="U4366" s="418">
        <f>AND(MONTH(F4366)=MONTH(Y4366), YEAR(F4366)=YEAR(Y4366))</f>
        <v/>
      </c>
      <c r="V4366" s="418">
        <f>AND(AC4366&lt;&gt;"", 'Company information'!D$4&lt;&gt;"", RIGHT(SUBSTITUTE(AC4366,"-",""),9)=RIGHT(SUBSTITUTE('Company information'!D$4,"-",""),9))</f>
        <v/>
      </c>
      <c r="W4366" s="418">
        <f>AI4366-I4366</f>
        <v/>
      </c>
      <c r="X4366" s="455" t="n"/>
      <c r="Y4366" s="417" t="n"/>
      <c r="Z4366" s="418" t="n"/>
      <c r="AA4366" s="418" t="n"/>
      <c r="AB4366" s="418" t="n"/>
      <c r="AC4366" s="418" t="n"/>
      <c r="AD4366" s="418" t="n"/>
      <c r="AE4366" s="455" t="n"/>
      <c r="AF4366" s="455" t="n"/>
      <c r="AG4366" s="455" t="n"/>
      <c r="AH4366" s="455" t="n"/>
      <c r="AI4366" s="455" t="n"/>
      <c r="AJ4366" s="455" t="n"/>
      <c r="AK4366" s="455" t="n"/>
      <c r="AL4366" s="455" t="n"/>
      <c r="AM4366" s="455" t="n"/>
      <c r="AN4366" s="455" t="n"/>
      <c r="AO4366" s="455" t="n"/>
      <c r="AP4366" s="455" t="n"/>
      <c r="AQ4366" s="455" t="n"/>
      <c r="AR4366" s="418" t="n"/>
      <c r="AS4366" s="418" t="n"/>
      <c r="AT4366" s="418" t="n"/>
    </row>
    <row r="4367">
      <c r="A4367" s="417" t="n">
        <v>4358</v>
      </c>
      <c r="B4367" s="418" t="inlineStr">
        <is>
          <t>Trucking Fee</t>
        </is>
      </c>
      <c r="C4367" s="418" t="inlineStr">
        <is>
          <t>អេសអាយធីស៊ី ខិនថេនើរ ឡាញ (ខេមបូឌា)</t>
        </is>
      </c>
      <c r="D4367" s="418" t="inlineStr">
        <is>
          <t>L001-107035863</t>
        </is>
      </c>
      <c r="E4367" s="418" t="inlineStr">
        <is>
          <t>SITC2022-023852</t>
        </is>
      </c>
      <c r="F4367" s="419" t="n">
        <v>44573</v>
      </c>
      <c r="G4367" s="420" t="n">
        <v>229437</v>
      </c>
      <c r="H4367" s="418" t="n"/>
      <c r="I4367" s="455" t="n">
        <v>229437</v>
      </c>
      <c r="J4367" s="418">
        <f>IF(L4367&lt;&gt;"",L4367,K4367)</f>
        <v/>
      </c>
      <c r="K4367" s="418">
        <f>IF(AND(T4367=TRUE, U4367=TRUE, V4367=TRUE), IF(W4367&lt;-0.05, "អនុញ្ញាត (អ្នកផ្គត់ផ្គង់ប្រកាសខ្វះ)", "បានប្រកាស (អនុញ្ញាត)"), IF(AND(T4367=FALSE, U4367=FALSE, V4367=FALSE), "ព្យួរទុក (មិនមានទិន្នន័យ)", "ប្រកាសខុស (ព្យួរទុក)"))</f>
        <v/>
      </c>
      <c r="L4367" s="418" t="inlineStr"/>
      <c r="M4367" s="418" t="inlineStr"/>
      <c r="N4367" s="455" t="n"/>
      <c r="O4367" s="455">
        <f>IF(W4367&lt;0,AI4367,I4367)</f>
        <v/>
      </c>
      <c r="P4367" s="455">
        <f>I4367-O4367</f>
        <v/>
      </c>
      <c r="Q4367" s="418" t="n"/>
      <c r="R4367" s="418" t="inlineStr">
        <is>
          <t>SITC2022-023852</t>
        </is>
      </c>
      <c r="S4367" s="418" t="inlineStr"/>
      <c r="T4367" s="418">
        <f>R4367=S4367</f>
        <v/>
      </c>
      <c r="U4367" s="418">
        <f>AND(MONTH(F4367)=MONTH(Y4367), YEAR(F4367)=YEAR(Y4367))</f>
        <v/>
      </c>
      <c r="V4367" s="418">
        <f>AND(AC4367&lt;&gt;"", 'Company information'!D$4&lt;&gt;"", RIGHT(SUBSTITUTE(AC4367,"-",""),9)=RIGHT(SUBSTITUTE('Company information'!D$4,"-",""),9))</f>
        <v/>
      </c>
      <c r="W4367" s="418">
        <f>AI4367-I4367</f>
        <v/>
      </c>
      <c r="X4367" s="455" t="n"/>
      <c r="Y4367" s="417" t="n"/>
      <c r="Z4367" s="418" t="n"/>
      <c r="AA4367" s="418" t="n"/>
      <c r="AB4367" s="418" t="n"/>
      <c r="AC4367" s="418" t="n"/>
      <c r="AD4367" s="418" t="n"/>
      <c r="AE4367" s="455" t="n"/>
      <c r="AF4367" s="455" t="n"/>
      <c r="AG4367" s="455" t="n"/>
      <c r="AH4367" s="455" t="n"/>
      <c r="AI4367" s="455" t="n"/>
      <c r="AJ4367" s="455" t="n"/>
      <c r="AK4367" s="455" t="n"/>
      <c r="AL4367" s="455" t="n"/>
      <c r="AM4367" s="455" t="n"/>
      <c r="AN4367" s="455" t="n"/>
      <c r="AO4367" s="455" t="n"/>
      <c r="AP4367" s="455" t="n"/>
      <c r="AQ4367" s="455" t="n"/>
      <c r="AR4367" s="418" t="n"/>
      <c r="AS4367" s="418" t="n"/>
      <c r="AT4367" s="418" t="n"/>
    </row>
    <row r="4368">
      <c r="A4368" s="417" t="n">
        <v>4359</v>
      </c>
      <c r="B4368" s="418" t="inlineStr">
        <is>
          <t>Lift-On &amp; Lift-Off</t>
        </is>
      </c>
      <c r="C4368" s="418" t="inlineStr">
        <is>
          <t>កំពង់ផែស្វយ័តក្រុងព្រះសីហនុ</t>
        </is>
      </c>
      <c r="D4368" s="418" t="inlineStr">
        <is>
          <t>L001-100044638</t>
        </is>
      </c>
      <c r="E4368" s="418" t="inlineStr">
        <is>
          <t>206512</t>
        </is>
      </c>
      <c r="F4368" s="419" t="n">
        <v>44573</v>
      </c>
      <c r="G4368" s="420" t="n">
        <v>35783</v>
      </c>
      <c r="H4368" s="418" t="n"/>
      <c r="I4368" s="455" t="n">
        <v>35783</v>
      </c>
      <c r="J4368" s="418">
        <f>IF(L4368&lt;&gt;"",L4368,K4368)</f>
        <v/>
      </c>
      <c r="K4368" s="418">
        <f>IF(AND(T4368=TRUE, U4368=TRUE, V4368=TRUE), IF(W4368&lt;-0.05, "អនុញ្ញាត (អ្នកផ្គត់ផ្គង់ប្រកាសខ្វះ)", "បានប្រកាស (អនុញ្ញាត)"), IF(AND(T4368=FALSE, U4368=FALSE, V4368=FALSE), "ព្យួរទុក (មិនមានទិន្នន័យ)", "ប្រកាសខុស (ព្យួរទុក)"))</f>
        <v/>
      </c>
      <c r="L4368" s="418" t="inlineStr"/>
      <c r="M4368" s="418" t="inlineStr"/>
      <c r="N4368" s="455" t="n"/>
      <c r="O4368" s="455">
        <f>IF(W4368&lt;0,AI4368,I4368)</f>
        <v/>
      </c>
      <c r="P4368" s="455">
        <f>I4368-O4368</f>
        <v/>
      </c>
      <c r="Q4368" s="418" t="n"/>
      <c r="R4368" s="418" t="inlineStr">
        <is>
          <t>206512</t>
        </is>
      </c>
      <c r="S4368" s="418" t="inlineStr"/>
      <c r="T4368" s="418">
        <f>R4368=S4368</f>
        <v/>
      </c>
      <c r="U4368" s="418">
        <f>AND(MONTH(F4368)=MONTH(Y4368), YEAR(F4368)=YEAR(Y4368))</f>
        <v/>
      </c>
      <c r="V4368" s="418">
        <f>AND(AC4368&lt;&gt;"", 'Company information'!D$4&lt;&gt;"", RIGHT(SUBSTITUTE(AC4368,"-",""),9)=RIGHT(SUBSTITUTE('Company information'!D$4,"-",""),9))</f>
        <v/>
      </c>
      <c r="W4368" s="418">
        <f>AI4368-I4368</f>
        <v/>
      </c>
      <c r="X4368" s="455" t="n"/>
      <c r="Y4368" s="417" t="n"/>
      <c r="Z4368" s="418" t="n"/>
      <c r="AA4368" s="418" t="n"/>
      <c r="AB4368" s="418" t="n"/>
      <c r="AC4368" s="418" t="n"/>
      <c r="AD4368" s="418" t="n"/>
      <c r="AE4368" s="455" t="n"/>
      <c r="AF4368" s="455" t="n"/>
      <c r="AG4368" s="455" t="n"/>
      <c r="AH4368" s="455" t="n"/>
      <c r="AI4368" s="455" t="n"/>
      <c r="AJ4368" s="455" t="n"/>
      <c r="AK4368" s="455" t="n"/>
      <c r="AL4368" s="455" t="n"/>
      <c r="AM4368" s="455" t="n"/>
      <c r="AN4368" s="455" t="n"/>
      <c r="AO4368" s="455" t="n"/>
      <c r="AP4368" s="455" t="n"/>
      <c r="AQ4368" s="455" t="n"/>
      <c r="AR4368" s="418" t="n"/>
      <c r="AS4368" s="418" t="n"/>
      <c r="AT4368" s="418" t="n"/>
    </row>
    <row r="4369">
      <c r="A4369" s="417" t="n">
        <v>4360</v>
      </c>
      <c r="B4369" s="418" t="inlineStr">
        <is>
          <t>Trucking Fee</t>
        </is>
      </c>
      <c r="C4369" s="418" t="inlineStr">
        <is>
          <t>ហាវតាយ អ៊ិនធើណេសិនណល ឡូជីស្ទីក ឯ.ក</t>
        </is>
      </c>
      <c r="D4369" s="418" t="inlineStr">
        <is>
          <t>K007-902202863</t>
        </is>
      </c>
      <c r="E4369" s="418" t="inlineStr">
        <is>
          <t>HT220086</t>
        </is>
      </c>
      <c r="F4369" s="419" t="n">
        <v>44922</v>
      </c>
      <c r="G4369" s="420" t="n">
        <v>250954</v>
      </c>
      <c r="H4369" s="418" t="n"/>
      <c r="I4369" s="455" t="n">
        <v>250954</v>
      </c>
      <c r="J4369" s="418">
        <f>IF(L4369&lt;&gt;"",L4369,K4369)</f>
        <v/>
      </c>
      <c r="K4369" s="418">
        <f>IF(AND(T4369=TRUE, U4369=TRUE, V4369=TRUE), IF(W4369&lt;-0.05, "អនុញ្ញាត (អ្នកផ្គត់ផ្គង់ប្រកាសខ្វះ)", "បានប្រកាស (អនុញ្ញាត)"), IF(AND(T4369=FALSE, U4369=FALSE, V4369=FALSE), "ព្យួរទុក (មិនមានទិន្នន័យ)", "ប្រកាសខុស (ព្យួរទុក)"))</f>
        <v/>
      </c>
      <c r="L4369" s="418" t="inlineStr"/>
      <c r="M4369" s="418" t="inlineStr"/>
      <c r="N4369" s="455" t="n"/>
      <c r="O4369" s="455">
        <f>IF(W4369&lt;0,AI4369,I4369)</f>
        <v/>
      </c>
      <c r="P4369" s="455">
        <f>I4369-O4369</f>
        <v/>
      </c>
      <c r="Q4369" s="418" t="n"/>
      <c r="R4369" s="418" t="inlineStr">
        <is>
          <t>HT220086</t>
        </is>
      </c>
      <c r="S4369" s="418" t="inlineStr"/>
      <c r="T4369" s="418">
        <f>R4369=S4369</f>
        <v/>
      </c>
      <c r="U4369" s="418">
        <f>AND(MONTH(F4369)=MONTH(Y4369), YEAR(F4369)=YEAR(Y4369))</f>
        <v/>
      </c>
      <c r="V4369" s="418">
        <f>AND(AC4369&lt;&gt;"", 'Company information'!D$4&lt;&gt;"", RIGHT(SUBSTITUTE(AC4369,"-",""),9)=RIGHT(SUBSTITUTE('Company information'!D$4,"-",""),9))</f>
        <v/>
      </c>
      <c r="W4369" s="418">
        <f>AI4369-I4369</f>
        <v/>
      </c>
      <c r="X4369" s="455" t="n"/>
      <c r="Y4369" s="417" t="n"/>
      <c r="Z4369" s="418" t="n"/>
      <c r="AA4369" s="418" t="n"/>
      <c r="AB4369" s="418" t="n"/>
      <c r="AC4369" s="418" t="n"/>
      <c r="AD4369" s="418" t="n"/>
      <c r="AE4369" s="455" t="n"/>
      <c r="AF4369" s="455" t="n"/>
      <c r="AG4369" s="455" t="n"/>
      <c r="AH4369" s="455" t="n"/>
      <c r="AI4369" s="455" t="n"/>
      <c r="AJ4369" s="455" t="n"/>
      <c r="AK4369" s="455" t="n"/>
      <c r="AL4369" s="455" t="n"/>
      <c r="AM4369" s="455" t="n"/>
      <c r="AN4369" s="455" t="n"/>
      <c r="AO4369" s="455" t="n"/>
      <c r="AP4369" s="455" t="n"/>
      <c r="AQ4369" s="455" t="n"/>
      <c r="AR4369" s="418" t="n"/>
      <c r="AS4369" s="418" t="n"/>
      <c r="AT4369" s="418" t="n"/>
    </row>
    <row r="4370">
      <c r="A4370" s="417" t="n">
        <v>4361</v>
      </c>
      <c r="B4370" s="418" t="inlineStr">
        <is>
          <t>Trucking Fee</t>
        </is>
      </c>
      <c r="C4370" s="418" t="inlineStr">
        <is>
          <t>អេសអាយធីស៊ី ខិនថេនើរ ឡាញ (ខេមបូឌា)</t>
        </is>
      </c>
      <c r="D4370" s="418" t="inlineStr">
        <is>
          <t>L001-107035863</t>
        </is>
      </c>
      <c r="E4370" s="418" t="inlineStr">
        <is>
          <t>SITC2022-023597</t>
        </is>
      </c>
      <c r="F4370" s="419" t="n">
        <v>44573</v>
      </c>
      <c r="G4370" s="420" t="n">
        <v>229493</v>
      </c>
      <c r="H4370" s="418" t="n"/>
      <c r="I4370" s="455" t="n">
        <v>229493</v>
      </c>
      <c r="J4370" s="418">
        <f>IF(L4370&lt;&gt;"",L4370,K4370)</f>
        <v/>
      </c>
      <c r="K4370" s="418">
        <f>IF(AND(T4370=TRUE, U4370=TRUE, V4370=TRUE), IF(W4370&lt;-0.05, "អនុញ្ញាត (អ្នកផ្គត់ផ្គង់ប្រកាសខ្វះ)", "បានប្រកាស (អនុញ្ញាត)"), IF(AND(T4370=FALSE, U4370=FALSE, V4370=FALSE), "ព្យួរទុក (មិនមានទិន្នន័យ)", "ប្រកាសខុស (ព្យួរទុក)"))</f>
        <v/>
      </c>
      <c r="L4370" s="418" t="inlineStr"/>
      <c r="M4370" s="418" t="inlineStr"/>
      <c r="N4370" s="455" t="n"/>
      <c r="O4370" s="455">
        <f>IF(W4370&lt;0,AI4370,I4370)</f>
        <v/>
      </c>
      <c r="P4370" s="455">
        <f>I4370-O4370</f>
        <v/>
      </c>
      <c r="Q4370" s="418" t="n"/>
      <c r="R4370" s="418" t="inlineStr">
        <is>
          <t>SITC2022-023597</t>
        </is>
      </c>
      <c r="S4370" s="418" t="inlineStr"/>
      <c r="T4370" s="418">
        <f>R4370=S4370</f>
        <v/>
      </c>
      <c r="U4370" s="418">
        <f>AND(MONTH(F4370)=MONTH(Y4370), YEAR(F4370)=YEAR(Y4370))</f>
        <v/>
      </c>
      <c r="V4370" s="418">
        <f>AND(AC4370&lt;&gt;"", 'Company information'!D$4&lt;&gt;"", RIGHT(SUBSTITUTE(AC4370,"-",""),9)=RIGHT(SUBSTITUTE('Company information'!D$4,"-",""),9))</f>
        <v/>
      </c>
      <c r="W4370" s="418">
        <f>AI4370-I4370</f>
        <v/>
      </c>
      <c r="X4370" s="455" t="n"/>
      <c r="Y4370" s="417" t="n"/>
      <c r="Z4370" s="418" t="n"/>
      <c r="AA4370" s="418" t="n"/>
      <c r="AB4370" s="418" t="n"/>
      <c r="AC4370" s="418" t="n"/>
      <c r="AD4370" s="418" t="n"/>
      <c r="AE4370" s="455" t="n"/>
      <c r="AF4370" s="455" t="n"/>
      <c r="AG4370" s="455" t="n"/>
      <c r="AH4370" s="455" t="n"/>
      <c r="AI4370" s="455" t="n"/>
      <c r="AJ4370" s="455" t="n"/>
      <c r="AK4370" s="455" t="n"/>
      <c r="AL4370" s="455" t="n"/>
      <c r="AM4370" s="455" t="n"/>
      <c r="AN4370" s="455" t="n"/>
      <c r="AO4370" s="455" t="n"/>
      <c r="AP4370" s="455" t="n"/>
      <c r="AQ4370" s="455" t="n"/>
      <c r="AR4370" s="418" t="n"/>
      <c r="AS4370" s="418" t="n"/>
      <c r="AT4370" s="418" t="n"/>
    </row>
    <row r="4371">
      <c r="A4371" s="417" t="n">
        <v>4362</v>
      </c>
      <c r="B4371" s="418" t="inlineStr">
        <is>
          <t>Lift-On &amp; Lift-Off</t>
        </is>
      </c>
      <c r="C4371" s="418" t="inlineStr">
        <is>
          <t>កំពង់ផែស្វយ័តក្រុងព្រះសីហនុ</t>
        </is>
      </c>
      <c r="D4371" s="418" t="inlineStr">
        <is>
          <t>L001-100044638</t>
        </is>
      </c>
      <c r="E4371" s="418" t="inlineStr">
        <is>
          <t>204115</t>
        </is>
      </c>
      <c r="F4371" s="419" t="n">
        <v>44573</v>
      </c>
      <c r="G4371" s="420" t="n">
        <v>35966</v>
      </c>
      <c r="H4371" s="418" t="n"/>
      <c r="I4371" s="455" t="n">
        <v>35966</v>
      </c>
      <c r="J4371" s="418">
        <f>IF(L4371&lt;&gt;"",L4371,K4371)</f>
        <v/>
      </c>
      <c r="K4371" s="418">
        <f>IF(AND(T4371=TRUE, U4371=TRUE, V4371=TRUE), IF(W4371&lt;-0.05, "អនុញ្ញាត (អ្នកផ្គត់ផ្គង់ប្រកាសខ្វះ)", "បានប្រកាស (អនុញ្ញាត)"), IF(AND(T4371=FALSE, U4371=FALSE, V4371=FALSE), "ព្យួរទុក (មិនមានទិន្នន័យ)", "ប្រកាសខុស (ព្យួរទុក)"))</f>
        <v/>
      </c>
      <c r="L4371" s="418" t="inlineStr"/>
      <c r="M4371" s="418" t="inlineStr"/>
      <c r="N4371" s="455" t="n"/>
      <c r="O4371" s="455">
        <f>IF(W4371&lt;0,AI4371,I4371)</f>
        <v/>
      </c>
      <c r="P4371" s="455">
        <f>I4371-O4371</f>
        <v/>
      </c>
      <c r="Q4371" s="418" t="n"/>
      <c r="R4371" s="418" t="inlineStr">
        <is>
          <t>204115</t>
        </is>
      </c>
      <c r="S4371" s="418" t="inlineStr"/>
      <c r="T4371" s="418">
        <f>R4371=S4371</f>
        <v/>
      </c>
      <c r="U4371" s="418">
        <f>AND(MONTH(F4371)=MONTH(Y4371), YEAR(F4371)=YEAR(Y4371))</f>
        <v/>
      </c>
      <c r="V4371" s="418">
        <f>AND(AC4371&lt;&gt;"", 'Company information'!D$4&lt;&gt;"", RIGHT(SUBSTITUTE(AC4371,"-",""),9)=RIGHT(SUBSTITUTE('Company information'!D$4,"-",""),9))</f>
        <v/>
      </c>
      <c r="W4371" s="418">
        <f>AI4371-I4371</f>
        <v/>
      </c>
      <c r="X4371" s="455" t="n"/>
      <c r="Y4371" s="417" t="n"/>
      <c r="Z4371" s="418" t="n"/>
      <c r="AA4371" s="418" t="n"/>
      <c r="AB4371" s="418" t="n"/>
      <c r="AC4371" s="418" t="n"/>
      <c r="AD4371" s="418" t="n"/>
      <c r="AE4371" s="455" t="n"/>
      <c r="AF4371" s="455" t="n"/>
      <c r="AG4371" s="455" t="n"/>
      <c r="AH4371" s="455" t="n"/>
      <c r="AI4371" s="455" t="n"/>
      <c r="AJ4371" s="455" t="n"/>
      <c r="AK4371" s="455" t="n"/>
      <c r="AL4371" s="455" t="n"/>
      <c r="AM4371" s="455" t="n"/>
      <c r="AN4371" s="455" t="n"/>
      <c r="AO4371" s="455" t="n"/>
      <c r="AP4371" s="455" t="n"/>
      <c r="AQ4371" s="455" t="n"/>
      <c r="AR4371" s="418" t="n"/>
      <c r="AS4371" s="418" t="n"/>
      <c r="AT4371" s="418" t="n"/>
    </row>
    <row r="4372">
      <c r="A4372" s="417" t="n">
        <v>4363</v>
      </c>
      <c r="B4372" s="418" t="inlineStr">
        <is>
          <t>Trucking Fee</t>
        </is>
      </c>
      <c r="C4372" s="418" t="inlineStr">
        <is>
          <t>ហាវតាយ អ៊ិនធើណេសិនណល ឡូជីស្ទីក ឯ.ក</t>
        </is>
      </c>
      <c r="D4372" s="418" t="inlineStr">
        <is>
          <t>K007-902202863</t>
        </is>
      </c>
      <c r="E4372" s="418" t="inlineStr">
        <is>
          <t>HT220085</t>
        </is>
      </c>
      <c r="F4372" s="419" t="n">
        <v>44922</v>
      </c>
      <c r="G4372" s="420" t="n">
        <v>250954</v>
      </c>
      <c r="H4372" s="418" t="n"/>
      <c r="I4372" s="455" t="n">
        <v>250954</v>
      </c>
      <c r="J4372" s="418">
        <f>IF(L4372&lt;&gt;"",L4372,K4372)</f>
        <v/>
      </c>
      <c r="K4372" s="418">
        <f>IF(AND(T4372=TRUE, U4372=TRUE, V4372=TRUE), IF(W4372&lt;-0.05, "អនុញ្ញាត (អ្នកផ្គត់ផ្គង់ប្រកាសខ្វះ)", "បានប្រកាស (អនុញ្ញាត)"), IF(AND(T4372=FALSE, U4372=FALSE, V4372=FALSE), "ព្យួរទុក (មិនមានទិន្នន័យ)", "ប្រកាសខុស (ព្យួរទុក)"))</f>
        <v/>
      </c>
      <c r="L4372" s="418" t="inlineStr"/>
      <c r="M4372" s="418" t="inlineStr"/>
      <c r="N4372" s="455" t="n"/>
      <c r="O4372" s="455">
        <f>IF(W4372&lt;0,AI4372,I4372)</f>
        <v/>
      </c>
      <c r="P4372" s="455">
        <f>I4372-O4372</f>
        <v/>
      </c>
      <c r="Q4372" s="418" t="n"/>
      <c r="R4372" s="418" t="inlineStr">
        <is>
          <t>HT220085</t>
        </is>
      </c>
      <c r="S4372" s="418" t="inlineStr"/>
      <c r="T4372" s="418">
        <f>R4372=S4372</f>
        <v/>
      </c>
      <c r="U4372" s="418">
        <f>AND(MONTH(F4372)=MONTH(Y4372), YEAR(F4372)=YEAR(Y4372))</f>
        <v/>
      </c>
      <c r="V4372" s="418">
        <f>AND(AC4372&lt;&gt;"", 'Company information'!D$4&lt;&gt;"", RIGHT(SUBSTITUTE(AC4372,"-",""),9)=RIGHT(SUBSTITUTE('Company information'!D$4,"-",""),9))</f>
        <v/>
      </c>
      <c r="W4372" s="418">
        <f>AI4372-I4372</f>
        <v/>
      </c>
      <c r="X4372" s="455" t="n"/>
      <c r="Y4372" s="417" t="n"/>
      <c r="Z4372" s="418" t="n"/>
      <c r="AA4372" s="418" t="n"/>
      <c r="AB4372" s="418" t="n"/>
      <c r="AC4372" s="418" t="n"/>
      <c r="AD4372" s="418" t="n"/>
      <c r="AE4372" s="455" t="n"/>
      <c r="AF4372" s="455" t="n"/>
      <c r="AG4372" s="455" t="n"/>
      <c r="AH4372" s="455" t="n"/>
      <c r="AI4372" s="455" t="n"/>
      <c r="AJ4372" s="455" t="n"/>
      <c r="AK4372" s="455" t="n"/>
      <c r="AL4372" s="455" t="n"/>
      <c r="AM4372" s="455" t="n"/>
      <c r="AN4372" s="455" t="n"/>
      <c r="AO4372" s="455" t="n"/>
      <c r="AP4372" s="455" t="n"/>
      <c r="AQ4372" s="455" t="n"/>
      <c r="AR4372" s="418" t="n"/>
      <c r="AS4372" s="418" t="n"/>
      <c r="AT4372" s="418" t="n"/>
    </row>
    <row r="4373">
      <c r="A4373" s="417" t="n">
        <v>4364</v>
      </c>
      <c r="B4373" s="418" t="inlineStr">
        <is>
          <t>Trucking Fee</t>
        </is>
      </c>
      <c r="C4373" s="418" t="inlineStr">
        <is>
          <t>អេសអាយធីស៊ី ខិនថេនើរ ឡាញ (ខេមបូឌា)</t>
        </is>
      </c>
      <c r="D4373" s="418" t="inlineStr">
        <is>
          <t>L001-107035863</t>
        </is>
      </c>
      <c r="E4373" s="418" t="inlineStr">
        <is>
          <t>SITC2022-023772</t>
        </is>
      </c>
      <c r="F4373" s="419" t="n">
        <v>44573</v>
      </c>
      <c r="G4373" s="420" t="n">
        <v>229437</v>
      </c>
      <c r="H4373" s="418" t="n"/>
      <c r="I4373" s="455" t="n">
        <v>229437</v>
      </c>
      <c r="J4373" s="418">
        <f>IF(L4373&lt;&gt;"",L4373,K4373)</f>
        <v/>
      </c>
      <c r="K4373" s="418">
        <f>IF(AND(T4373=TRUE, U4373=TRUE, V4373=TRUE), IF(W4373&lt;-0.05, "អនុញ្ញាត (អ្នកផ្គត់ផ្គង់ប្រកាសខ្វះ)", "បានប្រកាស (អនុញ្ញាត)"), IF(AND(T4373=FALSE, U4373=FALSE, V4373=FALSE), "ព្យួរទុក (មិនមានទិន្នន័យ)", "ប្រកាសខុស (ព្យួរទុក)"))</f>
        <v/>
      </c>
      <c r="L4373" s="418" t="inlineStr"/>
      <c r="M4373" s="418" t="inlineStr"/>
      <c r="N4373" s="455" t="n"/>
      <c r="O4373" s="455">
        <f>IF(W4373&lt;0,AI4373,I4373)</f>
        <v/>
      </c>
      <c r="P4373" s="455">
        <f>I4373-O4373</f>
        <v/>
      </c>
      <c r="Q4373" s="418" t="n"/>
      <c r="R4373" s="418" t="inlineStr">
        <is>
          <t>SITC2022-023772</t>
        </is>
      </c>
      <c r="S4373" s="418" t="inlineStr"/>
      <c r="T4373" s="418">
        <f>R4373=S4373</f>
        <v/>
      </c>
      <c r="U4373" s="418">
        <f>AND(MONTH(F4373)=MONTH(Y4373), YEAR(F4373)=YEAR(Y4373))</f>
        <v/>
      </c>
      <c r="V4373" s="418">
        <f>AND(AC4373&lt;&gt;"", 'Company information'!D$4&lt;&gt;"", RIGHT(SUBSTITUTE(AC4373,"-",""),9)=RIGHT(SUBSTITUTE('Company information'!D$4,"-",""),9))</f>
        <v/>
      </c>
      <c r="W4373" s="418">
        <f>AI4373-I4373</f>
        <v/>
      </c>
      <c r="X4373" s="455" t="n"/>
      <c r="Y4373" s="417" t="n"/>
      <c r="Z4373" s="418" t="n"/>
      <c r="AA4373" s="418" t="n"/>
      <c r="AB4373" s="418" t="n"/>
      <c r="AC4373" s="418" t="n"/>
      <c r="AD4373" s="418" t="n"/>
      <c r="AE4373" s="455" t="n"/>
      <c r="AF4373" s="455" t="n"/>
      <c r="AG4373" s="455" t="n"/>
      <c r="AH4373" s="455" t="n"/>
      <c r="AI4373" s="455" t="n"/>
      <c r="AJ4373" s="455" t="n"/>
      <c r="AK4373" s="455" t="n"/>
      <c r="AL4373" s="455" t="n"/>
      <c r="AM4373" s="455" t="n"/>
      <c r="AN4373" s="455" t="n"/>
      <c r="AO4373" s="455" t="n"/>
      <c r="AP4373" s="455" t="n"/>
      <c r="AQ4373" s="455" t="n"/>
      <c r="AR4373" s="418" t="n"/>
      <c r="AS4373" s="418" t="n"/>
      <c r="AT4373" s="418" t="n"/>
    </row>
    <row r="4374">
      <c r="A4374" s="417" t="n">
        <v>4365</v>
      </c>
      <c r="B4374" s="418" t="inlineStr">
        <is>
          <t>Lift-On &amp; Lift-Off</t>
        </is>
      </c>
      <c r="C4374" s="418" t="inlineStr">
        <is>
          <t>កំពង់ផែស្វយ័តក្រុងព្រះសីហនុ</t>
        </is>
      </c>
      <c r="D4374" s="418" t="inlineStr">
        <is>
          <t>L001-100044638</t>
        </is>
      </c>
      <c r="E4374" s="418" t="inlineStr">
        <is>
          <t>204739</t>
        </is>
      </c>
      <c r="F4374" s="419" t="n">
        <v>44573</v>
      </c>
      <c r="G4374" s="420" t="n">
        <v>35896</v>
      </c>
      <c r="H4374" s="418" t="n"/>
      <c r="I4374" s="455" t="n">
        <v>35896</v>
      </c>
      <c r="J4374" s="418">
        <f>IF(L4374&lt;&gt;"",L4374,K4374)</f>
        <v/>
      </c>
      <c r="K4374" s="418">
        <f>IF(AND(T4374=TRUE, U4374=TRUE, V4374=TRUE), IF(W4374&lt;-0.05, "អនុញ្ញាត (អ្នកផ្គត់ផ្គង់ប្រកាសខ្វះ)", "បានប្រកាស (អនុញ្ញាត)"), IF(AND(T4374=FALSE, U4374=FALSE, V4374=FALSE), "ព្យួរទុក (មិនមានទិន្នន័យ)", "ប្រកាសខុស (ព្យួរទុក)"))</f>
        <v/>
      </c>
      <c r="L4374" s="418" t="inlineStr"/>
      <c r="M4374" s="418" t="inlineStr"/>
      <c r="N4374" s="455" t="n"/>
      <c r="O4374" s="455">
        <f>IF(W4374&lt;0,AI4374,I4374)</f>
        <v/>
      </c>
      <c r="P4374" s="455">
        <f>I4374-O4374</f>
        <v/>
      </c>
      <c r="Q4374" s="418" t="n"/>
      <c r="R4374" s="418" t="inlineStr">
        <is>
          <t>204739</t>
        </is>
      </c>
      <c r="S4374" s="418" t="inlineStr"/>
      <c r="T4374" s="418">
        <f>R4374=S4374</f>
        <v/>
      </c>
      <c r="U4374" s="418">
        <f>AND(MONTH(F4374)=MONTH(Y4374), YEAR(F4374)=YEAR(Y4374))</f>
        <v/>
      </c>
      <c r="V4374" s="418">
        <f>AND(AC4374&lt;&gt;"", 'Company information'!D$4&lt;&gt;"", RIGHT(SUBSTITUTE(AC4374,"-",""),9)=RIGHT(SUBSTITUTE('Company information'!D$4,"-",""),9))</f>
        <v/>
      </c>
      <c r="W4374" s="418">
        <f>AI4374-I4374</f>
        <v/>
      </c>
      <c r="X4374" s="455" t="n"/>
      <c r="Y4374" s="417" t="n"/>
      <c r="Z4374" s="418" t="n"/>
      <c r="AA4374" s="418" t="n"/>
      <c r="AB4374" s="418" t="n"/>
      <c r="AC4374" s="418" t="n"/>
      <c r="AD4374" s="418" t="n"/>
      <c r="AE4374" s="455" t="n"/>
      <c r="AF4374" s="455" t="n"/>
      <c r="AG4374" s="455" t="n"/>
      <c r="AH4374" s="455" t="n"/>
      <c r="AI4374" s="455" t="n"/>
      <c r="AJ4374" s="455" t="n"/>
      <c r="AK4374" s="455" t="n"/>
      <c r="AL4374" s="455" t="n"/>
      <c r="AM4374" s="455" t="n"/>
      <c r="AN4374" s="455" t="n"/>
      <c r="AO4374" s="455" t="n"/>
      <c r="AP4374" s="455" t="n"/>
      <c r="AQ4374" s="455" t="n"/>
      <c r="AR4374" s="418" t="n"/>
      <c r="AS4374" s="418" t="n"/>
      <c r="AT4374" s="418" t="n"/>
    </row>
    <row r="4375">
      <c r="A4375" s="417" t="n">
        <v>4366</v>
      </c>
      <c r="B4375" s="418" t="inlineStr">
        <is>
          <t>Trucking Fee</t>
        </is>
      </c>
      <c r="C4375" s="418" t="inlineStr">
        <is>
          <t>ហាវតាយ អ៊ិនធើណេសិនណល ឡូជីស្ទីក ឯ.ក</t>
        </is>
      </c>
      <c r="D4375" s="418" t="inlineStr">
        <is>
          <t>K007-902202863</t>
        </is>
      </c>
      <c r="E4375" s="418" t="inlineStr">
        <is>
          <t>HT220084</t>
        </is>
      </c>
      <c r="F4375" s="419" t="n">
        <v>44573</v>
      </c>
      <c r="G4375" s="420" t="n">
        <v>250954</v>
      </c>
      <c r="H4375" s="418" t="n"/>
      <c r="I4375" s="455" t="n">
        <v>250954</v>
      </c>
      <c r="J4375" s="418">
        <f>IF(L4375&lt;&gt;"",L4375,K4375)</f>
        <v/>
      </c>
      <c r="K4375" s="418">
        <f>IF(AND(T4375=TRUE, U4375=TRUE, V4375=TRUE), IF(W4375&lt;-0.05, "អនុញ្ញាត (អ្នកផ្គត់ផ្គង់ប្រកាសខ្វះ)", "បានប្រកាស (អនុញ្ញាត)"), IF(AND(T4375=FALSE, U4375=FALSE, V4375=FALSE), "ព្យួរទុក (មិនមានទិន្នន័យ)", "ប្រកាសខុស (ព្យួរទុក)"))</f>
        <v/>
      </c>
      <c r="L4375" s="418" t="inlineStr"/>
      <c r="M4375" s="418" t="inlineStr"/>
      <c r="N4375" s="455" t="n"/>
      <c r="O4375" s="455">
        <f>IF(W4375&lt;0,AI4375,I4375)</f>
        <v/>
      </c>
      <c r="P4375" s="455">
        <f>I4375-O4375</f>
        <v/>
      </c>
      <c r="Q4375" s="418" t="n"/>
      <c r="R4375" s="418" t="inlineStr">
        <is>
          <t>HT220084</t>
        </is>
      </c>
      <c r="S4375" s="418" t="inlineStr"/>
      <c r="T4375" s="418">
        <f>R4375=S4375</f>
        <v/>
      </c>
      <c r="U4375" s="418">
        <f>AND(MONTH(F4375)=MONTH(Y4375), YEAR(F4375)=YEAR(Y4375))</f>
        <v/>
      </c>
      <c r="V4375" s="418">
        <f>AND(AC4375&lt;&gt;"", 'Company information'!D$4&lt;&gt;"", RIGHT(SUBSTITUTE(AC4375,"-",""),9)=RIGHT(SUBSTITUTE('Company information'!D$4,"-",""),9))</f>
        <v/>
      </c>
      <c r="W4375" s="418">
        <f>AI4375-I4375</f>
        <v/>
      </c>
      <c r="X4375" s="455" t="n"/>
      <c r="Y4375" s="417" t="n"/>
      <c r="Z4375" s="418" t="n"/>
      <c r="AA4375" s="418" t="n"/>
      <c r="AB4375" s="418" t="n"/>
      <c r="AC4375" s="418" t="n"/>
      <c r="AD4375" s="418" t="n"/>
      <c r="AE4375" s="455" t="n"/>
      <c r="AF4375" s="455" t="n"/>
      <c r="AG4375" s="455" t="n"/>
      <c r="AH4375" s="455" t="n"/>
      <c r="AI4375" s="455" t="n"/>
      <c r="AJ4375" s="455" t="n"/>
      <c r="AK4375" s="455" t="n"/>
      <c r="AL4375" s="455" t="n"/>
      <c r="AM4375" s="455" t="n"/>
      <c r="AN4375" s="455" t="n"/>
      <c r="AO4375" s="455" t="n"/>
      <c r="AP4375" s="455" t="n"/>
      <c r="AQ4375" s="455" t="n"/>
      <c r="AR4375" s="418" t="n"/>
      <c r="AS4375" s="418" t="n"/>
      <c r="AT4375" s="418" t="n"/>
    </row>
    <row r="4376">
      <c r="A4376" s="417" t="n">
        <v>4367</v>
      </c>
      <c r="B4376" s="418" t="inlineStr">
        <is>
          <t>LIFT-OFF Charges and Gate Fee Charge</t>
        </is>
      </c>
      <c r="C4376" s="418" t="inlineStr">
        <is>
          <t>កំពង់ផែស្វយ័តភ្នំពេញ "ក.ស.ភ"</t>
        </is>
      </c>
      <c r="D4376" s="418" t="inlineStr">
        <is>
          <t>L001-100044999</t>
        </is>
      </c>
      <c r="E4376" s="418" t="inlineStr">
        <is>
          <t>INV20221286854</t>
        </is>
      </c>
      <c r="F4376" s="419" t="n">
        <v>44754</v>
      </c>
      <c r="G4376" s="420" t="n">
        <v>29678</v>
      </c>
      <c r="H4376" s="418" t="n"/>
      <c r="I4376" s="455" t="n">
        <v>29678</v>
      </c>
      <c r="J4376" s="418">
        <f>IF(L4376&lt;&gt;"",L4376,K4376)</f>
        <v/>
      </c>
      <c r="K4376" s="418">
        <f>IF(AND(T4376=TRUE, U4376=TRUE, V4376=TRUE), IF(W4376&lt;-0.05, "អនុញ្ញាត (អ្នកផ្គត់ផ្គង់ប្រកាសខ្វះ)", "បានប្រកាស (អនុញ្ញាត)"), IF(AND(T4376=FALSE, U4376=FALSE, V4376=FALSE), "ព្យួរទុក (មិនមានទិន្នន័យ)", "ប្រកាសខុស (ព្យួរទុក)"))</f>
        <v/>
      </c>
      <c r="L4376" s="418" t="inlineStr"/>
      <c r="M4376" s="418" t="inlineStr"/>
      <c r="N4376" s="455" t="n"/>
      <c r="O4376" s="455">
        <f>IF(W4376&lt;0,AI4376,I4376)</f>
        <v/>
      </c>
      <c r="P4376" s="455">
        <f>I4376-O4376</f>
        <v/>
      </c>
      <c r="Q4376" s="418" t="n"/>
      <c r="R4376" s="418" t="inlineStr">
        <is>
          <t>INV20221286854</t>
        </is>
      </c>
      <c r="S4376" s="418" t="inlineStr"/>
      <c r="T4376" s="418">
        <f>R4376=S4376</f>
        <v/>
      </c>
      <c r="U4376" s="418">
        <f>AND(MONTH(F4376)=MONTH(Y4376), YEAR(F4376)=YEAR(Y4376))</f>
        <v/>
      </c>
      <c r="V4376" s="418">
        <f>AND(AC4376&lt;&gt;"", 'Company information'!D$4&lt;&gt;"", RIGHT(SUBSTITUTE(AC4376,"-",""),9)=RIGHT(SUBSTITUTE('Company information'!D$4,"-",""),9))</f>
        <v/>
      </c>
      <c r="W4376" s="418">
        <f>AI4376-I4376</f>
        <v/>
      </c>
      <c r="X4376" s="455" t="n"/>
      <c r="Y4376" s="417" t="n"/>
      <c r="Z4376" s="418" t="n"/>
      <c r="AA4376" s="418" t="n"/>
      <c r="AB4376" s="418" t="n"/>
      <c r="AC4376" s="418" t="n"/>
      <c r="AD4376" s="418" t="n"/>
      <c r="AE4376" s="455" t="n"/>
      <c r="AF4376" s="455" t="n"/>
      <c r="AG4376" s="455" t="n"/>
      <c r="AH4376" s="455" t="n"/>
      <c r="AI4376" s="455" t="n"/>
      <c r="AJ4376" s="455" t="n"/>
      <c r="AK4376" s="455" t="n"/>
      <c r="AL4376" s="455" t="n"/>
      <c r="AM4376" s="455" t="n"/>
      <c r="AN4376" s="455" t="n"/>
      <c r="AO4376" s="455" t="n"/>
      <c r="AP4376" s="455" t="n"/>
      <c r="AQ4376" s="455" t="n"/>
      <c r="AR4376" s="418" t="n"/>
      <c r="AS4376" s="418" t="n"/>
      <c r="AT4376" s="418" t="n"/>
    </row>
    <row r="4377">
      <c r="A4377" s="417" t="n">
        <v>4368</v>
      </c>
      <c r="B4377" s="418" t="inlineStr">
        <is>
          <t>Lift-On &amp; Lift-Off</t>
        </is>
      </c>
      <c r="C4377" s="418" t="inlineStr">
        <is>
          <t>កំពង់ផែស្វយ័តក្រុងព្រះសីហនុ</t>
        </is>
      </c>
      <c r="D4377" s="418" t="inlineStr">
        <is>
          <t>L001-100044638</t>
        </is>
      </c>
      <c r="E4377" s="418" t="inlineStr">
        <is>
          <t>218473</t>
        </is>
      </c>
      <c r="F4377" s="419" t="n">
        <v>44918</v>
      </c>
      <c r="G4377" s="420" t="n">
        <v>20981</v>
      </c>
      <c r="H4377" s="418" t="n"/>
      <c r="I4377" s="455" t="n">
        <v>20981</v>
      </c>
      <c r="J4377" s="418">
        <f>IF(L4377&lt;&gt;"",L4377,K4377)</f>
        <v/>
      </c>
      <c r="K4377" s="418">
        <f>IF(AND(T4377=TRUE, U4377=TRUE, V4377=TRUE), IF(W4377&lt;-0.05, "អនុញ្ញាត (អ្នកផ្គត់ផ្គង់ប្រកាសខ្វះ)", "បានប្រកាស (អនុញ្ញាត)"), IF(AND(T4377=FALSE, U4377=FALSE, V4377=FALSE), "ព្យួរទុក (មិនមានទិន្នន័យ)", "ប្រកាសខុស (ព្យួរទុក)"))</f>
        <v/>
      </c>
      <c r="L4377" s="418" t="inlineStr"/>
      <c r="M4377" s="418" t="inlineStr"/>
      <c r="N4377" s="455" t="n"/>
      <c r="O4377" s="455">
        <f>IF(W4377&lt;0,AI4377,I4377)</f>
        <v/>
      </c>
      <c r="P4377" s="455">
        <f>I4377-O4377</f>
        <v/>
      </c>
      <c r="Q4377" s="418" t="n"/>
      <c r="R4377" s="418" t="inlineStr">
        <is>
          <t>218473</t>
        </is>
      </c>
      <c r="S4377" s="418" t="inlineStr"/>
      <c r="T4377" s="418">
        <f>R4377=S4377</f>
        <v/>
      </c>
      <c r="U4377" s="418">
        <f>AND(MONTH(F4377)=MONTH(Y4377), YEAR(F4377)=YEAR(Y4377))</f>
        <v/>
      </c>
      <c r="V4377" s="418">
        <f>AND(AC4377&lt;&gt;"", 'Company information'!D$4&lt;&gt;"", RIGHT(SUBSTITUTE(AC4377,"-",""),9)=RIGHT(SUBSTITUTE('Company information'!D$4,"-",""),9))</f>
        <v/>
      </c>
      <c r="W4377" s="418">
        <f>AI4377-I4377</f>
        <v/>
      </c>
      <c r="X4377" s="455" t="n"/>
      <c r="Y4377" s="417" t="n"/>
      <c r="Z4377" s="418" t="n"/>
      <c r="AA4377" s="418" t="n"/>
      <c r="AB4377" s="418" t="n"/>
      <c r="AC4377" s="418" t="n"/>
      <c r="AD4377" s="418" t="n"/>
      <c r="AE4377" s="455" t="n"/>
      <c r="AF4377" s="455" t="n"/>
      <c r="AG4377" s="455" t="n"/>
      <c r="AH4377" s="455" t="n"/>
      <c r="AI4377" s="455" t="n"/>
      <c r="AJ4377" s="455" t="n"/>
      <c r="AK4377" s="455" t="n"/>
      <c r="AL4377" s="455" t="n"/>
      <c r="AM4377" s="455" t="n"/>
      <c r="AN4377" s="455" t="n"/>
      <c r="AO4377" s="455" t="n"/>
      <c r="AP4377" s="455" t="n"/>
      <c r="AQ4377" s="455" t="n"/>
      <c r="AR4377" s="418" t="n"/>
      <c r="AS4377" s="418" t="n"/>
      <c r="AT4377" s="418" t="n"/>
    </row>
    <row r="4378">
      <c r="A4378" s="417" t="n">
        <v>4369</v>
      </c>
      <c r="B4378" s="418" t="inlineStr">
        <is>
          <t>LIFT-OFF Charges and Gate Fee Charge</t>
        </is>
      </c>
      <c r="C4378" s="418" t="inlineStr">
        <is>
          <t>កំពង់ផែស្វយ័តភ្នំពេញ "ក.ស.ភ"</t>
        </is>
      </c>
      <c r="D4378" s="418" t="inlineStr">
        <is>
          <t>L001-100044999</t>
        </is>
      </c>
      <c r="E4378" s="418" t="inlineStr">
        <is>
          <t>INV20221291080</t>
        </is>
      </c>
      <c r="F4378" s="419" t="n">
        <v>44922</v>
      </c>
      <c r="G4378" s="420" t="n">
        <v>29621</v>
      </c>
      <c r="H4378" s="418" t="n"/>
      <c r="I4378" s="455" t="n">
        <v>29621</v>
      </c>
      <c r="J4378" s="418">
        <f>IF(L4378&lt;&gt;"",L4378,K4378)</f>
        <v/>
      </c>
      <c r="K4378" s="418">
        <f>IF(AND(T4378=TRUE, U4378=TRUE, V4378=TRUE), IF(W4378&lt;-0.05, "អនុញ្ញាត (អ្នកផ្គត់ផ្គង់ប្រកាសខ្វះ)", "បានប្រកាស (អនុញ្ញាត)"), IF(AND(T4378=FALSE, U4378=FALSE, V4378=FALSE), "ព្យួរទុក (មិនមានទិន្នន័យ)", "ប្រកាសខុស (ព្យួរទុក)"))</f>
        <v/>
      </c>
      <c r="L4378" s="418" t="inlineStr"/>
      <c r="M4378" s="418" t="inlineStr"/>
      <c r="N4378" s="455" t="n"/>
      <c r="O4378" s="455">
        <f>IF(W4378&lt;0,AI4378,I4378)</f>
        <v/>
      </c>
      <c r="P4378" s="455">
        <f>I4378-O4378</f>
        <v/>
      </c>
      <c r="Q4378" s="418" t="n"/>
      <c r="R4378" s="418" t="inlineStr">
        <is>
          <t>INV20221291080</t>
        </is>
      </c>
      <c r="S4378" s="418" t="inlineStr"/>
      <c r="T4378" s="418">
        <f>R4378=S4378</f>
        <v/>
      </c>
      <c r="U4378" s="418">
        <f>AND(MONTH(F4378)=MONTH(Y4378), YEAR(F4378)=YEAR(Y4378))</f>
        <v/>
      </c>
      <c r="V4378" s="418">
        <f>AND(AC4378&lt;&gt;"", 'Company information'!D$4&lt;&gt;"", RIGHT(SUBSTITUTE(AC4378,"-",""),9)=RIGHT(SUBSTITUTE('Company information'!D$4,"-",""),9))</f>
        <v/>
      </c>
      <c r="W4378" s="418">
        <f>AI4378-I4378</f>
        <v/>
      </c>
      <c r="X4378" s="455" t="n"/>
      <c r="Y4378" s="417" t="n"/>
      <c r="Z4378" s="418" t="n"/>
      <c r="AA4378" s="418" t="n"/>
      <c r="AB4378" s="418" t="n"/>
      <c r="AC4378" s="418" t="n"/>
      <c r="AD4378" s="418" t="n"/>
      <c r="AE4378" s="455" t="n"/>
      <c r="AF4378" s="455" t="n"/>
      <c r="AG4378" s="455" t="n"/>
      <c r="AH4378" s="455" t="n"/>
      <c r="AI4378" s="455" t="n"/>
      <c r="AJ4378" s="455" t="n"/>
      <c r="AK4378" s="455" t="n"/>
      <c r="AL4378" s="455" t="n"/>
      <c r="AM4378" s="455" t="n"/>
      <c r="AN4378" s="455" t="n"/>
      <c r="AO4378" s="455" t="n"/>
      <c r="AP4378" s="455" t="n"/>
      <c r="AQ4378" s="455" t="n"/>
      <c r="AR4378" s="418" t="n"/>
      <c r="AS4378" s="418" t="n"/>
      <c r="AT4378" s="418" t="n"/>
    </row>
    <row r="4379">
      <c r="A4379" s="417" t="n">
        <v>4370</v>
      </c>
      <c r="B4379" s="418" t="inlineStr">
        <is>
          <t>LIFT-OFF Charges and Gate Fee Charge</t>
        </is>
      </c>
      <c r="C4379" s="418" t="inlineStr">
        <is>
          <t>កំពង់ផែស្វយ័តភ្នំពេញ "ក.ស.ភ"</t>
        </is>
      </c>
      <c r="D4379" s="418" t="inlineStr">
        <is>
          <t>L001-100044999</t>
        </is>
      </c>
      <c r="E4379" s="418" t="inlineStr">
        <is>
          <t>INV20221291079</t>
        </is>
      </c>
      <c r="F4379" s="419" t="n">
        <v>44922</v>
      </c>
      <c r="G4379" s="420" t="n">
        <v>59242</v>
      </c>
      <c r="H4379" s="418" t="n"/>
      <c r="I4379" s="455" t="n">
        <v>59242</v>
      </c>
      <c r="J4379" s="418">
        <f>IF(L4379&lt;&gt;"",L4379,K4379)</f>
        <v/>
      </c>
      <c r="K4379" s="418">
        <f>IF(AND(T4379=TRUE, U4379=TRUE, V4379=TRUE), IF(W4379&lt;-0.05, "អនុញ្ញាត (អ្នកផ្គត់ផ្គង់ប្រកាសខ្វះ)", "បានប្រកាស (អនុញ្ញាត)"), IF(AND(T4379=FALSE, U4379=FALSE, V4379=FALSE), "ព្យួរទុក (មិនមានទិន្នន័យ)", "ប្រកាសខុស (ព្យួរទុក)"))</f>
        <v/>
      </c>
      <c r="L4379" s="418" t="inlineStr"/>
      <c r="M4379" s="418" t="inlineStr"/>
      <c r="N4379" s="455" t="n"/>
      <c r="O4379" s="455">
        <f>IF(W4379&lt;0,AI4379,I4379)</f>
        <v/>
      </c>
      <c r="P4379" s="455">
        <f>I4379-O4379</f>
        <v/>
      </c>
      <c r="Q4379" s="418" t="n"/>
      <c r="R4379" s="418" t="inlineStr">
        <is>
          <t>INV20221291079</t>
        </is>
      </c>
      <c r="S4379" s="418" t="inlineStr"/>
      <c r="T4379" s="418">
        <f>R4379=S4379</f>
        <v/>
      </c>
      <c r="U4379" s="418">
        <f>AND(MONTH(F4379)=MONTH(Y4379), YEAR(F4379)=YEAR(Y4379))</f>
        <v/>
      </c>
      <c r="V4379" s="418">
        <f>AND(AC4379&lt;&gt;"", 'Company information'!D$4&lt;&gt;"", RIGHT(SUBSTITUTE(AC4379,"-",""),9)=RIGHT(SUBSTITUTE('Company information'!D$4,"-",""),9))</f>
        <v/>
      </c>
      <c r="W4379" s="418">
        <f>AI4379-I4379</f>
        <v/>
      </c>
      <c r="X4379" s="455" t="n"/>
      <c r="Y4379" s="417" t="n"/>
      <c r="Z4379" s="418" t="n"/>
      <c r="AA4379" s="418" t="n"/>
      <c r="AB4379" s="418" t="n"/>
      <c r="AC4379" s="418" t="n"/>
      <c r="AD4379" s="418" t="n"/>
      <c r="AE4379" s="455" t="n"/>
      <c r="AF4379" s="455" t="n"/>
      <c r="AG4379" s="455" t="n"/>
      <c r="AH4379" s="455" t="n"/>
      <c r="AI4379" s="455" t="n"/>
      <c r="AJ4379" s="455" t="n"/>
      <c r="AK4379" s="455" t="n"/>
      <c r="AL4379" s="455" t="n"/>
      <c r="AM4379" s="455" t="n"/>
      <c r="AN4379" s="455" t="n"/>
      <c r="AO4379" s="455" t="n"/>
      <c r="AP4379" s="455" t="n"/>
      <c r="AQ4379" s="455" t="n"/>
      <c r="AR4379" s="418" t="n"/>
      <c r="AS4379" s="418" t="n"/>
      <c r="AT4379" s="418" t="n"/>
    </row>
    <row r="4380">
      <c r="A4380" s="417" t="n">
        <v>4371</v>
      </c>
      <c r="B4380" s="418" t="inlineStr">
        <is>
          <t>LIFT-OFF Charges and Gate Fee Charge</t>
        </is>
      </c>
      <c r="C4380" s="418" t="inlineStr">
        <is>
          <t>កំពង់ផែស្វយ័តភ្នំពេញ "ក.ស.ភ"</t>
        </is>
      </c>
      <c r="D4380" s="418" t="inlineStr">
        <is>
          <t>L001-100044999</t>
        </is>
      </c>
      <c r="E4380" s="418" t="inlineStr">
        <is>
          <t>INV20221289758</t>
        </is>
      </c>
      <c r="F4380" s="419" t="n">
        <v>44915</v>
      </c>
      <c r="G4380" s="420" t="n">
        <v>59256</v>
      </c>
      <c r="H4380" s="418" t="n"/>
      <c r="I4380" s="455" t="n">
        <v>59256</v>
      </c>
      <c r="J4380" s="418">
        <f>IF(L4380&lt;&gt;"",L4380,K4380)</f>
        <v/>
      </c>
      <c r="K4380" s="418">
        <f>IF(AND(T4380=TRUE, U4380=TRUE, V4380=TRUE), IF(W4380&lt;-0.05, "អនុញ្ញាត (អ្នកផ្គត់ផ្គង់ប្រកាសខ្វះ)", "បានប្រកាស (អនុញ្ញាត)"), IF(AND(T4380=FALSE, U4380=FALSE, V4380=FALSE), "ព្យួរទុក (មិនមានទិន្នន័យ)", "ប្រកាសខុស (ព្យួរទុក)"))</f>
        <v/>
      </c>
      <c r="L4380" s="418" t="inlineStr"/>
      <c r="M4380" s="418" t="inlineStr"/>
      <c r="N4380" s="455" t="n"/>
      <c r="O4380" s="455">
        <f>IF(W4380&lt;0,AI4380,I4380)</f>
        <v/>
      </c>
      <c r="P4380" s="455">
        <f>I4380-O4380</f>
        <v/>
      </c>
      <c r="Q4380" s="418" t="n"/>
      <c r="R4380" s="418" t="inlineStr">
        <is>
          <t>INV20221289758</t>
        </is>
      </c>
      <c r="S4380" s="418" t="inlineStr"/>
      <c r="T4380" s="418">
        <f>R4380=S4380</f>
        <v/>
      </c>
      <c r="U4380" s="418">
        <f>AND(MONTH(F4380)=MONTH(Y4380), YEAR(F4380)=YEAR(Y4380))</f>
        <v/>
      </c>
      <c r="V4380" s="418">
        <f>AND(AC4380&lt;&gt;"", 'Company information'!D$4&lt;&gt;"", RIGHT(SUBSTITUTE(AC4380,"-",""),9)=RIGHT(SUBSTITUTE('Company information'!D$4,"-",""),9))</f>
        <v/>
      </c>
      <c r="W4380" s="418">
        <f>AI4380-I4380</f>
        <v/>
      </c>
      <c r="X4380" s="455" t="n"/>
      <c r="Y4380" s="417" t="n"/>
      <c r="Z4380" s="418" t="n"/>
      <c r="AA4380" s="418" t="n"/>
      <c r="AB4380" s="418" t="n"/>
      <c r="AC4380" s="418" t="n"/>
      <c r="AD4380" s="418" t="n"/>
      <c r="AE4380" s="455" t="n"/>
      <c r="AF4380" s="455" t="n"/>
      <c r="AG4380" s="455" t="n"/>
      <c r="AH4380" s="455" t="n"/>
      <c r="AI4380" s="455" t="n"/>
      <c r="AJ4380" s="455" t="n"/>
      <c r="AK4380" s="455" t="n"/>
      <c r="AL4380" s="455" t="n"/>
      <c r="AM4380" s="455" t="n"/>
      <c r="AN4380" s="455" t="n"/>
      <c r="AO4380" s="455" t="n"/>
      <c r="AP4380" s="455" t="n"/>
      <c r="AQ4380" s="455" t="n"/>
      <c r="AR4380" s="418" t="n"/>
      <c r="AS4380" s="418" t="n"/>
      <c r="AT4380" s="418" t="n"/>
    </row>
    <row r="4381">
      <c r="A4381" s="417" t="n">
        <v>4372</v>
      </c>
      <c r="B4381" s="418" t="inlineStr">
        <is>
          <t>LIFT-OFF Charges and Gate Fee Charge</t>
        </is>
      </c>
      <c r="C4381" s="418" t="inlineStr">
        <is>
          <t>កំពង់ផែស្វយ័តភ្នំពេញ "ក.ស.ភ"</t>
        </is>
      </c>
      <c r="D4381" s="418" t="inlineStr">
        <is>
          <t>L001-100044999</t>
        </is>
      </c>
      <c r="E4381" s="418" t="inlineStr">
        <is>
          <t>INV20221289759</t>
        </is>
      </c>
      <c r="F4381" s="419" t="n">
        <v>44915</v>
      </c>
      <c r="G4381" s="420" t="n">
        <v>59256</v>
      </c>
      <c r="H4381" s="418" t="n"/>
      <c r="I4381" s="455" t="n">
        <v>59256</v>
      </c>
      <c r="J4381" s="418">
        <f>IF(L4381&lt;&gt;"",L4381,K4381)</f>
        <v/>
      </c>
      <c r="K4381" s="418">
        <f>IF(AND(T4381=TRUE, U4381=TRUE, V4381=TRUE), IF(W4381&lt;-0.05, "អនុញ្ញាត (អ្នកផ្គត់ផ្គង់ប្រកាសខ្វះ)", "បានប្រកាស (អនុញ្ញាត)"), IF(AND(T4381=FALSE, U4381=FALSE, V4381=FALSE), "ព្យួរទុក (មិនមានទិន្នន័យ)", "ប្រកាសខុស (ព្យួរទុក)"))</f>
        <v/>
      </c>
      <c r="L4381" s="418" t="inlineStr"/>
      <c r="M4381" s="418" t="inlineStr"/>
      <c r="N4381" s="455" t="n"/>
      <c r="O4381" s="455">
        <f>IF(W4381&lt;0,AI4381,I4381)</f>
        <v/>
      </c>
      <c r="P4381" s="455">
        <f>I4381-O4381</f>
        <v/>
      </c>
      <c r="Q4381" s="418" t="n"/>
      <c r="R4381" s="418" t="inlineStr">
        <is>
          <t>INV20221289759</t>
        </is>
      </c>
      <c r="S4381" s="418" t="inlineStr"/>
      <c r="T4381" s="418">
        <f>R4381=S4381</f>
        <v/>
      </c>
      <c r="U4381" s="418">
        <f>AND(MONTH(F4381)=MONTH(Y4381), YEAR(F4381)=YEAR(Y4381))</f>
        <v/>
      </c>
      <c r="V4381" s="418">
        <f>AND(AC4381&lt;&gt;"", 'Company information'!D$4&lt;&gt;"", RIGHT(SUBSTITUTE(AC4381,"-",""),9)=RIGHT(SUBSTITUTE('Company information'!D$4,"-",""),9))</f>
        <v/>
      </c>
      <c r="W4381" s="418">
        <f>AI4381-I4381</f>
        <v/>
      </c>
      <c r="X4381" s="455" t="n"/>
      <c r="Y4381" s="417" t="n"/>
      <c r="Z4381" s="418" t="n"/>
      <c r="AA4381" s="418" t="n"/>
      <c r="AB4381" s="418" t="n"/>
      <c r="AC4381" s="418" t="n"/>
      <c r="AD4381" s="418" t="n"/>
      <c r="AE4381" s="455" t="n"/>
      <c r="AF4381" s="455" t="n"/>
      <c r="AG4381" s="455" t="n"/>
      <c r="AH4381" s="455" t="n"/>
      <c r="AI4381" s="455" t="n"/>
      <c r="AJ4381" s="455" t="n"/>
      <c r="AK4381" s="455" t="n"/>
      <c r="AL4381" s="455" t="n"/>
      <c r="AM4381" s="455" t="n"/>
      <c r="AN4381" s="455" t="n"/>
      <c r="AO4381" s="455" t="n"/>
      <c r="AP4381" s="455" t="n"/>
      <c r="AQ4381" s="455" t="n"/>
      <c r="AR4381" s="418" t="n"/>
      <c r="AS4381" s="418" t="n"/>
      <c r="AT4381" s="418" t="n"/>
    </row>
    <row r="4382">
      <c r="A4382" s="417" t="n">
        <v>4373</v>
      </c>
      <c r="B4382" s="418" t="inlineStr">
        <is>
          <t>Lift-On &amp; Lift-Off</t>
        </is>
      </c>
      <c r="C4382" s="418" t="inlineStr">
        <is>
          <t>កំពង់ផែស្វយ័តក្រុងព្រះសីហនុ</t>
        </is>
      </c>
      <c r="D4382" s="418" t="inlineStr">
        <is>
          <t>L001-100044638</t>
        </is>
      </c>
      <c r="E4382" s="418" t="inlineStr">
        <is>
          <t>214461</t>
        </is>
      </c>
      <c r="F4382" s="419" t="n">
        <v>44910</v>
      </c>
      <c r="G4382" s="420" t="n">
        <v>6985</v>
      </c>
      <c r="H4382" s="418" t="n"/>
      <c r="I4382" s="455" t="n">
        <v>6985</v>
      </c>
      <c r="J4382" s="418">
        <f>IF(L4382&lt;&gt;"",L4382,K4382)</f>
        <v/>
      </c>
      <c r="K4382" s="418">
        <f>IF(AND(T4382=TRUE, U4382=TRUE, V4382=TRUE), IF(W4382&lt;-0.05, "អនុញ្ញាត (អ្នកផ្គត់ផ្គង់ប្រកាសខ្វះ)", "បានប្រកាស (អនុញ្ញាត)"), IF(AND(T4382=FALSE, U4382=FALSE, V4382=FALSE), "ព្យួរទុក (មិនមានទិន្នន័យ)", "ប្រកាសខុស (ព្យួរទុក)"))</f>
        <v/>
      </c>
      <c r="L4382" s="418" t="inlineStr"/>
      <c r="M4382" s="418" t="inlineStr"/>
      <c r="N4382" s="455" t="n"/>
      <c r="O4382" s="455">
        <f>IF(W4382&lt;0,AI4382,I4382)</f>
        <v/>
      </c>
      <c r="P4382" s="455">
        <f>I4382-O4382</f>
        <v/>
      </c>
      <c r="Q4382" s="418" t="n"/>
      <c r="R4382" s="418" t="inlineStr">
        <is>
          <t>214461</t>
        </is>
      </c>
      <c r="S4382" s="418" t="inlineStr"/>
      <c r="T4382" s="418">
        <f>R4382=S4382</f>
        <v/>
      </c>
      <c r="U4382" s="418">
        <f>AND(MONTH(F4382)=MONTH(Y4382), YEAR(F4382)=YEAR(Y4382))</f>
        <v/>
      </c>
      <c r="V4382" s="418">
        <f>AND(AC4382&lt;&gt;"", 'Company information'!D$4&lt;&gt;"", RIGHT(SUBSTITUTE(AC4382,"-",""),9)=RIGHT(SUBSTITUTE('Company information'!D$4,"-",""),9))</f>
        <v/>
      </c>
      <c r="W4382" s="418">
        <f>AI4382-I4382</f>
        <v/>
      </c>
      <c r="X4382" s="455" t="n"/>
      <c r="Y4382" s="417" t="n"/>
      <c r="Z4382" s="418" t="n"/>
      <c r="AA4382" s="418" t="n"/>
      <c r="AB4382" s="418" t="n"/>
      <c r="AC4382" s="418" t="n"/>
      <c r="AD4382" s="418" t="n"/>
      <c r="AE4382" s="455" t="n"/>
      <c r="AF4382" s="455" t="n"/>
      <c r="AG4382" s="455" t="n"/>
      <c r="AH4382" s="455" t="n"/>
      <c r="AI4382" s="455" t="n"/>
      <c r="AJ4382" s="455" t="n"/>
      <c r="AK4382" s="455" t="n"/>
      <c r="AL4382" s="455" t="n"/>
      <c r="AM4382" s="455" t="n"/>
      <c r="AN4382" s="455" t="n"/>
      <c r="AO4382" s="455" t="n"/>
      <c r="AP4382" s="455" t="n"/>
      <c r="AQ4382" s="455" t="n"/>
      <c r="AR4382" s="418" t="n"/>
      <c r="AS4382" s="418" t="n"/>
      <c r="AT4382" s="418" t="n"/>
    </row>
    <row r="4383">
      <c r="A4383" s="417" t="n">
        <v>4374</v>
      </c>
      <c r="B4383" s="418" t="inlineStr">
        <is>
          <t>LIFT-OFF Charges and Gate Fee Charge</t>
        </is>
      </c>
      <c r="C4383" s="418" t="inlineStr">
        <is>
          <t>កំពង់ផែស្វយ័តភ្នំពេញ "ក.ស.ភ"</t>
        </is>
      </c>
      <c r="D4383" s="418" t="inlineStr">
        <is>
          <t>L001-100044999</t>
        </is>
      </c>
      <c r="E4383" s="418" t="inlineStr">
        <is>
          <t>INV20221289761</t>
        </is>
      </c>
      <c r="F4383" s="419" t="n">
        <v>44915</v>
      </c>
      <c r="G4383" s="420" t="n">
        <v>59256</v>
      </c>
      <c r="H4383" s="418" t="n"/>
      <c r="I4383" s="455" t="n">
        <v>59256</v>
      </c>
      <c r="J4383" s="418">
        <f>IF(L4383&lt;&gt;"",L4383,K4383)</f>
        <v/>
      </c>
      <c r="K4383" s="418">
        <f>IF(AND(T4383=TRUE, U4383=TRUE, V4383=TRUE), IF(W4383&lt;-0.05, "អនុញ្ញាត (អ្នកផ្គត់ផ្គង់ប្រកាសខ្វះ)", "បានប្រកាស (អនុញ្ញាត)"), IF(AND(T4383=FALSE, U4383=FALSE, V4383=FALSE), "ព្យួរទុក (មិនមានទិន្នន័យ)", "ប្រកាសខុស (ព្យួរទុក)"))</f>
        <v/>
      </c>
      <c r="L4383" s="418" t="inlineStr"/>
      <c r="M4383" s="418" t="inlineStr"/>
      <c r="N4383" s="455" t="n"/>
      <c r="O4383" s="455">
        <f>IF(W4383&lt;0,AI4383,I4383)</f>
        <v/>
      </c>
      <c r="P4383" s="455">
        <f>I4383-O4383</f>
        <v/>
      </c>
      <c r="Q4383" s="418" t="n"/>
      <c r="R4383" s="418" t="inlineStr">
        <is>
          <t>INV20221289761</t>
        </is>
      </c>
      <c r="S4383" s="418" t="inlineStr"/>
      <c r="T4383" s="418">
        <f>R4383=S4383</f>
        <v/>
      </c>
      <c r="U4383" s="418">
        <f>AND(MONTH(F4383)=MONTH(Y4383), YEAR(F4383)=YEAR(Y4383))</f>
        <v/>
      </c>
      <c r="V4383" s="418">
        <f>AND(AC4383&lt;&gt;"", 'Company information'!D$4&lt;&gt;"", RIGHT(SUBSTITUTE(AC4383,"-",""),9)=RIGHT(SUBSTITUTE('Company information'!D$4,"-",""),9))</f>
        <v/>
      </c>
      <c r="W4383" s="418">
        <f>AI4383-I4383</f>
        <v/>
      </c>
      <c r="X4383" s="455" t="n"/>
      <c r="Y4383" s="417" t="n"/>
      <c r="Z4383" s="418" t="n"/>
      <c r="AA4383" s="418" t="n"/>
      <c r="AB4383" s="418" t="n"/>
      <c r="AC4383" s="418" t="n"/>
      <c r="AD4383" s="418" t="n"/>
      <c r="AE4383" s="455" t="n"/>
      <c r="AF4383" s="455" t="n"/>
      <c r="AG4383" s="455" t="n"/>
      <c r="AH4383" s="455" t="n"/>
      <c r="AI4383" s="455" t="n"/>
      <c r="AJ4383" s="455" t="n"/>
      <c r="AK4383" s="455" t="n"/>
      <c r="AL4383" s="455" t="n"/>
      <c r="AM4383" s="455" t="n"/>
      <c r="AN4383" s="455" t="n"/>
      <c r="AO4383" s="455" t="n"/>
      <c r="AP4383" s="455" t="n"/>
      <c r="AQ4383" s="455" t="n"/>
      <c r="AR4383" s="418" t="n"/>
      <c r="AS4383" s="418" t="n"/>
      <c r="AT4383" s="418" t="n"/>
    </row>
    <row r="4384">
      <c r="A4384" s="417" t="n">
        <v>4375</v>
      </c>
      <c r="B4384" s="418" t="inlineStr">
        <is>
          <t>Clearance &amp; Trucking Fee</t>
        </is>
      </c>
      <c r="C4384" s="418" t="inlineStr">
        <is>
          <t>56ប៊ី-លីង សឹបផ្លាយ ឆេន មេនេចម៉ិន ឯ.ក</t>
        </is>
      </c>
      <c r="D4384" s="418" t="inlineStr">
        <is>
          <t>K004-902004795</t>
        </is>
      </c>
      <c r="E4384" s="418" t="inlineStr">
        <is>
          <t>TI2022-0907</t>
        </is>
      </c>
      <c r="F4384" s="419" t="n">
        <v>44693</v>
      </c>
      <c r="G4384" s="420" t="n">
        <v>273182</v>
      </c>
      <c r="H4384" s="418" t="n"/>
      <c r="I4384" s="455" t="n">
        <v>273182</v>
      </c>
      <c r="J4384" s="418">
        <f>IF(L4384&lt;&gt;"",L4384,K4384)</f>
        <v/>
      </c>
      <c r="K4384" s="418">
        <f>IF(AND(T4384=TRUE, U4384=TRUE, V4384=TRUE), IF(W4384&lt;-0.05, "អនុញ្ញាត (អ្នកផ្គត់ផ្គង់ប្រកាសខ្វះ)", "បានប្រកាស (អនុញ្ញាត)"), IF(AND(T4384=FALSE, U4384=FALSE, V4384=FALSE), "ព្យួរទុក (មិនមានទិន្នន័យ)", "ប្រកាសខុស (ព្យួរទុក)"))</f>
        <v/>
      </c>
      <c r="L4384" s="418" t="inlineStr"/>
      <c r="M4384" s="418" t="inlineStr"/>
      <c r="N4384" s="455" t="n"/>
      <c r="O4384" s="455">
        <f>IF(W4384&lt;0,AI4384,I4384)</f>
        <v/>
      </c>
      <c r="P4384" s="455">
        <f>I4384-O4384</f>
        <v/>
      </c>
      <c r="Q4384" s="418" t="n"/>
      <c r="R4384" s="418" t="inlineStr">
        <is>
          <t>TI2022-0907</t>
        </is>
      </c>
      <c r="S4384" s="418" t="inlineStr"/>
      <c r="T4384" s="418">
        <f>R4384=S4384</f>
        <v/>
      </c>
      <c r="U4384" s="418">
        <f>AND(MONTH(F4384)=MONTH(Y4384), YEAR(F4384)=YEAR(Y4384))</f>
        <v/>
      </c>
      <c r="V4384" s="418">
        <f>AND(AC4384&lt;&gt;"", 'Company information'!D$4&lt;&gt;"", RIGHT(SUBSTITUTE(AC4384,"-",""),9)=RIGHT(SUBSTITUTE('Company information'!D$4,"-",""),9))</f>
        <v/>
      </c>
      <c r="W4384" s="418">
        <f>AI4384-I4384</f>
        <v/>
      </c>
      <c r="X4384" s="455" t="n"/>
      <c r="Y4384" s="417" t="n"/>
      <c r="Z4384" s="418" t="n"/>
      <c r="AA4384" s="418" t="n"/>
      <c r="AB4384" s="418" t="n"/>
      <c r="AC4384" s="418" t="n"/>
      <c r="AD4384" s="418" t="n"/>
      <c r="AE4384" s="455" t="n"/>
      <c r="AF4384" s="455" t="n"/>
      <c r="AG4384" s="455" t="n"/>
      <c r="AH4384" s="455" t="n"/>
      <c r="AI4384" s="455" t="n"/>
      <c r="AJ4384" s="455" t="n"/>
      <c r="AK4384" s="455" t="n"/>
      <c r="AL4384" s="455" t="n"/>
      <c r="AM4384" s="455" t="n"/>
      <c r="AN4384" s="455" t="n"/>
      <c r="AO4384" s="455" t="n"/>
      <c r="AP4384" s="455" t="n"/>
      <c r="AQ4384" s="455" t="n"/>
      <c r="AR4384" s="418" t="n"/>
      <c r="AS4384" s="418" t="n"/>
      <c r="AT4384" s="418" t="n"/>
    </row>
    <row r="4385">
      <c r="A4385" s="417" t="n">
        <v>4376</v>
      </c>
      <c r="B4385" s="418" t="inlineStr">
        <is>
          <t>Clearance &amp; Trucking Fee</t>
        </is>
      </c>
      <c r="C4385" s="418" t="inlineStr">
        <is>
          <t>56ប៊ី-លីង សឹបផ្លាយ ឆេន មេនេចម៉ិន ឯ.ក</t>
        </is>
      </c>
      <c r="D4385" s="418" t="inlineStr">
        <is>
          <t>K004-902004795</t>
        </is>
      </c>
      <c r="E4385" s="418" t="inlineStr">
        <is>
          <t>TI2022-0906</t>
        </is>
      </c>
      <c r="F4385" s="419" t="n">
        <v>44693</v>
      </c>
      <c r="G4385" s="420" t="n">
        <v>273182</v>
      </c>
      <c r="H4385" s="418" t="n"/>
      <c r="I4385" s="455" t="n">
        <v>273182</v>
      </c>
      <c r="J4385" s="418">
        <f>IF(L4385&lt;&gt;"",L4385,K4385)</f>
        <v/>
      </c>
      <c r="K4385" s="418">
        <f>IF(AND(T4385=TRUE, U4385=TRUE, V4385=TRUE), IF(W4385&lt;-0.05, "អនុញ្ញាត (អ្នកផ្គត់ផ្គង់ប្រកាសខ្វះ)", "បានប្រកាស (អនុញ្ញាត)"), IF(AND(T4385=FALSE, U4385=FALSE, V4385=FALSE), "ព្យួរទុក (មិនមានទិន្នន័យ)", "ប្រកាសខុស (ព្យួរទុក)"))</f>
        <v/>
      </c>
      <c r="L4385" s="418" t="inlineStr"/>
      <c r="M4385" s="418" t="inlineStr"/>
      <c r="N4385" s="455" t="n"/>
      <c r="O4385" s="455">
        <f>IF(W4385&lt;0,AI4385,I4385)</f>
        <v/>
      </c>
      <c r="P4385" s="455">
        <f>I4385-O4385</f>
        <v/>
      </c>
      <c r="Q4385" s="418" t="n"/>
      <c r="R4385" s="418" t="inlineStr">
        <is>
          <t>TI2022-0906</t>
        </is>
      </c>
      <c r="S4385" s="418" t="inlineStr"/>
      <c r="T4385" s="418">
        <f>R4385=S4385</f>
        <v/>
      </c>
      <c r="U4385" s="418">
        <f>AND(MONTH(F4385)=MONTH(Y4385), YEAR(F4385)=YEAR(Y4385))</f>
        <v/>
      </c>
      <c r="V4385" s="418">
        <f>AND(AC4385&lt;&gt;"", 'Company information'!D$4&lt;&gt;"", RIGHT(SUBSTITUTE(AC4385,"-",""),9)=RIGHT(SUBSTITUTE('Company information'!D$4,"-",""),9))</f>
        <v/>
      </c>
      <c r="W4385" s="418">
        <f>AI4385-I4385</f>
        <v/>
      </c>
      <c r="X4385" s="455" t="n"/>
      <c r="Y4385" s="417" t="n"/>
      <c r="Z4385" s="418" t="n"/>
      <c r="AA4385" s="418" t="n"/>
      <c r="AB4385" s="418" t="n"/>
      <c r="AC4385" s="418" t="n"/>
      <c r="AD4385" s="418" t="n"/>
      <c r="AE4385" s="455" t="n"/>
      <c r="AF4385" s="455" t="n"/>
      <c r="AG4385" s="455" t="n"/>
      <c r="AH4385" s="455" t="n"/>
      <c r="AI4385" s="455" t="n"/>
      <c r="AJ4385" s="455" t="n"/>
      <c r="AK4385" s="455" t="n"/>
      <c r="AL4385" s="455" t="n"/>
      <c r="AM4385" s="455" t="n"/>
      <c r="AN4385" s="455" t="n"/>
      <c r="AO4385" s="455" t="n"/>
      <c r="AP4385" s="455" t="n"/>
      <c r="AQ4385" s="455" t="n"/>
      <c r="AR4385" s="418" t="n"/>
      <c r="AS4385" s="418" t="n"/>
      <c r="AT4385" s="418" t="n"/>
    </row>
    <row r="4386">
      <c r="A4386" s="417" t="n">
        <v>4377</v>
      </c>
      <c r="B4386" s="418" t="inlineStr">
        <is>
          <t>Clearance &amp; Trucking Fee</t>
        </is>
      </c>
      <c r="C4386" s="418" t="inlineStr">
        <is>
          <t>56ប៊ី-លីង សឹបផ្លាយ ឆេន មេនេចម៉ិន ឯ.ក</t>
        </is>
      </c>
      <c r="D4386" s="418" t="inlineStr">
        <is>
          <t>K004-902004795</t>
        </is>
      </c>
      <c r="E4386" s="418" t="inlineStr">
        <is>
          <t>TI2022-0976</t>
        </is>
      </c>
      <c r="F4386" s="419" t="n">
        <v>44925</v>
      </c>
      <c r="G4386" s="420" t="n">
        <v>302600</v>
      </c>
      <c r="H4386" s="418" t="n"/>
      <c r="I4386" s="455" t="n">
        <v>302600</v>
      </c>
      <c r="J4386" s="418">
        <f>IF(L4386&lt;&gt;"",L4386,K4386)</f>
        <v/>
      </c>
      <c r="K4386" s="418">
        <f>IF(AND(T4386=TRUE, U4386=TRUE, V4386=TRUE), IF(W4386&lt;-0.05, "អនុញ្ញាត (អ្នកផ្គត់ផ្គង់ប្រកាសខ្វះ)", "បានប្រកាស (អនុញ្ញាត)"), IF(AND(T4386=FALSE, U4386=FALSE, V4386=FALSE), "ព្យួរទុក (មិនមានទិន្នន័យ)", "ប្រកាសខុស (ព្យួរទុក)"))</f>
        <v/>
      </c>
      <c r="L4386" s="418" t="inlineStr"/>
      <c r="M4386" s="418" t="inlineStr"/>
      <c r="N4386" s="455" t="n"/>
      <c r="O4386" s="455">
        <f>IF(W4386&lt;0,AI4386,I4386)</f>
        <v/>
      </c>
      <c r="P4386" s="455">
        <f>I4386-O4386</f>
        <v/>
      </c>
      <c r="Q4386" s="418" t="n"/>
      <c r="R4386" s="418" t="inlineStr">
        <is>
          <t>TI2022-0976</t>
        </is>
      </c>
      <c r="S4386" s="418" t="inlineStr"/>
      <c r="T4386" s="418">
        <f>R4386=S4386</f>
        <v/>
      </c>
      <c r="U4386" s="418">
        <f>AND(MONTH(F4386)=MONTH(Y4386), YEAR(F4386)=YEAR(Y4386))</f>
        <v/>
      </c>
      <c r="V4386" s="418">
        <f>AND(AC4386&lt;&gt;"", 'Company information'!D$4&lt;&gt;"", RIGHT(SUBSTITUTE(AC4386,"-",""),9)=RIGHT(SUBSTITUTE('Company information'!D$4,"-",""),9))</f>
        <v/>
      </c>
      <c r="W4386" s="418">
        <f>AI4386-I4386</f>
        <v/>
      </c>
      <c r="X4386" s="455" t="n"/>
      <c r="Y4386" s="417" t="n"/>
      <c r="Z4386" s="418" t="n"/>
      <c r="AA4386" s="418" t="n"/>
      <c r="AB4386" s="418" t="n"/>
      <c r="AC4386" s="418" t="n"/>
      <c r="AD4386" s="418" t="n"/>
      <c r="AE4386" s="455" t="n"/>
      <c r="AF4386" s="455" t="n"/>
      <c r="AG4386" s="455" t="n"/>
      <c r="AH4386" s="455" t="n"/>
      <c r="AI4386" s="455" t="n"/>
      <c r="AJ4386" s="455" t="n"/>
      <c r="AK4386" s="455" t="n"/>
      <c r="AL4386" s="455" t="n"/>
      <c r="AM4386" s="455" t="n"/>
      <c r="AN4386" s="455" t="n"/>
      <c r="AO4386" s="455" t="n"/>
      <c r="AP4386" s="455" t="n"/>
      <c r="AQ4386" s="455" t="n"/>
      <c r="AR4386" s="418" t="n"/>
      <c r="AS4386" s="418" t="n"/>
      <c r="AT4386" s="418" t="n"/>
    </row>
    <row r="4387">
      <c r="A4387" s="417" t="n">
        <v>4378</v>
      </c>
      <c r="B4387" s="418" t="inlineStr">
        <is>
          <t>Clearance &amp; Trucking Fee</t>
        </is>
      </c>
      <c r="C4387" s="418" t="inlineStr">
        <is>
          <t>56ប៊ី-លីង សឹបផ្លាយ ឆេន មេនេចម៉ិន ឯ.ក</t>
        </is>
      </c>
      <c r="D4387" s="418" t="inlineStr">
        <is>
          <t>K004-902004795</t>
        </is>
      </c>
      <c r="E4387" s="418" t="inlineStr">
        <is>
          <t>TI2022-0975</t>
        </is>
      </c>
      <c r="F4387" s="419" t="n">
        <v>44925</v>
      </c>
      <c r="G4387" s="420" t="n">
        <v>212026</v>
      </c>
      <c r="H4387" s="418" t="n"/>
      <c r="I4387" s="455" t="n">
        <v>212026</v>
      </c>
      <c r="J4387" s="418">
        <f>IF(L4387&lt;&gt;"",L4387,K4387)</f>
        <v/>
      </c>
      <c r="K4387" s="418">
        <f>IF(AND(T4387=TRUE, U4387=TRUE, V4387=TRUE), IF(W4387&lt;-0.05, "អនុញ្ញាត (អ្នកផ្គត់ផ្គង់ប្រកាសខ្វះ)", "បានប្រកាស (អនុញ្ញាត)"), IF(AND(T4387=FALSE, U4387=FALSE, V4387=FALSE), "ព្យួរទុក (មិនមានទិន្នន័យ)", "ប្រកាសខុស (ព្យួរទុក)"))</f>
        <v/>
      </c>
      <c r="L4387" s="418" t="inlineStr"/>
      <c r="M4387" s="418" t="inlineStr"/>
      <c r="N4387" s="455" t="n"/>
      <c r="O4387" s="455">
        <f>IF(W4387&lt;0,AI4387,I4387)</f>
        <v/>
      </c>
      <c r="P4387" s="455">
        <f>I4387-O4387</f>
        <v/>
      </c>
      <c r="Q4387" s="418" t="n"/>
      <c r="R4387" s="418" t="inlineStr">
        <is>
          <t>TI2022-0975</t>
        </is>
      </c>
      <c r="S4387" s="418" t="inlineStr"/>
      <c r="T4387" s="418">
        <f>R4387=S4387</f>
        <v/>
      </c>
      <c r="U4387" s="418">
        <f>AND(MONTH(F4387)=MONTH(Y4387), YEAR(F4387)=YEAR(Y4387))</f>
        <v/>
      </c>
      <c r="V4387" s="418">
        <f>AND(AC4387&lt;&gt;"", 'Company information'!D$4&lt;&gt;"", RIGHT(SUBSTITUTE(AC4387,"-",""),9)=RIGHT(SUBSTITUTE('Company information'!D$4,"-",""),9))</f>
        <v/>
      </c>
      <c r="W4387" s="418">
        <f>AI4387-I4387</f>
        <v/>
      </c>
      <c r="X4387" s="455" t="n"/>
      <c r="Y4387" s="417" t="n"/>
      <c r="Z4387" s="418" t="n"/>
      <c r="AA4387" s="418" t="n"/>
      <c r="AB4387" s="418" t="n"/>
      <c r="AC4387" s="418" t="n"/>
      <c r="AD4387" s="418" t="n"/>
      <c r="AE4387" s="455" t="n"/>
      <c r="AF4387" s="455" t="n"/>
      <c r="AG4387" s="455" t="n"/>
      <c r="AH4387" s="455" t="n"/>
      <c r="AI4387" s="455" t="n"/>
      <c r="AJ4387" s="455" t="n"/>
      <c r="AK4387" s="455" t="n"/>
      <c r="AL4387" s="455" t="n"/>
      <c r="AM4387" s="455" t="n"/>
      <c r="AN4387" s="455" t="n"/>
      <c r="AO4387" s="455" t="n"/>
      <c r="AP4387" s="455" t="n"/>
      <c r="AQ4387" s="455" t="n"/>
      <c r="AR4387" s="418" t="n"/>
      <c r="AS4387" s="418" t="n"/>
      <c r="AT4387" s="418" t="n"/>
    </row>
    <row r="4388">
      <c r="A4388" s="417" t="n">
        <v>4379</v>
      </c>
      <c r="B4388" s="418" t="inlineStr">
        <is>
          <t>Clearance &amp; Trucking Fee</t>
        </is>
      </c>
      <c r="C4388" s="418" t="inlineStr">
        <is>
          <t>56ប៊ី-លីង សឹបផ្លាយ ឆេន មេនេចម៉ិន ឯ.ក</t>
        </is>
      </c>
      <c r="D4388" s="418" t="inlineStr">
        <is>
          <t>K004-902004795</t>
        </is>
      </c>
      <c r="E4388" s="418" t="inlineStr">
        <is>
          <t>TI2022-0974</t>
        </is>
      </c>
      <c r="F4388" s="419" t="n">
        <v>44925</v>
      </c>
      <c r="G4388" s="420" t="n">
        <v>273781</v>
      </c>
      <c r="H4388" s="418" t="n"/>
      <c r="I4388" s="455" t="n">
        <v>273781</v>
      </c>
      <c r="J4388" s="418">
        <f>IF(L4388&lt;&gt;"",L4388,K4388)</f>
        <v/>
      </c>
      <c r="K4388" s="418">
        <f>IF(AND(T4388=TRUE, U4388=TRUE, V4388=TRUE), IF(W4388&lt;-0.05, "អនុញ្ញាត (អ្នកផ្គត់ផ្គង់ប្រកាសខ្វះ)", "បានប្រកាស (អនុញ្ញាត)"), IF(AND(T4388=FALSE, U4388=FALSE, V4388=FALSE), "ព្យួរទុក (មិនមានទិន្នន័យ)", "ប្រកាសខុស (ព្យួរទុក)"))</f>
        <v/>
      </c>
      <c r="L4388" s="418" t="inlineStr"/>
      <c r="M4388" s="418" t="inlineStr"/>
      <c r="N4388" s="455" t="n"/>
      <c r="O4388" s="455">
        <f>IF(W4388&lt;0,AI4388,I4388)</f>
        <v/>
      </c>
      <c r="P4388" s="455">
        <f>I4388-O4388</f>
        <v/>
      </c>
      <c r="Q4388" s="418" t="n"/>
      <c r="R4388" s="418" t="inlineStr">
        <is>
          <t>TI2022-0974</t>
        </is>
      </c>
      <c r="S4388" s="418" t="inlineStr"/>
      <c r="T4388" s="418">
        <f>R4388=S4388</f>
        <v/>
      </c>
      <c r="U4388" s="418">
        <f>AND(MONTH(F4388)=MONTH(Y4388), YEAR(F4388)=YEAR(Y4388))</f>
        <v/>
      </c>
      <c r="V4388" s="418">
        <f>AND(AC4388&lt;&gt;"", 'Company information'!D$4&lt;&gt;"", RIGHT(SUBSTITUTE(AC4388,"-",""),9)=RIGHT(SUBSTITUTE('Company information'!D$4,"-",""),9))</f>
        <v/>
      </c>
      <c r="W4388" s="418">
        <f>AI4388-I4388</f>
        <v/>
      </c>
      <c r="X4388" s="455" t="n"/>
      <c r="Y4388" s="417" t="n"/>
      <c r="Z4388" s="418" t="n"/>
      <c r="AA4388" s="418" t="n"/>
      <c r="AB4388" s="418" t="n"/>
      <c r="AC4388" s="418" t="n"/>
      <c r="AD4388" s="418" t="n"/>
      <c r="AE4388" s="455" t="n"/>
      <c r="AF4388" s="455" t="n"/>
      <c r="AG4388" s="455" t="n"/>
      <c r="AH4388" s="455" t="n"/>
      <c r="AI4388" s="455" t="n"/>
      <c r="AJ4388" s="455" t="n"/>
      <c r="AK4388" s="455" t="n"/>
      <c r="AL4388" s="455" t="n"/>
      <c r="AM4388" s="455" t="n"/>
      <c r="AN4388" s="455" t="n"/>
      <c r="AO4388" s="455" t="n"/>
      <c r="AP4388" s="455" t="n"/>
      <c r="AQ4388" s="455" t="n"/>
      <c r="AR4388" s="418" t="n"/>
      <c r="AS4388" s="418" t="n"/>
      <c r="AT4388" s="418" t="n"/>
    </row>
    <row r="4389">
      <c r="A4389" s="417" t="n">
        <v>4380</v>
      </c>
      <c r="B4389" s="418" t="inlineStr">
        <is>
          <t>Clearance &amp; Trucking Fee</t>
        </is>
      </c>
      <c r="C4389" s="418" t="inlineStr">
        <is>
          <t>56ប៊ី-លីង សឹបផ្លាយ ឆេន មេនេចម៉ិន ឯ.ក</t>
        </is>
      </c>
      <c r="D4389" s="418" t="inlineStr">
        <is>
          <t>K004-902004795</t>
        </is>
      </c>
      <c r="E4389" s="418" t="inlineStr">
        <is>
          <t>TI2022-0960</t>
        </is>
      </c>
      <c r="F4389" s="419" t="n">
        <v>44918</v>
      </c>
      <c r="G4389" s="420" t="n">
        <v>489566</v>
      </c>
      <c r="H4389" s="418" t="n"/>
      <c r="I4389" s="455" t="n">
        <v>489566</v>
      </c>
      <c r="J4389" s="418">
        <f>IF(L4389&lt;&gt;"",L4389,K4389)</f>
        <v/>
      </c>
      <c r="K4389" s="418">
        <f>IF(AND(T4389=TRUE, U4389=TRUE, V4389=TRUE), IF(W4389&lt;-0.05, "អនុញ្ញាត (អ្នកផ្គត់ផ្គង់ប្រកាសខ្វះ)", "បានប្រកាស (អនុញ្ញាត)"), IF(AND(T4389=FALSE, U4389=FALSE, V4389=FALSE), "ព្យួរទុក (មិនមានទិន្នន័យ)", "ប្រកាសខុស (ព្យួរទុក)"))</f>
        <v/>
      </c>
      <c r="L4389" s="418" t="inlineStr"/>
      <c r="M4389" s="418" t="inlineStr"/>
      <c r="N4389" s="455" t="n"/>
      <c r="O4389" s="455">
        <f>IF(W4389&lt;0,AI4389,I4389)</f>
        <v/>
      </c>
      <c r="P4389" s="455">
        <f>I4389-O4389</f>
        <v/>
      </c>
      <c r="Q4389" s="418" t="n"/>
      <c r="R4389" s="418" t="inlineStr">
        <is>
          <t>TI2022-0960</t>
        </is>
      </c>
      <c r="S4389" s="418" t="inlineStr"/>
      <c r="T4389" s="418">
        <f>R4389=S4389</f>
        <v/>
      </c>
      <c r="U4389" s="418">
        <f>AND(MONTH(F4389)=MONTH(Y4389), YEAR(F4389)=YEAR(Y4389))</f>
        <v/>
      </c>
      <c r="V4389" s="418">
        <f>AND(AC4389&lt;&gt;"", 'Company information'!D$4&lt;&gt;"", RIGHT(SUBSTITUTE(AC4389,"-",""),9)=RIGHT(SUBSTITUTE('Company information'!D$4,"-",""),9))</f>
        <v/>
      </c>
      <c r="W4389" s="418">
        <f>AI4389-I4389</f>
        <v/>
      </c>
      <c r="X4389" s="455" t="n"/>
      <c r="Y4389" s="417" t="n"/>
      <c r="Z4389" s="418" t="n"/>
      <c r="AA4389" s="418" t="n"/>
      <c r="AB4389" s="418" t="n"/>
      <c r="AC4389" s="418" t="n"/>
      <c r="AD4389" s="418" t="n"/>
      <c r="AE4389" s="455" t="n"/>
      <c r="AF4389" s="455" t="n"/>
      <c r="AG4389" s="455" t="n"/>
      <c r="AH4389" s="455" t="n"/>
      <c r="AI4389" s="455" t="n"/>
      <c r="AJ4389" s="455" t="n"/>
      <c r="AK4389" s="455" t="n"/>
      <c r="AL4389" s="455" t="n"/>
      <c r="AM4389" s="455" t="n"/>
      <c r="AN4389" s="455" t="n"/>
      <c r="AO4389" s="455" t="n"/>
      <c r="AP4389" s="455" t="n"/>
      <c r="AQ4389" s="455" t="n"/>
      <c r="AR4389" s="418" t="n"/>
      <c r="AS4389" s="418" t="n"/>
      <c r="AT4389" s="418" t="n"/>
    </row>
    <row r="4390">
      <c r="A4390" s="417" t="n">
        <v>4381</v>
      </c>
      <c r="B4390" s="418" t="inlineStr">
        <is>
          <t>Clearance &amp; Trucking Fee</t>
        </is>
      </c>
      <c r="C4390" s="418" t="inlineStr">
        <is>
          <t>56ប៊ី-លីង សឹបផ្លាយ ឆេន មេនេចម៉ិន ឯ.ក</t>
        </is>
      </c>
      <c r="D4390" s="418" t="inlineStr">
        <is>
          <t>K004-902004795</t>
        </is>
      </c>
      <c r="E4390" s="418" t="inlineStr">
        <is>
          <t>TI2022-0959</t>
        </is>
      </c>
      <c r="F4390" s="419" t="n">
        <v>44918</v>
      </c>
      <c r="G4390" s="420" t="n">
        <v>211871</v>
      </c>
      <c r="H4390" s="418" t="n"/>
      <c r="I4390" s="455" t="n">
        <v>211871</v>
      </c>
      <c r="J4390" s="418">
        <f>IF(L4390&lt;&gt;"",L4390,K4390)</f>
        <v/>
      </c>
      <c r="K4390" s="418">
        <f>IF(AND(T4390=TRUE, U4390=TRUE, V4390=TRUE), IF(W4390&lt;-0.05, "អនុញ្ញាត (អ្នកផ្គត់ផ្គង់ប្រកាសខ្វះ)", "បានប្រកាស (អនុញ្ញាត)"), IF(AND(T4390=FALSE, U4390=FALSE, V4390=FALSE), "ព្យួរទុក (មិនមានទិន្នន័យ)", "ប្រកាសខុស (ព្យួរទុក)"))</f>
        <v/>
      </c>
      <c r="L4390" s="418" t="inlineStr"/>
      <c r="M4390" s="418" t="inlineStr"/>
      <c r="N4390" s="455" t="n"/>
      <c r="O4390" s="455">
        <f>IF(W4390&lt;0,AI4390,I4390)</f>
        <v/>
      </c>
      <c r="P4390" s="455">
        <f>I4390-O4390</f>
        <v/>
      </c>
      <c r="Q4390" s="418" t="n"/>
      <c r="R4390" s="418" t="inlineStr">
        <is>
          <t>TI2022-0959</t>
        </is>
      </c>
      <c r="S4390" s="418" t="inlineStr"/>
      <c r="T4390" s="418">
        <f>R4390=S4390</f>
        <v/>
      </c>
      <c r="U4390" s="418">
        <f>AND(MONTH(F4390)=MONTH(Y4390), YEAR(F4390)=YEAR(Y4390))</f>
        <v/>
      </c>
      <c r="V4390" s="418">
        <f>AND(AC4390&lt;&gt;"", 'Company information'!D$4&lt;&gt;"", RIGHT(SUBSTITUTE(AC4390,"-",""),9)=RIGHT(SUBSTITUTE('Company information'!D$4,"-",""),9))</f>
        <v/>
      </c>
      <c r="W4390" s="418">
        <f>AI4390-I4390</f>
        <v/>
      </c>
      <c r="X4390" s="455" t="n"/>
      <c r="Y4390" s="417" t="n"/>
      <c r="Z4390" s="418" t="n"/>
      <c r="AA4390" s="418" t="n"/>
      <c r="AB4390" s="418" t="n"/>
      <c r="AC4390" s="418" t="n"/>
      <c r="AD4390" s="418" t="n"/>
      <c r="AE4390" s="455" t="n"/>
      <c r="AF4390" s="455" t="n"/>
      <c r="AG4390" s="455" t="n"/>
      <c r="AH4390" s="455" t="n"/>
      <c r="AI4390" s="455" t="n"/>
      <c r="AJ4390" s="455" t="n"/>
      <c r="AK4390" s="455" t="n"/>
      <c r="AL4390" s="455" t="n"/>
      <c r="AM4390" s="455" t="n"/>
      <c r="AN4390" s="455" t="n"/>
      <c r="AO4390" s="455" t="n"/>
      <c r="AP4390" s="455" t="n"/>
      <c r="AQ4390" s="455" t="n"/>
      <c r="AR4390" s="418" t="n"/>
      <c r="AS4390" s="418" t="n"/>
      <c r="AT4390" s="418" t="n"/>
    </row>
    <row r="4391">
      <c r="A4391" s="417" t="n">
        <v>4382</v>
      </c>
      <c r="B4391" s="418" t="inlineStr">
        <is>
          <t>Clearance &amp; Trucking Fee</t>
        </is>
      </c>
      <c r="C4391" s="418" t="inlineStr">
        <is>
          <t>56ប៊ី-លីង សឹបផ្លាយ ឆេន មេនេចម៉ិន ឯ.ក</t>
        </is>
      </c>
      <c r="D4391" s="418" t="inlineStr">
        <is>
          <t>K004-902004795</t>
        </is>
      </c>
      <c r="E4391" s="418" t="inlineStr">
        <is>
          <t>TI2022-0958</t>
        </is>
      </c>
      <c r="F4391" s="419" t="n">
        <v>44918</v>
      </c>
      <c r="G4391" s="420" t="n">
        <v>489566</v>
      </c>
      <c r="H4391" s="418" t="n"/>
      <c r="I4391" s="455" t="n">
        <v>489566</v>
      </c>
      <c r="J4391" s="418">
        <f>IF(L4391&lt;&gt;"",L4391,K4391)</f>
        <v/>
      </c>
      <c r="K4391" s="418">
        <f>IF(AND(T4391=TRUE, U4391=TRUE, V4391=TRUE), IF(W4391&lt;-0.05, "អនុញ្ញាត (អ្នកផ្គត់ផ្គង់ប្រកាសខ្វះ)", "បានប្រកាស (អនុញ្ញាត)"), IF(AND(T4391=FALSE, U4391=FALSE, V4391=FALSE), "ព្យួរទុក (មិនមានទិន្នន័យ)", "ប្រកាសខុស (ព្យួរទុក)"))</f>
        <v/>
      </c>
      <c r="L4391" s="418" t="inlineStr"/>
      <c r="M4391" s="418" t="inlineStr"/>
      <c r="N4391" s="455" t="n"/>
      <c r="O4391" s="455">
        <f>IF(W4391&lt;0,AI4391,I4391)</f>
        <v/>
      </c>
      <c r="P4391" s="455">
        <f>I4391-O4391</f>
        <v/>
      </c>
      <c r="Q4391" s="418" t="n"/>
      <c r="R4391" s="418" t="inlineStr">
        <is>
          <t>TI2022-0958</t>
        </is>
      </c>
      <c r="S4391" s="418" t="inlineStr"/>
      <c r="T4391" s="418">
        <f>R4391=S4391</f>
        <v/>
      </c>
      <c r="U4391" s="418">
        <f>AND(MONTH(F4391)=MONTH(Y4391), YEAR(F4391)=YEAR(Y4391))</f>
        <v/>
      </c>
      <c r="V4391" s="418">
        <f>AND(AC4391&lt;&gt;"", 'Company information'!D$4&lt;&gt;"", RIGHT(SUBSTITUTE(AC4391,"-",""),9)=RIGHT(SUBSTITUTE('Company information'!D$4,"-",""),9))</f>
        <v/>
      </c>
      <c r="W4391" s="418">
        <f>AI4391-I4391</f>
        <v/>
      </c>
      <c r="X4391" s="455" t="n"/>
      <c r="Y4391" s="417" t="n"/>
      <c r="Z4391" s="418" t="n"/>
      <c r="AA4391" s="418" t="n"/>
      <c r="AB4391" s="418" t="n"/>
      <c r="AC4391" s="418" t="n"/>
      <c r="AD4391" s="418" t="n"/>
      <c r="AE4391" s="455" t="n"/>
      <c r="AF4391" s="455" t="n"/>
      <c r="AG4391" s="455" t="n"/>
      <c r="AH4391" s="455" t="n"/>
      <c r="AI4391" s="455" t="n"/>
      <c r="AJ4391" s="455" t="n"/>
      <c r="AK4391" s="455" t="n"/>
      <c r="AL4391" s="455" t="n"/>
      <c r="AM4391" s="455" t="n"/>
      <c r="AN4391" s="455" t="n"/>
      <c r="AO4391" s="455" t="n"/>
      <c r="AP4391" s="455" t="n"/>
      <c r="AQ4391" s="455" t="n"/>
      <c r="AR4391" s="418" t="n"/>
      <c r="AS4391" s="418" t="n"/>
      <c r="AT4391" s="418" t="n"/>
    </row>
    <row r="4392">
      <c r="A4392" s="417" t="n">
        <v>4383</v>
      </c>
      <c r="B4392" s="418" t="inlineStr">
        <is>
          <t>Clearance &amp; Trucking Fee</t>
        </is>
      </c>
      <c r="C4392" s="418" t="inlineStr">
        <is>
          <t>56ប៊ី-លីង សឹបផ្លាយ ឆេន មេនេចម៉ិន ឯ.ក</t>
        </is>
      </c>
      <c r="D4392" s="418" t="inlineStr">
        <is>
          <t>K004-902004795</t>
        </is>
      </c>
      <c r="E4392" s="418" t="inlineStr">
        <is>
          <t>TI2022-0957</t>
        </is>
      </c>
      <c r="F4392" s="419" t="n">
        <v>44918</v>
      </c>
      <c r="G4392" s="420" t="n">
        <v>489566</v>
      </c>
      <c r="H4392" s="418" t="n"/>
      <c r="I4392" s="455" t="n">
        <v>489566</v>
      </c>
      <c r="J4392" s="418">
        <f>IF(L4392&lt;&gt;"",L4392,K4392)</f>
        <v/>
      </c>
      <c r="K4392" s="418">
        <f>IF(AND(T4392=TRUE, U4392=TRUE, V4392=TRUE), IF(W4392&lt;-0.05, "អនុញ្ញាត (អ្នកផ្គត់ផ្គង់ប្រកាសខ្វះ)", "បានប្រកាស (អនុញ្ញាត)"), IF(AND(T4392=FALSE, U4392=FALSE, V4392=FALSE), "ព្យួរទុក (មិនមានទិន្នន័យ)", "ប្រកាសខុស (ព្យួរទុក)"))</f>
        <v/>
      </c>
      <c r="L4392" s="418" t="inlineStr"/>
      <c r="M4392" s="418" t="inlineStr"/>
      <c r="N4392" s="455" t="n"/>
      <c r="O4392" s="455">
        <f>IF(W4392&lt;0,AI4392,I4392)</f>
        <v/>
      </c>
      <c r="P4392" s="455">
        <f>I4392-O4392</f>
        <v/>
      </c>
      <c r="Q4392" s="418" t="n"/>
      <c r="R4392" s="418" t="inlineStr">
        <is>
          <t>TI2022-0957</t>
        </is>
      </c>
      <c r="S4392" s="418" t="inlineStr"/>
      <c r="T4392" s="418">
        <f>R4392=S4392</f>
        <v/>
      </c>
      <c r="U4392" s="418">
        <f>AND(MONTH(F4392)=MONTH(Y4392), YEAR(F4392)=YEAR(Y4392))</f>
        <v/>
      </c>
      <c r="V4392" s="418">
        <f>AND(AC4392&lt;&gt;"", 'Company information'!D$4&lt;&gt;"", RIGHT(SUBSTITUTE(AC4392,"-",""),9)=RIGHT(SUBSTITUTE('Company information'!D$4,"-",""),9))</f>
        <v/>
      </c>
      <c r="W4392" s="418">
        <f>AI4392-I4392</f>
        <v/>
      </c>
      <c r="X4392" s="455" t="n"/>
      <c r="Y4392" s="417" t="n"/>
      <c r="Z4392" s="418" t="n"/>
      <c r="AA4392" s="418" t="n"/>
      <c r="AB4392" s="418" t="n"/>
      <c r="AC4392" s="418" t="n"/>
      <c r="AD4392" s="418" t="n"/>
      <c r="AE4392" s="455" t="n"/>
      <c r="AF4392" s="455" t="n"/>
      <c r="AG4392" s="455" t="n"/>
      <c r="AH4392" s="455" t="n"/>
      <c r="AI4392" s="455" t="n"/>
      <c r="AJ4392" s="455" t="n"/>
      <c r="AK4392" s="455" t="n"/>
      <c r="AL4392" s="455" t="n"/>
      <c r="AM4392" s="455" t="n"/>
      <c r="AN4392" s="455" t="n"/>
      <c r="AO4392" s="455" t="n"/>
      <c r="AP4392" s="455" t="n"/>
      <c r="AQ4392" s="455" t="n"/>
      <c r="AR4392" s="418" t="n"/>
      <c r="AS4392" s="418" t="n"/>
      <c r="AT4392" s="418" t="n"/>
    </row>
    <row r="4393">
      <c r="A4393" s="417" t="n">
        <v>4384</v>
      </c>
      <c r="B4393" s="418" t="inlineStr">
        <is>
          <t>Clearance &amp; Trucking Fee</t>
        </is>
      </c>
      <c r="C4393" s="418" t="inlineStr">
        <is>
          <t>56ប៊ី-លីង សឹបផ្លាយ ឆេន មេនេចម៉ិន ឯ.ក</t>
        </is>
      </c>
      <c r="D4393" s="418" t="inlineStr">
        <is>
          <t>K004-902004795</t>
        </is>
      </c>
      <c r="E4393" s="418" t="inlineStr">
        <is>
          <t>TI2022-0956</t>
        </is>
      </c>
      <c r="F4393" s="419" t="n">
        <v>44918</v>
      </c>
      <c r="G4393" s="420" t="n">
        <v>172788</v>
      </c>
      <c r="H4393" s="418" t="n"/>
      <c r="I4393" s="455" t="n">
        <v>172788</v>
      </c>
      <c r="J4393" s="418">
        <f>IF(L4393&lt;&gt;"",L4393,K4393)</f>
        <v/>
      </c>
      <c r="K4393" s="418">
        <f>IF(AND(T4393=TRUE, U4393=TRUE, V4393=TRUE), IF(W4393&lt;-0.05, "អនុញ្ញាត (អ្នកផ្គត់ផ្គង់ប្រកាសខ្វះ)", "បានប្រកាស (អនុញ្ញាត)"), IF(AND(T4393=FALSE, U4393=FALSE, V4393=FALSE), "ព្យួរទុក (មិនមានទិន្នន័យ)", "ប្រកាសខុស (ព្យួរទុក)"))</f>
        <v/>
      </c>
      <c r="L4393" s="418" t="inlineStr"/>
      <c r="M4393" s="418" t="inlineStr"/>
      <c r="N4393" s="455" t="n"/>
      <c r="O4393" s="455">
        <f>IF(W4393&lt;0,AI4393,I4393)</f>
        <v/>
      </c>
      <c r="P4393" s="455">
        <f>I4393-O4393</f>
        <v/>
      </c>
      <c r="Q4393" s="418" t="n"/>
      <c r="R4393" s="418" t="inlineStr">
        <is>
          <t>TI2022-0956</t>
        </is>
      </c>
      <c r="S4393" s="418" t="inlineStr"/>
      <c r="T4393" s="418">
        <f>R4393=S4393</f>
        <v/>
      </c>
      <c r="U4393" s="418">
        <f>AND(MONTH(F4393)=MONTH(Y4393), YEAR(F4393)=YEAR(Y4393))</f>
        <v/>
      </c>
      <c r="V4393" s="418">
        <f>AND(AC4393&lt;&gt;"", 'Company information'!D$4&lt;&gt;"", RIGHT(SUBSTITUTE(AC4393,"-",""),9)=RIGHT(SUBSTITUTE('Company information'!D$4,"-",""),9))</f>
        <v/>
      </c>
      <c r="W4393" s="418">
        <f>AI4393-I4393</f>
        <v/>
      </c>
      <c r="X4393" s="455" t="n"/>
      <c r="Y4393" s="417" t="n"/>
      <c r="Z4393" s="418" t="n"/>
      <c r="AA4393" s="418" t="n"/>
      <c r="AB4393" s="418" t="n"/>
      <c r="AC4393" s="418" t="n"/>
      <c r="AD4393" s="418" t="n"/>
      <c r="AE4393" s="455" t="n"/>
      <c r="AF4393" s="455" t="n"/>
      <c r="AG4393" s="455" t="n"/>
      <c r="AH4393" s="455" t="n"/>
      <c r="AI4393" s="455" t="n"/>
      <c r="AJ4393" s="455" t="n"/>
      <c r="AK4393" s="455" t="n"/>
      <c r="AL4393" s="455" t="n"/>
      <c r="AM4393" s="455" t="n"/>
      <c r="AN4393" s="455" t="n"/>
      <c r="AO4393" s="455" t="n"/>
      <c r="AP4393" s="455" t="n"/>
      <c r="AQ4393" s="455" t="n"/>
      <c r="AR4393" s="418" t="n"/>
      <c r="AS4393" s="418" t="n"/>
      <c r="AT4393" s="418" t="n"/>
    </row>
    <row r="4394">
      <c r="A4394" s="417" t="n">
        <v>4385</v>
      </c>
      <c r="B4394" s="418" t="inlineStr">
        <is>
          <t>Clearance &amp; Trucking Fee</t>
        </is>
      </c>
      <c r="C4394" s="418" t="inlineStr">
        <is>
          <t>56ប៊ី-លីង សឹបផ្លាយ ឆេន មេនេចម៉ិន ឯ.ក</t>
        </is>
      </c>
      <c r="D4394" s="418" t="inlineStr">
        <is>
          <t>K004-902004795</t>
        </is>
      </c>
      <c r="E4394" s="418" t="inlineStr">
        <is>
          <t>TI2022-0955</t>
        </is>
      </c>
      <c r="F4394" s="419" t="n">
        <v>44918</v>
      </c>
      <c r="G4394" s="420" t="n">
        <v>211871</v>
      </c>
      <c r="H4394" s="418" t="n"/>
      <c r="I4394" s="455" t="n">
        <v>211871</v>
      </c>
      <c r="J4394" s="418">
        <f>IF(L4394&lt;&gt;"",L4394,K4394)</f>
        <v/>
      </c>
      <c r="K4394" s="418">
        <f>IF(AND(T4394=TRUE, U4394=TRUE, V4394=TRUE), IF(W4394&lt;-0.05, "អនុញ្ញាត (អ្នកផ្គត់ផ្គង់ប្រកាសខ្វះ)", "បានប្រកាស (អនុញ្ញាត)"), IF(AND(T4394=FALSE, U4394=FALSE, V4394=FALSE), "ព្យួរទុក (មិនមានទិន្នន័យ)", "ប្រកាសខុស (ព្យួរទុក)"))</f>
        <v/>
      </c>
      <c r="L4394" s="418" t="inlineStr"/>
      <c r="M4394" s="418" t="inlineStr"/>
      <c r="N4394" s="455" t="n"/>
      <c r="O4394" s="455">
        <f>IF(W4394&lt;0,AI4394,I4394)</f>
        <v/>
      </c>
      <c r="P4394" s="455">
        <f>I4394-O4394</f>
        <v/>
      </c>
      <c r="Q4394" s="418" t="n"/>
      <c r="R4394" s="418" t="inlineStr">
        <is>
          <t>TI2022-0955</t>
        </is>
      </c>
      <c r="S4394" s="418" t="inlineStr"/>
      <c r="T4394" s="418">
        <f>R4394=S4394</f>
        <v/>
      </c>
      <c r="U4394" s="418">
        <f>AND(MONTH(F4394)=MONTH(Y4394), YEAR(F4394)=YEAR(Y4394))</f>
        <v/>
      </c>
      <c r="V4394" s="418">
        <f>AND(AC4394&lt;&gt;"", 'Company information'!D$4&lt;&gt;"", RIGHT(SUBSTITUTE(AC4394,"-",""),9)=RIGHT(SUBSTITUTE('Company information'!D$4,"-",""),9))</f>
        <v/>
      </c>
      <c r="W4394" s="418">
        <f>AI4394-I4394</f>
        <v/>
      </c>
      <c r="X4394" s="455" t="n"/>
      <c r="Y4394" s="417" t="n"/>
      <c r="Z4394" s="418" t="n"/>
      <c r="AA4394" s="418" t="n"/>
      <c r="AB4394" s="418" t="n"/>
      <c r="AC4394" s="418" t="n"/>
      <c r="AD4394" s="418" t="n"/>
      <c r="AE4394" s="455" t="n"/>
      <c r="AF4394" s="455" t="n"/>
      <c r="AG4394" s="455" t="n"/>
      <c r="AH4394" s="455" t="n"/>
      <c r="AI4394" s="455" t="n"/>
      <c r="AJ4394" s="455" t="n"/>
      <c r="AK4394" s="455" t="n"/>
      <c r="AL4394" s="455" t="n"/>
      <c r="AM4394" s="455" t="n"/>
      <c r="AN4394" s="455" t="n"/>
      <c r="AO4394" s="455" t="n"/>
      <c r="AP4394" s="455" t="n"/>
      <c r="AQ4394" s="455" t="n"/>
      <c r="AR4394" s="418" t="n"/>
      <c r="AS4394" s="418" t="n"/>
      <c r="AT4394" s="418" t="n"/>
    </row>
    <row r="4395">
      <c r="A4395" s="417" t="n">
        <v>4386</v>
      </c>
      <c r="B4395" s="418" t="inlineStr">
        <is>
          <t>Clearance &amp; Trucking Fee</t>
        </is>
      </c>
      <c r="C4395" s="418" t="inlineStr">
        <is>
          <t>56ប៊ី-លីង សឹបផ្លាយ ឆេន មេនេចម៉ិន ឯ.ក</t>
        </is>
      </c>
      <c r="D4395" s="418" t="inlineStr">
        <is>
          <t>K004-902004795</t>
        </is>
      </c>
      <c r="E4395" s="418" t="inlineStr">
        <is>
          <t>TI2022-0951</t>
        </is>
      </c>
      <c r="F4395" s="419" t="n">
        <v>44918</v>
      </c>
      <c r="G4395" s="420" t="n">
        <v>302379</v>
      </c>
      <c r="H4395" s="418" t="n"/>
      <c r="I4395" s="455" t="n">
        <v>302379</v>
      </c>
      <c r="J4395" s="418">
        <f>IF(L4395&lt;&gt;"",L4395,K4395)</f>
        <v/>
      </c>
      <c r="K4395" s="418">
        <f>IF(AND(T4395=TRUE, U4395=TRUE, V4395=TRUE), IF(W4395&lt;-0.05, "អនុញ្ញាត (អ្នកផ្គត់ផ្គង់ប្រកាសខ្វះ)", "បានប្រកាស (អនុញ្ញាត)"), IF(AND(T4395=FALSE, U4395=FALSE, V4395=FALSE), "ព្យួរទុក (មិនមានទិន្នន័យ)", "ប្រកាសខុស (ព្យួរទុក)"))</f>
        <v/>
      </c>
      <c r="L4395" s="418" t="inlineStr"/>
      <c r="M4395" s="418" t="inlineStr"/>
      <c r="N4395" s="455" t="n"/>
      <c r="O4395" s="455">
        <f>IF(W4395&lt;0,AI4395,I4395)</f>
        <v/>
      </c>
      <c r="P4395" s="455">
        <f>I4395-O4395</f>
        <v/>
      </c>
      <c r="Q4395" s="418" t="n"/>
      <c r="R4395" s="418" t="inlineStr">
        <is>
          <t>TI2022-0951</t>
        </is>
      </c>
      <c r="S4395" s="418" t="inlineStr"/>
      <c r="T4395" s="418">
        <f>R4395=S4395</f>
        <v/>
      </c>
      <c r="U4395" s="418">
        <f>AND(MONTH(F4395)=MONTH(Y4395), YEAR(F4395)=YEAR(Y4395))</f>
        <v/>
      </c>
      <c r="V4395" s="418">
        <f>AND(AC4395&lt;&gt;"", 'Company information'!D$4&lt;&gt;"", RIGHT(SUBSTITUTE(AC4395,"-",""),9)=RIGHT(SUBSTITUTE('Company information'!D$4,"-",""),9))</f>
        <v/>
      </c>
      <c r="W4395" s="418">
        <f>AI4395-I4395</f>
        <v/>
      </c>
      <c r="X4395" s="455" t="n"/>
      <c r="Y4395" s="417" t="n"/>
      <c r="Z4395" s="418" t="n"/>
      <c r="AA4395" s="418" t="n"/>
      <c r="AB4395" s="418" t="n"/>
      <c r="AC4395" s="418" t="n"/>
      <c r="AD4395" s="418" t="n"/>
      <c r="AE4395" s="455" t="n"/>
      <c r="AF4395" s="455" t="n"/>
      <c r="AG4395" s="455" t="n"/>
      <c r="AH4395" s="455" t="n"/>
      <c r="AI4395" s="455" t="n"/>
      <c r="AJ4395" s="455" t="n"/>
      <c r="AK4395" s="455" t="n"/>
      <c r="AL4395" s="455" t="n"/>
      <c r="AM4395" s="455" t="n"/>
      <c r="AN4395" s="455" t="n"/>
      <c r="AO4395" s="455" t="n"/>
      <c r="AP4395" s="455" t="n"/>
      <c r="AQ4395" s="455" t="n"/>
      <c r="AR4395" s="418" t="n"/>
      <c r="AS4395" s="418" t="n"/>
      <c r="AT4395" s="418" t="n"/>
    </row>
    <row r="4396">
      <c r="A4396" s="417" t="n">
        <v>4387</v>
      </c>
      <c r="B4396" s="418" t="inlineStr">
        <is>
          <t>Clearance &amp; Trucking Fee</t>
        </is>
      </c>
      <c r="C4396" s="418" t="inlineStr">
        <is>
          <t>56ប៊ី-លីង សឹបផ្លាយ ឆេន មេនេចម៉ិន ឯ.ក</t>
        </is>
      </c>
      <c r="D4396" s="418" t="inlineStr">
        <is>
          <t>K004-902004795</t>
        </is>
      </c>
      <c r="E4396" s="418" t="inlineStr">
        <is>
          <t>TI2022-0950</t>
        </is>
      </c>
      <c r="F4396" s="419" t="n">
        <v>44918</v>
      </c>
      <c r="G4396" s="420" t="n">
        <v>302379</v>
      </c>
      <c r="H4396" s="418" t="n"/>
      <c r="I4396" s="455" t="n">
        <v>302379</v>
      </c>
      <c r="J4396" s="418">
        <f>IF(L4396&lt;&gt;"",L4396,K4396)</f>
        <v/>
      </c>
      <c r="K4396" s="418">
        <f>IF(AND(T4396=TRUE, U4396=TRUE, V4396=TRUE), IF(W4396&lt;-0.05, "អនុញ្ញាត (អ្នកផ្គត់ផ្គង់ប្រកាសខ្វះ)", "បានប្រកាស (អនុញ្ញាត)"), IF(AND(T4396=FALSE, U4396=FALSE, V4396=FALSE), "ព្យួរទុក (មិនមានទិន្នន័យ)", "ប្រកាសខុស (ព្យួរទុក)"))</f>
        <v/>
      </c>
      <c r="L4396" s="418" t="inlineStr"/>
      <c r="M4396" s="418" t="inlineStr"/>
      <c r="N4396" s="455" t="n"/>
      <c r="O4396" s="455">
        <f>IF(W4396&lt;0,AI4396,I4396)</f>
        <v/>
      </c>
      <c r="P4396" s="455">
        <f>I4396-O4396</f>
        <v/>
      </c>
      <c r="Q4396" s="418" t="n"/>
      <c r="R4396" s="418" t="inlineStr">
        <is>
          <t>TI2022-0950</t>
        </is>
      </c>
      <c r="S4396" s="418" t="inlineStr"/>
      <c r="T4396" s="418">
        <f>R4396=S4396</f>
        <v/>
      </c>
      <c r="U4396" s="418">
        <f>AND(MONTH(F4396)=MONTH(Y4396), YEAR(F4396)=YEAR(Y4396))</f>
        <v/>
      </c>
      <c r="V4396" s="418">
        <f>AND(AC4396&lt;&gt;"", 'Company information'!D$4&lt;&gt;"", RIGHT(SUBSTITUTE(AC4396,"-",""),9)=RIGHT(SUBSTITUTE('Company information'!D$4,"-",""),9))</f>
        <v/>
      </c>
      <c r="W4396" s="418">
        <f>AI4396-I4396</f>
        <v/>
      </c>
      <c r="X4396" s="455" t="n"/>
      <c r="Y4396" s="417" t="n"/>
      <c r="Z4396" s="418" t="n"/>
      <c r="AA4396" s="418" t="n"/>
      <c r="AB4396" s="418" t="n"/>
      <c r="AC4396" s="418" t="n"/>
      <c r="AD4396" s="418" t="n"/>
      <c r="AE4396" s="455" t="n"/>
      <c r="AF4396" s="455" t="n"/>
      <c r="AG4396" s="455" t="n"/>
      <c r="AH4396" s="455" t="n"/>
      <c r="AI4396" s="455" t="n"/>
      <c r="AJ4396" s="455" t="n"/>
      <c r="AK4396" s="455" t="n"/>
      <c r="AL4396" s="455" t="n"/>
      <c r="AM4396" s="455" t="n"/>
      <c r="AN4396" s="455" t="n"/>
      <c r="AO4396" s="455" t="n"/>
      <c r="AP4396" s="455" t="n"/>
      <c r="AQ4396" s="455" t="n"/>
      <c r="AR4396" s="418" t="n"/>
      <c r="AS4396" s="418" t="n"/>
      <c r="AT4396" s="418" t="n"/>
    </row>
    <row r="4397">
      <c r="A4397" s="417" t="n">
        <v>4388</v>
      </c>
      <c r="B4397" s="418" t="inlineStr">
        <is>
          <t>Clearance &amp; Trucking Fee</t>
        </is>
      </c>
      <c r="C4397" s="418" t="inlineStr">
        <is>
          <t>56ប៊ី-លីង សឹបផ្លាយ ឆេន មេនេចម៉ិន ឯ.ក</t>
        </is>
      </c>
      <c r="D4397" s="418" t="inlineStr">
        <is>
          <t>K004-902004795</t>
        </is>
      </c>
      <c r="E4397" s="418" t="inlineStr">
        <is>
          <t>TI2022-0949</t>
        </is>
      </c>
      <c r="F4397" s="419" t="n">
        <v>44918</v>
      </c>
      <c r="G4397" s="420" t="n">
        <v>489566</v>
      </c>
      <c r="H4397" s="418" t="n"/>
      <c r="I4397" s="455" t="n">
        <v>489566</v>
      </c>
      <c r="J4397" s="418">
        <f>IF(L4397&lt;&gt;"",L4397,K4397)</f>
        <v/>
      </c>
      <c r="K4397" s="418">
        <f>IF(AND(T4397=TRUE, U4397=TRUE, V4397=TRUE), IF(W4397&lt;-0.05, "អនុញ្ញាត (អ្នកផ្គត់ផ្គង់ប្រកាសខ្វះ)", "បានប្រកាស (អនុញ្ញាត)"), IF(AND(T4397=FALSE, U4397=FALSE, V4397=FALSE), "ព្យួរទុក (មិនមានទិន្នន័យ)", "ប្រកាសខុស (ព្យួរទុក)"))</f>
        <v/>
      </c>
      <c r="L4397" s="418" t="inlineStr"/>
      <c r="M4397" s="418" t="inlineStr"/>
      <c r="N4397" s="455" t="n"/>
      <c r="O4397" s="455">
        <f>IF(W4397&lt;0,AI4397,I4397)</f>
        <v/>
      </c>
      <c r="P4397" s="455">
        <f>I4397-O4397</f>
        <v/>
      </c>
      <c r="Q4397" s="418" t="n"/>
      <c r="R4397" s="418" t="inlineStr">
        <is>
          <t>TI2022-0949</t>
        </is>
      </c>
      <c r="S4397" s="418" t="inlineStr"/>
      <c r="T4397" s="418">
        <f>R4397=S4397</f>
        <v/>
      </c>
      <c r="U4397" s="418">
        <f>AND(MONTH(F4397)=MONTH(Y4397), YEAR(F4397)=YEAR(Y4397))</f>
        <v/>
      </c>
      <c r="V4397" s="418">
        <f>AND(AC4397&lt;&gt;"", 'Company information'!D$4&lt;&gt;"", RIGHT(SUBSTITUTE(AC4397,"-",""),9)=RIGHT(SUBSTITUTE('Company information'!D$4,"-",""),9))</f>
        <v/>
      </c>
      <c r="W4397" s="418">
        <f>AI4397-I4397</f>
        <v/>
      </c>
      <c r="X4397" s="455" t="n"/>
      <c r="Y4397" s="417" t="n"/>
      <c r="Z4397" s="418" t="n"/>
      <c r="AA4397" s="418" t="n"/>
      <c r="AB4397" s="418" t="n"/>
      <c r="AC4397" s="418" t="n"/>
      <c r="AD4397" s="418" t="n"/>
      <c r="AE4397" s="455" t="n"/>
      <c r="AF4397" s="455" t="n"/>
      <c r="AG4397" s="455" t="n"/>
      <c r="AH4397" s="455" t="n"/>
      <c r="AI4397" s="455" t="n"/>
      <c r="AJ4397" s="455" t="n"/>
      <c r="AK4397" s="455" t="n"/>
      <c r="AL4397" s="455" t="n"/>
      <c r="AM4397" s="455" t="n"/>
      <c r="AN4397" s="455" t="n"/>
      <c r="AO4397" s="455" t="n"/>
      <c r="AP4397" s="455" t="n"/>
      <c r="AQ4397" s="455" t="n"/>
      <c r="AR4397" s="418" t="n"/>
      <c r="AS4397" s="418" t="n"/>
      <c r="AT4397" s="418" t="n"/>
    </row>
    <row r="4398">
      <c r="A4398" s="417" t="n">
        <v>4389</v>
      </c>
      <c r="B4398" s="418" t="inlineStr">
        <is>
          <t>Clearance &amp; Trucking Fee</t>
        </is>
      </c>
      <c r="C4398" s="418" t="inlineStr">
        <is>
          <t>56ប៊ី-លីង សឹបផ្លាយ ឆេន មេនេចម៉ិន ឯ.ក</t>
        </is>
      </c>
      <c r="D4398" s="418" t="inlineStr">
        <is>
          <t>K004-902004795</t>
        </is>
      </c>
      <c r="E4398" s="418" t="inlineStr">
        <is>
          <t>TI2022-0947</t>
        </is>
      </c>
      <c r="F4398" s="419" t="n">
        <v>44918</v>
      </c>
      <c r="G4398" s="420" t="n">
        <v>211871</v>
      </c>
      <c r="H4398" s="418" t="n"/>
      <c r="I4398" s="455" t="n">
        <v>211871</v>
      </c>
      <c r="J4398" s="418">
        <f>IF(L4398&lt;&gt;"",L4398,K4398)</f>
        <v/>
      </c>
      <c r="K4398" s="418">
        <f>IF(AND(T4398=TRUE, U4398=TRUE, V4398=TRUE), IF(W4398&lt;-0.05, "អនុញ្ញាត (អ្នកផ្គត់ផ្គង់ប្រកាសខ្វះ)", "បានប្រកាស (អនុញ្ញាត)"), IF(AND(T4398=FALSE, U4398=FALSE, V4398=FALSE), "ព្យួរទុក (មិនមានទិន្នន័យ)", "ប្រកាសខុស (ព្យួរទុក)"))</f>
        <v/>
      </c>
      <c r="L4398" s="418" t="inlineStr"/>
      <c r="M4398" s="418" t="inlineStr"/>
      <c r="N4398" s="455" t="n"/>
      <c r="O4398" s="455">
        <f>IF(W4398&lt;0,AI4398,I4398)</f>
        <v/>
      </c>
      <c r="P4398" s="455">
        <f>I4398-O4398</f>
        <v/>
      </c>
      <c r="Q4398" s="418" t="n"/>
      <c r="R4398" s="418" t="inlineStr">
        <is>
          <t>TI2022-0947</t>
        </is>
      </c>
      <c r="S4398" s="418" t="inlineStr"/>
      <c r="T4398" s="418">
        <f>R4398=S4398</f>
        <v/>
      </c>
      <c r="U4398" s="418">
        <f>AND(MONTH(F4398)=MONTH(Y4398), YEAR(F4398)=YEAR(Y4398))</f>
        <v/>
      </c>
      <c r="V4398" s="418">
        <f>AND(AC4398&lt;&gt;"", 'Company information'!D$4&lt;&gt;"", RIGHT(SUBSTITUTE(AC4398,"-",""),9)=RIGHT(SUBSTITUTE('Company information'!D$4,"-",""),9))</f>
        <v/>
      </c>
      <c r="W4398" s="418">
        <f>AI4398-I4398</f>
        <v/>
      </c>
      <c r="X4398" s="455" t="n"/>
      <c r="Y4398" s="417" t="n"/>
      <c r="Z4398" s="418" t="n"/>
      <c r="AA4398" s="418" t="n"/>
      <c r="AB4398" s="418" t="n"/>
      <c r="AC4398" s="418" t="n"/>
      <c r="AD4398" s="418" t="n"/>
      <c r="AE4398" s="455" t="n"/>
      <c r="AF4398" s="455" t="n"/>
      <c r="AG4398" s="455" t="n"/>
      <c r="AH4398" s="455" t="n"/>
      <c r="AI4398" s="455" t="n"/>
      <c r="AJ4398" s="455" t="n"/>
      <c r="AK4398" s="455" t="n"/>
      <c r="AL4398" s="455" t="n"/>
      <c r="AM4398" s="455" t="n"/>
      <c r="AN4398" s="455" t="n"/>
      <c r="AO4398" s="455" t="n"/>
      <c r="AP4398" s="455" t="n"/>
      <c r="AQ4398" s="455" t="n"/>
      <c r="AR4398" s="418" t="n"/>
      <c r="AS4398" s="418" t="n"/>
      <c r="AT4398" s="418" t="n"/>
    </row>
    <row r="4399">
      <c r="A4399" s="417" t="n">
        <v>4390</v>
      </c>
      <c r="B4399" s="418" t="inlineStr">
        <is>
          <t>Clearance &amp; Trucking Fee</t>
        </is>
      </c>
      <c r="C4399" s="418" t="inlineStr">
        <is>
          <t>56ប៊ី-លីង សឹបផ្លាយ ឆេន មេនេចម៉ិន ឯ.ក</t>
        </is>
      </c>
      <c r="D4399" s="418" t="inlineStr">
        <is>
          <t>K004-902004795</t>
        </is>
      </c>
      <c r="E4399" s="418" t="inlineStr">
        <is>
          <t>TI2022-0945</t>
        </is>
      </c>
      <c r="F4399" s="419" t="n">
        <v>44909</v>
      </c>
      <c r="G4399" s="420" t="n">
        <v>211665</v>
      </c>
      <c r="H4399" s="418" t="n"/>
      <c r="I4399" s="455" t="n">
        <v>211665</v>
      </c>
      <c r="J4399" s="418">
        <f>IF(L4399&lt;&gt;"",L4399,K4399)</f>
        <v/>
      </c>
      <c r="K4399" s="418">
        <f>IF(AND(T4399=TRUE, U4399=TRUE, V4399=TRUE), IF(W4399&lt;-0.05, "អនុញ្ញាត (អ្នកផ្គត់ផ្គង់ប្រកាសខ្វះ)", "បានប្រកាស (អនុញ្ញាត)"), IF(AND(T4399=FALSE, U4399=FALSE, V4399=FALSE), "ព្យួរទុក (មិនមានទិន្នន័យ)", "ប្រកាសខុស (ព្យួរទុក)"))</f>
        <v/>
      </c>
      <c r="L4399" s="418" t="inlineStr"/>
      <c r="M4399" s="418" t="inlineStr"/>
      <c r="N4399" s="455" t="n"/>
      <c r="O4399" s="455">
        <f>IF(W4399&lt;0,AI4399,I4399)</f>
        <v/>
      </c>
      <c r="P4399" s="455">
        <f>I4399-O4399</f>
        <v/>
      </c>
      <c r="Q4399" s="418" t="n"/>
      <c r="R4399" s="418" t="inlineStr">
        <is>
          <t>TI2022-0945</t>
        </is>
      </c>
      <c r="S4399" s="418" t="inlineStr"/>
      <c r="T4399" s="418">
        <f>R4399=S4399</f>
        <v/>
      </c>
      <c r="U4399" s="418">
        <f>AND(MONTH(F4399)=MONTH(Y4399), YEAR(F4399)=YEAR(Y4399))</f>
        <v/>
      </c>
      <c r="V4399" s="418">
        <f>AND(AC4399&lt;&gt;"", 'Company information'!D$4&lt;&gt;"", RIGHT(SUBSTITUTE(AC4399,"-",""),9)=RIGHT(SUBSTITUTE('Company information'!D$4,"-",""),9))</f>
        <v/>
      </c>
      <c r="W4399" s="418">
        <f>AI4399-I4399</f>
        <v/>
      </c>
      <c r="X4399" s="455" t="n"/>
      <c r="Y4399" s="417" t="n"/>
      <c r="Z4399" s="418" t="n"/>
      <c r="AA4399" s="418" t="n"/>
      <c r="AB4399" s="418" t="n"/>
      <c r="AC4399" s="418" t="n"/>
      <c r="AD4399" s="418" t="n"/>
      <c r="AE4399" s="455" t="n"/>
      <c r="AF4399" s="455" t="n"/>
      <c r="AG4399" s="455" t="n"/>
      <c r="AH4399" s="455" t="n"/>
      <c r="AI4399" s="455" t="n"/>
      <c r="AJ4399" s="455" t="n"/>
      <c r="AK4399" s="455" t="n"/>
      <c r="AL4399" s="455" t="n"/>
      <c r="AM4399" s="455" t="n"/>
      <c r="AN4399" s="455" t="n"/>
      <c r="AO4399" s="455" t="n"/>
      <c r="AP4399" s="455" t="n"/>
      <c r="AQ4399" s="455" t="n"/>
      <c r="AR4399" s="418" t="n"/>
      <c r="AS4399" s="418" t="n"/>
      <c r="AT4399" s="418" t="n"/>
    </row>
    <row r="4400">
      <c r="A4400" s="417" t="n">
        <v>4391</v>
      </c>
      <c r="B4400" s="418" t="inlineStr">
        <is>
          <t>Clearance &amp; Trucking Fee</t>
        </is>
      </c>
      <c r="C4400" s="418" t="inlineStr">
        <is>
          <t>56ប៊ី-លីង សឹបផ្លាយ ឆេន មេនេចម៉ិន ឯ.ក</t>
        </is>
      </c>
      <c r="D4400" s="418" t="inlineStr">
        <is>
          <t>K004-902004795</t>
        </is>
      </c>
      <c r="E4400" s="418" t="inlineStr">
        <is>
          <t>TI2022-0944</t>
        </is>
      </c>
      <c r="F4400" s="419" t="n">
        <v>44909</v>
      </c>
      <c r="G4400" s="420" t="n">
        <v>273315</v>
      </c>
      <c r="H4400" s="418" t="n"/>
      <c r="I4400" s="455" t="n">
        <v>273315</v>
      </c>
      <c r="J4400" s="418">
        <f>IF(L4400&lt;&gt;"",L4400,K4400)</f>
        <v/>
      </c>
      <c r="K4400" s="418">
        <f>IF(AND(T4400=TRUE, U4400=TRUE, V4400=TRUE), IF(W4400&lt;-0.05, "អនុញ្ញាត (អ្នកផ្គត់ផ្គង់ប្រកាសខ្វះ)", "បានប្រកាស (អនុញ្ញាត)"), IF(AND(T4400=FALSE, U4400=FALSE, V4400=FALSE), "ព្យួរទុក (មិនមានទិន្នន័យ)", "ប្រកាសខុស (ព្យួរទុក)"))</f>
        <v/>
      </c>
      <c r="L4400" s="418" t="inlineStr"/>
      <c r="M4400" s="418" t="inlineStr"/>
      <c r="N4400" s="455" t="n"/>
      <c r="O4400" s="455">
        <f>IF(W4400&lt;0,AI4400,I4400)</f>
        <v/>
      </c>
      <c r="P4400" s="455">
        <f>I4400-O4400</f>
        <v/>
      </c>
      <c r="Q4400" s="418" t="n"/>
      <c r="R4400" s="418" t="inlineStr">
        <is>
          <t>TI2022-0944</t>
        </is>
      </c>
      <c r="S4400" s="418" t="inlineStr"/>
      <c r="T4400" s="418">
        <f>R4400=S4400</f>
        <v/>
      </c>
      <c r="U4400" s="418">
        <f>AND(MONTH(F4400)=MONTH(Y4400), YEAR(F4400)=YEAR(Y4400))</f>
        <v/>
      </c>
      <c r="V4400" s="418">
        <f>AND(AC4400&lt;&gt;"", 'Company information'!D$4&lt;&gt;"", RIGHT(SUBSTITUTE(AC4400,"-",""),9)=RIGHT(SUBSTITUTE('Company information'!D$4,"-",""),9))</f>
        <v/>
      </c>
      <c r="W4400" s="418">
        <f>AI4400-I4400</f>
        <v/>
      </c>
      <c r="X4400" s="455" t="n"/>
      <c r="Y4400" s="417" t="n"/>
      <c r="Z4400" s="418" t="n"/>
      <c r="AA4400" s="418" t="n"/>
      <c r="AB4400" s="418" t="n"/>
      <c r="AC4400" s="418" t="n"/>
      <c r="AD4400" s="418" t="n"/>
      <c r="AE4400" s="455" t="n"/>
      <c r="AF4400" s="455" t="n"/>
      <c r="AG4400" s="455" t="n"/>
      <c r="AH4400" s="455" t="n"/>
      <c r="AI4400" s="455" t="n"/>
      <c r="AJ4400" s="455" t="n"/>
      <c r="AK4400" s="455" t="n"/>
      <c r="AL4400" s="455" t="n"/>
      <c r="AM4400" s="455" t="n"/>
      <c r="AN4400" s="455" t="n"/>
      <c r="AO4400" s="455" t="n"/>
      <c r="AP4400" s="455" t="n"/>
      <c r="AQ4400" s="455" t="n"/>
      <c r="AR4400" s="418" t="n"/>
      <c r="AS4400" s="418" t="n"/>
      <c r="AT4400" s="418" t="n"/>
    </row>
    <row r="4401">
      <c r="A4401" s="417" t="n">
        <v>4392</v>
      </c>
      <c r="B4401" s="418" t="inlineStr">
        <is>
          <t>Clearance &amp; Trucking Fee</t>
        </is>
      </c>
      <c r="C4401" s="418" t="inlineStr">
        <is>
          <t>56ប៊ី-លីង សឹបផ្លាយ ឆេន មេនេចម៉ិន ឯ.ក</t>
        </is>
      </c>
      <c r="D4401" s="418" t="inlineStr">
        <is>
          <t>K004-902004795</t>
        </is>
      </c>
      <c r="E4401" s="418" t="inlineStr">
        <is>
          <t>TI2022-0943</t>
        </is>
      </c>
      <c r="F4401" s="419" t="n">
        <v>44909</v>
      </c>
      <c r="G4401" s="420" t="n">
        <v>489090</v>
      </c>
      <c r="H4401" s="418" t="n"/>
      <c r="I4401" s="455" t="n">
        <v>489090</v>
      </c>
      <c r="J4401" s="418">
        <f>IF(L4401&lt;&gt;"",L4401,K4401)</f>
        <v/>
      </c>
      <c r="K4401" s="418">
        <f>IF(AND(T4401=TRUE, U4401=TRUE, V4401=TRUE), IF(W4401&lt;-0.05, "អនុញ្ញាត (អ្នកផ្គត់ផ្គង់ប្រកាសខ្វះ)", "បានប្រកាស (អនុញ្ញាត)"), IF(AND(T4401=FALSE, U4401=FALSE, V4401=FALSE), "ព្យួរទុក (មិនមានទិន្នន័យ)", "ប្រកាសខុស (ព្យួរទុក)"))</f>
        <v/>
      </c>
      <c r="L4401" s="418" t="inlineStr"/>
      <c r="M4401" s="418" t="inlineStr"/>
      <c r="N4401" s="455" t="n"/>
      <c r="O4401" s="455">
        <f>IF(W4401&lt;0,AI4401,I4401)</f>
        <v/>
      </c>
      <c r="P4401" s="455">
        <f>I4401-O4401</f>
        <v/>
      </c>
      <c r="Q4401" s="418" t="n"/>
      <c r="R4401" s="418" t="inlineStr">
        <is>
          <t>TI2022-0943</t>
        </is>
      </c>
      <c r="S4401" s="418" t="inlineStr"/>
      <c r="T4401" s="418">
        <f>R4401=S4401</f>
        <v/>
      </c>
      <c r="U4401" s="418">
        <f>AND(MONTH(F4401)=MONTH(Y4401), YEAR(F4401)=YEAR(Y4401))</f>
        <v/>
      </c>
      <c r="V4401" s="418">
        <f>AND(AC4401&lt;&gt;"", 'Company information'!D$4&lt;&gt;"", RIGHT(SUBSTITUTE(AC4401,"-",""),9)=RIGHT(SUBSTITUTE('Company information'!D$4,"-",""),9))</f>
        <v/>
      </c>
      <c r="W4401" s="418">
        <f>AI4401-I4401</f>
        <v/>
      </c>
      <c r="X4401" s="455" t="n"/>
      <c r="Y4401" s="417" t="n"/>
      <c r="Z4401" s="418" t="n"/>
      <c r="AA4401" s="418" t="n"/>
      <c r="AB4401" s="418" t="n"/>
      <c r="AC4401" s="418" t="n"/>
      <c r="AD4401" s="418" t="n"/>
      <c r="AE4401" s="455" t="n"/>
      <c r="AF4401" s="455" t="n"/>
      <c r="AG4401" s="455" t="n"/>
      <c r="AH4401" s="455" t="n"/>
      <c r="AI4401" s="455" t="n"/>
      <c r="AJ4401" s="455" t="n"/>
      <c r="AK4401" s="455" t="n"/>
      <c r="AL4401" s="455" t="n"/>
      <c r="AM4401" s="455" t="n"/>
      <c r="AN4401" s="455" t="n"/>
      <c r="AO4401" s="455" t="n"/>
      <c r="AP4401" s="455" t="n"/>
      <c r="AQ4401" s="455" t="n"/>
      <c r="AR4401" s="418" t="n"/>
      <c r="AS4401" s="418" t="n"/>
      <c r="AT4401" s="418" t="n"/>
    </row>
    <row r="4402">
      <c r="A4402" s="417" t="n">
        <v>4393</v>
      </c>
      <c r="B4402" s="418" t="inlineStr">
        <is>
          <t>Clearance &amp; Trucking Fee</t>
        </is>
      </c>
      <c r="C4402" s="418" t="inlineStr">
        <is>
          <t>56ប៊ី-លីង សឹបផ្លាយ ឆេន មេនេចម៉ិន ឯ.ក</t>
        </is>
      </c>
      <c r="D4402" s="418" t="inlineStr">
        <is>
          <t>K004-902004795</t>
        </is>
      </c>
      <c r="E4402" s="418" t="inlineStr">
        <is>
          <t>TI2022-0948</t>
        </is>
      </c>
      <c r="F4402" s="419" t="n">
        <v>44918</v>
      </c>
      <c r="G4402" s="420" t="n">
        <v>172788</v>
      </c>
      <c r="H4402" s="418" t="n"/>
      <c r="I4402" s="455" t="n">
        <v>172788</v>
      </c>
      <c r="J4402" s="418">
        <f>IF(L4402&lt;&gt;"",L4402,K4402)</f>
        <v/>
      </c>
      <c r="K4402" s="418">
        <f>IF(AND(T4402=TRUE, U4402=TRUE, V4402=TRUE), IF(W4402&lt;-0.05, "អនុញ្ញាត (អ្នកផ្គត់ផ្គង់ប្រកាសខ្វះ)", "បានប្រកាស (អនុញ្ញាត)"), IF(AND(T4402=FALSE, U4402=FALSE, V4402=FALSE), "ព្យួរទុក (មិនមានទិន្នន័យ)", "ប្រកាសខុស (ព្យួរទុក)"))</f>
        <v/>
      </c>
      <c r="L4402" s="418" t="inlineStr"/>
      <c r="M4402" s="418" t="inlineStr"/>
      <c r="N4402" s="455" t="n"/>
      <c r="O4402" s="455">
        <f>IF(W4402&lt;0,AI4402,I4402)</f>
        <v/>
      </c>
      <c r="P4402" s="455">
        <f>I4402-O4402</f>
        <v/>
      </c>
      <c r="Q4402" s="418" t="n"/>
      <c r="R4402" s="418" t="inlineStr">
        <is>
          <t>TI2022-0948</t>
        </is>
      </c>
      <c r="S4402" s="418" t="inlineStr"/>
      <c r="T4402" s="418">
        <f>R4402=S4402</f>
        <v/>
      </c>
      <c r="U4402" s="418">
        <f>AND(MONTH(F4402)=MONTH(Y4402), YEAR(F4402)=YEAR(Y4402))</f>
        <v/>
      </c>
      <c r="V4402" s="418">
        <f>AND(AC4402&lt;&gt;"", 'Company information'!D$4&lt;&gt;"", RIGHT(SUBSTITUTE(AC4402,"-",""),9)=RIGHT(SUBSTITUTE('Company information'!D$4,"-",""),9))</f>
        <v/>
      </c>
      <c r="W4402" s="418">
        <f>AI4402-I4402</f>
        <v/>
      </c>
      <c r="X4402" s="455" t="n"/>
      <c r="Y4402" s="417" t="n"/>
      <c r="Z4402" s="418" t="n"/>
      <c r="AA4402" s="418" t="n"/>
      <c r="AB4402" s="418" t="n"/>
      <c r="AC4402" s="418" t="n"/>
      <c r="AD4402" s="418" t="n"/>
      <c r="AE4402" s="455" t="n"/>
      <c r="AF4402" s="455" t="n"/>
      <c r="AG4402" s="455" t="n"/>
      <c r="AH4402" s="455" t="n"/>
      <c r="AI4402" s="455" t="n"/>
      <c r="AJ4402" s="455" t="n"/>
      <c r="AK4402" s="455" t="n"/>
      <c r="AL4402" s="455" t="n"/>
      <c r="AM4402" s="455" t="n"/>
      <c r="AN4402" s="455" t="n"/>
      <c r="AO4402" s="455" t="n"/>
      <c r="AP4402" s="455" t="n"/>
      <c r="AQ4402" s="455" t="n"/>
      <c r="AR4402" s="418" t="n"/>
      <c r="AS4402" s="418" t="n"/>
      <c r="AT4402" s="418" t="n"/>
    </row>
    <row r="4403">
      <c r="A4403" s="417" t="n">
        <v>4394</v>
      </c>
      <c r="B4403" s="418" t="inlineStr">
        <is>
          <t>Clearance &amp; Trucking Fee</t>
        </is>
      </c>
      <c r="C4403" s="418" t="inlineStr">
        <is>
          <t>56ប៊ី-លីង សឹបផ្លាយ ឆេន មេនេចម៉ិន ឯ.ក</t>
        </is>
      </c>
      <c r="D4403" s="418" t="inlineStr">
        <is>
          <t>K004-902004795</t>
        </is>
      </c>
      <c r="E4403" s="418" t="inlineStr">
        <is>
          <t>TI2022-0927</t>
        </is>
      </c>
      <c r="F4403" s="419" t="n">
        <v>44909</v>
      </c>
      <c r="G4403" s="420" t="n">
        <v>273315</v>
      </c>
      <c r="H4403" s="418" t="n"/>
      <c r="I4403" s="455" t="n">
        <v>273315</v>
      </c>
      <c r="J4403" s="418">
        <f>IF(L4403&lt;&gt;"",L4403,K4403)</f>
        <v/>
      </c>
      <c r="K4403" s="418">
        <f>IF(AND(T4403=TRUE, U4403=TRUE, V4403=TRUE), IF(W4403&lt;-0.05, "អនុញ្ញាត (អ្នកផ្គត់ផ្គង់ប្រកាសខ្វះ)", "បានប្រកាស (អនុញ្ញាត)"), IF(AND(T4403=FALSE, U4403=FALSE, V4403=FALSE), "ព្យួរទុក (មិនមានទិន្នន័យ)", "ប្រកាសខុស (ព្យួរទុក)"))</f>
        <v/>
      </c>
      <c r="L4403" s="418" t="inlineStr"/>
      <c r="M4403" s="418" t="inlineStr"/>
      <c r="N4403" s="455" t="n"/>
      <c r="O4403" s="455">
        <f>IF(W4403&lt;0,AI4403,I4403)</f>
        <v/>
      </c>
      <c r="P4403" s="455">
        <f>I4403-O4403</f>
        <v/>
      </c>
      <c r="Q4403" s="418" t="n"/>
      <c r="R4403" s="418" t="inlineStr">
        <is>
          <t>TI2022-0927</t>
        </is>
      </c>
      <c r="S4403" s="418" t="inlineStr"/>
      <c r="T4403" s="418">
        <f>R4403=S4403</f>
        <v/>
      </c>
      <c r="U4403" s="418">
        <f>AND(MONTH(F4403)=MONTH(Y4403), YEAR(F4403)=YEAR(Y4403))</f>
        <v/>
      </c>
      <c r="V4403" s="418">
        <f>AND(AC4403&lt;&gt;"", 'Company information'!D$4&lt;&gt;"", RIGHT(SUBSTITUTE(AC4403,"-",""),9)=RIGHT(SUBSTITUTE('Company information'!D$4,"-",""),9))</f>
        <v/>
      </c>
      <c r="W4403" s="418">
        <f>AI4403-I4403</f>
        <v/>
      </c>
      <c r="X4403" s="455" t="n"/>
      <c r="Y4403" s="417" t="n"/>
      <c r="Z4403" s="418" t="n"/>
      <c r="AA4403" s="418" t="n"/>
      <c r="AB4403" s="418" t="n"/>
      <c r="AC4403" s="418" t="n"/>
      <c r="AD4403" s="418" t="n"/>
      <c r="AE4403" s="455" t="n"/>
      <c r="AF4403" s="455" t="n"/>
      <c r="AG4403" s="455" t="n"/>
      <c r="AH4403" s="455" t="n"/>
      <c r="AI4403" s="455" t="n"/>
      <c r="AJ4403" s="455" t="n"/>
      <c r="AK4403" s="455" t="n"/>
      <c r="AL4403" s="455" t="n"/>
      <c r="AM4403" s="455" t="n"/>
      <c r="AN4403" s="455" t="n"/>
      <c r="AO4403" s="455" t="n"/>
      <c r="AP4403" s="455" t="n"/>
      <c r="AQ4403" s="455" t="n"/>
      <c r="AR4403" s="418" t="n"/>
      <c r="AS4403" s="418" t="n"/>
      <c r="AT4403" s="418" t="n"/>
    </row>
    <row r="4404">
      <c r="A4404" s="417" t="n">
        <v>4395</v>
      </c>
      <c r="B4404" s="418" t="inlineStr">
        <is>
          <t>Clearance &amp; Trucking Fee</t>
        </is>
      </c>
      <c r="C4404" s="418" t="inlineStr">
        <is>
          <t>56ប៊ី-លីង សឹបផ្លាយ ឆេន មេនេចម៉ិន ឯ.ក</t>
        </is>
      </c>
      <c r="D4404" s="418" t="inlineStr">
        <is>
          <t>K004-902004795</t>
        </is>
      </c>
      <c r="E4404" s="418" t="inlineStr">
        <is>
          <t>TI2022-0926</t>
        </is>
      </c>
      <c r="F4404" s="419" t="n">
        <v>44909</v>
      </c>
      <c r="G4404" s="420" t="n">
        <v>302085</v>
      </c>
      <c r="H4404" s="418" t="n"/>
      <c r="I4404" s="455" t="n">
        <v>302085</v>
      </c>
      <c r="J4404" s="418">
        <f>IF(L4404&lt;&gt;"",L4404,K4404)</f>
        <v/>
      </c>
      <c r="K4404" s="418">
        <f>IF(AND(T4404=TRUE, U4404=TRUE, V4404=TRUE), IF(W4404&lt;-0.05, "អនុញ្ញាត (អ្នកផ្គត់ផ្គង់ប្រកាសខ្វះ)", "បានប្រកាស (អនុញ្ញាត)"), IF(AND(T4404=FALSE, U4404=FALSE, V4404=FALSE), "ព្យួរទុក (មិនមានទិន្នន័យ)", "ប្រកាសខុស (ព្យួរទុក)"))</f>
        <v/>
      </c>
      <c r="L4404" s="418" t="inlineStr"/>
      <c r="M4404" s="418" t="inlineStr"/>
      <c r="N4404" s="455" t="n"/>
      <c r="O4404" s="455">
        <f>IF(W4404&lt;0,AI4404,I4404)</f>
        <v/>
      </c>
      <c r="P4404" s="455">
        <f>I4404-O4404</f>
        <v/>
      </c>
      <c r="Q4404" s="418" t="n"/>
      <c r="R4404" s="418" t="inlineStr">
        <is>
          <t>TI2022-0926</t>
        </is>
      </c>
      <c r="S4404" s="418" t="inlineStr"/>
      <c r="T4404" s="418">
        <f>R4404=S4404</f>
        <v/>
      </c>
      <c r="U4404" s="418">
        <f>AND(MONTH(F4404)=MONTH(Y4404), YEAR(F4404)=YEAR(Y4404))</f>
        <v/>
      </c>
      <c r="V4404" s="418">
        <f>AND(AC4404&lt;&gt;"", 'Company information'!D$4&lt;&gt;"", RIGHT(SUBSTITUTE(AC4404,"-",""),9)=RIGHT(SUBSTITUTE('Company information'!D$4,"-",""),9))</f>
        <v/>
      </c>
      <c r="W4404" s="418">
        <f>AI4404-I4404</f>
        <v/>
      </c>
      <c r="X4404" s="455" t="n"/>
      <c r="Y4404" s="417" t="n"/>
      <c r="Z4404" s="418" t="n"/>
      <c r="AA4404" s="418" t="n"/>
      <c r="AB4404" s="418" t="n"/>
      <c r="AC4404" s="418" t="n"/>
      <c r="AD4404" s="418" t="n"/>
      <c r="AE4404" s="455" t="n"/>
      <c r="AF4404" s="455" t="n"/>
      <c r="AG4404" s="455" t="n"/>
      <c r="AH4404" s="455" t="n"/>
      <c r="AI4404" s="455" t="n"/>
      <c r="AJ4404" s="455" t="n"/>
      <c r="AK4404" s="455" t="n"/>
      <c r="AL4404" s="455" t="n"/>
      <c r="AM4404" s="455" t="n"/>
      <c r="AN4404" s="455" t="n"/>
      <c r="AO4404" s="455" t="n"/>
      <c r="AP4404" s="455" t="n"/>
      <c r="AQ4404" s="455" t="n"/>
      <c r="AR4404" s="418" t="n"/>
      <c r="AS4404" s="418" t="n"/>
      <c r="AT4404" s="418" t="n"/>
    </row>
    <row r="4405">
      <c r="A4405" s="417" t="n">
        <v>4396</v>
      </c>
      <c r="B4405" s="418" t="inlineStr">
        <is>
          <t>Clearance &amp; Trucking Fee</t>
        </is>
      </c>
      <c r="C4405" s="418" t="inlineStr">
        <is>
          <t>56ប៊ី-លីង សឹបផ្លាយ ឆេន មេនេចម៉ិន ឯ.ក</t>
        </is>
      </c>
      <c r="D4405" s="418" t="inlineStr">
        <is>
          <t>K004-902004795</t>
        </is>
      </c>
      <c r="E4405" s="418" t="inlineStr">
        <is>
          <t>TI2022-0925</t>
        </is>
      </c>
      <c r="F4405" s="419" t="n">
        <v>44909</v>
      </c>
      <c r="G4405" s="420" t="n">
        <v>211665</v>
      </c>
      <c r="H4405" s="418" t="n"/>
      <c r="I4405" s="455" t="n">
        <v>211665</v>
      </c>
      <c r="J4405" s="418">
        <f>IF(L4405&lt;&gt;"",L4405,K4405)</f>
        <v/>
      </c>
      <c r="K4405" s="418">
        <f>IF(AND(T4405=TRUE, U4405=TRUE, V4405=TRUE), IF(W4405&lt;-0.05, "អនុញ្ញាត (អ្នកផ្គត់ផ្គង់ប្រកាសខ្វះ)", "បានប្រកាស (អនុញ្ញាត)"), IF(AND(T4405=FALSE, U4405=FALSE, V4405=FALSE), "ព្យួរទុក (មិនមានទិន្នន័យ)", "ប្រកាសខុស (ព្យួរទុក)"))</f>
        <v/>
      </c>
      <c r="L4405" s="418" t="inlineStr"/>
      <c r="M4405" s="418" t="inlineStr"/>
      <c r="N4405" s="455" t="n"/>
      <c r="O4405" s="455">
        <f>IF(W4405&lt;0,AI4405,I4405)</f>
        <v/>
      </c>
      <c r="P4405" s="455">
        <f>I4405-O4405</f>
        <v/>
      </c>
      <c r="Q4405" s="418" t="n"/>
      <c r="R4405" s="418" t="inlineStr">
        <is>
          <t>TI2022-0925</t>
        </is>
      </c>
      <c r="S4405" s="418" t="inlineStr"/>
      <c r="T4405" s="418">
        <f>R4405=S4405</f>
        <v/>
      </c>
      <c r="U4405" s="418">
        <f>AND(MONTH(F4405)=MONTH(Y4405), YEAR(F4405)=YEAR(Y4405))</f>
        <v/>
      </c>
      <c r="V4405" s="418">
        <f>AND(AC4405&lt;&gt;"", 'Company information'!D$4&lt;&gt;"", RIGHT(SUBSTITUTE(AC4405,"-",""),9)=RIGHT(SUBSTITUTE('Company information'!D$4,"-",""),9))</f>
        <v/>
      </c>
      <c r="W4405" s="418">
        <f>AI4405-I4405</f>
        <v/>
      </c>
      <c r="X4405" s="455" t="n"/>
      <c r="Y4405" s="417" t="n"/>
      <c r="Z4405" s="418" t="n"/>
      <c r="AA4405" s="418" t="n"/>
      <c r="AB4405" s="418" t="n"/>
      <c r="AC4405" s="418" t="n"/>
      <c r="AD4405" s="418" t="n"/>
      <c r="AE4405" s="455" t="n"/>
      <c r="AF4405" s="455" t="n"/>
      <c r="AG4405" s="455" t="n"/>
      <c r="AH4405" s="455" t="n"/>
      <c r="AI4405" s="455" t="n"/>
      <c r="AJ4405" s="455" t="n"/>
      <c r="AK4405" s="455" t="n"/>
      <c r="AL4405" s="455" t="n"/>
      <c r="AM4405" s="455" t="n"/>
      <c r="AN4405" s="455" t="n"/>
      <c r="AO4405" s="455" t="n"/>
      <c r="AP4405" s="455" t="n"/>
      <c r="AQ4405" s="455" t="n"/>
      <c r="AR4405" s="418" t="n"/>
      <c r="AS4405" s="418" t="n"/>
      <c r="AT4405" s="418" t="n"/>
    </row>
    <row r="4406">
      <c r="A4406" s="417" t="n">
        <v>4397</v>
      </c>
      <c r="B4406" s="418" t="inlineStr">
        <is>
          <t>Clearance &amp; Trucking Fee</t>
        </is>
      </c>
      <c r="C4406" s="418" t="inlineStr">
        <is>
          <t>56ប៊ី-លីង សឹបផ្លាយ ឆេន មេនេចម៉ិន ឯ.ក</t>
        </is>
      </c>
      <c r="D4406" s="418" t="inlineStr">
        <is>
          <t>K004-902004795</t>
        </is>
      </c>
      <c r="E4406" s="418" t="inlineStr">
        <is>
          <t>TI2022-0924</t>
        </is>
      </c>
      <c r="F4406" s="419" t="n">
        <v>44909</v>
      </c>
      <c r="G4406" s="420" t="n">
        <v>211665</v>
      </c>
      <c r="H4406" s="418" t="n"/>
      <c r="I4406" s="455" t="n">
        <v>211665</v>
      </c>
      <c r="J4406" s="418">
        <f>IF(L4406&lt;&gt;"",L4406,K4406)</f>
        <v/>
      </c>
      <c r="K4406" s="418">
        <f>IF(AND(T4406=TRUE, U4406=TRUE, V4406=TRUE), IF(W4406&lt;-0.05, "អនុញ្ញាត (អ្នកផ្គត់ផ្គង់ប្រកាសខ្វះ)", "បានប្រកាស (អនុញ្ញាត)"), IF(AND(T4406=FALSE, U4406=FALSE, V4406=FALSE), "ព្យួរទុក (មិនមានទិន្នន័យ)", "ប្រកាសខុស (ព្យួរទុក)"))</f>
        <v/>
      </c>
      <c r="L4406" s="418" t="inlineStr"/>
      <c r="M4406" s="418" t="inlineStr"/>
      <c r="N4406" s="455" t="n"/>
      <c r="O4406" s="455">
        <f>IF(W4406&lt;0,AI4406,I4406)</f>
        <v/>
      </c>
      <c r="P4406" s="455">
        <f>I4406-O4406</f>
        <v/>
      </c>
      <c r="Q4406" s="418" t="n"/>
      <c r="R4406" s="418" t="inlineStr">
        <is>
          <t>TI2022-0924</t>
        </is>
      </c>
      <c r="S4406" s="418" t="inlineStr"/>
      <c r="T4406" s="418">
        <f>R4406=S4406</f>
        <v/>
      </c>
      <c r="U4406" s="418">
        <f>AND(MONTH(F4406)=MONTH(Y4406), YEAR(F4406)=YEAR(Y4406))</f>
        <v/>
      </c>
      <c r="V4406" s="418">
        <f>AND(AC4406&lt;&gt;"", 'Company information'!D$4&lt;&gt;"", RIGHT(SUBSTITUTE(AC4406,"-",""),9)=RIGHT(SUBSTITUTE('Company information'!D$4,"-",""),9))</f>
        <v/>
      </c>
      <c r="W4406" s="418">
        <f>AI4406-I4406</f>
        <v/>
      </c>
      <c r="X4406" s="455" t="n"/>
      <c r="Y4406" s="417" t="n"/>
      <c r="Z4406" s="418" t="n"/>
      <c r="AA4406" s="418" t="n"/>
      <c r="AB4406" s="418" t="n"/>
      <c r="AC4406" s="418" t="n"/>
      <c r="AD4406" s="418" t="n"/>
      <c r="AE4406" s="455" t="n"/>
      <c r="AF4406" s="455" t="n"/>
      <c r="AG4406" s="455" t="n"/>
      <c r="AH4406" s="455" t="n"/>
      <c r="AI4406" s="455" t="n"/>
      <c r="AJ4406" s="455" t="n"/>
      <c r="AK4406" s="455" t="n"/>
      <c r="AL4406" s="455" t="n"/>
      <c r="AM4406" s="455" t="n"/>
      <c r="AN4406" s="455" t="n"/>
      <c r="AO4406" s="455" t="n"/>
      <c r="AP4406" s="455" t="n"/>
      <c r="AQ4406" s="455" t="n"/>
      <c r="AR4406" s="418" t="n"/>
      <c r="AS4406" s="418" t="n"/>
      <c r="AT4406" s="418" t="n"/>
    </row>
    <row r="4407">
      <c r="A4407" s="417" t="n">
        <v>4398</v>
      </c>
      <c r="B4407" s="418" t="inlineStr">
        <is>
          <t>Clearance &amp; Trucking Fee</t>
        </is>
      </c>
      <c r="C4407" s="418" t="inlineStr">
        <is>
          <t>56ប៊ី-លីង សឹបផ្លាយ ឆេន មេនេចម៉ិន ឯ.ក</t>
        </is>
      </c>
      <c r="D4407" s="418" t="inlineStr">
        <is>
          <t>K004-902004795</t>
        </is>
      </c>
      <c r="E4407" s="418" t="inlineStr">
        <is>
          <t>TI2022-0923</t>
        </is>
      </c>
      <c r="F4407" s="419" t="n">
        <v>44909</v>
      </c>
      <c r="G4407" s="420" t="n">
        <v>365790</v>
      </c>
      <c r="H4407" s="418" t="n"/>
      <c r="I4407" s="455" t="n">
        <v>365790</v>
      </c>
      <c r="J4407" s="418">
        <f>IF(L4407&lt;&gt;"",L4407,K4407)</f>
        <v/>
      </c>
      <c r="K4407" s="418">
        <f>IF(AND(T4407=TRUE, U4407=TRUE, V4407=TRUE), IF(W4407&lt;-0.05, "អនុញ្ញាត (អ្នកផ្គត់ផ្គង់ប្រកាសខ្វះ)", "បានប្រកាស (អនុញ្ញាត)"), IF(AND(T4407=FALSE, U4407=FALSE, V4407=FALSE), "ព្យួរទុក (មិនមានទិន្នន័យ)", "ប្រកាសខុស (ព្យួរទុក)"))</f>
        <v/>
      </c>
      <c r="L4407" s="418" t="inlineStr"/>
      <c r="M4407" s="418" t="inlineStr"/>
      <c r="N4407" s="455" t="n"/>
      <c r="O4407" s="455">
        <f>IF(W4407&lt;0,AI4407,I4407)</f>
        <v/>
      </c>
      <c r="P4407" s="455">
        <f>I4407-O4407</f>
        <v/>
      </c>
      <c r="Q4407" s="418" t="n"/>
      <c r="R4407" s="418" t="inlineStr">
        <is>
          <t>TI2022-0923</t>
        </is>
      </c>
      <c r="S4407" s="418" t="inlineStr"/>
      <c r="T4407" s="418">
        <f>R4407=S4407</f>
        <v/>
      </c>
      <c r="U4407" s="418">
        <f>AND(MONTH(F4407)=MONTH(Y4407), YEAR(F4407)=YEAR(Y4407))</f>
        <v/>
      </c>
      <c r="V4407" s="418">
        <f>AND(AC4407&lt;&gt;"", 'Company information'!D$4&lt;&gt;"", RIGHT(SUBSTITUTE(AC4407,"-",""),9)=RIGHT(SUBSTITUTE('Company information'!D$4,"-",""),9))</f>
        <v/>
      </c>
      <c r="W4407" s="418">
        <f>AI4407-I4407</f>
        <v/>
      </c>
      <c r="X4407" s="455" t="n"/>
      <c r="Y4407" s="417" t="n"/>
      <c r="Z4407" s="418" t="n"/>
      <c r="AA4407" s="418" t="n"/>
      <c r="AB4407" s="418" t="n"/>
      <c r="AC4407" s="418" t="n"/>
      <c r="AD4407" s="418" t="n"/>
      <c r="AE4407" s="455" t="n"/>
      <c r="AF4407" s="455" t="n"/>
      <c r="AG4407" s="455" t="n"/>
      <c r="AH4407" s="455" t="n"/>
      <c r="AI4407" s="455" t="n"/>
      <c r="AJ4407" s="455" t="n"/>
      <c r="AK4407" s="455" t="n"/>
      <c r="AL4407" s="455" t="n"/>
      <c r="AM4407" s="455" t="n"/>
      <c r="AN4407" s="455" t="n"/>
      <c r="AO4407" s="455" t="n"/>
      <c r="AP4407" s="455" t="n"/>
      <c r="AQ4407" s="455" t="n"/>
      <c r="AR4407" s="418" t="n"/>
      <c r="AS4407" s="418" t="n"/>
      <c r="AT4407" s="418" t="n"/>
    </row>
    <row r="4408">
      <c r="A4408" s="417" t="n">
        <v>4399</v>
      </c>
      <c r="B4408" s="418" t="inlineStr">
        <is>
          <t>Clearance &amp; Trucking Fee</t>
        </is>
      </c>
      <c r="C4408" s="418" t="inlineStr">
        <is>
          <t>56ប៊ី-លីង សឹបផ្លាយ ឆេន មេនេចម៉ិន ឯ.ក</t>
        </is>
      </c>
      <c r="D4408" s="418" t="inlineStr">
        <is>
          <t>K004-902004795</t>
        </is>
      </c>
      <c r="E4408" s="418" t="inlineStr">
        <is>
          <t>TI2022-0922</t>
        </is>
      </c>
      <c r="F4408" s="419" t="n">
        <v>44909</v>
      </c>
      <c r="G4408" s="420" t="n">
        <v>211665</v>
      </c>
      <c r="H4408" s="418" t="n"/>
      <c r="I4408" s="455" t="n">
        <v>211665</v>
      </c>
      <c r="J4408" s="418">
        <f>IF(L4408&lt;&gt;"",L4408,K4408)</f>
        <v/>
      </c>
      <c r="K4408" s="418">
        <f>IF(AND(T4408=TRUE, U4408=TRUE, V4408=TRUE), IF(W4408&lt;-0.05, "អនុញ្ញាត (អ្នកផ្គត់ផ្គង់ប្រកាសខ្វះ)", "បានប្រកាស (អនុញ្ញាត)"), IF(AND(T4408=FALSE, U4408=FALSE, V4408=FALSE), "ព្យួរទុក (មិនមានទិន្នន័យ)", "ប្រកាសខុស (ព្យួរទុក)"))</f>
        <v/>
      </c>
      <c r="L4408" s="418" t="inlineStr"/>
      <c r="M4408" s="418" t="inlineStr"/>
      <c r="N4408" s="455" t="n"/>
      <c r="O4408" s="455">
        <f>IF(W4408&lt;0,AI4408,I4408)</f>
        <v/>
      </c>
      <c r="P4408" s="455">
        <f>I4408-O4408</f>
        <v/>
      </c>
      <c r="Q4408" s="418" t="n"/>
      <c r="R4408" s="418" t="inlineStr">
        <is>
          <t>TI2022-0922</t>
        </is>
      </c>
      <c r="S4408" s="418" t="inlineStr"/>
      <c r="T4408" s="418">
        <f>R4408=S4408</f>
        <v/>
      </c>
      <c r="U4408" s="418">
        <f>AND(MONTH(F4408)=MONTH(Y4408), YEAR(F4408)=YEAR(Y4408))</f>
        <v/>
      </c>
      <c r="V4408" s="418">
        <f>AND(AC4408&lt;&gt;"", 'Company information'!D$4&lt;&gt;"", RIGHT(SUBSTITUTE(AC4408,"-",""),9)=RIGHT(SUBSTITUTE('Company information'!D$4,"-",""),9))</f>
        <v/>
      </c>
      <c r="W4408" s="418">
        <f>AI4408-I4408</f>
        <v/>
      </c>
      <c r="X4408" s="455" t="n"/>
      <c r="Y4408" s="417" t="n"/>
      <c r="Z4408" s="418" t="n"/>
      <c r="AA4408" s="418" t="n"/>
      <c r="AB4408" s="418" t="n"/>
      <c r="AC4408" s="418" t="n"/>
      <c r="AD4408" s="418" t="n"/>
      <c r="AE4408" s="455" t="n"/>
      <c r="AF4408" s="455" t="n"/>
      <c r="AG4408" s="455" t="n"/>
      <c r="AH4408" s="455" t="n"/>
      <c r="AI4408" s="455" t="n"/>
      <c r="AJ4408" s="455" t="n"/>
      <c r="AK4408" s="455" t="n"/>
      <c r="AL4408" s="455" t="n"/>
      <c r="AM4408" s="455" t="n"/>
      <c r="AN4408" s="455" t="n"/>
      <c r="AO4408" s="455" t="n"/>
      <c r="AP4408" s="455" t="n"/>
      <c r="AQ4408" s="455" t="n"/>
      <c r="AR4408" s="418" t="n"/>
      <c r="AS4408" s="418" t="n"/>
      <c r="AT4408" s="418" t="n"/>
    </row>
    <row r="4409">
      <c r="A4409" s="417" t="n">
        <v>4400</v>
      </c>
      <c r="B4409" s="418" t="inlineStr">
        <is>
          <t>Clearance &amp; Trucking Fee</t>
        </is>
      </c>
      <c r="C4409" s="418" t="inlineStr">
        <is>
          <t>56ប៊ី-លីង សឹបផ្លាយ ឆេន មេនេចម៉ិន ឯ.ក</t>
        </is>
      </c>
      <c r="D4409" s="418" t="inlineStr">
        <is>
          <t>K004-902004795</t>
        </is>
      </c>
      <c r="E4409" s="418" t="inlineStr">
        <is>
          <t>TI2022-0921</t>
        </is>
      </c>
      <c r="F4409" s="419" t="n">
        <v>44693</v>
      </c>
      <c r="G4409" s="420" t="n">
        <v>195225</v>
      </c>
      <c r="H4409" s="418" t="n"/>
      <c r="I4409" s="455" t="n">
        <v>195225</v>
      </c>
      <c r="J4409" s="418">
        <f>IF(L4409&lt;&gt;"",L4409,K4409)</f>
        <v/>
      </c>
      <c r="K4409" s="418">
        <f>IF(AND(T4409=TRUE, U4409=TRUE, V4409=TRUE), IF(W4409&lt;-0.05, "អនុញ្ញាត (អ្នកផ្គត់ផ្គង់ប្រកាសខ្វះ)", "បានប្រកាស (អនុញ្ញាត)"), IF(AND(T4409=FALSE, U4409=FALSE, V4409=FALSE), "ព្យួរទុក (មិនមានទិន្នន័យ)", "ប្រកាសខុស (ព្យួរទុក)"))</f>
        <v/>
      </c>
      <c r="L4409" s="418" t="inlineStr"/>
      <c r="M4409" s="418" t="inlineStr"/>
      <c r="N4409" s="455" t="n"/>
      <c r="O4409" s="455">
        <f>IF(W4409&lt;0,AI4409,I4409)</f>
        <v/>
      </c>
      <c r="P4409" s="455">
        <f>I4409-O4409</f>
        <v/>
      </c>
      <c r="Q4409" s="418" t="n"/>
      <c r="R4409" s="418" t="inlineStr">
        <is>
          <t>TI2022-0921</t>
        </is>
      </c>
      <c r="S4409" s="418" t="inlineStr"/>
      <c r="T4409" s="418">
        <f>R4409=S4409</f>
        <v/>
      </c>
      <c r="U4409" s="418">
        <f>AND(MONTH(F4409)=MONTH(Y4409), YEAR(F4409)=YEAR(Y4409))</f>
        <v/>
      </c>
      <c r="V4409" s="418">
        <f>AND(AC4409&lt;&gt;"", 'Company information'!D$4&lt;&gt;"", RIGHT(SUBSTITUTE(AC4409,"-",""),9)=RIGHT(SUBSTITUTE('Company information'!D$4,"-",""),9))</f>
        <v/>
      </c>
      <c r="W4409" s="418">
        <f>AI4409-I4409</f>
        <v/>
      </c>
      <c r="X4409" s="455" t="n"/>
      <c r="Y4409" s="417" t="n"/>
      <c r="Z4409" s="418" t="n"/>
      <c r="AA4409" s="418" t="n"/>
      <c r="AB4409" s="418" t="n"/>
      <c r="AC4409" s="418" t="n"/>
      <c r="AD4409" s="418" t="n"/>
      <c r="AE4409" s="455" t="n"/>
      <c r="AF4409" s="455" t="n"/>
      <c r="AG4409" s="455" t="n"/>
      <c r="AH4409" s="455" t="n"/>
      <c r="AI4409" s="455" t="n"/>
      <c r="AJ4409" s="455" t="n"/>
      <c r="AK4409" s="455" t="n"/>
      <c r="AL4409" s="455" t="n"/>
      <c r="AM4409" s="455" t="n"/>
      <c r="AN4409" s="455" t="n"/>
      <c r="AO4409" s="455" t="n"/>
      <c r="AP4409" s="455" t="n"/>
      <c r="AQ4409" s="455" t="n"/>
      <c r="AR4409" s="418" t="n"/>
      <c r="AS4409" s="418" t="n"/>
      <c r="AT4409" s="418" t="n"/>
    </row>
    <row r="4410">
      <c r="A4410" s="417" t="n">
        <v>4401</v>
      </c>
      <c r="B4410" s="418" t="inlineStr">
        <is>
          <t>Clearance &amp; Trucking Fee</t>
        </is>
      </c>
      <c r="C4410" s="418" t="inlineStr">
        <is>
          <t>56ប៊ី-លីង សឹបផ្លាយ ឆេន មេនេចម៉ិន ឯ.ក</t>
        </is>
      </c>
      <c r="D4410" s="418" t="inlineStr">
        <is>
          <t>K004-902004795</t>
        </is>
      </c>
      <c r="E4410" s="418" t="inlineStr">
        <is>
          <t>TI2022-0908</t>
        </is>
      </c>
      <c r="F4410" s="419" t="n">
        <v>44693</v>
      </c>
      <c r="G4410" s="420" t="n">
        <v>195130</v>
      </c>
      <c r="H4410" s="418" t="n"/>
      <c r="I4410" s="455" t="n">
        <v>195130</v>
      </c>
      <c r="J4410" s="418">
        <f>IF(L4410&lt;&gt;"",L4410,K4410)</f>
        <v/>
      </c>
      <c r="K4410" s="418">
        <f>IF(AND(T4410=TRUE, U4410=TRUE, V4410=TRUE), IF(W4410&lt;-0.05, "អនុញ្ញាត (អ្នកផ្គត់ផ្គង់ប្រកាសខ្វះ)", "បានប្រកាស (អនុញ្ញាត)"), IF(AND(T4410=FALSE, U4410=FALSE, V4410=FALSE), "ព្យួរទុក (មិនមានទិន្នន័យ)", "ប្រកាសខុស (ព្យួរទុក)"))</f>
        <v/>
      </c>
      <c r="L4410" s="418" t="inlineStr"/>
      <c r="M4410" s="418" t="inlineStr"/>
      <c r="N4410" s="455" t="n"/>
      <c r="O4410" s="455">
        <f>IF(W4410&lt;0,AI4410,I4410)</f>
        <v/>
      </c>
      <c r="P4410" s="455">
        <f>I4410-O4410</f>
        <v/>
      </c>
      <c r="Q4410" s="418" t="n"/>
      <c r="R4410" s="418" t="inlineStr">
        <is>
          <t>TI2022-0908</t>
        </is>
      </c>
      <c r="S4410" s="418" t="inlineStr"/>
      <c r="T4410" s="418">
        <f>R4410=S4410</f>
        <v/>
      </c>
      <c r="U4410" s="418">
        <f>AND(MONTH(F4410)=MONTH(Y4410), YEAR(F4410)=YEAR(Y4410))</f>
        <v/>
      </c>
      <c r="V4410" s="418">
        <f>AND(AC4410&lt;&gt;"", 'Company information'!D$4&lt;&gt;"", RIGHT(SUBSTITUTE(AC4410,"-",""),9)=RIGHT(SUBSTITUTE('Company information'!D$4,"-",""),9))</f>
        <v/>
      </c>
      <c r="W4410" s="418">
        <f>AI4410-I4410</f>
        <v/>
      </c>
      <c r="X4410" s="455" t="n"/>
      <c r="Y4410" s="417" t="n"/>
      <c r="Z4410" s="418" t="n"/>
      <c r="AA4410" s="418" t="n"/>
      <c r="AB4410" s="418" t="n"/>
      <c r="AC4410" s="418" t="n"/>
      <c r="AD4410" s="418" t="n"/>
      <c r="AE4410" s="455" t="n"/>
      <c r="AF4410" s="455" t="n"/>
      <c r="AG4410" s="455" t="n"/>
      <c r="AH4410" s="455" t="n"/>
      <c r="AI4410" s="455" t="n"/>
      <c r="AJ4410" s="455" t="n"/>
      <c r="AK4410" s="455" t="n"/>
      <c r="AL4410" s="455" t="n"/>
      <c r="AM4410" s="455" t="n"/>
      <c r="AN4410" s="455" t="n"/>
      <c r="AO4410" s="455" t="n"/>
      <c r="AP4410" s="455" t="n"/>
      <c r="AQ4410" s="455" t="n"/>
      <c r="AR4410" s="418" t="n"/>
      <c r="AS4410" s="418" t="n"/>
      <c r="AT4410" s="418" t="n"/>
    </row>
    <row r="4411">
      <c r="A4411" s="417" t="n">
        <v>4402</v>
      </c>
      <c r="B4411" s="418" t="inlineStr">
        <is>
          <t>Clearance &amp; Trucking Fee</t>
        </is>
      </c>
      <c r="C4411" s="418" t="inlineStr">
        <is>
          <t>56ប៊ី-លីង សឹបផ្លាយ ឆេន មេនេចម៉ិន ឯ.ក</t>
        </is>
      </c>
      <c r="D4411" s="418" t="inlineStr">
        <is>
          <t>K004-902004795</t>
        </is>
      </c>
      <c r="E4411" s="418" t="inlineStr">
        <is>
          <t>TI2022-0905</t>
        </is>
      </c>
      <c r="F4411" s="419" t="n">
        <v>44693</v>
      </c>
      <c r="G4411" s="420" t="n">
        <v>186914</v>
      </c>
      <c r="H4411" s="418" t="n"/>
      <c r="I4411" s="455" t="n">
        <v>186914</v>
      </c>
      <c r="J4411" s="418">
        <f>IF(L4411&lt;&gt;"",L4411,K4411)</f>
        <v/>
      </c>
      <c r="K4411" s="418">
        <f>IF(AND(T4411=TRUE, U4411=TRUE, V4411=TRUE), IF(W4411&lt;-0.05, "អនុញ្ញាត (អ្នកផ្គត់ផ្គង់ប្រកាសខ្វះ)", "បានប្រកាស (អនុញ្ញាត)"), IF(AND(T4411=FALSE, U4411=FALSE, V4411=FALSE), "ព្យួរទុក (មិនមានទិន្នន័យ)", "ប្រកាសខុស (ព្យួរទុក)"))</f>
        <v/>
      </c>
      <c r="L4411" s="418" t="inlineStr"/>
      <c r="M4411" s="418" t="inlineStr"/>
      <c r="N4411" s="455" t="n"/>
      <c r="O4411" s="455">
        <f>IF(W4411&lt;0,AI4411,I4411)</f>
        <v/>
      </c>
      <c r="P4411" s="455">
        <f>I4411-O4411</f>
        <v/>
      </c>
      <c r="Q4411" s="418" t="n"/>
      <c r="R4411" s="418" t="inlineStr">
        <is>
          <t>TI2022-0905</t>
        </is>
      </c>
      <c r="S4411" s="418" t="inlineStr"/>
      <c r="T4411" s="418">
        <f>R4411=S4411</f>
        <v/>
      </c>
      <c r="U4411" s="418">
        <f>AND(MONTH(F4411)=MONTH(Y4411), YEAR(F4411)=YEAR(Y4411))</f>
        <v/>
      </c>
      <c r="V4411" s="418">
        <f>AND(AC4411&lt;&gt;"", 'Company information'!D$4&lt;&gt;"", RIGHT(SUBSTITUTE(AC4411,"-",""),9)=RIGHT(SUBSTITUTE('Company information'!D$4,"-",""),9))</f>
        <v/>
      </c>
      <c r="W4411" s="418">
        <f>AI4411-I4411</f>
        <v/>
      </c>
      <c r="X4411" s="455" t="n"/>
      <c r="Y4411" s="417" t="n"/>
      <c r="Z4411" s="418" t="n"/>
      <c r="AA4411" s="418" t="n"/>
      <c r="AB4411" s="418" t="n"/>
      <c r="AC4411" s="418" t="n"/>
      <c r="AD4411" s="418" t="n"/>
      <c r="AE4411" s="455" t="n"/>
      <c r="AF4411" s="455" t="n"/>
      <c r="AG4411" s="455" t="n"/>
      <c r="AH4411" s="455" t="n"/>
      <c r="AI4411" s="455" t="n"/>
      <c r="AJ4411" s="455" t="n"/>
      <c r="AK4411" s="455" t="n"/>
      <c r="AL4411" s="455" t="n"/>
      <c r="AM4411" s="455" t="n"/>
      <c r="AN4411" s="455" t="n"/>
      <c r="AO4411" s="455" t="n"/>
      <c r="AP4411" s="455" t="n"/>
      <c r="AQ4411" s="455" t="n"/>
      <c r="AR4411" s="418" t="n"/>
      <c r="AS4411" s="418" t="n"/>
      <c r="AT4411" s="418" t="n"/>
    </row>
    <row r="4412">
      <c r="A4412" s="417" t="n">
        <v>4403</v>
      </c>
      <c r="B4412" s="418" t="inlineStr">
        <is>
          <t>Clearance &amp; Trucking Fee</t>
        </is>
      </c>
      <c r="C4412" s="418" t="inlineStr">
        <is>
          <t>56ប៊ី-លីង សឹបផ្លាយ ឆេន មេនេចម៉ិន ឯ.ក</t>
        </is>
      </c>
      <c r="D4412" s="418" t="inlineStr">
        <is>
          <t>K004-902004795</t>
        </is>
      </c>
      <c r="E4412" s="418" t="inlineStr">
        <is>
          <t>TI2022-0904</t>
        </is>
      </c>
      <c r="F4412" s="419" t="n">
        <v>44693</v>
      </c>
      <c r="G4412" s="420" t="n">
        <v>211562</v>
      </c>
      <c r="H4412" s="418" t="n"/>
      <c r="I4412" s="455" t="n">
        <v>211562</v>
      </c>
      <c r="J4412" s="418">
        <f>IF(L4412&lt;&gt;"",L4412,K4412)</f>
        <v/>
      </c>
      <c r="K4412" s="418">
        <f>IF(AND(T4412=TRUE, U4412=TRUE, V4412=TRUE), IF(W4412&lt;-0.05, "អនុញ្ញាត (អ្នកផ្គត់ផ្គង់ប្រកាសខ្វះ)", "បានប្រកាស (អនុញ្ញាត)"), IF(AND(T4412=FALSE, U4412=FALSE, V4412=FALSE), "ព្យួរទុក (មិនមានទិន្នន័យ)", "ប្រកាសខុស (ព្យួរទុក)"))</f>
        <v/>
      </c>
      <c r="L4412" s="418" t="inlineStr"/>
      <c r="M4412" s="418" t="inlineStr"/>
      <c r="N4412" s="455" t="n"/>
      <c r="O4412" s="455">
        <f>IF(W4412&lt;0,AI4412,I4412)</f>
        <v/>
      </c>
      <c r="P4412" s="455">
        <f>I4412-O4412</f>
        <v/>
      </c>
      <c r="Q4412" s="418" t="n"/>
      <c r="R4412" s="418" t="inlineStr">
        <is>
          <t>TI2022-0904</t>
        </is>
      </c>
      <c r="S4412" s="418" t="inlineStr"/>
      <c r="T4412" s="418">
        <f>R4412=S4412</f>
        <v/>
      </c>
      <c r="U4412" s="418">
        <f>AND(MONTH(F4412)=MONTH(Y4412), YEAR(F4412)=YEAR(Y4412))</f>
        <v/>
      </c>
      <c r="V4412" s="418">
        <f>AND(AC4412&lt;&gt;"", 'Company information'!D$4&lt;&gt;"", RIGHT(SUBSTITUTE(AC4412,"-",""),9)=RIGHT(SUBSTITUTE('Company information'!D$4,"-",""),9))</f>
        <v/>
      </c>
      <c r="W4412" s="418">
        <f>AI4412-I4412</f>
        <v/>
      </c>
      <c r="X4412" s="455" t="n"/>
      <c r="Y4412" s="417" t="n"/>
      <c r="Z4412" s="418" t="n"/>
      <c r="AA4412" s="418" t="n"/>
      <c r="AB4412" s="418" t="n"/>
      <c r="AC4412" s="418" t="n"/>
      <c r="AD4412" s="418" t="n"/>
      <c r="AE4412" s="455" t="n"/>
      <c r="AF4412" s="455" t="n"/>
      <c r="AG4412" s="455" t="n"/>
      <c r="AH4412" s="455" t="n"/>
      <c r="AI4412" s="455" t="n"/>
      <c r="AJ4412" s="455" t="n"/>
      <c r="AK4412" s="455" t="n"/>
      <c r="AL4412" s="455" t="n"/>
      <c r="AM4412" s="455" t="n"/>
      <c r="AN4412" s="455" t="n"/>
      <c r="AO4412" s="455" t="n"/>
      <c r="AP4412" s="455" t="n"/>
      <c r="AQ4412" s="455" t="n"/>
      <c r="AR4412" s="418" t="n"/>
      <c r="AS4412" s="418" t="n"/>
      <c r="AT4412" s="418" t="n"/>
    </row>
    <row r="4413">
      <c r="A4413" s="417" t="n">
        <v>4404</v>
      </c>
      <c r="B4413" s="418" t="inlineStr">
        <is>
          <t>Clearance &amp; Trucking Fee</t>
        </is>
      </c>
      <c r="C4413" s="418" t="inlineStr">
        <is>
          <t>56ប៊ី-លីង សឹបផ្លាយ ឆេន មេនេចម៉ិន ឯ.ក</t>
        </is>
      </c>
      <c r="D4413" s="418" t="inlineStr">
        <is>
          <t>K004-902004795</t>
        </is>
      </c>
      <c r="E4413" s="418" t="inlineStr">
        <is>
          <t>TI2022-0903</t>
        </is>
      </c>
      <c r="F4413" s="419" t="n">
        <v>44693</v>
      </c>
      <c r="G4413" s="420" t="n">
        <v>301938</v>
      </c>
      <c r="H4413" s="418" t="n"/>
      <c r="I4413" s="455" t="n">
        <v>301938</v>
      </c>
      <c r="J4413" s="418">
        <f>IF(L4413&lt;&gt;"",L4413,K4413)</f>
        <v/>
      </c>
      <c r="K4413" s="418">
        <f>IF(AND(T4413=TRUE, U4413=TRUE, V4413=TRUE), IF(W4413&lt;-0.05, "អនុញ្ញាត (អ្នកផ្គត់ផ្គង់ប្រកាសខ្វះ)", "បានប្រកាស (អនុញ្ញាត)"), IF(AND(T4413=FALSE, U4413=FALSE, V4413=FALSE), "ព្យួរទុក (មិនមានទិន្នន័យ)", "ប្រកាសខុស (ព្យួរទុក)"))</f>
        <v/>
      </c>
      <c r="L4413" s="418" t="inlineStr"/>
      <c r="M4413" s="418" t="inlineStr"/>
      <c r="N4413" s="455" t="n"/>
      <c r="O4413" s="455">
        <f>IF(W4413&lt;0,AI4413,I4413)</f>
        <v/>
      </c>
      <c r="P4413" s="455">
        <f>I4413-O4413</f>
        <v/>
      </c>
      <c r="Q4413" s="418" t="n"/>
      <c r="R4413" s="418" t="inlineStr">
        <is>
          <t>TI2022-0903</t>
        </is>
      </c>
      <c r="S4413" s="418" t="inlineStr"/>
      <c r="T4413" s="418">
        <f>R4413=S4413</f>
        <v/>
      </c>
      <c r="U4413" s="418">
        <f>AND(MONTH(F4413)=MONTH(Y4413), YEAR(F4413)=YEAR(Y4413))</f>
        <v/>
      </c>
      <c r="V4413" s="418">
        <f>AND(AC4413&lt;&gt;"", 'Company information'!D$4&lt;&gt;"", RIGHT(SUBSTITUTE(AC4413,"-",""),9)=RIGHT(SUBSTITUTE('Company information'!D$4,"-",""),9))</f>
        <v/>
      </c>
      <c r="W4413" s="418">
        <f>AI4413-I4413</f>
        <v/>
      </c>
      <c r="X4413" s="455" t="n"/>
      <c r="Y4413" s="417" t="n"/>
      <c r="Z4413" s="418" t="n"/>
      <c r="AA4413" s="418" t="n"/>
      <c r="AB4413" s="418" t="n"/>
      <c r="AC4413" s="418" t="n"/>
      <c r="AD4413" s="418" t="n"/>
      <c r="AE4413" s="455" t="n"/>
      <c r="AF4413" s="455" t="n"/>
      <c r="AG4413" s="455" t="n"/>
      <c r="AH4413" s="455" t="n"/>
      <c r="AI4413" s="455" t="n"/>
      <c r="AJ4413" s="455" t="n"/>
      <c r="AK4413" s="455" t="n"/>
      <c r="AL4413" s="455" t="n"/>
      <c r="AM4413" s="455" t="n"/>
      <c r="AN4413" s="455" t="n"/>
      <c r="AO4413" s="455" t="n"/>
      <c r="AP4413" s="455" t="n"/>
      <c r="AQ4413" s="455" t="n"/>
      <c r="AR4413" s="418" t="n"/>
      <c r="AS4413" s="418" t="n"/>
      <c r="AT4413" s="418" t="n"/>
    </row>
    <row r="4414">
      <c r="A4414" s="417" t="n">
        <v>4405</v>
      </c>
      <c r="B4414" s="418" t="inlineStr">
        <is>
          <t>Monthly Tax Declaration fee for Dec 2022 service</t>
        </is>
      </c>
      <c r="C4414" s="418" t="inlineStr">
        <is>
          <t>យីងកឺ ខេម ថេក អ៊ែតវ៉ាយហ្សឺរី ឯ.ក</t>
        </is>
      </c>
      <c r="D4414" s="418" t="inlineStr">
        <is>
          <t>K003-902005313</t>
        </is>
      </c>
      <c r="E4414" s="418" t="inlineStr">
        <is>
          <t>YKT22-287</t>
        </is>
      </c>
      <c r="F4414" s="419" t="n">
        <v>44573</v>
      </c>
      <c r="G4414" s="420" t="n">
        <v>575820</v>
      </c>
      <c r="H4414" s="418" t="n"/>
      <c r="I4414" s="455" t="n">
        <v>575820</v>
      </c>
      <c r="J4414" s="418">
        <f>IF(L4414&lt;&gt;"",L4414,K4414)</f>
        <v/>
      </c>
      <c r="K4414" s="418">
        <f>IF(AND(T4414=TRUE, U4414=TRUE, V4414=TRUE), IF(W4414&lt;-0.05, "អនុញ្ញាត (អ្នកផ្គត់ផ្គង់ប្រកាសខ្វះ)", "បានប្រកាស (អនុញ្ញាត)"), IF(AND(T4414=FALSE, U4414=FALSE, V4414=FALSE), "ព្យួរទុក (មិនមានទិន្នន័យ)", "ប្រកាសខុស (ព្យួរទុក)"))</f>
        <v/>
      </c>
      <c r="L4414" s="418" t="inlineStr"/>
      <c r="M4414" s="418" t="inlineStr"/>
      <c r="N4414" s="455" t="n"/>
      <c r="O4414" s="455">
        <f>IF(W4414&lt;0,AI4414,I4414)</f>
        <v/>
      </c>
      <c r="P4414" s="455">
        <f>I4414-O4414</f>
        <v/>
      </c>
      <c r="Q4414" s="418" t="n"/>
      <c r="R4414" s="418" t="inlineStr">
        <is>
          <t>YKT22-287</t>
        </is>
      </c>
      <c r="S4414" s="418" t="inlineStr"/>
      <c r="T4414" s="418">
        <f>R4414=S4414</f>
        <v/>
      </c>
      <c r="U4414" s="418">
        <f>AND(MONTH(F4414)=MONTH(Y4414), YEAR(F4414)=YEAR(Y4414))</f>
        <v/>
      </c>
      <c r="V4414" s="418">
        <f>AND(AC4414&lt;&gt;"", 'Company information'!D$4&lt;&gt;"", RIGHT(SUBSTITUTE(AC4414,"-",""),9)=RIGHT(SUBSTITUTE('Company information'!D$4,"-",""),9))</f>
        <v/>
      </c>
      <c r="W4414" s="418">
        <f>AI4414-I4414</f>
        <v/>
      </c>
      <c r="X4414" s="455" t="n"/>
      <c r="Y4414" s="417" t="n"/>
      <c r="Z4414" s="418" t="n"/>
      <c r="AA4414" s="418" t="n"/>
      <c r="AB4414" s="418" t="n"/>
      <c r="AC4414" s="418" t="n"/>
      <c r="AD4414" s="418" t="n"/>
      <c r="AE4414" s="455" t="n"/>
      <c r="AF4414" s="455" t="n"/>
      <c r="AG4414" s="455" t="n"/>
      <c r="AH4414" s="455" t="n"/>
      <c r="AI4414" s="455" t="n"/>
      <c r="AJ4414" s="455" t="n"/>
      <c r="AK4414" s="455" t="n"/>
      <c r="AL4414" s="455" t="n"/>
      <c r="AM4414" s="455" t="n"/>
      <c r="AN4414" s="455" t="n"/>
      <c r="AO4414" s="455" t="n"/>
      <c r="AP4414" s="455" t="n"/>
      <c r="AQ4414" s="455" t="n"/>
      <c r="AR4414" s="418" t="n"/>
      <c r="AS4414" s="418" t="n"/>
      <c r="AT4414" s="418" t="n"/>
    </row>
    <row r="4415">
      <c r="A4415" s="417" t="n">
        <v>4406</v>
      </c>
      <c r="B4415" s="418" t="inlineStr">
        <is>
          <t>Cartons</t>
        </is>
      </c>
      <c r="C4415" s="418" t="inlineStr">
        <is>
          <t>យី មីង ភែកឃីជីង ឯ.ក</t>
        </is>
      </c>
      <c r="D4415" s="418" t="inlineStr">
        <is>
          <t>B108-902101335</t>
        </is>
      </c>
      <c r="E4415" s="418" t="inlineStr">
        <is>
          <t>YM-0042</t>
        </is>
      </c>
      <c r="F4415" s="419" t="n">
        <v>44926</v>
      </c>
      <c r="G4415" s="420" t="n">
        <v>4632317</v>
      </c>
      <c r="H4415" s="418" t="n"/>
      <c r="I4415" s="455" t="n">
        <v>4632317</v>
      </c>
      <c r="J4415" s="418">
        <f>IF(L4415&lt;&gt;"",L4415,K4415)</f>
        <v/>
      </c>
      <c r="K4415" s="418">
        <f>IF(AND(T4415=TRUE, U4415=TRUE, V4415=TRUE), IF(W4415&lt;-0.05, "អនុញ្ញាត (អ្នកផ្គត់ផ្គង់ប្រកាសខ្វះ)", "បានប្រកាស (អនុញ្ញាត)"), IF(AND(T4415=FALSE, U4415=FALSE, V4415=FALSE), "ព្យួរទុក (មិនមានទិន្នន័យ)", "ប្រកាសខុស (ព្យួរទុក)"))</f>
        <v/>
      </c>
      <c r="L4415" s="418" t="inlineStr"/>
      <c r="M4415" s="418" t="inlineStr"/>
      <c r="N4415" s="455" t="n"/>
      <c r="O4415" s="455">
        <f>IF(W4415&lt;0,AI4415,I4415)</f>
        <v/>
      </c>
      <c r="P4415" s="455">
        <f>I4415-O4415</f>
        <v/>
      </c>
      <c r="Q4415" s="418" t="n"/>
      <c r="R4415" s="418" t="inlineStr">
        <is>
          <t>YM-0042</t>
        </is>
      </c>
      <c r="S4415" s="418" t="inlineStr"/>
      <c r="T4415" s="418">
        <f>R4415=S4415</f>
        <v/>
      </c>
      <c r="U4415" s="418">
        <f>AND(MONTH(F4415)=MONTH(Y4415), YEAR(F4415)=YEAR(Y4415))</f>
        <v/>
      </c>
      <c r="V4415" s="418">
        <f>AND(AC4415&lt;&gt;"", 'Company information'!D$4&lt;&gt;"", RIGHT(SUBSTITUTE(AC4415,"-",""),9)=RIGHT(SUBSTITUTE('Company information'!D$4,"-",""),9))</f>
        <v/>
      </c>
      <c r="W4415" s="418">
        <f>AI4415-I4415</f>
        <v/>
      </c>
      <c r="X4415" s="455" t="n"/>
      <c r="Y4415" s="417" t="n"/>
      <c r="Z4415" s="418" t="n"/>
      <c r="AA4415" s="418" t="n"/>
      <c r="AB4415" s="418" t="n"/>
      <c r="AC4415" s="418" t="n"/>
      <c r="AD4415" s="418" t="n"/>
      <c r="AE4415" s="455" t="n"/>
      <c r="AF4415" s="455" t="n"/>
      <c r="AG4415" s="455" t="n"/>
      <c r="AH4415" s="455" t="n"/>
      <c r="AI4415" s="455" t="n"/>
      <c r="AJ4415" s="455" t="n"/>
      <c r="AK4415" s="455" t="n"/>
      <c r="AL4415" s="455" t="n"/>
      <c r="AM4415" s="455" t="n"/>
      <c r="AN4415" s="455" t="n"/>
      <c r="AO4415" s="455" t="n"/>
      <c r="AP4415" s="455" t="n"/>
      <c r="AQ4415" s="455" t="n"/>
      <c r="AR4415" s="418" t="n"/>
      <c r="AS4415" s="418" t="n"/>
      <c r="AT4415" s="418" t="n"/>
    </row>
    <row r="4416">
      <c r="A4416" s="417" t="n">
        <v>4407</v>
      </c>
      <c r="B4416" s="418" t="inlineStr">
        <is>
          <t>Paper Label</t>
        </is>
      </c>
      <c r="C4416" s="418" t="inlineStr">
        <is>
          <t>ស៊ីន ហ្វី យ៉ាង ព្រីនធីង &amp; អិកសេសសឺរី ឯ.ក</t>
        </is>
      </c>
      <c r="D4416" s="418" t="inlineStr">
        <is>
          <t>K010-901906822</t>
        </is>
      </c>
      <c r="E4416" s="418" t="inlineStr">
        <is>
          <t>XFY-YD20220194</t>
        </is>
      </c>
      <c r="F4416" s="419" t="n">
        <v>44926</v>
      </c>
      <c r="G4416" s="420" t="n">
        <v>1082335</v>
      </c>
      <c r="H4416" s="418" t="n"/>
      <c r="I4416" s="455" t="n">
        <v>1082335</v>
      </c>
      <c r="J4416" s="418">
        <f>IF(L4416&lt;&gt;"",L4416,K4416)</f>
        <v/>
      </c>
      <c r="K4416" s="418">
        <f>IF(AND(T4416=TRUE, U4416=TRUE, V4416=TRUE), IF(W4416&lt;-0.05, "អនុញ្ញាត (អ្នកផ្គត់ផ្គង់ប្រកាសខ្វះ)", "បានប្រកាស (អនុញ្ញាត)"), IF(AND(T4416=FALSE, U4416=FALSE, V4416=FALSE), "ព្យួរទុក (មិនមានទិន្នន័យ)", "ប្រកាសខុស (ព្យួរទុក)"))</f>
        <v/>
      </c>
      <c r="L4416" s="418" t="inlineStr"/>
      <c r="M4416" s="418" t="inlineStr"/>
      <c r="N4416" s="455" t="n"/>
      <c r="O4416" s="455">
        <f>IF(W4416&lt;0,AI4416,I4416)</f>
        <v/>
      </c>
      <c r="P4416" s="455">
        <f>I4416-O4416</f>
        <v/>
      </c>
      <c r="Q4416" s="418" t="n"/>
      <c r="R4416" s="418" t="inlineStr">
        <is>
          <t>XFY-YD20220194</t>
        </is>
      </c>
      <c r="S4416" s="418" t="inlineStr"/>
      <c r="T4416" s="418">
        <f>R4416=S4416</f>
        <v/>
      </c>
      <c r="U4416" s="418">
        <f>AND(MONTH(F4416)=MONTH(Y4416), YEAR(F4416)=YEAR(Y4416))</f>
        <v/>
      </c>
      <c r="V4416" s="418">
        <f>AND(AC4416&lt;&gt;"", 'Company information'!D$4&lt;&gt;"", RIGHT(SUBSTITUTE(AC4416,"-",""),9)=RIGHT(SUBSTITUTE('Company information'!D$4,"-",""),9))</f>
        <v/>
      </c>
      <c r="W4416" s="418">
        <f>AI4416-I4416</f>
        <v/>
      </c>
      <c r="X4416" s="455" t="n"/>
      <c r="Y4416" s="417" t="n"/>
      <c r="Z4416" s="418" t="n"/>
      <c r="AA4416" s="418" t="n"/>
      <c r="AB4416" s="418" t="n"/>
      <c r="AC4416" s="418" t="n"/>
      <c r="AD4416" s="418" t="n"/>
      <c r="AE4416" s="455" t="n"/>
      <c r="AF4416" s="455" t="n"/>
      <c r="AG4416" s="455" t="n"/>
      <c r="AH4416" s="455" t="n"/>
      <c r="AI4416" s="455" t="n"/>
      <c r="AJ4416" s="455" t="n"/>
      <c r="AK4416" s="455" t="n"/>
      <c r="AL4416" s="455" t="n"/>
      <c r="AM4416" s="455" t="n"/>
      <c r="AN4416" s="455" t="n"/>
      <c r="AO4416" s="455" t="n"/>
      <c r="AP4416" s="455" t="n"/>
      <c r="AQ4416" s="455" t="n"/>
      <c r="AR4416" s="418" t="n"/>
      <c r="AS4416" s="418" t="n"/>
      <c r="AT4416" s="418" t="n"/>
    </row>
    <row r="4417">
      <c r="A4417" s="417" t="n">
        <v>4408</v>
      </c>
      <c r="B4417" s="418" t="inlineStr">
        <is>
          <t>Poly Bag</t>
        </is>
      </c>
      <c r="C4417" s="418" t="inlineStr">
        <is>
          <t>ហុង ហ៊ីង ភែកឃីជីង មេធៀរៀល ឯ.ក</t>
        </is>
      </c>
      <c r="D4417" s="418" t="inlineStr">
        <is>
          <t>L001-901900945</t>
        </is>
      </c>
      <c r="E4417" s="418" t="inlineStr">
        <is>
          <t>T2022-000339</t>
        </is>
      </c>
      <c r="F4417" s="419" t="n">
        <v>44925</v>
      </c>
      <c r="G4417" s="420" t="n">
        <v>702334</v>
      </c>
      <c r="H4417" s="418" t="n"/>
      <c r="I4417" s="455" t="n">
        <v>702334</v>
      </c>
      <c r="J4417" s="418">
        <f>IF(L4417&lt;&gt;"",L4417,K4417)</f>
        <v/>
      </c>
      <c r="K4417" s="418">
        <f>IF(AND(T4417=TRUE, U4417=TRUE, V4417=TRUE), IF(W4417&lt;-0.05, "អនុញ្ញាត (អ្នកផ្គត់ផ្គង់ប្រកាសខ្វះ)", "បានប្រកាស (អនុញ្ញាត)"), IF(AND(T4417=FALSE, U4417=FALSE, V4417=FALSE), "ព្យួរទុក (មិនមានទិន្នន័យ)", "ប្រកាសខុស (ព្យួរទុក)"))</f>
        <v/>
      </c>
      <c r="L4417" s="418" t="inlineStr"/>
      <c r="M4417" s="418" t="inlineStr"/>
      <c r="N4417" s="455" t="n"/>
      <c r="O4417" s="455">
        <f>IF(W4417&lt;0,AI4417,I4417)</f>
        <v/>
      </c>
      <c r="P4417" s="455">
        <f>I4417-O4417</f>
        <v/>
      </c>
      <c r="Q4417" s="418" t="n"/>
      <c r="R4417" s="418" t="inlineStr">
        <is>
          <t>T2022-000339</t>
        </is>
      </c>
      <c r="S4417" s="418" t="inlineStr"/>
      <c r="T4417" s="418">
        <f>R4417=S4417</f>
        <v/>
      </c>
      <c r="U4417" s="418">
        <f>AND(MONTH(F4417)=MONTH(Y4417), YEAR(F4417)=YEAR(Y4417))</f>
        <v/>
      </c>
      <c r="V4417" s="418">
        <f>AND(AC4417&lt;&gt;"", 'Company information'!D$4&lt;&gt;"", RIGHT(SUBSTITUTE(AC4417,"-",""),9)=RIGHT(SUBSTITUTE('Company information'!D$4,"-",""),9))</f>
        <v/>
      </c>
      <c r="W4417" s="418">
        <f>AI4417-I4417</f>
        <v/>
      </c>
      <c r="X4417" s="455" t="n"/>
      <c r="Y4417" s="417" t="n"/>
      <c r="Z4417" s="418" t="n"/>
      <c r="AA4417" s="418" t="n"/>
      <c r="AB4417" s="418" t="n"/>
      <c r="AC4417" s="418" t="n"/>
      <c r="AD4417" s="418" t="n"/>
      <c r="AE4417" s="455" t="n"/>
      <c r="AF4417" s="455" t="n"/>
      <c r="AG4417" s="455" t="n"/>
      <c r="AH4417" s="455" t="n"/>
      <c r="AI4417" s="455" t="n"/>
      <c r="AJ4417" s="455" t="n"/>
      <c r="AK4417" s="455" t="n"/>
      <c r="AL4417" s="455" t="n"/>
      <c r="AM4417" s="455" t="n"/>
      <c r="AN4417" s="455" t="n"/>
      <c r="AO4417" s="455" t="n"/>
      <c r="AP4417" s="455" t="n"/>
      <c r="AQ4417" s="455" t="n"/>
      <c r="AR4417" s="418" t="n"/>
      <c r="AS4417" s="418" t="n"/>
      <c r="AT4417" s="418" t="n"/>
    </row>
    <row r="4418">
      <c r="A4418" s="417" t="n">
        <v>4409</v>
      </c>
      <c r="B4418" s="418" t="inlineStr">
        <is>
          <t>Poly Bag</t>
        </is>
      </c>
      <c r="C4418" s="418" t="inlineStr">
        <is>
          <t>ហុង ហ៊ីង ភែកឃីជីង មេធៀរៀល ឯ.ក</t>
        </is>
      </c>
      <c r="D4418" s="418" t="inlineStr">
        <is>
          <t>L001-901900945</t>
        </is>
      </c>
      <c r="E4418" s="418" t="inlineStr">
        <is>
          <t>T2022-000326</t>
        </is>
      </c>
      <c r="F4418" s="419" t="n">
        <v>44925</v>
      </c>
      <c r="G4418" s="420" t="n">
        <v>1190611</v>
      </c>
      <c r="H4418" s="418" t="n"/>
      <c r="I4418" s="455" t="n">
        <v>1190611</v>
      </c>
      <c r="J4418" s="418">
        <f>IF(L4418&lt;&gt;"",L4418,K4418)</f>
        <v/>
      </c>
      <c r="K4418" s="418">
        <f>IF(AND(T4418=TRUE, U4418=TRUE, V4418=TRUE), IF(W4418&lt;-0.05, "អនុញ្ញាត (អ្នកផ្គត់ផ្គង់ប្រកាសខ្វះ)", "បានប្រកាស (អនុញ្ញាត)"), IF(AND(T4418=FALSE, U4418=FALSE, V4418=FALSE), "ព្យួរទុក (មិនមានទិន្នន័យ)", "ប្រកាសខុស (ព្យួរទុក)"))</f>
        <v/>
      </c>
      <c r="L4418" s="418" t="inlineStr"/>
      <c r="M4418" s="418" t="inlineStr"/>
      <c r="N4418" s="455" t="n"/>
      <c r="O4418" s="455">
        <f>IF(W4418&lt;0,AI4418,I4418)</f>
        <v/>
      </c>
      <c r="P4418" s="455">
        <f>I4418-O4418</f>
        <v/>
      </c>
      <c r="Q4418" s="418" t="n"/>
      <c r="R4418" s="418" t="inlineStr">
        <is>
          <t>T2022-000326</t>
        </is>
      </c>
      <c r="S4418" s="418" t="inlineStr"/>
      <c r="T4418" s="418">
        <f>R4418=S4418</f>
        <v/>
      </c>
      <c r="U4418" s="418">
        <f>AND(MONTH(F4418)=MONTH(Y4418), YEAR(F4418)=YEAR(Y4418))</f>
        <v/>
      </c>
      <c r="V4418" s="418">
        <f>AND(AC4418&lt;&gt;"", 'Company information'!D$4&lt;&gt;"", RIGHT(SUBSTITUTE(AC4418,"-",""),9)=RIGHT(SUBSTITUTE('Company information'!D$4,"-",""),9))</f>
        <v/>
      </c>
      <c r="W4418" s="418">
        <f>AI4418-I4418</f>
        <v/>
      </c>
      <c r="X4418" s="455" t="n"/>
      <c r="Y4418" s="417" t="n"/>
      <c r="Z4418" s="418" t="n"/>
      <c r="AA4418" s="418" t="n"/>
      <c r="AB4418" s="418" t="n"/>
      <c r="AC4418" s="418" t="n"/>
      <c r="AD4418" s="418" t="n"/>
      <c r="AE4418" s="455" t="n"/>
      <c r="AF4418" s="455" t="n"/>
      <c r="AG4418" s="455" t="n"/>
      <c r="AH4418" s="455" t="n"/>
      <c r="AI4418" s="455" t="n"/>
      <c r="AJ4418" s="455" t="n"/>
      <c r="AK4418" s="455" t="n"/>
      <c r="AL4418" s="455" t="n"/>
      <c r="AM4418" s="455" t="n"/>
      <c r="AN4418" s="455" t="n"/>
      <c r="AO4418" s="455" t="n"/>
      <c r="AP4418" s="455" t="n"/>
      <c r="AQ4418" s="455" t="n"/>
      <c r="AR4418" s="418" t="n"/>
      <c r="AS4418" s="418" t="n"/>
      <c r="AT4418" s="418" t="n"/>
    </row>
    <row r="4419">
      <c r="A4419" s="417" t="n">
        <v>4410</v>
      </c>
      <c r="B4419" s="418" t="inlineStr">
        <is>
          <t>Inspection Service Fee</t>
        </is>
      </c>
      <c r="C4419" s="418" t="inlineStr">
        <is>
          <t>ប្យួរ៉ូ វេរីតាស (ខេមបូឌា) លីមីធីត</t>
        </is>
      </c>
      <c r="D4419" s="418" t="inlineStr">
        <is>
          <t>L001-107024462</t>
        </is>
      </c>
      <c r="E4419" s="418" t="inlineStr">
        <is>
          <t>59014075</t>
        </is>
      </c>
      <c r="F4419" s="419" t="n">
        <v>44926</v>
      </c>
      <c r="G4419" s="420" t="n">
        <v>55767</v>
      </c>
      <c r="H4419" s="418" t="n"/>
      <c r="I4419" s="455" t="n">
        <v>55767</v>
      </c>
      <c r="J4419" s="418">
        <f>IF(L4419&lt;&gt;"",L4419,K4419)</f>
        <v/>
      </c>
      <c r="K4419" s="418">
        <f>IF(AND(T4419=TRUE, U4419=TRUE, V4419=TRUE), IF(W4419&lt;-0.05, "អនុញ្ញាត (អ្នកផ្គត់ផ្គង់ប្រកាសខ្វះ)", "បានប្រកាស (អនុញ្ញាត)"), IF(AND(T4419=FALSE, U4419=FALSE, V4419=FALSE), "ព្យួរទុក (មិនមានទិន្នន័យ)", "ប្រកាសខុស (ព្យួរទុក)"))</f>
        <v/>
      </c>
      <c r="L4419" s="418" t="inlineStr"/>
      <c r="M4419" s="418" t="inlineStr"/>
      <c r="N4419" s="455" t="n"/>
      <c r="O4419" s="455">
        <f>IF(W4419&lt;0,AI4419,I4419)</f>
        <v/>
      </c>
      <c r="P4419" s="455">
        <f>I4419-O4419</f>
        <v/>
      </c>
      <c r="Q4419" s="418" t="n"/>
      <c r="R4419" s="418" t="inlineStr">
        <is>
          <t>59014075</t>
        </is>
      </c>
      <c r="S4419" s="418" t="inlineStr">
        <is>
          <t>59014075</t>
        </is>
      </c>
      <c r="T4419" s="418">
        <f>R4419=S4419</f>
        <v/>
      </c>
      <c r="U4419" s="418">
        <f>AND(MONTH(F4419)=MONTH(Y4419), YEAR(F4419)=YEAR(Y4419))</f>
        <v/>
      </c>
      <c r="V4419" s="418">
        <f>AND(AC4419&lt;&gt;"", 'Company information'!D$4&lt;&gt;"", RIGHT(SUBSTITUTE(AC4419,"-",""),9)=RIGHT(SUBSTITUTE('Company information'!D$4,"-",""),9))</f>
        <v/>
      </c>
      <c r="W4419" s="418">
        <f>AI4419-I4419</f>
        <v/>
      </c>
      <c r="X4419" s="455" t="n"/>
      <c r="Y4419" s="419" t="n">
        <v>44926</v>
      </c>
      <c r="Z4419" s="418" t="inlineStr">
        <is>
          <t>59014075</t>
        </is>
      </c>
      <c r="AA4419" s="418" t="inlineStr"/>
      <c r="AB4419" s="418" t="inlineStr">
        <is>
          <t>បុគ្គលជាប់អាករ</t>
        </is>
      </c>
      <c r="AC4419" s="418" t="inlineStr">
        <is>
          <t>L001-901905215</t>
        </is>
      </c>
      <c r="AD4419" s="418" t="inlineStr">
        <is>
          <t>វីអ៊ីស៊ិន (ខេមបូឌា) អ៊ិនដាសស្ទ្រី ឯ.ក</t>
        </is>
      </c>
      <c r="AE4419" s="455" t="n">
        <v>613433</v>
      </c>
      <c r="AF4419" s="455" t="n">
        <v>557666</v>
      </c>
      <c r="AG4419" s="455" t="n">
        <v>0</v>
      </c>
      <c r="AH4419" s="455" t="n">
        <v>0</v>
      </c>
      <c r="AI4419" s="455" t="n">
        <v>55767</v>
      </c>
      <c r="AJ4419" s="455" t="n">
        <v>0</v>
      </c>
      <c r="AK4419" s="455" t="n">
        <v>0</v>
      </c>
      <c r="AL4419" s="455" t="n">
        <v>0</v>
      </c>
      <c r="AM4419" s="455" t="n">
        <v>0</v>
      </c>
      <c r="AN4419" s="455" t="n">
        <v>0</v>
      </c>
      <c r="AO4419" s="455" t="n">
        <v>0</v>
      </c>
      <c r="AP4419" s="455" t="n">
        <v>0</v>
      </c>
      <c r="AQ4419" s="455" t="n">
        <v>0</v>
      </c>
      <c r="AR4419" s="418" t="inlineStr"/>
      <c r="AS4419" s="418" t="inlineStr">
        <is>
          <t>ចំនូលបានមកពីការលក់</t>
        </is>
      </c>
      <c r="AT4419" s="418" t="inlineStr">
        <is>
          <t>បានប្រកាសពន្ធ</t>
        </is>
      </c>
    </row>
    <row r="4420">
      <c r="A4420" s="417" t="n">
        <v>4411</v>
      </c>
      <c r="B4420" s="418" t="inlineStr">
        <is>
          <t>Inspection Service Fee</t>
        </is>
      </c>
      <c r="C4420" s="418" t="inlineStr">
        <is>
          <t>ប្យួរ៉ូ វេរីតាស (ខេមបូឌា) លីមីធីត</t>
        </is>
      </c>
      <c r="D4420" s="418" t="inlineStr">
        <is>
          <t>L001-107024462</t>
        </is>
      </c>
      <c r="E4420" s="418" t="inlineStr">
        <is>
          <t>59014056</t>
        </is>
      </c>
      <c r="F4420" s="419" t="n">
        <v>44925</v>
      </c>
      <c r="G4420" s="420" t="n">
        <v>111530</v>
      </c>
      <c r="H4420" s="418" t="n"/>
      <c r="I4420" s="455" t="n">
        <v>111530</v>
      </c>
      <c r="J4420" s="418">
        <f>IF(L4420&lt;&gt;"",L4420,K4420)</f>
        <v/>
      </c>
      <c r="K4420" s="418">
        <f>IF(AND(T4420=TRUE, U4420=TRUE, V4420=TRUE), IF(W4420&lt;-0.05, "អនុញ្ញាត (អ្នកផ្គត់ផ្គង់ប្រកាសខ្វះ)", "បានប្រកាស (អនុញ្ញាត)"), IF(AND(T4420=FALSE, U4420=FALSE, V4420=FALSE), "ព្យួរទុក (មិនមានទិន្នន័យ)", "ប្រកាសខុស (ព្យួរទុក)"))</f>
        <v/>
      </c>
      <c r="L4420" s="418" t="inlineStr"/>
      <c r="M4420" s="418" t="inlineStr"/>
      <c r="N4420" s="455" t="n"/>
      <c r="O4420" s="455">
        <f>IF(W4420&lt;0,AI4420,I4420)</f>
        <v/>
      </c>
      <c r="P4420" s="455">
        <f>I4420-O4420</f>
        <v/>
      </c>
      <c r="Q4420" s="418" t="n"/>
      <c r="R4420" s="418" t="inlineStr">
        <is>
          <t>59014056</t>
        </is>
      </c>
      <c r="S4420" s="418" t="inlineStr">
        <is>
          <t>59014056</t>
        </is>
      </c>
      <c r="T4420" s="418">
        <f>R4420=S4420</f>
        <v/>
      </c>
      <c r="U4420" s="418">
        <f>AND(MONTH(F4420)=MONTH(Y4420), YEAR(F4420)=YEAR(Y4420))</f>
        <v/>
      </c>
      <c r="V4420" s="418">
        <f>AND(AC4420&lt;&gt;"", 'Company information'!D$4&lt;&gt;"", RIGHT(SUBSTITUTE(AC4420,"-",""),9)=RIGHT(SUBSTITUTE('Company information'!D$4,"-",""),9))</f>
        <v/>
      </c>
      <c r="W4420" s="418">
        <f>AI4420-I4420</f>
        <v/>
      </c>
      <c r="X4420" s="455" t="n"/>
      <c r="Y4420" s="419" t="n">
        <v>44925</v>
      </c>
      <c r="Z4420" s="418" t="inlineStr">
        <is>
          <t>59014056</t>
        </is>
      </c>
      <c r="AA4420" s="418" t="inlineStr"/>
      <c r="AB4420" s="418" t="inlineStr">
        <is>
          <t>បុគ្គលជាប់អាករ</t>
        </is>
      </c>
      <c r="AC4420" s="418" t="inlineStr">
        <is>
          <t>L001-901905215</t>
        </is>
      </c>
      <c r="AD4420" s="418" t="inlineStr">
        <is>
          <t>វីអ៊ីស៊ិន (ខេមបូឌា) អ៊ិនដាសស្ទ្រី ឯ.ក</t>
        </is>
      </c>
      <c r="AE4420" s="455" t="n">
        <v>1226825</v>
      </c>
      <c r="AF4420" s="455" t="n">
        <v>1115295</v>
      </c>
      <c r="AG4420" s="455" t="n">
        <v>0</v>
      </c>
      <c r="AH4420" s="455" t="n">
        <v>0</v>
      </c>
      <c r="AI4420" s="455" t="n">
        <v>111530</v>
      </c>
      <c r="AJ4420" s="455" t="n">
        <v>0</v>
      </c>
      <c r="AK4420" s="455" t="n">
        <v>0</v>
      </c>
      <c r="AL4420" s="455" t="n">
        <v>0</v>
      </c>
      <c r="AM4420" s="455" t="n">
        <v>0</v>
      </c>
      <c r="AN4420" s="455" t="n">
        <v>0</v>
      </c>
      <c r="AO4420" s="455" t="n">
        <v>0</v>
      </c>
      <c r="AP4420" s="455" t="n">
        <v>0</v>
      </c>
      <c r="AQ4420" s="455" t="n">
        <v>0</v>
      </c>
      <c r="AR4420" s="418" t="inlineStr"/>
      <c r="AS4420" s="418" t="inlineStr">
        <is>
          <t>ចំនូលបានមកពីការលក់</t>
        </is>
      </c>
      <c r="AT4420" s="418" t="inlineStr">
        <is>
          <t>បានប្រកាសពន្ធ</t>
        </is>
      </c>
    </row>
    <row r="4421">
      <c r="A4421" s="417" t="n">
        <v>4412</v>
      </c>
      <c r="B4421" s="418" t="inlineStr">
        <is>
          <t>Inspection Service Fee</t>
        </is>
      </c>
      <c r="C4421" s="418" t="inlineStr">
        <is>
          <t>ប្យួរ៉ូ វេរីតាស (ខេមបូឌា) លីមីធីត</t>
        </is>
      </c>
      <c r="D4421" s="418" t="inlineStr">
        <is>
          <t>L001-107024462</t>
        </is>
      </c>
      <c r="E4421" s="418" t="inlineStr">
        <is>
          <t>59014022</t>
        </is>
      </c>
      <c r="F4421" s="419" t="n">
        <v>44921</v>
      </c>
      <c r="G4421" s="420" t="n">
        <v>137183</v>
      </c>
      <c r="H4421" s="418" t="n"/>
      <c r="I4421" s="455" t="n">
        <v>137183</v>
      </c>
      <c r="J4421" s="418">
        <f>IF(L4421&lt;&gt;"",L4421,K4421)</f>
        <v/>
      </c>
      <c r="K4421" s="418">
        <f>IF(AND(T4421=TRUE, U4421=TRUE, V4421=TRUE), IF(W4421&lt;-0.05, "អនុញ្ញាត (អ្នកផ្គត់ផ្គង់ប្រកាសខ្វះ)", "បានប្រកាស (អនុញ្ញាត)"), IF(AND(T4421=FALSE, U4421=FALSE, V4421=FALSE), "ព្យួរទុក (មិនមានទិន្នន័យ)", "ប្រកាសខុស (ព្យួរទុក)"))</f>
        <v/>
      </c>
      <c r="L4421" s="418" t="inlineStr"/>
      <c r="M4421" s="418" t="inlineStr"/>
      <c r="N4421" s="455" t="n"/>
      <c r="O4421" s="455">
        <f>IF(W4421&lt;0,AI4421,I4421)</f>
        <v/>
      </c>
      <c r="P4421" s="455">
        <f>I4421-O4421</f>
        <v/>
      </c>
      <c r="Q4421" s="418" t="n"/>
      <c r="R4421" s="418" t="inlineStr">
        <is>
          <t>59014022</t>
        </is>
      </c>
      <c r="S4421" s="418" t="inlineStr">
        <is>
          <t>59014022</t>
        </is>
      </c>
      <c r="T4421" s="418">
        <f>R4421=S4421</f>
        <v/>
      </c>
      <c r="U4421" s="418">
        <f>AND(MONTH(F4421)=MONTH(Y4421), YEAR(F4421)=YEAR(Y4421))</f>
        <v/>
      </c>
      <c r="V4421" s="418">
        <f>AND(AC4421&lt;&gt;"", 'Company information'!D$4&lt;&gt;"", RIGHT(SUBSTITUTE(AC4421,"-",""),9)=RIGHT(SUBSTITUTE('Company information'!D$4,"-",""),9))</f>
        <v/>
      </c>
      <c r="W4421" s="418">
        <f>AI4421-I4421</f>
        <v/>
      </c>
      <c r="X4421" s="455" t="n"/>
      <c r="Y4421" s="419" t="n">
        <v>44921</v>
      </c>
      <c r="Z4421" s="418" t="inlineStr">
        <is>
          <t>59014022</t>
        </is>
      </c>
      <c r="AA4421" s="418" t="inlineStr"/>
      <c r="AB4421" s="418" t="inlineStr">
        <is>
          <t>ក្រុមហ៊ុនក្រៅប្រទេស</t>
        </is>
      </c>
      <c r="AC4421" s="418" t="inlineStr">
        <is>
          <t>865718696</t>
        </is>
      </c>
      <c r="AD4421" s="418" t="inlineStr">
        <is>
          <t>KIZIDA TEXTILE CO LTD</t>
        </is>
      </c>
      <c r="AE4421" s="455" t="n">
        <v>1509015</v>
      </c>
      <c r="AF4421" s="455" t="n">
        <v>1371832</v>
      </c>
      <c r="AG4421" s="455" t="n">
        <v>0</v>
      </c>
      <c r="AH4421" s="455" t="n">
        <v>0</v>
      </c>
      <c r="AI4421" s="455" t="n">
        <v>0</v>
      </c>
      <c r="AJ4421" s="455" t="n">
        <v>137183</v>
      </c>
      <c r="AK4421" s="455" t="n">
        <v>0</v>
      </c>
      <c r="AL4421" s="455" t="n">
        <v>0</v>
      </c>
      <c r="AM4421" s="455" t="n">
        <v>0</v>
      </c>
      <c r="AN4421" s="455" t="n">
        <v>0</v>
      </c>
      <c r="AO4421" s="455" t="n">
        <v>0</v>
      </c>
      <c r="AP4421" s="455" t="n">
        <v>0</v>
      </c>
      <c r="AQ4421" s="455" t="n">
        <v>0</v>
      </c>
      <c r="AR4421" s="418" t="inlineStr"/>
      <c r="AS4421" s="418" t="inlineStr">
        <is>
          <t>ចំនូលបានមកពីការលក់</t>
        </is>
      </c>
      <c r="AT4421" s="418" t="inlineStr">
        <is>
          <t>បានប្រកាសពន្ធ</t>
        </is>
      </c>
    </row>
    <row r="4422">
      <c r="A4422" s="417" t="n">
        <v>4413</v>
      </c>
      <c r="B4422" s="418" t="inlineStr">
        <is>
          <t>Inspection Service Fee</t>
        </is>
      </c>
      <c r="C4422" s="418" t="inlineStr">
        <is>
          <t>ប្យួរ៉ូ វេរីតាស (ខេមបូឌា) លីមីធីត</t>
        </is>
      </c>
      <c r="D4422" s="418" t="inlineStr">
        <is>
          <t>L001-107024462</t>
        </is>
      </c>
      <c r="E4422" s="418" t="inlineStr">
        <is>
          <t>59014003</t>
        </is>
      </c>
      <c r="F4422" s="419" t="n">
        <v>44918</v>
      </c>
      <c r="G4422" s="420" t="n">
        <v>55726</v>
      </c>
      <c r="H4422" s="418" t="n"/>
      <c r="I4422" s="455" t="n">
        <v>55726</v>
      </c>
      <c r="J4422" s="418">
        <f>IF(L4422&lt;&gt;"",L4422,K4422)</f>
        <v/>
      </c>
      <c r="K4422" s="418">
        <f>IF(AND(T4422=TRUE, U4422=TRUE, V4422=TRUE), IF(W4422&lt;-0.05, "អនុញ្ញាត (អ្នកផ្គត់ផ្គង់ប្រកាសខ្វះ)", "បានប្រកាស (អនុញ្ញាត)"), IF(AND(T4422=FALSE, U4422=FALSE, V4422=FALSE), "ព្យួរទុក (មិនមានទិន្នន័យ)", "ប្រកាសខុស (ព្យួរទុក)"))</f>
        <v/>
      </c>
      <c r="L4422" s="418" t="inlineStr"/>
      <c r="M4422" s="418" t="inlineStr"/>
      <c r="N4422" s="455" t="n"/>
      <c r="O4422" s="455">
        <f>IF(W4422&lt;0,AI4422,I4422)</f>
        <v/>
      </c>
      <c r="P4422" s="455">
        <f>I4422-O4422</f>
        <v/>
      </c>
      <c r="Q4422" s="418" t="n"/>
      <c r="R4422" s="418" t="inlineStr">
        <is>
          <t>59014003</t>
        </is>
      </c>
      <c r="S4422" s="418" t="inlineStr">
        <is>
          <t>59014003</t>
        </is>
      </c>
      <c r="T4422" s="418">
        <f>R4422=S4422</f>
        <v/>
      </c>
      <c r="U4422" s="418">
        <f>AND(MONTH(F4422)=MONTH(Y4422), YEAR(F4422)=YEAR(Y4422))</f>
        <v/>
      </c>
      <c r="V4422" s="418">
        <f>AND(AC4422&lt;&gt;"", 'Company information'!D$4&lt;&gt;"", RIGHT(SUBSTITUTE(AC4422,"-",""),9)=RIGHT(SUBSTITUTE('Company information'!D$4,"-",""),9))</f>
        <v/>
      </c>
      <c r="W4422" s="418">
        <f>AI4422-I4422</f>
        <v/>
      </c>
      <c r="X4422" s="455" t="n"/>
      <c r="Y4422" s="419" t="n">
        <v>44918</v>
      </c>
      <c r="Z4422" s="418" t="inlineStr">
        <is>
          <t>59014003</t>
        </is>
      </c>
      <c r="AA4422" s="418" t="inlineStr"/>
      <c r="AB4422" s="418" t="inlineStr">
        <is>
          <t>ក្រុមហ៊ុនក្រៅប្រទេស</t>
        </is>
      </c>
      <c r="AC4422" s="418" t="inlineStr">
        <is>
          <t>865718696</t>
        </is>
      </c>
      <c r="AD4422" s="418" t="inlineStr">
        <is>
          <t>KIZIDA TEXTILE CO LTD</t>
        </is>
      </c>
      <c r="AE4422" s="455" t="n">
        <v>612986</v>
      </c>
      <c r="AF4422" s="455" t="n">
        <v>557260</v>
      </c>
      <c r="AG4422" s="455" t="n">
        <v>0</v>
      </c>
      <c r="AH4422" s="455" t="n">
        <v>0</v>
      </c>
      <c r="AI4422" s="455" t="n">
        <v>0</v>
      </c>
      <c r="AJ4422" s="455" t="n">
        <v>55726</v>
      </c>
      <c r="AK4422" s="455" t="n">
        <v>0</v>
      </c>
      <c r="AL4422" s="455" t="n">
        <v>0</v>
      </c>
      <c r="AM4422" s="455" t="n">
        <v>0</v>
      </c>
      <c r="AN4422" s="455" t="n">
        <v>0</v>
      </c>
      <c r="AO4422" s="455" t="n">
        <v>0</v>
      </c>
      <c r="AP4422" s="455" t="n">
        <v>0</v>
      </c>
      <c r="AQ4422" s="455" t="n">
        <v>0</v>
      </c>
      <c r="AR4422" s="418" t="inlineStr"/>
      <c r="AS4422" s="418" t="inlineStr">
        <is>
          <t>ចំនូលបានមកពីការលក់</t>
        </is>
      </c>
      <c r="AT4422" s="418" t="inlineStr">
        <is>
          <t>បានប្រកាសពន្ធ</t>
        </is>
      </c>
    </row>
    <row r="4423">
      <c r="A4423" s="417" t="n">
        <v>4414</v>
      </c>
      <c r="B4423" s="418" t="inlineStr">
        <is>
          <t>Inspection Service Fee</t>
        </is>
      </c>
      <c r="C4423" s="418" t="inlineStr">
        <is>
          <t>ប្យួរ៉ូ វេរីតាស (ខេមបូឌា) លីមីធីត</t>
        </is>
      </c>
      <c r="D4423" s="418" t="inlineStr">
        <is>
          <t>L001-107024462</t>
        </is>
      </c>
      <c r="E4423" s="418" t="inlineStr">
        <is>
          <t>59014001</t>
        </is>
      </c>
      <c r="F4423" s="419" t="n">
        <v>44918</v>
      </c>
      <c r="G4423" s="420" t="n">
        <v>111448</v>
      </c>
      <c r="H4423" s="418" t="n"/>
      <c r="I4423" s="455" t="n">
        <v>111448</v>
      </c>
      <c r="J4423" s="418">
        <f>IF(L4423&lt;&gt;"",L4423,K4423)</f>
        <v/>
      </c>
      <c r="K4423" s="418">
        <f>IF(AND(T4423=TRUE, U4423=TRUE, V4423=TRUE), IF(W4423&lt;-0.05, "អនុញ្ញាត (អ្នកផ្គត់ផ្គង់ប្រកាសខ្វះ)", "បានប្រកាស (អនុញ្ញាត)"), IF(AND(T4423=FALSE, U4423=FALSE, V4423=FALSE), "ព្យួរទុក (មិនមានទិន្នន័យ)", "ប្រកាសខុស (ព្យួរទុក)"))</f>
        <v/>
      </c>
      <c r="L4423" s="418" t="inlineStr"/>
      <c r="M4423" s="418" t="inlineStr"/>
      <c r="N4423" s="455" t="n"/>
      <c r="O4423" s="455">
        <f>IF(W4423&lt;0,AI4423,I4423)</f>
        <v/>
      </c>
      <c r="P4423" s="455">
        <f>I4423-O4423</f>
        <v/>
      </c>
      <c r="Q4423" s="418" t="n"/>
      <c r="R4423" s="418" t="inlineStr">
        <is>
          <t>59014001</t>
        </is>
      </c>
      <c r="S4423" s="418" t="inlineStr">
        <is>
          <t>59014001</t>
        </is>
      </c>
      <c r="T4423" s="418">
        <f>R4423=S4423</f>
        <v/>
      </c>
      <c r="U4423" s="418">
        <f>AND(MONTH(F4423)=MONTH(Y4423), YEAR(F4423)=YEAR(Y4423))</f>
        <v/>
      </c>
      <c r="V4423" s="418">
        <f>AND(AC4423&lt;&gt;"", 'Company information'!D$4&lt;&gt;"", RIGHT(SUBSTITUTE(AC4423,"-",""),9)=RIGHT(SUBSTITUTE('Company information'!D$4,"-",""),9))</f>
        <v/>
      </c>
      <c r="W4423" s="418">
        <f>AI4423-I4423</f>
        <v/>
      </c>
      <c r="X4423" s="455" t="n"/>
      <c r="Y4423" s="419" t="n">
        <v>44918</v>
      </c>
      <c r="Z4423" s="418" t="inlineStr">
        <is>
          <t>59014001</t>
        </is>
      </c>
      <c r="AA4423" s="418" t="inlineStr"/>
      <c r="AB4423" s="418" t="inlineStr">
        <is>
          <t>ក្រុមហ៊ុនក្រៅប្រទេស</t>
        </is>
      </c>
      <c r="AC4423" s="418" t="inlineStr">
        <is>
          <t>865718696</t>
        </is>
      </c>
      <c r="AD4423" s="418" t="inlineStr">
        <is>
          <t>KIZIDA TEXTILE CO LTD</t>
        </is>
      </c>
      <c r="AE4423" s="455" t="n">
        <v>1225931</v>
      </c>
      <c r="AF4423" s="455" t="n">
        <v>1114483</v>
      </c>
      <c r="AG4423" s="455" t="n">
        <v>0</v>
      </c>
      <c r="AH4423" s="455" t="n">
        <v>0</v>
      </c>
      <c r="AI4423" s="455" t="n">
        <v>0</v>
      </c>
      <c r="AJ4423" s="455" t="n">
        <v>111448</v>
      </c>
      <c r="AK4423" s="455" t="n">
        <v>0</v>
      </c>
      <c r="AL4423" s="455" t="n">
        <v>0</v>
      </c>
      <c r="AM4423" s="455" t="n">
        <v>0</v>
      </c>
      <c r="AN4423" s="455" t="n">
        <v>0</v>
      </c>
      <c r="AO4423" s="455" t="n">
        <v>0</v>
      </c>
      <c r="AP4423" s="455" t="n">
        <v>0</v>
      </c>
      <c r="AQ4423" s="455" t="n">
        <v>0</v>
      </c>
      <c r="AR4423" s="418" t="inlineStr"/>
      <c r="AS4423" s="418" t="inlineStr">
        <is>
          <t>ចំនូលបានមកពីការលក់</t>
        </is>
      </c>
      <c r="AT4423" s="418" t="inlineStr">
        <is>
          <t>បានប្រកាសពន្ធ</t>
        </is>
      </c>
    </row>
    <row r="4424">
      <c r="A4424" s="417" t="n">
        <v>4415</v>
      </c>
      <c r="B4424" s="418" t="inlineStr">
        <is>
          <t>Inspection Service Fee</t>
        </is>
      </c>
      <c r="C4424" s="418" t="inlineStr">
        <is>
          <t>ប្យួរ៉ូ វេរីតាស (ខេមបូឌា) លីមីធីត</t>
        </is>
      </c>
      <c r="D4424" s="418" t="inlineStr">
        <is>
          <t>L001-107024462</t>
        </is>
      </c>
      <c r="E4424" s="418" t="inlineStr">
        <is>
          <t>59013970</t>
        </is>
      </c>
      <c r="F4424" s="419" t="n">
        <v>44914</v>
      </c>
      <c r="G4424" s="420" t="n">
        <v>111448</v>
      </c>
      <c r="H4424" s="418" t="n"/>
      <c r="I4424" s="455" t="n">
        <v>111448</v>
      </c>
      <c r="J4424" s="418">
        <f>IF(L4424&lt;&gt;"",L4424,K4424)</f>
        <v/>
      </c>
      <c r="K4424" s="418">
        <f>IF(AND(T4424=TRUE, U4424=TRUE, V4424=TRUE), IF(W4424&lt;-0.05, "អនុញ្ញាត (អ្នកផ្គត់ផ្គង់ប្រកាសខ្វះ)", "បានប្រកាស (អនុញ្ញាត)"), IF(AND(T4424=FALSE, U4424=FALSE, V4424=FALSE), "ព្យួរទុក (មិនមានទិន្នន័យ)", "ប្រកាសខុស (ព្យួរទុក)"))</f>
        <v/>
      </c>
      <c r="L4424" s="418" t="inlineStr"/>
      <c r="M4424" s="418" t="inlineStr"/>
      <c r="N4424" s="455" t="n"/>
      <c r="O4424" s="455">
        <f>IF(W4424&lt;0,AI4424,I4424)</f>
        <v/>
      </c>
      <c r="P4424" s="455">
        <f>I4424-O4424</f>
        <v/>
      </c>
      <c r="Q4424" s="418" t="n"/>
      <c r="R4424" s="418" t="inlineStr">
        <is>
          <t>59013970</t>
        </is>
      </c>
      <c r="S4424" s="418" t="inlineStr">
        <is>
          <t>59013970</t>
        </is>
      </c>
      <c r="T4424" s="418">
        <f>R4424=S4424</f>
        <v/>
      </c>
      <c r="U4424" s="418">
        <f>AND(MONTH(F4424)=MONTH(Y4424), YEAR(F4424)=YEAR(Y4424))</f>
        <v/>
      </c>
      <c r="V4424" s="418">
        <f>AND(AC4424&lt;&gt;"", 'Company information'!D$4&lt;&gt;"", RIGHT(SUBSTITUTE(AC4424,"-",""),9)=RIGHT(SUBSTITUTE('Company information'!D$4,"-",""),9))</f>
        <v/>
      </c>
      <c r="W4424" s="418">
        <f>AI4424-I4424</f>
        <v/>
      </c>
      <c r="X4424" s="455" t="n"/>
      <c r="Y4424" s="419" t="n">
        <v>44914</v>
      </c>
      <c r="Z4424" s="418" t="inlineStr">
        <is>
          <t>59013970</t>
        </is>
      </c>
      <c r="AA4424" s="418" t="inlineStr"/>
      <c r="AB4424" s="418" t="inlineStr">
        <is>
          <t>ក្រុមហ៊ុនក្រៅប្រទេស</t>
        </is>
      </c>
      <c r="AC4424" s="418" t="inlineStr">
        <is>
          <t>865718696</t>
        </is>
      </c>
      <c r="AD4424" s="418" t="inlineStr">
        <is>
          <t>KIZIDA TEXTILE CO LTD</t>
        </is>
      </c>
      <c r="AE4424" s="455" t="n">
        <v>1225931</v>
      </c>
      <c r="AF4424" s="455" t="n">
        <v>1114483</v>
      </c>
      <c r="AG4424" s="455" t="n">
        <v>0</v>
      </c>
      <c r="AH4424" s="455" t="n">
        <v>0</v>
      </c>
      <c r="AI4424" s="455" t="n">
        <v>0</v>
      </c>
      <c r="AJ4424" s="455" t="n">
        <v>111448</v>
      </c>
      <c r="AK4424" s="455" t="n">
        <v>0</v>
      </c>
      <c r="AL4424" s="455" t="n">
        <v>0</v>
      </c>
      <c r="AM4424" s="455" t="n">
        <v>0</v>
      </c>
      <c r="AN4424" s="455" t="n">
        <v>0</v>
      </c>
      <c r="AO4424" s="455" t="n">
        <v>0</v>
      </c>
      <c r="AP4424" s="455" t="n">
        <v>0</v>
      </c>
      <c r="AQ4424" s="455" t="n">
        <v>0</v>
      </c>
      <c r="AR4424" s="418" t="inlineStr"/>
      <c r="AS4424" s="418" t="inlineStr">
        <is>
          <t>ចំនូលបានមកពីការលក់</t>
        </is>
      </c>
      <c r="AT4424" s="418" t="inlineStr">
        <is>
          <t>បានប្រកាសពន្ធ</t>
        </is>
      </c>
    </row>
    <row r="4425">
      <c r="A4425" s="417" t="n">
        <v>4416</v>
      </c>
      <c r="B4425" s="418" t="inlineStr">
        <is>
          <t>Inspection Service Fee</t>
        </is>
      </c>
      <c r="C4425" s="418" t="inlineStr">
        <is>
          <t>ប្យួរ៉ូ វេរីតាស (ខេមបូឌា) លីមីធីត</t>
        </is>
      </c>
      <c r="D4425" s="418" t="inlineStr">
        <is>
          <t>L001-107024462</t>
        </is>
      </c>
      <c r="E4425" s="418" t="inlineStr">
        <is>
          <t>59013940</t>
        </is>
      </c>
      <c r="F4425" s="419" t="n">
        <v>44908</v>
      </c>
      <c r="G4425" s="420" t="n">
        <v>111367</v>
      </c>
      <c r="H4425" s="418" t="n"/>
      <c r="I4425" s="455" t="n">
        <v>111367</v>
      </c>
      <c r="J4425" s="418">
        <f>IF(L4425&lt;&gt;"",L4425,K4425)</f>
        <v/>
      </c>
      <c r="K4425" s="418">
        <f>IF(AND(T4425=TRUE, U4425=TRUE, V4425=TRUE), IF(W4425&lt;-0.05, "អនុញ្ញាត (អ្នកផ្គត់ផ្គង់ប្រកាសខ្វះ)", "បានប្រកាស (អនុញ្ញាត)"), IF(AND(T4425=FALSE, U4425=FALSE, V4425=FALSE), "ព្យួរទុក (មិនមានទិន្នន័យ)", "ប្រកាសខុស (ព្យួរទុក)"))</f>
        <v/>
      </c>
      <c r="L4425" s="418" t="inlineStr"/>
      <c r="M4425" s="418" t="inlineStr"/>
      <c r="N4425" s="455" t="n"/>
      <c r="O4425" s="455">
        <f>IF(W4425&lt;0,AI4425,I4425)</f>
        <v/>
      </c>
      <c r="P4425" s="455">
        <f>I4425-O4425</f>
        <v/>
      </c>
      <c r="Q4425" s="418" t="n"/>
      <c r="R4425" s="418" t="inlineStr">
        <is>
          <t>59013940</t>
        </is>
      </c>
      <c r="S4425" s="418" t="inlineStr">
        <is>
          <t>59013940</t>
        </is>
      </c>
      <c r="T4425" s="418">
        <f>R4425=S4425</f>
        <v/>
      </c>
      <c r="U4425" s="418">
        <f>AND(MONTH(F4425)=MONTH(Y4425), YEAR(F4425)=YEAR(Y4425))</f>
        <v/>
      </c>
      <c r="V4425" s="418">
        <f>AND(AC4425&lt;&gt;"", 'Company information'!D$4&lt;&gt;"", RIGHT(SUBSTITUTE(AC4425,"-",""),9)=RIGHT(SUBSTITUTE('Company information'!D$4,"-",""),9))</f>
        <v/>
      </c>
      <c r="W4425" s="418">
        <f>AI4425-I4425</f>
        <v/>
      </c>
      <c r="X4425" s="455" t="n"/>
      <c r="Y4425" s="419" t="n">
        <v>44908</v>
      </c>
      <c r="Z4425" s="418" t="inlineStr">
        <is>
          <t>59013940</t>
        </is>
      </c>
      <c r="AA4425" s="418" t="inlineStr"/>
      <c r="AB4425" s="418" t="inlineStr">
        <is>
          <t>ក្រុមហ៊ុនក្រៅប្រទេស</t>
        </is>
      </c>
      <c r="AC4425" s="418" t="inlineStr">
        <is>
          <t>865718696</t>
        </is>
      </c>
      <c r="AD4425" s="418" t="inlineStr">
        <is>
          <t>KIZIDA TEXTILE CO LTD</t>
        </is>
      </c>
      <c r="AE4425" s="455" t="n">
        <v>1225037</v>
      </c>
      <c r="AF4425" s="455" t="n">
        <v>1113670</v>
      </c>
      <c r="AG4425" s="455" t="n">
        <v>0</v>
      </c>
      <c r="AH4425" s="455" t="n">
        <v>0</v>
      </c>
      <c r="AI4425" s="455" t="n">
        <v>0</v>
      </c>
      <c r="AJ4425" s="455" t="n">
        <v>111367</v>
      </c>
      <c r="AK4425" s="455" t="n">
        <v>0</v>
      </c>
      <c r="AL4425" s="455" t="n">
        <v>0</v>
      </c>
      <c r="AM4425" s="455" t="n">
        <v>0</v>
      </c>
      <c r="AN4425" s="455" t="n">
        <v>0</v>
      </c>
      <c r="AO4425" s="455" t="n">
        <v>0</v>
      </c>
      <c r="AP4425" s="455" t="n">
        <v>0</v>
      </c>
      <c r="AQ4425" s="455" t="n">
        <v>0</v>
      </c>
      <c r="AR4425" s="418" t="inlineStr"/>
      <c r="AS4425" s="418" t="inlineStr">
        <is>
          <t>ចំនូលបានមកពីការលក់</t>
        </is>
      </c>
      <c r="AT4425" s="418" t="inlineStr">
        <is>
          <t>បានប្រកាសពន្ធ</t>
        </is>
      </c>
    </row>
    <row r="4426">
      <c r="A4426" s="417" t="n">
        <v>4417</v>
      </c>
      <c r="B4426" s="418" t="inlineStr">
        <is>
          <t>Inspection Service Fee</t>
        </is>
      </c>
      <c r="C4426" s="418" t="inlineStr">
        <is>
          <t>ប្យួរ៉ូ វេរីតាស (ខេមបូឌា) លីមីធីត</t>
        </is>
      </c>
      <c r="D4426" s="418" t="inlineStr">
        <is>
          <t>L001-107024462</t>
        </is>
      </c>
      <c r="E4426" s="418" t="inlineStr">
        <is>
          <t>59013883</t>
        </is>
      </c>
      <c r="F4426" s="419" t="n">
        <v>44604</v>
      </c>
      <c r="G4426" s="420" t="n">
        <v>166849</v>
      </c>
      <c r="H4426" s="418" t="n"/>
      <c r="I4426" s="455" t="n">
        <v>166849</v>
      </c>
      <c r="J4426" s="418">
        <f>IF(L4426&lt;&gt;"",L4426,K4426)</f>
        <v/>
      </c>
      <c r="K4426" s="418">
        <f>IF(AND(T4426=TRUE, U4426=TRUE, V4426=TRUE), IF(W4426&lt;-0.05, "អនុញ្ញាត (អ្នកផ្គត់ផ្គង់ប្រកាសខ្វះ)", "បានប្រកាស (អនុញ្ញាត)"), IF(AND(T4426=FALSE, U4426=FALSE, V4426=FALSE), "ព្យួរទុក (មិនមានទិន្នន័យ)", "ប្រកាសខុស (ព្យួរទុក)"))</f>
        <v/>
      </c>
      <c r="L4426" s="418" t="inlineStr"/>
      <c r="M4426" s="418" t="inlineStr"/>
      <c r="N4426" s="455" t="n"/>
      <c r="O4426" s="455">
        <f>IF(W4426&lt;0,AI4426,I4426)</f>
        <v/>
      </c>
      <c r="P4426" s="455">
        <f>I4426-O4426</f>
        <v/>
      </c>
      <c r="Q4426" s="418" t="n"/>
      <c r="R4426" s="418" t="inlineStr">
        <is>
          <t>59013883</t>
        </is>
      </c>
      <c r="S4426" s="418" t="inlineStr">
        <is>
          <t>59013883</t>
        </is>
      </c>
      <c r="T4426" s="418">
        <f>R4426=S4426</f>
        <v/>
      </c>
      <c r="U4426" s="418">
        <f>AND(MONTH(F4426)=MONTH(Y4426), YEAR(F4426)=YEAR(Y4426))</f>
        <v/>
      </c>
      <c r="V4426" s="418">
        <f>AND(AC4426&lt;&gt;"", 'Company information'!D$4&lt;&gt;"", RIGHT(SUBSTITUTE(AC4426,"-",""),9)=RIGHT(SUBSTITUTE('Company information'!D$4,"-",""),9))</f>
        <v/>
      </c>
      <c r="W4426" s="418">
        <f>AI4426-I4426</f>
        <v/>
      </c>
      <c r="X4426" s="455" t="n"/>
      <c r="Y4426" s="419" t="n">
        <v>44897</v>
      </c>
      <c r="Z4426" s="418" t="inlineStr">
        <is>
          <t>59013883</t>
        </is>
      </c>
      <c r="AA4426" s="418" t="inlineStr"/>
      <c r="AB4426" s="418" t="inlineStr">
        <is>
          <t>ក្រុមហ៊ុនក្រៅប្រទេស</t>
        </is>
      </c>
      <c r="AC4426" s="418" t="inlineStr">
        <is>
          <t>865718696</t>
        </is>
      </c>
      <c r="AD4426" s="418" t="inlineStr">
        <is>
          <t>KIZIDA TEXTILE CO LTD</t>
        </is>
      </c>
      <c r="AE4426" s="455" t="n">
        <v>1835341</v>
      </c>
      <c r="AF4426" s="455" t="n">
        <v>1668492</v>
      </c>
      <c r="AG4426" s="455" t="n">
        <v>0</v>
      </c>
      <c r="AH4426" s="455" t="n">
        <v>0</v>
      </c>
      <c r="AI4426" s="455" t="n">
        <v>0</v>
      </c>
      <c r="AJ4426" s="455" t="n">
        <v>166849</v>
      </c>
      <c r="AK4426" s="455" t="n">
        <v>0</v>
      </c>
      <c r="AL4426" s="455" t="n">
        <v>0</v>
      </c>
      <c r="AM4426" s="455" t="n">
        <v>0</v>
      </c>
      <c r="AN4426" s="455" t="n">
        <v>0</v>
      </c>
      <c r="AO4426" s="455" t="n">
        <v>0</v>
      </c>
      <c r="AP4426" s="455" t="n">
        <v>0</v>
      </c>
      <c r="AQ4426" s="455" t="n">
        <v>0</v>
      </c>
      <c r="AR4426" s="418" t="inlineStr"/>
      <c r="AS4426" s="418" t="inlineStr">
        <is>
          <t>ចំនូលបានមកពីការលក់</t>
        </is>
      </c>
      <c r="AT4426" s="418" t="inlineStr">
        <is>
          <t>បានប្រកាសពន្ធ</t>
        </is>
      </c>
    </row>
    <row r="4427">
      <c r="A4427" s="417" t="n">
        <v>4418</v>
      </c>
      <c r="B4427" s="418" t="inlineStr">
        <is>
          <t>Colors Box and Paper Card</t>
        </is>
      </c>
      <c r="C4427" s="418" t="inlineStr">
        <is>
          <t>វីង ចេង ភែកឃីជីង ឯ.ក</t>
        </is>
      </c>
      <c r="D4427" s="418" t="inlineStr">
        <is>
          <t>L001-902102915</t>
        </is>
      </c>
      <c r="E4427" s="418" t="inlineStr">
        <is>
          <t>TI0699</t>
        </is>
      </c>
      <c r="F4427" s="419" t="n">
        <v>44926</v>
      </c>
      <c r="G4427" s="420" t="n">
        <v>16185333</v>
      </c>
      <c r="H4427" s="418" t="n"/>
      <c r="I4427" s="455" t="n">
        <v>16185333</v>
      </c>
      <c r="J4427" s="418">
        <f>IF(L4427&lt;&gt;"",L4427,K4427)</f>
        <v/>
      </c>
      <c r="K4427" s="418">
        <f>IF(AND(T4427=TRUE, U4427=TRUE, V4427=TRUE), IF(W4427&lt;-0.05, "អនុញ្ញាត (អ្នកផ្គត់ផ្គង់ប្រកាសខ្វះ)", "បានប្រកាស (អនុញ្ញាត)"), IF(AND(T4427=FALSE, U4427=FALSE, V4427=FALSE), "ព្យួរទុក (មិនមានទិន្នន័យ)", "ប្រកាសខុស (ព្យួរទុក)"))</f>
        <v/>
      </c>
      <c r="L4427" s="418" t="inlineStr"/>
      <c r="M4427" s="418" t="inlineStr"/>
      <c r="N4427" s="455" t="n"/>
      <c r="O4427" s="455">
        <f>IF(W4427&lt;0,AI4427,I4427)</f>
        <v/>
      </c>
      <c r="P4427" s="455">
        <f>I4427-O4427</f>
        <v/>
      </c>
      <c r="Q4427" s="418" t="n"/>
      <c r="R4427" s="418" t="inlineStr">
        <is>
          <t>TI0699</t>
        </is>
      </c>
      <c r="S4427" s="418" t="inlineStr"/>
      <c r="T4427" s="418">
        <f>R4427=S4427</f>
        <v/>
      </c>
      <c r="U4427" s="418">
        <f>AND(MONTH(F4427)=MONTH(Y4427), YEAR(F4427)=YEAR(Y4427))</f>
        <v/>
      </c>
      <c r="V4427" s="418">
        <f>AND(AC4427&lt;&gt;"", 'Company information'!D$4&lt;&gt;"", RIGHT(SUBSTITUTE(AC4427,"-",""),9)=RIGHT(SUBSTITUTE('Company information'!D$4,"-",""),9))</f>
        <v/>
      </c>
      <c r="W4427" s="418">
        <f>AI4427-I4427</f>
        <v/>
      </c>
      <c r="X4427" s="455" t="n"/>
      <c r="Y4427" s="417" t="n"/>
      <c r="Z4427" s="418" t="n"/>
      <c r="AA4427" s="418" t="n"/>
      <c r="AB4427" s="418" t="n"/>
      <c r="AC4427" s="418" t="n"/>
      <c r="AD4427" s="418" t="n"/>
      <c r="AE4427" s="455" t="n"/>
      <c r="AF4427" s="455" t="n"/>
      <c r="AG4427" s="455" t="n"/>
      <c r="AH4427" s="455" t="n"/>
      <c r="AI4427" s="455" t="n"/>
      <c r="AJ4427" s="455" t="n"/>
      <c r="AK4427" s="455" t="n"/>
      <c r="AL4427" s="455" t="n"/>
      <c r="AM4427" s="455" t="n"/>
      <c r="AN4427" s="455" t="n"/>
      <c r="AO4427" s="455" t="n"/>
      <c r="AP4427" s="455" t="n"/>
      <c r="AQ4427" s="455" t="n"/>
      <c r="AR4427" s="418" t="n"/>
      <c r="AS4427" s="418" t="n"/>
      <c r="AT4427" s="418" t="n"/>
    </row>
    <row r="4428">
      <c r="A4428" s="417" t="n">
        <v>4419</v>
      </c>
      <c r="B4428" s="418" t="inlineStr">
        <is>
          <t>Carton Paper</t>
        </is>
      </c>
      <c r="C4428" s="418" t="inlineStr">
        <is>
          <t>ស៊ីងហ្គាពួរ កាតុង (ខេមបូឌា)</t>
        </is>
      </c>
      <c r="D4428" s="418" t="inlineStr">
        <is>
          <t>L001-100121322</t>
        </is>
      </c>
      <c r="E4428" s="418" t="inlineStr">
        <is>
          <t>V0020449</t>
        </is>
      </c>
      <c r="F4428" s="419" t="n">
        <v>44914</v>
      </c>
      <c r="G4428" s="420" t="n">
        <v>504183</v>
      </c>
      <c r="H4428" s="418" t="n"/>
      <c r="I4428" s="455" t="n">
        <v>504183</v>
      </c>
      <c r="J4428" s="418">
        <f>IF(L4428&lt;&gt;"",L4428,K4428)</f>
        <v/>
      </c>
      <c r="K4428" s="418">
        <f>IF(AND(T4428=TRUE, U4428=TRUE, V4428=TRUE), IF(W4428&lt;-0.05, "អនុញ្ញាត (អ្នកផ្គត់ផ្គង់ប្រកាសខ្វះ)", "បានប្រកាស (អនុញ្ញាត)"), IF(AND(T4428=FALSE, U4428=FALSE, V4428=FALSE), "ព្យួរទុក (មិនមានទិន្នន័យ)", "ប្រកាសខុស (ព្យួរទុក)"))</f>
        <v/>
      </c>
      <c r="L4428" s="418" t="inlineStr"/>
      <c r="M4428" s="418" t="inlineStr"/>
      <c r="N4428" s="455" t="n"/>
      <c r="O4428" s="455">
        <f>IF(W4428&lt;0,AI4428,I4428)</f>
        <v/>
      </c>
      <c r="P4428" s="455">
        <f>I4428-O4428</f>
        <v/>
      </c>
      <c r="Q4428" s="418" t="n"/>
      <c r="R4428" s="418" t="inlineStr">
        <is>
          <t>V0020449</t>
        </is>
      </c>
      <c r="S4428" s="418" t="inlineStr"/>
      <c r="T4428" s="418">
        <f>R4428=S4428</f>
        <v/>
      </c>
      <c r="U4428" s="418">
        <f>AND(MONTH(F4428)=MONTH(Y4428), YEAR(F4428)=YEAR(Y4428))</f>
        <v/>
      </c>
      <c r="V4428" s="418">
        <f>AND(AC4428&lt;&gt;"", 'Company information'!D$4&lt;&gt;"", RIGHT(SUBSTITUTE(AC4428,"-",""),9)=RIGHT(SUBSTITUTE('Company information'!D$4,"-",""),9))</f>
        <v/>
      </c>
      <c r="W4428" s="418">
        <f>AI4428-I4428</f>
        <v/>
      </c>
      <c r="X4428" s="455" t="n"/>
      <c r="Y4428" s="417" t="n"/>
      <c r="Z4428" s="418" t="n"/>
      <c r="AA4428" s="418" t="n"/>
      <c r="AB4428" s="418" t="n"/>
      <c r="AC4428" s="418" t="n"/>
      <c r="AD4428" s="418" t="n"/>
      <c r="AE4428" s="455" t="n"/>
      <c r="AF4428" s="455" t="n"/>
      <c r="AG4428" s="455" t="n"/>
      <c r="AH4428" s="455" t="n"/>
      <c r="AI4428" s="455" t="n"/>
      <c r="AJ4428" s="455" t="n"/>
      <c r="AK4428" s="455" t="n"/>
      <c r="AL4428" s="455" t="n"/>
      <c r="AM4428" s="455" t="n"/>
      <c r="AN4428" s="455" t="n"/>
      <c r="AO4428" s="455" t="n"/>
      <c r="AP4428" s="455" t="n"/>
      <c r="AQ4428" s="455" t="n"/>
      <c r="AR4428" s="418" t="n"/>
      <c r="AS4428" s="418" t="n"/>
      <c r="AT4428" s="418" t="n"/>
    </row>
    <row r="4429">
      <c r="A4429" s="417" t="n">
        <v>4420</v>
      </c>
      <c r="B4429" s="418" t="inlineStr">
        <is>
          <t>Carton Paper</t>
        </is>
      </c>
      <c r="C4429" s="418" t="inlineStr">
        <is>
          <t>ស៊ីងហ្គាពួរ កាតុង (ខេមបូឌា)</t>
        </is>
      </c>
      <c r="D4429" s="418" t="inlineStr">
        <is>
          <t>L001-100121322</t>
        </is>
      </c>
      <c r="E4429" s="418" t="inlineStr">
        <is>
          <t>V0020448</t>
        </is>
      </c>
      <c r="F4429" s="419" t="n">
        <v>44914</v>
      </c>
      <c r="G4429" s="420" t="n">
        <v>499851</v>
      </c>
      <c r="H4429" s="418" t="n"/>
      <c r="I4429" s="455" t="n">
        <v>499851</v>
      </c>
      <c r="J4429" s="418">
        <f>IF(L4429&lt;&gt;"",L4429,K4429)</f>
        <v/>
      </c>
      <c r="K4429" s="418">
        <f>IF(AND(T4429=TRUE, U4429=TRUE, V4429=TRUE), IF(W4429&lt;-0.05, "អនុញ្ញាត (អ្នកផ្គត់ផ្គង់ប្រកាសខ្វះ)", "បានប្រកាស (អនុញ្ញាត)"), IF(AND(T4429=FALSE, U4429=FALSE, V4429=FALSE), "ព្យួរទុក (មិនមានទិន្នន័យ)", "ប្រកាសខុស (ព្យួរទុក)"))</f>
        <v/>
      </c>
      <c r="L4429" s="418" t="inlineStr"/>
      <c r="M4429" s="418" t="inlineStr"/>
      <c r="N4429" s="455" t="n"/>
      <c r="O4429" s="455">
        <f>IF(W4429&lt;0,AI4429,I4429)</f>
        <v/>
      </c>
      <c r="P4429" s="455">
        <f>I4429-O4429</f>
        <v/>
      </c>
      <c r="Q4429" s="418" t="n"/>
      <c r="R4429" s="418" t="inlineStr">
        <is>
          <t>V0020448</t>
        </is>
      </c>
      <c r="S4429" s="418" t="inlineStr"/>
      <c r="T4429" s="418">
        <f>R4429=S4429</f>
        <v/>
      </c>
      <c r="U4429" s="418">
        <f>AND(MONTH(F4429)=MONTH(Y4429), YEAR(F4429)=YEAR(Y4429))</f>
        <v/>
      </c>
      <c r="V4429" s="418">
        <f>AND(AC4429&lt;&gt;"", 'Company information'!D$4&lt;&gt;"", RIGHT(SUBSTITUTE(AC4429,"-",""),9)=RIGHT(SUBSTITUTE('Company information'!D$4,"-",""),9))</f>
        <v/>
      </c>
      <c r="W4429" s="418">
        <f>AI4429-I4429</f>
        <v/>
      </c>
      <c r="X4429" s="455" t="n"/>
      <c r="Y4429" s="417" t="n"/>
      <c r="Z4429" s="418" t="n"/>
      <c r="AA4429" s="418" t="n"/>
      <c r="AB4429" s="418" t="n"/>
      <c r="AC4429" s="418" t="n"/>
      <c r="AD4429" s="418" t="n"/>
      <c r="AE4429" s="455" t="n"/>
      <c r="AF4429" s="455" t="n"/>
      <c r="AG4429" s="455" t="n"/>
      <c r="AH4429" s="455" t="n"/>
      <c r="AI4429" s="455" t="n"/>
      <c r="AJ4429" s="455" t="n"/>
      <c r="AK4429" s="455" t="n"/>
      <c r="AL4429" s="455" t="n"/>
      <c r="AM4429" s="455" t="n"/>
      <c r="AN4429" s="455" t="n"/>
      <c r="AO4429" s="455" t="n"/>
      <c r="AP4429" s="455" t="n"/>
      <c r="AQ4429" s="455" t="n"/>
      <c r="AR4429" s="418" t="n"/>
      <c r="AS4429" s="418" t="n"/>
      <c r="AT4429" s="418" t="n"/>
    </row>
    <row r="4430">
      <c r="A4430" s="417" t="n">
        <v>4421</v>
      </c>
      <c r="B4430" s="418" t="inlineStr">
        <is>
          <t>Trucking Fee</t>
        </is>
      </c>
      <c r="C4430" s="418" t="inlineStr">
        <is>
          <t>ឆាយ ដា ឡូយីស្ទីក</t>
        </is>
      </c>
      <c r="D4430" s="418" t="inlineStr">
        <is>
          <t>L001-100063098</t>
        </is>
      </c>
      <c r="E4430" s="418" t="inlineStr">
        <is>
          <t>2212015146</t>
        </is>
      </c>
      <c r="F4430" s="419" t="n">
        <v>44921</v>
      </c>
      <c r="G4430" s="420" t="n">
        <v>90097</v>
      </c>
      <c r="H4430" s="418" t="n"/>
      <c r="I4430" s="455" t="n">
        <v>90097</v>
      </c>
      <c r="J4430" s="418">
        <f>IF(L4430&lt;&gt;"",L4430,K4430)</f>
        <v/>
      </c>
      <c r="K4430" s="418">
        <f>IF(AND(T4430=TRUE, U4430=TRUE, V4430=TRUE), IF(W4430&lt;-0.05, "អនុញ្ញាត (អ្នកផ្គត់ផ្គង់ប្រកាសខ្វះ)", "បានប្រកាស (អនុញ្ញាត)"), IF(AND(T4430=FALSE, U4430=FALSE, V4430=FALSE), "ព្យួរទុក (មិនមានទិន្នន័យ)", "ប្រកាសខុស (ព្យួរទុក)"))</f>
        <v/>
      </c>
      <c r="L4430" s="418" t="inlineStr"/>
      <c r="M4430" s="418" t="inlineStr"/>
      <c r="N4430" s="455" t="n"/>
      <c r="O4430" s="455">
        <f>IF(W4430&lt;0,AI4430,I4430)</f>
        <v/>
      </c>
      <c r="P4430" s="455">
        <f>I4430-O4430</f>
        <v/>
      </c>
      <c r="Q4430" s="418" t="n"/>
      <c r="R4430" s="418" t="inlineStr">
        <is>
          <t>2212015146</t>
        </is>
      </c>
      <c r="S4430" s="418" t="inlineStr"/>
      <c r="T4430" s="418">
        <f>R4430=S4430</f>
        <v/>
      </c>
      <c r="U4430" s="418">
        <f>AND(MONTH(F4430)=MONTH(Y4430), YEAR(F4430)=YEAR(Y4430))</f>
        <v/>
      </c>
      <c r="V4430" s="418">
        <f>AND(AC4430&lt;&gt;"", 'Company information'!D$4&lt;&gt;"", RIGHT(SUBSTITUTE(AC4430,"-",""),9)=RIGHT(SUBSTITUTE('Company information'!D$4,"-",""),9))</f>
        <v/>
      </c>
      <c r="W4430" s="418">
        <f>AI4430-I4430</f>
        <v/>
      </c>
      <c r="X4430" s="455" t="n"/>
      <c r="Y4430" s="417" t="n"/>
      <c r="Z4430" s="418" t="n"/>
      <c r="AA4430" s="418" t="n"/>
      <c r="AB4430" s="418" t="n"/>
      <c r="AC4430" s="418" t="n"/>
      <c r="AD4430" s="418" t="n"/>
      <c r="AE4430" s="455" t="n"/>
      <c r="AF4430" s="455" t="n"/>
      <c r="AG4430" s="455" t="n"/>
      <c r="AH4430" s="455" t="n"/>
      <c r="AI4430" s="455" t="n"/>
      <c r="AJ4430" s="455" t="n"/>
      <c r="AK4430" s="455" t="n"/>
      <c r="AL4430" s="455" t="n"/>
      <c r="AM4430" s="455" t="n"/>
      <c r="AN4430" s="455" t="n"/>
      <c r="AO4430" s="455" t="n"/>
      <c r="AP4430" s="455" t="n"/>
      <c r="AQ4430" s="455" t="n"/>
      <c r="AR4430" s="418" t="n"/>
      <c r="AS4430" s="418" t="n"/>
      <c r="AT4430" s="418" t="n"/>
    </row>
    <row r="4431">
      <c r="A4431" s="417" t="n">
        <v>4422</v>
      </c>
      <c r="B4431" s="418" t="inlineStr">
        <is>
          <t>Trucking Fee</t>
        </is>
      </c>
      <c r="C4431" s="418" t="inlineStr">
        <is>
          <t>ឆាយ ដា ឡូយីស្ទីក</t>
        </is>
      </c>
      <c r="D4431" s="418" t="inlineStr">
        <is>
          <t>L001-100063098</t>
        </is>
      </c>
      <c r="E4431" s="418" t="inlineStr">
        <is>
          <t>2212015140</t>
        </is>
      </c>
      <c r="F4431" s="419" t="n">
        <v>44921</v>
      </c>
      <c r="G4431" s="420" t="n">
        <v>90097</v>
      </c>
      <c r="H4431" s="418" t="n"/>
      <c r="I4431" s="455" t="n">
        <v>90097</v>
      </c>
      <c r="J4431" s="418">
        <f>IF(L4431&lt;&gt;"",L4431,K4431)</f>
        <v/>
      </c>
      <c r="K4431" s="418">
        <f>IF(AND(T4431=TRUE, U4431=TRUE, V4431=TRUE), IF(W4431&lt;-0.05, "អនុញ្ញាត (អ្នកផ្គត់ផ្គង់ប្រកាសខ្វះ)", "បានប្រកាស (អនុញ្ញាត)"), IF(AND(T4431=FALSE, U4431=FALSE, V4431=FALSE), "ព្យួរទុក (មិនមានទិន្នន័យ)", "ប្រកាសខុស (ព្យួរទុក)"))</f>
        <v/>
      </c>
      <c r="L4431" s="418" t="inlineStr"/>
      <c r="M4431" s="418" t="inlineStr"/>
      <c r="N4431" s="455" t="n"/>
      <c r="O4431" s="455">
        <f>IF(W4431&lt;0,AI4431,I4431)</f>
        <v/>
      </c>
      <c r="P4431" s="455">
        <f>I4431-O4431</f>
        <v/>
      </c>
      <c r="Q4431" s="418" t="n"/>
      <c r="R4431" s="418" t="inlineStr">
        <is>
          <t>2212015140</t>
        </is>
      </c>
      <c r="S4431" s="418" t="inlineStr"/>
      <c r="T4431" s="418">
        <f>R4431=S4431</f>
        <v/>
      </c>
      <c r="U4431" s="418">
        <f>AND(MONTH(F4431)=MONTH(Y4431), YEAR(F4431)=YEAR(Y4431))</f>
        <v/>
      </c>
      <c r="V4431" s="418">
        <f>AND(AC4431&lt;&gt;"", 'Company information'!D$4&lt;&gt;"", RIGHT(SUBSTITUTE(AC4431,"-",""),9)=RIGHT(SUBSTITUTE('Company information'!D$4,"-",""),9))</f>
        <v/>
      </c>
      <c r="W4431" s="418">
        <f>AI4431-I4431</f>
        <v/>
      </c>
      <c r="X4431" s="455" t="n"/>
      <c r="Y4431" s="417" t="n"/>
      <c r="Z4431" s="418" t="n"/>
      <c r="AA4431" s="418" t="n"/>
      <c r="AB4431" s="418" t="n"/>
      <c r="AC4431" s="418" t="n"/>
      <c r="AD4431" s="418" t="n"/>
      <c r="AE4431" s="455" t="n"/>
      <c r="AF4431" s="455" t="n"/>
      <c r="AG4431" s="455" t="n"/>
      <c r="AH4431" s="455" t="n"/>
      <c r="AI4431" s="455" t="n"/>
      <c r="AJ4431" s="455" t="n"/>
      <c r="AK4431" s="455" t="n"/>
      <c r="AL4431" s="455" t="n"/>
      <c r="AM4431" s="455" t="n"/>
      <c r="AN4431" s="455" t="n"/>
      <c r="AO4431" s="455" t="n"/>
      <c r="AP4431" s="455" t="n"/>
      <c r="AQ4431" s="455" t="n"/>
      <c r="AR4431" s="418" t="n"/>
      <c r="AS4431" s="418" t="n"/>
      <c r="AT4431" s="418" t="n"/>
    </row>
    <row r="4432">
      <c r="A4432" s="417" t="n">
        <v>4423</v>
      </c>
      <c r="B4432" s="418" t="inlineStr">
        <is>
          <t>Trucking Fee</t>
        </is>
      </c>
      <c r="C4432" s="418" t="inlineStr">
        <is>
          <t>ឆាយ ដា ឡូយីស្ទីក</t>
        </is>
      </c>
      <c r="D4432" s="418" t="inlineStr">
        <is>
          <t>L001-100063098</t>
        </is>
      </c>
      <c r="E4432" s="418" t="inlineStr">
        <is>
          <t>2212015139</t>
        </is>
      </c>
      <c r="F4432" s="419" t="n">
        <v>44921</v>
      </c>
      <c r="G4432" s="420" t="n">
        <v>90097</v>
      </c>
      <c r="H4432" s="418" t="n"/>
      <c r="I4432" s="455" t="n">
        <v>90097</v>
      </c>
      <c r="J4432" s="418">
        <f>IF(L4432&lt;&gt;"",L4432,K4432)</f>
        <v/>
      </c>
      <c r="K4432" s="418">
        <f>IF(AND(T4432=TRUE, U4432=TRUE, V4432=TRUE), IF(W4432&lt;-0.05, "អនុញ្ញាត (អ្នកផ្គត់ផ្គង់ប្រកាសខ្វះ)", "បានប្រកាស (អនុញ្ញាត)"), IF(AND(T4432=FALSE, U4432=FALSE, V4432=FALSE), "ព្យួរទុក (មិនមានទិន្នន័យ)", "ប្រកាសខុស (ព្យួរទុក)"))</f>
        <v/>
      </c>
      <c r="L4432" s="418" t="inlineStr"/>
      <c r="M4432" s="418" t="inlineStr"/>
      <c r="N4432" s="455" t="n"/>
      <c r="O4432" s="455">
        <f>IF(W4432&lt;0,AI4432,I4432)</f>
        <v/>
      </c>
      <c r="P4432" s="455">
        <f>I4432-O4432</f>
        <v/>
      </c>
      <c r="Q4432" s="418" t="n"/>
      <c r="R4432" s="418" t="inlineStr">
        <is>
          <t>2212015139</t>
        </is>
      </c>
      <c r="S4432" s="418" t="inlineStr"/>
      <c r="T4432" s="418">
        <f>R4432=S4432</f>
        <v/>
      </c>
      <c r="U4432" s="418">
        <f>AND(MONTH(F4432)=MONTH(Y4432), YEAR(F4432)=YEAR(Y4432))</f>
        <v/>
      </c>
      <c r="V4432" s="418">
        <f>AND(AC4432&lt;&gt;"", 'Company information'!D$4&lt;&gt;"", RIGHT(SUBSTITUTE(AC4432,"-",""),9)=RIGHT(SUBSTITUTE('Company information'!D$4,"-",""),9))</f>
        <v/>
      </c>
      <c r="W4432" s="418">
        <f>AI4432-I4432</f>
        <v/>
      </c>
      <c r="X4432" s="455" t="n"/>
      <c r="Y4432" s="417" t="n"/>
      <c r="Z4432" s="418" t="n"/>
      <c r="AA4432" s="418" t="n"/>
      <c r="AB4432" s="418" t="n"/>
      <c r="AC4432" s="418" t="n"/>
      <c r="AD4432" s="418" t="n"/>
      <c r="AE4432" s="455" t="n"/>
      <c r="AF4432" s="455" t="n"/>
      <c r="AG4432" s="455" t="n"/>
      <c r="AH4432" s="455" t="n"/>
      <c r="AI4432" s="455" t="n"/>
      <c r="AJ4432" s="455" t="n"/>
      <c r="AK4432" s="455" t="n"/>
      <c r="AL4432" s="455" t="n"/>
      <c r="AM4432" s="455" t="n"/>
      <c r="AN4432" s="455" t="n"/>
      <c r="AO4432" s="455" t="n"/>
      <c r="AP4432" s="455" t="n"/>
      <c r="AQ4432" s="455" t="n"/>
      <c r="AR4432" s="418" t="n"/>
      <c r="AS4432" s="418" t="n"/>
      <c r="AT4432" s="418" t="n"/>
    </row>
    <row r="4433">
      <c r="A4433" s="417" t="n">
        <v>4424</v>
      </c>
      <c r="B4433" s="418" t="inlineStr">
        <is>
          <t>Trucking Fee</t>
        </is>
      </c>
      <c r="C4433" s="418" t="inlineStr">
        <is>
          <t>ឆាយ ដា ឡូយីស្ទីក</t>
        </is>
      </c>
      <c r="D4433" s="418" t="inlineStr">
        <is>
          <t>L001-100063098</t>
        </is>
      </c>
      <c r="E4433" s="418" t="inlineStr">
        <is>
          <t>2212015128</t>
        </is>
      </c>
      <c r="F4433" s="419" t="n">
        <v>44921</v>
      </c>
      <c r="G4433" s="420" t="n">
        <v>90097</v>
      </c>
      <c r="H4433" s="418" t="n"/>
      <c r="I4433" s="455" t="n">
        <v>90097</v>
      </c>
      <c r="J4433" s="418">
        <f>IF(L4433&lt;&gt;"",L4433,K4433)</f>
        <v/>
      </c>
      <c r="K4433" s="418">
        <f>IF(AND(T4433=TRUE, U4433=TRUE, V4433=TRUE), IF(W4433&lt;-0.05, "អនុញ្ញាត (អ្នកផ្គត់ផ្គង់ប្រកាសខ្វះ)", "បានប្រកាស (អនុញ្ញាត)"), IF(AND(T4433=FALSE, U4433=FALSE, V4433=FALSE), "ព្យួរទុក (មិនមានទិន្នន័យ)", "ប្រកាសខុស (ព្យួរទុក)"))</f>
        <v/>
      </c>
      <c r="L4433" s="418" t="inlineStr"/>
      <c r="M4433" s="418" t="inlineStr"/>
      <c r="N4433" s="455" t="n"/>
      <c r="O4433" s="455">
        <f>IF(W4433&lt;0,AI4433,I4433)</f>
        <v/>
      </c>
      <c r="P4433" s="455">
        <f>I4433-O4433</f>
        <v/>
      </c>
      <c r="Q4433" s="418" t="n"/>
      <c r="R4433" s="418" t="inlineStr">
        <is>
          <t>2212015128</t>
        </is>
      </c>
      <c r="S4433" s="418" t="inlineStr"/>
      <c r="T4433" s="418">
        <f>R4433=S4433</f>
        <v/>
      </c>
      <c r="U4433" s="418">
        <f>AND(MONTH(F4433)=MONTH(Y4433), YEAR(F4433)=YEAR(Y4433))</f>
        <v/>
      </c>
      <c r="V4433" s="418">
        <f>AND(AC4433&lt;&gt;"", 'Company information'!D$4&lt;&gt;"", RIGHT(SUBSTITUTE(AC4433,"-",""),9)=RIGHT(SUBSTITUTE('Company information'!D$4,"-",""),9))</f>
        <v/>
      </c>
      <c r="W4433" s="418">
        <f>AI4433-I4433</f>
        <v/>
      </c>
      <c r="X4433" s="455" t="n"/>
      <c r="Y4433" s="417" t="n"/>
      <c r="Z4433" s="418" t="n"/>
      <c r="AA4433" s="418" t="n"/>
      <c r="AB4433" s="418" t="n"/>
      <c r="AC4433" s="418" t="n"/>
      <c r="AD4433" s="418" t="n"/>
      <c r="AE4433" s="455" t="n"/>
      <c r="AF4433" s="455" t="n"/>
      <c r="AG4433" s="455" t="n"/>
      <c r="AH4433" s="455" t="n"/>
      <c r="AI4433" s="455" t="n"/>
      <c r="AJ4433" s="455" t="n"/>
      <c r="AK4433" s="455" t="n"/>
      <c r="AL4433" s="455" t="n"/>
      <c r="AM4433" s="455" t="n"/>
      <c r="AN4433" s="455" t="n"/>
      <c r="AO4433" s="455" t="n"/>
      <c r="AP4433" s="455" t="n"/>
      <c r="AQ4433" s="455" t="n"/>
      <c r="AR4433" s="418" t="n"/>
      <c r="AS4433" s="418" t="n"/>
      <c r="AT4433" s="418" t="n"/>
    </row>
    <row r="4434">
      <c r="A4434" s="417" t="n">
        <v>4425</v>
      </c>
      <c r="B4434" s="418" t="inlineStr">
        <is>
          <t>Trucking Fee</t>
        </is>
      </c>
      <c r="C4434" s="418" t="inlineStr">
        <is>
          <t>ឆាយ ដា ឡូយីស្ទីក</t>
        </is>
      </c>
      <c r="D4434" s="418" t="inlineStr">
        <is>
          <t>L001-100063098</t>
        </is>
      </c>
      <c r="E4434" s="418" t="inlineStr">
        <is>
          <t>2212014917</t>
        </is>
      </c>
      <c r="F4434" s="419" t="n">
        <v>44915</v>
      </c>
      <c r="G4434" s="420" t="n">
        <v>12345</v>
      </c>
      <c r="H4434" s="418" t="n"/>
      <c r="I4434" s="455" t="n">
        <v>12345</v>
      </c>
      <c r="J4434" s="418">
        <f>IF(L4434&lt;&gt;"",L4434,K4434)</f>
        <v/>
      </c>
      <c r="K4434" s="418">
        <f>IF(AND(T4434=TRUE, U4434=TRUE, V4434=TRUE), IF(W4434&lt;-0.05, "អនុញ្ញាត (អ្នកផ្គត់ផ្គង់ប្រកាសខ្វះ)", "បានប្រកាស (អនុញ្ញាត)"), IF(AND(T4434=FALSE, U4434=FALSE, V4434=FALSE), "ព្យួរទុក (មិនមានទិន្នន័យ)", "ប្រកាសខុស (ព្យួរទុក)"))</f>
        <v/>
      </c>
      <c r="L4434" s="418" t="inlineStr"/>
      <c r="M4434" s="418" t="inlineStr"/>
      <c r="N4434" s="455" t="n"/>
      <c r="O4434" s="455">
        <f>IF(W4434&lt;0,AI4434,I4434)</f>
        <v/>
      </c>
      <c r="P4434" s="455">
        <f>I4434-O4434</f>
        <v/>
      </c>
      <c r="Q4434" s="418" t="n"/>
      <c r="R4434" s="418" t="inlineStr">
        <is>
          <t>2212014917</t>
        </is>
      </c>
      <c r="S4434" s="418" t="inlineStr"/>
      <c r="T4434" s="418">
        <f>R4434=S4434</f>
        <v/>
      </c>
      <c r="U4434" s="418">
        <f>AND(MONTH(F4434)=MONTH(Y4434), YEAR(F4434)=YEAR(Y4434))</f>
        <v/>
      </c>
      <c r="V4434" s="418">
        <f>AND(AC4434&lt;&gt;"", 'Company information'!D$4&lt;&gt;"", RIGHT(SUBSTITUTE(AC4434,"-",""),9)=RIGHT(SUBSTITUTE('Company information'!D$4,"-",""),9))</f>
        <v/>
      </c>
      <c r="W4434" s="418">
        <f>AI4434-I4434</f>
        <v/>
      </c>
      <c r="X4434" s="455" t="n"/>
      <c r="Y4434" s="417" t="n"/>
      <c r="Z4434" s="418" t="n"/>
      <c r="AA4434" s="418" t="n"/>
      <c r="AB4434" s="418" t="n"/>
      <c r="AC4434" s="418" t="n"/>
      <c r="AD4434" s="418" t="n"/>
      <c r="AE4434" s="455" t="n"/>
      <c r="AF4434" s="455" t="n"/>
      <c r="AG4434" s="455" t="n"/>
      <c r="AH4434" s="455" t="n"/>
      <c r="AI4434" s="455" t="n"/>
      <c r="AJ4434" s="455" t="n"/>
      <c r="AK4434" s="455" t="n"/>
      <c r="AL4434" s="455" t="n"/>
      <c r="AM4434" s="455" t="n"/>
      <c r="AN4434" s="455" t="n"/>
      <c r="AO4434" s="455" t="n"/>
      <c r="AP4434" s="455" t="n"/>
      <c r="AQ4434" s="455" t="n"/>
      <c r="AR4434" s="418" t="n"/>
      <c r="AS4434" s="418" t="n"/>
      <c r="AT4434" s="418" t="n"/>
    </row>
    <row r="4435">
      <c r="A4435" s="417" t="n">
        <v>4426</v>
      </c>
      <c r="B4435" s="418" t="inlineStr">
        <is>
          <t>Trucking Fee</t>
        </is>
      </c>
      <c r="C4435" s="418" t="inlineStr">
        <is>
          <t>ឆាយ ដា ឡូយីស្ទីក</t>
        </is>
      </c>
      <c r="D4435" s="418" t="inlineStr">
        <is>
          <t>L001-100063098</t>
        </is>
      </c>
      <c r="E4435" s="418" t="inlineStr">
        <is>
          <t>2212014876</t>
        </is>
      </c>
      <c r="F4435" s="419" t="n">
        <v>44914</v>
      </c>
      <c r="G4435" s="420" t="n">
        <v>90097</v>
      </c>
      <c r="H4435" s="418" t="n"/>
      <c r="I4435" s="455" t="n">
        <v>90097</v>
      </c>
      <c r="J4435" s="418">
        <f>IF(L4435&lt;&gt;"",L4435,K4435)</f>
        <v/>
      </c>
      <c r="K4435" s="418">
        <f>IF(AND(T4435=TRUE, U4435=TRUE, V4435=TRUE), IF(W4435&lt;-0.05, "អនុញ្ញាត (អ្នកផ្គត់ផ្គង់ប្រកាសខ្វះ)", "បានប្រកាស (អនុញ្ញាត)"), IF(AND(T4435=FALSE, U4435=FALSE, V4435=FALSE), "ព្យួរទុក (មិនមានទិន្នន័យ)", "ប្រកាសខុស (ព្យួរទុក)"))</f>
        <v/>
      </c>
      <c r="L4435" s="418" t="inlineStr"/>
      <c r="M4435" s="418" t="inlineStr"/>
      <c r="N4435" s="455" t="n"/>
      <c r="O4435" s="455">
        <f>IF(W4435&lt;0,AI4435,I4435)</f>
        <v/>
      </c>
      <c r="P4435" s="455">
        <f>I4435-O4435</f>
        <v/>
      </c>
      <c r="Q4435" s="418" t="n"/>
      <c r="R4435" s="418" t="inlineStr">
        <is>
          <t>2212014876</t>
        </is>
      </c>
      <c r="S4435" s="418" t="inlineStr"/>
      <c r="T4435" s="418">
        <f>R4435=S4435</f>
        <v/>
      </c>
      <c r="U4435" s="418">
        <f>AND(MONTH(F4435)=MONTH(Y4435), YEAR(F4435)=YEAR(Y4435))</f>
        <v/>
      </c>
      <c r="V4435" s="418">
        <f>AND(AC4435&lt;&gt;"", 'Company information'!D$4&lt;&gt;"", RIGHT(SUBSTITUTE(AC4435,"-",""),9)=RIGHT(SUBSTITUTE('Company information'!D$4,"-",""),9))</f>
        <v/>
      </c>
      <c r="W4435" s="418">
        <f>AI4435-I4435</f>
        <v/>
      </c>
      <c r="X4435" s="455" t="n"/>
      <c r="Y4435" s="417" t="n"/>
      <c r="Z4435" s="418" t="n"/>
      <c r="AA4435" s="418" t="n"/>
      <c r="AB4435" s="418" t="n"/>
      <c r="AC4435" s="418" t="n"/>
      <c r="AD4435" s="418" t="n"/>
      <c r="AE4435" s="455" t="n"/>
      <c r="AF4435" s="455" t="n"/>
      <c r="AG4435" s="455" t="n"/>
      <c r="AH4435" s="455" t="n"/>
      <c r="AI4435" s="455" t="n"/>
      <c r="AJ4435" s="455" t="n"/>
      <c r="AK4435" s="455" t="n"/>
      <c r="AL4435" s="455" t="n"/>
      <c r="AM4435" s="455" t="n"/>
      <c r="AN4435" s="455" t="n"/>
      <c r="AO4435" s="455" t="n"/>
      <c r="AP4435" s="455" t="n"/>
      <c r="AQ4435" s="455" t="n"/>
      <c r="AR4435" s="418" t="n"/>
      <c r="AS4435" s="418" t="n"/>
      <c r="AT4435" s="418" t="n"/>
    </row>
    <row r="4436">
      <c r="A4436" s="417" t="n">
        <v>4427</v>
      </c>
      <c r="B4436" s="418" t="inlineStr">
        <is>
          <t>Trucking Fee</t>
        </is>
      </c>
      <c r="C4436" s="418" t="inlineStr">
        <is>
          <t>ឆាយ ដា ឡូយីស្ទីក</t>
        </is>
      </c>
      <c r="D4436" s="418" t="inlineStr">
        <is>
          <t>L001-100063098</t>
        </is>
      </c>
      <c r="E4436" s="418" t="inlineStr">
        <is>
          <t>2212014853</t>
        </is>
      </c>
      <c r="F4436" s="419" t="n">
        <v>44914</v>
      </c>
      <c r="G4436" s="420" t="n">
        <v>90097</v>
      </c>
      <c r="H4436" s="418" t="n"/>
      <c r="I4436" s="455" t="n">
        <v>90097</v>
      </c>
      <c r="J4436" s="418">
        <f>IF(L4436&lt;&gt;"",L4436,K4436)</f>
        <v/>
      </c>
      <c r="K4436" s="418">
        <f>IF(AND(T4436=TRUE, U4436=TRUE, V4436=TRUE), IF(W4436&lt;-0.05, "អនុញ្ញាត (អ្នកផ្គត់ផ្គង់ប្រកាសខ្វះ)", "បានប្រកាស (អនុញ្ញាត)"), IF(AND(T4436=FALSE, U4436=FALSE, V4436=FALSE), "ព្យួរទុក (មិនមានទិន្នន័យ)", "ប្រកាសខុស (ព្យួរទុក)"))</f>
        <v/>
      </c>
      <c r="L4436" s="418" t="inlineStr"/>
      <c r="M4436" s="418" t="inlineStr"/>
      <c r="N4436" s="455" t="n"/>
      <c r="O4436" s="455">
        <f>IF(W4436&lt;0,AI4436,I4436)</f>
        <v/>
      </c>
      <c r="P4436" s="455">
        <f>I4436-O4436</f>
        <v/>
      </c>
      <c r="Q4436" s="418" t="n"/>
      <c r="R4436" s="418" t="inlineStr">
        <is>
          <t>2212014853</t>
        </is>
      </c>
      <c r="S4436" s="418" t="inlineStr"/>
      <c r="T4436" s="418">
        <f>R4436=S4436</f>
        <v/>
      </c>
      <c r="U4436" s="418">
        <f>AND(MONTH(F4436)=MONTH(Y4436), YEAR(F4436)=YEAR(Y4436))</f>
        <v/>
      </c>
      <c r="V4436" s="418">
        <f>AND(AC4436&lt;&gt;"", 'Company information'!D$4&lt;&gt;"", RIGHT(SUBSTITUTE(AC4436,"-",""),9)=RIGHT(SUBSTITUTE('Company information'!D$4,"-",""),9))</f>
        <v/>
      </c>
      <c r="W4436" s="418">
        <f>AI4436-I4436</f>
        <v/>
      </c>
      <c r="X4436" s="455" t="n"/>
      <c r="Y4436" s="417" t="n"/>
      <c r="Z4436" s="418" t="n"/>
      <c r="AA4436" s="418" t="n"/>
      <c r="AB4436" s="418" t="n"/>
      <c r="AC4436" s="418" t="n"/>
      <c r="AD4436" s="418" t="n"/>
      <c r="AE4436" s="455" t="n"/>
      <c r="AF4436" s="455" t="n"/>
      <c r="AG4436" s="455" t="n"/>
      <c r="AH4436" s="455" t="n"/>
      <c r="AI4436" s="455" t="n"/>
      <c r="AJ4436" s="455" t="n"/>
      <c r="AK4436" s="455" t="n"/>
      <c r="AL4436" s="455" t="n"/>
      <c r="AM4436" s="455" t="n"/>
      <c r="AN4436" s="455" t="n"/>
      <c r="AO4436" s="455" t="n"/>
      <c r="AP4436" s="455" t="n"/>
      <c r="AQ4436" s="455" t="n"/>
      <c r="AR4436" s="418" t="n"/>
      <c r="AS4436" s="418" t="n"/>
      <c r="AT4436" s="418" t="n"/>
    </row>
    <row r="4437">
      <c r="A4437" s="417" t="n">
        <v>4428</v>
      </c>
      <c r="B4437" s="418" t="inlineStr">
        <is>
          <t>Trucking Fee</t>
        </is>
      </c>
      <c r="C4437" s="418" t="inlineStr">
        <is>
          <t>ឆាយ ដា ឡូយីស្ទីក</t>
        </is>
      </c>
      <c r="D4437" s="418" t="inlineStr">
        <is>
          <t>L001-100063098</t>
        </is>
      </c>
      <c r="E4437" s="418" t="inlineStr">
        <is>
          <t>2212014870</t>
        </is>
      </c>
      <c r="F4437" s="419" t="n">
        <v>44914</v>
      </c>
      <c r="G4437" s="420" t="n">
        <v>90097</v>
      </c>
      <c r="H4437" s="418" t="n"/>
      <c r="I4437" s="455" t="n">
        <v>90097</v>
      </c>
      <c r="J4437" s="418">
        <f>IF(L4437&lt;&gt;"",L4437,K4437)</f>
        <v/>
      </c>
      <c r="K4437" s="418">
        <f>IF(AND(T4437=TRUE, U4437=TRUE, V4437=TRUE), IF(W4437&lt;-0.05, "អនុញ្ញាត (អ្នកផ្គត់ផ្គង់ប្រកាសខ្វះ)", "បានប្រកាស (អនុញ្ញាត)"), IF(AND(T4437=FALSE, U4437=FALSE, V4437=FALSE), "ព្យួរទុក (មិនមានទិន្នន័យ)", "ប្រកាសខុស (ព្យួរទុក)"))</f>
        <v/>
      </c>
      <c r="L4437" s="418" t="inlineStr"/>
      <c r="M4437" s="418" t="inlineStr"/>
      <c r="N4437" s="455" t="n"/>
      <c r="O4437" s="455">
        <f>IF(W4437&lt;0,AI4437,I4437)</f>
        <v/>
      </c>
      <c r="P4437" s="455">
        <f>I4437-O4437</f>
        <v/>
      </c>
      <c r="Q4437" s="418" t="n"/>
      <c r="R4437" s="418" t="inlineStr">
        <is>
          <t>2212014870</t>
        </is>
      </c>
      <c r="S4437" s="418" t="inlineStr"/>
      <c r="T4437" s="418">
        <f>R4437=S4437</f>
        <v/>
      </c>
      <c r="U4437" s="418">
        <f>AND(MONTH(F4437)=MONTH(Y4437), YEAR(F4437)=YEAR(Y4437))</f>
        <v/>
      </c>
      <c r="V4437" s="418">
        <f>AND(AC4437&lt;&gt;"", 'Company information'!D$4&lt;&gt;"", RIGHT(SUBSTITUTE(AC4437,"-",""),9)=RIGHT(SUBSTITUTE('Company information'!D$4,"-",""),9))</f>
        <v/>
      </c>
      <c r="W4437" s="418">
        <f>AI4437-I4437</f>
        <v/>
      </c>
      <c r="X4437" s="455" t="n"/>
      <c r="Y4437" s="417" t="n"/>
      <c r="Z4437" s="418" t="n"/>
      <c r="AA4437" s="418" t="n"/>
      <c r="AB4437" s="418" t="n"/>
      <c r="AC4437" s="418" t="n"/>
      <c r="AD4437" s="418" t="n"/>
      <c r="AE4437" s="455" t="n"/>
      <c r="AF4437" s="455" t="n"/>
      <c r="AG4437" s="455" t="n"/>
      <c r="AH4437" s="455" t="n"/>
      <c r="AI4437" s="455" t="n"/>
      <c r="AJ4437" s="455" t="n"/>
      <c r="AK4437" s="455" t="n"/>
      <c r="AL4437" s="455" t="n"/>
      <c r="AM4437" s="455" t="n"/>
      <c r="AN4437" s="455" t="n"/>
      <c r="AO4437" s="455" t="n"/>
      <c r="AP4437" s="455" t="n"/>
      <c r="AQ4437" s="455" t="n"/>
      <c r="AR4437" s="418" t="n"/>
      <c r="AS4437" s="418" t="n"/>
      <c r="AT4437" s="418" t="n"/>
    </row>
    <row r="4438">
      <c r="A4438" s="417" t="n">
        <v>4429</v>
      </c>
      <c r="B4438" s="418" t="inlineStr">
        <is>
          <t>Trucking Fee</t>
        </is>
      </c>
      <c r="C4438" s="418" t="inlineStr">
        <is>
          <t>ឆាយ ដា ឡូយីស្ទីក</t>
        </is>
      </c>
      <c r="D4438" s="418" t="inlineStr">
        <is>
          <t>L001-100063098</t>
        </is>
      </c>
      <c r="E4438" s="418" t="inlineStr">
        <is>
          <t>2212014585</t>
        </is>
      </c>
      <c r="F4438" s="419" t="n">
        <v>44907</v>
      </c>
      <c r="G4438" s="420" t="n">
        <v>90250</v>
      </c>
      <c r="H4438" s="418" t="n"/>
      <c r="I4438" s="455" t="n">
        <v>90250</v>
      </c>
      <c r="J4438" s="418">
        <f>IF(L4438&lt;&gt;"",L4438,K4438)</f>
        <v/>
      </c>
      <c r="K4438" s="418">
        <f>IF(AND(T4438=TRUE, U4438=TRUE, V4438=TRUE), IF(W4438&lt;-0.05, "អនុញ្ញាត (អ្នកផ្គត់ផ្គង់ប្រកាសខ្វះ)", "បានប្រកាស (អនុញ្ញាត)"), IF(AND(T4438=FALSE, U4438=FALSE, V4438=FALSE), "ព្យួរទុក (មិនមានទិន្នន័យ)", "ប្រកាសខុស (ព្យួរទុក)"))</f>
        <v/>
      </c>
      <c r="L4438" s="418" t="inlineStr"/>
      <c r="M4438" s="418" t="inlineStr"/>
      <c r="N4438" s="455" t="n"/>
      <c r="O4438" s="455">
        <f>IF(W4438&lt;0,AI4438,I4438)</f>
        <v/>
      </c>
      <c r="P4438" s="455">
        <f>I4438-O4438</f>
        <v/>
      </c>
      <c r="Q4438" s="418" t="n"/>
      <c r="R4438" s="418" t="inlineStr">
        <is>
          <t>2212014585</t>
        </is>
      </c>
      <c r="S4438" s="418" t="inlineStr"/>
      <c r="T4438" s="418">
        <f>R4438=S4438</f>
        <v/>
      </c>
      <c r="U4438" s="418">
        <f>AND(MONTH(F4438)=MONTH(Y4438), YEAR(F4438)=YEAR(Y4438))</f>
        <v/>
      </c>
      <c r="V4438" s="418">
        <f>AND(AC4438&lt;&gt;"", 'Company information'!D$4&lt;&gt;"", RIGHT(SUBSTITUTE(AC4438,"-",""),9)=RIGHT(SUBSTITUTE('Company information'!D$4,"-",""),9))</f>
        <v/>
      </c>
      <c r="W4438" s="418">
        <f>AI4438-I4438</f>
        <v/>
      </c>
      <c r="X4438" s="455" t="n"/>
      <c r="Y4438" s="417" t="n"/>
      <c r="Z4438" s="418" t="n"/>
      <c r="AA4438" s="418" t="n"/>
      <c r="AB4438" s="418" t="n"/>
      <c r="AC4438" s="418" t="n"/>
      <c r="AD4438" s="418" t="n"/>
      <c r="AE4438" s="455" t="n"/>
      <c r="AF4438" s="455" t="n"/>
      <c r="AG4438" s="455" t="n"/>
      <c r="AH4438" s="455" t="n"/>
      <c r="AI4438" s="455" t="n"/>
      <c r="AJ4438" s="455" t="n"/>
      <c r="AK4438" s="455" t="n"/>
      <c r="AL4438" s="455" t="n"/>
      <c r="AM4438" s="455" t="n"/>
      <c r="AN4438" s="455" t="n"/>
      <c r="AO4438" s="455" t="n"/>
      <c r="AP4438" s="455" t="n"/>
      <c r="AQ4438" s="455" t="n"/>
      <c r="AR4438" s="418" t="n"/>
      <c r="AS4438" s="418" t="n"/>
      <c r="AT4438" s="418" t="n"/>
    </row>
    <row r="4439">
      <c r="A4439" s="417" t="n">
        <v>4430</v>
      </c>
      <c r="B4439" s="418" t="inlineStr">
        <is>
          <t>Trucking Fee</t>
        </is>
      </c>
      <c r="C4439" s="418" t="inlineStr">
        <is>
          <t>ឆាយ ដា ឡូយីស្ទីក</t>
        </is>
      </c>
      <c r="D4439" s="418" t="inlineStr">
        <is>
          <t>L001-100063098</t>
        </is>
      </c>
      <c r="E4439" s="418" t="inlineStr">
        <is>
          <t>2212014579</t>
        </is>
      </c>
      <c r="F4439" s="419" t="n">
        <v>44907</v>
      </c>
      <c r="G4439" s="420" t="n">
        <v>90250</v>
      </c>
      <c r="H4439" s="418" t="n"/>
      <c r="I4439" s="455" t="n">
        <v>90250</v>
      </c>
      <c r="J4439" s="418">
        <f>IF(L4439&lt;&gt;"",L4439,K4439)</f>
        <v/>
      </c>
      <c r="K4439" s="418">
        <f>IF(AND(T4439=TRUE, U4439=TRUE, V4439=TRUE), IF(W4439&lt;-0.05, "អនុញ្ញាត (អ្នកផ្គត់ផ្គង់ប្រកាសខ្វះ)", "បានប្រកាស (អនុញ្ញាត)"), IF(AND(T4439=FALSE, U4439=FALSE, V4439=FALSE), "ព្យួរទុក (មិនមានទិន្នន័យ)", "ប្រកាសខុស (ព្យួរទុក)"))</f>
        <v/>
      </c>
      <c r="L4439" s="418" t="inlineStr"/>
      <c r="M4439" s="418" t="inlineStr"/>
      <c r="N4439" s="455" t="n"/>
      <c r="O4439" s="455">
        <f>IF(W4439&lt;0,AI4439,I4439)</f>
        <v/>
      </c>
      <c r="P4439" s="455">
        <f>I4439-O4439</f>
        <v/>
      </c>
      <c r="Q4439" s="418" t="n"/>
      <c r="R4439" s="418" t="inlineStr">
        <is>
          <t>2212014579</t>
        </is>
      </c>
      <c r="S4439" s="418" t="inlineStr"/>
      <c r="T4439" s="418">
        <f>R4439=S4439</f>
        <v/>
      </c>
      <c r="U4439" s="418">
        <f>AND(MONTH(F4439)=MONTH(Y4439), YEAR(F4439)=YEAR(Y4439))</f>
        <v/>
      </c>
      <c r="V4439" s="418">
        <f>AND(AC4439&lt;&gt;"", 'Company information'!D$4&lt;&gt;"", RIGHT(SUBSTITUTE(AC4439,"-",""),9)=RIGHT(SUBSTITUTE('Company information'!D$4,"-",""),9))</f>
        <v/>
      </c>
      <c r="W4439" s="418">
        <f>AI4439-I4439</f>
        <v/>
      </c>
      <c r="X4439" s="455" t="n"/>
      <c r="Y4439" s="417" t="n"/>
      <c r="Z4439" s="418" t="n"/>
      <c r="AA4439" s="418" t="n"/>
      <c r="AB4439" s="418" t="n"/>
      <c r="AC4439" s="418" t="n"/>
      <c r="AD4439" s="418" t="n"/>
      <c r="AE4439" s="455" t="n"/>
      <c r="AF4439" s="455" t="n"/>
      <c r="AG4439" s="455" t="n"/>
      <c r="AH4439" s="455" t="n"/>
      <c r="AI4439" s="455" t="n"/>
      <c r="AJ4439" s="455" t="n"/>
      <c r="AK4439" s="455" t="n"/>
      <c r="AL4439" s="455" t="n"/>
      <c r="AM4439" s="455" t="n"/>
      <c r="AN4439" s="455" t="n"/>
      <c r="AO4439" s="455" t="n"/>
      <c r="AP4439" s="455" t="n"/>
      <c r="AQ4439" s="455" t="n"/>
      <c r="AR4439" s="418" t="n"/>
      <c r="AS4439" s="418" t="n"/>
      <c r="AT4439" s="418" t="n"/>
    </row>
    <row r="4440">
      <c r="A4440" s="417" t="n">
        <v>4431</v>
      </c>
      <c r="B4440" s="418" t="inlineStr">
        <is>
          <t>Trucking Fee</t>
        </is>
      </c>
      <c r="C4440" s="418" t="inlineStr">
        <is>
          <t>ឆាយ ដា ឡូយីស្ទីក</t>
        </is>
      </c>
      <c r="D4440" s="418" t="inlineStr">
        <is>
          <t>L001-100063098</t>
        </is>
      </c>
      <c r="E4440" s="418" t="inlineStr">
        <is>
          <t>2212014565</t>
        </is>
      </c>
      <c r="F4440" s="419" t="n">
        <v>44907</v>
      </c>
      <c r="G4440" s="420" t="n">
        <v>90250</v>
      </c>
      <c r="H4440" s="418" t="n"/>
      <c r="I4440" s="455" t="n">
        <v>90250</v>
      </c>
      <c r="J4440" s="418">
        <f>IF(L4440&lt;&gt;"",L4440,K4440)</f>
        <v/>
      </c>
      <c r="K4440" s="418">
        <f>IF(AND(T4440=TRUE, U4440=TRUE, V4440=TRUE), IF(W4440&lt;-0.05, "អនុញ្ញាត (អ្នកផ្គត់ផ្គង់ប្រកាសខ្វះ)", "បានប្រកាស (អនុញ្ញាត)"), IF(AND(T4440=FALSE, U4440=FALSE, V4440=FALSE), "ព្យួរទុក (មិនមានទិន្នន័យ)", "ប្រកាសខុស (ព្យួរទុក)"))</f>
        <v/>
      </c>
      <c r="L4440" s="418" t="inlineStr"/>
      <c r="M4440" s="418" t="inlineStr"/>
      <c r="N4440" s="455" t="n"/>
      <c r="O4440" s="455">
        <f>IF(W4440&lt;0,AI4440,I4440)</f>
        <v/>
      </c>
      <c r="P4440" s="455">
        <f>I4440-O4440</f>
        <v/>
      </c>
      <c r="Q4440" s="418" t="n"/>
      <c r="R4440" s="418" t="inlineStr">
        <is>
          <t>2212014565</t>
        </is>
      </c>
      <c r="S4440" s="418" t="inlineStr"/>
      <c r="T4440" s="418">
        <f>R4440=S4440</f>
        <v/>
      </c>
      <c r="U4440" s="418">
        <f>AND(MONTH(F4440)=MONTH(Y4440), YEAR(F4440)=YEAR(Y4440))</f>
        <v/>
      </c>
      <c r="V4440" s="418">
        <f>AND(AC4440&lt;&gt;"", 'Company information'!D$4&lt;&gt;"", RIGHT(SUBSTITUTE(AC4440,"-",""),9)=RIGHT(SUBSTITUTE('Company information'!D$4,"-",""),9))</f>
        <v/>
      </c>
      <c r="W4440" s="418">
        <f>AI4440-I4440</f>
        <v/>
      </c>
      <c r="X4440" s="455" t="n"/>
      <c r="Y4440" s="417" t="n"/>
      <c r="Z4440" s="418" t="n"/>
      <c r="AA4440" s="418" t="n"/>
      <c r="AB4440" s="418" t="n"/>
      <c r="AC4440" s="418" t="n"/>
      <c r="AD4440" s="418" t="n"/>
      <c r="AE4440" s="455" t="n"/>
      <c r="AF4440" s="455" t="n"/>
      <c r="AG4440" s="455" t="n"/>
      <c r="AH4440" s="455" t="n"/>
      <c r="AI4440" s="455" t="n"/>
      <c r="AJ4440" s="455" t="n"/>
      <c r="AK4440" s="455" t="n"/>
      <c r="AL4440" s="455" t="n"/>
      <c r="AM4440" s="455" t="n"/>
      <c r="AN4440" s="455" t="n"/>
      <c r="AO4440" s="455" t="n"/>
      <c r="AP4440" s="455" t="n"/>
      <c r="AQ4440" s="455" t="n"/>
      <c r="AR4440" s="418" t="n"/>
      <c r="AS4440" s="418" t="n"/>
      <c r="AT4440" s="418" t="n"/>
    </row>
    <row r="4441">
      <c r="A4441" s="417" t="n">
        <v>4432</v>
      </c>
      <c r="B4441" s="418" t="inlineStr">
        <is>
          <t>Trucking Fee</t>
        </is>
      </c>
      <c r="C4441" s="418" t="inlineStr">
        <is>
          <t>ឆាយ ដា ឡូយីស្ទីក</t>
        </is>
      </c>
      <c r="D4441" s="418" t="inlineStr">
        <is>
          <t>L001-100063098</t>
        </is>
      </c>
      <c r="E4441" s="418" t="inlineStr">
        <is>
          <t>2212014562</t>
        </is>
      </c>
      <c r="F4441" s="419" t="n">
        <v>44907</v>
      </c>
      <c r="G4441" s="420" t="n">
        <v>90250</v>
      </c>
      <c r="H4441" s="418" t="n"/>
      <c r="I4441" s="455" t="n">
        <v>90250</v>
      </c>
      <c r="J4441" s="418">
        <f>IF(L4441&lt;&gt;"",L4441,K4441)</f>
        <v/>
      </c>
      <c r="K4441" s="418">
        <f>IF(AND(T4441=TRUE, U4441=TRUE, V4441=TRUE), IF(W4441&lt;-0.05, "អនុញ្ញាត (អ្នកផ្គត់ផ្គង់ប្រកាសខ្វះ)", "បានប្រកាស (អនុញ្ញាត)"), IF(AND(T4441=FALSE, U4441=FALSE, V4441=FALSE), "ព្យួរទុក (មិនមានទិន្នន័យ)", "ប្រកាសខុស (ព្យួរទុក)"))</f>
        <v/>
      </c>
      <c r="L4441" s="418" t="inlineStr"/>
      <c r="M4441" s="418" t="inlineStr"/>
      <c r="N4441" s="455" t="n"/>
      <c r="O4441" s="455">
        <f>IF(W4441&lt;0,AI4441,I4441)</f>
        <v/>
      </c>
      <c r="P4441" s="455">
        <f>I4441-O4441</f>
        <v/>
      </c>
      <c r="Q4441" s="418" t="n"/>
      <c r="R4441" s="418" t="inlineStr">
        <is>
          <t>2212014562</t>
        </is>
      </c>
      <c r="S4441" s="418" t="inlineStr"/>
      <c r="T4441" s="418">
        <f>R4441=S4441</f>
        <v/>
      </c>
      <c r="U4441" s="418">
        <f>AND(MONTH(F4441)=MONTH(Y4441), YEAR(F4441)=YEAR(Y4441))</f>
        <v/>
      </c>
      <c r="V4441" s="418">
        <f>AND(AC4441&lt;&gt;"", 'Company information'!D$4&lt;&gt;"", RIGHT(SUBSTITUTE(AC4441,"-",""),9)=RIGHT(SUBSTITUTE('Company information'!D$4,"-",""),9))</f>
        <v/>
      </c>
      <c r="W4441" s="418">
        <f>AI4441-I4441</f>
        <v/>
      </c>
      <c r="X4441" s="455" t="n"/>
      <c r="Y4441" s="417" t="n"/>
      <c r="Z4441" s="418" t="n"/>
      <c r="AA4441" s="418" t="n"/>
      <c r="AB4441" s="418" t="n"/>
      <c r="AC4441" s="418" t="n"/>
      <c r="AD4441" s="418" t="n"/>
      <c r="AE4441" s="455" t="n"/>
      <c r="AF4441" s="455" t="n"/>
      <c r="AG4441" s="455" t="n"/>
      <c r="AH4441" s="455" t="n"/>
      <c r="AI4441" s="455" t="n"/>
      <c r="AJ4441" s="455" t="n"/>
      <c r="AK4441" s="455" t="n"/>
      <c r="AL4441" s="455" t="n"/>
      <c r="AM4441" s="455" t="n"/>
      <c r="AN4441" s="455" t="n"/>
      <c r="AO4441" s="455" t="n"/>
      <c r="AP4441" s="455" t="n"/>
      <c r="AQ4441" s="455" t="n"/>
      <c r="AR4441" s="418" t="n"/>
      <c r="AS4441" s="418" t="n"/>
      <c r="AT4441" s="418" t="n"/>
    </row>
    <row r="4442">
      <c r="A4442" s="417" t="n">
        <v>4433</v>
      </c>
      <c r="B4442" s="418" t="inlineStr">
        <is>
          <t>Trucking Fee</t>
        </is>
      </c>
      <c r="C4442" s="418" t="inlineStr">
        <is>
          <t>ឆាយ ដា ឡូយីស្ទីក</t>
        </is>
      </c>
      <c r="D4442" s="418" t="inlineStr">
        <is>
          <t>L001-100063098</t>
        </is>
      </c>
      <c r="E4442" s="418" t="inlineStr">
        <is>
          <t>2212014559</t>
        </is>
      </c>
      <c r="F4442" s="419" t="n">
        <v>44917</v>
      </c>
      <c r="G4442" s="420" t="n">
        <v>90250</v>
      </c>
      <c r="H4442" s="418" t="n"/>
      <c r="I4442" s="455" t="n">
        <v>90250</v>
      </c>
      <c r="J4442" s="418">
        <f>IF(L4442&lt;&gt;"",L4442,K4442)</f>
        <v/>
      </c>
      <c r="K4442" s="418">
        <f>IF(AND(T4442=TRUE, U4442=TRUE, V4442=TRUE), IF(W4442&lt;-0.05, "អនុញ្ញាត (អ្នកផ្គត់ផ្គង់ប្រកាសខ្វះ)", "បានប្រកាស (អនុញ្ញាត)"), IF(AND(T4442=FALSE, U4442=FALSE, V4442=FALSE), "ព្យួរទុក (មិនមានទិន្នន័យ)", "ប្រកាសខុស (ព្យួរទុក)"))</f>
        <v/>
      </c>
      <c r="L4442" s="418" t="inlineStr"/>
      <c r="M4442" s="418" t="inlineStr"/>
      <c r="N4442" s="455" t="n"/>
      <c r="O4442" s="455">
        <f>IF(W4442&lt;0,AI4442,I4442)</f>
        <v/>
      </c>
      <c r="P4442" s="455">
        <f>I4442-O4442</f>
        <v/>
      </c>
      <c r="Q4442" s="418" t="n"/>
      <c r="R4442" s="418" t="inlineStr">
        <is>
          <t>2212014559</t>
        </is>
      </c>
      <c r="S4442" s="418" t="inlineStr"/>
      <c r="T4442" s="418">
        <f>R4442=S4442</f>
        <v/>
      </c>
      <c r="U4442" s="418">
        <f>AND(MONTH(F4442)=MONTH(Y4442), YEAR(F4442)=YEAR(Y4442))</f>
        <v/>
      </c>
      <c r="V4442" s="418">
        <f>AND(AC4442&lt;&gt;"", 'Company information'!D$4&lt;&gt;"", RIGHT(SUBSTITUTE(AC4442,"-",""),9)=RIGHT(SUBSTITUTE('Company information'!D$4,"-",""),9))</f>
        <v/>
      </c>
      <c r="W4442" s="418">
        <f>AI4442-I4442</f>
        <v/>
      </c>
      <c r="X4442" s="455" t="n"/>
      <c r="Y4442" s="417" t="n"/>
      <c r="Z4442" s="418" t="n"/>
      <c r="AA4442" s="418" t="n"/>
      <c r="AB4442" s="418" t="n"/>
      <c r="AC4442" s="418" t="n"/>
      <c r="AD4442" s="418" t="n"/>
      <c r="AE4442" s="455" t="n"/>
      <c r="AF4442" s="455" t="n"/>
      <c r="AG4442" s="455" t="n"/>
      <c r="AH4442" s="455" t="n"/>
      <c r="AI4442" s="455" t="n"/>
      <c r="AJ4442" s="455" t="n"/>
      <c r="AK4442" s="455" t="n"/>
      <c r="AL4442" s="455" t="n"/>
      <c r="AM4442" s="455" t="n"/>
      <c r="AN4442" s="455" t="n"/>
      <c r="AO4442" s="455" t="n"/>
      <c r="AP4442" s="455" t="n"/>
      <c r="AQ4442" s="455" t="n"/>
      <c r="AR4442" s="418" t="n"/>
      <c r="AS4442" s="418" t="n"/>
      <c r="AT4442" s="418" t="n"/>
    </row>
    <row r="4443">
      <c r="A4443" s="417" t="n">
        <v>4434</v>
      </c>
      <c r="B4443" s="418" t="inlineStr">
        <is>
          <t>Trucking Fee</t>
        </is>
      </c>
      <c r="C4443" s="418" t="inlineStr">
        <is>
          <t>ឆាយ ដា ឡូយីស្ទីក</t>
        </is>
      </c>
      <c r="D4443" s="418" t="inlineStr">
        <is>
          <t>L001-100063098</t>
        </is>
      </c>
      <c r="E4443" s="418" t="inlineStr">
        <is>
          <t>2212015183</t>
        </is>
      </c>
      <c r="F4443" s="419" t="n">
        <v>44922</v>
      </c>
      <c r="G4443" s="420" t="n">
        <v>18513</v>
      </c>
      <c r="H4443" s="418" t="n"/>
      <c r="I4443" s="455" t="n">
        <v>18513</v>
      </c>
      <c r="J4443" s="418">
        <f>IF(L4443&lt;&gt;"",L4443,K4443)</f>
        <v/>
      </c>
      <c r="K4443" s="418">
        <f>IF(AND(T4443=TRUE, U4443=TRUE, V4443=TRUE), IF(W4443&lt;-0.05, "អនុញ្ញាត (អ្នកផ្គត់ផ្គង់ប្រកាសខ្វះ)", "បានប្រកាស (អនុញ្ញាត)"), IF(AND(T4443=FALSE, U4443=FALSE, V4443=FALSE), "ព្យួរទុក (មិនមានទិន្នន័យ)", "ប្រកាសខុស (ព្យួរទុក)"))</f>
        <v/>
      </c>
      <c r="L4443" s="418" t="inlineStr"/>
      <c r="M4443" s="418" t="inlineStr"/>
      <c r="N4443" s="455" t="n"/>
      <c r="O4443" s="455">
        <f>IF(W4443&lt;0,AI4443,I4443)</f>
        <v/>
      </c>
      <c r="P4443" s="455">
        <f>I4443-O4443</f>
        <v/>
      </c>
      <c r="Q4443" s="418" t="n"/>
      <c r="R4443" s="418" t="inlineStr">
        <is>
          <t>2212015183</t>
        </is>
      </c>
      <c r="S4443" s="418" t="inlineStr"/>
      <c r="T4443" s="418">
        <f>R4443=S4443</f>
        <v/>
      </c>
      <c r="U4443" s="418">
        <f>AND(MONTH(F4443)=MONTH(Y4443), YEAR(F4443)=YEAR(Y4443))</f>
        <v/>
      </c>
      <c r="V4443" s="418">
        <f>AND(AC4443&lt;&gt;"", 'Company information'!D$4&lt;&gt;"", RIGHT(SUBSTITUTE(AC4443,"-",""),9)=RIGHT(SUBSTITUTE('Company information'!D$4,"-",""),9))</f>
        <v/>
      </c>
      <c r="W4443" s="418">
        <f>AI4443-I4443</f>
        <v/>
      </c>
      <c r="X4443" s="455" t="n"/>
      <c r="Y4443" s="417" t="n"/>
      <c r="Z4443" s="418" t="n"/>
      <c r="AA4443" s="418" t="n"/>
      <c r="AB4443" s="418" t="n"/>
      <c r="AC4443" s="418" t="n"/>
      <c r="AD4443" s="418" t="n"/>
      <c r="AE4443" s="455" t="n"/>
      <c r="AF4443" s="455" t="n"/>
      <c r="AG4443" s="455" t="n"/>
      <c r="AH4443" s="455" t="n"/>
      <c r="AI4443" s="455" t="n"/>
      <c r="AJ4443" s="455" t="n"/>
      <c r="AK4443" s="455" t="n"/>
      <c r="AL4443" s="455" t="n"/>
      <c r="AM4443" s="455" t="n"/>
      <c r="AN4443" s="455" t="n"/>
      <c r="AO4443" s="455" t="n"/>
      <c r="AP4443" s="455" t="n"/>
      <c r="AQ4443" s="455" t="n"/>
      <c r="AR4443" s="418" t="n"/>
      <c r="AS4443" s="418" t="n"/>
      <c r="AT4443" s="418" t="n"/>
    </row>
    <row r="4444">
      <c r="A4444" s="417" t="n">
        <v>4435</v>
      </c>
      <c r="B4444" s="418" t="inlineStr">
        <is>
          <t>Trucking Fee</t>
        </is>
      </c>
      <c r="C4444" s="418" t="inlineStr">
        <is>
          <t>ឆាយ ដា ឡូយីស្ទីក</t>
        </is>
      </c>
      <c r="D4444" s="418" t="inlineStr">
        <is>
          <t>L001-100063098</t>
        </is>
      </c>
      <c r="E4444" s="418" t="inlineStr">
        <is>
          <t>2212014274</t>
        </is>
      </c>
      <c r="F4444" s="419" t="n">
        <v>44724</v>
      </c>
      <c r="G4444" s="420" t="n">
        <v>14417</v>
      </c>
      <c r="H4444" s="418" t="n"/>
      <c r="I4444" s="455" t="n">
        <v>14417</v>
      </c>
      <c r="J4444" s="418">
        <f>IF(L4444&lt;&gt;"",L4444,K4444)</f>
        <v/>
      </c>
      <c r="K4444" s="418">
        <f>IF(AND(T4444=TRUE, U4444=TRUE, V4444=TRUE), IF(W4444&lt;-0.05, "អនុញ្ញាត (អ្នកផ្គត់ផ្គង់ប្រកាសខ្វះ)", "បានប្រកាស (អនុញ្ញាត)"), IF(AND(T4444=FALSE, U4444=FALSE, V4444=FALSE), "ព្យួរទុក (មិនមានទិន្នន័យ)", "ប្រកាសខុស (ព្យួរទុក)"))</f>
        <v/>
      </c>
      <c r="L4444" s="418" t="inlineStr"/>
      <c r="M4444" s="418" t="inlineStr"/>
      <c r="N4444" s="455" t="n"/>
      <c r="O4444" s="455">
        <f>IF(W4444&lt;0,AI4444,I4444)</f>
        <v/>
      </c>
      <c r="P4444" s="455">
        <f>I4444-O4444</f>
        <v/>
      </c>
      <c r="Q4444" s="418" t="n"/>
      <c r="R4444" s="418" t="inlineStr">
        <is>
          <t>2212014274</t>
        </is>
      </c>
      <c r="S4444" s="418" t="inlineStr"/>
      <c r="T4444" s="418">
        <f>R4444=S4444</f>
        <v/>
      </c>
      <c r="U4444" s="418">
        <f>AND(MONTH(F4444)=MONTH(Y4444), YEAR(F4444)=YEAR(Y4444))</f>
        <v/>
      </c>
      <c r="V4444" s="418">
        <f>AND(AC4444&lt;&gt;"", 'Company information'!D$4&lt;&gt;"", RIGHT(SUBSTITUTE(AC4444,"-",""),9)=RIGHT(SUBSTITUTE('Company information'!D$4,"-",""),9))</f>
        <v/>
      </c>
      <c r="W4444" s="418">
        <f>AI4444-I4444</f>
        <v/>
      </c>
      <c r="X4444" s="455" t="n"/>
      <c r="Y4444" s="417" t="n"/>
      <c r="Z4444" s="418" t="n"/>
      <c r="AA4444" s="418" t="n"/>
      <c r="AB4444" s="418" t="n"/>
      <c r="AC4444" s="418" t="n"/>
      <c r="AD4444" s="418" t="n"/>
      <c r="AE4444" s="455" t="n"/>
      <c r="AF4444" s="455" t="n"/>
      <c r="AG4444" s="455" t="n"/>
      <c r="AH4444" s="455" t="n"/>
      <c r="AI4444" s="455" t="n"/>
      <c r="AJ4444" s="455" t="n"/>
      <c r="AK4444" s="455" t="n"/>
      <c r="AL4444" s="455" t="n"/>
      <c r="AM4444" s="455" t="n"/>
      <c r="AN4444" s="455" t="n"/>
      <c r="AO4444" s="455" t="n"/>
      <c r="AP4444" s="455" t="n"/>
      <c r="AQ4444" s="455" t="n"/>
      <c r="AR4444" s="418" t="n"/>
      <c r="AS4444" s="418" t="n"/>
      <c r="AT4444" s="418" t="n"/>
    </row>
    <row r="4445">
      <c r="A4445" s="417" t="n">
        <v>4436</v>
      </c>
      <c r="B4445" s="418" t="inlineStr">
        <is>
          <t>Trucking Fee</t>
        </is>
      </c>
      <c r="C4445" s="418" t="inlineStr">
        <is>
          <t>ឆាយ ដា ឡូយីស្ទីក</t>
        </is>
      </c>
      <c r="D4445" s="418" t="inlineStr">
        <is>
          <t>L001-100063098</t>
        </is>
      </c>
      <c r="E4445" s="418" t="inlineStr">
        <is>
          <t>2212014252</t>
        </is>
      </c>
      <c r="F4445" s="419" t="n">
        <v>44693</v>
      </c>
      <c r="G4445" s="420" t="n">
        <v>89965</v>
      </c>
      <c r="H4445" s="418" t="n"/>
      <c r="I4445" s="455" t="n">
        <v>89965</v>
      </c>
      <c r="J4445" s="418">
        <f>IF(L4445&lt;&gt;"",L4445,K4445)</f>
        <v/>
      </c>
      <c r="K4445" s="418">
        <f>IF(AND(T4445=TRUE, U4445=TRUE, V4445=TRUE), IF(W4445&lt;-0.05, "អនុញ្ញាត (អ្នកផ្គត់ផ្គង់ប្រកាសខ្វះ)", "បានប្រកាស (អនុញ្ញាត)"), IF(AND(T4445=FALSE, U4445=FALSE, V4445=FALSE), "ព្យួរទុក (មិនមានទិន្នន័យ)", "ប្រកាសខុស (ព្យួរទុក)"))</f>
        <v/>
      </c>
      <c r="L4445" s="418" t="inlineStr"/>
      <c r="M4445" s="418" t="inlineStr"/>
      <c r="N4445" s="455" t="n"/>
      <c r="O4445" s="455">
        <f>IF(W4445&lt;0,AI4445,I4445)</f>
        <v/>
      </c>
      <c r="P4445" s="455">
        <f>I4445-O4445</f>
        <v/>
      </c>
      <c r="Q4445" s="418" t="n"/>
      <c r="R4445" s="418" t="inlineStr">
        <is>
          <t>2212014252</t>
        </is>
      </c>
      <c r="S4445" s="418" t="inlineStr"/>
      <c r="T4445" s="418">
        <f>R4445=S4445</f>
        <v/>
      </c>
      <c r="U4445" s="418">
        <f>AND(MONTH(F4445)=MONTH(Y4445), YEAR(F4445)=YEAR(Y4445))</f>
        <v/>
      </c>
      <c r="V4445" s="418">
        <f>AND(AC4445&lt;&gt;"", 'Company information'!D$4&lt;&gt;"", RIGHT(SUBSTITUTE(AC4445,"-",""),9)=RIGHT(SUBSTITUTE('Company information'!D$4,"-",""),9))</f>
        <v/>
      </c>
      <c r="W4445" s="418">
        <f>AI4445-I4445</f>
        <v/>
      </c>
      <c r="X4445" s="455" t="n"/>
      <c r="Y4445" s="417" t="n"/>
      <c r="Z4445" s="418" t="n"/>
      <c r="AA4445" s="418" t="n"/>
      <c r="AB4445" s="418" t="n"/>
      <c r="AC4445" s="418" t="n"/>
      <c r="AD4445" s="418" t="n"/>
      <c r="AE4445" s="455" t="n"/>
      <c r="AF4445" s="455" t="n"/>
      <c r="AG4445" s="455" t="n"/>
      <c r="AH4445" s="455" t="n"/>
      <c r="AI4445" s="455" t="n"/>
      <c r="AJ4445" s="455" t="n"/>
      <c r="AK4445" s="455" t="n"/>
      <c r="AL4445" s="455" t="n"/>
      <c r="AM4445" s="455" t="n"/>
      <c r="AN4445" s="455" t="n"/>
      <c r="AO4445" s="455" t="n"/>
      <c r="AP4445" s="455" t="n"/>
      <c r="AQ4445" s="455" t="n"/>
      <c r="AR4445" s="418" t="n"/>
      <c r="AS4445" s="418" t="n"/>
      <c r="AT4445" s="418" t="n"/>
    </row>
    <row r="4446">
      <c r="A4446" s="417" t="n">
        <v>4437</v>
      </c>
      <c r="B4446" s="418" t="inlineStr">
        <is>
          <t>Trucking Fee</t>
        </is>
      </c>
      <c r="C4446" s="418" t="inlineStr">
        <is>
          <t>ឆាយ ដា ឡូយីស្ទីក</t>
        </is>
      </c>
      <c r="D4446" s="418" t="inlineStr">
        <is>
          <t>L001-100063098</t>
        </is>
      </c>
      <c r="E4446" s="418" t="inlineStr">
        <is>
          <t>2212014236</t>
        </is>
      </c>
      <c r="F4446" s="419" t="n">
        <v>44693</v>
      </c>
      <c r="G4446" s="420" t="n">
        <v>89965</v>
      </c>
      <c r="H4446" s="418" t="n"/>
      <c r="I4446" s="455" t="n">
        <v>89965</v>
      </c>
      <c r="J4446" s="418">
        <f>IF(L4446&lt;&gt;"",L4446,K4446)</f>
        <v/>
      </c>
      <c r="K4446" s="418">
        <f>IF(AND(T4446=TRUE, U4446=TRUE, V4446=TRUE), IF(W4446&lt;-0.05, "អនុញ្ញាត (អ្នកផ្គត់ផ្គង់ប្រកាសខ្វះ)", "បានប្រកាស (អនុញ្ញាត)"), IF(AND(T4446=FALSE, U4446=FALSE, V4446=FALSE), "ព្យួរទុក (មិនមានទិន្នន័យ)", "ប្រកាសខុស (ព្យួរទុក)"))</f>
        <v/>
      </c>
      <c r="L4446" s="418" t="inlineStr"/>
      <c r="M4446" s="418" t="inlineStr"/>
      <c r="N4446" s="455" t="n"/>
      <c r="O4446" s="455">
        <f>IF(W4446&lt;0,AI4446,I4446)</f>
        <v/>
      </c>
      <c r="P4446" s="455">
        <f>I4446-O4446</f>
        <v/>
      </c>
      <c r="Q4446" s="418" t="n"/>
      <c r="R4446" s="418" t="inlineStr">
        <is>
          <t>2212014236</t>
        </is>
      </c>
      <c r="S4446" s="418" t="inlineStr"/>
      <c r="T4446" s="418">
        <f>R4446=S4446</f>
        <v/>
      </c>
      <c r="U4446" s="418">
        <f>AND(MONTH(F4446)=MONTH(Y4446), YEAR(F4446)=YEAR(Y4446))</f>
        <v/>
      </c>
      <c r="V4446" s="418">
        <f>AND(AC4446&lt;&gt;"", 'Company information'!D$4&lt;&gt;"", RIGHT(SUBSTITUTE(AC4446,"-",""),9)=RIGHT(SUBSTITUTE('Company information'!D$4,"-",""),9))</f>
        <v/>
      </c>
      <c r="W4446" s="418">
        <f>AI4446-I4446</f>
        <v/>
      </c>
      <c r="X4446" s="455" t="n"/>
      <c r="Y4446" s="417" t="n"/>
      <c r="Z4446" s="418" t="n"/>
      <c r="AA4446" s="418" t="n"/>
      <c r="AB4446" s="418" t="n"/>
      <c r="AC4446" s="418" t="n"/>
      <c r="AD4446" s="418" t="n"/>
      <c r="AE4446" s="455" t="n"/>
      <c r="AF4446" s="455" t="n"/>
      <c r="AG4446" s="455" t="n"/>
      <c r="AH4446" s="455" t="n"/>
      <c r="AI4446" s="455" t="n"/>
      <c r="AJ4446" s="455" t="n"/>
      <c r="AK4446" s="455" t="n"/>
      <c r="AL4446" s="455" t="n"/>
      <c r="AM4446" s="455" t="n"/>
      <c r="AN4446" s="455" t="n"/>
      <c r="AO4446" s="455" t="n"/>
      <c r="AP4446" s="455" t="n"/>
      <c r="AQ4446" s="455" t="n"/>
      <c r="AR4446" s="418" t="n"/>
      <c r="AS4446" s="418" t="n"/>
      <c r="AT4446" s="418" t="n"/>
    </row>
    <row r="4447">
      <c r="A4447" s="417" t="n">
        <v>4438</v>
      </c>
      <c r="B4447" s="418" t="inlineStr">
        <is>
          <t>Trucking Fee</t>
        </is>
      </c>
      <c r="C4447" s="418" t="inlineStr">
        <is>
          <t>ឆាយ ដា ឡូយីស្ទីក</t>
        </is>
      </c>
      <c r="D4447" s="418" t="inlineStr">
        <is>
          <t>L001-100063098</t>
        </is>
      </c>
      <c r="E4447" s="418" t="inlineStr">
        <is>
          <t>2212014230</t>
        </is>
      </c>
      <c r="F4447" s="419" t="n">
        <v>44693</v>
      </c>
      <c r="G4447" s="420" t="n">
        <v>89965</v>
      </c>
      <c r="H4447" s="418" t="n"/>
      <c r="I4447" s="455" t="n">
        <v>89965</v>
      </c>
      <c r="J4447" s="418">
        <f>IF(L4447&lt;&gt;"",L4447,K4447)</f>
        <v/>
      </c>
      <c r="K4447" s="418">
        <f>IF(AND(T4447=TRUE, U4447=TRUE, V4447=TRUE), IF(W4447&lt;-0.05, "អនុញ្ញាត (អ្នកផ្គត់ផ្គង់ប្រកាសខ្វះ)", "បានប្រកាស (អនុញ្ញាត)"), IF(AND(T4447=FALSE, U4447=FALSE, V4447=FALSE), "ព្យួរទុក (មិនមានទិន្នន័យ)", "ប្រកាសខុស (ព្យួរទុក)"))</f>
        <v/>
      </c>
      <c r="L4447" s="418" t="inlineStr"/>
      <c r="M4447" s="418" t="inlineStr"/>
      <c r="N4447" s="455" t="n"/>
      <c r="O4447" s="455">
        <f>IF(W4447&lt;0,AI4447,I4447)</f>
        <v/>
      </c>
      <c r="P4447" s="455">
        <f>I4447-O4447</f>
        <v/>
      </c>
      <c r="Q4447" s="418" t="n"/>
      <c r="R4447" s="418" t="inlineStr">
        <is>
          <t>2212014230</t>
        </is>
      </c>
      <c r="S4447" s="418" t="inlineStr"/>
      <c r="T4447" s="418">
        <f>R4447=S4447</f>
        <v/>
      </c>
      <c r="U4447" s="418">
        <f>AND(MONTH(F4447)=MONTH(Y4447), YEAR(F4447)=YEAR(Y4447))</f>
        <v/>
      </c>
      <c r="V4447" s="418">
        <f>AND(AC4447&lt;&gt;"", 'Company information'!D$4&lt;&gt;"", RIGHT(SUBSTITUTE(AC4447,"-",""),9)=RIGHT(SUBSTITUTE('Company information'!D$4,"-",""),9))</f>
        <v/>
      </c>
      <c r="W4447" s="418">
        <f>AI4447-I4447</f>
        <v/>
      </c>
      <c r="X4447" s="455" t="n"/>
      <c r="Y4447" s="417" t="n"/>
      <c r="Z4447" s="418" t="n"/>
      <c r="AA4447" s="418" t="n"/>
      <c r="AB4447" s="418" t="n"/>
      <c r="AC4447" s="418" t="n"/>
      <c r="AD4447" s="418" t="n"/>
      <c r="AE4447" s="455" t="n"/>
      <c r="AF4447" s="455" t="n"/>
      <c r="AG4447" s="455" t="n"/>
      <c r="AH4447" s="455" t="n"/>
      <c r="AI4447" s="455" t="n"/>
      <c r="AJ4447" s="455" t="n"/>
      <c r="AK4447" s="455" t="n"/>
      <c r="AL4447" s="455" t="n"/>
      <c r="AM4447" s="455" t="n"/>
      <c r="AN4447" s="455" t="n"/>
      <c r="AO4447" s="455" t="n"/>
      <c r="AP4447" s="455" t="n"/>
      <c r="AQ4447" s="455" t="n"/>
      <c r="AR4447" s="418" t="n"/>
      <c r="AS4447" s="418" t="n"/>
      <c r="AT4447" s="418" t="n"/>
    </row>
    <row r="4448">
      <c r="A4448" s="417" t="n">
        <v>4439</v>
      </c>
      <c r="B4448" s="418" t="inlineStr">
        <is>
          <t>Trucking Fee</t>
        </is>
      </c>
      <c r="C4448" s="418" t="inlineStr">
        <is>
          <t>ឆាយ ដា ឡូយីស្ទីក</t>
        </is>
      </c>
      <c r="D4448" s="418" t="inlineStr">
        <is>
          <t>L001-100063098</t>
        </is>
      </c>
      <c r="E4448" s="418" t="inlineStr">
        <is>
          <t>2212014620</t>
        </is>
      </c>
      <c r="F4448" s="419" t="n">
        <v>44908</v>
      </c>
      <c r="G4448" s="420" t="n">
        <v>34121</v>
      </c>
      <c r="H4448" s="418" t="n"/>
      <c r="I4448" s="455" t="n">
        <v>34121</v>
      </c>
      <c r="J4448" s="418">
        <f>IF(L4448&lt;&gt;"",L4448,K4448)</f>
        <v/>
      </c>
      <c r="K4448" s="418">
        <f>IF(AND(T4448=TRUE, U4448=TRUE, V4448=TRUE), IF(W4448&lt;-0.05, "អនុញ្ញាត (អ្នកផ្គត់ផ្គង់ប្រកាសខ្វះ)", "បានប្រកាស (អនុញ្ញាត)"), IF(AND(T4448=FALSE, U4448=FALSE, V4448=FALSE), "ព្យួរទុក (មិនមានទិន្នន័យ)", "ប្រកាសខុស (ព្យួរទុក)"))</f>
        <v/>
      </c>
      <c r="L4448" s="418" t="inlineStr"/>
      <c r="M4448" s="418" t="inlineStr"/>
      <c r="N4448" s="455" t="n"/>
      <c r="O4448" s="455">
        <f>IF(W4448&lt;0,AI4448,I4448)</f>
        <v/>
      </c>
      <c r="P4448" s="455">
        <f>I4448-O4448</f>
        <v/>
      </c>
      <c r="Q4448" s="418" t="n"/>
      <c r="R4448" s="418" t="inlineStr">
        <is>
          <t>2212014620</t>
        </is>
      </c>
      <c r="S4448" s="418" t="inlineStr"/>
      <c r="T4448" s="418">
        <f>R4448=S4448</f>
        <v/>
      </c>
      <c r="U4448" s="418">
        <f>AND(MONTH(F4448)=MONTH(Y4448), YEAR(F4448)=YEAR(Y4448))</f>
        <v/>
      </c>
      <c r="V4448" s="418">
        <f>AND(AC4448&lt;&gt;"", 'Company information'!D$4&lt;&gt;"", RIGHT(SUBSTITUTE(AC4448,"-",""),9)=RIGHT(SUBSTITUTE('Company information'!D$4,"-",""),9))</f>
        <v/>
      </c>
      <c r="W4448" s="418">
        <f>AI4448-I4448</f>
        <v/>
      </c>
      <c r="X4448" s="455" t="n"/>
      <c r="Y4448" s="417" t="n"/>
      <c r="Z4448" s="418" t="n"/>
      <c r="AA4448" s="418" t="n"/>
      <c r="AB4448" s="418" t="n"/>
      <c r="AC4448" s="418" t="n"/>
      <c r="AD4448" s="418" t="n"/>
      <c r="AE4448" s="455" t="n"/>
      <c r="AF4448" s="455" t="n"/>
      <c r="AG4448" s="455" t="n"/>
      <c r="AH4448" s="455" t="n"/>
      <c r="AI4448" s="455" t="n"/>
      <c r="AJ4448" s="455" t="n"/>
      <c r="AK4448" s="455" t="n"/>
      <c r="AL4448" s="455" t="n"/>
      <c r="AM4448" s="455" t="n"/>
      <c r="AN4448" s="455" t="n"/>
      <c r="AO4448" s="455" t="n"/>
      <c r="AP4448" s="455" t="n"/>
      <c r="AQ4448" s="455" t="n"/>
      <c r="AR4448" s="418" t="n"/>
      <c r="AS4448" s="418" t="n"/>
      <c r="AT4448" s="418" t="n"/>
    </row>
    <row r="4449">
      <c r="A4449" s="417" t="n">
        <v>4440</v>
      </c>
      <c r="B4449" s="418" t="inlineStr">
        <is>
          <t>Trucking Fee</t>
        </is>
      </c>
      <c r="C4449" s="418" t="inlineStr">
        <is>
          <t>យូសេន ឡូជីស្ទីក (ខេមបូឌា) ខូ អិលធីឌី</t>
        </is>
      </c>
      <c r="D4449" s="418" t="inlineStr">
        <is>
          <t>L001-104015799</t>
        </is>
      </c>
      <c r="E4449" s="418" t="inlineStr">
        <is>
          <t>PNHTI0044007</t>
        </is>
      </c>
      <c r="F4449" s="419" t="n">
        <v>44925</v>
      </c>
      <c r="G4449" s="420" t="n">
        <v>166739</v>
      </c>
      <c r="H4449" s="418" t="n"/>
      <c r="I4449" s="455" t="n">
        <v>166739</v>
      </c>
      <c r="J4449" s="418">
        <f>IF(L4449&lt;&gt;"",L4449,K4449)</f>
        <v/>
      </c>
      <c r="K4449" s="418">
        <f>IF(AND(T4449=TRUE, U4449=TRUE, V4449=TRUE), IF(W4449&lt;-0.05, "អនុញ្ញាត (អ្នកផ្គត់ផ្គង់ប្រកាសខ្វះ)", "បានប្រកាស (អនុញ្ញាត)"), IF(AND(T4449=FALSE, U4449=FALSE, V4449=FALSE), "ព្យួរទុក (មិនមានទិន្នន័យ)", "ប្រកាសខុស (ព្យួរទុក)"))</f>
        <v/>
      </c>
      <c r="L4449" s="418" t="inlineStr"/>
      <c r="M4449" s="418" t="inlineStr"/>
      <c r="N4449" s="455" t="n"/>
      <c r="O4449" s="455">
        <f>IF(W4449&lt;0,AI4449,I4449)</f>
        <v/>
      </c>
      <c r="P4449" s="455">
        <f>I4449-O4449</f>
        <v/>
      </c>
      <c r="Q4449" s="418" t="n"/>
      <c r="R4449" s="418" t="inlineStr">
        <is>
          <t>PNHTI0044007</t>
        </is>
      </c>
      <c r="S4449" s="418" t="inlineStr"/>
      <c r="T4449" s="418">
        <f>R4449=S4449</f>
        <v/>
      </c>
      <c r="U4449" s="418">
        <f>AND(MONTH(F4449)=MONTH(Y4449), YEAR(F4449)=YEAR(Y4449))</f>
        <v/>
      </c>
      <c r="V4449" s="418">
        <f>AND(AC4449&lt;&gt;"", 'Company information'!D$4&lt;&gt;"", RIGHT(SUBSTITUTE(AC4449,"-",""),9)=RIGHT(SUBSTITUTE('Company information'!D$4,"-",""),9))</f>
        <v/>
      </c>
      <c r="W4449" s="418">
        <f>AI4449-I4449</f>
        <v/>
      </c>
      <c r="X4449" s="455" t="n"/>
      <c r="Y4449" s="417" t="n"/>
      <c r="Z4449" s="418" t="n"/>
      <c r="AA4449" s="418" t="n"/>
      <c r="AB4449" s="418" t="n"/>
      <c r="AC4449" s="418" t="n"/>
      <c r="AD4449" s="418" t="n"/>
      <c r="AE4449" s="455" t="n"/>
      <c r="AF4449" s="455" t="n"/>
      <c r="AG4449" s="455" t="n"/>
      <c r="AH4449" s="455" t="n"/>
      <c r="AI4449" s="455" t="n"/>
      <c r="AJ4449" s="455" t="n"/>
      <c r="AK4449" s="455" t="n"/>
      <c r="AL4449" s="455" t="n"/>
      <c r="AM4449" s="455" t="n"/>
      <c r="AN4449" s="455" t="n"/>
      <c r="AO4449" s="455" t="n"/>
      <c r="AP4449" s="455" t="n"/>
      <c r="AQ4449" s="455" t="n"/>
      <c r="AR4449" s="418" t="n"/>
      <c r="AS4449" s="418" t="n"/>
      <c r="AT4449" s="418" t="n"/>
    </row>
    <row r="4450">
      <c r="A4450" s="417" t="n">
        <v>4441</v>
      </c>
      <c r="B4450" s="418" t="inlineStr">
        <is>
          <t>Trucking Fee</t>
        </is>
      </c>
      <c r="C4450" s="418" t="inlineStr">
        <is>
          <t>យូសេន ឡូជីស្ទីក (ខេមបូឌា) ខូ អិលធីឌី</t>
        </is>
      </c>
      <c r="D4450" s="418" t="inlineStr">
        <is>
          <t>L001-104015799</t>
        </is>
      </c>
      <c r="E4450" s="418" t="inlineStr">
        <is>
          <t>PNHTI0043696</t>
        </is>
      </c>
      <c r="F4450" s="419" t="n">
        <v>44918</v>
      </c>
      <c r="G4450" s="420" t="n">
        <v>166617</v>
      </c>
      <c r="H4450" s="418" t="n"/>
      <c r="I4450" s="455" t="n">
        <v>166617</v>
      </c>
      <c r="J4450" s="418">
        <f>IF(L4450&lt;&gt;"",L4450,K4450)</f>
        <v/>
      </c>
      <c r="K4450" s="418">
        <f>IF(AND(T4450=TRUE, U4450=TRUE, V4450=TRUE), IF(W4450&lt;-0.05, "អនុញ្ញាត (អ្នកផ្គត់ផ្គង់ប្រកាសខ្វះ)", "បានប្រកាស (អនុញ្ញាត)"), IF(AND(T4450=FALSE, U4450=FALSE, V4450=FALSE), "ព្យួរទុក (មិនមានទិន្នន័យ)", "ប្រកាសខុស (ព្យួរទុក)"))</f>
        <v/>
      </c>
      <c r="L4450" s="418" t="inlineStr"/>
      <c r="M4450" s="418" t="inlineStr"/>
      <c r="N4450" s="455" t="n"/>
      <c r="O4450" s="455">
        <f>IF(W4450&lt;0,AI4450,I4450)</f>
        <v/>
      </c>
      <c r="P4450" s="455">
        <f>I4450-O4450</f>
        <v/>
      </c>
      <c r="Q4450" s="418" t="n"/>
      <c r="R4450" s="418" t="inlineStr">
        <is>
          <t>PNHTI0043696</t>
        </is>
      </c>
      <c r="S4450" s="418" t="inlineStr"/>
      <c r="T4450" s="418">
        <f>R4450=S4450</f>
        <v/>
      </c>
      <c r="U4450" s="418">
        <f>AND(MONTH(F4450)=MONTH(Y4450), YEAR(F4450)=YEAR(Y4450))</f>
        <v/>
      </c>
      <c r="V4450" s="418">
        <f>AND(AC4450&lt;&gt;"", 'Company information'!D$4&lt;&gt;"", RIGHT(SUBSTITUTE(AC4450,"-",""),9)=RIGHT(SUBSTITUTE('Company information'!D$4,"-",""),9))</f>
        <v/>
      </c>
      <c r="W4450" s="418">
        <f>AI4450-I4450</f>
        <v/>
      </c>
      <c r="X4450" s="455" t="n"/>
      <c r="Y4450" s="417" t="n"/>
      <c r="Z4450" s="418" t="n"/>
      <c r="AA4450" s="418" t="n"/>
      <c r="AB4450" s="418" t="n"/>
      <c r="AC4450" s="418" t="n"/>
      <c r="AD4450" s="418" t="n"/>
      <c r="AE4450" s="455" t="n"/>
      <c r="AF4450" s="455" t="n"/>
      <c r="AG4450" s="455" t="n"/>
      <c r="AH4450" s="455" t="n"/>
      <c r="AI4450" s="455" t="n"/>
      <c r="AJ4450" s="455" t="n"/>
      <c r="AK4450" s="455" t="n"/>
      <c r="AL4450" s="455" t="n"/>
      <c r="AM4450" s="455" t="n"/>
      <c r="AN4450" s="455" t="n"/>
      <c r="AO4450" s="455" t="n"/>
      <c r="AP4450" s="455" t="n"/>
      <c r="AQ4450" s="455" t="n"/>
      <c r="AR4450" s="418" t="n"/>
      <c r="AS4450" s="418" t="n"/>
      <c r="AT4450" s="418" t="n"/>
    </row>
    <row r="4451">
      <c r="A4451" s="417" t="n">
        <v>4442</v>
      </c>
      <c r="B4451" s="418" t="inlineStr">
        <is>
          <t>Trucking Fee</t>
        </is>
      </c>
      <c r="C4451" s="418" t="inlineStr">
        <is>
          <t>អ៊ិចស្ពែឌីធ័រ ខេមបូឌា អិលធីឌី</t>
        </is>
      </c>
      <c r="D4451" s="418" t="inlineStr">
        <is>
          <t>L001-100045898</t>
        </is>
      </c>
      <c r="E4451" s="418" t="inlineStr">
        <is>
          <t>TI-0241746</t>
        </is>
      </c>
      <c r="F4451" s="419" t="n">
        <v>44923</v>
      </c>
      <c r="G4451" s="420" t="n">
        <v>243784</v>
      </c>
      <c r="H4451" s="418" t="n"/>
      <c r="I4451" s="455" t="n">
        <v>243784</v>
      </c>
      <c r="J4451" s="418">
        <f>IF(L4451&lt;&gt;"",L4451,K4451)</f>
        <v/>
      </c>
      <c r="K4451" s="418">
        <f>IF(AND(T4451=TRUE, U4451=TRUE, V4451=TRUE), IF(W4451&lt;-0.05, "អនុញ្ញាត (អ្នកផ្គត់ផ្គង់ប្រកាសខ្វះ)", "បានប្រកាស (អនុញ្ញាត)"), IF(AND(T4451=FALSE, U4451=FALSE, V4451=FALSE), "ព្យួរទុក (មិនមានទិន្នន័យ)", "ប្រកាសខុស (ព្យួរទុក)"))</f>
        <v/>
      </c>
      <c r="L4451" s="418" t="inlineStr"/>
      <c r="M4451" s="418" t="inlineStr"/>
      <c r="N4451" s="455" t="n"/>
      <c r="O4451" s="455">
        <f>IF(W4451&lt;0,AI4451,I4451)</f>
        <v/>
      </c>
      <c r="P4451" s="455">
        <f>I4451-O4451</f>
        <v/>
      </c>
      <c r="Q4451" s="418" t="n"/>
      <c r="R4451" s="418" t="inlineStr">
        <is>
          <t>TI-0241746</t>
        </is>
      </c>
      <c r="S4451" s="418" t="inlineStr"/>
      <c r="T4451" s="418">
        <f>R4451=S4451</f>
        <v/>
      </c>
      <c r="U4451" s="418">
        <f>AND(MONTH(F4451)=MONTH(Y4451), YEAR(F4451)=YEAR(Y4451))</f>
        <v/>
      </c>
      <c r="V4451" s="418">
        <f>AND(AC4451&lt;&gt;"", 'Company information'!D$4&lt;&gt;"", RIGHT(SUBSTITUTE(AC4451,"-",""),9)=RIGHT(SUBSTITUTE('Company information'!D$4,"-",""),9))</f>
        <v/>
      </c>
      <c r="W4451" s="418">
        <f>AI4451-I4451</f>
        <v/>
      </c>
      <c r="X4451" s="455" t="n"/>
      <c r="Y4451" s="417" t="n"/>
      <c r="Z4451" s="418" t="n"/>
      <c r="AA4451" s="418" t="n"/>
      <c r="AB4451" s="418" t="n"/>
      <c r="AC4451" s="418" t="n"/>
      <c r="AD4451" s="418" t="n"/>
      <c r="AE4451" s="455" t="n"/>
      <c r="AF4451" s="455" t="n"/>
      <c r="AG4451" s="455" t="n"/>
      <c r="AH4451" s="455" t="n"/>
      <c r="AI4451" s="455" t="n"/>
      <c r="AJ4451" s="455" t="n"/>
      <c r="AK4451" s="455" t="n"/>
      <c r="AL4451" s="455" t="n"/>
      <c r="AM4451" s="455" t="n"/>
      <c r="AN4451" s="455" t="n"/>
      <c r="AO4451" s="455" t="n"/>
      <c r="AP4451" s="455" t="n"/>
      <c r="AQ4451" s="455" t="n"/>
      <c r="AR4451" s="418" t="n"/>
      <c r="AS4451" s="418" t="n"/>
      <c r="AT4451" s="418" t="n"/>
    </row>
    <row r="4452">
      <c r="A4452" s="417" t="n">
        <v>4443</v>
      </c>
      <c r="B4452" s="418" t="inlineStr">
        <is>
          <t>Trucking Fee</t>
        </is>
      </c>
      <c r="C4452" s="418" t="inlineStr">
        <is>
          <t>អ៊ិចស្ពែឌីធ័រ ខេមបូឌា អិលធីឌី</t>
        </is>
      </c>
      <c r="D4452" s="418" t="inlineStr">
        <is>
          <t>L001-100045898</t>
        </is>
      </c>
      <c r="E4452" s="418" t="inlineStr">
        <is>
          <t>TI-0241741</t>
        </is>
      </c>
      <c r="F4452" s="419" t="n">
        <v>44923</v>
      </c>
      <c r="G4452" s="420" t="n">
        <v>54094</v>
      </c>
      <c r="H4452" s="418" t="n"/>
      <c r="I4452" s="455" t="n">
        <v>54094</v>
      </c>
      <c r="J4452" s="418">
        <f>IF(L4452&lt;&gt;"",L4452,K4452)</f>
        <v/>
      </c>
      <c r="K4452" s="418">
        <f>IF(AND(T4452=TRUE, U4452=TRUE, V4452=TRUE), IF(W4452&lt;-0.05, "អនុញ្ញាត (អ្នកផ្គត់ផ្គង់ប្រកាសខ្វះ)", "បានប្រកាស (អនុញ្ញាត)"), IF(AND(T4452=FALSE, U4452=FALSE, V4452=FALSE), "ព្យួរទុក (មិនមានទិន្នន័យ)", "ប្រកាសខុស (ព្យួរទុក)"))</f>
        <v/>
      </c>
      <c r="L4452" s="418" t="inlineStr"/>
      <c r="M4452" s="418" t="inlineStr"/>
      <c r="N4452" s="455" t="n"/>
      <c r="O4452" s="455">
        <f>IF(W4452&lt;0,AI4452,I4452)</f>
        <v/>
      </c>
      <c r="P4452" s="455">
        <f>I4452-O4452</f>
        <v/>
      </c>
      <c r="Q4452" s="418" t="n"/>
      <c r="R4452" s="418" t="inlineStr">
        <is>
          <t>TI-0241741</t>
        </is>
      </c>
      <c r="S4452" s="418" t="inlineStr"/>
      <c r="T4452" s="418">
        <f>R4452=S4452</f>
        <v/>
      </c>
      <c r="U4452" s="418">
        <f>AND(MONTH(F4452)=MONTH(Y4452), YEAR(F4452)=YEAR(Y4452))</f>
        <v/>
      </c>
      <c r="V4452" s="418">
        <f>AND(AC4452&lt;&gt;"", 'Company information'!D$4&lt;&gt;"", RIGHT(SUBSTITUTE(AC4452,"-",""),9)=RIGHT(SUBSTITUTE('Company information'!D$4,"-",""),9))</f>
        <v/>
      </c>
      <c r="W4452" s="418">
        <f>AI4452-I4452</f>
        <v/>
      </c>
      <c r="X4452" s="455" t="n"/>
      <c r="Y4452" s="417" t="n"/>
      <c r="Z4452" s="418" t="n"/>
      <c r="AA4452" s="418" t="n"/>
      <c r="AB4452" s="418" t="n"/>
      <c r="AC4452" s="418" t="n"/>
      <c r="AD4452" s="418" t="n"/>
      <c r="AE4452" s="455" t="n"/>
      <c r="AF4452" s="455" t="n"/>
      <c r="AG4452" s="455" t="n"/>
      <c r="AH4452" s="455" t="n"/>
      <c r="AI4452" s="455" t="n"/>
      <c r="AJ4452" s="455" t="n"/>
      <c r="AK4452" s="455" t="n"/>
      <c r="AL4452" s="455" t="n"/>
      <c r="AM4452" s="455" t="n"/>
      <c r="AN4452" s="455" t="n"/>
      <c r="AO4452" s="455" t="n"/>
      <c r="AP4452" s="455" t="n"/>
      <c r="AQ4452" s="455" t="n"/>
      <c r="AR4452" s="418" t="n"/>
      <c r="AS4452" s="418" t="n"/>
      <c r="AT4452" s="418" t="n"/>
    </row>
    <row r="4453">
      <c r="A4453" s="417" t="n">
        <v>4444</v>
      </c>
      <c r="B4453" s="418" t="inlineStr">
        <is>
          <t>Trucking Fee</t>
        </is>
      </c>
      <c r="C4453" s="418" t="inlineStr">
        <is>
          <t>អ៊ិចស្ពែឌីធ័រ ខេមបូឌា អិលធីឌី</t>
        </is>
      </c>
      <c r="D4453" s="418" t="inlineStr">
        <is>
          <t>L001-100045898</t>
        </is>
      </c>
      <c r="E4453" s="418" t="inlineStr">
        <is>
          <t>TI-0241733</t>
        </is>
      </c>
      <c r="F4453" s="419" t="n">
        <v>44923</v>
      </c>
      <c r="G4453" s="420" t="n">
        <v>326207</v>
      </c>
      <c r="H4453" s="418" t="n"/>
      <c r="I4453" s="455" t="n">
        <v>326207</v>
      </c>
      <c r="J4453" s="418">
        <f>IF(L4453&lt;&gt;"",L4453,K4453)</f>
        <v/>
      </c>
      <c r="K4453" s="418">
        <f>IF(AND(T4453=TRUE, U4453=TRUE, V4453=TRUE), IF(W4453&lt;-0.05, "អនុញ្ញាត (អ្នកផ្គត់ផ្គង់ប្រកាសខ្វះ)", "បានប្រកាស (អនុញ្ញាត)"), IF(AND(T4453=FALSE, U4453=FALSE, V4453=FALSE), "ព្យួរទុក (មិនមានទិន្នន័យ)", "ប្រកាសខុស (ព្យួរទុក)"))</f>
        <v/>
      </c>
      <c r="L4453" s="418" t="inlineStr"/>
      <c r="M4453" s="418" t="inlineStr"/>
      <c r="N4453" s="455" t="n"/>
      <c r="O4453" s="455">
        <f>IF(W4453&lt;0,AI4453,I4453)</f>
        <v/>
      </c>
      <c r="P4453" s="455">
        <f>I4453-O4453</f>
        <v/>
      </c>
      <c r="Q4453" s="418" t="n"/>
      <c r="R4453" s="418" t="inlineStr">
        <is>
          <t>TI-0241733</t>
        </is>
      </c>
      <c r="S4453" s="418" t="inlineStr"/>
      <c r="T4453" s="418">
        <f>R4453=S4453</f>
        <v/>
      </c>
      <c r="U4453" s="418">
        <f>AND(MONTH(F4453)=MONTH(Y4453), YEAR(F4453)=YEAR(Y4453))</f>
        <v/>
      </c>
      <c r="V4453" s="418">
        <f>AND(AC4453&lt;&gt;"", 'Company information'!D$4&lt;&gt;"", RIGHT(SUBSTITUTE(AC4453,"-",""),9)=RIGHT(SUBSTITUTE('Company information'!D$4,"-",""),9))</f>
        <v/>
      </c>
      <c r="W4453" s="418">
        <f>AI4453-I4453</f>
        <v/>
      </c>
      <c r="X4453" s="455" t="n"/>
      <c r="Y4453" s="417" t="n"/>
      <c r="Z4453" s="418" t="n"/>
      <c r="AA4453" s="418" t="n"/>
      <c r="AB4453" s="418" t="n"/>
      <c r="AC4453" s="418" t="n"/>
      <c r="AD4453" s="418" t="n"/>
      <c r="AE4453" s="455" t="n"/>
      <c r="AF4453" s="455" t="n"/>
      <c r="AG4453" s="455" t="n"/>
      <c r="AH4453" s="455" t="n"/>
      <c r="AI4453" s="455" t="n"/>
      <c r="AJ4453" s="455" t="n"/>
      <c r="AK4453" s="455" t="n"/>
      <c r="AL4453" s="455" t="n"/>
      <c r="AM4453" s="455" t="n"/>
      <c r="AN4453" s="455" t="n"/>
      <c r="AO4453" s="455" t="n"/>
      <c r="AP4453" s="455" t="n"/>
      <c r="AQ4453" s="455" t="n"/>
      <c r="AR4453" s="418" t="n"/>
      <c r="AS4453" s="418" t="n"/>
      <c r="AT4453" s="418" t="n"/>
    </row>
    <row r="4454">
      <c r="A4454" s="417" t="n">
        <v>4445</v>
      </c>
      <c r="B4454" s="418" t="inlineStr">
        <is>
          <t>Trucking Fee</t>
        </is>
      </c>
      <c r="C4454" s="418" t="inlineStr">
        <is>
          <t>អ៊ិចស្ពែឌីធ័រ ខេមបូឌា អិលធីឌី</t>
        </is>
      </c>
      <c r="D4454" s="418" t="inlineStr">
        <is>
          <t>L001-100045898</t>
        </is>
      </c>
      <c r="E4454" s="418" t="inlineStr">
        <is>
          <t>TI-0241719</t>
        </is>
      </c>
      <c r="F4454" s="419" t="n">
        <v>44923</v>
      </c>
      <c r="G4454" s="420" t="n">
        <v>412323</v>
      </c>
      <c r="H4454" s="418" t="n"/>
      <c r="I4454" s="455" t="n">
        <v>412323</v>
      </c>
      <c r="J4454" s="418">
        <f>IF(L4454&lt;&gt;"",L4454,K4454)</f>
        <v/>
      </c>
      <c r="K4454" s="418">
        <f>IF(AND(T4454=TRUE, U4454=TRUE, V4454=TRUE), IF(W4454&lt;-0.05, "អនុញ្ញាត (អ្នកផ្គត់ផ្គង់ប្រកាសខ្វះ)", "បានប្រកាស (អនុញ្ញាត)"), IF(AND(T4454=FALSE, U4454=FALSE, V4454=FALSE), "ព្យួរទុក (មិនមានទិន្នន័យ)", "ប្រកាសខុស (ព្យួរទុក)"))</f>
        <v/>
      </c>
      <c r="L4454" s="418" t="inlineStr"/>
      <c r="M4454" s="418" t="inlineStr"/>
      <c r="N4454" s="455" t="n"/>
      <c r="O4454" s="455">
        <f>IF(W4454&lt;0,AI4454,I4454)</f>
        <v/>
      </c>
      <c r="P4454" s="455">
        <f>I4454-O4454</f>
        <v/>
      </c>
      <c r="Q4454" s="418" t="n"/>
      <c r="R4454" s="418" t="inlineStr">
        <is>
          <t>TI-0241719</t>
        </is>
      </c>
      <c r="S4454" s="418" t="inlineStr"/>
      <c r="T4454" s="418">
        <f>R4454=S4454</f>
        <v/>
      </c>
      <c r="U4454" s="418">
        <f>AND(MONTH(F4454)=MONTH(Y4454), YEAR(F4454)=YEAR(Y4454))</f>
        <v/>
      </c>
      <c r="V4454" s="418">
        <f>AND(AC4454&lt;&gt;"", 'Company information'!D$4&lt;&gt;"", RIGHT(SUBSTITUTE(AC4454,"-",""),9)=RIGHT(SUBSTITUTE('Company information'!D$4,"-",""),9))</f>
        <v/>
      </c>
      <c r="W4454" s="418">
        <f>AI4454-I4454</f>
        <v/>
      </c>
      <c r="X4454" s="455" t="n"/>
      <c r="Y4454" s="417" t="n"/>
      <c r="Z4454" s="418" t="n"/>
      <c r="AA4454" s="418" t="n"/>
      <c r="AB4454" s="418" t="n"/>
      <c r="AC4454" s="418" t="n"/>
      <c r="AD4454" s="418" t="n"/>
      <c r="AE4454" s="455" t="n"/>
      <c r="AF4454" s="455" t="n"/>
      <c r="AG4454" s="455" t="n"/>
      <c r="AH4454" s="455" t="n"/>
      <c r="AI4454" s="455" t="n"/>
      <c r="AJ4454" s="455" t="n"/>
      <c r="AK4454" s="455" t="n"/>
      <c r="AL4454" s="455" t="n"/>
      <c r="AM4454" s="455" t="n"/>
      <c r="AN4454" s="455" t="n"/>
      <c r="AO4454" s="455" t="n"/>
      <c r="AP4454" s="455" t="n"/>
      <c r="AQ4454" s="455" t="n"/>
      <c r="AR4454" s="418" t="n"/>
      <c r="AS4454" s="418" t="n"/>
      <c r="AT4454" s="418" t="n"/>
    </row>
    <row r="4455">
      <c r="A4455" s="417" t="n">
        <v>4446</v>
      </c>
      <c r="B4455" s="418" t="inlineStr">
        <is>
          <t>Trucking Fee</t>
        </is>
      </c>
      <c r="C4455" s="418" t="inlineStr">
        <is>
          <t>អ៊ិចស្ពែឌីធ័រ ខេមបូឌា អិលធីឌី</t>
        </is>
      </c>
      <c r="D4455" s="418" t="inlineStr">
        <is>
          <t>L001-100045898</t>
        </is>
      </c>
      <c r="E4455" s="418" t="inlineStr">
        <is>
          <t>TI-0241718</t>
        </is>
      </c>
      <c r="F4455" s="419" t="n">
        <v>44923</v>
      </c>
      <c r="G4455" s="420" t="n">
        <v>218918</v>
      </c>
      <c r="H4455" s="418" t="n"/>
      <c r="I4455" s="455" t="n">
        <v>218918</v>
      </c>
      <c r="J4455" s="418">
        <f>IF(L4455&lt;&gt;"",L4455,K4455)</f>
        <v/>
      </c>
      <c r="K4455" s="418">
        <f>IF(AND(T4455=TRUE, U4455=TRUE, V4455=TRUE), IF(W4455&lt;-0.05, "អនុញ្ញាត (អ្នកផ្គត់ផ្គង់ប្រកាសខ្វះ)", "បានប្រកាស (អនុញ្ញាត)"), IF(AND(T4455=FALSE, U4455=FALSE, V4455=FALSE), "ព្យួរទុក (មិនមានទិន្នន័យ)", "ប្រកាសខុស (ព្យួរទុក)"))</f>
        <v/>
      </c>
      <c r="L4455" s="418" t="inlineStr"/>
      <c r="M4455" s="418" t="inlineStr"/>
      <c r="N4455" s="455" t="n"/>
      <c r="O4455" s="455">
        <f>IF(W4455&lt;0,AI4455,I4455)</f>
        <v/>
      </c>
      <c r="P4455" s="455">
        <f>I4455-O4455</f>
        <v/>
      </c>
      <c r="Q4455" s="418" t="n"/>
      <c r="R4455" s="418" t="inlineStr">
        <is>
          <t>TI-0241718</t>
        </is>
      </c>
      <c r="S4455" s="418" t="inlineStr"/>
      <c r="T4455" s="418">
        <f>R4455=S4455</f>
        <v/>
      </c>
      <c r="U4455" s="418">
        <f>AND(MONTH(F4455)=MONTH(Y4455), YEAR(F4455)=YEAR(Y4455))</f>
        <v/>
      </c>
      <c r="V4455" s="418">
        <f>AND(AC4455&lt;&gt;"", 'Company information'!D$4&lt;&gt;"", RIGHT(SUBSTITUTE(AC4455,"-",""),9)=RIGHT(SUBSTITUTE('Company information'!D$4,"-",""),9))</f>
        <v/>
      </c>
      <c r="W4455" s="418">
        <f>AI4455-I4455</f>
        <v/>
      </c>
      <c r="X4455" s="455" t="n"/>
      <c r="Y4455" s="417" t="n"/>
      <c r="Z4455" s="418" t="n"/>
      <c r="AA4455" s="418" t="n"/>
      <c r="AB4455" s="418" t="n"/>
      <c r="AC4455" s="418" t="n"/>
      <c r="AD4455" s="418" t="n"/>
      <c r="AE4455" s="455" t="n"/>
      <c r="AF4455" s="455" t="n"/>
      <c r="AG4455" s="455" t="n"/>
      <c r="AH4455" s="455" t="n"/>
      <c r="AI4455" s="455" t="n"/>
      <c r="AJ4455" s="455" t="n"/>
      <c r="AK4455" s="455" t="n"/>
      <c r="AL4455" s="455" t="n"/>
      <c r="AM4455" s="455" t="n"/>
      <c r="AN4455" s="455" t="n"/>
      <c r="AO4455" s="455" t="n"/>
      <c r="AP4455" s="455" t="n"/>
      <c r="AQ4455" s="455" t="n"/>
      <c r="AR4455" s="418" t="n"/>
      <c r="AS4455" s="418" t="n"/>
      <c r="AT4455" s="418" t="n"/>
    </row>
    <row r="4456">
      <c r="A4456" s="417" t="n">
        <v>4447</v>
      </c>
      <c r="B4456" s="418" t="inlineStr">
        <is>
          <t>Trucking Fee</t>
        </is>
      </c>
      <c r="C4456" s="418" t="inlineStr">
        <is>
          <t>អ៊ិចស្ពែឌីធ័រ ខេមបូឌា អិលធីឌី</t>
        </is>
      </c>
      <c r="D4456" s="418" t="inlineStr">
        <is>
          <t>L001-100045898</t>
        </is>
      </c>
      <c r="E4456" s="418" t="inlineStr">
        <is>
          <t>TI-0241717</t>
        </is>
      </c>
      <c r="F4456" s="419" t="n">
        <v>44923</v>
      </c>
      <c r="G4456" s="420" t="n">
        <v>201534</v>
      </c>
      <c r="H4456" s="418" t="n"/>
      <c r="I4456" s="455" t="n">
        <v>201534</v>
      </c>
      <c r="J4456" s="418">
        <f>IF(L4456&lt;&gt;"",L4456,K4456)</f>
        <v/>
      </c>
      <c r="K4456" s="418">
        <f>IF(AND(T4456=TRUE, U4456=TRUE, V4456=TRUE), IF(W4456&lt;-0.05, "អនុញ្ញាត (អ្នកផ្គត់ផ្គង់ប្រកាសខ្វះ)", "បានប្រកាស (អនុញ្ញាត)"), IF(AND(T4456=FALSE, U4456=FALSE, V4456=FALSE), "ព្យួរទុក (មិនមានទិន្នន័យ)", "ប្រកាសខុស (ព្យួរទុក)"))</f>
        <v/>
      </c>
      <c r="L4456" s="418" t="inlineStr"/>
      <c r="M4456" s="418" t="inlineStr"/>
      <c r="N4456" s="455" t="n"/>
      <c r="O4456" s="455">
        <f>IF(W4456&lt;0,AI4456,I4456)</f>
        <v/>
      </c>
      <c r="P4456" s="455">
        <f>I4456-O4456</f>
        <v/>
      </c>
      <c r="Q4456" s="418" t="n"/>
      <c r="R4456" s="418" t="inlineStr">
        <is>
          <t>TI-0241717</t>
        </is>
      </c>
      <c r="S4456" s="418" t="inlineStr"/>
      <c r="T4456" s="418">
        <f>R4456=S4456</f>
        <v/>
      </c>
      <c r="U4456" s="418">
        <f>AND(MONTH(F4456)=MONTH(Y4456), YEAR(F4456)=YEAR(Y4456))</f>
        <v/>
      </c>
      <c r="V4456" s="418">
        <f>AND(AC4456&lt;&gt;"", 'Company information'!D$4&lt;&gt;"", RIGHT(SUBSTITUTE(AC4456,"-",""),9)=RIGHT(SUBSTITUTE('Company information'!D$4,"-",""),9))</f>
        <v/>
      </c>
      <c r="W4456" s="418">
        <f>AI4456-I4456</f>
        <v/>
      </c>
      <c r="X4456" s="455" t="n"/>
      <c r="Y4456" s="417" t="n"/>
      <c r="Z4456" s="418" t="n"/>
      <c r="AA4456" s="418" t="n"/>
      <c r="AB4456" s="418" t="n"/>
      <c r="AC4456" s="418" t="n"/>
      <c r="AD4456" s="418" t="n"/>
      <c r="AE4456" s="455" t="n"/>
      <c r="AF4456" s="455" t="n"/>
      <c r="AG4456" s="455" t="n"/>
      <c r="AH4456" s="455" t="n"/>
      <c r="AI4456" s="455" t="n"/>
      <c r="AJ4456" s="455" t="n"/>
      <c r="AK4456" s="455" t="n"/>
      <c r="AL4456" s="455" t="n"/>
      <c r="AM4456" s="455" t="n"/>
      <c r="AN4456" s="455" t="n"/>
      <c r="AO4456" s="455" t="n"/>
      <c r="AP4456" s="455" t="n"/>
      <c r="AQ4456" s="455" t="n"/>
      <c r="AR4456" s="418" t="n"/>
      <c r="AS4456" s="418" t="n"/>
      <c r="AT4456" s="418" t="n"/>
    </row>
    <row r="4457">
      <c r="A4457" s="417" t="n">
        <v>4448</v>
      </c>
      <c r="B4457" s="418" t="inlineStr">
        <is>
          <t>Trucking Fee</t>
        </is>
      </c>
      <c r="C4457" s="418" t="inlineStr">
        <is>
          <t>អ៊ិចស្ពែឌីធ័រ ខេមបូឌា អិលធីឌី</t>
        </is>
      </c>
      <c r="D4457" s="418" t="inlineStr">
        <is>
          <t>L001-100045898</t>
        </is>
      </c>
      <c r="E4457" s="418" t="inlineStr">
        <is>
          <t>TI-0241377</t>
        </is>
      </c>
      <c r="F4457" s="419" t="n">
        <v>44916</v>
      </c>
      <c r="G4457" s="420" t="n">
        <v>358736</v>
      </c>
      <c r="H4457" s="418" t="n"/>
      <c r="I4457" s="455" t="n">
        <v>358736</v>
      </c>
      <c r="J4457" s="418">
        <f>IF(L4457&lt;&gt;"",L4457,K4457)</f>
        <v/>
      </c>
      <c r="K4457" s="418">
        <f>IF(AND(T4457=TRUE, U4457=TRUE, V4457=TRUE), IF(W4457&lt;-0.05, "អនុញ្ញាត (អ្នកផ្គត់ផ្គង់ប្រកាសខ្វះ)", "បានប្រកាស (អនុញ្ញាត)"), IF(AND(T4457=FALSE, U4457=FALSE, V4457=FALSE), "ព្យួរទុក (មិនមានទិន្នន័យ)", "ប្រកាសខុស (ព្យួរទុក)"))</f>
        <v/>
      </c>
      <c r="L4457" s="418" t="inlineStr"/>
      <c r="M4457" s="418" t="inlineStr"/>
      <c r="N4457" s="455" t="n"/>
      <c r="O4457" s="455">
        <f>IF(W4457&lt;0,AI4457,I4457)</f>
        <v/>
      </c>
      <c r="P4457" s="455">
        <f>I4457-O4457</f>
        <v/>
      </c>
      <c r="Q4457" s="418" t="n"/>
      <c r="R4457" s="418" t="inlineStr">
        <is>
          <t>TI-0241377</t>
        </is>
      </c>
      <c r="S4457" s="418" t="inlineStr"/>
      <c r="T4457" s="418">
        <f>R4457=S4457</f>
        <v/>
      </c>
      <c r="U4457" s="418">
        <f>AND(MONTH(F4457)=MONTH(Y4457), YEAR(F4457)=YEAR(Y4457))</f>
        <v/>
      </c>
      <c r="V4457" s="418">
        <f>AND(AC4457&lt;&gt;"", 'Company information'!D$4&lt;&gt;"", RIGHT(SUBSTITUTE(AC4457,"-",""),9)=RIGHT(SUBSTITUTE('Company information'!D$4,"-",""),9))</f>
        <v/>
      </c>
      <c r="W4457" s="418">
        <f>AI4457-I4457</f>
        <v/>
      </c>
      <c r="X4457" s="455" t="n"/>
      <c r="Y4457" s="417" t="n"/>
      <c r="Z4457" s="418" t="n"/>
      <c r="AA4457" s="418" t="n"/>
      <c r="AB4457" s="418" t="n"/>
      <c r="AC4457" s="418" t="n"/>
      <c r="AD4457" s="418" t="n"/>
      <c r="AE4457" s="455" t="n"/>
      <c r="AF4457" s="455" t="n"/>
      <c r="AG4457" s="455" t="n"/>
      <c r="AH4457" s="455" t="n"/>
      <c r="AI4457" s="455" t="n"/>
      <c r="AJ4457" s="455" t="n"/>
      <c r="AK4457" s="455" t="n"/>
      <c r="AL4457" s="455" t="n"/>
      <c r="AM4457" s="455" t="n"/>
      <c r="AN4457" s="455" t="n"/>
      <c r="AO4457" s="455" t="n"/>
      <c r="AP4457" s="455" t="n"/>
      <c r="AQ4457" s="455" t="n"/>
      <c r="AR4457" s="418" t="n"/>
      <c r="AS4457" s="418" t="n"/>
      <c r="AT4457" s="418" t="n"/>
    </row>
    <row r="4458">
      <c r="A4458" s="417" t="n">
        <v>4449</v>
      </c>
      <c r="B4458" s="418" t="inlineStr">
        <is>
          <t>Trucking Fee</t>
        </is>
      </c>
      <c r="C4458" s="418" t="inlineStr">
        <is>
          <t>អ៊ិចស្ពែឌីធ័រ ខេមបូឌា អិលធីឌី</t>
        </is>
      </c>
      <c r="D4458" s="418" t="inlineStr">
        <is>
          <t>L001-100045898</t>
        </is>
      </c>
      <c r="E4458" s="418" t="inlineStr">
        <is>
          <t>TI-0241374</t>
        </is>
      </c>
      <c r="F4458" s="419" t="n">
        <v>44916</v>
      </c>
      <c r="G4458" s="420" t="n">
        <v>138466</v>
      </c>
      <c r="H4458" s="418" t="n"/>
      <c r="I4458" s="455" t="n">
        <v>138466</v>
      </c>
      <c r="J4458" s="418">
        <f>IF(L4458&lt;&gt;"",L4458,K4458)</f>
        <v/>
      </c>
      <c r="K4458" s="418">
        <f>IF(AND(T4458=TRUE, U4458=TRUE, V4458=TRUE), IF(W4458&lt;-0.05, "អនុញ្ញាត (អ្នកផ្គត់ផ្គង់ប្រកាសខ្វះ)", "បានប្រកាស (អនុញ្ញាត)"), IF(AND(T4458=FALSE, U4458=FALSE, V4458=FALSE), "ព្យួរទុក (មិនមានទិន្នន័យ)", "ប្រកាសខុស (ព្យួរទុក)"))</f>
        <v/>
      </c>
      <c r="L4458" s="418" t="inlineStr"/>
      <c r="M4458" s="418" t="inlineStr"/>
      <c r="N4458" s="455" t="n"/>
      <c r="O4458" s="455">
        <f>IF(W4458&lt;0,AI4458,I4458)</f>
        <v/>
      </c>
      <c r="P4458" s="455">
        <f>I4458-O4458</f>
        <v/>
      </c>
      <c r="Q4458" s="418" t="n"/>
      <c r="R4458" s="418" t="inlineStr">
        <is>
          <t>TI-0241374</t>
        </is>
      </c>
      <c r="S4458" s="418" t="inlineStr"/>
      <c r="T4458" s="418">
        <f>R4458=S4458</f>
        <v/>
      </c>
      <c r="U4458" s="418">
        <f>AND(MONTH(F4458)=MONTH(Y4458), YEAR(F4458)=YEAR(Y4458))</f>
        <v/>
      </c>
      <c r="V4458" s="418">
        <f>AND(AC4458&lt;&gt;"", 'Company information'!D$4&lt;&gt;"", RIGHT(SUBSTITUTE(AC4458,"-",""),9)=RIGHT(SUBSTITUTE('Company information'!D$4,"-",""),9))</f>
        <v/>
      </c>
      <c r="W4458" s="418">
        <f>AI4458-I4458</f>
        <v/>
      </c>
      <c r="X4458" s="455" t="n"/>
      <c r="Y4458" s="417" t="n"/>
      <c r="Z4458" s="418" t="n"/>
      <c r="AA4458" s="418" t="n"/>
      <c r="AB4458" s="418" t="n"/>
      <c r="AC4458" s="418" t="n"/>
      <c r="AD4458" s="418" t="n"/>
      <c r="AE4458" s="455" t="n"/>
      <c r="AF4458" s="455" t="n"/>
      <c r="AG4458" s="455" t="n"/>
      <c r="AH4458" s="455" t="n"/>
      <c r="AI4458" s="455" t="n"/>
      <c r="AJ4458" s="455" t="n"/>
      <c r="AK4458" s="455" t="n"/>
      <c r="AL4458" s="455" t="n"/>
      <c r="AM4458" s="455" t="n"/>
      <c r="AN4458" s="455" t="n"/>
      <c r="AO4458" s="455" t="n"/>
      <c r="AP4458" s="455" t="n"/>
      <c r="AQ4458" s="455" t="n"/>
      <c r="AR4458" s="418" t="n"/>
      <c r="AS4458" s="418" t="n"/>
      <c r="AT4458" s="418" t="n"/>
    </row>
    <row r="4459">
      <c r="A4459" s="417" t="n">
        <v>4450</v>
      </c>
      <c r="B4459" s="418" t="inlineStr">
        <is>
          <t>Trucking Fee</t>
        </is>
      </c>
      <c r="C4459" s="418" t="inlineStr">
        <is>
          <t>អ៊ិចស្ពែឌីធ័រ ខេមបូឌា អិលធីឌី</t>
        </is>
      </c>
      <c r="D4459" s="418" t="inlineStr">
        <is>
          <t>L001-100045898</t>
        </is>
      </c>
      <c r="E4459" s="418" t="inlineStr">
        <is>
          <t>TI-0241371</t>
        </is>
      </c>
      <c r="F4459" s="419" t="n">
        <v>44916</v>
      </c>
      <c r="G4459" s="420" t="n">
        <v>468401</v>
      </c>
      <c r="H4459" s="418" t="n"/>
      <c r="I4459" s="455" t="n">
        <v>468401</v>
      </c>
      <c r="J4459" s="418">
        <f>IF(L4459&lt;&gt;"",L4459,K4459)</f>
        <v/>
      </c>
      <c r="K4459" s="418">
        <f>IF(AND(T4459=TRUE, U4459=TRUE, V4459=TRUE), IF(W4459&lt;-0.05, "អនុញ្ញាត (អ្នកផ្គត់ផ្គង់ប្រកាសខ្វះ)", "បានប្រកាស (អនុញ្ញាត)"), IF(AND(T4459=FALSE, U4459=FALSE, V4459=FALSE), "ព្យួរទុក (មិនមានទិន្នន័យ)", "ប្រកាសខុស (ព្យួរទុក)"))</f>
        <v/>
      </c>
      <c r="L4459" s="418" t="inlineStr"/>
      <c r="M4459" s="418" t="inlineStr"/>
      <c r="N4459" s="455" t="n"/>
      <c r="O4459" s="455">
        <f>IF(W4459&lt;0,AI4459,I4459)</f>
        <v/>
      </c>
      <c r="P4459" s="455">
        <f>I4459-O4459</f>
        <v/>
      </c>
      <c r="Q4459" s="418" t="n"/>
      <c r="R4459" s="418" t="inlineStr">
        <is>
          <t>TI-0241371</t>
        </is>
      </c>
      <c r="S4459" s="418" t="inlineStr"/>
      <c r="T4459" s="418">
        <f>R4459=S4459</f>
        <v/>
      </c>
      <c r="U4459" s="418">
        <f>AND(MONTH(F4459)=MONTH(Y4459), YEAR(F4459)=YEAR(Y4459))</f>
        <v/>
      </c>
      <c r="V4459" s="418">
        <f>AND(AC4459&lt;&gt;"", 'Company information'!D$4&lt;&gt;"", RIGHT(SUBSTITUTE(AC4459,"-",""),9)=RIGHT(SUBSTITUTE('Company information'!D$4,"-",""),9))</f>
        <v/>
      </c>
      <c r="W4459" s="418">
        <f>AI4459-I4459</f>
        <v/>
      </c>
      <c r="X4459" s="455" t="n"/>
      <c r="Y4459" s="417" t="n"/>
      <c r="Z4459" s="418" t="n"/>
      <c r="AA4459" s="418" t="n"/>
      <c r="AB4459" s="418" t="n"/>
      <c r="AC4459" s="418" t="n"/>
      <c r="AD4459" s="418" t="n"/>
      <c r="AE4459" s="455" t="n"/>
      <c r="AF4459" s="455" t="n"/>
      <c r="AG4459" s="455" t="n"/>
      <c r="AH4459" s="455" t="n"/>
      <c r="AI4459" s="455" t="n"/>
      <c r="AJ4459" s="455" t="n"/>
      <c r="AK4459" s="455" t="n"/>
      <c r="AL4459" s="455" t="n"/>
      <c r="AM4459" s="455" t="n"/>
      <c r="AN4459" s="455" t="n"/>
      <c r="AO4459" s="455" t="n"/>
      <c r="AP4459" s="455" t="n"/>
      <c r="AQ4459" s="455" t="n"/>
      <c r="AR4459" s="418" t="n"/>
      <c r="AS4459" s="418" t="n"/>
      <c r="AT4459" s="418" t="n"/>
    </row>
    <row r="4460">
      <c r="A4460" s="417" t="n">
        <v>4451</v>
      </c>
      <c r="B4460" s="418" t="inlineStr">
        <is>
          <t>Trucking Fee</t>
        </is>
      </c>
      <c r="C4460" s="418" t="inlineStr">
        <is>
          <t>អ៊ិចស្ពែឌីធ័រ ខេមបូឌា អិលធីឌី</t>
        </is>
      </c>
      <c r="D4460" s="418" t="inlineStr">
        <is>
          <t>L001-100045898</t>
        </is>
      </c>
      <c r="E4460" s="418" t="inlineStr">
        <is>
          <t>TI-0241356</t>
        </is>
      </c>
      <c r="F4460" s="419" t="n">
        <v>44916</v>
      </c>
      <c r="G4460" s="420" t="n">
        <v>402361</v>
      </c>
      <c r="H4460" s="418" t="n"/>
      <c r="I4460" s="455" t="n">
        <v>402361</v>
      </c>
      <c r="J4460" s="418">
        <f>IF(L4460&lt;&gt;"",L4460,K4460)</f>
        <v/>
      </c>
      <c r="K4460" s="418">
        <f>IF(AND(T4460=TRUE, U4460=TRUE, V4460=TRUE), IF(W4460&lt;-0.05, "អនុញ្ញាត (អ្នកផ្គត់ផ្គង់ប្រកាសខ្វះ)", "បានប្រកាស (អនុញ្ញាត)"), IF(AND(T4460=FALSE, U4460=FALSE, V4460=FALSE), "ព្យួរទុក (មិនមានទិន្នន័យ)", "ប្រកាសខុស (ព្យួរទុក)"))</f>
        <v/>
      </c>
      <c r="L4460" s="418" t="inlineStr"/>
      <c r="M4460" s="418" t="inlineStr"/>
      <c r="N4460" s="455" t="n"/>
      <c r="O4460" s="455">
        <f>IF(W4460&lt;0,AI4460,I4460)</f>
        <v/>
      </c>
      <c r="P4460" s="455">
        <f>I4460-O4460</f>
        <v/>
      </c>
      <c r="Q4460" s="418" t="n"/>
      <c r="R4460" s="418" t="inlineStr">
        <is>
          <t>TI-0241356</t>
        </is>
      </c>
      <c r="S4460" s="418" t="inlineStr"/>
      <c r="T4460" s="418">
        <f>R4460=S4460</f>
        <v/>
      </c>
      <c r="U4460" s="418">
        <f>AND(MONTH(F4460)=MONTH(Y4460), YEAR(F4460)=YEAR(Y4460))</f>
        <v/>
      </c>
      <c r="V4460" s="418">
        <f>AND(AC4460&lt;&gt;"", 'Company information'!D$4&lt;&gt;"", RIGHT(SUBSTITUTE(AC4460,"-",""),9)=RIGHT(SUBSTITUTE('Company information'!D$4,"-",""),9))</f>
        <v/>
      </c>
      <c r="W4460" s="418">
        <f>AI4460-I4460</f>
        <v/>
      </c>
      <c r="X4460" s="455" t="n"/>
      <c r="Y4460" s="417" t="n"/>
      <c r="Z4460" s="418" t="n"/>
      <c r="AA4460" s="418" t="n"/>
      <c r="AB4460" s="418" t="n"/>
      <c r="AC4460" s="418" t="n"/>
      <c r="AD4460" s="418" t="n"/>
      <c r="AE4460" s="455" t="n"/>
      <c r="AF4460" s="455" t="n"/>
      <c r="AG4460" s="455" t="n"/>
      <c r="AH4460" s="455" t="n"/>
      <c r="AI4460" s="455" t="n"/>
      <c r="AJ4460" s="455" t="n"/>
      <c r="AK4460" s="455" t="n"/>
      <c r="AL4460" s="455" t="n"/>
      <c r="AM4460" s="455" t="n"/>
      <c r="AN4460" s="455" t="n"/>
      <c r="AO4460" s="455" t="n"/>
      <c r="AP4460" s="455" t="n"/>
      <c r="AQ4460" s="455" t="n"/>
      <c r="AR4460" s="418" t="n"/>
      <c r="AS4460" s="418" t="n"/>
      <c r="AT4460" s="418" t="n"/>
    </row>
    <row r="4461">
      <c r="A4461" s="417" t="n">
        <v>4452</v>
      </c>
      <c r="B4461" s="418" t="inlineStr">
        <is>
          <t>Trucking Fee</t>
        </is>
      </c>
      <c r="C4461" s="418" t="inlineStr">
        <is>
          <t>អ៊ិចស្ពែឌីធ័រ ខេមបូឌា អិលធីឌី</t>
        </is>
      </c>
      <c r="D4461" s="418" t="inlineStr">
        <is>
          <t>L001-100045898</t>
        </is>
      </c>
      <c r="E4461" s="418" t="inlineStr">
        <is>
          <t>TI-0241341</t>
        </is>
      </c>
      <c r="F4461" s="419" t="n">
        <v>44916</v>
      </c>
      <c r="G4461" s="420" t="n">
        <v>437942</v>
      </c>
      <c r="H4461" s="418" t="n"/>
      <c r="I4461" s="455" t="n">
        <v>437942</v>
      </c>
      <c r="J4461" s="418">
        <f>IF(L4461&lt;&gt;"",L4461,K4461)</f>
        <v/>
      </c>
      <c r="K4461" s="418">
        <f>IF(AND(T4461=TRUE, U4461=TRUE, V4461=TRUE), IF(W4461&lt;-0.05, "អនុញ្ញាត (អ្នកផ្គត់ផ្គង់ប្រកាសខ្វះ)", "បានប្រកាស (អនុញ្ញាត)"), IF(AND(T4461=FALSE, U4461=FALSE, V4461=FALSE), "ព្យួរទុក (មិនមានទិន្នន័យ)", "ប្រកាសខុស (ព្យួរទុក)"))</f>
        <v/>
      </c>
      <c r="L4461" s="418" t="inlineStr"/>
      <c r="M4461" s="418" t="inlineStr"/>
      <c r="N4461" s="455" t="n"/>
      <c r="O4461" s="455">
        <f>IF(W4461&lt;0,AI4461,I4461)</f>
        <v/>
      </c>
      <c r="P4461" s="455">
        <f>I4461-O4461</f>
        <v/>
      </c>
      <c r="Q4461" s="418" t="n"/>
      <c r="R4461" s="418" t="inlineStr">
        <is>
          <t>TI-0241341</t>
        </is>
      </c>
      <c r="S4461" s="418" t="inlineStr"/>
      <c r="T4461" s="418">
        <f>R4461=S4461</f>
        <v/>
      </c>
      <c r="U4461" s="418">
        <f>AND(MONTH(F4461)=MONTH(Y4461), YEAR(F4461)=YEAR(Y4461))</f>
        <v/>
      </c>
      <c r="V4461" s="418">
        <f>AND(AC4461&lt;&gt;"", 'Company information'!D$4&lt;&gt;"", RIGHT(SUBSTITUTE(AC4461,"-",""),9)=RIGHT(SUBSTITUTE('Company information'!D$4,"-",""),9))</f>
        <v/>
      </c>
      <c r="W4461" s="418">
        <f>AI4461-I4461</f>
        <v/>
      </c>
      <c r="X4461" s="455" t="n"/>
      <c r="Y4461" s="417" t="n"/>
      <c r="Z4461" s="418" t="n"/>
      <c r="AA4461" s="418" t="n"/>
      <c r="AB4461" s="418" t="n"/>
      <c r="AC4461" s="418" t="n"/>
      <c r="AD4461" s="418" t="n"/>
      <c r="AE4461" s="455" t="n"/>
      <c r="AF4461" s="455" t="n"/>
      <c r="AG4461" s="455" t="n"/>
      <c r="AH4461" s="455" t="n"/>
      <c r="AI4461" s="455" t="n"/>
      <c r="AJ4461" s="455" t="n"/>
      <c r="AK4461" s="455" t="n"/>
      <c r="AL4461" s="455" t="n"/>
      <c r="AM4461" s="455" t="n"/>
      <c r="AN4461" s="455" t="n"/>
      <c r="AO4461" s="455" t="n"/>
      <c r="AP4461" s="455" t="n"/>
      <c r="AQ4461" s="455" t="n"/>
      <c r="AR4461" s="418" t="n"/>
      <c r="AS4461" s="418" t="n"/>
      <c r="AT4461" s="418" t="n"/>
    </row>
    <row r="4462">
      <c r="A4462" s="417" t="n">
        <v>4453</v>
      </c>
      <c r="B4462" s="418" t="inlineStr">
        <is>
          <t>Trucking Fee</t>
        </is>
      </c>
      <c r="C4462" s="418" t="inlineStr">
        <is>
          <t>អ៊ិចស្ពែឌីធ័រ ខេមបូឌា អិលធីឌី</t>
        </is>
      </c>
      <c r="D4462" s="418" t="inlineStr">
        <is>
          <t>L001-100045898</t>
        </is>
      </c>
      <c r="E4462" s="418" t="inlineStr">
        <is>
          <t>TI-0241339</t>
        </is>
      </c>
      <c r="F4462" s="419" t="n">
        <v>44916</v>
      </c>
      <c r="G4462" s="420" t="n">
        <v>153938</v>
      </c>
      <c r="H4462" s="418" t="n"/>
      <c r="I4462" s="455" t="n">
        <v>153938</v>
      </c>
      <c r="J4462" s="418">
        <f>IF(L4462&lt;&gt;"",L4462,K4462)</f>
        <v/>
      </c>
      <c r="K4462" s="418">
        <f>IF(AND(T4462=TRUE, U4462=TRUE, V4462=TRUE), IF(W4462&lt;-0.05, "អនុញ្ញាត (អ្នកផ្គត់ផ្គង់ប្រកាសខ្វះ)", "បានប្រកាស (អនុញ្ញាត)"), IF(AND(T4462=FALSE, U4462=FALSE, V4462=FALSE), "ព្យួរទុក (មិនមានទិន្នន័យ)", "ប្រកាសខុស (ព្យួរទុក)"))</f>
        <v/>
      </c>
      <c r="L4462" s="418" t="inlineStr"/>
      <c r="M4462" s="418" t="inlineStr"/>
      <c r="N4462" s="455" t="n"/>
      <c r="O4462" s="455">
        <f>IF(W4462&lt;0,AI4462,I4462)</f>
        <v/>
      </c>
      <c r="P4462" s="455">
        <f>I4462-O4462</f>
        <v/>
      </c>
      <c r="Q4462" s="418" t="n"/>
      <c r="R4462" s="418" t="inlineStr">
        <is>
          <t>TI-0241339</t>
        </is>
      </c>
      <c r="S4462" s="418" t="inlineStr"/>
      <c r="T4462" s="418">
        <f>R4462=S4462</f>
        <v/>
      </c>
      <c r="U4462" s="418">
        <f>AND(MONTH(F4462)=MONTH(Y4462), YEAR(F4462)=YEAR(Y4462))</f>
        <v/>
      </c>
      <c r="V4462" s="418">
        <f>AND(AC4462&lt;&gt;"", 'Company information'!D$4&lt;&gt;"", RIGHT(SUBSTITUTE(AC4462,"-",""),9)=RIGHT(SUBSTITUTE('Company information'!D$4,"-",""),9))</f>
        <v/>
      </c>
      <c r="W4462" s="418">
        <f>AI4462-I4462</f>
        <v/>
      </c>
      <c r="X4462" s="455" t="n"/>
      <c r="Y4462" s="417" t="n"/>
      <c r="Z4462" s="418" t="n"/>
      <c r="AA4462" s="418" t="n"/>
      <c r="AB4462" s="418" t="n"/>
      <c r="AC4462" s="418" t="n"/>
      <c r="AD4462" s="418" t="n"/>
      <c r="AE4462" s="455" t="n"/>
      <c r="AF4462" s="455" t="n"/>
      <c r="AG4462" s="455" t="n"/>
      <c r="AH4462" s="455" t="n"/>
      <c r="AI4462" s="455" t="n"/>
      <c r="AJ4462" s="455" t="n"/>
      <c r="AK4462" s="455" t="n"/>
      <c r="AL4462" s="455" t="n"/>
      <c r="AM4462" s="455" t="n"/>
      <c r="AN4462" s="455" t="n"/>
      <c r="AO4462" s="455" t="n"/>
      <c r="AP4462" s="455" t="n"/>
      <c r="AQ4462" s="455" t="n"/>
      <c r="AR4462" s="418" t="n"/>
      <c r="AS4462" s="418" t="n"/>
      <c r="AT4462" s="418" t="n"/>
    </row>
    <row r="4463">
      <c r="A4463" s="417" t="n">
        <v>4454</v>
      </c>
      <c r="B4463" s="418" t="inlineStr">
        <is>
          <t>Trucking Fee</t>
        </is>
      </c>
      <c r="C4463" s="418" t="inlineStr">
        <is>
          <t>អ៊ិចស្ពែឌីធ័រ ខេមបូឌា អិលធីឌី</t>
        </is>
      </c>
      <c r="D4463" s="418" t="inlineStr">
        <is>
          <t>L001-100045898</t>
        </is>
      </c>
      <c r="E4463" s="418" t="inlineStr">
        <is>
          <t>TI-0241336</t>
        </is>
      </c>
      <c r="F4463" s="419" t="n">
        <v>44916</v>
      </c>
      <c r="G4463" s="420" t="n">
        <v>354799</v>
      </c>
      <c r="H4463" s="418" t="n"/>
      <c r="I4463" s="455" t="n">
        <v>354799</v>
      </c>
      <c r="J4463" s="418">
        <f>IF(L4463&lt;&gt;"",L4463,K4463)</f>
        <v/>
      </c>
      <c r="K4463" s="418">
        <f>IF(AND(T4463=TRUE, U4463=TRUE, V4463=TRUE), IF(W4463&lt;-0.05, "អនុញ្ញាត (អ្នកផ្គត់ផ្គង់ប្រកាសខ្វះ)", "បានប្រកាស (អនុញ្ញាត)"), IF(AND(T4463=FALSE, U4463=FALSE, V4463=FALSE), "ព្យួរទុក (មិនមានទិន្នន័យ)", "ប្រកាសខុស (ព្យួរទុក)"))</f>
        <v/>
      </c>
      <c r="L4463" s="418" t="inlineStr"/>
      <c r="M4463" s="418" t="inlineStr"/>
      <c r="N4463" s="455" t="n"/>
      <c r="O4463" s="455">
        <f>IF(W4463&lt;0,AI4463,I4463)</f>
        <v/>
      </c>
      <c r="P4463" s="455">
        <f>I4463-O4463</f>
        <v/>
      </c>
      <c r="Q4463" s="418" t="n"/>
      <c r="R4463" s="418" t="inlineStr">
        <is>
          <t>TI-0241336</t>
        </is>
      </c>
      <c r="S4463" s="418" t="inlineStr"/>
      <c r="T4463" s="418">
        <f>R4463=S4463</f>
        <v/>
      </c>
      <c r="U4463" s="418">
        <f>AND(MONTH(F4463)=MONTH(Y4463), YEAR(F4463)=YEAR(Y4463))</f>
        <v/>
      </c>
      <c r="V4463" s="418">
        <f>AND(AC4463&lt;&gt;"", 'Company information'!D$4&lt;&gt;"", RIGHT(SUBSTITUTE(AC4463,"-",""),9)=RIGHT(SUBSTITUTE('Company information'!D$4,"-",""),9))</f>
        <v/>
      </c>
      <c r="W4463" s="418">
        <f>AI4463-I4463</f>
        <v/>
      </c>
      <c r="X4463" s="455" t="n"/>
      <c r="Y4463" s="417" t="n"/>
      <c r="Z4463" s="418" t="n"/>
      <c r="AA4463" s="418" t="n"/>
      <c r="AB4463" s="418" t="n"/>
      <c r="AC4463" s="418" t="n"/>
      <c r="AD4463" s="418" t="n"/>
      <c r="AE4463" s="455" t="n"/>
      <c r="AF4463" s="455" t="n"/>
      <c r="AG4463" s="455" t="n"/>
      <c r="AH4463" s="455" t="n"/>
      <c r="AI4463" s="455" t="n"/>
      <c r="AJ4463" s="455" t="n"/>
      <c r="AK4463" s="455" t="n"/>
      <c r="AL4463" s="455" t="n"/>
      <c r="AM4463" s="455" t="n"/>
      <c r="AN4463" s="455" t="n"/>
      <c r="AO4463" s="455" t="n"/>
      <c r="AP4463" s="455" t="n"/>
      <c r="AQ4463" s="455" t="n"/>
      <c r="AR4463" s="418" t="n"/>
      <c r="AS4463" s="418" t="n"/>
      <c r="AT4463" s="418" t="n"/>
    </row>
    <row r="4464">
      <c r="A4464" s="417" t="n">
        <v>4455</v>
      </c>
      <c r="B4464" s="418" t="inlineStr">
        <is>
          <t>Trucking Fee</t>
        </is>
      </c>
      <c r="C4464" s="418" t="inlineStr">
        <is>
          <t>អ៊ិចស្ពែឌីធ័រ ខេមបូឌា អិលធីឌី</t>
        </is>
      </c>
      <c r="D4464" s="418" t="inlineStr">
        <is>
          <t>L001-100045898</t>
        </is>
      </c>
      <c r="E4464" s="418" t="inlineStr">
        <is>
          <t>TI-0241326</t>
        </is>
      </c>
      <c r="F4464" s="419" t="n">
        <v>44907</v>
      </c>
      <c r="G4464" s="420" t="n">
        <v>335042</v>
      </c>
      <c r="H4464" s="418" t="n"/>
      <c r="I4464" s="455" t="n">
        <v>335042</v>
      </c>
      <c r="J4464" s="418">
        <f>IF(L4464&lt;&gt;"",L4464,K4464)</f>
        <v/>
      </c>
      <c r="K4464" s="418">
        <f>IF(AND(T4464=TRUE, U4464=TRUE, V4464=TRUE), IF(W4464&lt;-0.05, "អនុញ្ញាត (អ្នកផ្គត់ផ្គង់ប្រកាសខ្វះ)", "បានប្រកាស (អនុញ្ញាត)"), IF(AND(T4464=FALSE, U4464=FALSE, V4464=FALSE), "ព្យួរទុក (មិនមានទិន្នន័យ)", "ប្រកាសខុស (ព្យួរទុក)"))</f>
        <v/>
      </c>
      <c r="L4464" s="418" t="inlineStr"/>
      <c r="M4464" s="418" t="inlineStr"/>
      <c r="N4464" s="455" t="n"/>
      <c r="O4464" s="455">
        <f>IF(W4464&lt;0,AI4464,I4464)</f>
        <v/>
      </c>
      <c r="P4464" s="455">
        <f>I4464-O4464</f>
        <v/>
      </c>
      <c r="Q4464" s="418" t="n"/>
      <c r="R4464" s="418" t="inlineStr">
        <is>
          <t>TI-0241326</t>
        </is>
      </c>
      <c r="S4464" s="418" t="inlineStr"/>
      <c r="T4464" s="418">
        <f>R4464=S4464</f>
        <v/>
      </c>
      <c r="U4464" s="418">
        <f>AND(MONTH(F4464)=MONTH(Y4464), YEAR(F4464)=YEAR(Y4464))</f>
        <v/>
      </c>
      <c r="V4464" s="418">
        <f>AND(AC4464&lt;&gt;"", 'Company information'!D$4&lt;&gt;"", RIGHT(SUBSTITUTE(AC4464,"-",""),9)=RIGHT(SUBSTITUTE('Company information'!D$4,"-",""),9))</f>
        <v/>
      </c>
      <c r="W4464" s="418">
        <f>AI4464-I4464</f>
        <v/>
      </c>
      <c r="X4464" s="455" t="n"/>
      <c r="Y4464" s="417" t="n"/>
      <c r="Z4464" s="418" t="n"/>
      <c r="AA4464" s="418" t="n"/>
      <c r="AB4464" s="418" t="n"/>
      <c r="AC4464" s="418" t="n"/>
      <c r="AD4464" s="418" t="n"/>
      <c r="AE4464" s="455" t="n"/>
      <c r="AF4464" s="455" t="n"/>
      <c r="AG4464" s="455" t="n"/>
      <c r="AH4464" s="455" t="n"/>
      <c r="AI4464" s="455" t="n"/>
      <c r="AJ4464" s="455" t="n"/>
      <c r="AK4464" s="455" t="n"/>
      <c r="AL4464" s="455" t="n"/>
      <c r="AM4464" s="455" t="n"/>
      <c r="AN4464" s="455" t="n"/>
      <c r="AO4464" s="455" t="n"/>
      <c r="AP4464" s="455" t="n"/>
      <c r="AQ4464" s="455" t="n"/>
      <c r="AR4464" s="418" t="n"/>
      <c r="AS4464" s="418" t="n"/>
      <c r="AT4464" s="418" t="n"/>
    </row>
    <row r="4465">
      <c r="A4465" s="417" t="n">
        <v>4456</v>
      </c>
      <c r="B4465" s="418" t="inlineStr">
        <is>
          <t>Trucking Fee</t>
        </is>
      </c>
      <c r="C4465" s="418" t="inlineStr">
        <is>
          <t>អ៊ិចស្ពែឌីធ័រ ខេមបូឌា អិលធីឌី</t>
        </is>
      </c>
      <c r="D4465" s="418" t="inlineStr">
        <is>
          <t>L001-100045898</t>
        </is>
      </c>
      <c r="E4465" s="418" t="inlineStr">
        <is>
          <t>TI-0240622</t>
        </is>
      </c>
      <c r="F4465" s="419" t="n">
        <v>44754</v>
      </c>
      <c r="G4465" s="420" t="n">
        <v>433616</v>
      </c>
      <c r="H4465" s="418" t="n"/>
      <c r="I4465" s="455" t="n">
        <v>433616</v>
      </c>
      <c r="J4465" s="418">
        <f>IF(L4465&lt;&gt;"",L4465,K4465)</f>
        <v/>
      </c>
      <c r="K4465" s="418">
        <f>IF(AND(T4465=TRUE, U4465=TRUE, V4465=TRUE), IF(W4465&lt;-0.05, "អនុញ្ញាត (អ្នកផ្គត់ផ្គង់ប្រកាសខ្វះ)", "បានប្រកាស (អនុញ្ញាត)"), IF(AND(T4465=FALSE, U4465=FALSE, V4465=FALSE), "ព្យួរទុក (មិនមានទិន្នន័យ)", "ប្រកាសខុស (ព្យួរទុក)"))</f>
        <v/>
      </c>
      <c r="L4465" s="418" t="inlineStr"/>
      <c r="M4465" s="418" t="inlineStr"/>
      <c r="N4465" s="455" t="n"/>
      <c r="O4465" s="455">
        <f>IF(W4465&lt;0,AI4465,I4465)</f>
        <v/>
      </c>
      <c r="P4465" s="455">
        <f>I4465-O4465</f>
        <v/>
      </c>
      <c r="Q4465" s="418" t="n"/>
      <c r="R4465" s="418" t="inlineStr">
        <is>
          <t>TI-0240622</t>
        </is>
      </c>
      <c r="S4465" s="418" t="inlineStr"/>
      <c r="T4465" s="418">
        <f>R4465=S4465</f>
        <v/>
      </c>
      <c r="U4465" s="418">
        <f>AND(MONTH(F4465)=MONTH(Y4465), YEAR(F4465)=YEAR(Y4465))</f>
        <v/>
      </c>
      <c r="V4465" s="418">
        <f>AND(AC4465&lt;&gt;"", 'Company information'!D$4&lt;&gt;"", RIGHT(SUBSTITUTE(AC4465,"-",""),9)=RIGHT(SUBSTITUTE('Company information'!D$4,"-",""),9))</f>
        <v/>
      </c>
      <c r="W4465" s="418">
        <f>AI4465-I4465</f>
        <v/>
      </c>
      <c r="X4465" s="455" t="n"/>
      <c r="Y4465" s="417" t="n"/>
      <c r="Z4465" s="418" t="n"/>
      <c r="AA4465" s="418" t="n"/>
      <c r="AB4465" s="418" t="n"/>
      <c r="AC4465" s="418" t="n"/>
      <c r="AD4465" s="418" t="n"/>
      <c r="AE4465" s="455" t="n"/>
      <c r="AF4465" s="455" t="n"/>
      <c r="AG4465" s="455" t="n"/>
      <c r="AH4465" s="455" t="n"/>
      <c r="AI4465" s="455" t="n"/>
      <c r="AJ4465" s="455" t="n"/>
      <c r="AK4465" s="455" t="n"/>
      <c r="AL4465" s="455" t="n"/>
      <c r="AM4465" s="455" t="n"/>
      <c r="AN4465" s="455" t="n"/>
      <c r="AO4465" s="455" t="n"/>
      <c r="AP4465" s="455" t="n"/>
      <c r="AQ4465" s="455" t="n"/>
      <c r="AR4465" s="418" t="n"/>
      <c r="AS4465" s="418" t="n"/>
      <c r="AT4465" s="418" t="n"/>
    </row>
    <row r="4466">
      <c r="A4466" s="417" t="n">
        <v>4457</v>
      </c>
      <c r="B4466" s="418" t="inlineStr">
        <is>
          <t>Trucking Fee</t>
        </is>
      </c>
      <c r="C4466" s="418" t="inlineStr">
        <is>
          <t>អ៊ិចស្ពែឌីធ័រ ខេមបូឌា អិលធីឌី</t>
        </is>
      </c>
      <c r="D4466" s="418" t="inlineStr">
        <is>
          <t>L001-100045898</t>
        </is>
      </c>
      <c r="E4466" s="418" t="inlineStr">
        <is>
          <t>TI-0240598</t>
        </is>
      </c>
      <c r="F4466" s="419" t="n">
        <v>44754</v>
      </c>
      <c r="G4466" s="420" t="n">
        <v>280296</v>
      </c>
      <c r="H4466" s="418" t="n"/>
      <c r="I4466" s="455" t="n">
        <v>280296</v>
      </c>
      <c r="J4466" s="418">
        <f>IF(L4466&lt;&gt;"",L4466,K4466)</f>
        <v/>
      </c>
      <c r="K4466" s="418">
        <f>IF(AND(T4466=TRUE, U4466=TRUE, V4466=TRUE), IF(W4466&lt;-0.05, "អនុញ្ញាត (អ្នកផ្គត់ផ្គង់ប្រកាសខ្វះ)", "បានប្រកាស (អនុញ្ញាត)"), IF(AND(T4466=FALSE, U4466=FALSE, V4466=FALSE), "ព្យួរទុក (មិនមានទិន្នន័យ)", "ប្រកាសខុស (ព្យួរទុក)"))</f>
        <v/>
      </c>
      <c r="L4466" s="418" t="inlineStr"/>
      <c r="M4466" s="418" t="inlineStr"/>
      <c r="N4466" s="455" t="n"/>
      <c r="O4466" s="455">
        <f>IF(W4466&lt;0,AI4466,I4466)</f>
        <v/>
      </c>
      <c r="P4466" s="455">
        <f>I4466-O4466</f>
        <v/>
      </c>
      <c r="Q4466" s="418" t="n"/>
      <c r="R4466" s="418" t="inlineStr">
        <is>
          <t>TI-0240598</t>
        </is>
      </c>
      <c r="S4466" s="418" t="inlineStr"/>
      <c r="T4466" s="418">
        <f>R4466=S4466</f>
        <v/>
      </c>
      <c r="U4466" s="418">
        <f>AND(MONTH(F4466)=MONTH(Y4466), YEAR(F4466)=YEAR(Y4466))</f>
        <v/>
      </c>
      <c r="V4466" s="418">
        <f>AND(AC4466&lt;&gt;"", 'Company information'!D$4&lt;&gt;"", RIGHT(SUBSTITUTE(AC4466,"-",""),9)=RIGHT(SUBSTITUTE('Company information'!D$4,"-",""),9))</f>
        <v/>
      </c>
      <c r="W4466" s="418">
        <f>AI4466-I4466</f>
        <v/>
      </c>
      <c r="X4466" s="455" t="n"/>
      <c r="Y4466" s="417" t="n"/>
      <c r="Z4466" s="418" t="n"/>
      <c r="AA4466" s="418" t="n"/>
      <c r="AB4466" s="418" t="n"/>
      <c r="AC4466" s="418" t="n"/>
      <c r="AD4466" s="418" t="n"/>
      <c r="AE4466" s="455" t="n"/>
      <c r="AF4466" s="455" t="n"/>
      <c r="AG4466" s="455" t="n"/>
      <c r="AH4466" s="455" t="n"/>
      <c r="AI4466" s="455" t="n"/>
      <c r="AJ4466" s="455" t="n"/>
      <c r="AK4466" s="455" t="n"/>
      <c r="AL4466" s="455" t="n"/>
      <c r="AM4466" s="455" t="n"/>
      <c r="AN4466" s="455" t="n"/>
      <c r="AO4466" s="455" t="n"/>
      <c r="AP4466" s="455" t="n"/>
      <c r="AQ4466" s="455" t="n"/>
      <c r="AR4466" s="418" t="n"/>
      <c r="AS4466" s="418" t="n"/>
      <c r="AT4466" s="418" t="n"/>
    </row>
    <row r="4467">
      <c r="A4467" s="417" t="n">
        <v>4458</v>
      </c>
      <c r="B4467" s="418" t="inlineStr">
        <is>
          <t>Trucking Fee</t>
        </is>
      </c>
      <c r="C4467" s="418" t="inlineStr">
        <is>
          <t>អ៊ិចស្ពែឌីធ័រ ខេមបូឌា អិលធីឌី</t>
        </is>
      </c>
      <c r="D4467" s="418" t="inlineStr">
        <is>
          <t>L001-100045898</t>
        </is>
      </c>
      <c r="E4467" s="418" t="inlineStr">
        <is>
          <t>TI-0240596</t>
        </is>
      </c>
      <c r="F4467" s="419" t="n">
        <v>44754</v>
      </c>
      <c r="G4467" s="420" t="n">
        <v>70632</v>
      </c>
      <c r="H4467" s="418" t="n"/>
      <c r="I4467" s="455" t="n">
        <v>70632</v>
      </c>
      <c r="J4467" s="418">
        <f>IF(L4467&lt;&gt;"",L4467,K4467)</f>
        <v/>
      </c>
      <c r="K4467" s="418">
        <f>IF(AND(T4467=TRUE, U4467=TRUE, V4467=TRUE), IF(W4467&lt;-0.05, "អនុញ្ញាត (អ្នកផ្គត់ផ្គង់ប្រកាសខ្វះ)", "បានប្រកាស (អនុញ្ញាត)"), IF(AND(T4467=FALSE, U4467=FALSE, V4467=FALSE), "ព្យួរទុក (មិនមានទិន្នន័យ)", "ប្រកាសខុស (ព្យួរទុក)"))</f>
        <v/>
      </c>
      <c r="L4467" s="418" t="inlineStr"/>
      <c r="M4467" s="418" t="inlineStr"/>
      <c r="N4467" s="455" t="n"/>
      <c r="O4467" s="455">
        <f>IF(W4467&lt;0,AI4467,I4467)</f>
        <v/>
      </c>
      <c r="P4467" s="455">
        <f>I4467-O4467</f>
        <v/>
      </c>
      <c r="Q4467" s="418" t="n"/>
      <c r="R4467" s="418" t="inlineStr">
        <is>
          <t>TI-0240596</t>
        </is>
      </c>
      <c r="S4467" s="418" t="inlineStr"/>
      <c r="T4467" s="418">
        <f>R4467=S4467</f>
        <v/>
      </c>
      <c r="U4467" s="418">
        <f>AND(MONTH(F4467)=MONTH(Y4467), YEAR(F4467)=YEAR(Y4467))</f>
        <v/>
      </c>
      <c r="V4467" s="418">
        <f>AND(AC4467&lt;&gt;"", 'Company information'!D$4&lt;&gt;"", RIGHT(SUBSTITUTE(AC4467,"-",""),9)=RIGHT(SUBSTITUTE('Company information'!D$4,"-",""),9))</f>
        <v/>
      </c>
      <c r="W4467" s="418">
        <f>AI4467-I4467</f>
        <v/>
      </c>
      <c r="X4467" s="455" t="n"/>
      <c r="Y4467" s="417" t="n"/>
      <c r="Z4467" s="418" t="n"/>
      <c r="AA4467" s="418" t="n"/>
      <c r="AB4467" s="418" t="n"/>
      <c r="AC4467" s="418" t="n"/>
      <c r="AD4467" s="418" t="n"/>
      <c r="AE4467" s="455" t="n"/>
      <c r="AF4467" s="455" t="n"/>
      <c r="AG4467" s="455" t="n"/>
      <c r="AH4467" s="455" t="n"/>
      <c r="AI4467" s="455" t="n"/>
      <c r="AJ4467" s="455" t="n"/>
      <c r="AK4467" s="455" t="n"/>
      <c r="AL4467" s="455" t="n"/>
      <c r="AM4467" s="455" t="n"/>
      <c r="AN4467" s="455" t="n"/>
      <c r="AO4467" s="455" t="n"/>
      <c r="AP4467" s="455" t="n"/>
      <c r="AQ4467" s="455" t="n"/>
      <c r="AR4467" s="418" t="n"/>
      <c r="AS4467" s="418" t="n"/>
      <c r="AT4467" s="418" t="n"/>
    </row>
    <row r="4468">
      <c r="A4468" s="417" t="n">
        <v>4459</v>
      </c>
      <c r="B4468" s="418" t="inlineStr">
        <is>
          <t>Trucking Fee</t>
        </is>
      </c>
      <c r="C4468" s="418" t="inlineStr">
        <is>
          <t>អ៊ិចស្ពែឌីធ័រ ខេមបូឌា អិលធីឌី</t>
        </is>
      </c>
      <c r="D4468" s="418" t="inlineStr">
        <is>
          <t>L001-100045898</t>
        </is>
      </c>
      <c r="E4468" s="418" t="inlineStr">
        <is>
          <t>TI-0240593</t>
        </is>
      </c>
      <c r="F4468" s="419" t="n">
        <v>44754</v>
      </c>
      <c r="G4468" s="420" t="n">
        <v>128659</v>
      </c>
      <c r="H4468" s="418" t="n"/>
      <c r="I4468" s="455" t="n">
        <v>128659</v>
      </c>
      <c r="J4468" s="418">
        <f>IF(L4468&lt;&gt;"",L4468,K4468)</f>
        <v/>
      </c>
      <c r="K4468" s="418">
        <f>IF(AND(T4468=TRUE, U4468=TRUE, V4468=TRUE), IF(W4468&lt;-0.05, "អនុញ្ញាត (អ្នកផ្គត់ផ្គង់ប្រកាសខ្វះ)", "បានប្រកាស (អនុញ្ញាត)"), IF(AND(T4468=FALSE, U4468=FALSE, V4468=FALSE), "ព្យួរទុក (មិនមានទិន្នន័យ)", "ប្រកាសខុស (ព្យួរទុក)"))</f>
        <v/>
      </c>
      <c r="L4468" s="418" t="inlineStr"/>
      <c r="M4468" s="418" t="inlineStr"/>
      <c r="N4468" s="455" t="n"/>
      <c r="O4468" s="455">
        <f>IF(W4468&lt;0,AI4468,I4468)</f>
        <v/>
      </c>
      <c r="P4468" s="455">
        <f>I4468-O4468</f>
        <v/>
      </c>
      <c r="Q4468" s="418" t="n"/>
      <c r="R4468" s="418" t="inlineStr">
        <is>
          <t>TI-0240593</t>
        </is>
      </c>
      <c r="S4468" s="418" t="inlineStr"/>
      <c r="T4468" s="418">
        <f>R4468=S4468</f>
        <v/>
      </c>
      <c r="U4468" s="418">
        <f>AND(MONTH(F4468)=MONTH(Y4468), YEAR(F4468)=YEAR(Y4468))</f>
        <v/>
      </c>
      <c r="V4468" s="418">
        <f>AND(AC4468&lt;&gt;"", 'Company information'!D$4&lt;&gt;"", RIGHT(SUBSTITUTE(AC4468,"-",""),9)=RIGHT(SUBSTITUTE('Company information'!D$4,"-",""),9))</f>
        <v/>
      </c>
      <c r="W4468" s="418">
        <f>AI4468-I4468</f>
        <v/>
      </c>
      <c r="X4468" s="455" t="n"/>
      <c r="Y4468" s="417" t="n"/>
      <c r="Z4468" s="418" t="n"/>
      <c r="AA4468" s="418" t="n"/>
      <c r="AB4468" s="418" t="n"/>
      <c r="AC4468" s="418" t="n"/>
      <c r="AD4468" s="418" t="n"/>
      <c r="AE4468" s="455" t="n"/>
      <c r="AF4468" s="455" t="n"/>
      <c r="AG4468" s="455" t="n"/>
      <c r="AH4468" s="455" t="n"/>
      <c r="AI4468" s="455" t="n"/>
      <c r="AJ4468" s="455" t="n"/>
      <c r="AK4468" s="455" t="n"/>
      <c r="AL4468" s="455" t="n"/>
      <c r="AM4468" s="455" t="n"/>
      <c r="AN4468" s="455" t="n"/>
      <c r="AO4468" s="455" t="n"/>
      <c r="AP4468" s="455" t="n"/>
      <c r="AQ4468" s="455" t="n"/>
      <c r="AR4468" s="418" t="n"/>
      <c r="AS4468" s="418" t="n"/>
      <c r="AT4468" s="418" t="n"/>
    </row>
    <row r="4469">
      <c r="A4469" s="417" t="n">
        <v>4460</v>
      </c>
      <c r="B4469" s="418" t="inlineStr">
        <is>
          <t>Trucking Fee</t>
        </is>
      </c>
      <c r="C4469" s="418" t="inlineStr">
        <is>
          <t>អ៊ិចស្ពែឌីធ័រ ខេមបូឌា អិលធីឌី</t>
        </is>
      </c>
      <c r="D4469" s="418" t="inlineStr">
        <is>
          <t>L001-100045898</t>
        </is>
      </c>
      <c r="E4469" s="418" t="inlineStr">
        <is>
          <t>TI-0240582</t>
        </is>
      </c>
      <c r="F4469" s="419" t="n">
        <v>44754</v>
      </c>
      <c r="G4469" s="420" t="n">
        <v>367270</v>
      </c>
      <c r="H4469" s="418" t="n"/>
      <c r="I4469" s="455" t="n">
        <v>367270</v>
      </c>
      <c r="J4469" s="418">
        <f>IF(L4469&lt;&gt;"",L4469,K4469)</f>
        <v/>
      </c>
      <c r="K4469" s="418">
        <f>IF(AND(T4469=TRUE, U4469=TRUE, V4469=TRUE), IF(W4469&lt;-0.05, "អនុញ្ញាត (អ្នកផ្គត់ផ្គង់ប្រកាសខ្វះ)", "បានប្រកាស (អនុញ្ញាត)"), IF(AND(T4469=FALSE, U4469=FALSE, V4469=FALSE), "ព្យួរទុក (មិនមានទិន្នន័យ)", "ប្រកាសខុស (ព្យួរទុក)"))</f>
        <v/>
      </c>
      <c r="L4469" s="418" t="inlineStr"/>
      <c r="M4469" s="418" t="inlineStr"/>
      <c r="N4469" s="455" t="n"/>
      <c r="O4469" s="455">
        <f>IF(W4469&lt;0,AI4469,I4469)</f>
        <v/>
      </c>
      <c r="P4469" s="455">
        <f>I4469-O4469</f>
        <v/>
      </c>
      <c r="Q4469" s="418" t="n"/>
      <c r="R4469" s="418" t="inlineStr">
        <is>
          <t>TI-0240582</t>
        </is>
      </c>
      <c r="S4469" s="418" t="inlineStr"/>
      <c r="T4469" s="418">
        <f>R4469=S4469</f>
        <v/>
      </c>
      <c r="U4469" s="418">
        <f>AND(MONTH(F4469)=MONTH(Y4469), YEAR(F4469)=YEAR(Y4469))</f>
        <v/>
      </c>
      <c r="V4469" s="418">
        <f>AND(AC4469&lt;&gt;"", 'Company information'!D$4&lt;&gt;"", RIGHT(SUBSTITUTE(AC4469,"-",""),9)=RIGHT(SUBSTITUTE('Company information'!D$4,"-",""),9))</f>
        <v/>
      </c>
      <c r="W4469" s="418">
        <f>AI4469-I4469</f>
        <v/>
      </c>
      <c r="X4469" s="455" t="n"/>
      <c r="Y4469" s="417" t="n"/>
      <c r="Z4469" s="418" t="n"/>
      <c r="AA4469" s="418" t="n"/>
      <c r="AB4469" s="418" t="n"/>
      <c r="AC4469" s="418" t="n"/>
      <c r="AD4469" s="418" t="n"/>
      <c r="AE4469" s="455" t="n"/>
      <c r="AF4469" s="455" t="n"/>
      <c r="AG4469" s="455" t="n"/>
      <c r="AH4469" s="455" t="n"/>
      <c r="AI4469" s="455" t="n"/>
      <c r="AJ4469" s="455" t="n"/>
      <c r="AK4469" s="455" t="n"/>
      <c r="AL4469" s="455" t="n"/>
      <c r="AM4469" s="455" t="n"/>
      <c r="AN4469" s="455" t="n"/>
      <c r="AO4469" s="455" t="n"/>
      <c r="AP4469" s="455" t="n"/>
      <c r="AQ4469" s="455" t="n"/>
      <c r="AR4469" s="418" t="n"/>
      <c r="AS4469" s="418" t="n"/>
      <c r="AT4469" s="418" t="n"/>
    </row>
    <row r="4470">
      <c r="A4470" s="417" t="n">
        <v>4461</v>
      </c>
      <c r="B4470" s="418" t="inlineStr">
        <is>
          <t>Trucking Fee</t>
        </is>
      </c>
      <c r="C4470" s="418" t="inlineStr">
        <is>
          <t>អ៊ិចស្ពែឌីធ័រ ខេមបូឌា អិលធីឌី</t>
        </is>
      </c>
      <c r="D4470" s="418" t="inlineStr">
        <is>
          <t>L001-100045898</t>
        </is>
      </c>
      <c r="E4470" s="418" t="inlineStr">
        <is>
          <t>TI0240621</t>
        </is>
      </c>
      <c r="F4470" s="419" t="n">
        <v>44754</v>
      </c>
      <c r="G4470" s="420" t="n">
        <v>219290</v>
      </c>
      <c r="H4470" s="418" t="n"/>
      <c r="I4470" s="455" t="n">
        <v>219290</v>
      </c>
      <c r="J4470" s="418">
        <f>IF(L4470&lt;&gt;"",L4470,K4470)</f>
        <v/>
      </c>
      <c r="K4470" s="418">
        <f>IF(AND(T4470=TRUE, U4470=TRUE, V4470=TRUE), IF(W4470&lt;-0.05, "អនុញ្ញាត (អ្នកផ្គត់ផ្គង់ប្រកាសខ្វះ)", "បានប្រកាស (អនុញ្ញាត)"), IF(AND(T4470=FALSE, U4470=FALSE, V4470=FALSE), "ព្យួរទុក (មិនមានទិន្នន័យ)", "ប្រកាសខុស (ព្យួរទុក)"))</f>
        <v/>
      </c>
      <c r="L4470" s="418" t="inlineStr"/>
      <c r="M4470" s="418" t="inlineStr"/>
      <c r="N4470" s="455" t="n"/>
      <c r="O4470" s="455">
        <f>IF(W4470&lt;0,AI4470,I4470)</f>
        <v/>
      </c>
      <c r="P4470" s="455">
        <f>I4470-O4470</f>
        <v/>
      </c>
      <c r="Q4470" s="418" t="n"/>
      <c r="R4470" s="418" t="inlineStr">
        <is>
          <t>TI0240621</t>
        </is>
      </c>
      <c r="S4470" s="418" t="inlineStr"/>
      <c r="T4470" s="418">
        <f>R4470=S4470</f>
        <v/>
      </c>
      <c r="U4470" s="418">
        <f>AND(MONTH(F4470)=MONTH(Y4470), YEAR(F4470)=YEAR(Y4470))</f>
        <v/>
      </c>
      <c r="V4470" s="418">
        <f>AND(AC4470&lt;&gt;"", 'Company information'!D$4&lt;&gt;"", RIGHT(SUBSTITUTE(AC4470,"-",""),9)=RIGHT(SUBSTITUTE('Company information'!D$4,"-",""),9))</f>
        <v/>
      </c>
      <c r="W4470" s="418">
        <f>AI4470-I4470</f>
        <v/>
      </c>
      <c r="X4470" s="455" t="n"/>
      <c r="Y4470" s="417" t="n"/>
      <c r="Z4470" s="418" t="n"/>
      <c r="AA4470" s="418" t="n"/>
      <c r="AB4470" s="418" t="n"/>
      <c r="AC4470" s="418" t="n"/>
      <c r="AD4470" s="418" t="n"/>
      <c r="AE4470" s="455" t="n"/>
      <c r="AF4470" s="455" t="n"/>
      <c r="AG4470" s="455" t="n"/>
      <c r="AH4470" s="455" t="n"/>
      <c r="AI4470" s="455" t="n"/>
      <c r="AJ4470" s="455" t="n"/>
      <c r="AK4470" s="455" t="n"/>
      <c r="AL4470" s="455" t="n"/>
      <c r="AM4470" s="455" t="n"/>
      <c r="AN4470" s="455" t="n"/>
      <c r="AO4470" s="455" t="n"/>
      <c r="AP4470" s="455" t="n"/>
      <c r="AQ4470" s="455" t="n"/>
      <c r="AR4470" s="418" t="n"/>
      <c r="AS4470" s="418" t="n"/>
      <c r="AT4470" s="418" t="n"/>
    </row>
    <row r="4472">
      <c r="A4472" s="423" t="inlineStr">
        <is>
          <t>Total</t>
        </is>
      </c>
      <c r="B4472" s="422" t="n"/>
      <c r="C4472" s="422" t="n"/>
      <c r="D4472" s="422" t="n"/>
      <c r="E4472" s="422" t="n"/>
      <c r="F4472" s="422" t="n"/>
      <c r="G4472" s="422" t="n"/>
      <c r="H4472" s="422" t="n"/>
      <c r="I4472" s="423">
        <f>SUM(I10:I4470)</f>
        <v/>
      </c>
      <c r="J4472" s="422" t="n"/>
      <c r="K4472" s="422" t="n"/>
      <c r="L4472" s="422" t="n"/>
      <c r="M4472" s="422" t="n"/>
      <c r="N4472" s="423">
        <f>SUM(N10:N4470)</f>
        <v/>
      </c>
      <c r="O4472" s="423">
        <f>SUM(O10:O4470)</f>
        <v/>
      </c>
      <c r="P4472" s="422" t="n"/>
    </row>
    <row r="4474">
      <c r="A4474" s="456">
        <f>"តារាងសង្ខេបប្រាក់អាករដែលអាចស្នើសុំបង្វិលសង " &amp; 'Company information'!D2</f>
        <v/>
      </c>
    </row>
    <row r="4475">
      <c r="A4475" s="457" t="inlineStr">
        <is>
          <t>ចំនួន.វិ</t>
        </is>
      </c>
      <c r="B4475" s="457" t="inlineStr">
        <is>
          <t>បរិយាយ</t>
        </is>
      </c>
      <c r="C4475" s="457" t="inlineStr">
        <is>
          <t>ចំនួនទឹកប្រាក់</t>
        </is>
      </c>
      <c r="D4475" s="457" t="inlineStr">
        <is>
          <t>តាង</t>
        </is>
      </c>
      <c r="E4475" s="457" t="inlineStr">
        <is>
          <t>ផ្សេងៗ</t>
        </is>
      </c>
    </row>
    <row r="4476">
      <c r="A4476" s="433" t="n"/>
      <c r="B4476" s="458" t="inlineStr">
        <is>
          <t>ចំនួនប្រាក់អាករលើការនាំចូល</t>
        </is>
      </c>
      <c r="C4476" s="459">
        <f>'Annex II-IM Non-State Charge'!I38</f>
        <v/>
      </c>
      <c r="D4476" s="433" t="n"/>
      <c r="E4476" s="433" t="n"/>
    </row>
    <row r="4477">
      <c r="A4477" s="433" t="n"/>
      <c r="B4477" s="458" t="inlineStr">
        <is>
          <t>ចំនួនប្រាក់អាករលើធាតុចូលទិញក្នុងស្រុក</t>
        </is>
      </c>
      <c r="C4477" s="459">
        <f>I4472</f>
        <v/>
      </c>
      <c r="D4477" s="433" t="n"/>
      <c r="E4477" s="433" t="n"/>
    </row>
    <row r="4478">
      <c r="A4478" s="433" t="n"/>
      <c r="B4478" s="458" t="inlineStr">
        <is>
          <t>ចំនួនប្រាក់អាករលើធាតុចូលសរុប</t>
        </is>
      </c>
      <c r="C4478" s="459">
        <f>C4476+C4477</f>
        <v/>
      </c>
      <c r="D4478" s="433" t="n"/>
      <c r="E4478" s="433" t="n"/>
    </row>
    <row r="4479">
      <c r="A4479" s="433" t="n"/>
      <c r="B4479" s="458" t="inlineStr">
        <is>
          <t>ចំនួនប្រាក់អាករលើធាតុចេញលក់ក្នុងស្រុក</t>
        </is>
      </c>
      <c r="C4479" s="459">
        <f>'Annex V-Local Sale'!G22</f>
        <v/>
      </c>
      <c r="D4479" s="433" t="n"/>
      <c r="E4479" s="433" t="n"/>
    </row>
    <row r="4480">
      <c r="A4480" s="433" t="n"/>
      <c r="B4480" s="458" t="inlineStr">
        <is>
          <t>ចំនួនប្រាក់អាករលើធាតុចេញសរុប</t>
        </is>
      </c>
      <c r="C4480" s="459">
        <f>C4479</f>
        <v/>
      </c>
      <c r="D4480" s="433" t="n"/>
      <c r="E4480" s="433" t="n"/>
    </row>
    <row r="4481">
      <c r="A4481" s="433" t="n"/>
      <c r="B4481" s="460" t="inlineStr">
        <is>
          <t>ចំនួនប្រាក់អាករដែលអាចធ្វើការផ្ទៀងផ្ទាត់</t>
        </is>
      </c>
      <c r="C4481" s="461">
        <f>C4478-C4480</f>
        <v/>
      </c>
      <c r="D4481" s="433" t="n"/>
      <c r="E4481" s="433" t="n"/>
    </row>
    <row r="4482">
      <c r="A4482" s="433" t="n"/>
      <c r="B4482" s="460" t="inlineStr">
        <is>
          <t>ចំនួនប្រាក់អាករស្នើសុំតាមប្រព័ន្ធ E-VAT</t>
        </is>
      </c>
      <c r="C4482" s="461">
        <f>'Company information'!H9</f>
        <v/>
      </c>
      <c r="D4482" s="457" t="inlineStr">
        <is>
          <t>ក</t>
        </is>
      </c>
      <c r="E4482" s="433" t="n"/>
    </row>
    <row r="4483">
      <c r="A4483" s="462">
        <f>COUNTIFS($J$10:$J$4470, "បានប្រកាស (អនុញ្ញាត)")</f>
        <v/>
      </c>
      <c r="B4483" s="458" t="inlineStr">
        <is>
          <t>ចំនួនប្រាក់អាករដែលបានប្រកាស</t>
        </is>
      </c>
      <c r="C4483" s="459">
        <f>SUMIFS($I$10:$I$4470, $J$10:$J$4470, "បានប្រកាស (អនុញ្ញាត)")</f>
        <v/>
      </c>
      <c r="D4483" s="457" t="inlineStr">
        <is>
          <t>ខ</t>
        </is>
      </c>
      <c r="E4483" s="458" t="inlineStr">
        <is>
          <t>គួរអនុញ្ញាត</t>
        </is>
      </c>
    </row>
    <row r="4484">
      <c r="A4484" s="462">
        <f>COUNTIFS($J$10:$J$4470, "អនុញ្ញាត (អ្នកផ្គត់ផ្គង់ប្រកាសខ្វះ)")</f>
        <v/>
      </c>
      <c r="B4484" s="458" t="inlineStr">
        <is>
          <t>ចំនួនប្រាក់អាករដែលអ្នកផ្គត់ផ្គង់ប្រកាសខ្វះ</t>
        </is>
      </c>
      <c r="C4484" s="459">
        <f>SUMIFS($I$10:$I$4470, $J$10:$J$4470, "អនុញ្ញាត (អ្នកផ្គត់ផ្គង់ប្រកាសខ្វះ)")</f>
        <v/>
      </c>
      <c r="D4484" s="457" t="inlineStr">
        <is>
          <t>គ</t>
        </is>
      </c>
      <c r="E4484" s="458" t="inlineStr">
        <is>
          <t>គួរអនុញ្ញាត</t>
        </is>
      </c>
    </row>
    <row r="4485">
      <c r="A4485" s="462">
        <f>COUNTIFS($J$10:$J$4470, "ព្យួរទុក (មិនមានទិន្នន័យ)")</f>
        <v/>
      </c>
      <c r="B4485" s="458" t="inlineStr">
        <is>
          <t>ចំនួនប្រាក់អាករដែលមិនមានទិន្នន័យ</t>
        </is>
      </c>
      <c r="C4485" s="459">
        <f>SUMIFS($I$10:$I$4470, $J$10:$J$4470, "ព្យួរទុក (មិនមានទិន្នន័យ)")</f>
        <v/>
      </c>
      <c r="D4485" s="457" t="inlineStr">
        <is>
          <t>ឃ</t>
        </is>
      </c>
      <c r="E4485" s="458" t="inlineStr">
        <is>
          <t>ព្យួរទុក</t>
        </is>
      </c>
    </row>
    <row r="4486">
      <c r="A4486" s="462">
        <f>COUNTIFS($J$10:$J$4470, "ប្រកាសខុស (ព្យួរទុក)")</f>
        <v/>
      </c>
      <c r="B4486" s="458" t="inlineStr">
        <is>
          <t>ចំនួនប្រាក់អាករដែលប្រកាសខុស</t>
        </is>
      </c>
      <c r="C4486" s="459">
        <f>SUMIFS($I$10:$I$4470, $J$10:$J$4470, "ប្រកាសខុស (ព្យួរទុក)")</f>
        <v/>
      </c>
      <c r="D4486" s="457" t="inlineStr">
        <is>
          <t>ង</t>
        </is>
      </c>
      <c r="E4486" s="458" t="inlineStr">
        <is>
          <t>ព្យួរទុក</t>
        </is>
      </c>
    </row>
    <row r="4487">
      <c r="A4487" s="462">
        <f>COUNTIFS($J$10:$J$4470, "ព្យួរទុក (មិនមានឯកសារគាំទ្រ)")</f>
        <v/>
      </c>
      <c r="B4487" s="458" t="inlineStr">
        <is>
          <t>ចំនួនប្រាក់អាករដែលមិនមានឯកសារគាំទ្រ</t>
        </is>
      </c>
      <c r="C4487" s="459">
        <f>SUMIFS($I$10:$I$4470, $J$10:$J$4470, "ព្យួរទុក (មិនមានឯកសារគាំទ្រ)")</f>
        <v/>
      </c>
      <c r="D4487" s="457" t="inlineStr">
        <is>
          <t>ច</t>
        </is>
      </c>
      <c r="E4487" s="458" t="inlineStr">
        <is>
          <t>ព្យួរទុក</t>
        </is>
      </c>
    </row>
    <row r="4488">
      <c r="A4488" s="462">
        <f>COUNTIFS($J$10:$J$4470, "ព្យួរទុក (ខុសវិធានវិក្កយបត្រអាករ)")</f>
        <v/>
      </c>
      <c r="B4488" s="458" t="inlineStr">
        <is>
          <t>ចំនួនប្រាក់អាករដែលខុសវិធានវិក្កយបត្រ</t>
        </is>
      </c>
      <c r="C4488" s="459">
        <f>SUMIFS($I$10:$I$4470, $J$10:$J$4470, "ព្យួរទុក (ខុសវិធានវិក្កយបត្រអាករ)")</f>
        <v/>
      </c>
      <c r="D4488" s="457" t="inlineStr">
        <is>
          <t>ឆ</t>
        </is>
      </c>
      <c r="E4488" s="458" t="inlineStr">
        <is>
          <t>ព្យួរទុក</t>
        </is>
      </c>
    </row>
    <row r="4489">
      <c r="A4489" s="433" t="n"/>
      <c r="B4489" s="458" t="inlineStr">
        <is>
          <t>លម្អៀងបា្រក់អាករជាមួយប្រព័ន្ធ E-VAT</t>
        </is>
      </c>
      <c r="C4489" s="459">
        <f>C4482-C4481</f>
        <v/>
      </c>
      <c r="D4489" s="457" t="inlineStr">
        <is>
          <t>ជ</t>
        </is>
      </c>
      <c r="E4489" s="458" t="inlineStr">
        <is>
          <t>ព្យួរទុក</t>
        </is>
      </c>
    </row>
    <row r="4490">
      <c r="A4490" s="433" t="n"/>
      <c r="B4490" s="460" t="inlineStr">
        <is>
          <t>សរុបប្រាក់អាករគួរបង្វិលសងជូនក្រុមហ៊ុន</t>
        </is>
      </c>
      <c r="C4490" s="461">
        <f>C4482-C4483-C4484-C4485-C4486-C4487-C4488-C4489</f>
        <v/>
      </c>
      <c r="D4490" s="457" t="inlineStr">
        <is>
          <t>សរុប=ក-ខ-គ-ឃ-ង-ច-ឆ-ជ</t>
        </is>
      </c>
      <c r="E4490" s="433" t="n"/>
    </row>
    <row r="4492" ht="50" customHeight="1" s="58">
      <c r="A4492" s="435" t="inlineStr">
        <is>
          <r>
            <rPr>
              <rFont val="Khmer OS Siemreap"/>
              <b val="1"/>
              <sz val="11"/>
            </rPr>
            <t xml:space="preserve">សេចក្តីធានាអះអាងរបស់មន្ត្រីសវនករទទួលបន្ទុក៖
</t>
          </r>
          <r>
            <rPr>
              <rFont val="Khmer OS Siemreap"/>
              <sz val="11"/>
            </rPr>
            <t>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  </r>
        </is>
      </c>
    </row>
    <row r="4493"/>
    <row r="4494"/>
    <row r="4495">
      <c r="A4495" s="463" t="inlineStr">
        <is>
          <t>រាជធានីភ្នំពេញ.ថ្ងៃទី          ខែ                    ឆ្នាំ២០២</t>
        </is>
      </c>
    </row>
    <row r="4496">
      <c r="A4496" s="424" t="inlineStr">
        <is>
          <t>មន្ត្រីសវនកម្ម</t>
        </is>
      </c>
      <c r="F4496" s="424" t="inlineStr">
        <is>
          <t>បានឃើញ និងឯកភាព</t>
        </is>
      </c>
    </row>
    <row r="4497">
      <c r="F4497" s="424" t="inlineStr">
        <is>
          <t>រាជធានីភ្នំពេញ.ថ្ងៃទី          ខែ                    ឆ្នាំ២០២</t>
        </is>
      </c>
    </row>
    <row r="4498">
      <c r="F4498" s="424" t="inlineStr">
        <is>
          <t>ប្រធានការិយាល័យ</t>
        </is>
      </c>
    </row>
    <row r="4499">
      <c r="A4499" s="424">
        <f>'Company information'!D9</f>
        <v/>
      </c>
      <c r="C4499" s="424">
        <f>'Company information'!E9</f>
        <v/>
      </c>
    </row>
  </sheetData>
  <autoFilter ref="A9:AT9"/>
  <mergeCells count="52">
    <mergeCell ref="N7:N8"/>
    <mergeCell ref="C4499:E4499"/>
    <mergeCell ref="A4492:E4494"/>
    <mergeCell ref="A7:A8"/>
    <mergeCell ref="R7:R8"/>
    <mergeCell ref="X7:X8"/>
    <mergeCell ref="Z7:Z8"/>
    <mergeCell ref="Y5:AT6"/>
    <mergeCell ref="AL7:AL8"/>
    <mergeCell ref="F4497:K4497"/>
    <mergeCell ref="M7:M8"/>
    <mergeCell ref="S7:S8"/>
    <mergeCell ref="U7:U8"/>
    <mergeCell ref="W7:W8"/>
    <mergeCell ref="F4496:K4496"/>
    <mergeCell ref="D7:D8"/>
    <mergeCell ref="A4499:B4499"/>
    <mergeCell ref="Y7:Y8"/>
    <mergeCell ref="AA7:AA8"/>
    <mergeCell ref="J7:J8"/>
    <mergeCell ref="AM7:AM8"/>
    <mergeCell ref="AS7:AS8"/>
    <mergeCell ref="AB7:AD7"/>
    <mergeCell ref="A4495:E4495"/>
    <mergeCell ref="A1:J1"/>
    <mergeCell ref="AI7:AJ7"/>
    <mergeCell ref="T7:T8"/>
    <mergeCell ref="C7:C8"/>
    <mergeCell ref="O7:Q7"/>
    <mergeCell ref="K7:K8"/>
    <mergeCell ref="V7:V8"/>
    <mergeCell ref="AN7:AN8"/>
    <mergeCell ref="AP7:AP8"/>
    <mergeCell ref="O5:V6"/>
    <mergeCell ref="AH7:AH8"/>
    <mergeCell ref="W5:X6"/>
    <mergeCell ref="A4476:A4482"/>
    <mergeCell ref="AF7:AG7"/>
    <mergeCell ref="E7:F7"/>
    <mergeCell ref="A2:J2"/>
    <mergeCell ref="AR7:AR8"/>
    <mergeCell ref="A3:J3"/>
    <mergeCell ref="G7:I7"/>
    <mergeCell ref="AT7:AT8"/>
    <mergeCell ref="B7:B8"/>
    <mergeCell ref="A4496:E4496"/>
    <mergeCell ref="AK7:AK8"/>
    <mergeCell ref="L7:L8"/>
    <mergeCell ref="AO7:AO8"/>
    <mergeCell ref="AE7:AE8"/>
    <mergeCell ref="AQ7:AQ8"/>
    <mergeCell ref="F4498:K4498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6">
    <outlinePr summaryBelow="1" summaryRight="1"/>
    <pageSetUpPr fitToPage="1"/>
  </sheetPr>
  <dimension ref="A1:E29"/>
  <sheetViews>
    <sheetView zoomScale="70" zoomScaleNormal="70" zoomScaleSheetLayoutView="70" workbookViewId="0">
      <selection activeCell="G8" sqref="G8"/>
    </sheetView>
  </sheetViews>
  <sheetFormatPr baseColWidth="8" defaultColWidth="9.109375" defaultRowHeight="30" customHeight="1"/>
  <cols>
    <col width="12.33203125" customWidth="1" style="93" min="1" max="1"/>
    <col width="41.44140625" customWidth="1" style="93" min="2" max="2"/>
    <col width="18.77734375" customWidth="1" style="93" min="3" max="4"/>
    <col width="28.6640625" customWidth="1" style="93" min="5" max="5"/>
    <col width="9.109375" customWidth="1" style="59" min="6" max="8"/>
    <col width="17" customWidth="1" style="59" min="9" max="9"/>
    <col width="9.109375" customWidth="1" style="59" min="10" max="16384"/>
  </cols>
  <sheetData>
    <row r="1" ht="30" customFormat="1" customHeight="1" s="96">
      <c r="A1" s="284" t="inlineStr">
        <is>
          <t>តារាងឧបសម្ព័ន្ធ  IV</t>
        </is>
      </c>
    </row>
    <row r="2" ht="30" customFormat="1" customHeight="1" s="96">
      <c r="A2" s="284" t="inlineStr">
        <is>
          <t>បញ្ជាក់អំពីការលក់</t>
        </is>
      </c>
    </row>
    <row r="3" ht="30" customFormat="1" customHeight="1" s="96">
      <c r="A3" s="284" t="inlineStr">
        <is>
          <t>(ការនាំចេញ/លក់បន្ទុករដ្ឋ/លក់តាមអត្រា០%)</t>
        </is>
      </c>
    </row>
    <row r="4" ht="30" customFormat="1" customHeight="1" s="96">
      <c r="A4" s="91" t="inlineStr">
        <is>
          <t>ក្រុមហ៊ុន៖</t>
        </is>
      </c>
      <c r="B4" s="92">
        <f>'Company information'!D2</f>
        <v/>
      </c>
      <c r="C4" s="94" t="n"/>
      <c r="D4" s="464" t="inlineStr">
        <is>
          <t xml:space="preserve">សវនករពន្ធដារ៖ </t>
        </is>
      </c>
      <c r="E4" s="407">
        <f>'Company information'!D8</f>
        <v/>
      </c>
    </row>
    <row r="5" ht="30" customFormat="1" customHeight="1" s="96">
      <c r="A5" s="91" t="inlineStr">
        <is>
          <t>លេខ អតប ៖</t>
        </is>
      </c>
      <c r="B5" s="92">
        <f>'Company information'!D4</f>
        <v/>
      </c>
      <c r="C5" s="94" t="n"/>
      <c r="D5" s="94" t="n"/>
      <c r="E5" s="407">
        <f>'Company information'!E8</f>
        <v/>
      </c>
    </row>
    <row r="6" ht="30" customFormat="1" customHeight="1" s="96">
      <c r="A6" s="408">
        <f>'Company information'!H8</f>
        <v/>
      </c>
      <c r="B6" s="92" t="n"/>
      <c r="D6" s="416" t="inlineStr">
        <is>
          <t>ទឹកប្រាក់ស្នើសុំបង្វិលសងចំនួន៖</t>
        </is>
      </c>
      <c r="E6" s="410">
        <f>'Company information'!H9</f>
        <v/>
      </c>
    </row>
    <row r="7" ht="30" customHeight="1" s="58">
      <c r="A7" s="281" t="inlineStr">
        <is>
          <t>ល.រ</t>
        </is>
      </c>
      <c r="B7" s="281" t="inlineStr">
        <is>
          <t>បរិយាយ</t>
        </is>
      </c>
      <c r="C7" s="281" t="inlineStr">
        <is>
          <t>ប្រតិវេទន៍គយនាំចេញ/វិក្កយបត្រ</t>
        </is>
      </c>
      <c r="D7" s="411" t="n"/>
      <c r="E7" s="281" t="inlineStr">
        <is>
          <t>តម្លៃជារៀល</t>
        </is>
      </c>
    </row>
    <row r="8" ht="30" customHeight="1" s="58">
      <c r="A8" s="412" t="n"/>
      <c r="B8" s="412" t="n"/>
      <c r="C8" s="281" t="inlineStr">
        <is>
          <t>លេខ</t>
        </is>
      </c>
      <c r="D8" s="281" t="inlineStr">
        <is>
          <t>ចុះថ្ងៃទី ខែ ឆ្នាំ</t>
        </is>
      </c>
      <c r="E8" s="412" t="n"/>
    </row>
    <row r="9" ht="30" customFormat="1" customHeight="1" s="81">
      <c r="A9" s="77" t="n"/>
      <c r="B9" s="49" t="n"/>
      <c r="C9" s="415" t="n"/>
      <c r="D9" s="413" t="n"/>
      <c r="E9" s="416" t="n"/>
    </row>
    <row r="10" ht="30" customFormat="1" customHeight="1" s="81">
      <c r="A10" s="417" t="n">
        <v>1</v>
      </c>
      <c r="B10" s="418" t="inlineStr">
        <is>
          <t>សេវាកម្មកាត់ដេរ Garment Service</t>
        </is>
      </c>
      <c r="C10" s="418" t="inlineStr">
        <is>
          <t>ACL-20230004</t>
        </is>
      </c>
      <c r="D10" s="419" t="n">
        <v>45291</v>
      </c>
      <c r="E10" s="420" t="n">
        <v>581845</v>
      </c>
    </row>
    <row r="11" ht="30" customFormat="1" customHeight="1" s="81">
      <c r="A11" s="417" t="n">
        <v>2</v>
      </c>
      <c r="B11" s="418" t="inlineStr">
        <is>
          <t>នាំចេញសំលៀកបំពាក់</t>
        </is>
      </c>
      <c r="C11" s="418" t="inlineStr">
        <is>
          <t>PFA240512</t>
        </is>
      </c>
      <c r="D11" s="419" t="n">
        <v>45407</v>
      </c>
      <c r="E11" s="420" t="n">
        <v>74373</v>
      </c>
    </row>
    <row r="12" ht="30" customFormat="1" customHeight="1" s="81">
      <c r="A12" s="417" t="n">
        <v>3</v>
      </c>
      <c r="B12" s="418" t="inlineStr">
        <is>
          <t>នាំចេញសំលៀកបំពាក់</t>
        </is>
      </c>
      <c r="C12" s="418" t="inlineStr">
        <is>
          <t>PFA240425</t>
        </is>
      </c>
      <c r="D12" s="419" t="n">
        <v>45385</v>
      </c>
      <c r="E12" s="420" t="n">
        <v>581845</v>
      </c>
    </row>
    <row r="13" ht="30" customFormat="1" customHeight="1" s="81">
      <c r="A13" s="417" t="n">
        <v>4</v>
      </c>
      <c r="B13" s="418" t="inlineStr">
        <is>
          <t>សេវាកម្មកាត់ដេរ</t>
        </is>
      </c>
      <c r="C13" s="418" t="inlineStr">
        <is>
          <t>ACLCMT-20240009</t>
        </is>
      </c>
      <c r="D13" s="419" t="n">
        <v>45412</v>
      </c>
      <c r="E13" s="420" t="n">
        <v>581845</v>
      </c>
    </row>
    <row r="14" ht="30" customFormat="1" customHeight="1" s="81">
      <c r="A14" s="417" t="n">
        <v>5</v>
      </c>
      <c r="B14" s="418" t="inlineStr">
        <is>
          <t>សេវាកម្មកាត់ដេរ</t>
        </is>
      </c>
      <c r="C14" s="418" t="inlineStr">
        <is>
          <t>ACLCMT-20240007</t>
        </is>
      </c>
      <c r="D14" s="419" t="n">
        <v>45412</v>
      </c>
      <c r="E14" s="420" t="n">
        <v>99936</v>
      </c>
    </row>
    <row r="15" ht="30" customFormat="1" customHeight="1" s="81">
      <c r="A15" s="417" t="n">
        <v>6</v>
      </c>
      <c r="B15" s="418" t="inlineStr">
        <is>
          <t>សេវាកម្មកាត់ដេរ</t>
        </is>
      </c>
      <c r="C15" s="418" t="inlineStr">
        <is>
          <t>ACLCMT-20240048</t>
        </is>
      </c>
      <c r="D15" s="419" t="n">
        <v>45443</v>
      </c>
      <c r="E15" s="420" t="n">
        <v>74982</v>
      </c>
    </row>
    <row r="16" ht="30" customFormat="1" customHeight="1" s="81">
      <c r="A16" s="417" t="n">
        <v>7</v>
      </c>
      <c r="B16" s="418" t="inlineStr">
        <is>
          <t>នាំចេញសំលៀកបំពាក់</t>
        </is>
      </c>
      <c r="C16" s="418" t="inlineStr">
        <is>
          <t>E15445</t>
        </is>
      </c>
      <c r="D16" s="419" t="n">
        <v>45442</v>
      </c>
      <c r="E16" s="420" t="n">
        <v>74982</v>
      </c>
    </row>
    <row r="17" ht="30" customFormat="1" customHeight="1" s="81">
      <c r="A17" s="417" t="n">
        <v>8</v>
      </c>
      <c r="B17" s="418" t="inlineStr">
        <is>
          <t>សេវាកម្មកាត់ដេរ</t>
        </is>
      </c>
      <c r="C17" s="418" t="inlineStr">
        <is>
          <t>ACLCMT-20240068</t>
        </is>
      </c>
      <c r="D17" s="419" t="n">
        <v>45471</v>
      </c>
      <c r="E17" s="420" t="n">
        <v>74982</v>
      </c>
    </row>
    <row r="18" ht="30" customFormat="1" customHeight="1" s="81">
      <c r="A18" s="417" t="n">
        <v>9</v>
      </c>
      <c r="B18" s="418" t="inlineStr">
        <is>
          <t>នាំចេញសំលៀកបំពាក់</t>
        </is>
      </c>
      <c r="C18" s="418" t="inlineStr">
        <is>
          <t>E103463</t>
        </is>
      </c>
      <c r="D18" s="419" t="n">
        <v>45451</v>
      </c>
      <c r="E18" s="420" t="n">
        <v>74982</v>
      </c>
    </row>
    <row r="19" ht="30" customFormat="1" customHeight="1" s="81">
      <c r="A19" s="417" t="n">
        <v>10</v>
      </c>
      <c r="B19" s="418" t="inlineStr">
        <is>
          <t>នាំចេញសំលៀកបំពាក់</t>
        </is>
      </c>
      <c r="C19" s="418" t="inlineStr">
        <is>
          <t>E97797</t>
        </is>
      </c>
      <c r="D19" s="419" t="n">
        <v>45444</v>
      </c>
      <c r="E19" s="420" t="n">
        <v>74982</v>
      </c>
    </row>
    <row r="20" ht="30" customFormat="1" customHeight="1" s="81">
      <c r="A20" s="417" t="n">
        <v>11</v>
      </c>
      <c r="B20" s="418" t="inlineStr">
        <is>
          <t>សេវាកម្មកាត់ដេរ</t>
        </is>
      </c>
      <c r="C20" s="418" t="inlineStr">
        <is>
          <t>ACLCMT-20240168</t>
        </is>
      </c>
      <c r="D20" s="419" t="n">
        <v>45504</v>
      </c>
      <c r="E20" s="420" t="n">
        <v>74982</v>
      </c>
    </row>
    <row r="21" ht="30" customFormat="1" customHeight="1" s="81">
      <c r="A21" s="417" t="n">
        <v>12</v>
      </c>
      <c r="B21" s="418" t="inlineStr">
        <is>
          <t>សេវាកម្មកាត់ដេរ</t>
        </is>
      </c>
      <c r="C21" s="418" t="inlineStr">
        <is>
          <t>ACLCMT-20240121</t>
        </is>
      </c>
      <c r="D21" s="419" t="n">
        <v>45504</v>
      </c>
      <c r="E21" s="420" t="n">
        <v>117455</v>
      </c>
    </row>
    <row r="22">
      <c r="A22" s="417" t="n">
        <v>13</v>
      </c>
      <c r="B22" s="418" t="inlineStr">
        <is>
          <t>សេវាកម្មកាត់ដេរ</t>
        </is>
      </c>
      <c r="C22" s="418" t="inlineStr">
        <is>
          <t>ACLCMT-20240114</t>
        </is>
      </c>
      <c r="D22" s="419" t="n">
        <v>45504</v>
      </c>
      <c r="E22" s="420" t="n">
        <v>117455</v>
      </c>
    </row>
    <row r="23">
      <c r="A23" s="417" t="n">
        <v>14</v>
      </c>
      <c r="B23" s="418" t="inlineStr">
        <is>
          <t>នាំចេញសំលៀកបំពាក់</t>
        </is>
      </c>
      <c r="C23" s="418" t="inlineStr">
        <is>
          <t>E139173</t>
        </is>
      </c>
      <c r="D23" s="419" t="n">
        <v>45495</v>
      </c>
      <c r="E23" s="420" t="n">
        <v>117455</v>
      </c>
    </row>
    <row r="24">
      <c r="A24" s="421" t="inlineStr">
        <is>
          <t>សរុបការនាំចេញ</t>
        </is>
      </c>
      <c r="B24" s="422" t="n"/>
      <c r="C24" s="422" t="n"/>
      <c r="D24" s="422" t="n"/>
      <c r="E24" s="465">
        <f>SUM(E10:E23)</f>
        <v/>
      </c>
    </row>
    <row r="26">
      <c r="D26" s="424" t="inlineStr">
        <is>
          <t>រាជធានីភ្នំពេញ.ថ្ងៃទី           ខែ           ឆ្នាំ</t>
        </is>
      </c>
    </row>
    <row r="27">
      <c r="D27" s="424" t="inlineStr">
        <is>
          <t>មន្ត្រីសវនកម្ម</t>
        </is>
      </c>
    </row>
    <row r="29">
      <c r="D29" s="424">
        <f>'Company information'!D9</f>
        <v/>
      </c>
      <c r="E29" s="424">
        <f>'Company information'!E9</f>
        <v/>
      </c>
    </row>
  </sheetData>
  <autoFilter ref="A9:E9"/>
  <mergeCells count="10">
    <mergeCell ref="C7:D7"/>
    <mergeCell ref="A2:E2"/>
    <mergeCell ref="D27:E27"/>
    <mergeCell ref="A7:A8"/>
    <mergeCell ref="B7:B8"/>
    <mergeCell ref="A1:E1"/>
    <mergeCell ref="E7:E8"/>
    <mergeCell ref="A24:D24"/>
    <mergeCell ref="D26:E26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6.xml><?xml version="1.0" encoding="utf-8"?>
<worksheet xmlns="http://schemas.openxmlformats.org/spreadsheetml/2006/main">
  <sheetPr codeName="Sheet7">
    <outlinePr summaryBelow="1" summaryRight="1"/>
    <pageSetUpPr fitToPage="1"/>
  </sheetPr>
  <dimension ref="A1:N29"/>
  <sheetViews>
    <sheetView zoomScale="70" zoomScaleNormal="70" zoomScaleSheetLayoutView="55" workbookViewId="0">
      <selection activeCell="L12" sqref="L12"/>
    </sheetView>
  </sheetViews>
  <sheetFormatPr baseColWidth="8" defaultColWidth="9.109375" defaultRowHeight="30" customHeight="1"/>
  <cols>
    <col width="13.44140625" customWidth="1" style="109" min="1" max="1"/>
    <col width="39.33203125" customWidth="1" style="110" min="2" max="2"/>
    <col width="18.77734375" customWidth="1" style="89" min="3" max="4"/>
    <col hidden="1" width="19.6640625" customWidth="1" style="89" min="5" max="5"/>
    <col hidden="1" width="18.6640625" customWidth="1" style="89" min="6" max="6"/>
    <col width="27.5546875" customWidth="1" style="89" min="7" max="7"/>
    <col width="22.109375" customWidth="1" style="89" min="8" max="8"/>
    <col width="9.109375" customWidth="1" style="111" min="9" max="12"/>
    <col width="29.88671875" customWidth="1" style="111" min="13" max="13"/>
    <col width="9.109375" customWidth="1" style="111" min="14" max="16384"/>
  </cols>
  <sheetData>
    <row r="1" ht="30" customFormat="1" customHeight="1" s="102">
      <c r="A1" s="314" t="inlineStr">
        <is>
          <t>តារាងឧបសម្ព័ន្ធ V</t>
        </is>
      </c>
      <c r="I1" s="105" t="n"/>
      <c r="J1" s="105" t="n"/>
    </row>
    <row r="2" ht="30" customFormat="1" customHeight="1" s="102">
      <c r="A2" s="314" t="inlineStr">
        <is>
          <t>បញ្ជាក់អំពីអាករលើធាតុចេញ</t>
        </is>
      </c>
      <c r="I2" s="105" t="n"/>
      <c r="J2" s="105" t="n"/>
    </row>
    <row r="3" ht="30" customFormat="1" customHeight="1" s="102">
      <c r="A3" s="314" t="inlineStr">
        <is>
          <t>( ការលក់ក្នុងស្រុក )</t>
        </is>
      </c>
      <c r="I3" s="105" t="n"/>
      <c r="J3" s="105" t="n"/>
    </row>
    <row r="4" ht="30" customFormat="1" customHeight="1" s="102">
      <c r="A4" s="53" t="inlineStr">
        <is>
          <t>ក្រុមហ៊ុន៖</t>
        </is>
      </c>
      <c r="B4" s="54">
        <f>'Company information'!D2</f>
        <v/>
      </c>
      <c r="C4" s="55" t="n"/>
      <c r="D4" s="55" t="n"/>
      <c r="E4" s="52" t="n"/>
      <c r="G4" s="466" t="inlineStr">
        <is>
          <t xml:space="preserve">សវនករពន្ធដារ៖ </t>
        </is>
      </c>
      <c r="H4" s="467">
        <f>'Company information'!D8</f>
        <v/>
      </c>
    </row>
    <row r="5" ht="30" customFormat="1" customHeight="1" s="102">
      <c r="A5" s="53" t="inlineStr">
        <is>
          <t>លេខ អតប ៖</t>
        </is>
      </c>
      <c r="B5" s="54">
        <f>'Company information'!D4</f>
        <v/>
      </c>
      <c r="C5" s="55" t="n"/>
      <c r="D5" s="55" t="n"/>
      <c r="E5" s="52" t="n"/>
      <c r="F5" s="55" t="n"/>
      <c r="G5" s="468" t="n"/>
      <c r="H5" s="467">
        <f>'Company information'!E8</f>
        <v/>
      </c>
    </row>
    <row r="6" ht="30" customFormat="1" customHeight="1" s="102">
      <c r="A6" s="469">
        <f>'Company information'!H8</f>
        <v/>
      </c>
      <c r="B6" s="54" t="n"/>
      <c r="D6" s="55" t="n"/>
      <c r="E6" s="52" t="n"/>
      <c r="F6" s="470" t="inlineStr">
        <is>
          <t>ទឹកប្រាក់ស្នើសុំបង្វិលសងចំនួន៖</t>
        </is>
      </c>
      <c r="H6" s="471">
        <f>'Company information'!H9</f>
        <v/>
      </c>
      <c r="J6" s="472" t="n"/>
    </row>
    <row r="7" ht="30" customFormat="1" customHeight="1" s="59">
      <c r="A7" s="291" t="inlineStr">
        <is>
          <t>ល.រ</t>
        </is>
      </c>
      <c r="B7" s="291" t="inlineStr">
        <is>
          <t>បរិយាយ</t>
        </is>
      </c>
      <c r="C7" s="291" t="inlineStr">
        <is>
          <t>វិក្កយបត្រ</t>
        </is>
      </c>
      <c r="D7" s="411" t="n"/>
      <c r="E7" s="291" t="inlineStr">
        <is>
          <t>អាករតម្លៃ (ដុល្លា)</t>
        </is>
      </c>
      <c r="F7" s="291" t="inlineStr">
        <is>
          <t>អត្រាប្តូរប្រាក់</t>
        </is>
      </c>
      <c r="G7" s="291" t="inlineStr">
        <is>
          <t>អាករតម្លៃ (រៀល)</t>
        </is>
      </c>
      <c r="H7" s="291" t="inlineStr">
        <is>
          <t>ផ្សេងៗ</t>
        </is>
      </c>
    </row>
    <row r="8" ht="30" customFormat="1" customHeight="1" s="59">
      <c r="A8" s="412" t="n"/>
      <c r="B8" s="412" t="n"/>
      <c r="C8" s="291" t="inlineStr">
        <is>
          <t>លេខ</t>
        </is>
      </c>
      <c r="D8" s="291" t="inlineStr">
        <is>
          <t>ថ្ងៃ ខែ ឆ្នាំ</t>
        </is>
      </c>
      <c r="E8" s="412" t="n"/>
      <c r="F8" s="412" t="n"/>
      <c r="G8" s="412" t="n"/>
      <c r="H8" s="412" t="n"/>
    </row>
    <row r="9" ht="30" customHeight="1" s="58">
      <c r="L9" s="111" t="n"/>
      <c r="M9" s="112" t="n"/>
      <c r="N9" s="111" t="n"/>
    </row>
    <row r="10" ht="30" customHeight="1" s="58">
      <c r="A10" s="417" t="n">
        <v>1</v>
      </c>
      <c r="B10" s="418" t="inlineStr">
        <is>
          <t>លក់កាកសំណល់អេតចាយ - Sale Scrap</t>
        </is>
      </c>
      <c r="C10" s="418" t="inlineStr">
        <is>
          <t>ACL-20240002</t>
        </is>
      </c>
      <c r="D10" s="419" t="n">
        <v>45314</v>
      </c>
      <c r="E10" s="418" t="n"/>
      <c r="F10" s="418" t="n"/>
      <c r="G10" s="420" t="n">
        <v>581845</v>
      </c>
      <c r="H10" s="418" t="n"/>
    </row>
    <row r="11" ht="30" customHeight="1" s="58">
      <c r="A11" s="417" t="n">
        <v>2</v>
      </c>
      <c r="B11" s="418" t="inlineStr">
        <is>
          <t>លក់កាកសំណល់អេតចាយ - Sale Scrap</t>
        </is>
      </c>
      <c r="C11" s="418" t="inlineStr">
        <is>
          <t>ACL-20240001</t>
        </is>
      </c>
      <c r="D11" s="419" t="n">
        <v>45314</v>
      </c>
      <c r="E11" s="418" t="n"/>
      <c r="F11" s="418" t="n"/>
      <c r="G11" s="420" t="n">
        <v>100136</v>
      </c>
      <c r="H11" s="418" t="n"/>
    </row>
    <row r="12" ht="30" customHeight="1" s="58">
      <c r="A12" s="417" t="n">
        <v>3</v>
      </c>
      <c r="B12" s="418" t="inlineStr">
        <is>
          <t>លក់កាកសំណល់អេតចាយ - Sale Scrap</t>
        </is>
      </c>
      <c r="C12" s="418" t="inlineStr">
        <is>
          <t>ACL-20240004</t>
        </is>
      </c>
      <c r="D12" s="419" t="n">
        <v>45341</v>
      </c>
      <c r="E12" s="418" t="n"/>
      <c r="F12" s="418" t="n"/>
      <c r="G12" s="420" t="n">
        <v>155245</v>
      </c>
      <c r="H12" s="418" t="n"/>
    </row>
    <row r="13" ht="30" customHeight="1" s="58">
      <c r="A13" s="417" t="n">
        <v>4</v>
      </c>
      <c r="B13" s="418" t="inlineStr">
        <is>
          <t>លក់កាកសំណល់អេតចាយ - Sale Scrap</t>
        </is>
      </c>
      <c r="C13" s="418" t="inlineStr">
        <is>
          <t>ACL-20240012</t>
        </is>
      </c>
      <c r="D13" s="419" t="n">
        <v>45373</v>
      </c>
      <c r="E13" s="418" t="n"/>
      <c r="F13" s="418" t="n"/>
      <c r="G13" s="420" t="n">
        <v>74982</v>
      </c>
      <c r="H13" s="418" t="n"/>
    </row>
    <row r="14">
      <c r="A14" s="417" t="n">
        <v>5</v>
      </c>
      <c r="B14" s="418" t="inlineStr">
        <is>
          <t>លក់កាកសំណល់អេតចាយ - Sale Scrap</t>
        </is>
      </c>
      <c r="C14" s="418" t="inlineStr">
        <is>
          <t>ACL-20240011</t>
        </is>
      </c>
      <c r="D14" s="419" t="n">
        <v>45356</v>
      </c>
      <c r="E14" s="418" t="n"/>
      <c r="F14" s="418" t="n"/>
      <c r="G14" s="420" t="n">
        <v>99936</v>
      </c>
      <c r="H14" s="418" t="n"/>
    </row>
    <row r="15">
      <c r="A15" s="417" t="n">
        <v>6</v>
      </c>
      <c r="B15" s="418" t="inlineStr">
        <is>
          <t>លក់កាកសំណល់អេតចាយ - Sale Scrap</t>
        </is>
      </c>
      <c r="C15" s="418" t="inlineStr">
        <is>
          <t>ACL-20240010</t>
        </is>
      </c>
      <c r="D15" s="419" t="n">
        <v>45356</v>
      </c>
      <c r="E15" s="418" t="n"/>
      <c r="F15" s="418" t="n"/>
      <c r="G15" s="420" t="n">
        <v>74373</v>
      </c>
      <c r="H15" s="418" t="n"/>
    </row>
    <row r="16">
      <c r="A16" s="417" t="n">
        <v>7</v>
      </c>
      <c r="B16" s="418" t="inlineStr">
        <is>
          <t>សេវាកម្មកាត់ដេរ</t>
        </is>
      </c>
      <c r="C16" s="418" t="inlineStr">
        <is>
          <t>ACL-20240018</t>
        </is>
      </c>
      <c r="D16" s="419" t="n">
        <v>45412</v>
      </c>
      <c r="E16" s="418" t="n"/>
      <c r="F16" s="418" t="n"/>
      <c r="G16" s="420" t="n">
        <v>6885857</v>
      </c>
      <c r="H16" s="418" t="n"/>
    </row>
    <row r="17">
      <c r="A17" s="417" t="n">
        <v>8</v>
      </c>
      <c r="B17" s="418" t="inlineStr">
        <is>
          <t>លក់កាកសំណល់អេតចាយ-Sale Scrap</t>
        </is>
      </c>
      <c r="C17" s="418" t="inlineStr">
        <is>
          <t>ACL-20240017</t>
        </is>
      </c>
      <c r="D17" s="419" t="n">
        <v>45412</v>
      </c>
      <c r="E17" s="418" t="n"/>
      <c r="F17" s="418" t="n"/>
      <c r="G17" s="420" t="n">
        <v>65291</v>
      </c>
      <c r="H17" s="418" t="n"/>
    </row>
    <row r="18">
      <c r="A18" s="417" t="n">
        <v>9</v>
      </c>
      <c r="B18" s="418" t="inlineStr">
        <is>
          <t>លក់កាកសំណល់អេតចាយ-Sale Scrap</t>
        </is>
      </c>
      <c r="C18" s="418" t="inlineStr">
        <is>
          <t>ACL-20240022</t>
        </is>
      </c>
      <c r="D18" s="419" t="n">
        <v>45470</v>
      </c>
      <c r="E18" s="418" t="n"/>
      <c r="F18" s="418" t="n"/>
      <c r="G18" s="420" t="n">
        <v>4482</v>
      </c>
      <c r="H18" s="418" t="n"/>
    </row>
    <row r="19">
      <c r="A19" s="417" t="n">
        <v>10</v>
      </c>
      <c r="B19" s="418" t="inlineStr">
        <is>
          <t>លក់កាកសំណល់អេតចាយ-Sale Scrap</t>
        </is>
      </c>
      <c r="C19" s="418" t="inlineStr">
        <is>
          <t>ACL-20240025</t>
        </is>
      </c>
      <c r="D19" s="419" t="n">
        <v>45503</v>
      </c>
      <c r="E19" s="418" t="n"/>
      <c r="F19" s="418" t="n"/>
      <c r="G19" s="420" t="n">
        <v>117455</v>
      </c>
      <c r="H19" s="418" t="n"/>
    </row>
    <row r="20">
      <c r="A20" s="417" t="n">
        <v>11</v>
      </c>
      <c r="B20" s="418" t="inlineStr">
        <is>
          <t>លក់កាកសំណល់អេតចាយ-Sale Scrap</t>
        </is>
      </c>
      <c r="C20" s="418" t="inlineStr">
        <is>
          <t>ACL-20240029</t>
        </is>
      </c>
      <c r="D20" s="419" t="n">
        <v>45534</v>
      </c>
      <c r="E20" s="418" t="n"/>
      <c r="F20" s="418" t="n"/>
      <c r="G20" s="420" t="n">
        <v>394691</v>
      </c>
      <c r="H20" s="418" t="n"/>
    </row>
    <row r="21">
      <c r="A21" s="417" t="n">
        <v>12</v>
      </c>
      <c r="B21" s="418" t="inlineStr">
        <is>
          <t>លក់កាកសំណល់អេតចាយ-Sale Scrap</t>
        </is>
      </c>
      <c r="C21" s="418" t="inlineStr">
        <is>
          <t>ACL-20240026</t>
        </is>
      </c>
      <c r="D21" s="419" t="n">
        <v>45510</v>
      </c>
      <c r="E21" s="418" t="n"/>
      <c r="F21" s="418" t="n"/>
      <c r="G21" s="420" t="n">
        <v>250215</v>
      </c>
      <c r="H21" s="418" t="n"/>
    </row>
    <row r="22">
      <c r="A22" s="417" t="n">
        <v>13</v>
      </c>
      <c r="B22" s="418" t="inlineStr">
        <is>
          <t>លក់កាកសំណល់អេតចាយ-Sale Scrap</t>
        </is>
      </c>
      <c r="C22" s="418" t="inlineStr">
        <is>
          <t>ACL-20240031</t>
        </is>
      </c>
      <c r="D22" s="419" t="n">
        <v>45619</v>
      </c>
      <c r="E22" s="418" t="n"/>
      <c r="F22" s="418" t="n"/>
      <c r="G22" s="420" t="n">
        <v>73636</v>
      </c>
      <c r="H22" s="418" t="n"/>
    </row>
    <row r="23">
      <c r="A23" s="417" t="n">
        <v>14</v>
      </c>
      <c r="B23" s="418" t="inlineStr">
        <is>
          <t>លក់កាកសំណល់អេតចាយ-Sale Scrap</t>
        </is>
      </c>
      <c r="C23" s="418" t="inlineStr">
        <is>
          <t>ACL-20240030</t>
        </is>
      </c>
      <c r="D23" s="419" t="n">
        <v>45600</v>
      </c>
      <c r="E23" s="418" t="n"/>
      <c r="F23" s="418" t="n"/>
      <c r="G23" s="420" t="n">
        <v>290909</v>
      </c>
      <c r="H23" s="418" t="n"/>
    </row>
    <row r="24">
      <c r="A24" s="421" t="inlineStr">
        <is>
          <t>សរុបការលក់ក្នុងស្រុក</t>
        </is>
      </c>
      <c r="B24" s="422" t="n"/>
      <c r="C24" s="422" t="n"/>
      <c r="D24" s="422" t="n"/>
      <c r="E24" s="422" t="n"/>
      <c r="F24" s="422" t="n"/>
      <c r="G24" s="465">
        <f>SUM(G10:G23)</f>
        <v/>
      </c>
      <c r="H24" s="422" t="n"/>
    </row>
    <row r="26">
      <c r="G26" s="424" t="inlineStr">
        <is>
          <t>រាជធានីភ្នំពេញ.ថ្ងៃទី           ខែ           ឆ្នាំ</t>
        </is>
      </c>
    </row>
    <row r="27">
      <c r="G27" s="424" t="inlineStr">
        <is>
          <t>មន្ត្រីសវនកម្ម</t>
        </is>
      </c>
    </row>
    <row r="29">
      <c r="G29" s="424">
        <f>'Company information'!D9</f>
        <v/>
      </c>
      <c r="H29" s="424">
        <f>'Company information'!E9</f>
        <v/>
      </c>
    </row>
  </sheetData>
  <autoFilter ref="A9:N9"/>
  <mergeCells count="13">
    <mergeCell ref="A24:F24"/>
    <mergeCell ref="A3:H3"/>
    <mergeCell ref="C7:D7"/>
    <mergeCell ref="A2:H2"/>
    <mergeCell ref="G27:H27"/>
    <mergeCell ref="A7:A8"/>
    <mergeCell ref="G7:G8"/>
    <mergeCell ref="B7:B8"/>
    <mergeCell ref="E7:E8"/>
    <mergeCell ref="H7:H8"/>
    <mergeCell ref="F7:F8"/>
    <mergeCell ref="A1:H1"/>
    <mergeCell ref="G26:H26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N22"/>
  <sheetViews>
    <sheetView zoomScale="85" zoomScaleNormal="85" workbookViewId="0">
      <selection activeCell="F10" sqref="F10"/>
    </sheetView>
  </sheetViews>
  <sheetFormatPr baseColWidth="8" defaultColWidth="8.88671875" defaultRowHeight="30" customHeight="1"/>
  <cols>
    <col width="8.88671875" customWidth="1" style="115" min="1" max="2"/>
    <col width="48.33203125" customWidth="1" style="116" min="3" max="3"/>
    <col width="22.109375" customWidth="1" style="116" min="4" max="4"/>
    <col width="11" customWidth="1" style="116" min="5" max="10"/>
    <col width="12.44140625" customWidth="1" style="116" min="11" max="11"/>
    <col width="10.6640625" customWidth="1" style="116" min="12" max="12"/>
    <col width="10.44140625" customWidth="1" style="116" min="13" max="13"/>
    <col width="10.88671875" customWidth="1" style="116" min="14" max="15"/>
    <col width="11" customWidth="1" style="116" min="16" max="16"/>
    <col width="10.6640625" customWidth="1" style="116" min="17" max="17"/>
    <col width="11.88671875" customWidth="1" style="116" min="18" max="18"/>
    <col width="10.88671875" customWidth="1" style="116" min="19" max="20"/>
    <col width="10.6640625" customWidth="1" style="116" min="21" max="24"/>
    <col width="10.88671875" customWidth="1" style="116" min="25" max="25"/>
    <col width="10.44140625" customWidth="1" style="116" min="26" max="26"/>
    <col width="13.5546875" customWidth="1" style="115" min="27" max="27"/>
    <col width="10.5546875" customWidth="1" style="115" min="28" max="28"/>
    <col width="10.88671875" customWidth="1" style="115" min="29" max="29"/>
    <col width="10.6640625" customWidth="1" style="115" min="30" max="31"/>
    <col width="11" customWidth="1" style="115" min="32" max="32"/>
    <col width="10.5546875" customWidth="1" style="115" min="33" max="33"/>
    <col width="10.6640625" customWidth="1" style="115" min="34" max="34"/>
    <col width="11" customWidth="1" style="115" min="35" max="35"/>
    <col width="10.6640625" customWidth="1" style="115" min="36" max="36"/>
    <col width="11.88671875" customWidth="1" style="115" min="37" max="37"/>
    <col width="10.6640625" customWidth="1" style="115" min="38" max="38"/>
    <col width="10.5546875" customWidth="1" style="115" min="39" max="39"/>
    <col width="10.6640625" customWidth="1" style="115" min="40" max="40"/>
    <col width="11" customWidth="1" style="115" min="41" max="41"/>
    <col width="10.6640625" customWidth="1" style="115" min="42" max="42"/>
    <col width="10.88671875" customWidth="1" style="115" min="43" max="43"/>
    <col width="9" customWidth="1" style="115" min="44" max="44"/>
    <col width="8.88671875" customWidth="1" style="115" min="45" max="64"/>
    <col width="10.88671875" customWidth="1" style="115" min="65" max="65"/>
    <col width="8.88671875" customWidth="1" style="115" min="66" max="16384"/>
  </cols>
  <sheetData>
    <row r="1" ht="30" customFormat="1" customHeight="1" s="115">
      <c r="A1" s="113" t="n"/>
      <c r="B1" s="113" t="n"/>
      <c r="C1" s="114" t="n"/>
    </row>
    <row r="2" ht="30" customFormat="1" customHeight="1" s="115">
      <c r="C2" s="116" t="n"/>
    </row>
    <row r="3" ht="30" customFormat="1" customHeight="1" s="115">
      <c r="C3" s="116" t="n"/>
    </row>
    <row r="4" ht="30" customFormat="1" customHeight="1" s="115">
      <c r="B4" s="117" t="n"/>
      <c r="C4" s="116">
        <f>'Company information'!D7</f>
        <v/>
      </c>
    </row>
    <row r="5" ht="30" customFormat="1" customHeight="1" s="118">
      <c r="B5" s="473" t="inlineStr">
        <is>
          <t>ល.រ</t>
        </is>
      </c>
      <c r="C5" s="474" t="inlineStr">
        <is>
          <t>ប្រភេទពន្ធ</t>
        </is>
      </c>
      <c r="D5" s="474" t="inlineStr">
        <is>
          <t>ចំនួនទឹកប្រាក់ពន្ធ</t>
        </is>
      </c>
      <c r="E5" s="474" t="inlineStr">
        <is>
          <t>Jan-2023</t>
        </is>
      </c>
      <c r="F5" s="474" t="inlineStr">
        <is>
          <t>Feb-2023</t>
        </is>
      </c>
      <c r="G5" s="474" t="inlineStr">
        <is>
          <t>Mar-2023</t>
        </is>
      </c>
      <c r="H5" s="474" t="inlineStr">
        <is>
          <t>Apr-2023</t>
        </is>
      </c>
      <c r="I5" s="474" t="inlineStr">
        <is>
          <t>May-2023</t>
        </is>
      </c>
      <c r="J5" s="474" t="inlineStr">
        <is>
          <t>Jun-2023</t>
        </is>
      </c>
      <c r="K5" s="474" t="inlineStr">
        <is>
          <t>Jul-2023</t>
        </is>
      </c>
      <c r="L5" s="474" t="inlineStr">
        <is>
          <t>Aug-2023</t>
        </is>
      </c>
      <c r="M5" s="474" t="inlineStr">
        <is>
          <t>Sep-2023</t>
        </is>
      </c>
      <c r="N5" s="474" t="inlineStr">
        <is>
          <t>Oct-2023</t>
        </is>
      </c>
      <c r="O5" s="474" t="inlineStr">
        <is>
          <t>Nov-2023</t>
        </is>
      </c>
      <c r="P5" s="474" t="inlineStr">
        <is>
          <t>Dec-2023</t>
        </is>
      </c>
      <c r="Q5" s="474" t="inlineStr">
        <is>
          <t>Jan-2024</t>
        </is>
      </c>
      <c r="R5" s="474" t="inlineStr">
        <is>
          <t>Feb-2024</t>
        </is>
      </c>
      <c r="S5" s="474" t="inlineStr">
        <is>
          <t>Mar-2024</t>
        </is>
      </c>
      <c r="T5" s="474" t="inlineStr">
        <is>
          <t>Apr-2024</t>
        </is>
      </c>
      <c r="U5" s="474" t="inlineStr">
        <is>
          <t>May-2024</t>
        </is>
      </c>
      <c r="V5" s="474" t="inlineStr">
        <is>
          <t>Jun-2024</t>
        </is>
      </c>
      <c r="W5" s="474" t="inlineStr">
        <is>
          <t>Jul-2024</t>
        </is>
      </c>
      <c r="X5" s="474" t="inlineStr">
        <is>
          <t>Aug-2024</t>
        </is>
      </c>
      <c r="Y5" s="474" t="inlineStr">
        <is>
          <t>Sep-2024</t>
        </is>
      </c>
      <c r="Z5" s="474" t="inlineStr">
        <is>
          <t>Oct-2024</t>
        </is>
      </c>
      <c r="AA5" s="474" t="inlineStr">
        <is>
          <t>Nov-2024</t>
        </is>
      </c>
      <c r="AB5" s="474" t="inlineStr">
        <is>
          <t>Dec-2024</t>
        </is>
      </c>
      <c r="AC5" s="474" t="inlineStr">
        <is>
          <t>Jan-2025</t>
        </is>
      </c>
      <c r="AD5" s="474" t="inlineStr">
        <is>
          <t>Feb-2025</t>
        </is>
      </c>
      <c r="AE5" s="474" t="inlineStr">
        <is>
          <t>Mar-2025</t>
        </is>
      </c>
      <c r="AF5" s="474" t="inlineStr">
        <is>
          <t>Apr-2025</t>
        </is>
      </c>
      <c r="AG5" s="474" t="inlineStr">
        <is>
          <t>May-2025</t>
        </is>
      </c>
      <c r="AH5" s="474" t="inlineStr">
        <is>
          <t>Jun-2025</t>
        </is>
      </c>
      <c r="AI5" s="474" t="inlineStr">
        <is>
          <t>Jul-2025</t>
        </is>
      </c>
      <c r="AJ5" s="474" t="inlineStr">
        <is>
          <t>Aug-2025</t>
        </is>
      </c>
      <c r="AK5" s="474" t="inlineStr">
        <is>
          <t>Sep-2025</t>
        </is>
      </c>
      <c r="AL5" s="474" t="inlineStr">
        <is>
          <t>Oct-2025</t>
        </is>
      </c>
      <c r="AM5" s="474" t="inlineStr">
        <is>
          <t>Nov-2025</t>
        </is>
      </c>
      <c r="AN5" s="474" t="inlineStr">
        <is>
          <t>Dec-2025</t>
        </is>
      </c>
    </row>
    <row r="6" ht="30" customFormat="1" customHeight="1" s="115">
      <c r="B6" s="417" t="n">
        <v>1</v>
      </c>
      <c r="C6" s="475" t="inlineStr">
        <is>
          <t>ពន្ធប៉ាតង់</t>
        </is>
      </c>
      <c r="D6" s="476">
        <f>SUM(E6:AN6)</f>
        <v/>
      </c>
      <c r="E6" s="477" t="n">
        <v>0</v>
      </c>
      <c r="F6" s="477" t="n">
        <v>0</v>
      </c>
      <c r="G6" s="477" t="n">
        <v>0</v>
      </c>
      <c r="H6" s="477" t="n">
        <v>0</v>
      </c>
      <c r="I6" s="477" t="n">
        <v>0</v>
      </c>
      <c r="J6" s="477" t="n">
        <v>0</v>
      </c>
      <c r="K6" s="477" t="n">
        <v>0</v>
      </c>
      <c r="L6" s="478" t="n">
        <v>1500000</v>
      </c>
      <c r="M6" s="477" t="n">
        <v>0</v>
      </c>
      <c r="N6" s="477" t="n">
        <v>0</v>
      </c>
      <c r="O6" s="477" t="n">
        <v>0</v>
      </c>
      <c r="P6" s="477" t="n">
        <v>0</v>
      </c>
      <c r="Q6" s="477" t="n">
        <v>0</v>
      </c>
      <c r="R6" s="477" t="n">
        <v>0</v>
      </c>
      <c r="S6" s="478" t="n">
        <v>3000000</v>
      </c>
      <c r="T6" s="477" t="n">
        <v>0</v>
      </c>
      <c r="U6" s="477" t="n">
        <v>0</v>
      </c>
      <c r="V6" s="477" t="n">
        <v>0</v>
      </c>
      <c r="W6" s="477" t="n">
        <v>0</v>
      </c>
      <c r="X6" s="477" t="n">
        <v>0</v>
      </c>
      <c r="Y6" s="477" t="n">
        <v>0</v>
      </c>
      <c r="Z6" s="477" t="n">
        <v>0</v>
      </c>
      <c r="AA6" s="477" t="n">
        <v>0</v>
      </c>
      <c r="AB6" s="477" t="n">
        <v>0</v>
      </c>
      <c r="AC6" s="477" t="n">
        <v>0</v>
      </c>
      <c r="AD6" s="478" t="n">
        <v>3000000</v>
      </c>
      <c r="AE6" s="477" t="n">
        <v>0</v>
      </c>
      <c r="AF6" s="477" t="n">
        <v>0</v>
      </c>
      <c r="AG6" s="477" t="n">
        <v>0</v>
      </c>
      <c r="AH6" s="477" t="n">
        <v>0</v>
      </c>
      <c r="AI6" s="477" t="n">
        <v>0</v>
      </c>
      <c r="AJ6" s="477" t="n">
        <v>0</v>
      </c>
      <c r="AK6" s="477" t="n">
        <v>0</v>
      </c>
      <c r="AL6" s="477" t="n">
        <v>0</v>
      </c>
      <c r="AM6" s="477" t="n">
        <v>0</v>
      </c>
      <c r="AN6" s="477" t="n">
        <v>0</v>
      </c>
    </row>
    <row r="7" ht="30" customFormat="1" customHeight="1" s="115">
      <c r="B7" s="417" t="n">
        <v>2</v>
      </c>
      <c r="C7" s="475" t="inlineStr">
        <is>
          <t>កម្រៃសេវាចុះបញ្ជី ឬធ្វើបច្ចុប្បន្នភាព</t>
        </is>
      </c>
      <c r="D7" s="476">
        <f>SUM(E7:AN7)</f>
        <v/>
      </c>
      <c r="E7" s="477" t="n">
        <v>0</v>
      </c>
      <c r="F7" s="477" t="n">
        <v>0</v>
      </c>
      <c r="G7" s="477" t="n">
        <v>0</v>
      </c>
      <c r="H7" s="477" t="n">
        <v>0</v>
      </c>
      <c r="I7" s="477" t="n">
        <v>0</v>
      </c>
      <c r="J7" s="477" t="n">
        <v>0</v>
      </c>
      <c r="K7" s="477" t="n">
        <v>0</v>
      </c>
      <c r="L7" s="478" t="n">
        <v>400000</v>
      </c>
      <c r="M7" s="477" t="n">
        <v>0</v>
      </c>
      <c r="N7" s="477" t="n">
        <v>0</v>
      </c>
      <c r="O7" s="477" t="n">
        <v>0</v>
      </c>
      <c r="P7" s="477" t="n">
        <v>0</v>
      </c>
      <c r="Q7" s="477" t="n">
        <v>0</v>
      </c>
      <c r="R7" s="477" t="n">
        <v>0</v>
      </c>
      <c r="S7" s="477" t="n">
        <v>0</v>
      </c>
      <c r="T7" s="477" t="n">
        <v>0</v>
      </c>
      <c r="U7" s="477" t="n">
        <v>0</v>
      </c>
      <c r="V7" s="477" t="n">
        <v>0</v>
      </c>
      <c r="W7" s="477" t="n">
        <v>0</v>
      </c>
      <c r="X7" s="477" t="n">
        <v>0</v>
      </c>
      <c r="Y7" s="477" t="n">
        <v>0</v>
      </c>
      <c r="Z7" s="477" t="n">
        <v>0</v>
      </c>
      <c r="AA7" s="478" t="n">
        <v>200000</v>
      </c>
      <c r="AB7" s="477" t="n">
        <v>0</v>
      </c>
      <c r="AC7" s="478" t="n">
        <v>200000</v>
      </c>
      <c r="AD7" s="477" t="n">
        <v>0</v>
      </c>
      <c r="AE7" s="477" t="n">
        <v>0</v>
      </c>
      <c r="AF7" s="477" t="n">
        <v>0</v>
      </c>
      <c r="AG7" s="477" t="n">
        <v>0</v>
      </c>
      <c r="AH7" s="477" t="n">
        <v>0</v>
      </c>
      <c r="AI7" s="477" t="n">
        <v>0</v>
      </c>
      <c r="AJ7" s="477" t="n">
        <v>0</v>
      </c>
      <c r="AK7" s="477" t="n">
        <v>0</v>
      </c>
      <c r="AL7" s="477" t="n">
        <v>0</v>
      </c>
      <c r="AM7" s="477" t="n">
        <v>0</v>
      </c>
      <c r="AN7" s="477" t="n">
        <v>0</v>
      </c>
    </row>
    <row r="8" ht="30" customFormat="1" customHeight="1" s="115">
      <c r="B8" s="417" t="n">
        <v>3</v>
      </c>
      <c r="C8" s="475" t="inlineStr">
        <is>
          <t>ពន្ធលើប្រាក់បៀវត្ស</t>
        </is>
      </c>
      <c r="D8" s="476">
        <f>SUM(E8:AN8)</f>
        <v/>
      </c>
      <c r="E8" s="477" t="n">
        <v>0</v>
      </c>
      <c r="F8" s="477" t="n">
        <v>0</v>
      </c>
      <c r="G8" s="477" t="n">
        <v>0</v>
      </c>
      <c r="H8" s="477" t="n">
        <v>0</v>
      </c>
      <c r="I8" s="477" t="n">
        <v>0</v>
      </c>
      <c r="J8" s="477" t="n">
        <v>0</v>
      </c>
      <c r="K8" s="477" t="n">
        <v>0</v>
      </c>
      <c r="L8" s="477" t="n">
        <v>0</v>
      </c>
      <c r="M8" s="478" t="n">
        <v>14745919</v>
      </c>
      <c r="N8" s="478" t="n">
        <v>17256700</v>
      </c>
      <c r="O8" s="478" t="n">
        <v>16645636</v>
      </c>
      <c r="P8" s="478" t="n">
        <v>17303541</v>
      </c>
      <c r="Q8" s="478" t="n">
        <v>15943205</v>
      </c>
      <c r="R8" s="478" t="n">
        <v>16907178</v>
      </c>
      <c r="S8" s="478" t="n">
        <v>18095811</v>
      </c>
      <c r="T8" s="478" t="n">
        <v>18473483</v>
      </c>
      <c r="U8" s="478" t="n">
        <v>19887604</v>
      </c>
      <c r="V8" s="478" t="n">
        <v>21319783</v>
      </c>
      <c r="W8" s="478" t="n">
        <v>21197056</v>
      </c>
      <c r="X8" s="478" t="n">
        <v>23579307</v>
      </c>
      <c r="Y8" s="478" t="n">
        <v>21157605</v>
      </c>
      <c r="Z8" s="478" t="n">
        <v>31898419</v>
      </c>
      <c r="AA8" s="478" t="n">
        <v>36331895</v>
      </c>
      <c r="AB8" s="478" t="n">
        <v>34993494</v>
      </c>
      <c r="AC8" s="478" t="n">
        <v>35400179</v>
      </c>
      <c r="AD8" s="478" t="n">
        <v>32414288</v>
      </c>
      <c r="AE8" s="478" t="n">
        <v>25539723</v>
      </c>
      <c r="AF8" s="478" t="n">
        <v>27513458</v>
      </c>
      <c r="AG8" s="478" t="n">
        <v>30395268</v>
      </c>
      <c r="AH8" s="478" t="n">
        <v>44686508</v>
      </c>
      <c r="AI8" s="478" t="n">
        <v>28162473</v>
      </c>
      <c r="AJ8" s="478" t="n">
        <v>27643439</v>
      </c>
      <c r="AK8" s="478" t="n">
        <v>27920299</v>
      </c>
      <c r="AL8" s="478" t="n">
        <v>28924466</v>
      </c>
      <c r="AM8" s="478" t="n">
        <v>30334561</v>
      </c>
      <c r="AN8" s="478" t="n">
        <v>40619391</v>
      </c>
    </row>
    <row r="9" ht="30" customFormat="1" customHeight="1" s="115">
      <c r="B9" s="417" t="n">
        <v>4</v>
      </c>
      <c r="C9" s="475" t="inlineStr">
        <is>
          <t>ពន្ធលើអត្ថប្រយោជន៍បន្ថែម</t>
        </is>
      </c>
      <c r="D9" s="476">
        <f>SUM(E9:AN9)</f>
        <v/>
      </c>
      <c r="E9" s="477" t="n">
        <v>0</v>
      </c>
      <c r="F9" s="477" t="n">
        <v>0</v>
      </c>
      <c r="G9" s="477" t="n">
        <v>0</v>
      </c>
      <c r="H9" s="477" t="n">
        <v>0</v>
      </c>
      <c r="I9" s="477" t="n">
        <v>0</v>
      </c>
      <c r="J9" s="477" t="n">
        <v>0</v>
      </c>
      <c r="K9" s="477" t="n">
        <v>0</v>
      </c>
      <c r="L9" s="477" t="n">
        <v>0</v>
      </c>
      <c r="M9" s="477" t="n">
        <v>0</v>
      </c>
      <c r="N9" s="478" t="n">
        <v>3416033</v>
      </c>
      <c r="O9" s="478" t="n">
        <v>2893088</v>
      </c>
      <c r="P9" s="478" t="n">
        <v>11751147</v>
      </c>
      <c r="Q9" s="478" t="n">
        <v>9486163</v>
      </c>
      <c r="R9" s="478" t="n">
        <v>4889241</v>
      </c>
      <c r="S9" s="478" t="n">
        <v>4916054</v>
      </c>
      <c r="T9" s="478" t="n">
        <v>6439288</v>
      </c>
      <c r="U9" s="478" t="n">
        <v>13906169</v>
      </c>
      <c r="V9" s="478" t="n">
        <v>10494263</v>
      </c>
      <c r="W9" s="478" t="n">
        <v>8379089</v>
      </c>
      <c r="X9" s="478" t="n">
        <v>8881572</v>
      </c>
      <c r="Y9" s="478" t="n">
        <v>10415723</v>
      </c>
      <c r="Z9" s="478" t="n">
        <v>5148907</v>
      </c>
      <c r="AA9" s="478" t="n">
        <v>11905492</v>
      </c>
      <c r="AB9" s="478" t="n">
        <v>15297731</v>
      </c>
      <c r="AC9" s="478" t="n">
        <v>11758085</v>
      </c>
      <c r="AD9" s="478" t="n">
        <v>11132472</v>
      </c>
      <c r="AE9" s="478" t="n">
        <v>12276029</v>
      </c>
      <c r="AF9" s="478" t="n">
        <v>11448370</v>
      </c>
      <c r="AG9" s="478" t="n">
        <v>9398680</v>
      </c>
      <c r="AH9" s="478" t="n">
        <v>12077278</v>
      </c>
      <c r="AI9" s="478" t="n">
        <v>12565800</v>
      </c>
      <c r="AJ9" s="478" t="n">
        <v>12757756</v>
      </c>
      <c r="AK9" s="478" t="n">
        <v>13539230</v>
      </c>
      <c r="AL9" s="478" t="n">
        <v>12874870</v>
      </c>
      <c r="AM9" s="478" t="n">
        <v>13112662</v>
      </c>
      <c r="AN9" s="478" t="n">
        <v>13773592</v>
      </c>
    </row>
    <row r="10" ht="30" customFormat="1" customHeight="1" s="115">
      <c r="B10" s="417" t="n">
        <v>5</v>
      </c>
      <c r="C10" s="475" t="inlineStr">
        <is>
          <t>ប្រាក់រំដោះពន្ធលើប្រាក់ចំណូល</t>
        </is>
      </c>
      <c r="D10" s="476">
        <f>SUM(E10:AN10)</f>
        <v/>
      </c>
      <c r="E10" s="477" t="n">
        <v>0</v>
      </c>
      <c r="F10" s="477" t="n">
        <v>0</v>
      </c>
      <c r="G10" s="477" t="n">
        <v>0</v>
      </c>
      <c r="H10" s="477" t="n">
        <v>0</v>
      </c>
      <c r="I10" s="477" t="n">
        <v>0</v>
      </c>
      <c r="J10" s="477" t="n">
        <v>0</v>
      </c>
      <c r="K10" s="477" t="n">
        <v>0</v>
      </c>
      <c r="L10" s="477" t="n">
        <v>0</v>
      </c>
      <c r="M10" s="477" t="n">
        <v>0</v>
      </c>
      <c r="N10" s="477" t="n">
        <v>0</v>
      </c>
      <c r="O10" s="477" t="n">
        <v>0</v>
      </c>
      <c r="P10" s="477" t="n">
        <v>0</v>
      </c>
      <c r="Q10" s="477" t="n">
        <v>0</v>
      </c>
      <c r="R10" s="477" t="n">
        <v>0</v>
      </c>
      <c r="S10" s="477" t="n">
        <v>0</v>
      </c>
      <c r="T10" s="477" t="n">
        <v>0</v>
      </c>
      <c r="U10" s="477" t="n">
        <v>0</v>
      </c>
      <c r="V10" s="477" t="n">
        <v>0</v>
      </c>
      <c r="W10" s="477" t="n">
        <v>0</v>
      </c>
      <c r="X10" s="477" t="n">
        <v>0</v>
      </c>
      <c r="Y10" s="477" t="n">
        <v>0</v>
      </c>
      <c r="Z10" s="477" t="n">
        <v>0</v>
      </c>
      <c r="AA10" s="477" t="n">
        <v>0</v>
      </c>
      <c r="AB10" s="477" t="n">
        <v>0</v>
      </c>
      <c r="AC10" s="477" t="n">
        <v>0</v>
      </c>
      <c r="AD10" s="477" t="n">
        <v>0</v>
      </c>
      <c r="AE10" s="477" t="n">
        <v>0</v>
      </c>
      <c r="AF10" s="477" t="n">
        <v>0</v>
      </c>
      <c r="AG10" s="477" t="n">
        <v>0</v>
      </c>
      <c r="AH10" s="477" t="n">
        <v>0</v>
      </c>
      <c r="AI10" s="477" t="n">
        <v>0</v>
      </c>
      <c r="AJ10" s="477" t="n">
        <v>0</v>
      </c>
      <c r="AK10" s="477" t="n">
        <v>0</v>
      </c>
      <c r="AL10" s="477" t="n">
        <v>0</v>
      </c>
      <c r="AM10" s="477" t="n">
        <v>0</v>
      </c>
      <c r="AN10" s="477" t="n">
        <v>0</v>
      </c>
    </row>
    <row r="11" ht="30" customFormat="1" customHeight="1" s="115">
      <c r="B11" s="417" t="n">
        <v>6</v>
      </c>
      <c r="C11" s="475" t="inlineStr">
        <is>
          <t>ពន្ធលើប្រាក់ចំណូលប្រចាំឆ្នាំ</t>
        </is>
      </c>
      <c r="D11" s="476">
        <f>SUM(E11:AN11)</f>
        <v/>
      </c>
      <c r="E11" s="477" t="n">
        <v>0</v>
      </c>
      <c r="F11" s="477" t="n">
        <v>0</v>
      </c>
      <c r="G11" s="477" t="n">
        <v>0</v>
      </c>
      <c r="H11" s="477" t="n">
        <v>0</v>
      </c>
      <c r="I11" s="477" t="n">
        <v>0</v>
      </c>
      <c r="J11" s="477" t="n">
        <v>0</v>
      </c>
      <c r="K11" s="477" t="n">
        <v>0</v>
      </c>
      <c r="L11" s="477" t="n">
        <v>0</v>
      </c>
      <c r="M11" s="477" t="n">
        <v>0</v>
      </c>
      <c r="N11" s="477" t="n">
        <v>0</v>
      </c>
      <c r="O11" s="477" t="n">
        <v>0</v>
      </c>
      <c r="P11" s="477" t="n">
        <v>0</v>
      </c>
      <c r="Q11" s="477" t="n">
        <v>0</v>
      </c>
      <c r="R11" s="477" t="n">
        <v>0</v>
      </c>
      <c r="S11" s="477" t="n">
        <v>0</v>
      </c>
      <c r="T11" s="477" t="n">
        <v>0</v>
      </c>
      <c r="U11" s="477" t="n">
        <v>0</v>
      </c>
      <c r="V11" s="477" t="n">
        <v>0</v>
      </c>
      <c r="W11" s="477" t="n">
        <v>0</v>
      </c>
      <c r="X11" s="477" t="n">
        <v>0</v>
      </c>
      <c r="Y11" s="477" t="n">
        <v>0</v>
      </c>
      <c r="Z11" s="477" t="n">
        <v>0</v>
      </c>
      <c r="AA11" s="477" t="n">
        <v>0</v>
      </c>
      <c r="AB11" s="477" t="n">
        <v>0</v>
      </c>
      <c r="AC11" s="477" t="n">
        <v>0</v>
      </c>
      <c r="AD11" s="477" t="n">
        <v>0</v>
      </c>
      <c r="AE11" s="477" t="n">
        <v>0</v>
      </c>
      <c r="AF11" s="477" t="n">
        <v>0</v>
      </c>
      <c r="AG11" s="477" t="n">
        <v>0</v>
      </c>
      <c r="AH11" s="477" t="n">
        <v>0</v>
      </c>
      <c r="AI11" s="477" t="n">
        <v>0</v>
      </c>
      <c r="AJ11" s="477" t="n">
        <v>0</v>
      </c>
      <c r="AK11" s="477" t="n">
        <v>0</v>
      </c>
      <c r="AL11" s="477" t="n">
        <v>0</v>
      </c>
      <c r="AM11" s="477" t="n">
        <v>0</v>
      </c>
      <c r="AN11" s="477" t="n">
        <v>0</v>
      </c>
    </row>
    <row r="12" ht="30" customFormat="1" customHeight="1" s="115">
      <c r="B12" s="417" t="n">
        <v>7</v>
      </c>
      <c r="C12" s="475" t="inlineStr">
        <is>
          <t>ពន្ធកាត់ទុកលើសេវាកម្ម ១៥%</t>
        </is>
      </c>
      <c r="D12" s="476">
        <f>SUM(E12:AN12)</f>
        <v/>
      </c>
      <c r="E12" s="477" t="n">
        <v>0</v>
      </c>
      <c r="F12" s="477" t="n">
        <v>0</v>
      </c>
      <c r="G12" s="477" t="n">
        <v>0</v>
      </c>
      <c r="H12" s="477" t="n">
        <v>0</v>
      </c>
      <c r="I12" s="477" t="n">
        <v>0</v>
      </c>
      <c r="J12" s="477" t="n">
        <v>0</v>
      </c>
      <c r="K12" s="477" t="n">
        <v>0</v>
      </c>
      <c r="L12" s="477" t="n">
        <v>0</v>
      </c>
      <c r="M12" s="477" t="n">
        <v>0</v>
      </c>
      <c r="N12" s="478" t="n">
        <v>4738214</v>
      </c>
      <c r="O12" s="478" t="n">
        <v>1874218</v>
      </c>
      <c r="P12" s="478" t="n">
        <v>6088836</v>
      </c>
      <c r="Q12" s="478" t="n">
        <v>3880332</v>
      </c>
      <c r="R12" s="478" t="n">
        <v>4292372</v>
      </c>
      <c r="S12" s="478" t="n">
        <v>15258802</v>
      </c>
      <c r="T12" s="478" t="n">
        <v>10939010</v>
      </c>
      <c r="U12" s="478" t="n">
        <v>11238999</v>
      </c>
      <c r="V12" s="478" t="n">
        <v>7855100</v>
      </c>
      <c r="W12" s="478" t="n">
        <v>18447624</v>
      </c>
      <c r="X12" s="478" t="n">
        <v>24896291</v>
      </c>
      <c r="Y12" s="478" t="n">
        <v>23057495</v>
      </c>
      <c r="Z12" s="478" t="n">
        <v>17486099</v>
      </c>
      <c r="AA12" s="478" t="n">
        <v>14246633</v>
      </c>
      <c r="AB12" s="478" t="n">
        <v>14610672</v>
      </c>
      <c r="AC12" s="478" t="n">
        <v>36349234</v>
      </c>
      <c r="AD12" s="478" t="n">
        <v>15216359</v>
      </c>
      <c r="AE12" s="478" t="n">
        <v>15974256</v>
      </c>
      <c r="AF12" s="478" t="n">
        <v>11903645</v>
      </c>
      <c r="AG12" s="478" t="n">
        <v>13691592</v>
      </c>
      <c r="AH12" s="478" t="n">
        <v>10369826</v>
      </c>
      <c r="AI12" s="478" t="n">
        <v>7107482</v>
      </c>
      <c r="AJ12" s="478" t="n">
        <v>13844082</v>
      </c>
      <c r="AK12" s="478" t="n">
        <v>16103330</v>
      </c>
      <c r="AL12" s="478" t="n">
        <v>8330958</v>
      </c>
      <c r="AM12" s="478" t="n">
        <v>7309224</v>
      </c>
      <c r="AN12" s="478" t="n">
        <v>9617986</v>
      </c>
    </row>
    <row r="13" ht="30" customFormat="1" customHeight="1" s="115">
      <c r="B13" s="417" t="n">
        <v>8</v>
      </c>
      <c r="C13" s="475" t="inlineStr">
        <is>
          <t>ពន្ធកាត់ទុកលើថ្លៃឈ្នួល (រូបវន្ដបុគ្គល)</t>
        </is>
      </c>
      <c r="D13" s="476">
        <f>SUM(E13:AN13)</f>
        <v/>
      </c>
      <c r="E13" s="477" t="n">
        <v>0</v>
      </c>
      <c r="F13" s="477" t="n">
        <v>0</v>
      </c>
      <c r="G13" s="477" t="n">
        <v>0</v>
      </c>
      <c r="H13" s="477" t="n">
        <v>0</v>
      </c>
      <c r="I13" s="477" t="n">
        <v>0</v>
      </c>
      <c r="J13" s="477" t="n">
        <v>0</v>
      </c>
      <c r="K13" s="477" t="n">
        <v>0</v>
      </c>
      <c r="L13" s="477" t="n">
        <v>0</v>
      </c>
      <c r="M13" s="477" t="n">
        <v>0</v>
      </c>
      <c r="N13" s="478" t="n">
        <v>186075</v>
      </c>
      <c r="O13" s="478" t="n">
        <v>185175</v>
      </c>
      <c r="P13" s="478" t="n">
        <v>31209809</v>
      </c>
      <c r="Q13" s="478" t="n">
        <v>4699329</v>
      </c>
      <c r="R13" s="478" t="n">
        <v>6782616</v>
      </c>
      <c r="S13" s="478" t="n">
        <v>6735943</v>
      </c>
      <c r="T13" s="478" t="n">
        <v>6774282</v>
      </c>
      <c r="U13" s="478" t="n">
        <v>6822622</v>
      </c>
      <c r="V13" s="478" t="n">
        <v>7536055</v>
      </c>
      <c r="W13" s="478" t="n">
        <v>6847625</v>
      </c>
      <c r="X13" s="478" t="n">
        <v>6762613</v>
      </c>
      <c r="Y13" s="478" t="n">
        <v>6769281</v>
      </c>
      <c r="Z13" s="478" t="n">
        <v>6772615</v>
      </c>
      <c r="AA13" s="478" t="n">
        <v>6714273</v>
      </c>
      <c r="AB13" s="478" t="n">
        <v>6709273</v>
      </c>
      <c r="AC13" s="478" t="n">
        <v>5694865</v>
      </c>
      <c r="AD13" s="478" t="n">
        <v>5676468</v>
      </c>
      <c r="AE13" s="478" t="n">
        <v>10768492</v>
      </c>
      <c r="AF13" s="478" t="n">
        <v>10776568</v>
      </c>
      <c r="AG13" s="478" t="n">
        <v>10866058</v>
      </c>
      <c r="AH13" s="478" t="n">
        <v>10879623</v>
      </c>
      <c r="AI13" s="478" t="n">
        <v>9648623</v>
      </c>
      <c r="AJ13" s="478" t="n">
        <v>10014160</v>
      </c>
      <c r="AK13" s="478" t="n">
        <v>10030615</v>
      </c>
      <c r="AL13" s="478" t="n">
        <v>10044143</v>
      </c>
      <c r="AM13" s="478" t="n">
        <v>10011662</v>
      </c>
      <c r="AN13" s="478" t="n">
        <v>10644655</v>
      </c>
    </row>
    <row r="14" ht="30" customFormat="1" customHeight="1" s="115">
      <c r="B14" s="417" t="n">
        <v>9</v>
      </c>
      <c r="C14" s="475" t="inlineStr">
        <is>
          <t>អាករលើតម្លៃបន្ថែម</t>
        </is>
      </c>
      <c r="D14" s="476">
        <f>SUM(E14:AN14)</f>
        <v/>
      </c>
      <c r="E14" s="477" t="n">
        <v>0</v>
      </c>
      <c r="F14" s="477" t="n">
        <v>0</v>
      </c>
      <c r="G14" s="477" t="n">
        <v>0</v>
      </c>
      <c r="H14" s="477" t="n">
        <v>0</v>
      </c>
      <c r="I14" s="477" t="n">
        <v>0</v>
      </c>
      <c r="J14" s="477" t="n">
        <v>0</v>
      </c>
      <c r="K14" s="477" t="n">
        <v>0</v>
      </c>
      <c r="L14" s="477" t="n">
        <v>0</v>
      </c>
      <c r="M14" s="477" t="n">
        <v>0</v>
      </c>
      <c r="N14" s="477" t="n">
        <v>0</v>
      </c>
      <c r="O14" s="477" t="n">
        <v>0</v>
      </c>
      <c r="P14" s="477" t="n">
        <v>0</v>
      </c>
      <c r="Q14" s="477" t="n">
        <v>0</v>
      </c>
      <c r="R14" s="478" t="n">
        <v>241601</v>
      </c>
      <c r="S14" s="478" t="n">
        <v>18911</v>
      </c>
      <c r="T14" s="477" t="n">
        <v>0</v>
      </c>
      <c r="U14" s="478" t="n">
        <v>19155</v>
      </c>
      <c r="V14" s="478" t="n">
        <v>21157</v>
      </c>
      <c r="W14" s="478" t="n">
        <v>19225</v>
      </c>
      <c r="X14" s="478" t="n">
        <v>18986</v>
      </c>
      <c r="Y14" s="478" t="n">
        <v>38011</v>
      </c>
      <c r="Z14" s="478" t="n">
        <v>19014</v>
      </c>
      <c r="AA14" s="478" t="n">
        <v>18851</v>
      </c>
      <c r="AB14" s="478" t="n">
        <v>18837</v>
      </c>
      <c r="AC14" s="478" t="n">
        <v>18832</v>
      </c>
      <c r="AD14" s="478" t="n">
        <v>397409</v>
      </c>
      <c r="AE14" s="478" t="n">
        <v>18720</v>
      </c>
      <c r="AF14" s="478" t="n">
        <v>18734</v>
      </c>
      <c r="AG14" s="478" t="n">
        <v>18743</v>
      </c>
      <c r="AH14" s="478" t="n">
        <v>18766</v>
      </c>
      <c r="AI14" s="478" t="n">
        <v>18748</v>
      </c>
      <c r="AJ14" s="478" t="n">
        <v>18757</v>
      </c>
      <c r="AK14" s="478" t="n">
        <v>18766</v>
      </c>
      <c r="AL14" s="478" t="n">
        <v>18813</v>
      </c>
      <c r="AM14" s="478" t="n">
        <v>649053</v>
      </c>
      <c r="AN14" s="478" t="n">
        <v>18780</v>
      </c>
    </row>
    <row r="15" ht="30" customFormat="1" customHeight="1" s="115">
      <c r="B15" s="417" t="n">
        <v>10</v>
      </c>
      <c r="C15" s="475" t="inlineStr">
        <is>
          <t>អាករពិសេសលើទំនិញមួយចំនួន</t>
        </is>
      </c>
      <c r="D15" s="476">
        <f>SUM(E15:AN15)</f>
        <v/>
      </c>
      <c r="E15" s="477" t="n">
        <v>0</v>
      </c>
      <c r="F15" s="477" t="n">
        <v>0</v>
      </c>
      <c r="G15" s="477" t="n">
        <v>0</v>
      </c>
      <c r="H15" s="477" t="n">
        <v>0</v>
      </c>
      <c r="I15" s="477" t="n">
        <v>0</v>
      </c>
      <c r="J15" s="477" t="n">
        <v>0</v>
      </c>
      <c r="K15" s="477" t="n">
        <v>0</v>
      </c>
      <c r="L15" s="477" t="n">
        <v>0</v>
      </c>
      <c r="M15" s="477" t="n">
        <v>0</v>
      </c>
      <c r="N15" s="477" t="n">
        <v>0</v>
      </c>
      <c r="O15" s="477" t="n">
        <v>0</v>
      </c>
      <c r="P15" s="477" t="n">
        <v>0</v>
      </c>
      <c r="Q15" s="477" t="n">
        <v>0</v>
      </c>
      <c r="R15" s="477" t="n">
        <v>0</v>
      </c>
      <c r="S15" s="477" t="n">
        <v>0</v>
      </c>
      <c r="T15" s="477" t="n">
        <v>0</v>
      </c>
      <c r="U15" s="477" t="n">
        <v>0</v>
      </c>
      <c r="V15" s="477" t="n">
        <v>0</v>
      </c>
      <c r="W15" s="477" t="n">
        <v>0</v>
      </c>
      <c r="X15" s="477" t="n">
        <v>0</v>
      </c>
      <c r="Y15" s="477" t="n">
        <v>0</v>
      </c>
      <c r="Z15" s="477" t="n">
        <v>0</v>
      </c>
      <c r="AA15" s="477" t="n">
        <v>0</v>
      </c>
      <c r="AB15" s="477" t="n">
        <v>0</v>
      </c>
      <c r="AC15" s="477" t="n">
        <v>0</v>
      </c>
      <c r="AD15" s="477" t="n">
        <v>0</v>
      </c>
      <c r="AE15" s="477" t="n">
        <v>0</v>
      </c>
      <c r="AF15" s="477" t="n">
        <v>0</v>
      </c>
      <c r="AG15" s="477" t="n">
        <v>0</v>
      </c>
      <c r="AH15" s="477" t="n">
        <v>0</v>
      </c>
      <c r="AI15" s="477" t="n">
        <v>0</v>
      </c>
      <c r="AJ15" s="477" t="n">
        <v>0</v>
      </c>
      <c r="AK15" s="477" t="n">
        <v>0</v>
      </c>
      <c r="AL15" s="477" t="n">
        <v>0</v>
      </c>
      <c r="AM15" s="477" t="n">
        <v>0</v>
      </c>
      <c r="AN15" s="477" t="n">
        <v>0</v>
      </c>
    </row>
    <row r="16" ht="30" customFormat="1" customHeight="1" s="115">
      <c r="B16" s="417" t="n">
        <v>11</v>
      </c>
      <c r="C16" s="475" t="inlineStr">
        <is>
          <t>អាករពិសេសលើសេវាមួយចំនួន</t>
        </is>
      </c>
      <c r="D16" s="476">
        <f>SUM(E16:AN16)</f>
        <v/>
      </c>
      <c r="E16" s="477" t="n">
        <v>0</v>
      </c>
      <c r="F16" s="477" t="n">
        <v>0</v>
      </c>
      <c r="G16" s="477" t="n">
        <v>0</v>
      </c>
      <c r="H16" s="477" t="n">
        <v>0</v>
      </c>
      <c r="I16" s="477" t="n">
        <v>0</v>
      </c>
      <c r="J16" s="477" t="n">
        <v>0</v>
      </c>
      <c r="K16" s="477" t="n">
        <v>0</v>
      </c>
      <c r="L16" s="477" t="n">
        <v>0</v>
      </c>
      <c r="M16" s="477" t="n">
        <v>0</v>
      </c>
      <c r="N16" s="477" t="n">
        <v>0</v>
      </c>
      <c r="O16" s="477" t="n">
        <v>0</v>
      </c>
      <c r="P16" s="477" t="n">
        <v>0</v>
      </c>
      <c r="Q16" s="477" t="n">
        <v>0</v>
      </c>
      <c r="R16" s="477" t="n">
        <v>0</v>
      </c>
      <c r="S16" s="477" t="n">
        <v>0</v>
      </c>
      <c r="T16" s="477" t="n">
        <v>0</v>
      </c>
      <c r="U16" s="477" t="n">
        <v>0</v>
      </c>
      <c r="V16" s="477" t="n">
        <v>0</v>
      </c>
      <c r="W16" s="477" t="n">
        <v>0</v>
      </c>
      <c r="X16" s="477" t="n">
        <v>0</v>
      </c>
      <c r="Y16" s="477" t="n">
        <v>0</v>
      </c>
      <c r="Z16" s="477" t="n">
        <v>0</v>
      </c>
      <c r="AA16" s="477" t="n">
        <v>0</v>
      </c>
      <c r="AB16" s="477" t="n">
        <v>0</v>
      </c>
      <c r="AC16" s="477" t="n">
        <v>0</v>
      </c>
      <c r="AD16" s="477" t="n">
        <v>0</v>
      </c>
      <c r="AE16" s="477" t="n">
        <v>0</v>
      </c>
      <c r="AF16" s="477" t="n">
        <v>0</v>
      </c>
      <c r="AG16" s="477" t="n">
        <v>0</v>
      </c>
      <c r="AH16" s="477" t="n">
        <v>0</v>
      </c>
      <c r="AI16" s="477" t="n">
        <v>0</v>
      </c>
      <c r="AJ16" s="477" t="n">
        <v>0</v>
      </c>
      <c r="AK16" s="477" t="n">
        <v>0</v>
      </c>
      <c r="AL16" s="477" t="n">
        <v>0</v>
      </c>
      <c r="AM16" s="477" t="n">
        <v>0</v>
      </c>
      <c r="AN16" s="477" t="n">
        <v>0</v>
      </c>
    </row>
    <row r="17" ht="30" customHeight="1" s="58">
      <c r="B17" s="417" t="n">
        <v>12</v>
      </c>
      <c r="C17" s="475" t="inlineStr">
        <is>
          <t>អាករសម្រាប់បំភ្លឺសាធារណៈ</t>
        </is>
      </c>
      <c r="D17" s="476">
        <f>SUM(E17:AN17)</f>
        <v/>
      </c>
      <c r="E17" s="477" t="n">
        <v>0</v>
      </c>
      <c r="F17" s="477" t="n">
        <v>0</v>
      </c>
      <c r="G17" s="477" t="n">
        <v>0</v>
      </c>
      <c r="H17" s="477" t="n">
        <v>0</v>
      </c>
      <c r="I17" s="477" t="n">
        <v>0</v>
      </c>
      <c r="J17" s="477" t="n">
        <v>0</v>
      </c>
      <c r="K17" s="477" t="n">
        <v>0</v>
      </c>
      <c r="L17" s="477" t="n">
        <v>0</v>
      </c>
      <c r="M17" s="477" t="n">
        <v>0</v>
      </c>
      <c r="N17" s="477" t="n">
        <v>0</v>
      </c>
      <c r="O17" s="477" t="n">
        <v>0</v>
      </c>
      <c r="P17" s="477" t="n">
        <v>0</v>
      </c>
      <c r="Q17" s="477" t="n">
        <v>0</v>
      </c>
      <c r="R17" s="477" t="n">
        <v>0</v>
      </c>
      <c r="S17" s="477" t="n">
        <v>0</v>
      </c>
      <c r="T17" s="477" t="n">
        <v>0</v>
      </c>
      <c r="U17" s="477" t="n">
        <v>0</v>
      </c>
      <c r="V17" s="477" t="n">
        <v>0</v>
      </c>
      <c r="W17" s="477" t="n">
        <v>0</v>
      </c>
      <c r="X17" s="477" t="n">
        <v>0</v>
      </c>
      <c r="Y17" s="477" t="n">
        <v>0</v>
      </c>
      <c r="Z17" s="477" t="n">
        <v>0</v>
      </c>
      <c r="AA17" s="477" t="n">
        <v>0</v>
      </c>
      <c r="AB17" s="477" t="n">
        <v>0</v>
      </c>
      <c r="AC17" s="477" t="n">
        <v>0</v>
      </c>
      <c r="AD17" s="477" t="n">
        <v>0</v>
      </c>
      <c r="AE17" s="477" t="n">
        <v>0</v>
      </c>
      <c r="AF17" s="477" t="n">
        <v>0</v>
      </c>
      <c r="AG17" s="477" t="n">
        <v>0</v>
      </c>
      <c r="AH17" s="477" t="n">
        <v>0</v>
      </c>
      <c r="AI17" s="477" t="n">
        <v>0</v>
      </c>
      <c r="AJ17" s="477" t="n">
        <v>0</v>
      </c>
      <c r="AK17" s="477" t="n">
        <v>0</v>
      </c>
      <c r="AL17" s="477" t="n">
        <v>0</v>
      </c>
      <c r="AM17" s="477" t="n">
        <v>0</v>
      </c>
      <c r="AN17" s="477" t="n">
        <v>0</v>
      </c>
    </row>
    <row r="18" ht="30" customHeight="1" s="58">
      <c r="B18" s="417" t="n">
        <v>13</v>
      </c>
      <c r="C18" s="475" t="inlineStr">
        <is>
          <t>អាករលើការស្នាក់នៅ</t>
        </is>
      </c>
      <c r="D18" s="476">
        <f>SUM(E18:AN18)</f>
        <v/>
      </c>
      <c r="E18" s="477" t="n">
        <v>0</v>
      </c>
      <c r="F18" s="477" t="n">
        <v>0</v>
      </c>
      <c r="G18" s="477" t="n">
        <v>0</v>
      </c>
      <c r="H18" s="477" t="n">
        <v>0</v>
      </c>
      <c r="I18" s="477" t="n">
        <v>0</v>
      </c>
      <c r="J18" s="477" t="n">
        <v>0</v>
      </c>
      <c r="K18" s="477" t="n">
        <v>0</v>
      </c>
      <c r="L18" s="477" t="n">
        <v>0</v>
      </c>
      <c r="M18" s="477" t="n">
        <v>0</v>
      </c>
      <c r="N18" s="477" t="n">
        <v>0</v>
      </c>
      <c r="O18" s="477" t="n">
        <v>0</v>
      </c>
      <c r="P18" s="477" t="n">
        <v>0</v>
      </c>
      <c r="Q18" s="477" t="n">
        <v>0</v>
      </c>
      <c r="R18" s="477" t="n">
        <v>0</v>
      </c>
      <c r="S18" s="477" t="n">
        <v>0</v>
      </c>
      <c r="T18" s="477" t="n">
        <v>0</v>
      </c>
      <c r="U18" s="477" t="n">
        <v>0</v>
      </c>
      <c r="V18" s="477" t="n">
        <v>0</v>
      </c>
      <c r="W18" s="477" t="n">
        <v>0</v>
      </c>
      <c r="X18" s="477" t="n">
        <v>0</v>
      </c>
      <c r="Y18" s="477" t="n">
        <v>0</v>
      </c>
      <c r="Z18" s="477" t="n">
        <v>0</v>
      </c>
      <c r="AA18" s="477" t="n">
        <v>0</v>
      </c>
      <c r="AB18" s="477" t="n">
        <v>0</v>
      </c>
      <c r="AC18" s="477" t="n">
        <v>0</v>
      </c>
      <c r="AD18" s="477" t="n">
        <v>0</v>
      </c>
      <c r="AE18" s="477" t="n">
        <v>0</v>
      </c>
      <c r="AF18" s="477" t="n">
        <v>0</v>
      </c>
      <c r="AG18" s="477" t="n">
        <v>0</v>
      </c>
      <c r="AH18" s="477" t="n">
        <v>0</v>
      </c>
      <c r="AI18" s="477" t="n">
        <v>0</v>
      </c>
      <c r="AJ18" s="477" t="n">
        <v>0</v>
      </c>
      <c r="AK18" s="477" t="n">
        <v>0</v>
      </c>
      <c r="AL18" s="477" t="n">
        <v>0</v>
      </c>
      <c r="AM18" s="477" t="n">
        <v>0</v>
      </c>
      <c r="AN18" s="477" t="n">
        <v>0</v>
      </c>
    </row>
    <row r="19" ht="30" customHeight="1" s="58">
      <c r="B19" s="417" t="n">
        <v>14</v>
      </c>
      <c r="C19" s="475" t="inlineStr">
        <is>
          <t>ពន្ធកាត់ទុកលើអនិវាសនជន (សេវាគ្រប់គ្រង បច្ចេកទេស)</t>
        </is>
      </c>
      <c r="D19" s="476">
        <f>SUM(E19:AN19)</f>
        <v/>
      </c>
      <c r="E19" s="477" t="n">
        <v>0</v>
      </c>
      <c r="F19" s="477" t="n">
        <v>0</v>
      </c>
      <c r="G19" s="477" t="n">
        <v>0</v>
      </c>
      <c r="H19" s="477" t="n">
        <v>0</v>
      </c>
      <c r="I19" s="477" t="n">
        <v>0</v>
      </c>
      <c r="J19" s="477" t="n">
        <v>0</v>
      </c>
      <c r="K19" s="477" t="n">
        <v>0</v>
      </c>
      <c r="L19" s="477" t="n">
        <v>0</v>
      </c>
      <c r="M19" s="477" t="n">
        <v>0</v>
      </c>
      <c r="N19" s="477" t="n">
        <v>0</v>
      </c>
      <c r="O19" s="477" t="n">
        <v>0</v>
      </c>
      <c r="P19" s="477" t="n">
        <v>0</v>
      </c>
      <c r="Q19" s="477" t="n">
        <v>0</v>
      </c>
      <c r="R19" s="478" t="n">
        <v>509140</v>
      </c>
      <c r="S19" s="478" t="n">
        <v>26477</v>
      </c>
      <c r="T19" s="478" t="n">
        <v>1098315</v>
      </c>
      <c r="U19" s="478" t="n">
        <v>583099</v>
      </c>
      <c r="V19" s="478" t="n">
        <v>654270</v>
      </c>
      <c r="W19" s="478" t="n">
        <v>341046</v>
      </c>
      <c r="X19" s="478" t="n">
        <v>360463</v>
      </c>
      <c r="Y19" s="478" t="n">
        <v>862458</v>
      </c>
      <c r="Z19" s="478" t="n">
        <v>5064876</v>
      </c>
      <c r="AA19" s="478" t="n">
        <v>1509219</v>
      </c>
      <c r="AB19" s="478" t="n">
        <v>26372</v>
      </c>
      <c r="AC19" s="478" t="n">
        <v>1230632</v>
      </c>
      <c r="AD19" s="478" t="n">
        <v>556374</v>
      </c>
      <c r="AE19" s="478" t="n">
        <v>1519028</v>
      </c>
      <c r="AF19" s="478" t="n">
        <v>1788351</v>
      </c>
      <c r="AG19" s="478" t="n">
        <v>2670558</v>
      </c>
      <c r="AH19" s="478" t="n">
        <v>1893782</v>
      </c>
      <c r="AI19" s="478" t="n">
        <v>8041313</v>
      </c>
      <c r="AJ19" s="478" t="n">
        <v>26260</v>
      </c>
      <c r="AK19" s="478" t="n">
        <v>26274</v>
      </c>
      <c r="AL19" s="478" t="n">
        <v>26339</v>
      </c>
      <c r="AM19" s="478" t="n">
        <v>956190</v>
      </c>
      <c r="AN19" s="478" t="n">
        <v>26293</v>
      </c>
    </row>
    <row r="20" ht="30" customHeight="1" s="58">
      <c r="B20" s="417" t="n">
        <v>15</v>
      </c>
      <c r="C20" s="475" t="inlineStr">
        <is>
          <t>ពន្ធកាត់ទុកលើការប្រាក់ ១៥%</t>
        </is>
      </c>
      <c r="D20" s="476">
        <f>SUM(E20:AN20)</f>
        <v/>
      </c>
      <c r="E20" s="477" t="n">
        <v>0</v>
      </c>
      <c r="F20" s="477" t="n">
        <v>0</v>
      </c>
      <c r="G20" s="477" t="n">
        <v>0</v>
      </c>
      <c r="H20" s="477" t="n">
        <v>0</v>
      </c>
      <c r="I20" s="477" t="n">
        <v>0</v>
      </c>
      <c r="J20" s="477" t="n">
        <v>0</v>
      </c>
      <c r="K20" s="477" t="n">
        <v>0</v>
      </c>
      <c r="L20" s="477" t="n">
        <v>0</v>
      </c>
      <c r="M20" s="477" t="n">
        <v>0</v>
      </c>
      <c r="N20" s="477" t="n">
        <v>0</v>
      </c>
      <c r="O20" s="477" t="n">
        <v>0</v>
      </c>
      <c r="P20" s="477" t="n">
        <v>0</v>
      </c>
      <c r="Q20" s="477" t="n">
        <v>0</v>
      </c>
      <c r="R20" s="477" t="n">
        <v>0</v>
      </c>
      <c r="S20" s="478" t="n">
        <v>542353</v>
      </c>
      <c r="T20" s="477" t="n">
        <v>0</v>
      </c>
      <c r="U20" s="477" t="n">
        <v>0</v>
      </c>
      <c r="V20" s="477" t="n">
        <v>0</v>
      </c>
      <c r="W20" s="477" t="n">
        <v>0</v>
      </c>
      <c r="X20" s="478" t="n">
        <v>25166817</v>
      </c>
      <c r="Y20" s="478" t="n">
        <v>27019415</v>
      </c>
      <c r="Z20" s="477" t="n">
        <v>0</v>
      </c>
      <c r="AA20" s="477" t="n">
        <v>0</v>
      </c>
      <c r="AB20" s="478" t="n">
        <v>21828201</v>
      </c>
      <c r="AC20" s="477" t="n">
        <v>0</v>
      </c>
      <c r="AD20" s="478" t="n">
        <v>5514333</v>
      </c>
      <c r="AE20" s="477" t="n">
        <v>0</v>
      </c>
      <c r="AF20" s="477" t="n">
        <v>0</v>
      </c>
      <c r="AG20" s="477" t="n">
        <v>0</v>
      </c>
      <c r="AH20" s="477" t="n">
        <v>0</v>
      </c>
      <c r="AI20" s="477" t="n">
        <v>0</v>
      </c>
      <c r="AJ20" s="477" t="n">
        <v>0</v>
      </c>
      <c r="AK20" s="477" t="n">
        <v>0</v>
      </c>
      <c r="AL20" s="477" t="n">
        <v>0</v>
      </c>
      <c r="AM20" s="477" t="n">
        <v>0</v>
      </c>
      <c r="AN20" s="477" t="n">
        <v>0</v>
      </c>
    </row>
    <row r="21" ht="30" customHeight="1" s="58">
      <c r="B21" s="417" t="n">
        <v>16</v>
      </c>
      <c r="C21" s="475" t="inlineStr">
        <is>
          <t>កម្រៃសេវាលើការប្រើប្រាស់កម្មវិធីបញ្ចូលប្រកាសពន្ធអាជីវកម្មអនឡាញ</t>
        </is>
      </c>
      <c r="D21" s="476">
        <f>SUM(E21:AN21)</f>
        <v/>
      </c>
      <c r="E21" s="477" t="n">
        <v>0</v>
      </c>
      <c r="F21" s="477" t="n">
        <v>0</v>
      </c>
      <c r="G21" s="477" t="n">
        <v>0</v>
      </c>
      <c r="H21" s="477" t="n">
        <v>0</v>
      </c>
      <c r="I21" s="477" t="n">
        <v>0</v>
      </c>
      <c r="J21" s="477" t="n">
        <v>0</v>
      </c>
      <c r="K21" s="477" t="n">
        <v>0</v>
      </c>
      <c r="L21" s="477" t="n">
        <v>0</v>
      </c>
      <c r="M21" s="477" t="n">
        <v>0</v>
      </c>
      <c r="N21" s="477" t="n">
        <v>0</v>
      </c>
      <c r="O21" s="477" t="n">
        <v>0</v>
      </c>
      <c r="P21" s="477" t="n">
        <v>0</v>
      </c>
      <c r="Q21" s="477" t="n">
        <v>0</v>
      </c>
      <c r="R21" s="477" t="n">
        <v>0</v>
      </c>
      <c r="S21" s="477" t="n">
        <v>0</v>
      </c>
      <c r="T21" s="477" t="n">
        <v>0</v>
      </c>
      <c r="U21" s="477" t="n">
        <v>0</v>
      </c>
      <c r="V21" s="477" t="n">
        <v>0</v>
      </c>
      <c r="W21" s="477" t="n">
        <v>0</v>
      </c>
      <c r="X21" s="477" t="n">
        <v>0</v>
      </c>
      <c r="Y21" s="477" t="n">
        <v>0</v>
      </c>
      <c r="Z21" s="477" t="n">
        <v>0</v>
      </c>
      <c r="AA21" s="477" t="n">
        <v>0</v>
      </c>
      <c r="AB21" s="477" t="n">
        <v>0</v>
      </c>
      <c r="AC21" s="477" t="n">
        <v>0</v>
      </c>
      <c r="AD21" s="477" t="n">
        <v>0</v>
      </c>
      <c r="AE21" s="477" t="n">
        <v>0</v>
      </c>
      <c r="AF21" s="477" t="n">
        <v>0</v>
      </c>
      <c r="AG21" s="477" t="n">
        <v>0</v>
      </c>
      <c r="AH21" s="477" t="n">
        <v>0</v>
      </c>
      <c r="AI21" s="477" t="n">
        <v>0</v>
      </c>
      <c r="AJ21" s="477" t="n">
        <v>0</v>
      </c>
      <c r="AK21" s="477" t="n">
        <v>0</v>
      </c>
      <c r="AL21" s="478" t="n">
        <v>400000</v>
      </c>
      <c r="AM21" s="477" t="n">
        <v>0</v>
      </c>
      <c r="AN21" s="477" t="n">
        <v>0</v>
      </c>
    </row>
    <row r="22" ht="30" customHeight="1" s="58">
      <c r="B22" s="422" t="n"/>
      <c r="C22" s="434" t="inlineStr">
        <is>
          <t>សរុបទឹកប្រាក់ពន្ធបានបង់ចូលរដ្ឋ</t>
        </is>
      </c>
      <c r="D22" s="423">
        <f>SUM(D6:D21)</f>
        <v/>
      </c>
      <c r="E22" s="422" t="n"/>
      <c r="F22" s="422" t="n"/>
      <c r="G22" s="422" t="n"/>
      <c r="H22" s="422" t="n"/>
      <c r="I22" s="422" t="n"/>
      <c r="J22" s="422" t="n"/>
      <c r="K22" s="422" t="n"/>
      <c r="L22" s="422" t="n"/>
      <c r="M22" s="422" t="n"/>
      <c r="N22" s="422" t="n"/>
      <c r="O22" s="422" t="n"/>
      <c r="P22" s="422" t="n"/>
      <c r="Q22" s="422" t="n"/>
      <c r="R22" s="422" t="n"/>
      <c r="S22" s="422" t="n"/>
      <c r="T22" s="422" t="n"/>
      <c r="U22" s="422" t="n"/>
      <c r="V22" s="422" t="n"/>
      <c r="W22" s="422" t="n"/>
      <c r="X22" s="422" t="n"/>
      <c r="Y22" s="422" t="n"/>
      <c r="Z22" s="422" t="n"/>
      <c r="AA22" s="422" t="n"/>
      <c r="AB22" s="422" t="n"/>
      <c r="AC22" s="422" t="n"/>
      <c r="AD22" s="422" t="n"/>
      <c r="AE22" s="422" t="n"/>
      <c r="AF22" s="422" t="n"/>
      <c r="AG22" s="422" t="n"/>
      <c r="AH22" s="422" t="n"/>
      <c r="AI22" s="422" t="n"/>
      <c r="AJ22" s="422" t="n"/>
      <c r="AK22" s="422" t="n"/>
      <c r="AL22" s="422" t="n"/>
      <c r="AM22" s="422" t="n"/>
      <c r="AN22" s="422" t="n"/>
    </row>
    <row r="23" ht="30" customHeight="1" s="58"/>
    <row r="24" ht="30" customHeight="1" s="58"/>
    <row r="25" ht="30" customHeight="1" s="58"/>
    <row r="26" ht="30" customHeight="1" s="58"/>
    <row r="27" ht="30" customHeight="1" s="58"/>
    <row r="28" ht="30" customHeight="1" s="58"/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Sheet9"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81" min="1" max="1"/>
    <col width="15.6640625" customWidth="1" style="81" min="2" max="2"/>
    <col width="11.6640625" customWidth="1" style="81" min="3" max="3"/>
    <col width="11.33203125" customWidth="1" style="81" min="4" max="4"/>
    <col width="33.109375" customWidth="1" style="81" min="5" max="5"/>
    <col width="10.5546875" customWidth="1" style="81" min="6" max="6"/>
    <col width="15.44140625" customWidth="1" style="81" min="7" max="7"/>
    <col width="11.6640625" customWidth="1" style="81" min="8" max="8"/>
    <col width="16.109375" customWidth="1" style="81" min="9" max="9"/>
    <col width="14.44140625" customWidth="1" style="81" min="10" max="10"/>
    <col width="9.109375" customWidth="1" style="81" min="11" max="16384"/>
  </cols>
  <sheetData>
    <row r="1" ht="27.75" customHeight="1" s="58">
      <c r="A1" s="377" t="inlineStr">
        <is>
          <t>តារាងឧបសម្ព័ន្ឋ</t>
        </is>
      </c>
    </row>
    <row r="2" ht="32.25" customHeight="1" s="58">
      <c r="A2" s="377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58">
      <c r="A3" s="319">
        <f>'Annex I-IM State Charge'!#REF!</f>
        <v/>
      </c>
      <c r="F3" s="159" t="n"/>
      <c r="G3" s="159" t="n"/>
      <c r="H3" s="159" t="n"/>
      <c r="I3" s="159" t="n"/>
      <c r="J3" s="159" t="n"/>
    </row>
    <row r="4" ht="21" customHeight="1" s="58">
      <c r="A4" s="320">
        <f>'Annex I-IM State Charge'!#REF!</f>
        <v/>
      </c>
      <c r="B4" s="450" t="n"/>
      <c r="C4" s="450" t="n"/>
      <c r="D4" s="450" t="n"/>
      <c r="E4" s="159" t="n"/>
      <c r="F4" s="159" t="n"/>
      <c r="G4" s="159" t="n"/>
      <c r="H4" s="159" t="n"/>
      <c r="I4" s="159" t="n"/>
      <c r="J4" s="159" t="n"/>
    </row>
    <row r="5" ht="24" customHeight="1" s="58">
      <c r="A5" s="153" t="inlineStr">
        <is>
          <t>ល.រ</t>
        </is>
      </c>
      <c r="B5" s="329" t="inlineStr">
        <is>
          <t>ក្រុមហ៊ុនស្នើសុំបង្វិលសង</t>
        </is>
      </c>
      <c r="C5" s="445" t="n"/>
      <c r="D5" s="443" t="n"/>
      <c r="E5" s="327" t="inlineStr">
        <is>
          <t>អ្នកផ្គត់ផ្គង់</t>
        </is>
      </c>
      <c r="F5" s="431" t="n"/>
      <c r="G5" s="431" t="n"/>
      <c r="H5" s="431" t="n"/>
      <c r="I5" s="411" t="n"/>
      <c r="J5" s="317" t="inlineStr">
        <is>
          <t>ផ្សេងៗ</t>
        </is>
      </c>
    </row>
    <row r="6" ht="24" customHeight="1" s="58">
      <c r="A6" s="479" t="n"/>
      <c r="B6" s="331" t="inlineStr">
        <is>
          <t>វិក្កយបត្រ</t>
        </is>
      </c>
      <c r="C6" s="450" t="n"/>
      <c r="D6" s="451" t="n"/>
      <c r="E6" s="316" t="inlineStr">
        <is>
          <t>សហគ្រាស</t>
        </is>
      </c>
      <c r="F6" s="317" t="inlineStr">
        <is>
          <t>លេខអតប</t>
        </is>
      </c>
      <c r="G6" s="331" t="inlineStr">
        <is>
          <t>វិក្កយបត្រ</t>
        </is>
      </c>
      <c r="H6" s="450" t="n"/>
      <c r="I6" s="451" t="n"/>
      <c r="J6" s="479" t="n"/>
    </row>
    <row r="7" ht="21" customHeight="1" s="58">
      <c r="A7" s="412" t="n"/>
      <c r="B7" s="331" t="inlineStr">
        <is>
          <t>លេខ</t>
        </is>
      </c>
      <c r="C7" s="331" t="inlineStr">
        <is>
          <t>ថ្ងៃទី ខែ ឆ្នាំ</t>
        </is>
      </c>
      <c r="D7" s="331" t="inlineStr">
        <is>
          <t>ប្រាក់អាករ</t>
        </is>
      </c>
      <c r="E7" s="451" t="n"/>
      <c r="F7" s="412" t="n"/>
      <c r="G7" s="331" t="inlineStr">
        <is>
          <t>លេខ</t>
        </is>
      </c>
      <c r="H7" s="331" t="inlineStr">
        <is>
          <t>ថ្ងៃទី ខែ ឆ្នាំ</t>
        </is>
      </c>
      <c r="I7" s="331" t="inlineStr">
        <is>
          <t>ប្រាក់អាករ</t>
        </is>
      </c>
      <c r="J7" s="412" t="n"/>
    </row>
    <row r="8" ht="24" customHeight="1" s="58">
      <c r="A8" s="322" t="n">
        <v>1</v>
      </c>
      <c r="B8" s="123" t="inlineStr">
        <is>
          <t>030209</t>
        </is>
      </c>
      <c r="C8" s="124" t="n">
        <v>41246</v>
      </c>
      <c r="D8" s="480" t="n">
        <v>58.25</v>
      </c>
      <c r="E8" s="126" t="inlineStr">
        <is>
          <t>A P L Logistics</t>
        </is>
      </c>
      <c r="F8" s="123" t="inlineStr">
        <is>
          <t>100046460</t>
        </is>
      </c>
      <c r="G8" s="123" t="inlineStr">
        <is>
          <t>030209</t>
        </is>
      </c>
      <c r="H8" s="124" t="n">
        <v>41246</v>
      </c>
      <c r="I8" s="480" t="n">
        <v>58.25</v>
      </c>
      <c r="J8" s="127" t="inlineStr">
        <is>
          <t>បានបង់</t>
        </is>
      </c>
    </row>
    <row r="9" ht="24" customHeight="1" s="58">
      <c r="A9" s="322" t="n">
        <v>2</v>
      </c>
      <c r="B9" s="123" t="inlineStr">
        <is>
          <t>030231</t>
        </is>
      </c>
      <c r="C9" s="124" t="n">
        <v>41248</v>
      </c>
      <c r="D9" s="480" t="n">
        <v>4</v>
      </c>
      <c r="E9" s="126" t="inlineStr">
        <is>
          <t>A P L Logistics</t>
        </is>
      </c>
      <c r="F9" s="123" t="inlineStr">
        <is>
          <t>100046460</t>
        </is>
      </c>
      <c r="G9" s="123" t="inlineStr">
        <is>
          <t>030231</t>
        </is>
      </c>
      <c r="H9" s="124" t="n">
        <v>41248</v>
      </c>
      <c r="I9" s="480" t="n">
        <v>4</v>
      </c>
      <c r="J9" s="127" t="inlineStr">
        <is>
          <t>បានបង់</t>
        </is>
      </c>
    </row>
    <row r="10" ht="24" customHeight="1" s="58">
      <c r="A10" s="322" t="n">
        <v>3</v>
      </c>
      <c r="B10" s="123" t="inlineStr">
        <is>
          <t>030241</t>
        </is>
      </c>
      <c r="C10" s="124" t="n">
        <v>41254</v>
      </c>
      <c r="D10" s="480" t="n">
        <v>49.75</v>
      </c>
      <c r="E10" s="126" t="inlineStr">
        <is>
          <t>A P L Logistics</t>
        </is>
      </c>
      <c r="F10" s="123" t="inlineStr">
        <is>
          <t>100046460</t>
        </is>
      </c>
      <c r="G10" s="123" t="inlineStr">
        <is>
          <t>030241</t>
        </is>
      </c>
      <c r="H10" s="124" t="n">
        <v>41254</v>
      </c>
      <c r="I10" s="480" t="n">
        <v>49.75</v>
      </c>
      <c r="J10" s="127" t="inlineStr">
        <is>
          <t>បានបង់</t>
        </is>
      </c>
    </row>
    <row r="11" ht="18" customHeight="1" s="58">
      <c r="A11" s="322" t="n">
        <v>4</v>
      </c>
      <c r="B11" s="123" t="inlineStr">
        <is>
          <t>030262</t>
        </is>
      </c>
      <c r="C11" s="124" t="n">
        <v>41254</v>
      </c>
      <c r="D11" s="480" t="n">
        <v>181.79</v>
      </c>
      <c r="E11" s="126" t="inlineStr">
        <is>
          <t>A P L Logistics</t>
        </is>
      </c>
      <c r="F11" s="123" t="inlineStr">
        <is>
          <t>100046460</t>
        </is>
      </c>
      <c r="G11" s="123" t="inlineStr">
        <is>
          <t>030262</t>
        </is>
      </c>
      <c r="H11" s="124" t="n">
        <v>41254</v>
      </c>
      <c r="I11" s="480" t="n">
        <v>181.79</v>
      </c>
      <c r="J11" s="127" t="inlineStr">
        <is>
          <t>បានបង់</t>
        </is>
      </c>
    </row>
    <row r="12" ht="18" customHeight="1" s="58">
      <c r="A12" s="322" t="n">
        <v>5</v>
      </c>
      <c r="B12" s="123" t="inlineStr">
        <is>
          <t>030302</t>
        </is>
      </c>
      <c r="C12" s="124" t="n">
        <v>41260</v>
      </c>
      <c r="D12" s="480" t="n">
        <v>46.69</v>
      </c>
      <c r="E12" s="126" t="inlineStr">
        <is>
          <t>A P L Logistics</t>
        </is>
      </c>
      <c r="F12" s="123" t="inlineStr">
        <is>
          <t>100046460</t>
        </is>
      </c>
      <c r="G12" s="123" t="inlineStr">
        <is>
          <t>030302</t>
        </is>
      </c>
      <c r="H12" s="124" t="n">
        <v>41260</v>
      </c>
      <c r="I12" s="480" t="n">
        <v>46.69</v>
      </c>
      <c r="J12" s="127" t="inlineStr">
        <is>
          <t>បានបង់</t>
        </is>
      </c>
    </row>
    <row r="13" ht="18" customHeight="1" s="58">
      <c r="A13" s="322" t="n">
        <v>6</v>
      </c>
      <c r="B13" s="123" t="inlineStr">
        <is>
          <t>030328</t>
        </is>
      </c>
      <c r="C13" s="124" t="n">
        <v>41260</v>
      </c>
      <c r="D13" s="480" t="n">
        <v>236.64</v>
      </c>
      <c r="E13" s="126" t="inlineStr">
        <is>
          <t>A P L Logistics</t>
        </is>
      </c>
      <c r="F13" s="123" t="inlineStr">
        <is>
          <t>100046460</t>
        </is>
      </c>
      <c r="G13" s="123" t="inlineStr">
        <is>
          <t>030328</t>
        </is>
      </c>
      <c r="H13" s="124" t="n">
        <v>41260</v>
      </c>
      <c r="I13" s="480" t="n">
        <v>236.64</v>
      </c>
      <c r="J13" s="127" t="inlineStr">
        <is>
          <t>បានបង់</t>
        </is>
      </c>
    </row>
    <row r="14" ht="18" customHeight="1" s="58">
      <c r="A14" s="322" t="n">
        <v>7</v>
      </c>
      <c r="B14" s="123" t="inlineStr">
        <is>
          <t>030343</t>
        </is>
      </c>
      <c r="C14" s="124" t="n">
        <v>41261</v>
      </c>
      <c r="D14" s="480" t="n">
        <v>4</v>
      </c>
      <c r="E14" s="126" t="inlineStr">
        <is>
          <t>A P L Logistics</t>
        </is>
      </c>
      <c r="F14" s="123" t="inlineStr">
        <is>
          <t>100046460</t>
        </is>
      </c>
      <c r="G14" s="123" t="inlineStr">
        <is>
          <t>030343</t>
        </is>
      </c>
      <c r="H14" s="124" t="n">
        <v>41261</v>
      </c>
      <c r="I14" s="480" t="n">
        <v>4</v>
      </c>
      <c r="J14" s="127" t="inlineStr">
        <is>
          <t>បានបង់</t>
        </is>
      </c>
    </row>
    <row r="15" ht="18" customHeight="1" s="58">
      <c r="A15" s="322" t="n">
        <v>8</v>
      </c>
      <c r="B15" s="123" t="inlineStr">
        <is>
          <t>030353</t>
        </is>
      </c>
      <c r="C15" s="124" t="n">
        <v>41261</v>
      </c>
      <c r="D15" s="480" t="n">
        <v>10</v>
      </c>
      <c r="E15" s="126" t="inlineStr">
        <is>
          <t>A P L Logistics</t>
        </is>
      </c>
      <c r="F15" s="123" t="inlineStr">
        <is>
          <t>100046460</t>
        </is>
      </c>
      <c r="G15" s="123" t="inlineStr">
        <is>
          <t>030353</t>
        </is>
      </c>
      <c r="H15" s="124" t="n">
        <v>41261</v>
      </c>
      <c r="I15" s="480" t="n">
        <v>10</v>
      </c>
      <c r="J15" s="127" t="inlineStr">
        <is>
          <t>បានបង់</t>
        </is>
      </c>
    </row>
    <row r="16" ht="18" customHeight="1" s="58">
      <c r="A16" s="322" t="n">
        <v>9</v>
      </c>
      <c r="B16" s="123" t="inlineStr">
        <is>
          <t>030450</t>
        </is>
      </c>
      <c r="C16" s="124" t="n">
        <v>41274</v>
      </c>
      <c r="D16" s="480" t="n">
        <v>87.52</v>
      </c>
      <c r="E16" s="126" t="inlineStr">
        <is>
          <t>A P L Logistics</t>
        </is>
      </c>
      <c r="F16" s="123" t="inlineStr">
        <is>
          <t>100046460</t>
        </is>
      </c>
      <c r="G16" s="123" t="inlineStr">
        <is>
          <t>030450</t>
        </is>
      </c>
      <c r="H16" s="124" t="n">
        <v>41274</v>
      </c>
      <c r="I16" s="480" t="n">
        <v>87.52</v>
      </c>
      <c r="J16" s="127" t="inlineStr">
        <is>
          <t>បានបង់</t>
        </is>
      </c>
    </row>
    <row r="17" ht="18" customHeight="1" s="58">
      <c r="A17" s="322" t="n">
        <v>10</v>
      </c>
      <c r="B17" s="123" t="inlineStr">
        <is>
          <t>030469</t>
        </is>
      </c>
      <c r="C17" s="124" t="n">
        <v>41274</v>
      </c>
      <c r="D17" s="480" t="n">
        <v>39.29</v>
      </c>
      <c r="E17" s="126" t="inlineStr">
        <is>
          <t>A P L Logistics</t>
        </is>
      </c>
      <c r="F17" s="123" t="inlineStr">
        <is>
          <t>100046460</t>
        </is>
      </c>
      <c r="G17" s="123" t="inlineStr">
        <is>
          <t>030469</t>
        </is>
      </c>
      <c r="H17" s="124" t="n">
        <v>41274</v>
      </c>
      <c r="I17" s="480" t="n">
        <v>39.29</v>
      </c>
      <c r="J17" s="127" t="inlineStr">
        <is>
          <t>បានបង់</t>
        </is>
      </c>
    </row>
    <row r="18" ht="18" customHeight="1" s="58">
      <c r="A18" s="315" t="inlineStr">
        <is>
          <t>Total 12/2012</t>
        </is>
      </c>
      <c r="B18" s="431" t="n"/>
      <c r="C18" s="411" t="n"/>
      <c r="D18" s="480">
        <f>SUM(D8:D17)</f>
        <v/>
      </c>
      <c r="E18" s="126" t="n"/>
      <c r="F18" s="123" t="n"/>
      <c r="G18" s="123" t="n"/>
      <c r="H18" s="481" t="inlineStr">
        <is>
          <t>USD</t>
        </is>
      </c>
      <c r="I18" s="480">
        <f>SUM(I8:I17)</f>
        <v/>
      </c>
      <c r="J18" s="129" t="n"/>
    </row>
    <row r="19" ht="21.9" customHeight="1" s="58">
      <c r="A19" s="315" t="inlineStr">
        <is>
          <t>Total 12/2012</t>
        </is>
      </c>
      <c r="B19" s="431" t="n"/>
      <c r="C19" s="411" t="n"/>
      <c r="D19" s="480" t="n"/>
      <c r="E19" s="126" t="n"/>
      <c r="F19" s="123" t="n"/>
      <c r="G19" s="482" t="n">
        <v>3995</v>
      </c>
      <c r="H19" s="481" t="inlineStr">
        <is>
          <t>RIEL</t>
        </is>
      </c>
      <c r="I19" s="483">
        <f>I18*G19</f>
        <v/>
      </c>
      <c r="J19" s="129" t="n"/>
    </row>
    <row r="20" ht="18" customHeight="1" s="58">
      <c r="A20" s="131" t="n">
        <v>1</v>
      </c>
      <c r="B20" s="123" t="inlineStr">
        <is>
          <t>029920</t>
        </is>
      </c>
      <c r="C20" s="124" t="n">
        <v>41218</v>
      </c>
      <c r="D20" s="480" t="n">
        <v>77</v>
      </c>
      <c r="E20" s="126" t="inlineStr">
        <is>
          <t>A P L Logistics</t>
        </is>
      </c>
      <c r="F20" s="123" t="inlineStr">
        <is>
          <t>100046460</t>
        </is>
      </c>
      <c r="G20" s="123" t="inlineStr">
        <is>
          <t>029920</t>
        </is>
      </c>
      <c r="H20" s="124" t="n">
        <v>41218</v>
      </c>
      <c r="I20" s="480" t="n">
        <v>77</v>
      </c>
      <c r="J20" s="127" t="inlineStr">
        <is>
          <t>បានបង់</t>
        </is>
      </c>
    </row>
    <row r="21" ht="18" customHeight="1" s="58">
      <c r="A21" s="131" t="n">
        <v>2</v>
      </c>
      <c r="B21" s="123" t="inlineStr">
        <is>
          <t>029981</t>
        </is>
      </c>
      <c r="C21" s="124" t="n">
        <v>41225</v>
      </c>
      <c r="D21" s="480" t="n">
        <v>115.89</v>
      </c>
      <c r="E21" s="126" t="inlineStr">
        <is>
          <t>A P L Logistics</t>
        </is>
      </c>
      <c r="F21" s="123" t="inlineStr">
        <is>
          <t>100046460</t>
        </is>
      </c>
      <c r="G21" s="123" t="inlineStr">
        <is>
          <t>029981</t>
        </is>
      </c>
      <c r="H21" s="124" t="n">
        <v>41225</v>
      </c>
      <c r="I21" s="480" t="n">
        <v>115.89</v>
      </c>
      <c r="J21" s="127" t="inlineStr">
        <is>
          <t>បានបង់</t>
        </is>
      </c>
    </row>
    <row r="22" ht="18" customHeight="1" s="58">
      <c r="A22" s="131" t="n">
        <v>3</v>
      </c>
      <c r="B22" s="123" t="inlineStr">
        <is>
          <t>030003</t>
        </is>
      </c>
      <c r="C22" s="124" t="n">
        <v>41225</v>
      </c>
      <c r="D22" s="480" t="n">
        <v>82.91</v>
      </c>
      <c r="E22" s="126" t="inlineStr">
        <is>
          <t>A P L Logistics</t>
        </is>
      </c>
      <c r="F22" s="123" t="inlineStr">
        <is>
          <t>100046460</t>
        </is>
      </c>
      <c r="G22" s="123" t="inlineStr">
        <is>
          <t>030003</t>
        </is>
      </c>
      <c r="H22" s="124" t="n">
        <v>41225</v>
      </c>
      <c r="I22" s="480" t="n">
        <v>82.91</v>
      </c>
      <c r="J22" s="127" t="inlineStr">
        <is>
          <t>បានបង់</t>
        </is>
      </c>
    </row>
    <row r="23" ht="18" customHeight="1" s="58">
      <c r="A23" s="131" t="n">
        <v>4</v>
      </c>
      <c r="B23" s="123" t="inlineStr">
        <is>
          <t>030044</t>
        </is>
      </c>
      <c r="C23" s="124" t="n">
        <v>41232</v>
      </c>
      <c r="D23" s="480" t="n">
        <v>55.32</v>
      </c>
      <c r="E23" s="126" t="inlineStr">
        <is>
          <t>A P L Logistics</t>
        </is>
      </c>
      <c r="F23" s="123" t="inlineStr">
        <is>
          <t>100046460</t>
        </is>
      </c>
      <c r="G23" s="123" t="inlineStr">
        <is>
          <t>030044</t>
        </is>
      </c>
      <c r="H23" s="124" t="n">
        <v>41232</v>
      </c>
      <c r="I23" s="480" t="n">
        <v>55.32</v>
      </c>
      <c r="J23" s="127" t="inlineStr">
        <is>
          <t>បានបង់</t>
        </is>
      </c>
    </row>
    <row r="24" ht="18" customHeight="1" s="58">
      <c r="A24" s="131" t="n">
        <v>5</v>
      </c>
      <c r="B24" s="123" t="inlineStr">
        <is>
          <t>030062</t>
        </is>
      </c>
      <c r="C24" s="124" t="n">
        <v>41232</v>
      </c>
      <c r="D24" s="480" t="n">
        <v>32.03</v>
      </c>
      <c r="E24" s="126" t="inlineStr">
        <is>
          <t>A P L Logistics</t>
        </is>
      </c>
      <c r="F24" s="123" t="inlineStr">
        <is>
          <t>100046460</t>
        </is>
      </c>
      <c r="G24" s="123" t="inlineStr">
        <is>
          <t>030062</t>
        </is>
      </c>
      <c r="H24" s="124" t="n">
        <v>41232</v>
      </c>
      <c r="I24" s="480" t="n">
        <v>32.03</v>
      </c>
      <c r="J24" s="127" t="inlineStr">
        <is>
          <t>បានបង់</t>
        </is>
      </c>
    </row>
    <row r="25" ht="18" customHeight="1" s="58">
      <c r="A25" s="315" t="inlineStr">
        <is>
          <t>Total 11/2012</t>
        </is>
      </c>
      <c r="B25" s="431" t="n"/>
      <c r="C25" s="411" t="n"/>
      <c r="D25" s="480">
        <f>SUM(D20:D24)</f>
        <v/>
      </c>
      <c r="E25" s="126" t="n"/>
      <c r="F25" s="123" t="n"/>
      <c r="G25" s="123" t="n"/>
      <c r="H25" s="481" t="inlineStr">
        <is>
          <t>USD</t>
        </is>
      </c>
      <c r="I25" s="480">
        <f>SUM(I20:I24)</f>
        <v/>
      </c>
      <c r="J25" s="129" t="n"/>
    </row>
    <row r="26" ht="21.9" customHeight="1" s="58">
      <c r="A26" s="315" t="inlineStr">
        <is>
          <t>Total 11/2012</t>
        </is>
      </c>
      <c r="B26" s="431" t="n"/>
      <c r="C26" s="411" t="n"/>
      <c r="D26" s="480" t="n"/>
      <c r="E26" s="126" t="n"/>
      <c r="F26" s="123" t="n"/>
      <c r="G26" s="482" t="n">
        <v>3999</v>
      </c>
      <c r="H26" s="481" t="inlineStr">
        <is>
          <t>RIEL</t>
        </is>
      </c>
      <c r="I26" s="483">
        <f>I25*G26</f>
        <v/>
      </c>
      <c r="J26" s="129" t="n"/>
    </row>
    <row r="27" ht="18" customHeight="1" s="58">
      <c r="A27" s="131" t="n">
        <v>1</v>
      </c>
      <c r="B27" s="123" t="inlineStr">
        <is>
          <t>029638</t>
        </is>
      </c>
      <c r="C27" s="124" t="n">
        <v>41183</v>
      </c>
      <c r="D27" s="480" t="n">
        <v>89.93000000000001</v>
      </c>
      <c r="E27" s="126" t="inlineStr">
        <is>
          <t>A P L Logistics</t>
        </is>
      </c>
      <c r="F27" s="123" t="inlineStr">
        <is>
          <t>100046460</t>
        </is>
      </c>
      <c r="G27" s="123" t="inlineStr">
        <is>
          <t>029638</t>
        </is>
      </c>
      <c r="H27" s="124" t="n">
        <v>41183</v>
      </c>
      <c r="I27" s="480" t="n">
        <v>89.93000000000001</v>
      </c>
      <c r="J27" s="127" t="inlineStr">
        <is>
          <t>បានបង់</t>
        </is>
      </c>
    </row>
    <row r="28" ht="18" customHeight="1" s="58">
      <c r="A28" s="131" t="n">
        <v>2</v>
      </c>
      <c r="B28" s="123" t="inlineStr">
        <is>
          <t>029716</t>
        </is>
      </c>
      <c r="C28" s="124" t="n">
        <v>41190</v>
      </c>
      <c r="D28" s="480" t="n">
        <v>49.63</v>
      </c>
      <c r="E28" s="126" t="inlineStr">
        <is>
          <t>A P L Logistics</t>
        </is>
      </c>
      <c r="F28" s="123" t="inlineStr">
        <is>
          <t>100046460</t>
        </is>
      </c>
      <c r="G28" s="123" t="inlineStr">
        <is>
          <t>029716</t>
        </is>
      </c>
      <c r="H28" s="124" t="n">
        <v>41190</v>
      </c>
      <c r="I28" s="480" t="n">
        <v>49.63</v>
      </c>
      <c r="J28" s="127" t="inlineStr">
        <is>
          <t>បានបង់</t>
        </is>
      </c>
    </row>
    <row r="29" ht="18" customHeight="1" s="58">
      <c r="A29" s="131" t="n">
        <v>3</v>
      </c>
      <c r="B29" s="123" t="inlineStr">
        <is>
          <t>029766</t>
        </is>
      </c>
      <c r="C29" s="124" t="n">
        <v>41197</v>
      </c>
      <c r="D29" s="480" t="n">
        <v>115.81</v>
      </c>
      <c r="E29" s="126" t="inlineStr">
        <is>
          <t>A P L Logistics</t>
        </is>
      </c>
      <c r="F29" s="123" t="inlineStr">
        <is>
          <t>100046460</t>
        </is>
      </c>
      <c r="G29" s="123" t="inlineStr">
        <is>
          <t>029766</t>
        </is>
      </c>
      <c r="H29" s="124" t="n">
        <v>41197</v>
      </c>
      <c r="I29" s="480" t="n">
        <v>115.81</v>
      </c>
      <c r="J29" s="127" t="inlineStr">
        <is>
          <t>បានបង់</t>
        </is>
      </c>
    </row>
    <row r="30" ht="18" customHeight="1" s="58">
      <c r="A30" s="131" t="n">
        <v>4</v>
      </c>
      <c r="B30" s="123" t="inlineStr">
        <is>
          <t>029816</t>
        </is>
      </c>
      <c r="C30" s="124" t="n">
        <v>41204</v>
      </c>
      <c r="D30" s="480" t="n">
        <v>101.98</v>
      </c>
      <c r="E30" s="126" t="inlineStr">
        <is>
          <t>A P L Logistics</t>
        </is>
      </c>
      <c r="F30" s="123" t="inlineStr">
        <is>
          <t>100046460</t>
        </is>
      </c>
      <c r="G30" s="123" t="inlineStr">
        <is>
          <t>029816</t>
        </is>
      </c>
      <c r="H30" s="124" t="n">
        <v>41204</v>
      </c>
      <c r="I30" s="480" t="n">
        <v>101.98</v>
      </c>
      <c r="J30" s="127" t="inlineStr">
        <is>
          <t>បានបង់</t>
        </is>
      </c>
    </row>
    <row r="31" ht="18" customHeight="1" s="58">
      <c r="A31" s="131" t="n">
        <v>5</v>
      </c>
      <c r="B31" s="123" t="inlineStr">
        <is>
          <t>029869</t>
        </is>
      </c>
      <c r="C31" s="124" t="n">
        <v>41211</v>
      </c>
      <c r="D31" s="480" t="n">
        <v>67.28</v>
      </c>
      <c r="E31" s="126" t="inlineStr">
        <is>
          <t>A P L Logistics</t>
        </is>
      </c>
      <c r="F31" s="123" t="inlineStr">
        <is>
          <t>100046460</t>
        </is>
      </c>
      <c r="G31" s="123" t="inlineStr">
        <is>
          <t>029869</t>
        </is>
      </c>
      <c r="H31" s="124" t="n">
        <v>41211</v>
      </c>
      <c r="I31" s="480" t="n">
        <v>67.28</v>
      </c>
      <c r="J31" s="127" t="inlineStr">
        <is>
          <t>បានបង់</t>
        </is>
      </c>
    </row>
    <row r="32" ht="18" customHeight="1" s="58">
      <c r="A32" s="315" t="inlineStr">
        <is>
          <t>Total 10/2012</t>
        </is>
      </c>
      <c r="B32" s="431" t="n"/>
      <c r="C32" s="411" t="n"/>
      <c r="D32" s="480">
        <f>SUM(D27:D31)</f>
        <v/>
      </c>
      <c r="E32" s="126" t="n"/>
      <c r="F32" s="123" t="n"/>
      <c r="G32" s="123" t="n"/>
      <c r="H32" s="481" t="inlineStr">
        <is>
          <t>USD</t>
        </is>
      </c>
      <c r="I32" s="480">
        <f>SUM(I27:I31)</f>
        <v/>
      </c>
      <c r="J32" s="129" t="n"/>
    </row>
    <row r="33" ht="21.9" customHeight="1" s="58">
      <c r="A33" s="315" t="inlineStr">
        <is>
          <t>Total 10/2012</t>
        </is>
      </c>
      <c r="B33" s="431" t="n"/>
      <c r="C33" s="411" t="n"/>
      <c r="D33" s="480" t="n"/>
      <c r="E33" s="126" t="n"/>
      <c r="F33" s="123" t="n"/>
      <c r="G33" s="482" t="n">
        <v>4028</v>
      </c>
      <c r="H33" s="481" t="inlineStr">
        <is>
          <t>RIEL</t>
        </is>
      </c>
      <c r="I33" s="483">
        <f>I32*G33</f>
        <v/>
      </c>
      <c r="J33" s="129" t="n"/>
    </row>
    <row r="34" ht="18" customHeight="1" s="58">
      <c r="A34" s="131" t="n">
        <v>1</v>
      </c>
      <c r="B34" s="123" t="inlineStr">
        <is>
          <t>029426</t>
        </is>
      </c>
      <c r="C34" s="124" t="n">
        <v>41162</v>
      </c>
      <c r="D34" s="480" t="n">
        <v>206.96</v>
      </c>
      <c r="E34" s="126" t="inlineStr">
        <is>
          <t>A P L Logistics</t>
        </is>
      </c>
      <c r="F34" s="123" t="inlineStr">
        <is>
          <t>100046460</t>
        </is>
      </c>
      <c r="G34" s="123" t="inlineStr">
        <is>
          <t>029426</t>
        </is>
      </c>
      <c r="H34" s="124" t="n">
        <v>41162</v>
      </c>
      <c r="I34" s="480" t="n">
        <v>206.96</v>
      </c>
      <c r="J34" s="127" t="inlineStr">
        <is>
          <t>បានបង់</t>
        </is>
      </c>
    </row>
    <row r="35" ht="18" customHeight="1" s="58">
      <c r="A35" s="131" t="n">
        <v>2</v>
      </c>
      <c r="B35" s="123" t="inlineStr">
        <is>
          <t>029501</t>
        </is>
      </c>
      <c r="C35" s="124" t="n">
        <v>41169</v>
      </c>
      <c r="D35" s="480" t="n">
        <v>69.7</v>
      </c>
      <c r="E35" s="126" t="inlineStr">
        <is>
          <t>A P L Logistics</t>
        </is>
      </c>
      <c r="F35" s="123" t="inlineStr">
        <is>
          <t>100046460</t>
        </is>
      </c>
      <c r="G35" s="123" t="inlineStr">
        <is>
          <t>029501</t>
        </is>
      </c>
      <c r="H35" s="124" t="n">
        <v>41169</v>
      </c>
      <c r="I35" s="480" t="n">
        <v>69.7</v>
      </c>
      <c r="J35" s="127" t="inlineStr">
        <is>
          <t>បានបង់</t>
        </is>
      </c>
    </row>
    <row r="36" ht="18" customHeight="1" s="58">
      <c r="A36" s="131" t="n">
        <v>3</v>
      </c>
      <c r="B36" s="123" t="inlineStr">
        <is>
          <t>029565</t>
        </is>
      </c>
      <c r="C36" s="124" t="n">
        <v>41176</v>
      </c>
      <c r="D36" s="480" t="n">
        <v>46.66</v>
      </c>
      <c r="E36" s="126" t="inlineStr">
        <is>
          <t>A P L Logistics</t>
        </is>
      </c>
      <c r="F36" s="123" t="inlineStr">
        <is>
          <t>100046460</t>
        </is>
      </c>
      <c r="G36" s="123" t="inlineStr">
        <is>
          <t>029565</t>
        </is>
      </c>
      <c r="H36" s="124" t="n">
        <v>41176</v>
      </c>
      <c r="I36" s="480" t="n">
        <v>46.66</v>
      </c>
      <c r="J36" s="127" t="inlineStr">
        <is>
          <t>បានបង់</t>
        </is>
      </c>
    </row>
    <row r="37" ht="18" customHeight="1" s="58">
      <c r="A37" s="315" t="inlineStr">
        <is>
          <t>Total 09/2012</t>
        </is>
      </c>
      <c r="B37" s="431" t="n"/>
      <c r="C37" s="411" t="n"/>
      <c r="D37" s="480">
        <f>SUM(D34:D36)</f>
        <v/>
      </c>
      <c r="E37" s="126" t="n"/>
      <c r="F37" s="123" t="n"/>
      <c r="G37" s="123" t="n"/>
      <c r="H37" s="481" t="inlineStr">
        <is>
          <t>USD</t>
        </is>
      </c>
      <c r="I37" s="480">
        <f>SUM(I34:I36)</f>
        <v/>
      </c>
      <c r="J37" s="129" t="n"/>
    </row>
    <row r="38" ht="21.9" customHeight="1" s="58">
      <c r="A38" s="315" t="inlineStr">
        <is>
          <t>Total 09/2012</t>
        </is>
      </c>
      <c r="B38" s="431" t="n"/>
      <c r="C38" s="411" t="n"/>
      <c r="D38" s="480" t="n"/>
      <c r="E38" s="126" t="n"/>
      <c r="F38" s="123" t="n"/>
      <c r="G38" s="482" t="n">
        <v>4044</v>
      </c>
      <c r="H38" s="481" t="inlineStr">
        <is>
          <t>RIEL</t>
        </is>
      </c>
      <c r="I38" s="483">
        <f>I37*G38</f>
        <v/>
      </c>
      <c r="J38" s="129" t="n"/>
    </row>
    <row r="39" ht="18" customHeight="1" s="58">
      <c r="A39" s="132" t="n">
        <v>1</v>
      </c>
      <c r="B39" s="123" t="inlineStr">
        <is>
          <t>029026</t>
        </is>
      </c>
      <c r="C39" s="124" t="n">
        <v>41127</v>
      </c>
      <c r="D39" s="480" t="n">
        <v>37.84</v>
      </c>
      <c r="E39" s="126" t="inlineStr">
        <is>
          <t>A P L Logistics</t>
        </is>
      </c>
      <c r="F39" s="123" t="inlineStr">
        <is>
          <t>100046460</t>
        </is>
      </c>
      <c r="G39" s="123" t="inlineStr">
        <is>
          <t>029026</t>
        </is>
      </c>
      <c r="H39" s="124" t="n">
        <v>41127</v>
      </c>
      <c r="I39" s="480" t="n">
        <v>37.84</v>
      </c>
      <c r="J39" s="127" t="inlineStr">
        <is>
          <t>បានបង់</t>
        </is>
      </c>
    </row>
    <row r="40" ht="18" customHeight="1" s="58">
      <c r="A40" s="131" t="n">
        <v>2</v>
      </c>
      <c r="B40" s="123" t="inlineStr">
        <is>
          <t>029107</t>
        </is>
      </c>
      <c r="C40" s="124" t="n">
        <v>41134</v>
      </c>
      <c r="D40" s="480" t="n">
        <v>95.45999999999999</v>
      </c>
      <c r="E40" s="126" t="inlineStr">
        <is>
          <t>A P L Logistics</t>
        </is>
      </c>
      <c r="F40" s="123" t="inlineStr">
        <is>
          <t>100046460</t>
        </is>
      </c>
      <c r="G40" s="123" t="inlineStr">
        <is>
          <t>029107</t>
        </is>
      </c>
      <c r="H40" s="124" t="n">
        <v>41134</v>
      </c>
      <c r="I40" s="480" t="n">
        <v>95.45999999999999</v>
      </c>
      <c r="J40" s="127" t="inlineStr">
        <is>
          <t>បានបង់</t>
        </is>
      </c>
    </row>
    <row r="41" ht="18" customHeight="1" s="58">
      <c r="A41" s="131" t="n">
        <v>3</v>
      </c>
      <c r="B41" s="123" t="inlineStr">
        <is>
          <t>029223</t>
        </is>
      </c>
      <c r="C41" s="124" t="n">
        <v>41141</v>
      </c>
      <c r="D41" s="480" t="n">
        <v>106.66</v>
      </c>
      <c r="E41" s="126" t="inlineStr">
        <is>
          <t>A P L Logistics</t>
        </is>
      </c>
      <c r="F41" s="123" t="inlineStr">
        <is>
          <t>100046460</t>
        </is>
      </c>
      <c r="G41" s="123" t="inlineStr">
        <is>
          <t>029223</t>
        </is>
      </c>
      <c r="H41" s="124" t="n">
        <v>41141</v>
      </c>
      <c r="I41" s="480" t="n">
        <v>106.66</v>
      </c>
      <c r="J41" s="127" t="inlineStr">
        <is>
          <t>បានបង់</t>
        </is>
      </c>
    </row>
    <row r="42" ht="18" customHeight="1" s="58">
      <c r="A42" s="131" t="n">
        <v>4</v>
      </c>
      <c r="B42" s="123" t="inlineStr">
        <is>
          <t>029278</t>
        </is>
      </c>
      <c r="C42" s="124" t="n">
        <v>41148</v>
      </c>
      <c r="D42" s="480" t="n">
        <v>32.8</v>
      </c>
      <c r="E42" s="126" t="inlineStr">
        <is>
          <t>A P L Logistics</t>
        </is>
      </c>
      <c r="F42" s="123" t="inlineStr">
        <is>
          <t>100046460</t>
        </is>
      </c>
      <c r="G42" s="123" t="inlineStr">
        <is>
          <t>029278</t>
        </is>
      </c>
      <c r="H42" s="124" t="n">
        <v>41148</v>
      </c>
      <c r="I42" s="480" t="n">
        <v>32.8</v>
      </c>
      <c r="J42" s="127" t="inlineStr">
        <is>
          <t>បានបង់</t>
        </is>
      </c>
    </row>
    <row r="43" ht="18" customHeight="1" s="58">
      <c r="A43" s="315" t="inlineStr">
        <is>
          <t>Total 08/2012</t>
        </is>
      </c>
      <c r="B43" s="431" t="n"/>
      <c r="C43" s="411" t="n"/>
      <c r="D43" s="480">
        <f>SUM(D39:D42)</f>
        <v/>
      </c>
      <c r="E43" s="126" t="n"/>
      <c r="F43" s="123" t="n"/>
      <c r="G43" s="123" t="n"/>
      <c r="H43" s="481" t="inlineStr">
        <is>
          <t>USD</t>
        </is>
      </c>
      <c r="I43" s="480">
        <f>SUM(I39:I42)</f>
        <v/>
      </c>
      <c r="J43" s="129" t="n"/>
    </row>
    <row r="44" ht="21.9" customHeight="1" s="58">
      <c r="A44" s="315" t="inlineStr">
        <is>
          <t>Total 08/2012</t>
        </is>
      </c>
      <c r="B44" s="431" t="n"/>
      <c r="C44" s="411" t="n"/>
      <c r="D44" s="480" t="n"/>
      <c r="E44" s="126" t="n"/>
      <c r="F44" s="123" t="n"/>
      <c r="G44" s="482" t="n">
        <v>4053</v>
      </c>
      <c r="H44" s="481" t="inlineStr">
        <is>
          <t>RIEL</t>
        </is>
      </c>
      <c r="I44" s="483">
        <f>I43*G44</f>
        <v/>
      </c>
      <c r="J44" s="129" t="n"/>
    </row>
    <row r="45" ht="18" customHeight="1" s="58">
      <c r="A45" s="132" t="n">
        <v>1</v>
      </c>
      <c r="B45" s="123" t="inlineStr">
        <is>
          <t>028640</t>
        </is>
      </c>
      <c r="C45" s="124" t="n">
        <v>41092</v>
      </c>
      <c r="D45" s="480" t="n">
        <v>29.26</v>
      </c>
      <c r="E45" s="126" t="inlineStr">
        <is>
          <t>A P L Logistics</t>
        </is>
      </c>
      <c r="F45" s="123" t="inlineStr">
        <is>
          <t>100046460</t>
        </is>
      </c>
      <c r="G45" s="123" t="inlineStr">
        <is>
          <t>028640</t>
        </is>
      </c>
      <c r="H45" s="124" t="n">
        <v>41092</v>
      </c>
      <c r="I45" s="480" t="n">
        <v>29.26</v>
      </c>
      <c r="J45" s="127" t="inlineStr">
        <is>
          <t>បានបង់</t>
        </is>
      </c>
    </row>
    <row r="46" ht="18" customHeight="1" s="58">
      <c r="A46" s="132" t="n">
        <v>2</v>
      </c>
      <c r="B46" s="123" t="inlineStr">
        <is>
          <t>028709</t>
        </is>
      </c>
      <c r="C46" s="124" t="n">
        <v>41099</v>
      </c>
      <c r="D46" s="480" t="n">
        <v>24.66</v>
      </c>
      <c r="E46" s="126" t="inlineStr">
        <is>
          <t>A P L Logistics</t>
        </is>
      </c>
      <c r="F46" s="123" t="inlineStr">
        <is>
          <t>100046460</t>
        </is>
      </c>
      <c r="G46" s="123" t="inlineStr">
        <is>
          <t>028709</t>
        </is>
      </c>
      <c r="H46" s="124" t="n">
        <v>41099</v>
      </c>
      <c r="I46" s="480" t="n">
        <v>24.66</v>
      </c>
      <c r="J46" s="127" t="inlineStr">
        <is>
          <t>បានបង់</t>
        </is>
      </c>
    </row>
    <row r="47" ht="18" customHeight="1" s="58">
      <c r="A47" s="132" t="n">
        <v>3</v>
      </c>
      <c r="B47" s="123" t="inlineStr">
        <is>
          <t>028809</t>
        </is>
      </c>
      <c r="C47" s="124" t="n">
        <v>41106</v>
      </c>
      <c r="D47" s="480" t="n">
        <v>31.02</v>
      </c>
      <c r="E47" s="126" t="inlineStr">
        <is>
          <t>A P L Logistics</t>
        </is>
      </c>
      <c r="F47" s="123" t="inlineStr">
        <is>
          <t>100046460</t>
        </is>
      </c>
      <c r="G47" s="123" t="inlineStr">
        <is>
          <t>028809</t>
        </is>
      </c>
      <c r="H47" s="124" t="n">
        <v>41106</v>
      </c>
      <c r="I47" s="480" t="n">
        <v>31.02</v>
      </c>
      <c r="J47" s="127" t="inlineStr">
        <is>
          <t>បានបង់</t>
        </is>
      </c>
    </row>
    <row r="48" ht="18" customHeight="1" s="58">
      <c r="A48" s="132" t="n">
        <v>4</v>
      </c>
      <c r="B48" s="123" t="inlineStr">
        <is>
          <t>028874</t>
        </is>
      </c>
      <c r="C48" s="124" t="n">
        <v>41113</v>
      </c>
      <c r="D48" s="480" t="n">
        <v>209.58</v>
      </c>
      <c r="E48" s="126" t="inlineStr">
        <is>
          <t>A P L Logistics</t>
        </is>
      </c>
      <c r="F48" s="123" t="inlineStr">
        <is>
          <t>100046460</t>
        </is>
      </c>
      <c r="G48" s="123" t="inlineStr">
        <is>
          <t>028874</t>
        </is>
      </c>
      <c r="H48" s="124" t="n">
        <v>41113</v>
      </c>
      <c r="I48" s="480" t="n">
        <v>209.58</v>
      </c>
      <c r="J48" s="127" t="inlineStr">
        <is>
          <t>បានបង់</t>
        </is>
      </c>
    </row>
    <row r="49" ht="18" customHeight="1" s="58">
      <c r="A49" s="132" t="n">
        <v>5</v>
      </c>
      <c r="B49" s="123" t="inlineStr">
        <is>
          <t>028550</t>
        </is>
      </c>
      <c r="C49" s="124" t="n">
        <v>41115</v>
      </c>
      <c r="D49" s="480" t="n">
        <v>66.92</v>
      </c>
      <c r="E49" s="126" t="inlineStr">
        <is>
          <t>A P L Logistics</t>
        </is>
      </c>
      <c r="F49" s="123" t="inlineStr">
        <is>
          <t>100046460</t>
        </is>
      </c>
      <c r="G49" s="123" t="inlineStr">
        <is>
          <t>028550</t>
        </is>
      </c>
      <c r="H49" s="124" t="n">
        <v>41115</v>
      </c>
      <c r="I49" s="480" t="n">
        <v>66.92</v>
      </c>
      <c r="J49" s="127" t="inlineStr">
        <is>
          <t>បានបង់</t>
        </is>
      </c>
    </row>
    <row r="50" ht="18" customHeight="1" s="58">
      <c r="A50" s="132" t="n">
        <v>6</v>
      </c>
      <c r="B50" s="123" t="inlineStr">
        <is>
          <t>028948</t>
        </is>
      </c>
      <c r="C50" s="124" t="n">
        <v>41120</v>
      </c>
      <c r="D50" s="480" t="n">
        <v>73.23</v>
      </c>
      <c r="E50" s="126" t="inlineStr">
        <is>
          <t>A P L Logistics</t>
        </is>
      </c>
      <c r="F50" s="123" t="inlineStr">
        <is>
          <t>100046460</t>
        </is>
      </c>
      <c r="G50" s="123" t="inlineStr">
        <is>
          <t>028948</t>
        </is>
      </c>
      <c r="H50" s="124" t="n">
        <v>41120</v>
      </c>
      <c r="I50" s="480" t="n">
        <v>73.23</v>
      </c>
      <c r="J50" s="127" t="inlineStr">
        <is>
          <t>បានបង់</t>
        </is>
      </c>
    </row>
    <row r="51" ht="18" customHeight="1" s="58">
      <c r="A51" s="132" t="n">
        <v>7</v>
      </c>
      <c r="B51" s="123" t="inlineStr">
        <is>
          <t>028961</t>
        </is>
      </c>
      <c r="C51" s="124" t="n">
        <v>41120</v>
      </c>
      <c r="D51" s="480" t="n">
        <v>27.84</v>
      </c>
      <c r="E51" s="126" t="inlineStr">
        <is>
          <t>A P L Logistics</t>
        </is>
      </c>
      <c r="F51" s="123" t="inlineStr">
        <is>
          <t>100046460</t>
        </is>
      </c>
      <c r="G51" s="123" t="inlineStr">
        <is>
          <t>028961</t>
        </is>
      </c>
      <c r="H51" s="124" t="n">
        <v>41120</v>
      </c>
      <c r="I51" s="480" t="n">
        <v>27.84</v>
      </c>
      <c r="J51" s="127" t="inlineStr">
        <is>
          <t>បានបង់</t>
        </is>
      </c>
    </row>
    <row r="52" ht="18" customHeight="1" s="58">
      <c r="A52" s="315" t="inlineStr">
        <is>
          <t>Total 07/2012</t>
        </is>
      </c>
      <c r="B52" s="431" t="n"/>
      <c r="C52" s="411" t="n"/>
      <c r="D52" s="480">
        <f>SUM(D45:D51)</f>
        <v/>
      </c>
      <c r="E52" s="126" t="n"/>
      <c r="F52" s="123" t="n"/>
      <c r="G52" s="123" t="n"/>
      <c r="H52" s="481" t="inlineStr">
        <is>
          <t>USD</t>
        </is>
      </c>
      <c r="I52" s="480">
        <f>SUM(I45:I51)</f>
        <v/>
      </c>
      <c r="J52" s="129" t="n"/>
    </row>
    <row r="53" ht="21.9" customHeight="1" s="58">
      <c r="A53" s="315" t="inlineStr">
        <is>
          <t>Total 07/2012</t>
        </is>
      </c>
      <c r="B53" s="431" t="n"/>
      <c r="C53" s="411" t="n"/>
      <c r="D53" s="480" t="n"/>
      <c r="E53" s="126" t="n"/>
      <c r="F53" s="123" t="n"/>
      <c r="G53" s="482" t="n">
        <v>4073</v>
      </c>
      <c r="H53" s="481" t="inlineStr">
        <is>
          <t>RIEL</t>
        </is>
      </c>
      <c r="I53" s="483">
        <f>I52*G53</f>
        <v/>
      </c>
      <c r="J53" s="129" t="n"/>
    </row>
    <row r="54" ht="18" customHeight="1" s="58">
      <c r="A54" s="132" t="n">
        <v>1</v>
      </c>
      <c r="B54" s="133" t="inlineStr">
        <is>
          <t>030377</t>
        </is>
      </c>
      <c r="C54" s="134" t="n">
        <v>41267</v>
      </c>
      <c r="D54" s="484" t="n">
        <v>53.34</v>
      </c>
      <c r="E54" s="126" t="inlineStr">
        <is>
          <t>A P L Logistics</t>
        </is>
      </c>
      <c r="F54" s="133" t="inlineStr">
        <is>
          <t>100046460</t>
        </is>
      </c>
      <c r="G54" s="133" t="inlineStr">
        <is>
          <t>030377</t>
        </is>
      </c>
      <c r="H54" s="135" t="n">
        <v>41267</v>
      </c>
      <c r="I54" s="484" t="n">
        <v>53.34</v>
      </c>
      <c r="J54" s="127" t="inlineStr">
        <is>
          <t>បានបង់</t>
        </is>
      </c>
    </row>
    <row r="55" ht="18" customHeight="1" s="58">
      <c r="A55" s="132" t="n">
        <v>2</v>
      </c>
      <c r="B55" s="133" t="inlineStr">
        <is>
          <t>030407</t>
        </is>
      </c>
      <c r="C55" s="134" t="n">
        <v>41267</v>
      </c>
      <c r="D55" s="484" t="n">
        <v>63.05</v>
      </c>
      <c r="E55" s="126" t="inlineStr">
        <is>
          <t>A P L Logistics</t>
        </is>
      </c>
      <c r="F55" s="133" t="inlineStr">
        <is>
          <t>100046460</t>
        </is>
      </c>
      <c r="G55" s="133" t="inlineStr">
        <is>
          <t>030407</t>
        </is>
      </c>
      <c r="H55" s="135" t="n">
        <v>41267</v>
      </c>
      <c r="I55" s="484" t="n">
        <v>63.05</v>
      </c>
      <c r="J55" s="127" t="inlineStr">
        <is>
          <t>បានបង់</t>
        </is>
      </c>
    </row>
    <row r="56" ht="18" customHeight="1" s="58">
      <c r="A56" s="132" t="n">
        <v>3</v>
      </c>
      <c r="B56" s="133" t="inlineStr">
        <is>
          <t>030516</t>
        </is>
      </c>
      <c r="C56" s="134" t="n">
        <v>41281</v>
      </c>
      <c r="D56" s="484" t="n">
        <v>81</v>
      </c>
      <c r="E56" s="126" t="inlineStr">
        <is>
          <t>A P L Logistics</t>
        </is>
      </c>
      <c r="F56" s="133" t="inlineStr">
        <is>
          <t>100046460</t>
        </is>
      </c>
      <c r="G56" s="133" t="inlineStr">
        <is>
          <t>030516</t>
        </is>
      </c>
      <c r="H56" s="135" t="n">
        <v>41281</v>
      </c>
      <c r="I56" s="484" t="n">
        <v>81</v>
      </c>
      <c r="J56" s="127" t="inlineStr">
        <is>
          <t>បានបង់</t>
        </is>
      </c>
    </row>
    <row r="57" ht="18" customHeight="1" s="58">
      <c r="A57" s="132" t="n">
        <v>4</v>
      </c>
      <c r="B57" s="133" t="inlineStr">
        <is>
          <t>030532</t>
        </is>
      </c>
      <c r="C57" s="134" t="n">
        <v>41281</v>
      </c>
      <c r="D57" s="484" t="n">
        <v>335.98</v>
      </c>
      <c r="E57" s="126" t="inlineStr">
        <is>
          <t>A P L Logistics</t>
        </is>
      </c>
      <c r="F57" s="123" t="inlineStr">
        <is>
          <t>100046460</t>
        </is>
      </c>
      <c r="G57" s="133" t="inlineStr">
        <is>
          <t>030532</t>
        </is>
      </c>
      <c r="H57" s="135" t="n">
        <v>41281</v>
      </c>
      <c r="I57" s="484" t="n">
        <v>335.98</v>
      </c>
      <c r="J57" s="127" t="inlineStr">
        <is>
          <t>បានបង់</t>
        </is>
      </c>
    </row>
    <row r="58" ht="18" customHeight="1" s="58">
      <c r="A58" s="132" t="n">
        <v>5</v>
      </c>
      <c r="B58" s="133" t="inlineStr">
        <is>
          <t>030562</t>
        </is>
      </c>
      <c r="C58" s="135" t="n">
        <v>41282</v>
      </c>
      <c r="D58" s="484" t="n">
        <v>10</v>
      </c>
      <c r="E58" s="126" t="inlineStr">
        <is>
          <t>A P L Logistics</t>
        </is>
      </c>
      <c r="F58" s="133" t="inlineStr">
        <is>
          <t>100046460</t>
        </is>
      </c>
      <c r="G58" s="133" t="inlineStr">
        <is>
          <t>030562</t>
        </is>
      </c>
      <c r="H58" s="135" t="n">
        <v>41282</v>
      </c>
      <c r="I58" s="484" t="n">
        <v>10</v>
      </c>
      <c r="J58" s="127" t="inlineStr">
        <is>
          <t>បានបង់</t>
        </is>
      </c>
    </row>
    <row r="59" ht="18" customHeight="1" s="58">
      <c r="A59" s="132" t="n">
        <v>6</v>
      </c>
      <c r="B59" s="133" t="inlineStr">
        <is>
          <t>030586</t>
        </is>
      </c>
      <c r="C59" s="135" t="n">
        <v>41285</v>
      </c>
      <c r="D59" s="484" t="n">
        <v>7.2</v>
      </c>
      <c r="E59" s="126" t="inlineStr">
        <is>
          <t>A P L Logistics</t>
        </is>
      </c>
      <c r="F59" s="133" t="inlineStr">
        <is>
          <t>100046460</t>
        </is>
      </c>
      <c r="G59" s="133" t="inlineStr">
        <is>
          <t>030586</t>
        </is>
      </c>
      <c r="H59" s="135" t="n">
        <v>41285</v>
      </c>
      <c r="I59" s="484" t="n">
        <v>7.2</v>
      </c>
      <c r="J59" s="127" t="inlineStr">
        <is>
          <t>បានបង់</t>
        </is>
      </c>
    </row>
    <row r="60" ht="18" customHeight="1" s="58">
      <c r="A60" s="132" t="n">
        <v>7</v>
      </c>
      <c r="B60" s="133" t="inlineStr">
        <is>
          <t>030614</t>
        </is>
      </c>
      <c r="C60" s="135" t="n">
        <v>41286</v>
      </c>
      <c r="D60" s="484" t="n">
        <v>217.03</v>
      </c>
      <c r="E60" s="126" t="inlineStr">
        <is>
          <t>A P L Logistics</t>
        </is>
      </c>
      <c r="F60" s="123" t="inlineStr">
        <is>
          <t>100046460</t>
        </is>
      </c>
      <c r="G60" s="133" t="inlineStr">
        <is>
          <t>030614</t>
        </is>
      </c>
      <c r="H60" s="135" t="n">
        <v>41288</v>
      </c>
      <c r="I60" s="484" t="n">
        <v>217.03</v>
      </c>
      <c r="J60" s="127" t="inlineStr">
        <is>
          <t>បានបង់</t>
        </is>
      </c>
    </row>
    <row r="61" ht="18" customHeight="1" s="58">
      <c r="A61" s="132" t="n">
        <v>8</v>
      </c>
      <c r="B61" s="133" t="inlineStr">
        <is>
          <t>030638</t>
        </is>
      </c>
      <c r="C61" s="135" t="n">
        <v>41289</v>
      </c>
      <c r="D61" s="484" t="n">
        <v>10</v>
      </c>
      <c r="E61" s="126" t="inlineStr">
        <is>
          <t>A P L Logistics</t>
        </is>
      </c>
      <c r="F61" s="133" t="inlineStr">
        <is>
          <t>100046460</t>
        </is>
      </c>
      <c r="G61" s="133" t="inlineStr">
        <is>
          <t>030638</t>
        </is>
      </c>
      <c r="H61" s="135" t="n">
        <v>41289</v>
      </c>
      <c r="I61" s="484" t="n">
        <v>10</v>
      </c>
      <c r="J61" s="127" t="inlineStr">
        <is>
          <t>បានបង់</t>
        </is>
      </c>
    </row>
    <row r="62" ht="18" customHeight="1" s="58">
      <c r="A62" s="132" t="n">
        <v>9</v>
      </c>
      <c r="B62" s="133" t="inlineStr">
        <is>
          <t>030758</t>
        </is>
      </c>
      <c r="C62" s="135" t="n">
        <v>41296</v>
      </c>
      <c r="D62" s="484" t="n">
        <v>25.25</v>
      </c>
      <c r="E62" s="126" t="inlineStr">
        <is>
          <t>A P L Logistics</t>
        </is>
      </c>
      <c r="F62" s="133" t="inlineStr">
        <is>
          <t>100046460</t>
        </is>
      </c>
      <c r="G62" s="133" t="inlineStr">
        <is>
          <t>030758</t>
        </is>
      </c>
      <c r="H62" s="135" t="n">
        <v>41296</v>
      </c>
      <c r="I62" s="484" t="n">
        <v>25.25</v>
      </c>
      <c r="J62" s="127" t="inlineStr">
        <is>
          <t>បានបង់</t>
        </is>
      </c>
    </row>
    <row r="63" ht="18" customHeight="1" s="58">
      <c r="A63" s="132" t="n">
        <v>10</v>
      </c>
      <c r="B63" s="133" t="inlineStr">
        <is>
          <t>030848</t>
        </is>
      </c>
      <c r="C63" s="135" t="n">
        <v>41302</v>
      </c>
      <c r="D63" s="484" t="n">
        <v>357.23</v>
      </c>
      <c r="E63" s="126" t="inlineStr">
        <is>
          <t>A P L Logistics</t>
        </is>
      </c>
      <c r="F63" s="123" t="inlineStr">
        <is>
          <t>100046460</t>
        </is>
      </c>
      <c r="G63" s="133" t="inlineStr">
        <is>
          <t>030848</t>
        </is>
      </c>
      <c r="H63" s="135" t="n">
        <v>41302</v>
      </c>
      <c r="I63" s="484" t="n">
        <v>357.23</v>
      </c>
      <c r="J63" s="127" t="inlineStr">
        <is>
          <t>បានបង់</t>
        </is>
      </c>
    </row>
    <row r="64" ht="18" customHeight="1" s="58">
      <c r="A64" s="315" t="inlineStr">
        <is>
          <t>Total 01/2013</t>
        </is>
      </c>
      <c r="B64" s="431" t="n"/>
      <c r="C64" s="411" t="n"/>
      <c r="D64" s="484">
        <f>SUM(D54:D63)</f>
        <v/>
      </c>
      <c r="E64" s="126" t="n"/>
      <c r="F64" s="123" t="n"/>
      <c r="G64" s="136" t="n"/>
      <c r="H64" s="481" t="inlineStr">
        <is>
          <t>USD</t>
        </is>
      </c>
      <c r="I64" s="484">
        <f>SUM(I54:I63)</f>
        <v/>
      </c>
      <c r="J64" s="129" t="n"/>
    </row>
    <row r="65" ht="21.9" customHeight="1" s="58">
      <c r="A65" s="315" t="inlineStr">
        <is>
          <t>Total 01/2013</t>
        </is>
      </c>
      <c r="B65" s="431" t="n"/>
      <c r="C65" s="411" t="n"/>
      <c r="D65" s="484" t="n"/>
      <c r="E65" s="126" t="n"/>
      <c r="F65" s="123" t="n"/>
      <c r="G65" s="482" t="n">
        <v>3995</v>
      </c>
      <c r="H65" s="481" t="inlineStr">
        <is>
          <t>RIEL</t>
        </is>
      </c>
      <c r="I65" s="483">
        <f>I64*G65</f>
        <v/>
      </c>
      <c r="J65" s="129" t="n"/>
    </row>
    <row r="66" ht="18" customHeight="1" s="58">
      <c r="A66" s="132" t="n">
        <v>1</v>
      </c>
      <c r="B66" s="133" t="inlineStr">
        <is>
          <t>030891</t>
        </is>
      </c>
      <c r="C66" s="135" t="n">
        <v>41310</v>
      </c>
      <c r="D66" s="484" t="n">
        <v>28.52</v>
      </c>
      <c r="E66" s="126" t="inlineStr">
        <is>
          <t>A P L Logistics</t>
        </is>
      </c>
      <c r="F66" s="133" t="inlineStr">
        <is>
          <t>100046460</t>
        </is>
      </c>
      <c r="G66" s="133" t="inlineStr">
        <is>
          <t>030891</t>
        </is>
      </c>
      <c r="H66" s="135" t="n">
        <v>41310</v>
      </c>
      <c r="I66" s="484" t="n">
        <v>28.52</v>
      </c>
      <c r="J66" s="127" t="inlineStr">
        <is>
          <t>បានបង់</t>
        </is>
      </c>
    </row>
    <row r="67" ht="18" customHeight="1" s="58">
      <c r="A67" s="131" t="n">
        <v>2</v>
      </c>
      <c r="B67" s="133" t="inlineStr">
        <is>
          <t>030911</t>
        </is>
      </c>
      <c r="C67" s="135" t="n">
        <v>41310</v>
      </c>
      <c r="D67" s="484" t="n">
        <v>374.87</v>
      </c>
      <c r="E67" s="126" t="inlineStr">
        <is>
          <t>A P L Logistics</t>
        </is>
      </c>
      <c r="F67" s="123" t="inlineStr">
        <is>
          <t>100046460</t>
        </is>
      </c>
      <c r="G67" s="133" t="inlineStr">
        <is>
          <t>030911</t>
        </is>
      </c>
      <c r="H67" s="135" t="n">
        <v>41310</v>
      </c>
      <c r="I67" s="484" t="n">
        <v>374.87</v>
      </c>
      <c r="J67" s="127" t="inlineStr">
        <is>
          <t>បានបង់</t>
        </is>
      </c>
    </row>
    <row r="68" ht="18" customHeight="1" s="58">
      <c r="A68" s="132" t="n">
        <v>3</v>
      </c>
      <c r="B68" s="133" t="inlineStr">
        <is>
          <t>030965</t>
        </is>
      </c>
      <c r="C68" s="135" t="n">
        <v>41312</v>
      </c>
      <c r="D68" s="484" t="n">
        <v>10</v>
      </c>
      <c r="E68" s="126" t="inlineStr">
        <is>
          <t>A P L Logistics</t>
        </is>
      </c>
      <c r="F68" s="133" t="inlineStr">
        <is>
          <t>100046460</t>
        </is>
      </c>
      <c r="G68" s="133" t="inlineStr">
        <is>
          <t>030965</t>
        </is>
      </c>
      <c r="H68" s="135" t="n">
        <v>41312</v>
      </c>
      <c r="I68" s="484" t="n">
        <v>10</v>
      </c>
      <c r="J68" s="127" t="inlineStr">
        <is>
          <t>បានបង់</t>
        </is>
      </c>
    </row>
    <row r="69" ht="18" customHeight="1" s="58">
      <c r="A69" s="131" t="n">
        <v>4</v>
      </c>
      <c r="B69" s="133" t="inlineStr">
        <is>
          <t>030999</t>
        </is>
      </c>
      <c r="C69" s="135" t="n">
        <v>41316</v>
      </c>
      <c r="D69" s="484" t="n">
        <v>115</v>
      </c>
      <c r="E69" s="126" t="inlineStr">
        <is>
          <t>A P L Logistics</t>
        </is>
      </c>
      <c r="F69" s="123" t="inlineStr">
        <is>
          <t>100046460</t>
        </is>
      </c>
      <c r="G69" s="133" t="inlineStr">
        <is>
          <t>030999</t>
        </is>
      </c>
      <c r="H69" s="135" t="n">
        <v>41316</v>
      </c>
      <c r="I69" s="484" t="n">
        <v>115</v>
      </c>
      <c r="J69" s="127" t="inlineStr">
        <is>
          <t>បានបង់</t>
        </is>
      </c>
    </row>
    <row r="70" ht="18" customHeight="1" s="58">
      <c r="A70" s="132" t="n">
        <v>5</v>
      </c>
      <c r="B70" s="133" t="inlineStr">
        <is>
          <t>031026</t>
        </is>
      </c>
      <c r="C70" s="135" t="n">
        <v>41317</v>
      </c>
      <c r="D70" s="484" t="n">
        <v>4</v>
      </c>
      <c r="E70" s="126" t="inlineStr">
        <is>
          <t>A P L Logistics</t>
        </is>
      </c>
      <c r="F70" s="133" t="inlineStr">
        <is>
          <t>100046460</t>
        </is>
      </c>
      <c r="G70" s="133" t="inlineStr">
        <is>
          <t>031026</t>
        </is>
      </c>
      <c r="H70" s="135" t="n">
        <v>41317</v>
      </c>
      <c r="I70" s="484" t="n">
        <v>4</v>
      </c>
      <c r="J70" s="127" t="inlineStr">
        <is>
          <t>បានបង់</t>
        </is>
      </c>
    </row>
    <row r="71" ht="18" customHeight="1" s="58">
      <c r="A71" s="131" t="n">
        <v>6</v>
      </c>
      <c r="B71" s="133" t="inlineStr">
        <is>
          <t>031069</t>
        </is>
      </c>
      <c r="C71" s="135" t="n">
        <v>41323</v>
      </c>
      <c r="D71" s="484" t="n">
        <v>266.83</v>
      </c>
      <c r="E71" s="126" t="inlineStr">
        <is>
          <t>A P L Logistics</t>
        </is>
      </c>
      <c r="F71" s="123" t="inlineStr">
        <is>
          <t>100046460</t>
        </is>
      </c>
      <c r="G71" s="133" t="inlineStr">
        <is>
          <t>031069</t>
        </is>
      </c>
      <c r="H71" s="135" t="n">
        <v>41323</v>
      </c>
      <c r="I71" s="484" t="n">
        <v>266.83</v>
      </c>
      <c r="J71" s="127" t="inlineStr">
        <is>
          <t>បានបង់</t>
        </is>
      </c>
    </row>
    <row r="72" ht="18" customHeight="1" s="58">
      <c r="A72" s="132" t="n">
        <v>7</v>
      </c>
      <c r="B72" s="133" t="inlineStr">
        <is>
          <t>031108</t>
        </is>
      </c>
      <c r="C72" s="135" t="n">
        <v>41326</v>
      </c>
      <c r="D72" s="484" t="n">
        <v>20</v>
      </c>
      <c r="E72" s="126" t="inlineStr">
        <is>
          <t>A P L Logistics</t>
        </is>
      </c>
      <c r="F72" s="133" t="inlineStr">
        <is>
          <t>100046460</t>
        </is>
      </c>
      <c r="G72" s="133" t="inlineStr">
        <is>
          <t>031108</t>
        </is>
      </c>
      <c r="H72" s="135" t="n">
        <v>41326</v>
      </c>
      <c r="I72" s="484" t="n">
        <v>20</v>
      </c>
      <c r="J72" s="127" t="inlineStr">
        <is>
          <t>បានបង់</t>
        </is>
      </c>
    </row>
    <row r="73" ht="18" customHeight="1" s="58">
      <c r="A73" s="131" t="n">
        <v>8</v>
      </c>
      <c r="B73" s="133" t="inlineStr">
        <is>
          <t>031138</t>
        </is>
      </c>
      <c r="C73" s="135" t="n">
        <v>41331</v>
      </c>
      <c r="D73" s="484" t="n">
        <v>142.19</v>
      </c>
      <c r="E73" s="126" t="inlineStr">
        <is>
          <t>A P L Logistics</t>
        </is>
      </c>
      <c r="F73" s="123" t="inlineStr">
        <is>
          <t>100046460</t>
        </is>
      </c>
      <c r="G73" s="133" t="inlineStr">
        <is>
          <t>031138</t>
        </is>
      </c>
      <c r="H73" s="135" t="n">
        <v>41331</v>
      </c>
      <c r="I73" s="484" t="n">
        <v>142.19</v>
      </c>
      <c r="J73" s="127" t="inlineStr">
        <is>
          <t>បានបង់</t>
        </is>
      </c>
    </row>
    <row r="74" ht="18" customHeight="1" s="58">
      <c r="A74" s="315" t="inlineStr">
        <is>
          <t>Total 02/2013</t>
        </is>
      </c>
      <c r="B74" s="431" t="n"/>
      <c r="C74" s="411" t="n"/>
      <c r="D74" s="484">
        <f>SUM(D66:D73)</f>
        <v/>
      </c>
      <c r="E74" s="126" t="n"/>
      <c r="F74" s="123" t="n"/>
      <c r="G74" s="136" t="n"/>
      <c r="H74" s="481" t="inlineStr">
        <is>
          <t>USD</t>
        </is>
      </c>
      <c r="I74" s="484">
        <f>SUM(I66:I73)</f>
        <v/>
      </c>
      <c r="J74" s="129" t="n"/>
    </row>
    <row r="75" ht="21.9" customHeight="1" s="58">
      <c r="A75" s="315" t="inlineStr">
        <is>
          <t>Total 02/2013</t>
        </is>
      </c>
      <c r="B75" s="431" t="n"/>
      <c r="C75" s="411" t="n"/>
      <c r="D75" s="484" t="n"/>
      <c r="E75" s="126" t="n"/>
      <c r="F75" s="123" t="n"/>
      <c r="G75" s="485" t="n">
        <v>3995</v>
      </c>
      <c r="H75" s="481" t="inlineStr">
        <is>
          <t>RIEL</t>
        </is>
      </c>
      <c r="I75" s="483">
        <f>I74*G75</f>
        <v/>
      </c>
      <c r="J75" s="129" t="n"/>
    </row>
    <row r="76" ht="18" customHeight="1" s="58">
      <c r="A76" s="131" t="n">
        <v>1</v>
      </c>
      <c r="B76" s="133" t="inlineStr">
        <is>
          <t>031210</t>
        </is>
      </c>
      <c r="C76" s="135" t="n">
        <v>41337</v>
      </c>
      <c r="D76" s="484" t="n">
        <v>115.18</v>
      </c>
      <c r="E76" s="126" t="inlineStr">
        <is>
          <t>A P L Logistics</t>
        </is>
      </c>
      <c r="F76" s="123" t="inlineStr">
        <is>
          <t>100046460</t>
        </is>
      </c>
      <c r="G76" s="133" t="inlineStr">
        <is>
          <t>031210</t>
        </is>
      </c>
      <c r="H76" s="135" t="n">
        <v>41337</v>
      </c>
      <c r="I76" s="484" t="n">
        <v>115.18</v>
      </c>
      <c r="J76" s="127" t="inlineStr">
        <is>
          <t>បានបង់</t>
        </is>
      </c>
    </row>
    <row r="77" ht="18" customHeight="1" s="58">
      <c r="A77" s="131" t="n">
        <v>2</v>
      </c>
      <c r="B77" s="133" t="inlineStr">
        <is>
          <t>031195</t>
        </is>
      </c>
      <c r="C77" s="135" t="n">
        <v>41337</v>
      </c>
      <c r="D77" s="484" t="n">
        <v>107.71</v>
      </c>
      <c r="E77" s="126" t="inlineStr">
        <is>
          <t>A P L Logistics</t>
        </is>
      </c>
      <c r="F77" s="123" t="inlineStr">
        <is>
          <t>100046460</t>
        </is>
      </c>
      <c r="G77" s="133" t="inlineStr">
        <is>
          <t>031195</t>
        </is>
      </c>
      <c r="H77" s="135" t="n">
        <v>41337</v>
      </c>
      <c r="I77" s="484" t="n">
        <v>107.71</v>
      </c>
      <c r="J77" s="127" t="inlineStr">
        <is>
          <t>បានបង់</t>
        </is>
      </c>
    </row>
    <row r="78" ht="18" customHeight="1" s="58">
      <c r="A78" s="131" t="n">
        <v>3</v>
      </c>
      <c r="B78" s="133" t="inlineStr">
        <is>
          <t>031383</t>
        </is>
      </c>
      <c r="C78" s="135" t="n">
        <v>41344</v>
      </c>
      <c r="D78" s="484" t="n">
        <v>109.81</v>
      </c>
      <c r="E78" s="126" t="inlineStr">
        <is>
          <t>A P L Logistics</t>
        </is>
      </c>
      <c r="F78" s="123" t="inlineStr">
        <is>
          <t>100046460</t>
        </is>
      </c>
      <c r="G78" s="133" t="inlineStr">
        <is>
          <t>031383</t>
        </is>
      </c>
      <c r="H78" s="135" t="n">
        <v>41344</v>
      </c>
      <c r="I78" s="484" t="n">
        <v>109.81</v>
      </c>
      <c r="J78" s="127" t="inlineStr">
        <is>
          <t>បានបង់</t>
        </is>
      </c>
    </row>
    <row r="79" ht="18" customHeight="1" s="58">
      <c r="A79" s="131" t="n">
        <v>4</v>
      </c>
      <c r="B79" s="133" t="inlineStr">
        <is>
          <t>031454</t>
        </is>
      </c>
      <c r="C79" s="135" t="n">
        <v>41351</v>
      </c>
      <c r="D79" s="484" t="n">
        <v>307.84</v>
      </c>
      <c r="E79" s="126" t="inlineStr">
        <is>
          <t>A P L Logistics</t>
        </is>
      </c>
      <c r="F79" s="123" t="inlineStr">
        <is>
          <t>100046460</t>
        </is>
      </c>
      <c r="G79" s="133" t="inlineStr">
        <is>
          <t>031454</t>
        </is>
      </c>
      <c r="H79" s="135" t="n">
        <v>41351</v>
      </c>
      <c r="I79" s="484" t="n">
        <v>307.84</v>
      </c>
      <c r="J79" s="127" t="inlineStr">
        <is>
          <t>បានបង់</t>
        </is>
      </c>
    </row>
    <row r="80" ht="18" customHeight="1" s="58">
      <c r="A80" s="131" t="n">
        <v>5</v>
      </c>
      <c r="B80" s="133" t="inlineStr">
        <is>
          <t>031507</t>
        </is>
      </c>
      <c r="C80" s="135" t="n">
        <v>41354</v>
      </c>
      <c r="D80" s="484" t="n">
        <v>8</v>
      </c>
      <c r="E80" s="126" t="inlineStr">
        <is>
          <t>APL Logistics</t>
        </is>
      </c>
      <c r="F80" s="133" t="inlineStr">
        <is>
          <t>100046460</t>
        </is>
      </c>
      <c r="G80" s="133" t="inlineStr">
        <is>
          <t>031507</t>
        </is>
      </c>
      <c r="H80" s="135" t="n">
        <v>41354</v>
      </c>
      <c r="I80" s="484" t="n">
        <v>8</v>
      </c>
      <c r="J80" s="127" t="inlineStr">
        <is>
          <t>បានបង់</t>
        </is>
      </c>
    </row>
    <row r="81" ht="18" customHeight="1" s="58">
      <c r="A81" s="131" t="n">
        <v>6</v>
      </c>
      <c r="B81" s="133" t="inlineStr">
        <is>
          <t>031511</t>
        </is>
      </c>
      <c r="C81" s="135" t="n">
        <v>41354</v>
      </c>
      <c r="D81" s="484" t="n">
        <v>10</v>
      </c>
      <c r="E81" s="126" t="inlineStr">
        <is>
          <t>APL Logistics</t>
        </is>
      </c>
      <c r="F81" s="133" t="inlineStr">
        <is>
          <t>100046460</t>
        </is>
      </c>
      <c r="G81" s="133" t="inlineStr">
        <is>
          <t>031511</t>
        </is>
      </c>
      <c r="H81" s="135" t="n">
        <v>41354</v>
      </c>
      <c r="I81" s="484" t="n">
        <v>10</v>
      </c>
      <c r="J81" s="127" t="inlineStr">
        <is>
          <t>បានបង់</t>
        </is>
      </c>
    </row>
    <row r="82" ht="18" customHeight="1" s="58">
      <c r="A82" s="131" t="n">
        <v>7</v>
      </c>
      <c r="B82" s="133" t="inlineStr">
        <is>
          <t>031543</t>
        </is>
      </c>
      <c r="C82" s="135" t="n">
        <v>41358</v>
      </c>
      <c r="D82" s="484" t="n">
        <v>190.8</v>
      </c>
      <c r="E82" s="126" t="inlineStr">
        <is>
          <t>A P L Logistics</t>
        </is>
      </c>
      <c r="F82" s="123" t="inlineStr">
        <is>
          <t>100046460</t>
        </is>
      </c>
      <c r="G82" s="133" t="inlineStr">
        <is>
          <t>031543</t>
        </is>
      </c>
      <c r="H82" s="135" t="n">
        <v>41358</v>
      </c>
      <c r="I82" s="484" t="n">
        <v>190.8</v>
      </c>
      <c r="J82" s="127" t="inlineStr">
        <is>
          <t>បានបង់</t>
        </is>
      </c>
    </row>
    <row r="83" ht="18" customHeight="1" s="58">
      <c r="A83" s="131" t="n">
        <v>8</v>
      </c>
      <c r="B83" s="133" t="inlineStr">
        <is>
          <t>031588</t>
        </is>
      </c>
      <c r="C83" s="135" t="n">
        <v>41360</v>
      </c>
      <c r="D83" s="484" t="n">
        <v>8</v>
      </c>
      <c r="E83" s="126" t="inlineStr">
        <is>
          <t>APL Logistics</t>
        </is>
      </c>
      <c r="F83" s="133" t="inlineStr">
        <is>
          <t>100046460</t>
        </is>
      </c>
      <c r="G83" s="133" t="inlineStr">
        <is>
          <t>031588</t>
        </is>
      </c>
      <c r="H83" s="135" t="n">
        <v>41360</v>
      </c>
      <c r="I83" s="484" t="n">
        <v>8</v>
      </c>
      <c r="J83" s="127" t="inlineStr">
        <is>
          <t>បានបង់</t>
        </is>
      </c>
    </row>
    <row r="84" ht="18" customHeight="1" s="58">
      <c r="A84" s="131" t="n">
        <v>9</v>
      </c>
      <c r="B84" s="133" t="inlineStr">
        <is>
          <t>031592</t>
        </is>
      </c>
      <c r="C84" s="135" t="n">
        <v>41360</v>
      </c>
      <c r="D84" s="484" t="n">
        <v>10</v>
      </c>
      <c r="E84" s="126" t="inlineStr">
        <is>
          <t>APL Logistics</t>
        </is>
      </c>
      <c r="F84" s="133" t="inlineStr">
        <is>
          <t>100046460</t>
        </is>
      </c>
      <c r="G84" s="133" t="inlineStr">
        <is>
          <t>031592</t>
        </is>
      </c>
      <c r="H84" s="135" t="n">
        <v>41360</v>
      </c>
      <c r="I84" s="484" t="n">
        <v>10</v>
      </c>
      <c r="J84" s="127" t="inlineStr">
        <is>
          <t>បានបង់</t>
        </is>
      </c>
    </row>
    <row r="85" ht="18" customHeight="1" s="58">
      <c r="A85" s="315" t="inlineStr">
        <is>
          <t>Total 03/2013</t>
        </is>
      </c>
      <c r="B85" s="431" t="n"/>
      <c r="C85" s="411" t="n"/>
      <c r="D85" s="484">
        <f>SUM(D76:D84)</f>
        <v/>
      </c>
      <c r="E85" s="126" t="n"/>
      <c r="F85" s="123" t="n"/>
      <c r="G85" s="136" t="n"/>
      <c r="H85" s="481" t="inlineStr">
        <is>
          <t>USD</t>
        </is>
      </c>
      <c r="I85" s="484">
        <f>SUM(I76:I84)</f>
        <v/>
      </c>
      <c r="J85" s="129" t="n"/>
    </row>
    <row r="86" ht="21.9" customHeight="1" s="58">
      <c r="A86" s="315" t="inlineStr">
        <is>
          <t>Total 03/2013</t>
        </is>
      </c>
      <c r="B86" s="431" t="n"/>
      <c r="C86" s="411" t="n"/>
      <c r="D86" s="484" t="n"/>
      <c r="E86" s="126" t="n"/>
      <c r="F86" s="123" t="n"/>
      <c r="G86" s="482" t="n">
        <v>3995</v>
      </c>
      <c r="H86" s="481" t="inlineStr">
        <is>
          <t>RIEL</t>
        </is>
      </c>
      <c r="I86" s="483">
        <f>I85*G86</f>
        <v/>
      </c>
      <c r="J86" s="129" t="n"/>
    </row>
    <row r="87" ht="18" customHeight="1" s="58">
      <c r="A87" s="132" t="n">
        <v>1</v>
      </c>
      <c r="B87" s="133" t="inlineStr">
        <is>
          <t>031616</t>
        </is>
      </c>
      <c r="C87" s="135" t="n">
        <v>41365</v>
      </c>
      <c r="D87" s="484" t="n">
        <v>40.32</v>
      </c>
      <c r="E87" s="126" t="inlineStr">
        <is>
          <t>APL Logistics</t>
        </is>
      </c>
      <c r="F87" s="133" t="inlineStr">
        <is>
          <t>100046460</t>
        </is>
      </c>
      <c r="G87" s="133" t="inlineStr">
        <is>
          <t>031616</t>
        </is>
      </c>
      <c r="H87" s="135" t="n">
        <v>41365</v>
      </c>
      <c r="I87" s="484" t="n">
        <v>40.32</v>
      </c>
      <c r="J87" s="127" t="inlineStr">
        <is>
          <t>បានបង់</t>
        </is>
      </c>
    </row>
    <row r="88" ht="18" customHeight="1" s="58">
      <c r="A88" s="131" t="n">
        <v>2</v>
      </c>
      <c r="B88" s="133" t="inlineStr">
        <is>
          <t>031641</t>
        </is>
      </c>
      <c r="C88" s="135" t="n">
        <v>41366</v>
      </c>
      <c r="D88" s="484" t="n">
        <v>168.98</v>
      </c>
      <c r="E88" s="126" t="inlineStr">
        <is>
          <t>A P L Logistics</t>
        </is>
      </c>
      <c r="F88" s="123" t="inlineStr">
        <is>
          <t>100046460</t>
        </is>
      </c>
      <c r="G88" s="133" t="inlineStr">
        <is>
          <t>031641</t>
        </is>
      </c>
      <c r="H88" s="135" t="n">
        <v>41366</v>
      </c>
      <c r="I88" s="484" t="n">
        <v>168.98</v>
      </c>
      <c r="J88" s="127" t="inlineStr">
        <is>
          <t>បានបង់</t>
        </is>
      </c>
    </row>
    <row r="89" ht="18" customHeight="1" s="58">
      <c r="A89" s="132" t="n">
        <v>3</v>
      </c>
      <c r="B89" s="133" t="inlineStr">
        <is>
          <t>031704</t>
        </is>
      </c>
      <c r="C89" s="135" t="n">
        <v>41372</v>
      </c>
      <c r="D89" s="484" t="n">
        <v>104.23</v>
      </c>
      <c r="E89" s="126" t="inlineStr">
        <is>
          <t>A P L Logistics</t>
        </is>
      </c>
      <c r="F89" s="123" t="inlineStr">
        <is>
          <t>100046460</t>
        </is>
      </c>
      <c r="G89" s="133" t="inlineStr">
        <is>
          <t>031704</t>
        </is>
      </c>
      <c r="H89" s="135" t="n">
        <v>41372</v>
      </c>
      <c r="I89" s="484" t="n">
        <v>104.23</v>
      </c>
      <c r="J89" s="127" t="inlineStr">
        <is>
          <t>បានបង់</t>
        </is>
      </c>
    </row>
    <row r="90" ht="18" customHeight="1" s="58">
      <c r="A90" s="131" t="n">
        <v>4</v>
      </c>
      <c r="B90" s="133" t="inlineStr">
        <is>
          <t>031730</t>
        </is>
      </c>
      <c r="C90" s="135" t="n">
        <v>41372</v>
      </c>
      <c r="D90" s="484" t="n">
        <v>222.39</v>
      </c>
      <c r="E90" s="126" t="inlineStr">
        <is>
          <t>A P L Logistics</t>
        </is>
      </c>
      <c r="F90" s="123" t="inlineStr">
        <is>
          <t>100046460</t>
        </is>
      </c>
      <c r="G90" s="133" t="inlineStr">
        <is>
          <t>031730</t>
        </is>
      </c>
      <c r="H90" s="135" t="n">
        <v>41372</v>
      </c>
      <c r="I90" s="484" t="n">
        <v>222.39</v>
      </c>
      <c r="J90" s="127" t="inlineStr">
        <is>
          <t>បានបង់</t>
        </is>
      </c>
    </row>
    <row r="91" ht="18" customHeight="1" s="58">
      <c r="A91" s="132" t="n">
        <v>5</v>
      </c>
      <c r="B91" s="133" t="inlineStr">
        <is>
          <t>031771</t>
        </is>
      </c>
      <c r="C91" s="135" t="n">
        <v>41374</v>
      </c>
      <c r="D91" s="484" t="n">
        <v>10</v>
      </c>
      <c r="E91" s="126" t="inlineStr">
        <is>
          <t>APL Logistics</t>
        </is>
      </c>
      <c r="F91" s="133" t="inlineStr">
        <is>
          <t>100046460</t>
        </is>
      </c>
      <c r="G91" s="133" t="inlineStr">
        <is>
          <t>031771</t>
        </is>
      </c>
      <c r="H91" s="135" t="n">
        <v>41374</v>
      </c>
      <c r="I91" s="484" t="n">
        <v>10</v>
      </c>
      <c r="J91" s="127" t="inlineStr">
        <is>
          <t>បានបង់</t>
        </is>
      </c>
    </row>
    <row r="92" ht="18" customHeight="1" s="58">
      <c r="A92" s="131" t="n">
        <v>6</v>
      </c>
      <c r="B92" s="133" t="inlineStr">
        <is>
          <t>31799</t>
        </is>
      </c>
      <c r="C92" s="135" t="n">
        <v>41382</v>
      </c>
      <c r="D92" s="484" t="n">
        <v>149.76</v>
      </c>
      <c r="E92" s="126" t="inlineStr">
        <is>
          <t>A P L Logistics</t>
        </is>
      </c>
      <c r="F92" s="123" t="inlineStr">
        <is>
          <t>100046460</t>
        </is>
      </c>
      <c r="G92" s="133" t="inlineStr">
        <is>
          <t>31799</t>
        </is>
      </c>
      <c r="H92" s="135" t="n">
        <v>41382</v>
      </c>
      <c r="I92" s="484" t="n">
        <v>149.76</v>
      </c>
      <c r="J92" s="127" t="inlineStr">
        <is>
          <t>បានបង់</t>
        </is>
      </c>
    </row>
    <row r="93" ht="18" customHeight="1" s="58">
      <c r="A93" s="132" t="n">
        <v>7</v>
      </c>
      <c r="B93" s="133" t="inlineStr">
        <is>
          <t>31883</t>
        </is>
      </c>
      <c r="C93" s="135" t="n">
        <v>41386</v>
      </c>
      <c r="D93" s="484" t="n">
        <v>144.43</v>
      </c>
      <c r="E93" s="126" t="inlineStr">
        <is>
          <t>A P L Logistics</t>
        </is>
      </c>
      <c r="F93" s="123" t="inlineStr">
        <is>
          <t>100046460</t>
        </is>
      </c>
      <c r="G93" s="133" t="inlineStr">
        <is>
          <t>31883</t>
        </is>
      </c>
      <c r="H93" s="135" t="n">
        <v>41386</v>
      </c>
      <c r="I93" s="484" t="n">
        <v>144.43</v>
      </c>
      <c r="J93" s="127" t="inlineStr">
        <is>
          <t>បានបង់</t>
        </is>
      </c>
    </row>
    <row r="94" ht="18" customHeight="1" s="58">
      <c r="A94" s="131" t="n">
        <v>8</v>
      </c>
      <c r="B94" s="133" t="inlineStr">
        <is>
          <t>31901</t>
        </is>
      </c>
      <c r="C94" s="135" t="n">
        <v>41387</v>
      </c>
      <c r="D94" s="484" t="n">
        <v>8</v>
      </c>
      <c r="E94" s="126" t="inlineStr">
        <is>
          <t>APL Logistics</t>
        </is>
      </c>
      <c r="F94" s="133" t="inlineStr">
        <is>
          <t>100046460</t>
        </is>
      </c>
      <c r="G94" s="133" t="inlineStr">
        <is>
          <t>31901</t>
        </is>
      </c>
      <c r="H94" s="135" t="n">
        <v>41387</v>
      </c>
      <c r="I94" s="484" t="n">
        <v>8</v>
      </c>
      <c r="J94" s="127" t="inlineStr">
        <is>
          <t>បានបង់</t>
        </is>
      </c>
    </row>
    <row r="95" ht="18" customHeight="1" s="58">
      <c r="A95" s="132" t="n">
        <v>9</v>
      </c>
      <c r="B95" s="133" t="inlineStr">
        <is>
          <t>031922</t>
        </is>
      </c>
      <c r="C95" s="135" t="n">
        <v>41394</v>
      </c>
      <c r="D95" s="484" t="n">
        <v>134.76</v>
      </c>
      <c r="E95" s="126" t="inlineStr">
        <is>
          <t>A P L Logistics</t>
        </is>
      </c>
      <c r="F95" s="123" t="inlineStr">
        <is>
          <t>100046460</t>
        </is>
      </c>
      <c r="G95" s="133" t="inlineStr">
        <is>
          <t>031922</t>
        </is>
      </c>
      <c r="H95" s="135" t="n">
        <v>41394</v>
      </c>
      <c r="I95" s="484" t="n">
        <v>134.76</v>
      </c>
      <c r="J95" s="127" t="inlineStr">
        <is>
          <t>បានបង់</t>
        </is>
      </c>
    </row>
    <row r="96" ht="18" customHeight="1" s="58">
      <c r="A96" s="131" t="n">
        <v>10</v>
      </c>
      <c r="B96" s="133" t="inlineStr">
        <is>
          <t>31940</t>
        </is>
      </c>
      <c r="C96" s="135" t="n">
        <v>41394</v>
      </c>
      <c r="D96" s="484" t="n">
        <v>155.38</v>
      </c>
      <c r="E96" s="126" t="inlineStr">
        <is>
          <t>A P L Logistics</t>
        </is>
      </c>
      <c r="F96" s="123" t="inlineStr">
        <is>
          <t>100046460</t>
        </is>
      </c>
      <c r="G96" s="133" t="inlineStr">
        <is>
          <t>31940</t>
        </is>
      </c>
      <c r="H96" s="135" t="n">
        <v>41394</v>
      </c>
      <c r="I96" s="484" t="n">
        <v>155.38</v>
      </c>
      <c r="J96" s="127" t="inlineStr">
        <is>
          <t>បានបង់</t>
        </is>
      </c>
    </row>
    <row r="97" ht="18" customHeight="1" s="58">
      <c r="A97" s="315" t="inlineStr">
        <is>
          <t>Total 04/2013</t>
        </is>
      </c>
      <c r="B97" s="431" t="n"/>
      <c r="C97" s="411" t="n"/>
      <c r="D97" s="484">
        <f>SUM(D87:D96)</f>
        <v/>
      </c>
      <c r="E97" s="126" t="n"/>
      <c r="F97" s="123" t="n"/>
      <c r="G97" s="136" t="n"/>
      <c r="H97" s="481" t="inlineStr">
        <is>
          <t>USD</t>
        </is>
      </c>
      <c r="I97" s="484">
        <f>SUM(I87:I96)</f>
        <v/>
      </c>
      <c r="J97" s="129" t="n"/>
    </row>
    <row r="98" ht="21.9" customHeight="1" s="58">
      <c r="A98" s="315" t="inlineStr">
        <is>
          <t>Total 04/2013</t>
        </is>
      </c>
      <c r="B98" s="431" t="n"/>
      <c r="C98" s="411" t="n"/>
      <c r="D98" s="484" t="n"/>
      <c r="E98" s="126" t="n"/>
      <c r="F98" s="123" t="n"/>
      <c r="G98" s="482" t="n">
        <v>4000</v>
      </c>
      <c r="H98" s="481" t="inlineStr">
        <is>
          <t>RIEL</t>
        </is>
      </c>
      <c r="I98" s="483">
        <f>I97*G98</f>
        <v/>
      </c>
      <c r="J98" s="129" t="n"/>
    </row>
    <row r="99" ht="18" customHeight="1" s="58">
      <c r="A99" s="132" t="n">
        <v>1</v>
      </c>
      <c r="B99" s="133" t="inlineStr">
        <is>
          <t>031981</t>
        </is>
      </c>
      <c r="C99" s="135" t="n">
        <v>41397</v>
      </c>
      <c r="D99" s="484" t="n">
        <v>20</v>
      </c>
      <c r="E99" s="126" t="inlineStr">
        <is>
          <t>APL Logistics</t>
        </is>
      </c>
      <c r="F99" s="133" t="inlineStr">
        <is>
          <t>100046460</t>
        </is>
      </c>
      <c r="G99" s="133" t="inlineStr">
        <is>
          <t>031981</t>
        </is>
      </c>
      <c r="H99" s="135" t="n">
        <v>41397</v>
      </c>
      <c r="I99" s="484" t="n">
        <v>20</v>
      </c>
      <c r="J99" s="127" t="inlineStr">
        <is>
          <t>បានបង់</t>
        </is>
      </c>
    </row>
    <row r="100" ht="18" customHeight="1" s="58">
      <c r="A100" s="132" t="n">
        <v>2</v>
      </c>
      <c r="B100" s="133" t="inlineStr">
        <is>
          <t>031984</t>
        </is>
      </c>
      <c r="C100" s="135" t="n">
        <v>41400</v>
      </c>
      <c r="D100" s="484" t="n">
        <v>25</v>
      </c>
      <c r="E100" s="126" t="inlineStr">
        <is>
          <t>APL Logistics</t>
        </is>
      </c>
      <c r="F100" s="133" t="inlineStr">
        <is>
          <t>100046460</t>
        </is>
      </c>
      <c r="G100" s="133" t="inlineStr">
        <is>
          <t>031984</t>
        </is>
      </c>
      <c r="H100" s="135" t="n">
        <v>41400</v>
      </c>
      <c r="I100" s="484" t="n">
        <v>25</v>
      </c>
      <c r="J100" s="127" t="inlineStr">
        <is>
          <t>បានបង់</t>
        </is>
      </c>
    </row>
    <row r="101" ht="18" customHeight="1" s="58">
      <c r="A101" s="132" t="n">
        <v>3</v>
      </c>
      <c r="B101" s="133" t="inlineStr">
        <is>
          <t>032002</t>
        </is>
      </c>
      <c r="C101" s="135" t="n">
        <v>41400</v>
      </c>
      <c r="D101" s="484" t="n">
        <v>157.3</v>
      </c>
      <c r="E101" s="126" t="inlineStr">
        <is>
          <t>A P L Logistics</t>
        </is>
      </c>
      <c r="F101" s="123" t="inlineStr">
        <is>
          <t>100046460</t>
        </is>
      </c>
      <c r="G101" s="133" t="inlineStr">
        <is>
          <t>032002</t>
        </is>
      </c>
      <c r="H101" s="135" t="n">
        <v>41400</v>
      </c>
      <c r="I101" s="484" t="n">
        <v>157.3</v>
      </c>
      <c r="J101" s="127" t="inlineStr">
        <is>
          <t>បានបង់</t>
        </is>
      </c>
    </row>
    <row r="102" ht="18" customHeight="1" s="58">
      <c r="A102" s="132" t="n">
        <v>4</v>
      </c>
      <c r="B102" s="133" t="inlineStr">
        <is>
          <t>032076</t>
        </is>
      </c>
      <c r="C102" s="135" t="n">
        <v>41410</v>
      </c>
      <c r="D102" s="484" t="n">
        <v>140.63</v>
      </c>
      <c r="E102" s="126" t="inlineStr">
        <is>
          <t>A P L Logistics</t>
        </is>
      </c>
      <c r="F102" s="123" t="inlineStr">
        <is>
          <t>100046460</t>
        </is>
      </c>
      <c r="G102" s="133" t="inlineStr">
        <is>
          <t>032076</t>
        </is>
      </c>
      <c r="H102" s="135" t="n">
        <v>41410</v>
      </c>
      <c r="I102" s="484" t="n">
        <v>140.63</v>
      </c>
      <c r="J102" s="127" t="inlineStr">
        <is>
          <t>បានបង់</t>
        </is>
      </c>
    </row>
    <row r="103" ht="18" customHeight="1" s="58">
      <c r="A103" s="132" t="n">
        <v>5</v>
      </c>
      <c r="B103" s="133" t="inlineStr">
        <is>
          <t>032132</t>
        </is>
      </c>
      <c r="C103" s="135" t="n">
        <v>41414</v>
      </c>
      <c r="D103" s="484" t="n">
        <v>82.47</v>
      </c>
      <c r="E103" s="126" t="inlineStr">
        <is>
          <t>A P L Logistics</t>
        </is>
      </c>
      <c r="F103" s="123" t="inlineStr">
        <is>
          <t>100046460</t>
        </is>
      </c>
      <c r="G103" s="133" t="inlineStr">
        <is>
          <t>032132</t>
        </is>
      </c>
      <c r="H103" s="135" t="n">
        <v>41414</v>
      </c>
      <c r="I103" s="484" t="n">
        <v>82.47</v>
      </c>
      <c r="J103" s="127" t="inlineStr">
        <is>
          <t>បានបង់</t>
        </is>
      </c>
    </row>
    <row r="104" ht="18" customHeight="1" s="58">
      <c r="A104" s="132" t="n">
        <v>6</v>
      </c>
      <c r="B104" s="133" t="inlineStr">
        <is>
          <t>032152</t>
        </is>
      </c>
      <c r="C104" s="135" t="n">
        <v>41415</v>
      </c>
      <c r="D104" s="484" t="n">
        <v>92.5</v>
      </c>
      <c r="E104" s="126" t="inlineStr">
        <is>
          <t>A P L Logistics</t>
        </is>
      </c>
      <c r="F104" s="123" t="inlineStr">
        <is>
          <t>100046460</t>
        </is>
      </c>
      <c r="G104" s="133" t="inlineStr">
        <is>
          <t>032152</t>
        </is>
      </c>
      <c r="H104" s="135" t="n">
        <v>41415</v>
      </c>
      <c r="I104" s="484" t="n">
        <v>92.5</v>
      </c>
      <c r="J104" s="127" t="inlineStr">
        <is>
          <t>បានបង់</t>
        </is>
      </c>
    </row>
    <row r="105" ht="18" customHeight="1" s="58">
      <c r="A105" s="132" t="n">
        <v>7</v>
      </c>
      <c r="B105" s="133" t="inlineStr">
        <is>
          <t>032159</t>
        </is>
      </c>
      <c r="C105" s="135" t="n">
        <v>41415</v>
      </c>
      <c r="D105" s="484" t="n">
        <v>4</v>
      </c>
      <c r="E105" s="126" t="inlineStr">
        <is>
          <t>APL Logistics</t>
        </is>
      </c>
      <c r="F105" s="133" t="inlineStr">
        <is>
          <t>100046460</t>
        </is>
      </c>
      <c r="G105" s="133" t="inlineStr">
        <is>
          <t>032159</t>
        </is>
      </c>
      <c r="H105" s="135" t="n">
        <v>41415</v>
      </c>
      <c r="I105" s="484" t="n">
        <v>4</v>
      </c>
      <c r="J105" s="127" t="inlineStr">
        <is>
          <t>បានបង់</t>
        </is>
      </c>
    </row>
    <row r="106" ht="18" customHeight="1" s="58">
      <c r="A106" s="132" t="n">
        <v>8</v>
      </c>
      <c r="B106" s="133" t="inlineStr">
        <is>
          <t>032216</t>
        </is>
      </c>
      <c r="C106" s="135" t="n">
        <v>41421</v>
      </c>
      <c r="D106" s="484" t="n">
        <v>63.52</v>
      </c>
      <c r="E106" s="126" t="inlineStr">
        <is>
          <t>APL Logistics</t>
        </is>
      </c>
      <c r="F106" s="133" t="inlineStr">
        <is>
          <t>100046460</t>
        </is>
      </c>
      <c r="G106" s="133" t="inlineStr">
        <is>
          <t>032216</t>
        </is>
      </c>
      <c r="H106" s="135" t="n">
        <v>41421</v>
      </c>
      <c r="I106" s="484" t="n">
        <v>63.52</v>
      </c>
      <c r="J106" s="127" t="inlineStr">
        <is>
          <t>បានបង់</t>
        </is>
      </c>
    </row>
    <row r="107" ht="18" customHeight="1" s="58">
      <c r="A107" s="315" t="inlineStr">
        <is>
          <t>Total 05/2013</t>
        </is>
      </c>
      <c r="B107" s="431" t="n"/>
      <c r="C107" s="411" t="n"/>
      <c r="D107" s="484">
        <f>SUM(D99:D106)</f>
        <v/>
      </c>
      <c r="E107" s="126" t="n"/>
      <c r="F107" s="123" t="n"/>
      <c r="G107" s="133" t="n"/>
      <c r="H107" s="481" t="inlineStr">
        <is>
          <t>USD</t>
        </is>
      </c>
      <c r="I107" s="484">
        <f>SUM(I99:I106)</f>
        <v/>
      </c>
      <c r="J107" s="129" t="n"/>
    </row>
    <row r="108" ht="21.9" customHeight="1" s="58">
      <c r="A108" s="315" t="inlineStr">
        <is>
          <t>Total 05/2013</t>
        </is>
      </c>
      <c r="B108" s="431" t="n"/>
      <c r="C108" s="411" t="n"/>
      <c r="D108" s="484" t="n"/>
      <c r="E108" s="126" t="n"/>
      <c r="F108" s="123" t="n"/>
      <c r="G108" s="482" t="n">
        <v>4034</v>
      </c>
      <c r="H108" s="481" t="inlineStr">
        <is>
          <t>RIEL</t>
        </is>
      </c>
      <c r="I108" s="483">
        <f>I107*G108</f>
        <v/>
      </c>
      <c r="J108" s="129" t="n"/>
    </row>
    <row r="109" ht="18" customHeight="1" s="58">
      <c r="A109" s="131" t="n">
        <v>1</v>
      </c>
      <c r="B109" s="133" t="inlineStr">
        <is>
          <t>032272</t>
        </is>
      </c>
      <c r="C109" s="135" t="n">
        <v>41428</v>
      </c>
      <c r="D109" s="484" t="n">
        <v>148.71</v>
      </c>
      <c r="E109" s="126" t="inlineStr">
        <is>
          <t>A P L Logistics</t>
        </is>
      </c>
      <c r="F109" s="123" t="inlineStr">
        <is>
          <t>100046460</t>
        </is>
      </c>
      <c r="G109" s="133" t="inlineStr">
        <is>
          <t>032272</t>
        </is>
      </c>
      <c r="H109" s="135" t="n">
        <v>41428</v>
      </c>
      <c r="I109" s="484" t="n">
        <v>148.71</v>
      </c>
      <c r="J109" s="127" t="inlineStr">
        <is>
          <t>បានបង់</t>
        </is>
      </c>
    </row>
    <row r="110" ht="18" customHeight="1" s="58">
      <c r="A110" s="131" t="n">
        <v>2</v>
      </c>
      <c r="B110" s="133" t="inlineStr">
        <is>
          <t>032326</t>
        </is>
      </c>
      <c r="C110" s="135" t="n">
        <v>41435</v>
      </c>
      <c r="D110" s="484" t="n">
        <v>52.58</v>
      </c>
      <c r="E110" s="126" t="inlineStr">
        <is>
          <t>A P L Logistics</t>
        </is>
      </c>
      <c r="F110" s="133" t="inlineStr">
        <is>
          <t>100046460</t>
        </is>
      </c>
      <c r="G110" s="133" t="inlineStr">
        <is>
          <t>032326</t>
        </is>
      </c>
      <c r="H110" s="135" t="n">
        <v>41435</v>
      </c>
      <c r="I110" s="484" t="n">
        <v>52.58</v>
      </c>
      <c r="J110" s="127" t="inlineStr">
        <is>
          <t>បានបង់</t>
        </is>
      </c>
    </row>
    <row r="111" ht="18" customHeight="1" s="58">
      <c r="A111" s="131" t="n">
        <v>3</v>
      </c>
      <c r="B111" s="133" t="inlineStr">
        <is>
          <t>032351</t>
        </is>
      </c>
      <c r="C111" s="135" t="n">
        <v>41435</v>
      </c>
      <c r="D111" s="484" t="n">
        <v>70.70999999999999</v>
      </c>
      <c r="E111" s="126" t="inlineStr">
        <is>
          <t>A P L Logistics</t>
        </is>
      </c>
      <c r="F111" s="133" t="inlineStr">
        <is>
          <t>100046460</t>
        </is>
      </c>
      <c r="G111" s="133" t="inlineStr">
        <is>
          <t>032351</t>
        </is>
      </c>
      <c r="H111" s="135" t="n">
        <v>41435</v>
      </c>
      <c r="I111" s="484" t="n">
        <v>70.70999999999999</v>
      </c>
      <c r="J111" s="127" t="inlineStr">
        <is>
          <t>បានបង់</t>
        </is>
      </c>
    </row>
    <row r="112" ht="18" customHeight="1" s="58">
      <c r="A112" s="131" t="n">
        <v>4</v>
      </c>
      <c r="B112" s="133" t="inlineStr">
        <is>
          <t>032452</t>
        </is>
      </c>
      <c r="C112" s="135" t="n">
        <v>41442</v>
      </c>
      <c r="D112" s="484" t="n">
        <v>207.09</v>
      </c>
      <c r="E112" s="126" t="inlineStr">
        <is>
          <t>A P L Logistics</t>
        </is>
      </c>
      <c r="F112" s="123" t="inlineStr">
        <is>
          <t>100046460</t>
        </is>
      </c>
      <c r="G112" s="133" t="inlineStr">
        <is>
          <t>032452</t>
        </is>
      </c>
      <c r="H112" s="135" t="n">
        <v>41442</v>
      </c>
      <c r="I112" s="484" t="n">
        <v>207.09</v>
      </c>
      <c r="J112" s="127" t="inlineStr">
        <is>
          <t>បានបង់</t>
        </is>
      </c>
    </row>
    <row r="113" ht="18" customHeight="1" s="58">
      <c r="A113" s="131" t="n">
        <v>5</v>
      </c>
      <c r="B113" s="133" t="inlineStr">
        <is>
          <t>032516</t>
        </is>
      </c>
      <c r="C113" s="135" t="n">
        <v>41449</v>
      </c>
      <c r="D113" s="484" t="n">
        <v>79.11</v>
      </c>
      <c r="E113" s="126" t="inlineStr">
        <is>
          <t>A P L Logistics</t>
        </is>
      </c>
      <c r="F113" s="123" t="inlineStr">
        <is>
          <t>100046460</t>
        </is>
      </c>
      <c r="G113" s="133" t="inlineStr">
        <is>
          <t>032516</t>
        </is>
      </c>
      <c r="H113" s="135" t="n">
        <v>41449</v>
      </c>
      <c r="I113" s="484" t="n">
        <v>79.11</v>
      </c>
      <c r="J113" s="127" t="inlineStr">
        <is>
          <t>បានបង់</t>
        </is>
      </c>
    </row>
    <row r="114" ht="18" customHeight="1" s="58">
      <c r="A114" s="131" t="n">
        <v>6</v>
      </c>
      <c r="B114" s="133" t="inlineStr">
        <is>
          <t>032535</t>
        </is>
      </c>
      <c r="C114" s="135" t="n">
        <v>41449</v>
      </c>
      <c r="D114" s="484" t="n">
        <v>182.92</v>
      </c>
      <c r="E114" s="126" t="inlineStr">
        <is>
          <t>A P L Logistics</t>
        </is>
      </c>
      <c r="F114" s="123" t="inlineStr">
        <is>
          <t>100046460</t>
        </is>
      </c>
      <c r="G114" s="133" t="inlineStr">
        <is>
          <t>032535</t>
        </is>
      </c>
      <c r="H114" s="135" t="n">
        <v>41449</v>
      </c>
      <c r="I114" s="484" t="n">
        <v>182.92</v>
      </c>
      <c r="J114" s="127" t="inlineStr">
        <is>
          <t>បានបង់</t>
        </is>
      </c>
    </row>
    <row r="115" ht="18" customHeight="1" s="58">
      <c r="A115" s="131" t="n">
        <v>7</v>
      </c>
      <c r="B115" s="133" t="inlineStr">
        <is>
          <t>032586</t>
        </is>
      </c>
      <c r="C115" s="135" t="n">
        <v>41453</v>
      </c>
      <c r="D115" s="484" t="n">
        <v>3.6</v>
      </c>
      <c r="E115" s="126" t="inlineStr">
        <is>
          <t>A P L Logistics</t>
        </is>
      </c>
      <c r="F115" s="133" t="inlineStr">
        <is>
          <t>100046460</t>
        </is>
      </c>
      <c r="G115" s="133" t="inlineStr">
        <is>
          <t>032586</t>
        </is>
      </c>
      <c r="H115" s="135" t="n">
        <v>41453</v>
      </c>
      <c r="I115" s="484" t="n">
        <v>3.6</v>
      </c>
      <c r="J115" s="127" t="inlineStr">
        <is>
          <t>បានបង់</t>
        </is>
      </c>
    </row>
    <row r="116" ht="18" customHeight="1" s="58">
      <c r="A116" s="315" t="inlineStr">
        <is>
          <t>Total 06/2013</t>
        </is>
      </c>
      <c r="B116" s="431" t="n"/>
      <c r="C116" s="411" t="n"/>
      <c r="D116" s="484">
        <f>SUM(D109:D115)</f>
        <v/>
      </c>
      <c r="E116" s="126" t="n"/>
      <c r="F116" s="123" t="n"/>
      <c r="G116" s="133" t="n"/>
      <c r="H116" s="481" t="inlineStr">
        <is>
          <t>USD</t>
        </is>
      </c>
      <c r="I116" s="484">
        <f>SUM(I109:I115)</f>
        <v/>
      </c>
      <c r="J116" s="129" t="n"/>
    </row>
    <row r="117" ht="21.9" customHeight="1" s="58">
      <c r="A117" s="315" t="inlineStr">
        <is>
          <t>Total 06/2013</t>
        </is>
      </c>
      <c r="B117" s="431" t="n"/>
      <c r="C117" s="411" t="n"/>
      <c r="D117" s="484" t="n"/>
      <c r="E117" s="126" t="n"/>
      <c r="F117" s="123" t="n"/>
      <c r="G117" s="482" t="n">
        <v>4063</v>
      </c>
      <c r="H117" s="481" t="inlineStr">
        <is>
          <t>RIEL</t>
        </is>
      </c>
      <c r="I117" s="483">
        <f>I116*G117</f>
        <v/>
      </c>
      <c r="J117" s="129" t="n"/>
    </row>
    <row r="118" ht="18" customHeight="1" s="58">
      <c r="A118" s="132" t="n">
        <v>1</v>
      </c>
      <c r="B118" s="133" t="inlineStr">
        <is>
          <t>032583</t>
        </is>
      </c>
      <c r="C118" s="135" t="n">
        <v>41452</v>
      </c>
      <c r="D118" s="484" t="n">
        <v>76.8</v>
      </c>
      <c r="E118" s="126" t="inlineStr">
        <is>
          <t>A P L Logistics</t>
        </is>
      </c>
      <c r="F118" s="133" t="inlineStr">
        <is>
          <t>100046460</t>
        </is>
      </c>
      <c r="G118" s="133" t="inlineStr">
        <is>
          <t>032583</t>
        </is>
      </c>
      <c r="H118" s="135" t="n">
        <v>41452</v>
      </c>
      <c r="I118" s="484" t="n">
        <v>76.8</v>
      </c>
      <c r="J118" s="127" t="inlineStr">
        <is>
          <t>បានបង់</t>
        </is>
      </c>
    </row>
    <row r="119" ht="18" customHeight="1" s="58">
      <c r="A119" s="131" t="n">
        <v>2</v>
      </c>
      <c r="B119" s="133" t="inlineStr">
        <is>
          <t>032640</t>
        </is>
      </c>
      <c r="C119" s="135" t="n">
        <v>41456</v>
      </c>
      <c r="D119" s="484" t="n">
        <v>305.89</v>
      </c>
      <c r="E119" s="126" t="inlineStr">
        <is>
          <t>A P L Logistics</t>
        </is>
      </c>
      <c r="F119" s="123" t="inlineStr">
        <is>
          <t>100046460</t>
        </is>
      </c>
      <c r="G119" s="133" t="inlineStr">
        <is>
          <t>032640</t>
        </is>
      </c>
      <c r="H119" s="135" t="n">
        <v>41456</v>
      </c>
      <c r="I119" s="484" t="n">
        <v>305.89</v>
      </c>
      <c r="J119" s="127" t="inlineStr">
        <is>
          <t>បានបង់</t>
        </is>
      </c>
    </row>
    <row r="120" ht="18" customHeight="1" s="58">
      <c r="A120" s="132" t="n">
        <v>3</v>
      </c>
      <c r="B120" s="133" t="inlineStr">
        <is>
          <t>032680</t>
        </is>
      </c>
      <c r="C120" s="135" t="n">
        <v>41463</v>
      </c>
      <c r="D120" s="484" t="n">
        <v>34.86</v>
      </c>
      <c r="E120" s="126" t="inlineStr">
        <is>
          <t>A P L Logistics</t>
        </is>
      </c>
      <c r="F120" s="133" t="inlineStr">
        <is>
          <t>100046460</t>
        </is>
      </c>
      <c r="G120" s="133" t="inlineStr">
        <is>
          <t>032680</t>
        </is>
      </c>
      <c r="H120" s="135" t="n">
        <v>41463</v>
      </c>
      <c r="I120" s="484" t="n">
        <v>34.86</v>
      </c>
      <c r="J120" s="127" t="inlineStr">
        <is>
          <t>បានបង់</t>
        </is>
      </c>
    </row>
    <row r="121" ht="18" customHeight="1" s="58">
      <c r="A121" s="131" t="n">
        <v>4</v>
      </c>
      <c r="B121" s="133" t="inlineStr">
        <is>
          <t>032710</t>
        </is>
      </c>
      <c r="C121" s="135" t="n">
        <v>41463</v>
      </c>
      <c r="D121" s="484" t="n">
        <v>450.81</v>
      </c>
      <c r="E121" s="126" t="inlineStr">
        <is>
          <t>A P L Logistics</t>
        </is>
      </c>
      <c r="F121" s="123" t="inlineStr">
        <is>
          <t>100046460</t>
        </is>
      </c>
      <c r="G121" s="133" t="inlineStr">
        <is>
          <t>032710</t>
        </is>
      </c>
      <c r="H121" s="135" t="n">
        <v>41463</v>
      </c>
      <c r="I121" s="484" t="n">
        <v>450.81</v>
      </c>
      <c r="J121" s="127" t="inlineStr">
        <is>
          <t>បានបង់</t>
        </is>
      </c>
    </row>
    <row r="122" ht="18" customHeight="1" s="58">
      <c r="A122" s="132" t="n">
        <v>5</v>
      </c>
      <c r="B122" s="133" t="inlineStr">
        <is>
          <t>032763</t>
        </is>
      </c>
      <c r="C122" s="135" t="n">
        <v>41470</v>
      </c>
      <c r="D122" s="484" t="n">
        <v>54.3</v>
      </c>
      <c r="E122" s="126" t="inlineStr">
        <is>
          <t>A P L Logistics</t>
        </is>
      </c>
      <c r="F122" s="133" t="inlineStr">
        <is>
          <t>100046460</t>
        </is>
      </c>
      <c r="G122" s="133" t="inlineStr">
        <is>
          <t>032763</t>
        </is>
      </c>
      <c r="H122" s="135" t="n">
        <v>41470</v>
      </c>
      <c r="I122" s="484" t="n">
        <v>54.3</v>
      </c>
      <c r="J122" s="127" t="inlineStr">
        <is>
          <t>បានបង់</t>
        </is>
      </c>
    </row>
    <row r="123" ht="18" customHeight="1" s="58">
      <c r="A123" s="131" t="n">
        <v>6</v>
      </c>
      <c r="B123" s="133" t="inlineStr">
        <is>
          <t>032794</t>
        </is>
      </c>
      <c r="C123" s="135" t="n">
        <v>41470</v>
      </c>
      <c r="D123" s="484" t="n">
        <v>379.69</v>
      </c>
      <c r="E123" s="126" t="inlineStr">
        <is>
          <t>A P L Logistics</t>
        </is>
      </c>
      <c r="F123" s="123" t="inlineStr">
        <is>
          <t>100046460</t>
        </is>
      </c>
      <c r="G123" s="133" t="inlineStr">
        <is>
          <t>032794</t>
        </is>
      </c>
      <c r="H123" s="135" t="n">
        <v>41470</v>
      </c>
      <c r="I123" s="484" t="n">
        <v>379.69</v>
      </c>
      <c r="J123" s="127" t="inlineStr">
        <is>
          <t>បានបង់</t>
        </is>
      </c>
    </row>
    <row r="124" ht="18" customHeight="1" s="58">
      <c r="A124" s="132" t="n">
        <v>7</v>
      </c>
      <c r="B124" s="133" t="inlineStr">
        <is>
          <t>032848</t>
        </is>
      </c>
      <c r="C124" s="135" t="n">
        <v>41477</v>
      </c>
      <c r="D124" s="484" t="n">
        <v>48.72</v>
      </c>
      <c r="E124" s="126" t="inlineStr">
        <is>
          <t>A P L Logistics</t>
        </is>
      </c>
      <c r="F124" s="133" t="inlineStr">
        <is>
          <t>100046460</t>
        </is>
      </c>
      <c r="G124" s="133" t="inlineStr">
        <is>
          <t>032848</t>
        </is>
      </c>
      <c r="H124" s="135" t="n">
        <v>41477</v>
      </c>
      <c r="I124" s="484" t="n">
        <v>48.72</v>
      </c>
      <c r="J124" s="127" t="inlineStr">
        <is>
          <t>បានបង់</t>
        </is>
      </c>
    </row>
    <row r="125" ht="18" customHeight="1" s="58">
      <c r="A125" s="131" t="n">
        <v>8</v>
      </c>
      <c r="B125" s="133" t="inlineStr">
        <is>
          <t>032889</t>
        </is>
      </c>
      <c r="C125" s="135" t="n">
        <v>41478</v>
      </c>
      <c r="D125" s="484" t="n">
        <v>175.1</v>
      </c>
      <c r="E125" s="126" t="inlineStr">
        <is>
          <t>A P L Logistics</t>
        </is>
      </c>
      <c r="F125" s="123" t="inlineStr">
        <is>
          <t>100046460</t>
        </is>
      </c>
      <c r="G125" s="133" t="inlineStr">
        <is>
          <t>032889</t>
        </is>
      </c>
      <c r="H125" s="135" t="n">
        <v>41478</v>
      </c>
      <c r="I125" s="484" t="n">
        <v>175.1</v>
      </c>
      <c r="J125" s="127" t="inlineStr">
        <is>
          <t>បានបង់</t>
        </is>
      </c>
    </row>
    <row r="126" ht="18" customHeight="1" s="58">
      <c r="A126" s="132" t="n">
        <v>9</v>
      </c>
      <c r="B126" s="133" t="inlineStr">
        <is>
          <t>032936</t>
        </is>
      </c>
      <c r="C126" s="135" t="n">
        <v>41484</v>
      </c>
      <c r="D126" s="484" t="n">
        <v>64.26000000000001</v>
      </c>
      <c r="E126" s="126" t="inlineStr">
        <is>
          <t>A P L Logistics</t>
        </is>
      </c>
      <c r="F126" s="133" t="inlineStr">
        <is>
          <t>100046460</t>
        </is>
      </c>
      <c r="G126" s="133" t="inlineStr">
        <is>
          <t>032936</t>
        </is>
      </c>
      <c r="H126" s="135" t="n">
        <v>41484</v>
      </c>
      <c r="I126" s="484" t="n">
        <v>64.26000000000001</v>
      </c>
      <c r="J126" s="127" t="inlineStr">
        <is>
          <t>បានបង់</t>
        </is>
      </c>
    </row>
    <row r="127" ht="18" customHeight="1" s="58">
      <c r="A127" s="131" t="n">
        <v>10</v>
      </c>
      <c r="B127" s="133" t="inlineStr">
        <is>
          <t>032958</t>
        </is>
      </c>
      <c r="C127" s="135" t="n">
        <v>41484</v>
      </c>
      <c r="D127" s="484" t="n">
        <v>134.24</v>
      </c>
      <c r="E127" s="126" t="inlineStr">
        <is>
          <t>A P L Logistics</t>
        </is>
      </c>
      <c r="F127" s="123" t="inlineStr">
        <is>
          <t>100046460</t>
        </is>
      </c>
      <c r="G127" s="133" t="inlineStr">
        <is>
          <t>032958</t>
        </is>
      </c>
      <c r="H127" s="135" t="n">
        <v>41484</v>
      </c>
      <c r="I127" s="484" t="n">
        <v>134.24</v>
      </c>
      <c r="J127" s="127" t="inlineStr">
        <is>
          <t>បានបង់</t>
        </is>
      </c>
    </row>
    <row r="128" ht="18" customHeight="1" s="58">
      <c r="A128" s="315" t="inlineStr">
        <is>
          <t>Total 07/2013</t>
        </is>
      </c>
      <c r="B128" s="431" t="n"/>
      <c r="C128" s="411" t="n"/>
      <c r="D128" s="484">
        <f>SUM(D118:D127)</f>
        <v/>
      </c>
      <c r="E128" s="126" t="n"/>
      <c r="F128" s="123" t="n"/>
      <c r="G128" s="133" t="n"/>
      <c r="H128" s="481" t="inlineStr">
        <is>
          <t>USD</t>
        </is>
      </c>
      <c r="I128" s="484">
        <f>SUM(I118:I127)</f>
        <v/>
      </c>
      <c r="J128" s="129" t="n"/>
    </row>
    <row r="129" ht="21.9" customHeight="1" s="58">
      <c r="A129" s="315" t="inlineStr">
        <is>
          <t>Total 07/2013</t>
        </is>
      </c>
      <c r="B129" s="431" t="n"/>
      <c r="C129" s="411" t="n"/>
      <c r="D129" s="484" t="n"/>
      <c r="E129" s="126" t="n"/>
      <c r="F129" s="123" t="n"/>
      <c r="G129" s="482" t="n">
        <v>4062</v>
      </c>
      <c r="H129" s="481" t="inlineStr">
        <is>
          <t>RIEL</t>
        </is>
      </c>
      <c r="I129" s="483">
        <f>I128*G129</f>
        <v/>
      </c>
      <c r="J129" s="129" t="n"/>
    </row>
    <row r="130" ht="18" customHeight="1" s="58">
      <c r="A130" s="131" t="n">
        <v>1</v>
      </c>
      <c r="B130" s="133" t="inlineStr">
        <is>
          <t>033068</t>
        </is>
      </c>
      <c r="C130" s="135" t="n">
        <v>41491</v>
      </c>
      <c r="D130" s="484" t="n">
        <v>152.8</v>
      </c>
      <c r="E130" s="126" t="inlineStr">
        <is>
          <t>A P L Logistics</t>
        </is>
      </c>
      <c r="F130" s="123" t="inlineStr">
        <is>
          <t>100046460</t>
        </is>
      </c>
      <c r="G130" s="133" t="inlineStr">
        <is>
          <t>033068</t>
        </is>
      </c>
      <c r="H130" s="135" t="n">
        <v>41491</v>
      </c>
      <c r="I130" s="484" t="n">
        <v>152.8</v>
      </c>
      <c r="J130" s="127" t="inlineStr">
        <is>
          <t>បានបង់</t>
        </is>
      </c>
    </row>
    <row r="131" ht="18" customHeight="1" s="58">
      <c r="A131" s="131" t="n">
        <v>2</v>
      </c>
      <c r="B131" s="133" t="inlineStr">
        <is>
          <t>033152</t>
        </is>
      </c>
      <c r="C131" s="135" t="n">
        <v>41498</v>
      </c>
      <c r="D131" s="484" t="n">
        <v>219.25</v>
      </c>
      <c r="E131" s="126" t="inlineStr">
        <is>
          <t>A P L Logistics</t>
        </is>
      </c>
      <c r="F131" s="123" t="inlineStr">
        <is>
          <t>100046460</t>
        </is>
      </c>
      <c r="G131" s="133" t="inlineStr">
        <is>
          <t>033152</t>
        </is>
      </c>
      <c r="H131" s="135" t="n">
        <v>41498</v>
      </c>
      <c r="I131" s="484" t="n">
        <v>219.25</v>
      </c>
      <c r="J131" s="127" t="inlineStr">
        <is>
          <t>បានបង់</t>
        </is>
      </c>
    </row>
    <row r="132" ht="18" customHeight="1" s="58">
      <c r="A132" s="131" t="n">
        <v>3</v>
      </c>
      <c r="B132" s="133" t="inlineStr">
        <is>
          <t>033217</t>
        </is>
      </c>
      <c r="C132" s="135" t="n">
        <v>41505</v>
      </c>
      <c r="D132" s="484" t="n">
        <v>43.04</v>
      </c>
      <c r="E132" s="126" t="inlineStr">
        <is>
          <t>A P L Logistics</t>
        </is>
      </c>
      <c r="F132" s="133" t="inlineStr">
        <is>
          <t>100046460</t>
        </is>
      </c>
      <c r="G132" s="133" t="inlineStr">
        <is>
          <t>033217</t>
        </is>
      </c>
      <c r="H132" s="135" t="n">
        <v>41505</v>
      </c>
      <c r="I132" s="484" t="n">
        <v>43.04</v>
      </c>
      <c r="J132" s="127" t="inlineStr">
        <is>
          <t>បានបង់</t>
        </is>
      </c>
    </row>
    <row r="133" ht="18" customHeight="1" s="58">
      <c r="A133" s="131" t="n">
        <v>4</v>
      </c>
      <c r="B133" s="133" t="inlineStr">
        <is>
          <t>033255</t>
        </is>
      </c>
      <c r="C133" s="135" t="n">
        <v>41505</v>
      </c>
      <c r="D133" s="484" t="n">
        <v>129.59</v>
      </c>
      <c r="E133" s="126" t="inlineStr">
        <is>
          <t>A P L Logistics</t>
        </is>
      </c>
      <c r="F133" s="123" t="inlineStr">
        <is>
          <t>100046460</t>
        </is>
      </c>
      <c r="G133" s="133" t="inlineStr">
        <is>
          <t>033255</t>
        </is>
      </c>
      <c r="H133" s="135" t="n">
        <v>41505</v>
      </c>
      <c r="I133" s="484" t="n">
        <v>129.59</v>
      </c>
      <c r="J133" s="127" t="inlineStr">
        <is>
          <t>បានបង់</t>
        </is>
      </c>
    </row>
    <row r="134" ht="18" customHeight="1" s="58">
      <c r="A134" s="131" t="n">
        <v>5</v>
      </c>
      <c r="B134" s="133" t="inlineStr">
        <is>
          <t>033347</t>
        </is>
      </c>
      <c r="C134" s="135" t="n">
        <v>41512</v>
      </c>
      <c r="D134" s="484" t="n">
        <v>67.12</v>
      </c>
      <c r="E134" s="126" t="inlineStr">
        <is>
          <t>A P L Logistics</t>
        </is>
      </c>
      <c r="F134" s="133" t="inlineStr">
        <is>
          <t>100046460</t>
        </is>
      </c>
      <c r="G134" s="133" t="inlineStr">
        <is>
          <t>033347</t>
        </is>
      </c>
      <c r="H134" s="135" t="n">
        <v>41512</v>
      </c>
      <c r="I134" s="484" t="n">
        <v>67.12</v>
      </c>
      <c r="J134" s="127" t="inlineStr">
        <is>
          <t>បានបង់</t>
        </is>
      </c>
    </row>
    <row r="135" ht="18" customHeight="1" s="58">
      <c r="A135" s="315" t="inlineStr">
        <is>
          <t>Total 08/2013</t>
        </is>
      </c>
      <c r="B135" s="431" t="n"/>
      <c r="C135" s="411" t="n"/>
      <c r="D135" s="484">
        <f>SUM(D130:D134)</f>
        <v/>
      </c>
      <c r="E135" s="126" t="n"/>
      <c r="F135" s="123" t="n"/>
      <c r="G135" s="133" t="n"/>
      <c r="H135" s="481" t="inlineStr">
        <is>
          <t>USD</t>
        </is>
      </c>
      <c r="I135" s="484">
        <f>SUM(I130:I134)</f>
        <v/>
      </c>
      <c r="J135" s="129" t="n"/>
    </row>
    <row r="136" ht="21.9" customHeight="1" s="58">
      <c r="A136" s="315" t="inlineStr">
        <is>
          <t>Total 08/2013</t>
        </is>
      </c>
      <c r="B136" s="431" t="n"/>
      <c r="C136" s="411" t="n"/>
      <c r="D136" s="484" t="n"/>
      <c r="E136" s="126" t="n"/>
      <c r="F136" s="123" t="n"/>
      <c r="G136" s="482" t="n">
        <v>4062</v>
      </c>
      <c r="H136" s="481" t="inlineStr">
        <is>
          <t>RIEL</t>
        </is>
      </c>
      <c r="I136" s="483">
        <f>I135*G136</f>
        <v/>
      </c>
      <c r="J136" s="129" t="n"/>
    </row>
    <row r="137" ht="18" customHeight="1" s="58">
      <c r="A137" s="131" t="n">
        <v>1</v>
      </c>
      <c r="B137" s="133" t="inlineStr">
        <is>
          <t>033394</t>
        </is>
      </c>
      <c r="C137" s="135" t="n">
        <v>41519</v>
      </c>
      <c r="D137" s="484" t="n">
        <v>145.02</v>
      </c>
      <c r="E137" s="126" t="inlineStr">
        <is>
          <t>A P L Logistics</t>
        </is>
      </c>
      <c r="F137" s="123" t="inlineStr">
        <is>
          <t>100046460</t>
        </is>
      </c>
      <c r="G137" s="133" t="inlineStr">
        <is>
          <t>033394</t>
        </is>
      </c>
      <c r="H137" s="135" t="n">
        <v>41519</v>
      </c>
      <c r="I137" s="484" t="n">
        <v>145.02</v>
      </c>
      <c r="J137" s="127" t="inlineStr">
        <is>
          <t>បានបង់</t>
        </is>
      </c>
    </row>
    <row r="138" ht="18" customHeight="1" s="58">
      <c r="A138" s="131" t="n">
        <v>2</v>
      </c>
      <c r="B138" s="133" t="inlineStr">
        <is>
          <t>033429</t>
        </is>
      </c>
      <c r="C138" s="135" t="n">
        <v>41519</v>
      </c>
      <c r="D138" s="484" t="n">
        <v>3.6</v>
      </c>
      <c r="E138" s="126" t="inlineStr">
        <is>
          <t>A P L Logistics</t>
        </is>
      </c>
      <c r="F138" s="133" t="inlineStr">
        <is>
          <t>100046460</t>
        </is>
      </c>
      <c r="G138" s="133" t="inlineStr">
        <is>
          <t>033429</t>
        </is>
      </c>
      <c r="H138" s="135" t="n">
        <v>41519</v>
      </c>
      <c r="I138" s="484" t="n">
        <v>3.6</v>
      </c>
      <c r="J138" s="127" t="inlineStr">
        <is>
          <t>បានបង់</t>
        </is>
      </c>
    </row>
    <row r="139" ht="18" customHeight="1" s="58">
      <c r="A139" s="131" t="n">
        <v>3</v>
      </c>
      <c r="B139" s="133" t="inlineStr">
        <is>
          <t>033436</t>
        </is>
      </c>
      <c r="C139" s="135" t="n">
        <v>41519</v>
      </c>
      <c r="D139" s="484" t="n">
        <v>352.48</v>
      </c>
      <c r="E139" s="126" t="inlineStr">
        <is>
          <t>A P L Logistics</t>
        </is>
      </c>
      <c r="F139" s="123" t="inlineStr">
        <is>
          <t>100046460</t>
        </is>
      </c>
      <c r="G139" s="133" t="inlineStr">
        <is>
          <t>033436</t>
        </is>
      </c>
      <c r="H139" s="135" t="n">
        <v>41519</v>
      </c>
      <c r="I139" s="484" t="n">
        <v>352.48</v>
      </c>
      <c r="J139" s="127" t="inlineStr">
        <is>
          <t>បានបង់</t>
        </is>
      </c>
    </row>
    <row r="140" ht="18" customHeight="1" s="58">
      <c r="A140" s="131" t="n">
        <v>4</v>
      </c>
      <c r="B140" s="133" t="inlineStr">
        <is>
          <t>033513</t>
        </is>
      </c>
      <c r="C140" s="135" t="n">
        <v>41526</v>
      </c>
      <c r="D140" s="484" t="n">
        <v>37.97</v>
      </c>
      <c r="E140" s="126" t="inlineStr">
        <is>
          <t>A P L Logistics</t>
        </is>
      </c>
      <c r="F140" s="133" t="inlineStr">
        <is>
          <t>100046460</t>
        </is>
      </c>
      <c r="G140" s="133" t="inlineStr">
        <is>
          <t>033513</t>
        </is>
      </c>
      <c r="H140" s="135" t="n">
        <v>41526</v>
      </c>
      <c r="I140" s="484" t="n">
        <v>37.97</v>
      </c>
      <c r="J140" s="127" t="inlineStr">
        <is>
          <t>បានបង់</t>
        </is>
      </c>
    </row>
    <row r="141" ht="18" customHeight="1" s="58">
      <c r="A141" s="131" t="n">
        <v>5</v>
      </c>
      <c r="B141" s="133" t="inlineStr">
        <is>
          <t>033565</t>
        </is>
      </c>
      <c r="C141" s="135" t="n">
        <v>41526</v>
      </c>
      <c r="D141" s="484" t="n">
        <v>319.7</v>
      </c>
      <c r="E141" s="126" t="inlineStr">
        <is>
          <t>A P L Logistics</t>
        </is>
      </c>
      <c r="F141" s="123" t="inlineStr">
        <is>
          <t>100046460</t>
        </is>
      </c>
      <c r="G141" s="133" t="inlineStr">
        <is>
          <t>033565</t>
        </is>
      </c>
      <c r="H141" s="135" t="n">
        <v>41526</v>
      </c>
      <c r="I141" s="484" t="n">
        <v>319.7</v>
      </c>
      <c r="J141" s="127" t="inlineStr">
        <is>
          <t>បានបង់</t>
        </is>
      </c>
    </row>
    <row r="142" ht="18" customHeight="1" s="58">
      <c r="A142" s="131" t="n">
        <v>6</v>
      </c>
      <c r="B142" s="133" t="inlineStr">
        <is>
          <t>033648</t>
        </is>
      </c>
      <c r="C142" s="135" t="n">
        <v>41533</v>
      </c>
      <c r="D142" s="484" t="n">
        <v>35.73</v>
      </c>
      <c r="E142" s="126" t="inlineStr">
        <is>
          <t>A P L Logistics</t>
        </is>
      </c>
      <c r="F142" s="133" t="inlineStr">
        <is>
          <t>100046460</t>
        </is>
      </c>
      <c r="G142" s="133" t="inlineStr">
        <is>
          <t>033648</t>
        </is>
      </c>
      <c r="H142" s="135" t="n">
        <v>41533</v>
      </c>
      <c r="I142" s="484" t="n">
        <v>35.73</v>
      </c>
      <c r="J142" s="127" t="inlineStr">
        <is>
          <t>បានបង់</t>
        </is>
      </c>
    </row>
    <row r="143" ht="18" customHeight="1" s="58">
      <c r="A143" s="131" t="n">
        <v>7</v>
      </c>
      <c r="B143" s="133" t="inlineStr">
        <is>
          <t>033633</t>
        </is>
      </c>
      <c r="C143" s="135" t="n">
        <v>41533</v>
      </c>
      <c r="D143" s="484" t="n">
        <v>104.03</v>
      </c>
      <c r="E143" s="126" t="inlineStr">
        <is>
          <t>A P L Logistics</t>
        </is>
      </c>
      <c r="F143" s="123" t="inlineStr">
        <is>
          <t>100046460</t>
        </is>
      </c>
      <c r="G143" s="133" t="inlineStr">
        <is>
          <t>033633</t>
        </is>
      </c>
      <c r="H143" s="135" t="n">
        <v>41533</v>
      </c>
      <c r="I143" s="484" t="n">
        <v>104.03</v>
      </c>
      <c r="J143" s="127" t="inlineStr">
        <is>
          <t>បានបង់</t>
        </is>
      </c>
    </row>
    <row r="144" ht="18" customHeight="1" s="58">
      <c r="A144" s="131" t="n">
        <v>8</v>
      </c>
      <c r="B144" s="133" t="inlineStr">
        <is>
          <t>033709</t>
        </is>
      </c>
      <c r="C144" s="135" t="n">
        <v>41540</v>
      </c>
      <c r="D144" s="484" t="n">
        <v>61.27</v>
      </c>
      <c r="E144" s="126" t="inlineStr">
        <is>
          <t>A P L Logistics</t>
        </is>
      </c>
      <c r="F144" s="133" t="inlineStr">
        <is>
          <t>100046460</t>
        </is>
      </c>
      <c r="G144" s="133" t="inlineStr">
        <is>
          <t>033709</t>
        </is>
      </c>
      <c r="H144" s="135" t="n">
        <v>41540</v>
      </c>
      <c r="I144" s="484" t="n">
        <v>61.27</v>
      </c>
      <c r="J144" s="127" t="inlineStr">
        <is>
          <t>បានបង់</t>
        </is>
      </c>
    </row>
    <row r="145" ht="18" customHeight="1" s="58">
      <c r="A145" s="131" t="n">
        <v>9</v>
      </c>
      <c r="B145" s="133" t="inlineStr">
        <is>
          <t>033755</t>
        </is>
      </c>
      <c r="C145" s="135" t="n">
        <v>41541</v>
      </c>
      <c r="D145" s="484" t="n">
        <v>61.8</v>
      </c>
      <c r="E145" s="126" t="inlineStr">
        <is>
          <t>A P L Logistics</t>
        </is>
      </c>
      <c r="F145" s="133" t="inlineStr">
        <is>
          <t>100046460</t>
        </is>
      </c>
      <c r="G145" s="133" t="inlineStr">
        <is>
          <t>033755</t>
        </is>
      </c>
      <c r="H145" s="135" t="n">
        <v>41541</v>
      </c>
      <c r="I145" s="484" t="n">
        <v>61.8</v>
      </c>
      <c r="J145" s="127" t="inlineStr">
        <is>
          <t>បានបង់</t>
        </is>
      </c>
    </row>
    <row r="146" ht="18" customHeight="1" s="58">
      <c r="A146" s="131" t="n">
        <v>10</v>
      </c>
      <c r="B146" s="133" t="inlineStr">
        <is>
          <t>033795</t>
        </is>
      </c>
      <c r="C146" s="135" t="n">
        <v>41547</v>
      </c>
      <c r="D146" s="484" t="n">
        <v>215.54</v>
      </c>
      <c r="E146" s="126" t="inlineStr">
        <is>
          <t>A P L Logistics</t>
        </is>
      </c>
      <c r="F146" s="123" t="inlineStr">
        <is>
          <t>100046460</t>
        </is>
      </c>
      <c r="G146" s="133" t="inlineStr">
        <is>
          <t>033795</t>
        </is>
      </c>
      <c r="H146" s="135" t="n">
        <v>41547</v>
      </c>
      <c r="I146" s="484" t="n">
        <v>215.54</v>
      </c>
      <c r="J146" s="127" t="inlineStr">
        <is>
          <t>បានបង់</t>
        </is>
      </c>
    </row>
    <row r="147" ht="18" customHeight="1" s="58">
      <c r="A147" s="315" t="inlineStr">
        <is>
          <t>Total 09/2013</t>
        </is>
      </c>
      <c r="B147" s="431" t="n"/>
      <c r="C147" s="411" t="n"/>
      <c r="D147" s="484">
        <f>SUM(D137:D146)</f>
        <v/>
      </c>
      <c r="E147" s="126" t="n"/>
      <c r="F147" s="123" t="n"/>
      <c r="G147" s="133" t="n"/>
      <c r="H147" s="481" t="inlineStr">
        <is>
          <t>USD</t>
        </is>
      </c>
      <c r="I147" s="484">
        <f>SUM(I137:I146)</f>
        <v/>
      </c>
      <c r="J147" s="129" t="n"/>
    </row>
    <row r="148" ht="21.9" customHeight="1" s="58">
      <c r="A148" s="315" t="inlineStr">
        <is>
          <t>Total 09/2013</t>
        </is>
      </c>
      <c r="B148" s="431" t="n"/>
      <c r="C148" s="411" t="n"/>
      <c r="D148" s="484" t="n"/>
      <c r="E148" s="126" t="n"/>
      <c r="F148" s="123" t="n"/>
      <c r="G148" s="482" t="n">
        <v>4062</v>
      </c>
      <c r="H148" s="481" t="inlineStr">
        <is>
          <t>RIEL</t>
        </is>
      </c>
      <c r="I148" s="483">
        <f>I147*G148</f>
        <v/>
      </c>
      <c r="J148" s="129" t="n"/>
    </row>
    <row r="149" ht="18" customHeight="1" s="58">
      <c r="A149" s="131" t="n">
        <v>1</v>
      </c>
      <c r="B149" s="133" t="inlineStr">
        <is>
          <t>033906</t>
        </is>
      </c>
      <c r="C149" s="135" t="n">
        <v>41554</v>
      </c>
      <c r="D149" s="484" t="n">
        <v>214.95</v>
      </c>
      <c r="E149" s="126" t="inlineStr">
        <is>
          <t>A P L Logistics</t>
        </is>
      </c>
      <c r="F149" s="123" t="inlineStr">
        <is>
          <t>100046460</t>
        </is>
      </c>
      <c r="G149" s="133" t="inlineStr">
        <is>
          <t>033906</t>
        </is>
      </c>
      <c r="H149" s="135" t="n">
        <v>41554</v>
      </c>
      <c r="I149" s="484" t="n">
        <v>214.95</v>
      </c>
      <c r="J149" s="127" t="inlineStr">
        <is>
          <t>បានបង់</t>
        </is>
      </c>
    </row>
    <row r="150" ht="18" customHeight="1" s="58">
      <c r="A150" s="131" t="n">
        <v>2</v>
      </c>
      <c r="B150" s="133" t="inlineStr">
        <is>
          <t>034006</t>
        </is>
      </c>
      <c r="C150" s="135" t="n">
        <v>41561</v>
      </c>
      <c r="D150" s="484" t="n">
        <v>127.3</v>
      </c>
      <c r="E150" s="126" t="inlineStr">
        <is>
          <t>A P L Logistics</t>
        </is>
      </c>
      <c r="F150" s="123" t="inlineStr">
        <is>
          <t>100046460</t>
        </is>
      </c>
      <c r="G150" s="133" t="inlineStr">
        <is>
          <t>034006</t>
        </is>
      </c>
      <c r="H150" s="135" t="n">
        <v>41561</v>
      </c>
      <c r="I150" s="484" t="n">
        <v>127.3</v>
      </c>
      <c r="J150" s="127" t="inlineStr">
        <is>
          <t>បានបង់</t>
        </is>
      </c>
    </row>
    <row r="151" ht="18" customHeight="1" s="58">
      <c r="A151" s="131" t="n">
        <v>3</v>
      </c>
      <c r="B151" s="133" t="inlineStr">
        <is>
          <t>034039</t>
        </is>
      </c>
      <c r="C151" s="135" t="n">
        <v>41561</v>
      </c>
      <c r="D151" s="484" t="n">
        <v>51.4</v>
      </c>
      <c r="E151" s="126" t="inlineStr">
        <is>
          <t>A P L Logistics</t>
        </is>
      </c>
      <c r="F151" s="133" t="inlineStr">
        <is>
          <t>100046460</t>
        </is>
      </c>
      <c r="G151" s="133" t="inlineStr">
        <is>
          <t>034039</t>
        </is>
      </c>
      <c r="H151" s="135" t="n">
        <v>41561</v>
      </c>
      <c r="I151" s="484" t="n">
        <v>51.4</v>
      </c>
      <c r="J151" s="127" t="inlineStr">
        <is>
          <t>បានបង់</t>
        </is>
      </c>
    </row>
    <row r="152" ht="18" customHeight="1" s="58">
      <c r="A152" s="131" t="n">
        <v>4</v>
      </c>
      <c r="B152" s="133" t="inlineStr">
        <is>
          <t>034079</t>
        </is>
      </c>
      <c r="C152" s="135" t="n">
        <v>41568</v>
      </c>
      <c r="D152" s="484" t="n">
        <v>30</v>
      </c>
      <c r="E152" s="126" t="inlineStr">
        <is>
          <t>A P L Logistics</t>
        </is>
      </c>
      <c r="F152" s="133" t="inlineStr">
        <is>
          <t>100046460</t>
        </is>
      </c>
      <c r="G152" s="133" t="inlineStr">
        <is>
          <t>034079</t>
        </is>
      </c>
      <c r="H152" s="135" t="n">
        <v>41568</v>
      </c>
      <c r="I152" s="484" t="n">
        <v>30</v>
      </c>
      <c r="J152" s="127" t="inlineStr">
        <is>
          <t>បានបង់</t>
        </is>
      </c>
    </row>
    <row r="153" ht="18" customHeight="1" s="58">
      <c r="A153" s="131" t="n">
        <v>5</v>
      </c>
      <c r="B153" s="133" t="inlineStr">
        <is>
          <t>034089</t>
        </is>
      </c>
      <c r="C153" s="135" t="n">
        <v>41568</v>
      </c>
      <c r="D153" s="484" t="n">
        <v>121.12</v>
      </c>
      <c r="E153" s="126" t="inlineStr">
        <is>
          <t>A P L Logistics</t>
        </is>
      </c>
      <c r="F153" s="123" t="inlineStr">
        <is>
          <t>100046460</t>
        </is>
      </c>
      <c r="G153" s="133" t="inlineStr">
        <is>
          <t>034089</t>
        </is>
      </c>
      <c r="H153" s="135" t="n">
        <v>41568</v>
      </c>
      <c r="I153" s="484" t="n">
        <v>121.12</v>
      </c>
      <c r="J153" s="127" t="inlineStr">
        <is>
          <t>បានបង់</t>
        </is>
      </c>
    </row>
    <row r="154" ht="18" customHeight="1" s="58">
      <c r="A154" s="131" t="n">
        <v>6</v>
      </c>
      <c r="B154" s="133" t="inlineStr">
        <is>
          <t>034154</t>
        </is>
      </c>
      <c r="C154" s="135" t="n">
        <v>41575</v>
      </c>
      <c r="D154" s="484" t="n">
        <v>239.21</v>
      </c>
      <c r="E154" s="126" t="inlineStr">
        <is>
          <t>A P L Logistics</t>
        </is>
      </c>
      <c r="F154" s="123" t="inlineStr">
        <is>
          <t>100046460</t>
        </is>
      </c>
      <c r="G154" s="133" t="inlineStr">
        <is>
          <t>034154</t>
        </is>
      </c>
      <c r="H154" s="135" t="n">
        <v>41575</v>
      </c>
      <c r="I154" s="484" t="n">
        <v>239.21</v>
      </c>
      <c r="J154" s="127" t="inlineStr">
        <is>
          <t>បានបង់</t>
        </is>
      </c>
    </row>
    <row r="155" ht="18" customHeight="1" s="58">
      <c r="A155" s="131" t="n">
        <v>7</v>
      </c>
      <c r="B155" s="133" t="inlineStr">
        <is>
          <t>034191</t>
        </is>
      </c>
      <c r="C155" s="135" t="n">
        <v>41575</v>
      </c>
      <c r="D155" s="484" t="n">
        <v>84.98</v>
      </c>
      <c r="E155" s="126" t="inlineStr">
        <is>
          <t>A P L Logistics</t>
        </is>
      </c>
      <c r="F155" s="123" t="inlineStr">
        <is>
          <t>100046460</t>
        </is>
      </c>
      <c r="G155" s="133" t="inlineStr">
        <is>
          <t>034191</t>
        </is>
      </c>
      <c r="H155" s="135" t="n">
        <v>41575</v>
      </c>
      <c r="I155" s="484" t="n">
        <v>84.98</v>
      </c>
      <c r="J155" s="127" t="inlineStr">
        <is>
          <t>បានបង់</t>
        </is>
      </c>
    </row>
    <row r="156" ht="18" customHeight="1" s="58">
      <c r="A156" s="315" t="inlineStr">
        <is>
          <t>Total 10/2013</t>
        </is>
      </c>
      <c r="B156" s="431" t="n"/>
      <c r="C156" s="411" t="n"/>
      <c r="D156" s="484">
        <f>SUM(D149:D155)</f>
        <v/>
      </c>
      <c r="E156" s="126" t="n"/>
      <c r="F156" s="123" t="n"/>
      <c r="G156" s="133" t="n"/>
      <c r="H156" s="481" t="inlineStr">
        <is>
          <t>USD</t>
        </is>
      </c>
      <c r="I156" s="484">
        <f>SUM(I149:I155)</f>
        <v/>
      </c>
      <c r="J156" s="129" t="n"/>
    </row>
    <row r="157" ht="21.9" customHeight="1" s="58">
      <c r="A157" s="315" t="inlineStr">
        <is>
          <t>Total 10/2013</t>
        </is>
      </c>
      <c r="B157" s="431" t="n"/>
      <c r="C157" s="411" t="n"/>
      <c r="D157" s="484" t="n"/>
      <c r="E157" s="126" t="n"/>
      <c r="F157" s="123" t="n"/>
      <c r="G157" s="485" t="n">
        <v>4058</v>
      </c>
      <c r="H157" s="481" t="inlineStr">
        <is>
          <t>RIEL</t>
        </is>
      </c>
      <c r="I157" s="483">
        <f>I156*G157</f>
        <v/>
      </c>
      <c r="J157" s="129" t="n"/>
    </row>
    <row r="158" ht="18" customHeight="1" s="58">
      <c r="A158" s="131" t="n">
        <v>1</v>
      </c>
      <c r="B158" s="133" t="inlineStr">
        <is>
          <t>034245</t>
        </is>
      </c>
      <c r="C158" s="135" t="n">
        <v>41582</v>
      </c>
      <c r="D158" s="484" t="n">
        <v>214.67</v>
      </c>
      <c r="E158" s="126" t="inlineStr">
        <is>
          <t>A P L Logistics</t>
        </is>
      </c>
      <c r="F158" s="123" t="inlineStr">
        <is>
          <t>100046460</t>
        </is>
      </c>
      <c r="G158" s="133" t="inlineStr">
        <is>
          <t>034245</t>
        </is>
      </c>
      <c r="H158" s="135" t="n">
        <v>41582</v>
      </c>
      <c r="I158" s="484" t="n">
        <v>214.67</v>
      </c>
      <c r="J158" s="127" t="inlineStr">
        <is>
          <t>បានបង់</t>
        </is>
      </c>
    </row>
    <row r="159" ht="18" customHeight="1" s="58">
      <c r="A159" s="131" t="n">
        <v>2</v>
      </c>
      <c r="B159" s="133" t="inlineStr">
        <is>
          <t>034384</t>
        </is>
      </c>
      <c r="C159" s="135" t="n">
        <v>41589</v>
      </c>
      <c r="D159" s="484" t="n">
        <v>52.7</v>
      </c>
      <c r="E159" s="126" t="inlineStr">
        <is>
          <t>A P L Logistics</t>
        </is>
      </c>
      <c r="F159" s="133" t="inlineStr">
        <is>
          <t>100046460</t>
        </is>
      </c>
      <c r="G159" s="133" t="inlineStr">
        <is>
          <t>034384</t>
        </is>
      </c>
      <c r="H159" s="135" t="n">
        <v>41589</v>
      </c>
      <c r="I159" s="484" t="n">
        <v>52.7</v>
      </c>
      <c r="J159" s="127" t="inlineStr">
        <is>
          <t>បានបង់</t>
        </is>
      </c>
    </row>
    <row r="160" ht="18" customHeight="1" s="58">
      <c r="A160" s="131" t="n">
        <v>3</v>
      </c>
      <c r="B160" s="133" t="inlineStr">
        <is>
          <t>034522</t>
        </is>
      </c>
      <c r="C160" s="135" t="n">
        <v>41603</v>
      </c>
      <c r="D160" s="484" t="n">
        <v>41.07</v>
      </c>
      <c r="E160" s="126" t="inlineStr">
        <is>
          <t>A P L Logistics</t>
        </is>
      </c>
      <c r="F160" s="133" t="inlineStr">
        <is>
          <t>100046460</t>
        </is>
      </c>
      <c r="G160" s="133" t="inlineStr">
        <is>
          <t>034522</t>
        </is>
      </c>
      <c r="H160" s="135" t="n">
        <v>41603</v>
      </c>
      <c r="I160" s="484" t="n">
        <v>41.07</v>
      </c>
      <c r="J160" s="127" t="inlineStr">
        <is>
          <t>បានបង់</t>
        </is>
      </c>
    </row>
    <row r="161" ht="18" customHeight="1" s="58">
      <c r="A161" s="315" t="inlineStr">
        <is>
          <t>Total 11/2013</t>
        </is>
      </c>
      <c r="B161" s="431" t="n"/>
      <c r="C161" s="411" t="n"/>
      <c r="D161" s="484">
        <f>SUM(D158:D160)</f>
        <v/>
      </c>
      <c r="E161" s="126" t="n"/>
      <c r="F161" s="133" t="n"/>
      <c r="G161" s="133" t="n"/>
      <c r="H161" s="481" t="inlineStr">
        <is>
          <t>USD</t>
        </is>
      </c>
      <c r="I161" s="484">
        <f>SUM(I158:I160)</f>
        <v/>
      </c>
      <c r="J161" s="129" t="n"/>
    </row>
    <row r="162" ht="21.9" customHeight="1" s="58">
      <c r="A162" s="315" t="inlineStr">
        <is>
          <t>Total 11/2013</t>
        </is>
      </c>
      <c r="B162" s="431" t="n"/>
      <c r="C162" s="411" t="n"/>
      <c r="D162" s="484" t="n"/>
      <c r="E162" s="126" t="n"/>
      <c r="F162" s="133" t="n"/>
      <c r="G162" s="482" t="n">
        <v>4006</v>
      </c>
      <c r="H162" s="481" t="inlineStr">
        <is>
          <t>RIEL</t>
        </is>
      </c>
      <c r="I162" s="483">
        <f>I161*G162</f>
        <v/>
      </c>
      <c r="J162" s="129" t="n"/>
    </row>
    <row r="163" ht="18" customHeight="1" s="58">
      <c r="A163" s="132" t="n">
        <v>1</v>
      </c>
      <c r="B163" s="133" t="inlineStr">
        <is>
          <t>034594</t>
        </is>
      </c>
      <c r="C163" s="135" t="n">
        <v>41610</v>
      </c>
      <c r="D163" s="484" t="n">
        <v>32.29</v>
      </c>
      <c r="E163" s="126" t="inlineStr">
        <is>
          <t>A P L Logistics</t>
        </is>
      </c>
      <c r="F163" s="133" t="inlineStr">
        <is>
          <t>100046460</t>
        </is>
      </c>
      <c r="G163" s="133" t="inlineStr">
        <is>
          <t>034594</t>
        </is>
      </c>
      <c r="H163" s="135" t="n">
        <v>41610</v>
      </c>
      <c r="I163" s="484" t="n">
        <v>32.29</v>
      </c>
      <c r="J163" s="127" t="inlineStr">
        <is>
          <t>បានបង់</t>
        </is>
      </c>
    </row>
    <row r="164" ht="18" customHeight="1" s="58">
      <c r="A164" s="131" t="n">
        <v>2</v>
      </c>
      <c r="B164" s="133" t="inlineStr">
        <is>
          <t>034673</t>
        </is>
      </c>
      <c r="C164" s="135" t="n">
        <v>41617</v>
      </c>
      <c r="D164" s="484" t="n">
        <v>330.27</v>
      </c>
      <c r="E164" s="126" t="inlineStr">
        <is>
          <t>A P L Logistics</t>
        </is>
      </c>
      <c r="F164" s="123" t="inlineStr">
        <is>
          <t>100046460</t>
        </is>
      </c>
      <c r="G164" s="133" t="inlineStr">
        <is>
          <t>034673</t>
        </is>
      </c>
      <c r="H164" s="135" t="n">
        <v>41617</v>
      </c>
      <c r="I164" s="484" t="n">
        <v>330.27</v>
      </c>
      <c r="J164" s="127" t="inlineStr">
        <is>
          <t>បានបង់</t>
        </is>
      </c>
    </row>
    <row r="165" ht="18" customHeight="1" s="58">
      <c r="A165" s="132" t="n">
        <v>3</v>
      </c>
      <c r="B165" s="133" t="inlineStr">
        <is>
          <t>034694</t>
        </is>
      </c>
      <c r="C165" s="135" t="n">
        <v>41617</v>
      </c>
      <c r="D165" s="484" t="n">
        <v>122.13</v>
      </c>
      <c r="E165" s="126" t="inlineStr">
        <is>
          <t>A P L Logistics</t>
        </is>
      </c>
      <c r="F165" s="123" t="inlineStr">
        <is>
          <t>100046460</t>
        </is>
      </c>
      <c r="G165" s="133" t="inlineStr">
        <is>
          <t>034694</t>
        </is>
      </c>
      <c r="H165" s="135" t="n">
        <v>41617</v>
      </c>
      <c r="I165" s="484" t="n">
        <v>122.13</v>
      </c>
      <c r="J165" s="127" t="inlineStr">
        <is>
          <t>បានបង់</t>
        </is>
      </c>
    </row>
    <row r="166" ht="18" customHeight="1" s="58">
      <c r="A166" s="131" t="n">
        <v>4</v>
      </c>
      <c r="B166" s="133" t="inlineStr">
        <is>
          <t>034759</t>
        </is>
      </c>
      <c r="C166" s="135" t="n">
        <v>41624</v>
      </c>
      <c r="D166" s="484" t="n">
        <v>180.09</v>
      </c>
      <c r="E166" s="126" t="inlineStr">
        <is>
          <t>A P L Logistics</t>
        </is>
      </c>
      <c r="F166" s="123" t="inlineStr">
        <is>
          <t>100046460</t>
        </is>
      </c>
      <c r="G166" s="133" t="inlineStr">
        <is>
          <t>034759</t>
        </is>
      </c>
      <c r="H166" s="135" t="n">
        <v>41624</v>
      </c>
      <c r="I166" s="484" t="n">
        <v>180.09</v>
      </c>
      <c r="J166" s="127" t="inlineStr">
        <is>
          <t>បានបង់</t>
        </is>
      </c>
    </row>
    <row r="167" ht="18" customHeight="1" s="58">
      <c r="A167" s="132" t="n">
        <v>5</v>
      </c>
      <c r="B167" s="133" t="inlineStr">
        <is>
          <t>034869</t>
        </is>
      </c>
      <c r="C167" s="135" t="n">
        <v>41631</v>
      </c>
      <c r="D167" s="484" t="n">
        <v>60.45</v>
      </c>
      <c r="E167" s="126" t="inlineStr">
        <is>
          <t>A P L Logistics</t>
        </is>
      </c>
      <c r="F167" s="133" t="inlineStr">
        <is>
          <t>100046460</t>
        </is>
      </c>
      <c r="G167" s="133" t="inlineStr">
        <is>
          <t>034869</t>
        </is>
      </c>
      <c r="H167" s="135" t="n">
        <v>41631</v>
      </c>
      <c r="I167" s="484" t="n">
        <v>60.45</v>
      </c>
      <c r="J167" s="127" t="inlineStr">
        <is>
          <t>បានបង់</t>
        </is>
      </c>
    </row>
    <row r="168" ht="18" customHeight="1" s="58">
      <c r="A168" s="131" t="n">
        <v>6</v>
      </c>
      <c r="B168" s="133" t="inlineStr">
        <is>
          <t>034977</t>
        </is>
      </c>
      <c r="C168" s="135" t="n">
        <v>41639</v>
      </c>
      <c r="D168" s="484" t="n">
        <v>120.68</v>
      </c>
      <c r="E168" s="126" t="inlineStr">
        <is>
          <t>A P L Logistics</t>
        </is>
      </c>
      <c r="F168" s="123" t="inlineStr">
        <is>
          <t>100046460</t>
        </is>
      </c>
      <c r="G168" s="133" t="inlineStr">
        <is>
          <t>034977</t>
        </is>
      </c>
      <c r="H168" s="135" t="n">
        <v>41639</v>
      </c>
      <c r="I168" s="484" t="n">
        <v>120.68</v>
      </c>
      <c r="J168" s="127" t="inlineStr">
        <is>
          <t>បានបង់</t>
        </is>
      </c>
    </row>
    <row r="169" ht="18" customHeight="1" s="58">
      <c r="A169" s="315" t="inlineStr">
        <is>
          <t>Total 12/2013</t>
        </is>
      </c>
      <c r="B169" s="431" t="n"/>
      <c r="C169" s="411" t="n"/>
      <c r="D169" s="484">
        <f>SUM(D163:D168)</f>
        <v/>
      </c>
      <c r="E169" s="126" t="n"/>
      <c r="F169" s="123" t="n"/>
      <c r="G169" s="133" t="n"/>
      <c r="H169" s="481" t="inlineStr">
        <is>
          <t>USD</t>
        </is>
      </c>
      <c r="I169" s="484">
        <f>SUM(I163:I168)</f>
        <v/>
      </c>
      <c r="J169" s="129" t="n"/>
    </row>
    <row r="170" ht="21.9" customHeight="1" s="58">
      <c r="A170" s="315" t="inlineStr">
        <is>
          <t>Total 12/2013</t>
        </is>
      </c>
      <c r="B170" s="431" t="n"/>
      <c r="C170" s="411" t="n"/>
      <c r="D170" s="484" t="n"/>
      <c r="E170" s="126" t="n"/>
      <c r="F170" s="123" t="n"/>
      <c r="G170" s="482" t="n">
        <v>3995</v>
      </c>
      <c r="H170" s="481" t="inlineStr">
        <is>
          <t>RIEL</t>
        </is>
      </c>
      <c r="I170" s="483">
        <f>I169*G170</f>
        <v/>
      </c>
      <c r="J170" s="129" t="n"/>
    </row>
    <row r="171" ht="18" customHeight="1" s="58">
      <c r="A171" s="132" t="n">
        <v>1</v>
      </c>
      <c r="B171" s="138" t="inlineStr">
        <is>
          <t>035047</t>
        </is>
      </c>
      <c r="C171" s="486" t="n">
        <v>41645</v>
      </c>
      <c r="D171" s="480" t="n">
        <v>36.2</v>
      </c>
      <c r="E171" s="140" t="inlineStr">
        <is>
          <t>A P L Logistics</t>
        </is>
      </c>
      <c r="F171" s="138" t="inlineStr">
        <is>
          <t>100046460</t>
        </is>
      </c>
      <c r="G171" s="138" t="inlineStr">
        <is>
          <t>035047</t>
        </is>
      </c>
      <c r="H171" s="486" t="n">
        <v>41645</v>
      </c>
      <c r="I171" s="480" t="n">
        <v>36.2</v>
      </c>
      <c r="J171" s="127" t="inlineStr">
        <is>
          <t>បានបង់</t>
        </is>
      </c>
    </row>
    <row r="172" ht="18" customHeight="1" s="58">
      <c r="A172" s="131" t="n">
        <v>2</v>
      </c>
      <c r="B172" s="138" t="inlineStr">
        <is>
          <t>035051</t>
        </is>
      </c>
      <c r="C172" s="486" t="n">
        <v>41645</v>
      </c>
      <c r="D172" s="480" t="n">
        <v>212.17</v>
      </c>
      <c r="E172" s="126" t="inlineStr">
        <is>
          <t>A P L Logistics</t>
        </is>
      </c>
      <c r="F172" s="123" t="inlineStr">
        <is>
          <t>100046460</t>
        </is>
      </c>
      <c r="G172" s="138" t="inlineStr">
        <is>
          <t>035051</t>
        </is>
      </c>
      <c r="H172" s="486" t="n">
        <v>41645</v>
      </c>
      <c r="I172" s="480" t="n">
        <v>212.17</v>
      </c>
      <c r="J172" s="127" t="inlineStr">
        <is>
          <t>បានបង់</t>
        </is>
      </c>
    </row>
    <row r="173" ht="18" customHeight="1" s="58">
      <c r="A173" s="132" t="n">
        <v>3</v>
      </c>
      <c r="B173" s="138" t="inlineStr">
        <is>
          <t>035072</t>
        </is>
      </c>
      <c r="C173" s="486" t="n">
        <v>41646</v>
      </c>
      <c r="D173" s="480" t="n">
        <v>4</v>
      </c>
      <c r="E173" s="140" t="inlineStr">
        <is>
          <t>A P L Logistics</t>
        </is>
      </c>
      <c r="F173" s="138" t="inlineStr">
        <is>
          <t>100046460</t>
        </is>
      </c>
      <c r="G173" s="138" t="inlineStr">
        <is>
          <t>035072</t>
        </is>
      </c>
      <c r="H173" s="486" t="n">
        <v>41646</v>
      </c>
      <c r="I173" s="480" t="n">
        <v>4</v>
      </c>
      <c r="J173" s="127" t="inlineStr">
        <is>
          <t>បានបង់</t>
        </is>
      </c>
    </row>
    <row r="174" ht="18" customHeight="1" s="58">
      <c r="A174" s="131" t="n">
        <v>4</v>
      </c>
      <c r="B174" s="138" t="inlineStr">
        <is>
          <t>035123</t>
        </is>
      </c>
      <c r="C174" s="486" t="n">
        <v>41652</v>
      </c>
      <c r="D174" s="480" t="n">
        <v>239.84</v>
      </c>
      <c r="E174" s="126" t="inlineStr">
        <is>
          <t>A P L Logistics</t>
        </is>
      </c>
      <c r="F174" s="123" t="inlineStr">
        <is>
          <t>100046460</t>
        </is>
      </c>
      <c r="G174" s="138" t="inlineStr">
        <is>
          <t>035123</t>
        </is>
      </c>
      <c r="H174" s="486" t="n">
        <v>41652</v>
      </c>
      <c r="I174" s="480" t="n">
        <v>239.84</v>
      </c>
      <c r="J174" s="127" t="inlineStr">
        <is>
          <t>បានបង់</t>
        </is>
      </c>
    </row>
    <row r="175" ht="18" customHeight="1" s="58">
      <c r="A175" s="132" t="n">
        <v>5</v>
      </c>
      <c r="B175" s="138" t="inlineStr">
        <is>
          <t>035142</t>
        </is>
      </c>
      <c r="C175" s="486" t="n">
        <v>41653</v>
      </c>
      <c r="D175" s="480" t="n">
        <v>65.94</v>
      </c>
      <c r="E175" s="140" t="inlineStr">
        <is>
          <t>A P L Logistics</t>
        </is>
      </c>
      <c r="F175" s="138" t="inlineStr">
        <is>
          <t>100046460</t>
        </is>
      </c>
      <c r="G175" s="138" t="inlineStr">
        <is>
          <t>035142</t>
        </is>
      </c>
      <c r="H175" s="486" t="n">
        <v>41653</v>
      </c>
      <c r="I175" s="480" t="n">
        <v>65.94</v>
      </c>
      <c r="J175" s="127" t="inlineStr">
        <is>
          <t>បានបង់</t>
        </is>
      </c>
    </row>
    <row r="176" ht="18" customHeight="1" s="58">
      <c r="A176" s="131" t="n">
        <v>6</v>
      </c>
      <c r="B176" s="138" t="inlineStr">
        <is>
          <t>035202</t>
        </is>
      </c>
      <c r="C176" s="486" t="n">
        <v>41659</v>
      </c>
      <c r="D176" s="480" t="n">
        <v>125.78</v>
      </c>
      <c r="E176" s="140" t="inlineStr">
        <is>
          <t>A P L Logistics</t>
        </is>
      </c>
      <c r="F176" s="138" t="inlineStr">
        <is>
          <t>100046460</t>
        </is>
      </c>
      <c r="G176" s="138" t="inlineStr">
        <is>
          <t>035202</t>
        </is>
      </c>
      <c r="H176" s="486" t="n">
        <v>41659</v>
      </c>
      <c r="I176" s="480" t="n">
        <v>125.78</v>
      </c>
      <c r="J176" s="127" t="inlineStr">
        <is>
          <t>បានបង់</t>
        </is>
      </c>
    </row>
    <row r="177" ht="18" customHeight="1" s="58">
      <c r="A177" s="132" t="n">
        <v>7</v>
      </c>
      <c r="B177" s="138" t="inlineStr">
        <is>
          <t>035288</t>
        </is>
      </c>
      <c r="C177" s="486" t="n">
        <v>41666</v>
      </c>
      <c r="D177" s="480" t="n">
        <v>73.14</v>
      </c>
      <c r="E177" s="140" t="inlineStr">
        <is>
          <t>A P L Logistics</t>
        </is>
      </c>
      <c r="F177" s="138" t="inlineStr">
        <is>
          <t>100046460</t>
        </is>
      </c>
      <c r="G177" s="138" t="inlineStr">
        <is>
          <t>035288</t>
        </is>
      </c>
      <c r="H177" s="486" t="n">
        <v>41666</v>
      </c>
      <c r="I177" s="480" t="n">
        <v>73.14</v>
      </c>
      <c r="J177" s="127" t="inlineStr">
        <is>
          <t>បានបង់</t>
        </is>
      </c>
    </row>
    <row r="178" ht="18" customHeight="1" s="58">
      <c r="A178" s="315" t="inlineStr">
        <is>
          <t>Total 01/2014</t>
        </is>
      </c>
      <c r="B178" s="431" t="n"/>
      <c r="C178" s="411" t="n"/>
      <c r="D178" s="480">
        <f>SUM(D171:D177)</f>
        <v/>
      </c>
      <c r="E178" s="126" t="n"/>
      <c r="F178" s="123" t="n"/>
      <c r="G178" s="138" t="n"/>
      <c r="H178" s="481" t="inlineStr">
        <is>
          <t>USD</t>
        </is>
      </c>
      <c r="I178" s="480">
        <f>SUM(I171:I177)</f>
        <v/>
      </c>
      <c r="J178" s="129" t="n"/>
    </row>
    <row r="179" ht="21.9" customHeight="1" s="58">
      <c r="A179" s="315" t="inlineStr">
        <is>
          <t>Total 01/2014</t>
        </is>
      </c>
      <c r="B179" s="431" t="n"/>
      <c r="C179" s="411" t="n"/>
      <c r="D179" s="480" t="n"/>
      <c r="E179" s="126" t="n"/>
      <c r="F179" s="123" t="n"/>
      <c r="G179" s="482" t="n">
        <v>3995</v>
      </c>
      <c r="H179" s="481" t="inlineStr">
        <is>
          <t>RIEL</t>
        </is>
      </c>
      <c r="I179" s="483">
        <f>I178*G179</f>
        <v/>
      </c>
      <c r="J179" s="129" t="n"/>
    </row>
    <row r="180" ht="18" customHeight="1" s="58">
      <c r="A180" s="131" t="n">
        <v>1</v>
      </c>
      <c r="B180" s="138" t="inlineStr">
        <is>
          <t>035414</t>
        </is>
      </c>
      <c r="C180" s="486" t="n">
        <v>41674</v>
      </c>
      <c r="D180" s="480" t="n">
        <v>174.58</v>
      </c>
      <c r="E180" s="126" t="inlineStr">
        <is>
          <t>A P L Logistics</t>
        </is>
      </c>
      <c r="F180" s="123" t="inlineStr">
        <is>
          <t>100046460</t>
        </is>
      </c>
      <c r="G180" s="138" t="inlineStr">
        <is>
          <t>035414</t>
        </is>
      </c>
      <c r="H180" s="486" t="n">
        <v>41674</v>
      </c>
      <c r="I180" s="480" t="n">
        <v>174.58</v>
      </c>
      <c r="J180" s="127" t="inlineStr">
        <is>
          <t>បានបង់</t>
        </is>
      </c>
    </row>
    <row r="181" ht="18" customHeight="1" s="58">
      <c r="A181" s="131" t="n">
        <v>2</v>
      </c>
      <c r="B181" s="138" t="inlineStr">
        <is>
          <t>035500</t>
        </is>
      </c>
      <c r="C181" s="486" t="n">
        <v>41680</v>
      </c>
      <c r="D181" s="480" t="n">
        <v>415.68</v>
      </c>
      <c r="E181" s="126" t="inlineStr">
        <is>
          <t>A P L Logistics</t>
        </is>
      </c>
      <c r="F181" s="123" t="inlineStr">
        <is>
          <t>100046460</t>
        </is>
      </c>
      <c r="G181" s="138" t="inlineStr">
        <is>
          <t>035500</t>
        </is>
      </c>
      <c r="H181" s="486" t="n">
        <v>41680</v>
      </c>
      <c r="I181" s="480" t="n">
        <v>415.68</v>
      </c>
      <c r="J181" s="127" t="inlineStr">
        <is>
          <t>បានបង់</t>
        </is>
      </c>
    </row>
    <row r="182" ht="18" customHeight="1" s="58">
      <c r="A182" s="131" t="n">
        <v>3</v>
      </c>
      <c r="B182" s="138" t="inlineStr">
        <is>
          <t>022361</t>
        </is>
      </c>
      <c r="C182" s="486" t="n">
        <v>41687</v>
      </c>
      <c r="D182" s="480" t="n">
        <v>40.6</v>
      </c>
      <c r="E182" s="140" t="inlineStr">
        <is>
          <t>A P L Logistics</t>
        </is>
      </c>
      <c r="F182" s="138" t="inlineStr">
        <is>
          <t>100046460</t>
        </is>
      </c>
      <c r="G182" s="138" t="inlineStr">
        <is>
          <t>022361</t>
        </is>
      </c>
      <c r="H182" s="486" t="n">
        <v>41687</v>
      </c>
      <c r="I182" s="480" t="n">
        <v>40.6</v>
      </c>
      <c r="J182" s="127" t="inlineStr">
        <is>
          <t>បានបង់</t>
        </is>
      </c>
    </row>
    <row r="183" ht="18" customHeight="1" s="58">
      <c r="A183" s="131" t="n">
        <v>4</v>
      </c>
      <c r="B183" s="138" t="inlineStr">
        <is>
          <t>035593</t>
        </is>
      </c>
      <c r="C183" s="486" t="n">
        <v>41687</v>
      </c>
      <c r="D183" s="480" t="n">
        <v>304.44</v>
      </c>
      <c r="E183" s="126" t="inlineStr">
        <is>
          <t>A P L Logistics</t>
        </is>
      </c>
      <c r="F183" s="123" t="inlineStr">
        <is>
          <t>100046460</t>
        </is>
      </c>
      <c r="G183" s="138" t="inlineStr">
        <is>
          <t>035593</t>
        </is>
      </c>
      <c r="H183" s="486" t="n">
        <v>41687</v>
      </c>
      <c r="I183" s="480" t="n">
        <v>304.44</v>
      </c>
      <c r="J183" s="127" t="inlineStr">
        <is>
          <t>បានបង់</t>
        </is>
      </c>
    </row>
    <row r="184" ht="18" customHeight="1" s="58">
      <c r="A184" s="131" t="n">
        <v>5</v>
      </c>
      <c r="B184" s="138" t="inlineStr">
        <is>
          <t>022391</t>
        </is>
      </c>
      <c r="C184" s="486" t="n">
        <v>41688</v>
      </c>
      <c r="D184" s="480" t="n">
        <v>104.76</v>
      </c>
      <c r="E184" s="126" t="inlineStr">
        <is>
          <t>A P L Logistics</t>
        </is>
      </c>
      <c r="F184" s="123" t="inlineStr">
        <is>
          <t>100046460</t>
        </is>
      </c>
      <c r="G184" s="138" t="inlineStr">
        <is>
          <t>022391</t>
        </is>
      </c>
      <c r="H184" s="486" t="n">
        <v>41688</v>
      </c>
      <c r="I184" s="480" t="n">
        <v>104.76</v>
      </c>
      <c r="J184" s="127" t="inlineStr">
        <is>
          <t>បានបង់</t>
        </is>
      </c>
    </row>
    <row r="185" ht="18" customHeight="1" s="58">
      <c r="A185" s="131" t="n">
        <v>6</v>
      </c>
      <c r="B185" s="138" t="inlineStr">
        <is>
          <t>035652</t>
        </is>
      </c>
      <c r="C185" s="486" t="n">
        <v>41689</v>
      </c>
      <c r="D185" s="480" t="n">
        <v>4</v>
      </c>
      <c r="E185" s="140" t="inlineStr">
        <is>
          <t>A P L Logistics</t>
        </is>
      </c>
      <c r="F185" s="138" t="inlineStr">
        <is>
          <t>100046460</t>
        </is>
      </c>
      <c r="G185" s="138" t="inlineStr">
        <is>
          <t>035652</t>
        </is>
      </c>
      <c r="H185" s="486" t="n">
        <v>41689</v>
      </c>
      <c r="I185" s="480" t="n">
        <v>4</v>
      </c>
      <c r="J185" s="127" t="inlineStr">
        <is>
          <t>បានបង់</t>
        </is>
      </c>
    </row>
    <row r="186" ht="18" customHeight="1" s="58">
      <c r="A186" s="131" t="n">
        <v>7</v>
      </c>
      <c r="B186" s="138" t="inlineStr">
        <is>
          <t>022434</t>
        </is>
      </c>
      <c r="C186" s="486" t="n">
        <v>41694</v>
      </c>
      <c r="D186" s="480" t="n">
        <v>85.78</v>
      </c>
      <c r="E186" s="126" t="inlineStr">
        <is>
          <t>A P L Logistics</t>
        </is>
      </c>
      <c r="F186" s="123" t="inlineStr">
        <is>
          <t>100046460</t>
        </is>
      </c>
      <c r="G186" s="138" t="inlineStr">
        <is>
          <t>022434</t>
        </is>
      </c>
      <c r="H186" s="486" t="n">
        <v>41694</v>
      </c>
      <c r="I186" s="480" t="n">
        <v>85.78</v>
      </c>
      <c r="J186" s="127" t="inlineStr">
        <is>
          <t>បានបង់</t>
        </is>
      </c>
    </row>
    <row r="187" ht="18" customHeight="1" s="58">
      <c r="A187" s="131" t="n">
        <v>8</v>
      </c>
      <c r="B187" s="138" t="inlineStr">
        <is>
          <t>035707</t>
        </is>
      </c>
      <c r="C187" s="486" t="n">
        <v>41694</v>
      </c>
      <c r="D187" s="480" t="n">
        <v>270.21</v>
      </c>
      <c r="E187" s="126" t="inlineStr">
        <is>
          <t>A P L Logistics</t>
        </is>
      </c>
      <c r="F187" s="123" t="inlineStr">
        <is>
          <t>100046460</t>
        </is>
      </c>
      <c r="G187" s="138" t="inlineStr">
        <is>
          <t>035707</t>
        </is>
      </c>
      <c r="H187" s="486" t="n">
        <v>41694</v>
      </c>
      <c r="I187" s="480" t="n">
        <v>270.21</v>
      </c>
      <c r="J187" s="127" t="inlineStr">
        <is>
          <t>បានបង់</t>
        </is>
      </c>
    </row>
    <row r="188" ht="18" customHeight="1" s="58">
      <c r="A188" s="315" t="inlineStr">
        <is>
          <t>Total 02/2014</t>
        </is>
      </c>
      <c r="B188" s="431" t="n"/>
      <c r="C188" s="411" t="n"/>
      <c r="D188" s="480">
        <f>SUM(D180:D187)</f>
        <v/>
      </c>
      <c r="E188" s="126" t="n"/>
      <c r="F188" s="123" t="n"/>
      <c r="G188" s="138" t="n"/>
      <c r="H188" s="481" t="inlineStr">
        <is>
          <t>USD</t>
        </is>
      </c>
      <c r="I188" s="480">
        <f>SUM(I180:I187)</f>
        <v/>
      </c>
      <c r="J188" s="129" t="n"/>
    </row>
    <row r="189" ht="21.9" customHeight="1" s="58">
      <c r="A189" s="315" t="inlineStr">
        <is>
          <t>Total 02/2014</t>
        </is>
      </c>
      <c r="B189" s="431" t="n"/>
      <c r="C189" s="411" t="n"/>
      <c r="D189" s="480" t="n"/>
      <c r="E189" s="126" t="n"/>
      <c r="F189" s="123" t="n"/>
      <c r="G189" s="482" t="n">
        <v>3984</v>
      </c>
      <c r="H189" s="481" t="inlineStr">
        <is>
          <t>RIEL</t>
        </is>
      </c>
      <c r="I189" s="483">
        <f>I188*G189</f>
        <v/>
      </c>
      <c r="J189" s="129" t="n"/>
    </row>
    <row r="190" ht="18" customHeight="1" s="58">
      <c r="A190" s="131" t="n">
        <v>1</v>
      </c>
      <c r="B190" s="138" t="inlineStr">
        <is>
          <t>035782</t>
        </is>
      </c>
      <c r="C190" s="486" t="n">
        <v>41701</v>
      </c>
      <c r="D190" s="480" t="n">
        <v>83.61</v>
      </c>
      <c r="E190" s="126" t="inlineStr">
        <is>
          <t>A P L Logistics</t>
        </is>
      </c>
      <c r="F190" s="123" t="inlineStr">
        <is>
          <t>100046460</t>
        </is>
      </c>
      <c r="G190" s="138" t="inlineStr">
        <is>
          <t>035782</t>
        </is>
      </c>
      <c r="H190" s="486" t="n">
        <v>41701</v>
      </c>
      <c r="I190" s="480" t="n">
        <v>83.61</v>
      </c>
      <c r="J190" s="127" t="inlineStr">
        <is>
          <t>បានបង់</t>
        </is>
      </c>
    </row>
    <row r="191" ht="18" customHeight="1" s="58">
      <c r="A191" s="131" t="n">
        <v>2</v>
      </c>
      <c r="B191" s="138" t="inlineStr">
        <is>
          <t>022600</t>
        </is>
      </c>
      <c r="C191" s="486" t="n">
        <v>41708</v>
      </c>
      <c r="D191" s="480" t="n">
        <v>103.64</v>
      </c>
      <c r="E191" s="126" t="inlineStr">
        <is>
          <t>A P L Logistics</t>
        </is>
      </c>
      <c r="F191" s="123" t="inlineStr">
        <is>
          <t>100046460</t>
        </is>
      </c>
      <c r="G191" s="138" t="inlineStr">
        <is>
          <t>022600</t>
        </is>
      </c>
      <c r="H191" s="486" t="n">
        <v>41708</v>
      </c>
      <c r="I191" s="480" t="n">
        <v>103.64</v>
      </c>
      <c r="J191" s="127" t="inlineStr">
        <is>
          <t>បានបង់</t>
        </is>
      </c>
    </row>
    <row r="192" ht="18" customHeight="1" s="58">
      <c r="A192" s="131" t="n">
        <v>3</v>
      </c>
      <c r="B192" s="138" t="inlineStr">
        <is>
          <t>035899</t>
        </is>
      </c>
      <c r="C192" s="486" t="n">
        <v>41709</v>
      </c>
      <c r="D192" s="480" t="n">
        <v>440.98</v>
      </c>
      <c r="E192" s="126" t="inlineStr">
        <is>
          <t>A P L Logistics</t>
        </is>
      </c>
      <c r="F192" s="123" t="inlineStr">
        <is>
          <t>100046460</t>
        </is>
      </c>
      <c r="G192" s="138" t="inlineStr">
        <is>
          <t>035899</t>
        </is>
      </c>
      <c r="H192" s="486" t="n">
        <v>41709</v>
      </c>
      <c r="I192" s="480" t="n">
        <v>440.98</v>
      </c>
      <c r="J192" s="127" t="inlineStr">
        <is>
          <t>បានបង់</t>
        </is>
      </c>
    </row>
    <row r="193" ht="18" customHeight="1" s="58">
      <c r="A193" s="131" t="n">
        <v>4</v>
      </c>
      <c r="B193" s="138" t="inlineStr">
        <is>
          <t>035977</t>
        </is>
      </c>
      <c r="C193" s="486" t="n">
        <v>41715</v>
      </c>
      <c r="D193" s="480" t="n">
        <v>381.77</v>
      </c>
      <c r="E193" s="126" t="inlineStr">
        <is>
          <t>A P L Logistics</t>
        </is>
      </c>
      <c r="F193" s="123" t="inlineStr">
        <is>
          <t>100046460</t>
        </is>
      </c>
      <c r="G193" s="138" t="inlineStr">
        <is>
          <t>035977</t>
        </is>
      </c>
      <c r="H193" s="486" t="n">
        <v>41715</v>
      </c>
      <c r="I193" s="480" t="n">
        <v>381.77</v>
      </c>
      <c r="J193" s="127" t="inlineStr">
        <is>
          <t>បានបង់</t>
        </is>
      </c>
    </row>
    <row r="194" ht="18" customHeight="1" s="58">
      <c r="A194" s="131" t="n">
        <v>5</v>
      </c>
      <c r="B194" s="138" t="inlineStr">
        <is>
          <t>036016</t>
        </is>
      </c>
      <c r="C194" s="486" t="n">
        <v>41717</v>
      </c>
      <c r="D194" s="480" t="n">
        <v>16</v>
      </c>
      <c r="E194" s="140" t="inlineStr">
        <is>
          <t>A P L Logistics</t>
        </is>
      </c>
      <c r="F194" s="138" t="inlineStr">
        <is>
          <t>100046460</t>
        </is>
      </c>
      <c r="G194" s="138" t="inlineStr">
        <is>
          <t>036016</t>
        </is>
      </c>
      <c r="H194" s="486" t="n">
        <v>41717</v>
      </c>
      <c r="I194" s="480" t="n">
        <v>16</v>
      </c>
      <c r="J194" s="127" t="inlineStr">
        <is>
          <t>បានបង់</t>
        </is>
      </c>
    </row>
    <row r="195" ht="18" customHeight="1" s="58">
      <c r="A195" s="131" t="n">
        <v>6</v>
      </c>
      <c r="B195" s="138" t="inlineStr">
        <is>
          <t>036053</t>
        </is>
      </c>
      <c r="C195" s="486" t="n">
        <v>41722</v>
      </c>
      <c r="D195" s="480" t="n">
        <v>107.59</v>
      </c>
      <c r="E195" s="126" t="inlineStr">
        <is>
          <t>A P L Logistics</t>
        </is>
      </c>
      <c r="F195" s="123" t="inlineStr">
        <is>
          <t>100046460</t>
        </is>
      </c>
      <c r="G195" s="138" t="inlineStr">
        <is>
          <t>036053</t>
        </is>
      </c>
      <c r="H195" s="486" t="n">
        <v>41722</v>
      </c>
      <c r="I195" s="480" t="n">
        <v>107.59</v>
      </c>
      <c r="J195" s="127" t="inlineStr">
        <is>
          <t>បានបង់</t>
        </is>
      </c>
    </row>
    <row r="196" ht="18" customHeight="1" s="58">
      <c r="A196" s="131" t="n">
        <v>7</v>
      </c>
      <c r="B196" s="138" t="inlineStr">
        <is>
          <t>036145</t>
        </is>
      </c>
      <c r="C196" s="486" t="n">
        <v>41729</v>
      </c>
      <c r="D196" s="480" t="n">
        <v>139.14</v>
      </c>
      <c r="E196" s="140" t="inlineStr">
        <is>
          <t>A P L Logistics</t>
        </is>
      </c>
      <c r="F196" s="138" t="inlineStr">
        <is>
          <t>100046460</t>
        </is>
      </c>
      <c r="G196" s="138" t="inlineStr">
        <is>
          <t>036145</t>
        </is>
      </c>
      <c r="H196" s="486" t="n">
        <v>41729</v>
      </c>
      <c r="I196" s="480" t="n">
        <v>139.14</v>
      </c>
      <c r="J196" s="127" t="inlineStr">
        <is>
          <t>បានបង់</t>
        </is>
      </c>
    </row>
    <row r="197" ht="18" customHeight="1" s="58">
      <c r="A197" s="315" t="inlineStr">
        <is>
          <t>Total 03/2014</t>
        </is>
      </c>
      <c r="B197" s="431" t="n"/>
      <c r="C197" s="411" t="n"/>
      <c r="D197" s="480">
        <f>SUM(D190:D196)</f>
        <v/>
      </c>
      <c r="E197" s="126" t="n"/>
      <c r="F197" s="123" t="n"/>
      <c r="G197" s="138" t="n"/>
      <c r="H197" s="481" t="inlineStr">
        <is>
          <t>USD</t>
        </is>
      </c>
      <c r="I197" s="480">
        <f>SUM(I190:I196)</f>
        <v/>
      </c>
      <c r="J197" s="129" t="n"/>
    </row>
    <row r="198" ht="21.9" customHeight="1" s="58">
      <c r="A198" s="315" t="inlineStr">
        <is>
          <t>Total 03/2014</t>
        </is>
      </c>
      <c r="B198" s="431" t="n"/>
      <c r="C198" s="411" t="n"/>
      <c r="D198" s="480" t="n"/>
      <c r="E198" s="126" t="n"/>
      <c r="F198" s="123" t="n"/>
      <c r="G198" s="482" t="n">
        <v>4002</v>
      </c>
      <c r="H198" s="481" t="inlineStr">
        <is>
          <t>RIEL</t>
        </is>
      </c>
      <c r="I198" s="483">
        <f>I197*G198</f>
        <v/>
      </c>
      <c r="J198" s="129" t="n"/>
    </row>
    <row r="199" ht="18" customHeight="1" s="58">
      <c r="A199" s="131" t="n">
        <v>1</v>
      </c>
      <c r="B199" s="138" t="inlineStr">
        <is>
          <t>036240</t>
        </is>
      </c>
      <c r="C199" s="486" t="n">
        <v>41736</v>
      </c>
      <c r="D199" s="480" t="n">
        <v>295.52</v>
      </c>
      <c r="E199" s="126" t="inlineStr">
        <is>
          <t>A P L Logistics</t>
        </is>
      </c>
      <c r="F199" s="123" t="inlineStr">
        <is>
          <t>100046460</t>
        </is>
      </c>
      <c r="G199" s="138" t="inlineStr">
        <is>
          <t>036240</t>
        </is>
      </c>
      <c r="H199" s="486" t="n">
        <v>41736</v>
      </c>
      <c r="I199" s="480" t="n">
        <v>295.52</v>
      </c>
      <c r="J199" s="127" t="inlineStr">
        <is>
          <t>បានបង់</t>
        </is>
      </c>
    </row>
    <row r="200" ht="18" customHeight="1" s="58">
      <c r="A200" s="131" t="n">
        <v>2</v>
      </c>
      <c r="B200" s="138" t="inlineStr">
        <is>
          <t>036212</t>
        </is>
      </c>
      <c r="C200" s="486" t="n">
        <v>41731</v>
      </c>
      <c r="D200" s="480" t="n">
        <v>4</v>
      </c>
      <c r="E200" s="140" t="inlineStr">
        <is>
          <t>A P L Logistics</t>
        </is>
      </c>
      <c r="F200" s="138" t="inlineStr">
        <is>
          <t>100046460</t>
        </is>
      </c>
      <c r="G200" s="138" t="inlineStr">
        <is>
          <t>036212</t>
        </is>
      </c>
      <c r="H200" s="486" t="n">
        <v>41731</v>
      </c>
      <c r="I200" s="480" t="n">
        <v>4</v>
      </c>
      <c r="J200" s="127" t="inlineStr">
        <is>
          <t>បានបង់</t>
        </is>
      </c>
    </row>
    <row r="201" ht="18" customHeight="1" s="58">
      <c r="A201" s="131" t="n">
        <v>3</v>
      </c>
      <c r="B201" s="138" t="inlineStr">
        <is>
          <t>036337</t>
        </is>
      </c>
      <c r="C201" s="486" t="n">
        <v>41744</v>
      </c>
      <c r="D201" s="480" t="n">
        <v>242.83</v>
      </c>
      <c r="E201" s="126" t="inlineStr">
        <is>
          <t>A P L Logistics</t>
        </is>
      </c>
      <c r="F201" s="123" t="inlineStr">
        <is>
          <t>100046460</t>
        </is>
      </c>
      <c r="G201" s="138" t="inlineStr">
        <is>
          <t>036337</t>
        </is>
      </c>
      <c r="H201" s="486" t="n">
        <v>41744</v>
      </c>
      <c r="I201" s="480" t="n">
        <v>242.83</v>
      </c>
      <c r="J201" s="127" t="inlineStr">
        <is>
          <t>បានបង់</t>
        </is>
      </c>
    </row>
    <row r="202" ht="18" customHeight="1" s="58">
      <c r="A202" s="131" t="n">
        <v>4</v>
      </c>
      <c r="B202" s="138" t="inlineStr">
        <is>
          <t>036410</t>
        </is>
      </c>
      <c r="C202" s="486" t="n">
        <v>41750</v>
      </c>
      <c r="D202" s="480" t="n">
        <v>130.46</v>
      </c>
      <c r="E202" s="126" t="inlineStr">
        <is>
          <t>A P L Logistics</t>
        </is>
      </c>
      <c r="F202" s="123" t="inlineStr">
        <is>
          <t>100046460</t>
        </is>
      </c>
      <c r="G202" s="138" t="inlineStr">
        <is>
          <t>036410</t>
        </is>
      </c>
      <c r="H202" s="486" t="n">
        <v>41750</v>
      </c>
      <c r="I202" s="480" t="n">
        <v>130.46</v>
      </c>
      <c r="J202" s="127" t="inlineStr">
        <is>
          <t>បានបង់</t>
        </is>
      </c>
    </row>
    <row r="203" ht="18" customHeight="1" s="58">
      <c r="A203" s="131" t="n">
        <v>5</v>
      </c>
      <c r="B203" s="138" t="inlineStr">
        <is>
          <t>036463</t>
        </is>
      </c>
      <c r="C203" s="486" t="n">
        <v>41757</v>
      </c>
      <c r="D203" s="480" t="n">
        <v>113.27</v>
      </c>
      <c r="E203" s="126" t="inlineStr">
        <is>
          <t>A P L Logistics</t>
        </is>
      </c>
      <c r="F203" s="123" t="inlineStr">
        <is>
          <t>100046460</t>
        </is>
      </c>
      <c r="G203" s="138" t="inlineStr">
        <is>
          <t>036463</t>
        </is>
      </c>
      <c r="H203" s="486" t="n">
        <v>41757</v>
      </c>
      <c r="I203" s="480" t="n">
        <v>113.27</v>
      </c>
      <c r="J203" s="127" t="inlineStr">
        <is>
          <t>បានបង់</t>
        </is>
      </c>
    </row>
    <row r="204" ht="18" customHeight="1" s="58">
      <c r="A204" s="315" t="inlineStr">
        <is>
          <t>Total 04/2014</t>
        </is>
      </c>
      <c r="B204" s="431" t="n"/>
      <c r="C204" s="411" t="n"/>
      <c r="D204" s="480">
        <f>SUM(D199:D203)</f>
        <v/>
      </c>
      <c r="E204" s="126" t="n"/>
      <c r="F204" s="123" t="n"/>
      <c r="G204" s="138" t="n"/>
      <c r="H204" s="481" t="inlineStr">
        <is>
          <t>USD</t>
        </is>
      </c>
      <c r="I204" s="480">
        <f>SUM(I199:I203)</f>
        <v/>
      </c>
      <c r="J204" s="129" t="n"/>
    </row>
    <row r="205" ht="21.9" customHeight="1" s="58">
      <c r="A205" s="315" t="inlineStr">
        <is>
          <t>Total 04/2014</t>
        </is>
      </c>
      <c r="B205" s="431" t="n"/>
      <c r="C205" s="411" t="n"/>
      <c r="D205" s="480" t="n"/>
      <c r="E205" s="126" t="n"/>
      <c r="F205" s="123" t="n"/>
      <c r="G205" s="482" t="n">
        <v>4015</v>
      </c>
      <c r="H205" s="481" t="inlineStr">
        <is>
          <t>RIEL</t>
        </is>
      </c>
      <c r="I205" s="483">
        <f>I204*G205</f>
        <v/>
      </c>
      <c r="J205" s="129" t="n"/>
    </row>
    <row r="206" ht="18" customHeight="1" s="58">
      <c r="A206" s="131" t="n">
        <v>1</v>
      </c>
      <c r="B206" s="141" t="inlineStr">
        <is>
          <t>036541</t>
        </is>
      </c>
      <c r="C206" s="486" t="n">
        <v>41764</v>
      </c>
      <c r="D206" s="480" t="n">
        <v>237.93</v>
      </c>
      <c r="E206" s="126" t="inlineStr">
        <is>
          <t>A P L Logistics</t>
        </is>
      </c>
      <c r="F206" s="123" t="inlineStr">
        <is>
          <t>100046460</t>
        </is>
      </c>
      <c r="G206" s="141" t="inlineStr">
        <is>
          <t>036541</t>
        </is>
      </c>
      <c r="H206" s="486" t="n">
        <v>41764</v>
      </c>
      <c r="I206" s="480" t="n">
        <v>237.93</v>
      </c>
      <c r="J206" s="127" t="inlineStr">
        <is>
          <t>បានបង់</t>
        </is>
      </c>
    </row>
    <row r="207" ht="18" customHeight="1" s="58">
      <c r="A207" s="131" t="n">
        <v>2</v>
      </c>
      <c r="B207" s="141" t="inlineStr">
        <is>
          <t>036630</t>
        </is>
      </c>
      <c r="C207" s="486" t="n">
        <v>41772</v>
      </c>
      <c r="D207" s="480" t="n">
        <v>188.08</v>
      </c>
      <c r="E207" s="126" t="inlineStr">
        <is>
          <t>A P L Logistics</t>
        </is>
      </c>
      <c r="F207" s="123" t="inlineStr">
        <is>
          <t>100046460</t>
        </is>
      </c>
      <c r="G207" s="141" t="inlineStr">
        <is>
          <t>036630</t>
        </is>
      </c>
      <c r="H207" s="486" t="n">
        <v>41772</v>
      </c>
      <c r="I207" s="480" t="n">
        <v>188.08</v>
      </c>
      <c r="J207" s="127" t="inlineStr">
        <is>
          <t>បានបង់</t>
        </is>
      </c>
    </row>
    <row r="208" ht="18" customHeight="1" s="58">
      <c r="A208" s="131" t="n">
        <v>3</v>
      </c>
      <c r="B208" s="141" t="inlineStr">
        <is>
          <t>036696</t>
        </is>
      </c>
      <c r="C208" s="486" t="n">
        <v>41778</v>
      </c>
      <c r="D208" s="480" t="n">
        <v>119.01</v>
      </c>
      <c r="E208" s="126" t="inlineStr">
        <is>
          <t>A P L Logistics</t>
        </is>
      </c>
      <c r="F208" s="123" t="inlineStr">
        <is>
          <t>100046460</t>
        </is>
      </c>
      <c r="G208" s="141" t="inlineStr">
        <is>
          <t>036696</t>
        </is>
      </c>
      <c r="H208" s="486" t="n">
        <v>41778</v>
      </c>
      <c r="I208" s="480" t="n">
        <v>119.01</v>
      </c>
      <c r="J208" s="127" t="inlineStr">
        <is>
          <t>បានបង់</t>
        </is>
      </c>
    </row>
    <row r="209" ht="18" customHeight="1" s="58">
      <c r="A209" s="131" t="n">
        <v>4</v>
      </c>
      <c r="B209" s="141" t="inlineStr">
        <is>
          <t>023316</t>
        </is>
      </c>
      <c r="C209" s="486" t="n">
        <v>41782</v>
      </c>
      <c r="D209" s="480" t="n">
        <v>30</v>
      </c>
      <c r="E209" s="123" t="inlineStr">
        <is>
          <t>A P L Logistics</t>
        </is>
      </c>
      <c r="F209" s="141" t="inlineStr">
        <is>
          <t>100046460</t>
        </is>
      </c>
      <c r="G209" s="141" t="inlineStr">
        <is>
          <t>023316</t>
        </is>
      </c>
      <c r="H209" s="486" t="n">
        <v>41782</v>
      </c>
      <c r="I209" s="480" t="n">
        <v>30</v>
      </c>
      <c r="J209" s="127" t="inlineStr">
        <is>
          <t>បានបង់</t>
        </is>
      </c>
    </row>
    <row r="210" ht="18" customHeight="1" s="58">
      <c r="A210" s="131" t="n">
        <v>5</v>
      </c>
      <c r="B210" s="141" t="inlineStr">
        <is>
          <t>036771</t>
        </is>
      </c>
      <c r="C210" s="486" t="n">
        <v>41785</v>
      </c>
      <c r="D210" s="480" t="n">
        <v>100.65</v>
      </c>
      <c r="E210" s="123" t="inlineStr">
        <is>
          <t>A P L Logistics</t>
        </is>
      </c>
      <c r="F210" s="141" t="inlineStr">
        <is>
          <t>100046460</t>
        </is>
      </c>
      <c r="G210" s="141" t="inlineStr">
        <is>
          <t>036771</t>
        </is>
      </c>
      <c r="H210" s="486" t="n">
        <v>41785</v>
      </c>
      <c r="I210" s="480" t="n">
        <v>100.65</v>
      </c>
      <c r="J210" s="127" t="inlineStr">
        <is>
          <t>បានបង់</t>
        </is>
      </c>
    </row>
    <row r="211" ht="18" customHeight="1" s="58">
      <c r="A211" s="315" t="inlineStr">
        <is>
          <t>Total 05/2014</t>
        </is>
      </c>
      <c r="B211" s="431" t="n"/>
      <c r="C211" s="411" t="n"/>
      <c r="D211" s="480">
        <f>SUM(D206:D210)</f>
        <v/>
      </c>
      <c r="E211" s="126" t="n"/>
      <c r="F211" s="123" t="n"/>
      <c r="G211" s="141" t="n"/>
      <c r="H211" s="481" t="inlineStr">
        <is>
          <t>USD</t>
        </is>
      </c>
      <c r="I211" s="480">
        <f>SUM(I206:I210)</f>
        <v/>
      </c>
      <c r="J211" s="129" t="n"/>
    </row>
    <row r="212" ht="21.9" customHeight="1" s="58">
      <c r="A212" s="315" t="inlineStr">
        <is>
          <t>Total 05/2014</t>
        </is>
      </c>
      <c r="B212" s="431" t="n"/>
      <c r="C212" s="411" t="n"/>
      <c r="D212" s="480" t="n"/>
      <c r="E212" s="126" t="n"/>
      <c r="F212" s="123" t="n"/>
      <c r="G212" s="482" t="n">
        <v>4025</v>
      </c>
      <c r="H212" s="481" t="inlineStr">
        <is>
          <t>RIEL</t>
        </is>
      </c>
      <c r="I212" s="483">
        <f>I211*G212</f>
        <v/>
      </c>
      <c r="J212" s="129" t="n"/>
    </row>
    <row r="213" ht="18" customHeight="1" s="58">
      <c r="A213" s="131" t="n">
        <v>1</v>
      </c>
      <c r="B213" s="141" t="inlineStr">
        <is>
          <t>036857</t>
        </is>
      </c>
      <c r="C213" s="486" t="n">
        <v>41792</v>
      </c>
      <c r="D213" s="480" t="n">
        <v>209.57</v>
      </c>
      <c r="E213" s="126" t="inlineStr">
        <is>
          <t>A P L Logistics</t>
        </is>
      </c>
      <c r="F213" s="123" t="inlineStr">
        <is>
          <t>100046460</t>
        </is>
      </c>
      <c r="G213" s="141" t="inlineStr">
        <is>
          <t>036857</t>
        </is>
      </c>
      <c r="H213" s="486" t="n">
        <v>41792</v>
      </c>
      <c r="I213" s="480" t="n">
        <v>209.57</v>
      </c>
      <c r="J213" s="127" t="inlineStr">
        <is>
          <t>បានបង់</t>
        </is>
      </c>
    </row>
    <row r="214" ht="18" customHeight="1" s="58">
      <c r="A214" s="131" t="n">
        <v>2</v>
      </c>
      <c r="B214" s="141" t="inlineStr">
        <is>
          <t>036925</t>
        </is>
      </c>
      <c r="C214" s="486" t="n">
        <v>41799</v>
      </c>
      <c r="D214" s="480" t="n">
        <v>188.93</v>
      </c>
      <c r="E214" s="126" t="inlineStr">
        <is>
          <t>A P L Logistics</t>
        </is>
      </c>
      <c r="F214" s="123" t="inlineStr">
        <is>
          <t>100046460</t>
        </is>
      </c>
      <c r="G214" s="141" t="inlineStr">
        <is>
          <t>036925</t>
        </is>
      </c>
      <c r="H214" s="486" t="n">
        <v>41799</v>
      </c>
      <c r="I214" s="480" t="n">
        <v>188.93</v>
      </c>
      <c r="J214" s="127" t="inlineStr">
        <is>
          <t>បានបង់</t>
        </is>
      </c>
    </row>
    <row r="215" ht="18" customHeight="1" s="58">
      <c r="A215" s="131" t="n">
        <v>3</v>
      </c>
      <c r="B215" s="141" t="inlineStr">
        <is>
          <t>037006</t>
        </is>
      </c>
      <c r="C215" s="486" t="n">
        <v>41806</v>
      </c>
      <c r="D215" s="480" t="n">
        <v>26.87</v>
      </c>
      <c r="E215" s="126" t="inlineStr">
        <is>
          <t>A P L Logistics</t>
        </is>
      </c>
      <c r="F215" s="141" t="inlineStr">
        <is>
          <t>100046460</t>
        </is>
      </c>
      <c r="G215" s="141" t="inlineStr">
        <is>
          <t>037006</t>
        </is>
      </c>
      <c r="H215" s="486" t="n">
        <v>41806</v>
      </c>
      <c r="I215" s="480" t="n">
        <v>26.87</v>
      </c>
      <c r="J215" s="127" t="inlineStr">
        <is>
          <t>បានបង់</t>
        </is>
      </c>
    </row>
    <row r="216" ht="18" customHeight="1" s="58">
      <c r="A216" s="131" t="n">
        <v>4</v>
      </c>
      <c r="B216" s="141" t="inlineStr">
        <is>
          <t>037083</t>
        </is>
      </c>
      <c r="C216" s="486" t="n">
        <v>41813</v>
      </c>
      <c r="D216" s="480" t="n">
        <v>173.82</v>
      </c>
      <c r="E216" s="123" t="inlineStr">
        <is>
          <t>A P L Logistics</t>
        </is>
      </c>
      <c r="F216" s="141" t="inlineStr">
        <is>
          <t>100046460</t>
        </is>
      </c>
      <c r="G216" s="141" t="inlineStr">
        <is>
          <t>037083</t>
        </is>
      </c>
      <c r="H216" s="486" t="n">
        <v>41813</v>
      </c>
      <c r="I216" s="480" t="n">
        <v>173.82</v>
      </c>
      <c r="J216" s="127" t="inlineStr">
        <is>
          <t>បានបង់</t>
        </is>
      </c>
    </row>
    <row r="217" ht="18" customHeight="1" s="58">
      <c r="A217" s="131" t="n">
        <v>5</v>
      </c>
      <c r="B217" s="141" t="inlineStr">
        <is>
          <t>037179</t>
        </is>
      </c>
      <c r="C217" s="486" t="n">
        <v>41820</v>
      </c>
      <c r="D217" s="480" t="n">
        <v>139.37</v>
      </c>
      <c r="E217" s="126" t="inlineStr">
        <is>
          <t>A P L Logistics</t>
        </is>
      </c>
      <c r="F217" s="123" t="inlineStr">
        <is>
          <t>100046460</t>
        </is>
      </c>
      <c r="G217" s="141" t="inlineStr">
        <is>
          <t>037179</t>
        </is>
      </c>
      <c r="H217" s="486" t="n">
        <v>41820</v>
      </c>
      <c r="I217" s="480" t="n">
        <v>139.37</v>
      </c>
      <c r="J217" s="127" t="inlineStr">
        <is>
          <t>បានបង់</t>
        </is>
      </c>
    </row>
    <row r="218" ht="18" customHeight="1" s="58">
      <c r="A218" s="315" t="inlineStr">
        <is>
          <t>Total 06/2014</t>
        </is>
      </c>
      <c r="B218" s="431" t="n"/>
      <c r="C218" s="411" t="n"/>
      <c r="D218" s="480">
        <f>SUM(D213:D217)</f>
        <v/>
      </c>
      <c r="E218" s="126" t="n"/>
      <c r="F218" s="123" t="n"/>
      <c r="G218" s="141" t="n"/>
      <c r="H218" s="481" t="inlineStr">
        <is>
          <t>USD</t>
        </is>
      </c>
      <c r="I218" s="480">
        <f>SUM(I213:I217)</f>
        <v/>
      </c>
      <c r="J218" s="129" t="n"/>
    </row>
    <row r="219" ht="21.9" customHeight="1" s="58">
      <c r="A219" s="315" t="inlineStr">
        <is>
          <t>Total 06/2014</t>
        </is>
      </c>
      <c r="B219" s="431" t="n"/>
      <c r="C219" s="411" t="n"/>
      <c r="D219" s="480" t="n"/>
      <c r="E219" s="126" t="n"/>
      <c r="F219" s="123" t="n"/>
      <c r="G219" s="482" t="n">
        <v>4039</v>
      </c>
      <c r="H219" s="481" t="inlineStr">
        <is>
          <t>RIEL</t>
        </is>
      </c>
      <c r="I219" s="483">
        <f>I218*G219</f>
        <v/>
      </c>
      <c r="J219" s="129" t="n"/>
    </row>
    <row r="220" ht="18" customHeight="1" s="58">
      <c r="A220" s="131" t="n">
        <v>1</v>
      </c>
      <c r="B220" s="141" t="inlineStr">
        <is>
          <t>037253</t>
        </is>
      </c>
      <c r="C220" s="486" t="n">
        <v>41827</v>
      </c>
      <c r="D220" s="480" t="n">
        <v>84.54000000000001</v>
      </c>
      <c r="E220" s="126" t="inlineStr">
        <is>
          <t>A P L Logistics</t>
        </is>
      </c>
      <c r="F220" s="123" t="inlineStr">
        <is>
          <t>100046460</t>
        </is>
      </c>
      <c r="G220" s="141" t="inlineStr">
        <is>
          <t>037253</t>
        </is>
      </c>
      <c r="H220" s="486" t="n">
        <v>41827</v>
      </c>
      <c r="I220" s="480" t="n">
        <v>84.54000000000001</v>
      </c>
      <c r="J220" s="127" t="inlineStr">
        <is>
          <t>បានបង់</t>
        </is>
      </c>
    </row>
    <row r="221" ht="18" customHeight="1" s="58">
      <c r="A221" s="131" t="n">
        <v>2</v>
      </c>
      <c r="B221" s="141" t="inlineStr">
        <is>
          <t>037358</t>
        </is>
      </c>
      <c r="C221" s="486" t="n">
        <v>41834</v>
      </c>
      <c r="D221" s="480" t="n">
        <v>55.59</v>
      </c>
      <c r="E221" s="123" t="inlineStr">
        <is>
          <t>A P L Logistics</t>
        </is>
      </c>
      <c r="F221" s="141" t="inlineStr">
        <is>
          <t>100046460</t>
        </is>
      </c>
      <c r="G221" s="141" t="inlineStr">
        <is>
          <t>037358</t>
        </is>
      </c>
      <c r="H221" s="486" t="n">
        <v>41834</v>
      </c>
      <c r="I221" s="480" t="n">
        <v>55.59</v>
      </c>
      <c r="J221" s="127" t="inlineStr">
        <is>
          <t>បានបង់</t>
        </is>
      </c>
    </row>
    <row r="222" ht="18" customHeight="1" s="58">
      <c r="A222" s="131" t="n">
        <v>3</v>
      </c>
      <c r="B222" s="141" t="inlineStr">
        <is>
          <t>037520</t>
        </is>
      </c>
      <c r="C222" s="486" t="n">
        <v>41848</v>
      </c>
      <c r="D222" s="480" t="n">
        <v>24.98</v>
      </c>
      <c r="E222" s="123" t="inlineStr">
        <is>
          <t>A P L Logistics</t>
        </is>
      </c>
      <c r="F222" s="141" t="inlineStr">
        <is>
          <t>100046460</t>
        </is>
      </c>
      <c r="G222" s="141" t="inlineStr">
        <is>
          <t>037520</t>
        </is>
      </c>
      <c r="H222" s="486" t="n">
        <v>41848</v>
      </c>
      <c r="I222" s="480" t="n">
        <v>24.98</v>
      </c>
      <c r="J222" s="127" t="inlineStr">
        <is>
          <t>បានបង់</t>
        </is>
      </c>
    </row>
    <row r="223" ht="18" customHeight="1" s="58">
      <c r="A223" s="315" t="inlineStr">
        <is>
          <t>Total 07/2014</t>
        </is>
      </c>
      <c r="B223" s="431" t="n"/>
      <c r="C223" s="411" t="n"/>
      <c r="D223" s="480">
        <f>SUM(D220:D222)</f>
        <v/>
      </c>
      <c r="E223" s="123" t="n"/>
      <c r="F223" s="141" t="n"/>
      <c r="G223" s="141" t="n"/>
      <c r="H223" s="481" t="inlineStr">
        <is>
          <t>USD</t>
        </is>
      </c>
      <c r="I223" s="480">
        <f>SUM(I220:I222)</f>
        <v/>
      </c>
      <c r="J223" s="129" t="n"/>
    </row>
    <row r="224" ht="21.9" customHeight="1" s="58">
      <c r="A224" s="315" t="inlineStr">
        <is>
          <t>Total 07/2014</t>
        </is>
      </c>
      <c r="B224" s="431" t="n"/>
      <c r="C224" s="411" t="n"/>
      <c r="D224" s="480" t="n"/>
      <c r="E224" s="126" t="n"/>
      <c r="F224" s="123" t="n"/>
      <c r="G224" s="482" t="n">
        <v>4045</v>
      </c>
      <c r="H224" s="481" t="inlineStr">
        <is>
          <t>RIEL</t>
        </is>
      </c>
      <c r="I224" s="483">
        <f>I223*G224</f>
        <v/>
      </c>
      <c r="J224" s="129" t="n"/>
    </row>
    <row r="225" ht="18" customHeight="1" s="58">
      <c r="A225" s="131" t="n">
        <v>1</v>
      </c>
      <c r="B225" s="141" t="inlineStr">
        <is>
          <t>037611</t>
        </is>
      </c>
      <c r="C225" s="486" t="n">
        <v>41855</v>
      </c>
      <c r="D225" s="480" t="n">
        <v>105</v>
      </c>
      <c r="E225" s="126" t="inlineStr">
        <is>
          <t>A P L Logistics</t>
        </is>
      </c>
      <c r="F225" s="123" t="inlineStr">
        <is>
          <t>100046460</t>
        </is>
      </c>
      <c r="G225" s="141" t="inlineStr">
        <is>
          <t>037611</t>
        </is>
      </c>
      <c r="H225" s="486" t="n">
        <v>41855</v>
      </c>
      <c r="I225" s="480" t="n">
        <v>105</v>
      </c>
      <c r="J225" s="127" t="inlineStr">
        <is>
          <t>បានបង់</t>
        </is>
      </c>
    </row>
    <row r="226" ht="18" customHeight="1" s="58">
      <c r="A226" s="131" t="n">
        <v>2</v>
      </c>
      <c r="B226" s="141" t="inlineStr">
        <is>
          <t>037694</t>
        </is>
      </c>
      <c r="C226" s="486" t="n">
        <v>41862</v>
      </c>
      <c r="D226" s="480" t="n">
        <v>132.69</v>
      </c>
      <c r="E226" s="126" t="inlineStr">
        <is>
          <t>A P L Logistics</t>
        </is>
      </c>
      <c r="F226" s="123" t="inlineStr">
        <is>
          <t>100046460</t>
        </is>
      </c>
      <c r="G226" s="141" t="inlineStr">
        <is>
          <t>037694</t>
        </is>
      </c>
      <c r="H226" s="486" t="n">
        <v>41862</v>
      </c>
      <c r="I226" s="480" t="n">
        <v>132.69</v>
      </c>
      <c r="J226" s="127" t="inlineStr">
        <is>
          <t>បានបង់</t>
        </is>
      </c>
    </row>
    <row r="227" ht="18" customHeight="1" s="58">
      <c r="A227" s="131" t="n">
        <v>3</v>
      </c>
      <c r="B227" s="141" t="inlineStr">
        <is>
          <t>037777</t>
        </is>
      </c>
      <c r="C227" s="486" t="n">
        <v>41869</v>
      </c>
      <c r="D227" s="480" t="n">
        <v>91.69</v>
      </c>
      <c r="E227" s="126" t="inlineStr">
        <is>
          <t>A P L Logistics</t>
        </is>
      </c>
      <c r="F227" s="123" t="inlineStr">
        <is>
          <t>100046460</t>
        </is>
      </c>
      <c r="G227" s="141" t="inlineStr">
        <is>
          <t>037777</t>
        </is>
      </c>
      <c r="H227" s="486" t="n">
        <v>41869</v>
      </c>
      <c r="I227" s="480" t="n">
        <v>91.69</v>
      </c>
      <c r="J227" s="127" t="inlineStr">
        <is>
          <t>បានបង់</t>
        </is>
      </c>
    </row>
    <row r="228" ht="18" customHeight="1" s="58">
      <c r="A228" s="131" t="n">
        <v>4</v>
      </c>
      <c r="B228" s="141" t="inlineStr">
        <is>
          <t>037841</t>
        </is>
      </c>
      <c r="C228" s="486" t="n">
        <v>41876</v>
      </c>
      <c r="D228" s="480" t="n">
        <v>65.31999999999999</v>
      </c>
      <c r="E228" s="123" t="inlineStr">
        <is>
          <t>A P L Logistics</t>
        </is>
      </c>
      <c r="F228" s="141" t="inlineStr">
        <is>
          <t>100046460</t>
        </is>
      </c>
      <c r="G228" s="141" t="inlineStr">
        <is>
          <t>037841</t>
        </is>
      </c>
      <c r="H228" s="486" t="n">
        <v>41876</v>
      </c>
      <c r="I228" s="480" t="n">
        <v>65.31999999999999</v>
      </c>
      <c r="J228" s="127" t="inlineStr">
        <is>
          <t>បានបង់</t>
        </is>
      </c>
    </row>
    <row r="229" ht="18" customHeight="1" s="58">
      <c r="A229" s="315" t="inlineStr">
        <is>
          <t>Total 08/2014</t>
        </is>
      </c>
      <c r="B229" s="431" t="n"/>
      <c r="C229" s="411" t="n"/>
      <c r="D229" s="480">
        <f>SUM(D225:D228)</f>
        <v/>
      </c>
      <c r="E229" s="126" t="n"/>
      <c r="F229" s="123" t="n"/>
      <c r="G229" s="141" t="n"/>
      <c r="H229" s="481" t="inlineStr">
        <is>
          <t>USD</t>
        </is>
      </c>
      <c r="I229" s="480">
        <f>SUM(I225:I228)</f>
        <v/>
      </c>
      <c r="J229" s="129" t="n"/>
    </row>
    <row r="230" ht="21.9" customHeight="1" s="58">
      <c r="A230" s="315" t="inlineStr">
        <is>
          <t>Total 08/2014</t>
        </is>
      </c>
      <c r="B230" s="431" t="n"/>
      <c r="C230" s="411" t="n"/>
      <c r="D230" s="480" t="n"/>
      <c r="E230" s="126" t="n"/>
      <c r="F230" s="123" t="n"/>
      <c r="G230" s="482" t="n">
        <v>4058</v>
      </c>
      <c r="H230" s="481" t="inlineStr">
        <is>
          <t>RIEL</t>
        </is>
      </c>
      <c r="I230" s="483">
        <f>I229*G230</f>
        <v/>
      </c>
      <c r="J230" s="129" t="n"/>
    </row>
    <row r="231" ht="18" customHeight="1" s="58">
      <c r="A231" s="131" t="n">
        <v>1</v>
      </c>
      <c r="B231" s="141" t="inlineStr">
        <is>
          <t>037918</t>
        </is>
      </c>
      <c r="C231" s="486" t="n">
        <v>41884</v>
      </c>
      <c r="D231" s="480" t="n">
        <v>144.47</v>
      </c>
      <c r="E231" s="126" t="inlineStr">
        <is>
          <t>A P L Logistics</t>
        </is>
      </c>
      <c r="F231" s="123" t="inlineStr">
        <is>
          <t>100046460</t>
        </is>
      </c>
      <c r="G231" s="141" t="inlineStr">
        <is>
          <t>037918</t>
        </is>
      </c>
      <c r="H231" s="486" t="n">
        <v>41884</v>
      </c>
      <c r="I231" s="480" t="n">
        <v>144.47</v>
      </c>
      <c r="J231" s="127" t="inlineStr">
        <is>
          <t>បានបង់</t>
        </is>
      </c>
    </row>
    <row r="232" ht="18" customHeight="1" s="58">
      <c r="A232" s="131" t="n">
        <v>2</v>
      </c>
      <c r="B232" s="141" t="inlineStr">
        <is>
          <t>037990</t>
        </is>
      </c>
      <c r="C232" s="486" t="n">
        <v>41890</v>
      </c>
      <c r="D232" s="480" t="n">
        <v>230.41</v>
      </c>
      <c r="E232" s="126" t="inlineStr">
        <is>
          <t>A P L Logistics</t>
        </is>
      </c>
      <c r="F232" s="123" t="inlineStr">
        <is>
          <t>100046460</t>
        </is>
      </c>
      <c r="G232" s="141" t="inlineStr">
        <is>
          <t>037990</t>
        </is>
      </c>
      <c r="H232" s="486" t="n">
        <v>41890</v>
      </c>
      <c r="I232" s="480" t="n">
        <v>230.41</v>
      </c>
      <c r="J232" s="127" t="inlineStr">
        <is>
          <t>បានបង់</t>
        </is>
      </c>
    </row>
    <row r="233" ht="18" customHeight="1" s="58">
      <c r="A233" s="131" t="n">
        <v>3</v>
      </c>
      <c r="B233" s="141" t="inlineStr">
        <is>
          <t>038062</t>
        </is>
      </c>
      <c r="C233" s="486" t="n">
        <v>41897</v>
      </c>
      <c r="D233" s="480" t="n">
        <v>81.2</v>
      </c>
      <c r="E233" s="126" t="inlineStr">
        <is>
          <t>A P L Logistics</t>
        </is>
      </c>
      <c r="F233" s="123" t="inlineStr">
        <is>
          <t>100046460</t>
        </is>
      </c>
      <c r="G233" s="141" t="inlineStr">
        <is>
          <t>038062</t>
        </is>
      </c>
      <c r="H233" s="486" t="n">
        <v>41897</v>
      </c>
      <c r="I233" s="480" t="n">
        <v>81.2</v>
      </c>
      <c r="J233" s="127" t="inlineStr">
        <is>
          <t>បានបង់</t>
        </is>
      </c>
    </row>
    <row r="234" ht="18" customHeight="1" s="58">
      <c r="A234" s="131" t="n">
        <v>4</v>
      </c>
      <c r="B234" s="141" t="inlineStr">
        <is>
          <t>038135</t>
        </is>
      </c>
      <c r="C234" s="486" t="n">
        <v>41903</v>
      </c>
      <c r="D234" s="480" t="n">
        <v>49.75</v>
      </c>
      <c r="E234" s="123" t="inlineStr">
        <is>
          <t>A P L Logistics</t>
        </is>
      </c>
      <c r="F234" s="141" t="inlineStr">
        <is>
          <t>100046460</t>
        </is>
      </c>
      <c r="G234" s="141" t="inlineStr">
        <is>
          <t>038135</t>
        </is>
      </c>
      <c r="H234" s="486" t="n">
        <v>41903</v>
      </c>
      <c r="I234" s="480" t="n">
        <v>49.75</v>
      </c>
      <c r="J234" s="127" t="inlineStr">
        <is>
          <t>បានបង់</t>
        </is>
      </c>
    </row>
    <row r="235" ht="18" customHeight="1" s="58">
      <c r="A235" s="131" t="n">
        <v>5</v>
      </c>
      <c r="B235" s="141" t="inlineStr">
        <is>
          <t>038196</t>
        </is>
      </c>
      <c r="C235" s="486" t="n">
        <v>41911</v>
      </c>
      <c r="D235" s="480" t="n">
        <v>136.72</v>
      </c>
      <c r="E235" s="126" t="inlineStr">
        <is>
          <t>A P L Logistics</t>
        </is>
      </c>
      <c r="F235" s="123" t="inlineStr">
        <is>
          <t>100046460</t>
        </is>
      </c>
      <c r="G235" s="141" t="inlineStr">
        <is>
          <t>038196</t>
        </is>
      </c>
      <c r="H235" s="486" t="n">
        <v>41911</v>
      </c>
      <c r="I235" s="480" t="n">
        <v>136.72</v>
      </c>
      <c r="J235" s="127" t="inlineStr">
        <is>
          <t>បានបង់</t>
        </is>
      </c>
    </row>
    <row r="236" ht="18" customHeight="1" s="58">
      <c r="A236" s="315" t="inlineStr">
        <is>
          <t>Total 09/2014</t>
        </is>
      </c>
      <c r="B236" s="431" t="n"/>
      <c r="C236" s="411" t="n"/>
      <c r="D236" s="480">
        <f>SUM(D231:D235)</f>
        <v/>
      </c>
      <c r="E236" s="126" t="n"/>
      <c r="F236" s="123" t="n"/>
      <c r="G236" s="141" t="n"/>
      <c r="H236" s="481" t="inlineStr">
        <is>
          <t>USD</t>
        </is>
      </c>
      <c r="I236" s="480">
        <f>SUM(I231:I235)</f>
        <v/>
      </c>
      <c r="J236" s="129" t="n"/>
    </row>
    <row r="237" ht="21.9" customHeight="1" s="58">
      <c r="A237" s="315" t="inlineStr">
        <is>
          <t>Total 09/2014</t>
        </is>
      </c>
      <c r="B237" s="431" t="n"/>
      <c r="C237" s="411" t="n"/>
      <c r="D237" s="480" t="n"/>
      <c r="E237" s="126" t="n"/>
      <c r="F237" s="123" t="n"/>
      <c r="G237" s="482" t="n">
        <v>4076</v>
      </c>
      <c r="H237" s="481" t="inlineStr">
        <is>
          <t>RIEL</t>
        </is>
      </c>
      <c r="I237" s="483">
        <f>I236*G237</f>
        <v/>
      </c>
      <c r="J237" s="129" t="n"/>
    </row>
    <row r="238" ht="18" customHeight="1" s="58">
      <c r="A238" s="131" t="n">
        <v>1</v>
      </c>
      <c r="B238" s="141" t="inlineStr">
        <is>
          <t>038257</t>
        </is>
      </c>
      <c r="C238" s="486" t="n">
        <v>41918</v>
      </c>
      <c r="D238" s="480" t="n">
        <v>188.11</v>
      </c>
      <c r="E238" s="126" t="inlineStr">
        <is>
          <t>A P L Logistics</t>
        </is>
      </c>
      <c r="F238" s="123" t="inlineStr">
        <is>
          <t>100046460</t>
        </is>
      </c>
      <c r="G238" s="141" t="inlineStr">
        <is>
          <t>038257</t>
        </is>
      </c>
      <c r="H238" s="486" t="n">
        <v>41918</v>
      </c>
      <c r="I238" s="480" t="n">
        <v>188.11</v>
      </c>
      <c r="J238" s="127" t="inlineStr">
        <is>
          <t>បានបង់</t>
        </is>
      </c>
    </row>
    <row r="239" ht="18" customHeight="1" s="58">
      <c r="A239" s="131" t="n">
        <v>2</v>
      </c>
      <c r="B239" s="141" t="inlineStr">
        <is>
          <t>038326</t>
        </is>
      </c>
      <c r="C239" s="486" t="n">
        <v>41925</v>
      </c>
      <c r="D239" s="480" t="n">
        <v>139.83</v>
      </c>
      <c r="E239" s="126" t="inlineStr">
        <is>
          <t>A P L Logistics</t>
        </is>
      </c>
      <c r="F239" s="123" t="inlineStr">
        <is>
          <t>100046460</t>
        </is>
      </c>
      <c r="G239" s="141" t="inlineStr">
        <is>
          <t>038326</t>
        </is>
      </c>
      <c r="H239" s="486" t="n">
        <v>41925</v>
      </c>
      <c r="I239" s="480" t="n">
        <v>139.83</v>
      </c>
      <c r="J239" s="127" t="inlineStr">
        <is>
          <t>បានបង់</t>
        </is>
      </c>
    </row>
    <row r="240" ht="18" customHeight="1" s="58">
      <c r="A240" s="131" t="n">
        <v>3</v>
      </c>
      <c r="B240" s="141" t="inlineStr">
        <is>
          <t>038462</t>
        </is>
      </c>
      <c r="C240" s="486" t="n">
        <v>41932</v>
      </c>
      <c r="D240" s="480" t="n">
        <v>129.9</v>
      </c>
      <c r="E240" s="126" t="inlineStr">
        <is>
          <t>A P L Logistics</t>
        </is>
      </c>
      <c r="F240" s="123" t="inlineStr">
        <is>
          <t>100046460</t>
        </is>
      </c>
      <c r="G240" s="141" t="inlineStr">
        <is>
          <t>038462</t>
        </is>
      </c>
      <c r="H240" s="486" t="n">
        <v>41932</v>
      </c>
      <c r="I240" s="480" t="n">
        <v>129.9</v>
      </c>
      <c r="J240" s="127" t="inlineStr">
        <is>
          <t>បានបង់</t>
        </is>
      </c>
    </row>
    <row r="241" ht="18" customHeight="1" s="58">
      <c r="A241" s="131" t="n">
        <v>4</v>
      </c>
      <c r="B241" s="141" t="inlineStr">
        <is>
          <t>038518</t>
        </is>
      </c>
      <c r="C241" s="486" t="n">
        <v>41939</v>
      </c>
      <c r="D241" s="480" t="n">
        <v>145.83</v>
      </c>
      <c r="E241" s="126" t="inlineStr">
        <is>
          <t>A P L Logistics</t>
        </is>
      </c>
      <c r="F241" s="123" t="inlineStr">
        <is>
          <t>100046460</t>
        </is>
      </c>
      <c r="G241" s="141" t="inlineStr">
        <is>
          <t>038518</t>
        </is>
      </c>
      <c r="H241" s="486" t="n">
        <v>41939</v>
      </c>
      <c r="I241" s="480" t="n">
        <v>145.83</v>
      </c>
      <c r="J241" s="127" t="inlineStr">
        <is>
          <t>បានបង់</t>
        </is>
      </c>
    </row>
    <row r="242" ht="18" customHeight="1" s="58">
      <c r="A242" s="315" t="inlineStr">
        <is>
          <t>Total 10/2014</t>
        </is>
      </c>
      <c r="B242" s="431" t="n"/>
      <c r="C242" s="411" t="n"/>
      <c r="D242" s="480">
        <f>SUM(D238:D241)</f>
        <v/>
      </c>
      <c r="E242" s="126" t="n"/>
      <c r="F242" s="123" t="n"/>
      <c r="G242" s="141" t="n"/>
      <c r="H242" s="481" t="inlineStr">
        <is>
          <t>USD</t>
        </is>
      </c>
      <c r="I242" s="480">
        <f>SUM(I238:I241)</f>
        <v/>
      </c>
      <c r="J242" s="129" t="n"/>
    </row>
    <row r="243" ht="21.9" customHeight="1" s="58">
      <c r="A243" s="315" t="inlineStr">
        <is>
          <t>Total 10/2014</t>
        </is>
      </c>
      <c r="B243" s="431" t="n"/>
      <c r="C243" s="411" t="n"/>
      <c r="D243" s="480" t="n"/>
      <c r="E243" s="126" t="n"/>
      <c r="F243" s="123" t="n"/>
      <c r="G243" s="482" t="n">
        <v>4081</v>
      </c>
      <c r="H243" s="481" t="inlineStr">
        <is>
          <t>RIEL</t>
        </is>
      </c>
      <c r="I243" s="483">
        <f>I242*G243</f>
        <v/>
      </c>
      <c r="J243" s="129" t="n"/>
    </row>
    <row r="244" ht="18" customHeight="1" s="58">
      <c r="A244" s="131" t="n">
        <v>1</v>
      </c>
      <c r="B244" s="141" t="inlineStr">
        <is>
          <t>038602</t>
        </is>
      </c>
      <c r="C244" s="486" t="n">
        <v>41946</v>
      </c>
      <c r="D244" s="480" t="n">
        <v>173.73</v>
      </c>
      <c r="E244" s="126" t="inlineStr">
        <is>
          <t>A P L Logistics</t>
        </is>
      </c>
      <c r="F244" s="123" t="inlineStr">
        <is>
          <t>100046460</t>
        </is>
      </c>
      <c r="G244" s="141" t="inlineStr">
        <is>
          <t>038602</t>
        </is>
      </c>
      <c r="H244" s="486" t="n">
        <v>41946</v>
      </c>
      <c r="I244" s="480" t="n">
        <v>173.73</v>
      </c>
      <c r="J244" s="127" t="inlineStr">
        <is>
          <t>បានបង់</t>
        </is>
      </c>
    </row>
    <row r="245" ht="18" customHeight="1" s="58">
      <c r="A245" s="131" t="n">
        <v>2</v>
      </c>
      <c r="B245" s="141" t="inlineStr">
        <is>
          <t>038580</t>
        </is>
      </c>
      <c r="C245" s="486" t="n">
        <v>41946</v>
      </c>
      <c r="D245" s="480" t="n">
        <v>1.5</v>
      </c>
      <c r="E245" s="123" t="inlineStr">
        <is>
          <t>APL Logistics</t>
        </is>
      </c>
      <c r="F245" s="141" t="inlineStr">
        <is>
          <t>100046460</t>
        </is>
      </c>
      <c r="G245" s="141" t="inlineStr">
        <is>
          <t>038580</t>
        </is>
      </c>
      <c r="H245" s="486" t="n">
        <v>41946</v>
      </c>
      <c r="I245" s="480" t="n">
        <v>1.5</v>
      </c>
      <c r="J245" s="127" t="inlineStr">
        <is>
          <t>បានបង់</t>
        </is>
      </c>
    </row>
    <row r="246" ht="18" customHeight="1" s="58">
      <c r="A246" s="131" t="n">
        <v>3</v>
      </c>
      <c r="B246" s="141" t="inlineStr">
        <is>
          <t>038665</t>
        </is>
      </c>
      <c r="C246" s="486" t="n">
        <v>41953</v>
      </c>
      <c r="D246" s="480" t="n">
        <v>35.45</v>
      </c>
      <c r="E246" s="123" t="inlineStr">
        <is>
          <t>A P L Logistics</t>
        </is>
      </c>
      <c r="F246" s="141" t="inlineStr">
        <is>
          <t>100046460</t>
        </is>
      </c>
      <c r="G246" s="141" t="inlineStr">
        <is>
          <t>038665</t>
        </is>
      </c>
      <c r="H246" s="486" t="n">
        <v>41953</v>
      </c>
      <c r="I246" s="480" t="n">
        <v>35.45</v>
      </c>
      <c r="J246" s="127" t="inlineStr">
        <is>
          <t>បានបង់</t>
        </is>
      </c>
    </row>
    <row r="247" ht="18" customHeight="1" s="58">
      <c r="A247" s="131" t="n">
        <v>4</v>
      </c>
      <c r="B247" s="141" t="inlineStr">
        <is>
          <t>038718</t>
        </is>
      </c>
      <c r="C247" s="486" t="n">
        <v>41960</v>
      </c>
      <c r="D247" s="480" t="n">
        <v>24.26</v>
      </c>
      <c r="E247" s="123" t="inlineStr">
        <is>
          <t>A P L Logistics</t>
        </is>
      </c>
      <c r="F247" s="141" t="inlineStr">
        <is>
          <t>100046460</t>
        </is>
      </c>
      <c r="G247" s="141" t="inlineStr">
        <is>
          <t>038718</t>
        </is>
      </c>
      <c r="H247" s="486" t="n">
        <v>41960</v>
      </c>
      <c r="I247" s="480" t="n">
        <v>24.26</v>
      </c>
      <c r="J247" s="127" t="inlineStr">
        <is>
          <t>បានបង់</t>
        </is>
      </c>
    </row>
    <row r="248" ht="18" customHeight="1" s="58">
      <c r="A248" s="131" t="n">
        <v>5</v>
      </c>
      <c r="B248" s="141" t="inlineStr">
        <is>
          <t>038802</t>
        </is>
      </c>
      <c r="C248" s="486" t="n">
        <v>41967</v>
      </c>
      <c r="D248" s="480" t="n">
        <v>24.9</v>
      </c>
      <c r="E248" s="123" t="inlineStr">
        <is>
          <t>A P L Logistics</t>
        </is>
      </c>
      <c r="F248" s="141" t="inlineStr">
        <is>
          <t>100046460</t>
        </is>
      </c>
      <c r="G248" s="141" t="inlineStr">
        <is>
          <t>038802</t>
        </is>
      </c>
      <c r="H248" s="486" t="n">
        <v>41967</v>
      </c>
      <c r="I248" s="480" t="n">
        <v>24.9</v>
      </c>
      <c r="J248" s="127" t="inlineStr">
        <is>
          <t>បានបង់</t>
        </is>
      </c>
    </row>
    <row r="249" ht="18" customHeight="1" s="58">
      <c r="A249" s="315" t="inlineStr">
        <is>
          <t>Total 11/2014</t>
        </is>
      </c>
      <c r="B249" s="431" t="n"/>
      <c r="C249" s="411" t="n"/>
      <c r="D249" s="480">
        <f>SUM(D244:D248)</f>
        <v/>
      </c>
      <c r="E249" s="123" t="n"/>
      <c r="F249" s="141" t="n"/>
      <c r="G249" s="141" t="n"/>
      <c r="H249" s="481" t="inlineStr">
        <is>
          <t>USD</t>
        </is>
      </c>
      <c r="I249" s="480">
        <f>SUM(I244:I248)</f>
        <v/>
      </c>
      <c r="J249" s="129" t="n"/>
    </row>
    <row r="250" ht="21.9" customHeight="1" s="58">
      <c r="A250" s="315" t="inlineStr">
        <is>
          <t>Total 11/2014</t>
        </is>
      </c>
      <c r="B250" s="431" t="n"/>
      <c r="C250" s="411" t="n"/>
      <c r="D250" s="480" t="n"/>
      <c r="E250" s="123" t="n"/>
      <c r="F250" s="141" t="n"/>
      <c r="G250" s="482" t="n">
        <v>4068</v>
      </c>
      <c r="H250" s="481" t="inlineStr">
        <is>
          <t>RIEL</t>
        </is>
      </c>
      <c r="I250" s="483">
        <f>I249*G250</f>
        <v/>
      </c>
      <c r="J250" s="129" t="n"/>
    </row>
    <row r="251" ht="18" customHeight="1" s="58">
      <c r="A251" s="131" t="n">
        <v>1</v>
      </c>
      <c r="B251" s="141" t="inlineStr">
        <is>
          <t>038865</t>
        </is>
      </c>
      <c r="C251" s="486" t="n">
        <v>41974</v>
      </c>
      <c r="D251" s="480" t="n">
        <v>163.69</v>
      </c>
      <c r="E251" s="126" t="inlineStr">
        <is>
          <t>A P L Logistics</t>
        </is>
      </c>
      <c r="F251" s="123" t="inlineStr">
        <is>
          <t>100046460</t>
        </is>
      </c>
      <c r="G251" s="141" t="inlineStr">
        <is>
          <t>038865</t>
        </is>
      </c>
      <c r="H251" s="486" t="n">
        <v>41974</v>
      </c>
      <c r="I251" s="480" t="n">
        <v>163.69</v>
      </c>
      <c r="J251" s="127" t="inlineStr">
        <is>
          <t>បានបង់</t>
        </is>
      </c>
    </row>
    <row r="252" ht="18" customHeight="1" s="58">
      <c r="A252" s="131" t="n">
        <v>2</v>
      </c>
      <c r="B252" s="141" t="inlineStr">
        <is>
          <t>038930</t>
        </is>
      </c>
      <c r="C252" s="486" t="n">
        <v>41979</v>
      </c>
      <c r="D252" s="480" t="n">
        <v>340.66</v>
      </c>
      <c r="E252" s="126" t="inlineStr">
        <is>
          <t>A P L Logistics</t>
        </is>
      </c>
      <c r="F252" s="123" t="inlineStr">
        <is>
          <t>100046460</t>
        </is>
      </c>
      <c r="G252" s="141" t="inlineStr">
        <is>
          <t>038930</t>
        </is>
      </c>
      <c r="H252" s="486" t="n">
        <v>41979</v>
      </c>
      <c r="I252" s="480" t="n">
        <v>340.66</v>
      </c>
      <c r="J252" s="127" t="inlineStr">
        <is>
          <t>បានបង់</t>
        </is>
      </c>
    </row>
    <row r="253" ht="18" customHeight="1" s="58">
      <c r="A253" s="131" t="n">
        <v>3</v>
      </c>
      <c r="B253" s="141" t="inlineStr">
        <is>
          <t>038997</t>
        </is>
      </c>
      <c r="C253" s="486" t="n">
        <v>41988</v>
      </c>
      <c r="D253" s="480" t="n">
        <v>232.83</v>
      </c>
      <c r="E253" s="126" t="inlineStr">
        <is>
          <t>A P L Logistics</t>
        </is>
      </c>
      <c r="F253" s="123" t="inlineStr">
        <is>
          <t>100046460</t>
        </is>
      </c>
      <c r="G253" s="141" t="inlineStr">
        <is>
          <t>038997</t>
        </is>
      </c>
      <c r="H253" s="486" t="n">
        <v>41988</v>
      </c>
      <c r="I253" s="480" t="n">
        <v>232.83</v>
      </c>
      <c r="J253" s="127" t="inlineStr">
        <is>
          <t>បានបង់</t>
        </is>
      </c>
    </row>
    <row r="254" ht="18" customHeight="1" s="58">
      <c r="A254" s="131" t="n">
        <v>4</v>
      </c>
      <c r="B254" s="141" t="inlineStr">
        <is>
          <t>039070</t>
        </is>
      </c>
      <c r="C254" s="486" t="n">
        <v>41995</v>
      </c>
      <c r="D254" s="480" t="n">
        <v>78.95</v>
      </c>
      <c r="E254" s="123" t="inlineStr">
        <is>
          <t>A P L Logistics</t>
        </is>
      </c>
      <c r="F254" s="141" t="inlineStr">
        <is>
          <t>100046460</t>
        </is>
      </c>
      <c r="G254" s="141" t="inlineStr">
        <is>
          <t>039070</t>
        </is>
      </c>
      <c r="H254" s="486" t="n">
        <v>41995</v>
      </c>
      <c r="I254" s="480" t="n">
        <v>78.95</v>
      </c>
      <c r="J254" s="127" t="inlineStr">
        <is>
          <t>បានបង់</t>
        </is>
      </c>
    </row>
    <row r="255" ht="18" customHeight="1" s="58">
      <c r="A255" s="131" t="n">
        <v>5</v>
      </c>
      <c r="B255" s="141" t="inlineStr">
        <is>
          <t>039124</t>
        </is>
      </c>
      <c r="C255" s="486" t="n">
        <v>42002</v>
      </c>
      <c r="D255" s="480" t="n">
        <v>304.68</v>
      </c>
      <c r="E255" s="126" t="inlineStr">
        <is>
          <t>A P L Logistics</t>
        </is>
      </c>
      <c r="F255" s="123" t="inlineStr">
        <is>
          <t>100046460</t>
        </is>
      </c>
      <c r="G255" s="141" t="inlineStr">
        <is>
          <t>039124</t>
        </is>
      </c>
      <c r="H255" s="486" t="n">
        <v>42002</v>
      </c>
      <c r="I255" s="480" t="n">
        <v>304.68</v>
      </c>
      <c r="J255" s="127" t="inlineStr">
        <is>
          <t>បានបង់</t>
        </is>
      </c>
    </row>
    <row r="256" ht="18" customHeight="1" s="58">
      <c r="A256" s="315" t="inlineStr">
        <is>
          <t>Total 12/2014</t>
        </is>
      </c>
      <c r="B256" s="431" t="n"/>
      <c r="C256" s="411" t="n"/>
      <c r="D256" s="480">
        <f>SUM(D251:D255)</f>
        <v/>
      </c>
      <c r="E256" s="126" t="n"/>
      <c r="F256" s="123" t="n"/>
      <c r="G256" s="141" t="n"/>
      <c r="H256" s="481" t="inlineStr">
        <is>
          <t>USD</t>
        </is>
      </c>
      <c r="I256" s="480">
        <f>SUM(I251:I255)</f>
        <v/>
      </c>
      <c r="J256" s="129" t="n"/>
    </row>
    <row r="257" ht="21.9" customHeight="1" s="58">
      <c r="A257" s="315" t="inlineStr">
        <is>
          <t>Total 12/2014</t>
        </is>
      </c>
      <c r="B257" s="431" t="n"/>
      <c r="C257" s="411" t="n"/>
      <c r="D257" s="480" t="n"/>
      <c r="E257" s="126" t="n"/>
      <c r="F257" s="123" t="n"/>
      <c r="G257" s="482" t="n">
        <v>4062</v>
      </c>
      <c r="H257" s="481" t="inlineStr">
        <is>
          <t>RIEL</t>
        </is>
      </c>
      <c r="I257" s="483">
        <f>I256*G257</f>
        <v/>
      </c>
      <c r="J257" s="129" t="n"/>
    </row>
    <row r="258" ht="18" customHeight="1" s="58">
      <c r="A258" s="131" t="n">
        <v>1</v>
      </c>
      <c r="B258" s="141" t="inlineStr">
        <is>
          <t>039195</t>
        </is>
      </c>
      <c r="C258" s="486" t="n">
        <v>42009</v>
      </c>
      <c r="D258" s="480" t="n">
        <v>339.54</v>
      </c>
      <c r="E258" s="126" t="inlineStr">
        <is>
          <t>A P L Logistics</t>
        </is>
      </c>
      <c r="F258" s="123" t="inlineStr">
        <is>
          <t>100046460</t>
        </is>
      </c>
      <c r="G258" s="141" t="inlineStr">
        <is>
          <t>039195</t>
        </is>
      </c>
      <c r="H258" s="486" t="n">
        <v>42009</v>
      </c>
      <c r="I258" s="480" t="n">
        <v>339.54</v>
      </c>
      <c r="J258" s="127" t="inlineStr">
        <is>
          <t>បានបង់</t>
        </is>
      </c>
    </row>
    <row r="259" ht="18" customHeight="1" s="58">
      <c r="A259" s="131" t="n">
        <v>2</v>
      </c>
      <c r="B259" s="141" t="inlineStr">
        <is>
          <t>039258</t>
        </is>
      </c>
      <c r="C259" s="486" t="n">
        <v>42016</v>
      </c>
      <c r="D259" s="480" t="n">
        <v>301.45</v>
      </c>
      <c r="E259" s="126" t="inlineStr">
        <is>
          <t>A P L Logistics</t>
        </is>
      </c>
      <c r="F259" s="123" t="inlineStr">
        <is>
          <t>100046460</t>
        </is>
      </c>
      <c r="G259" s="141" t="inlineStr">
        <is>
          <t>039258</t>
        </is>
      </c>
      <c r="H259" s="486" t="n">
        <v>42016</v>
      </c>
      <c r="I259" s="480" t="n">
        <v>301.45</v>
      </c>
      <c r="J259" s="127" t="inlineStr">
        <is>
          <t>បានបង់</t>
        </is>
      </c>
    </row>
    <row r="260" ht="18" customHeight="1" s="58">
      <c r="A260" s="131" t="n">
        <v>3</v>
      </c>
      <c r="B260" s="141" t="inlineStr">
        <is>
          <t>039323</t>
        </is>
      </c>
      <c r="C260" s="486" t="n">
        <v>42024</v>
      </c>
      <c r="D260" s="480" t="n">
        <v>446.06</v>
      </c>
      <c r="E260" s="126" t="inlineStr">
        <is>
          <t>A P L Logistics</t>
        </is>
      </c>
      <c r="F260" s="123" t="inlineStr">
        <is>
          <t>100046460</t>
        </is>
      </c>
      <c r="G260" s="141" t="inlineStr">
        <is>
          <t>039323</t>
        </is>
      </c>
      <c r="H260" s="486" t="n">
        <v>42024</v>
      </c>
      <c r="I260" s="480" t="n">
        <v>446.06</v>
      </c>
      <c r="J260" s="127" t="inlineStr">
        <is>
          <t>បានបង់</t>
        </is>
      </c>
    </row>
    <row r="261" ht="18" customHeight="1" s="58">
      <c r="A261" s="131" t="n">
        <v>4</v>
      </c>
      <c r="B261" s="141" t="inlineStr">
        <is>
          <t>039386</t>
        </is>
      </c>
      <c r="C261" s="486" t="n">
        <v>42030</v>
      </c>
      <c r="D261" s="480" t="n">
        <v>614.58</v>
      </c>
      <c r="E261" s="126" t="inlineStr">
        <is>
          <t>A P L Logistics</t>
        </is>
      </c>
      <c r="F261" s="123" t="inlineStr">
        <is>
          <t>100046460</t>
        </is>
      </c>
      <c r="G261" s="141" t="inlineStr">
        <is>
          <t>039386</t>
        </is>
      </c>
      <c r="H261" s="486" t="n">
        <v>42030</v>
      </c>
      <c r="I261" s="480" t="n">
        <v>614.58</v>
      </c>
      <c r="J261" s="127" t="inlineStr">
        <is>
          <t>បានបង់</t>
        </is>
      </c>
    </row>
    <row r="262" ht="18" customHeight="1" s="58">
      <c r="A262" s="315" t="inlineStr">
        <is>
          <t>Total 01/2015</t>
        </is>
      </c>
      <c r="B262" s="431" t="n"/>
      <c r="C262" s="411" t="n"/>
      <c r="D262" s="480">
        <f>SUM(D258:D261)</f>
        <v/>
      </c>
      <c r="E262" s="126" t="n"/>
      <c r="F262" s="123" t="n"/>
      <c r="G262" s="141" t="n"/>
      <c r="H262" s="481" t="inlineStr">
        <is>
          <t>USD</t>
        </is>
      </c>
      <c r="I262" s="480">
        <f>SUM(I258:I261)</f>
        <v/>
      </c>
      <c r="J262" s="129" t="n"/>
    </row>
    <row r="263" ht="21.9" customHeight="1" s="58">
      <c r="A263" s="315" t="inlineStr">
        <is>
          <t>Total 01/2015</t>
        </is>
      </c>
      <c r="B263" s="431" t="n"/>
      <c r="C263" s="411" t="n"/>
      <c r="D263" s="480" t="n"/>
      <c r="E263" s="126" t="n"/>
      <c r="F263" s="123" t="n"/>
      <c r="G263" s="482" t="n">
        <v>4066</v>
      </c>
      <c r="H263" s="481" t="inlineStr">
        <is>
          <t>RIEL</t>
        </is>
      </c>
      <c r="I263" s="483">
        <f>I262*G263</f>
        <v/>
      </c>
      <c r="J263" s="129" t="n"/>
    </row>
    <row r="264" ht="18" customHeight="1" s="58">
      <c r="A264" s="131" t="n">
        <v>1</v>
      </c>
      <c r="B264" s="141" t="inlineStr">
        <is>
          <t>039449</t>
        </is>
      </c>
      <c r="C264" s="486" t="n">
        <v>42037</v>
      </c>
      <c r="D264" s="480" t="n">
        <v>314.24</v>
      </c>
      <c r="E264" s="126" t="inlineStr">
        <is>
          <t>A P L Logistics</t>
        </is>
      </c>
      <c r="F264" s="123" t="inlineStr">
        <is>
          <t>100046460</t>
        </is>
      </c>
      <c r="G264" s="141" t="inlineStr">
        <is>
          <t>039449</t>
        </is>
      </c>
      <c r="H264" s="486" t="n">
        <v>42037</v>
      </c>
      <c r="I264" s="480" t="n">
        <v>314.24</v>
      </c>
      <c r="J264" s="127" t="inlineStr">
        <is>
          <t>បានបង់</t>
        </is>
      </c>
    </row>
    <row r="265" ht="18" customHeight="1" s="58">
      <c r="A265" s="131" t="n">
        <v>2</v>
      </c>
      <c r="B265" s="141" t="inlineStr">
        <is>
          <t>039520</t>
        </is>
      </c>
      <c r="C265" s="486" t="n">
        <v>42044</v>
      </c>
      <c r="D265" s="480" t="n">
        <v>61.89</v>
      </c>
      <c r="E265" s="123" t="inlineStr">
        <is>
          <t>A P L Logistics</t>
        </is>
      </c>
      <c r="F265" s="141" t="inlineStr">
        <is>
          <t>100046460</t>
        </is>
      </c>
      <c r="G265" s="141" t="inlineStr">
        <is>
          <t>039520</t>
        </is>
      </c>
      <c r="H265" s="486" t="n">
        <v>42044</v>
      </c>
      <c r="I265" s="480" t="n">
        <v>61.89</v>
      </c>
      <c r="J265" s="127" t="inlineStr">
        <is>
          <t>បានបង់</t>
        </is>
      </c>
    </row>
    <row r="266" ht="18" customHeight="1" s="58">
      <c r="A266" s="131" t="n">
        <v>3</v>
      </c>
      <c r="B266" s="141" t="inlineStr">
        <is>
          <t>039615</t>
        </is>
      </c>
      <c r="C266" s="486" t="n">
        <v>42051</v>
      </c>
      <c r="D266" s="480" t="n">
        <v>228.53</v>
      </c>
      <c r="E266" s="126" t="inlineStr">
        <is>
          <t>A P L Logistics</t>
        </is>
      </c>
      <c r="F266" s="123" t="inlineStr">
        <is>
          <t>100046460</t>
        </is>
      </c>
      <c r="G266" s="141" t="inlineStr">
        <is>
          <t>039615</t>
        </is>
      </c>
      <c r="H266" s="486" t="n">
        <v>42051</v>
      </c>
      <c r="I266" s="480" t="n">
        <v>228.53</v>
      </c>
      <c r="J266" s="127" t="inlineStr">
        <is>
          <t>បានបង់</t>
        </is>
      </c>
    </row>
    <row r="267" ht="18" customHeight="1" s="58">
      <c r="A267" s="131" t="n">
        <v>4</v>
      </c>
      <c r="B267" s="142" t="inlineStr">
        <is>
          <t>039696</t>
        </is>
      </c>
      <c r="C267" s="487" t="n">
        <v>42059</v>
      </c>
      <c r="D267" s="488" t="n">
        <v>177.34</v>
      </c>
      <c r="E267" s="126" t="inlineStr">
        <is>
          <t>A P L Logistics</t>
        </is>
      </c>
      <c r="F267" s="123" t="inlineStr">
        <is>
          <t>100046460</t>
        </is>
      </c>
      <c r="G267" s="142" t="inlineStr">
        <is>
          <t>039696</t>
        </is>
      </c>
      <c r="H267" s="487" t="n">
        <v>42059</v>
      </c>
      <c r="I267" s="488" t="n">
        <v>177.34</v>
      </c>
      <c r="J267" s="127" t="inlineStr">
        <is>
          <t>បានបង់</t>
        </is>
      </c>
    </row>
    <row r="268" ht="18" customHeight="1" s="58">
      <c r="A268" s="315" t="inlineStr">
        <is>
          <t>Total 02/2015</t>
        </is>
      </c>
      <c r="B268" s="431" t="n"/>
      <c r="C268" s="411" t="n"/>
      <c r="D268" s="488">
        <f>SUM(D264:D267)</f>
        <v/>
      </c>
      <c r="E268" s="126" t="n"/>
      <c r="F268" s="123" t="n"/>
      <c r="G268" s="142" t="n"/>
      <c r="H268" s="481" t="inlineStr">
        <is>
          <t>USD</t>
        </is>
      </c>
      <c r="I268" s="488">
        <f>SUM(I264:I267)</f>
        <v/>
      </c>
      <c r="J268" s="483" t="n"/>
    </row>
    <row r="269" ht="21.9" customHeight="1" s="58">
      <c r="A269" s="315" t="inlineStr">
        <is>
          <t>Total 02/2015</t>
        </is>
      </c>
      <c r="B269" s="431" t="n"/>
      <c r="C269" s="411" t="n"/>
      <c r="D269" s="488" t="n"/>
      <c r="E269" s="126" t="n"/>
      <c r="F269" s="123" t="n"/>
      <c r="G269" s="482" t="n">
        <v>4046</v>
      </c>
      <c r="H269" s="481" t="inlineStr">
        <is>
          <t>RIEL</t>
        </is>
      </c>
      <c r="I269" s="483">
        <f>I268*G269</f>
        <v/>
      </c>
      <c r="J269" s="145" t="n"/>
    </row>
    <row r="270" ht="23.4" customHeight="1" s="58">
      <c r="A270" s="315" t="inlineStr">
        <is>
          <t>TOTAL 7/2012-02/2015</t>
        </is>
      </c>
      <c r="B270" s="431" t="n"/>
      <c r="C270" s="411" t="n"/>
      <c r="D270" s="489" t="n"/>
      <c r="E270" s="490" t="n"/>
      <c r="F270" s="490" t="n"/>
      <c r="G270" s="491" t="n"/>
      <c r="H270" s="481" t="inlineStr">
        <is>
          <t>USD</t>
        </is>
      </c>
      <c r="I270" s="492">
        <f>I18+I25+I32+I37+I43+I52+I64+I74+I85+I97+I107+I116+I128+I135+I147+I156+I161+I169+I178+I188+I197+I204+I211+I218+I223+I229+I236+I242+I249+I256+I262+I268</f>
        <v/>
      </c>
      <c r="J270" s="127" t="inlineStr">
        <is>
          <t>បានបង់</t>
        </is>
      </c>
    </row>
    <row r="271" ht="24" customHeight="1" s="58">
      <c r="A271" s="315" t="inlineStr">
        <is>
          <t>TOTAL 7/2012-02/2015</t>
        </is>
      </c>
      <c r="B271" s="431" t="n"/>
      <c r="C271" s="411" t="n"/>
      <c r="D271" s="489" t="n"/>
      <c r="E271" s="490" t="n"/>
      <c r="F271" s="490" t="n"/>
      <c r="G271" s="491" t="n"/>
      <c r="H271" s="481" t="inlineStr">
        <is>
          <t>RIEL</t>
        </is>
      </c>
      <c r="I271" s="493">
        <f>I19+I26+I33+I38+I44+I53+I65+I75+I86+I98+I108+I117+I129+I136+I148+I157+I162+I170+I179+I189+I198+I205+I212+I219+I224+I230+I237+I243+I250+I257+I263+I269</f>
        <v/>
      </c>
      <c r="J271" s="151" t="inlineStr">
        <is>
          <t>បានបង់</t>
        </is>
      </c>
    </row>
    <row r="272" ht="25.2" customHeight="1" s="58">
      <c r="A272" s="340" t="inlineStr">
        <is>
          <t>ចំនួនវិក្កយបត្រៈ ១៩៨</t>
        </is>
      </c>
      <c r="B272" s="431" t="n"/>
      <c r="C272" s="411" t="n"/>
      <c r="D272" s="340" t="inlineStr">
        <is>
          <t>បានផ្ទៀងផ្ទាត់ហើយក្រុមហ៊ុនបានប្រកាសបង់</t>
        </is>
      </c>
      <c r="E272" s="431" t="n"/>
      <c r="F272" s="431" t="n"/>
      <c r="G272" s="431" t="n"/>
      <c r="H272" s="411" t="n"/>
      <c r="I272" s="152" t="n">
        <v>100871023</v>
      </c>
      <c r="J272" s="153" t="inlineStr">
        <is>
          <t>រៀល</t>
        </is>
      </c>
    </row>
    <row r="273" ht="46.5" customHeight="1" s="58">
      <c r="A273" s="340" t="inlineStr">
        <is>
          <t>ចំនួនវិក្កយបត្រៈ ៤.១៣៧</t>
        </is>
      </c>
      <c r="B273" s="431" t="n"/>
      <c r="C273" s="411" t="n"/>
      <c r="D273" s="494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431" t="n"/>
      <c r="F273" s="431" t="n"/>
      <c r="G273" s="431" t="n"/>
      <c r="H273" s="411" t="n"/>
      <c r="I273" s="495" t="n">
        <v>194826746</v>
      </c>
      <c r="J273" s="153" t="inlineStr">
        <is>
          <t>រៀល</t>
        </is>
      </c>
    </row>
    <row r="274" ht="25.2" customHeight="1" s="58">
      <c r="A274" s="153" t="inlineStr">
        <is>
          <t>ចំនួនវិក្កយបត្រសរុបៈ ៤.៣៣៥</t>
        </is>
      </c>
      <c r="B274" s="445" t="n"/>
      <c r="C274" s="443" t="n"/>
      <c r="D274" s="153" t="inlineStr">
        <is>
          <t>សរុបទឹកប្រាក់នៅសល់ត្រូវបង្វិលសង</t>
        </is>
      </c>
      <c r="E274" s="431" t="n"/>
      <c r="F274" s="431" t="n"/>
      <c r="G274" s="431" t="n"/>
      <c r="H274" s="411" t="n"/>
      <c r="I274" s="495" t="n">
        <v>295697769</v>
      </c>
      <c r="J274" s="153" t="inlineStr">
        <is>
          <t>រៀល</t>
        </is>
      </c>
    </row>
    <row r="275" ht="25.2" customHeight="1" s="58">
      <c r="A275" s="496" t="n"/>
      <c r="C275" s="442" t="n"/>
      <c r="D275" s="153" t="inlineStr">
        <is>
          <t>សរុបទឹកប្រាក់ស្នើសុំបង្វិលសងតាមទម្រង់ អតប ២០០</t>
        </is>
      </c>
      <c r="E275" s="431" t="n"/>
      <c r="F275" s="431" t="n"/>
      <c r="G275" s="431" t="n"/>
      <c r="H275" s="411" t="n"/>
      <c r="I275" s="495" t="n">
        <v>297231546</v>
      </c>
      <c r="J275" s="153" t="inlineStr">
        <is>
          <t>រៀល</t>
        </is>
      </c>
    </row>
    <row r="276" ht="25.2" customHeight="1" s="58">
      <c r="A276" s="496" t="n"/>
      <c r="C276" s="442" t="n"/>
      <c r="D276" s="153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431" t="n"/>
      <c r="F276" s="431" t="n"/>
      <c r="G276" s="431" t="n"/>
      <c r="H276" s="411" t="n"/>
      <c r="I276" s="495" t="n">
        <v>1533777</v>
      </c>
      <c r="J276" s="153" t="inlineStr">
        <is>
          <t>រៀល</t>
        </is>
      </c>
    </row>
    <row r="277" ht="25.2" customHeight="1" s="58">
      <c r="A277" s="452" t="n"/>
      <c r="B277" s="450" t="n"/>
      <c r="C277" s="451" t="n"/>
      <c r="D277" s="153" t="inlineStr">
        <is>
          <t>សរុបទឹកប្រាក់នៅសល់ត្រូវបង្វិលសង</t>
        </is>
      </c>
      <c r="E277" s="431" t="n"/>
      <c r="F277" s="431" t="n"/>
      <c r="G277" s="431" t="n"/>
      <c r="H277" s="411" t="n"/>
      <c r="I277" s="495" t="n">
        <v>295697769</v>
      </c>
      <c r="J277" s="153" t="inlineStr">
        <is>
          <t>រៀល</t>
        </is>
      </c>
    </row>
    <row r="278" ht="25.2" customHeight="1" s="58">
      <c r="H278" s="338" t="inlineStr">
        <is>
          <t>ធ្វើនៅរាជធានីភ្នំពេញ.ថ្ងៃទី១១ ខែធ្នូ ឆ្នាំ២០១៥</t>
        </is>
      </c>
      <c r="I278" s="445" t="n"/>
      <c r="J278" s="445" t="n"/>
    </row>
    <row r="279" ht="25.2" customHeight="1" s="58">
      <c r="H279" s="339" t="inlineStr">
        <is>
          <t>មន្ត្រីសវនកម្ម</t>
        </is>
      </c>
    </row>
    <row r="286" ht="25.2" customHeight="1" s="58">
      <c r="H286" s="339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6:C26"/>
    <mergeCell ref="D276:H276"/>
    <mergeCell ref="A272:C272"/>
    <mergeCell ref="H278:J278"/>
    <mergeCell ref="A179:C179"/>
    <mergeCell ref="J5:J7"/>
    <mergeCell ref="B6:D6"/>
    <mergeCell ref="A43:C43"/>
    <mergeCell ref="A156:C156"/>
    <mergeCell ref="A52:C52"/>
    <mergeCell ref="A229:C229"/>
    <mergeCell ref="D273:H273"/>
    <mergeCell ref="A148:C148"/>
    <mergeCell ref="A270:C270"/>
    <mergeCell ref="A157:C157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219:C219"/>
    <mergeCell ref="A97:C97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9:C189"/>
    <mergeCell ref="A18:C18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242:C242"/>
    <mergeCell ref="A129:C129"/>
    <mergeCell ref="A33:C33"/>
    <mergeCell ref="A85:C85"/>
    <mergeCell ref="A116:C116"/>
    <mergeCell ref="A269:C269"/>
    <mergeCell ref="E6:E7"/>
    <mergeCell ref="A53:C53"/>
    <mergeCell ref="A1:J1"/>
    <mergeCell ref="A19:C19"/>
    <mergeCell ref="A230:C230"/>
    <mergeCell ref="A117:C117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ColWidth="8.77734375" defaultRowHeight="13.2"/>
  <cols>
    <col width="7" customWidth="1" style="58" min="1" max="1"/>
    <col width="14.33203125" customWidth="1" style="58" min="2" max="2"/>
    <col width="10.6640625" customWidth="1" style="58" min="3" max="3"/>
    <col width="11.109375" customWidth="1" style="58" min="4" max="4"/>
    <col width="20.33203125" customWidth="1" style="58" min="5" max="5"/>
    <col width="13.109375" customWidth="1" style="58" min="6" max="6"/>
    <col width="10.6640625" customWidth="1" style="58" min="7" max="7"/>
    <col width="11.5546875" customWidth="1" style="58" min="8" max="8"/>
    <col width="12.6640625" customWidth="1" style="58" min="9" max="9"/>
    <col width="10.88671875" customWidth="1" style="58" min="10" max="10"/>
    <col width="8.77734375" customWidth="1" style="58" min="11" max="16384"/>
  </cols>
  <sheetData>
    <row r="1" ht="33.6" customHeight="1" s="58">
      <c r="A1" s="377" t="inlineStr">
        <is>
          <t>តារាងឧបសម្ព័ន្ឋ</t>
        </is>
      </c>
    </row>
    <row r="2" ht="33.6" customHeight="1" s="58">
      <c r="A2" s="377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58">
      <c r="A3" s="379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59" t="n"/>
    </row>
    <row r="4" ht="27" customHeight="1" s="58">
      <c r="A4" s="320" t="inlineStr">
        <is>
          <t>VAT TIN  : 1 0 0 0 5 2 9 6 7</t>
        </is>
      </c>
      <c r="B4" s="450" t="n"/>
      <c r="C4" s="450" t="n"/>
      <c r="D4" s="450" t="n"/>
      <c r="E4" s="159" t="n"/>
      <c r="F4" s="159" t="n"/>
      <c r="G4" s="159" t="n"/>
      <c r="H4" s="159" t="n"/>
      <c r="I4" s="159" t="n"/>
      <c r="J4" s="159" t="n"/>
    </row>
    <row r="5" ht="25.2" customHeight="1" s="58">
      <c r="A5" s="497" t="inlineStr">
        <is>
          <t>ល.រ</t>
        </is>
      </c>
      <c r="B5" s="367" t="inlineStr">
        <is>
          <t>ក្រុមហ៊ុនស្នើសុំបង្វិលសង</t>
        </is>
      </c>
      <c r="C5" s="445" t="n"/>
      <c r="D5" s="443" t="n"/>
      <c r="E5" s="365" t="inlineStr">
        <is>
          <t>អ្នកផ្គត់ផ្គង់</t>
        </is>
      </c>
      <c r="F5" s="431" t="n"/>
      <c r="G5" s="431" t="n"/>
      <c r="H5" s="431" t="n"/>
      <c r="I5" s="411" t="n"/>
      <c r="J5" s="374" t="inlineStr">
        <is>
          <t>ផ្សេងៗ</t>
        </is>
      </c>
    </row>
    <row r="6" ht="25.2" customHeight="1" s="58">
      <c r="A6" s="479" t="n"/>
      <c r="B6" s="369" t="inlineStr">
        <is>
          <t>វិក័យបត្រ័</t>
        </is>
      </c>
      <c r="C6" s="450" t="n"/>
      <c r="D6" s="451" t="n"/>
      <c r="E6" s="373" t="inlineStr">
        <is>
          <t>សហគ្រាស</t>
        </is>
      </c>
      <c r="F6" s="374" t="inlineStr">
        <is>
          <t>លេខអតប</t>
        </is>
      </c>
      <c r="G6" s="369" t="inlineStr">
        <is>
          <t>វិក័យបត្រ័</t>
        </is>
      </c>
      <c r="H6" s="450" t="n"/>
      <c r="I6" s="451" t="n"/>
      <c r="J6" s="479" t="n"/>
    </row>
    <row r="7" ht="25.2" customHeight="1" s="58">
      <c r="A7" s="412" t="n"/>
      <c r="B7" s="369" t="inlineStr">
        <is>
          <t>លេខ</t>
        </is>
      </c>
      <c r="C7" s="369" t="inlineStr">
        <is>
          <t>ថ្ងៃទី ខែ ឆ្នាំ</t>
        </is>
      </c>
      <c r="D7" s="369" t="inlineStr">
        <is>
          <t>ប្រាក់អាករ</t>
        </is>
      </c>
      <c r="E7" s="451" t="n"/>
      <c r="F7" s="412" t="n"/>
      <c r="G7" s="369" t="inlineStr">
        <is>
          <t>លេខ</t>
        </is>
      </c>
      <c r="H7" s="369" t="inlineStr">
        <is>
          <t>ថ្ងៃទី ខែ ឆ្នាំ</t>
        </is>
      </c>
      <c r="I7" s="369" t="inlineStr">
        <is>
          <t>ប្រាក់អាករ</t>
        </is>
      </c>
      <c r="J7" s="412" t="n"/>
    </row>
    <row r="8" ht="18" customHeight="1" s="58">
      <c r="A8" s="131" t="n">
        <v>1</v>
      </c>
      <c r="B8" s="141" t="inlineStr">
        <is>
          <t>07-0360</t>
        </is>
      </c>
      <c r="C8" s="486" t="n">
        <v>41842</v>
      </c>
      <c r="D8" s="480" t="n">
        <v>41.5</v>
      </c>
      <c r="E8" s="123" t="inlineStr">
        <is>
          <t>YUSEN LOGISTICS</t>
        </is>
      </c>
      <c r="F8" s="141" t="inlineStr">
        <is>
          <t>104015799</t>
        </is>
      </c>
      <c r="G8" s="141" t="inlineStr">
        <is>
          <t>07-0360</t>
        </is>
      </c>
      <c r="H8" s="486" t="n">
        <v>41842</v>
      </c>
      <c r="I8" s="480" t="n">
        <v>41.5</v>
      </c>
      <c r="J8" s="156" t="n"/>
    </row>
    <row r="9" ht="18" customHeight="1" s="58">
      <c r="A9" s="131" t="n">
        <v>2</v>
      </c>
      <c r="B9" s="141" t="inlineStr">
        <is>
          <t>07-0367</t>
        </is>
      </c>
      <c r="C9" s="486" t="n">
        <v>41842</v>
      </c>
      <c r="D9" s="480" t="n">
        <v>64.56999999999999</v>
      </c>
      <c r="E9" s="123" t="inlineStr">
        <is>
          <t>YUSEN LOGISTICS</t>
        </is>
      </c>
      <c r="F9" s="141" t="inlineStr">
        <is>
          <t>104015799</t>
        </is>
      </c>
      <c r="G9" s="141" t="inlineStr">
        <is>
          <t>07-0367</t>
        </is>
      </c>
      <c r="H9" s="486" t="n">
        <v>41842</v>
      </c>
      <c r="I9" s="480" t="n">
        <v>64.56999999999999</v>
      </c>
      <c r="J9" s="156" t="n"/>
    </row>
    <row r="10" ht="18" customHeight="1" s="58">
      <c r="A10" s="131" t="n">
        <v>3</v>
      </c>
      <c r="B10" s="141" t="inlineStr">
        <is>
          <t>07-0368</t>
        </is>
      </c>
      <c r="C10" s="486" t="n">
        <v>41842</v>
      </c>
      <c r="D10" s="480" t="n">
        <v>59.11</v>
      </c>
      <c r="E10" s="123" t="inlineStr">
        <is>
          <t>YUSEN LOGISTICS</t>
        </is>
      </c>
      <c r="F10" s="141" t="inlineStr">
        <is>
          <t>104015799</t>
        </is>
      </c>
      <c r="G10" s="141" t="inlineStr">
        <is>
          <t>07-0368</t>
        </is>
      </c>
      <c r="H10" s="486" t="n">
        <v>41842</v>
      </c>
      <c r="I10" s="480" t="n">
        <v>59.11</v>
      </c>
      <c r="J10" s="156" t="n"/>
    </row>
    <row r="11" ht="18" customHeight="1" s="58">
      <c r="A11" s="131" t="n">
        <v>4</v>
      </c>
      <c r="B11" s="141" t="inlineStr">
        <is>
          <t>07-0517</t>
        </is>
      </c>
      <c r="C11" s="486" t="n">
        <v>41849</v>
      </c>
      <c r="D11" s="480" t="n">
        <v>75.93000000000001</v>
      </c>
      <c r="E11" s="123" t="inlineStr">
        <is>
          <t>YUSEN LOGISTICS</t>
        </is>
      </c>
      <c r="F11" s="141" t="inlineStr">
        <is>
          <t>104015799</t>
        </is>
      </c>
      <c r="G11" s="141" t="inlineStr">
        <is>
          <t>07-0517</t>
        </is>
      </c>
      <c r="H11" s="486" t="n">
        <v>41849</v>
      </c>
      <c r="I11" s="480" t="n">
        <v>75.93000000000001</v>
      </c>
      <c r="J11" s="156" t="n"/>
    </row>
    <row r="12" ht="18" customHeight="1" s="58">
      <c r="A12" s="131" t="n">
        <v>5</v>
      </c>
      <c r="B12" s="141" t="inlineStr">
        <is>
          <t>08-0039</t>
        </is>
      </c>
      <c r="C12" s="486" t="n">
        <v>41856</v>
      </c>
      <c r="D12" s="480" t="n">
        <v>46.05</v>
      </c>
      <c r="E12" s="123" t="inlineStr">
        <is>
          <t>YUSEN LOGISTICS</t>
        </is>
      </c>
      <c r="F12" s="141" t="inlineStr">
        <is>
          <t>104015799</t>
        </is>
      </c>
      <c r="G12" s="141" t="inlineStr">
        <is>
          <t>08-0039</t>
        </is>
      </c>
      <c r="H12" s="486" t="n">
        <v>41856</v>
      </c>
      <c r="I12" s="480" t="n">
        <v>46.05</v>
      </c>
      <c r="J12" s="156" t="n"/>
    </row>
    <row r="13" ht="18" customHeight="1" s="58">
      <c r="A13" s="131" t="n">
        <v>6</v>
      </c>
      <c r="B13" s="141" t="inlineStr">
        <is>
          <t>08-0044</t>
        </is>
      </c>
      <c r="C13" s="486" t="n">
        <v>41856</v>
      </c>
      <c r="D13" s="480" t="n">
        <v>41.5</v>
      </c>
      <c r="E13" s="123" t="inlineStr">
        <is>
          <t>YUSEN LOGISTICS</t>
        </is>
      </c>
      <c r="F13" s="141" t="inlineStr">
        <is>
          <t>104015799</t>
        </is>
      </c>
      <c r="G13" s="141" t="inlineStr">
        <is>
          <t>08-0044</t>
        </is>
      </c>
      <c r="H13" s="486" t="n">
        <v>41856</v>
      </c>
      <c r="I13" s="480" t="n">
        <v>41.5</v>
      </c>
      <c r="J13" s="156" t="n"/>
    </row>
    <row r="14" ht="18" customHeight="1" s="58">
      <c r="A14" s="131" t="n">
        <v>7</v>
      </c>
      <c r="B14" s="141" t="inlineStr">
        <is>
          <t>08-0185</t>
        </is>
      </c>
      <c r="C14" s="486" t="n">
        <v>41864</v>
      </c>
      <c r="D14" s="480" t="n">
        <v>27.9</v>
      </c>
      <c r="E14" s="123" t="inlineStr">
        <is>
          <t>YUSEN LOGISTICS</t>
        </is>
      </c>
      <c r="F14" s="141" t="inlineStr">
        <is>
          <t>104015799</t>
        </is>
      </c>
      <c r="G14" s="141" t="inlineStr">
        <is>
          <t>08-0185</t>
        </is>
      </c>
      <c r="H14" s="486" t="n">
        <v>41864</v>
      </c>
      <c r="I14" s="480" t="n">
        <v>27.9</v>
      </c>
      <c r="J14" s="156" t="n"/>
    </row>
    <row r="15" ht="18" customHeight="1" s="58">
      <c r="A15" s="131" t="n">
        <v>8</v>
      </c>
      <c r="B15" s="141" t="inlineStr">
        <is>
          <t>08-0677</t>
        </is>
      </c>
      <c r="C15" s="486" t="n">
        <v>41882</v>
      </c>
      <c r="D15" s="480" t="n">
        <v>143</v>
      </c>
      <c r="E15" s="123" t="inlineStr">
        <is>
          <t>YUSEN LOGISTICS</t>
        </is>
      </c>
      <c r="F15" s="141" t="inlineStr">
        <is>
          <t>104015799</t>
        </is>
      </c>
      <c r="G15" s="141" t="inlineStr">
        <is>
          <t>08-0677</t>
        </is>
      </c>
      <c r="H15" s="486" t="n">
        <v>41882</v>
      </c>
      <c r="I15" s="480" t="n">
        <v>143</v>
      </c>
      <c r="J15" s="156" t="n"/>
    </row>
    <row r="16" ht="18" customHeight="1" s="58">
      <c r="A16" s="131" t="n">
        <v>9</v>
      </c>
      <c r="B16" s="141" t="inlineStr">
        <is>
          <t>08-0685</t>
        </is>
      </c>
      <c r="C16" s="486" t="n">
        <v>41882</v>
      </c>
      <c r="D16" s="480" t="n">
        <v>60.33</v>
      </c>
      <c r="E16" s="123" t="inlineStr">
        <is>
          <t>YUSEN LOGISTICS</t>
        </is>
      </c>
      <c r="F16" s="141" t="inlineStr">
        <is>
          <t>104015799</t>
        </is>
      </c>
      <c r="G16" s="141" t="inlineStr">
        <is>
          <t>08-0685</t>
        </is>
      </c>
      <c r="H16" s="486" t="n">
        <v>41882</v>
      </c>
      <c r="I16" s="480" t="n">
        <v>60.33</v>
      </c>
      <c r="J16" s="156" t="n"/>
    </row>
    <row r="17" ht="18" customHeight="1" s="58">
      <c r="A17" s="131" t="n">
        <v>10</v>
      </c>
      <c r="B17" s="141" t="inlineStr">
        <is>
          <t>09-0111</t>
        </is>
      </c>
      <c r="C17" s="486" t="n">
        <v>41892</v>
      </c>
      <c r="D17" s="480" t="n">
        <v>27.53</v>
      </c>
      <c r="E17" s="123" t="inlineStr">
        <is>
          <t>YUSEN LOGISTICS</t>
        </is>
      </c>
      <c r="F17" s="141" t="inlineStr">
        <is>
          <t>104015799</t>
        </is>
      </c>
      <c r="G17" s="141" t="inlineStr">
        <is>
          <t>09-0111</t>
        </is>
      </c>
      <c r="H17" s="486" t="n">
        <v>41892</v>
      </c>
      <c r="I17" s="480" t="n">
        <v>27.53</v>
      </c>
      <c r="J17" s="156" t="n"/>
    </row>
    <row r="18" ht="18" customHeight="1" s="58">
      <c r="A18" s="131" t="n">
        <v>11</v>
      </c>
      <c r="B18" s="141" t="inlineStr">
        <is>
          <t>09-0117</t>
        </is>
      </c>
      <c r="C18" s="486" t="n">
        <v>41892</v>
      </c>
      <c r="D18" s="480" t="n">
        <v>53.64</v>
      </c>
      <c r="E18" s="123" t="inlineStr">
        <is>
          <t>YUSEN LOGISTICS</t>
        </is>
      </c>
      <c r="F18" s="141" t="inlineStr">
        <is>
          <t>104015799</t>
        </is>
      </c>
      <c r="G18" s="141" t="inlineStr">
        <is>
          <t>09-0117</t>
        </is>
      </c>
      <c r="H18" s="486" t="n">
        <v>41892</v>
      </c>
      <c r="I18" s="480" t="n">
        <v>53.64</v>
      </c>
      <c r="J18" s="156" t="n"/>
    </row>
    <row r="19" ht="18" customHeight="1" s="58">
      <c r="A19" s="131" t="n">
        <v>12</v>
      </c>
      <c r="B19" s="141" t="inlineStr">
        <is>
          <t>09-0199</t>
        </is>
      </c>
      <c r="C19" s="486" t="n">
        <v>41898</v>
      </c>
      <c r="D19" s="480" t="n">
        <v>34.77</v>
      </c>
      <c r="E19" s="123" t="inlineStr">
        <is>
          <t>YUSEN LOGISTICS</t>
        </is>
      </c>
      <c r="F19" s="141" t="inlineStr">
        <is>
          <t>104015799</t>
        </is>
      </c>
      <c r="G19" s="141" t="inlineStr">
        <is>
          <t>09-0199</t>
        </is>
      </c>
      <c r="H19" s="486" t="n">
        <v>41898</v>
      </c>
      <c r="I19" s="480" t="n">
        <v>34.77</v>
      </c>
      <c r="J19" s="156" t="n"/>
    </row>
    <row r="20" ht="18" customHeight="1" s="58">
      <c r="A20" s="131" t="n">
        <v>13</v>
      </c>
      <c r="B20" s="141" t="inlineStr">
        <is>
          <t>09-0332</t>
        </is>
      </c>
      <c r="C20" s="486" t="n">
        <v>41908</v>
      </c>
      <c r="D20" s="480" t="n">
        <v>68.5</v>
      </c>
      <c r="E20" s="123" t="inlineStr">
        <is>
          <t>YUSEN LOGISTICS</t>
        </is>
      </c>
      <c r="F20" s="141" t="inlineStr">
        <is>
          <t>104015799</t>
        </is>
      </c>
      <c r="G20" s="141" t="inlineStr">
        <is>
          <t>09-0332</t>
        </is>
      </c>
      <c r="H20" s="486" t="n">
        <v>41908</v>
      </c>
      <c r="I20" s="480" t="n">
        <v>68.5</v>
      </c>
      <c r="J20" s="156" t="n"/>
    </row>
    <row r="21" ht="18" customHeight="1" s="58">
      <c r="A21" s="131" t="n">
        <v>14</v>
      </c>
      <c r="B21" s="141" t="inlineStr">
        <is>
          <t>09-0439</t>
        </is>
      </c>
      <c r="C21" s="486" t="n">
        <v>41912</v>
      </c>
      <c r="D21" s="480" t="n">
        <v>32</v>
      </c>
      <c r="E21" s="123" t="inlineStr">
        <is>
          <t>YUSEN LOGISTICS</t>
        </is>
      </c>
      <c r="F21" s="141" t="inlineStr">
        <is>
          <t>104015799</t>
        </is>
      </c>
      <c r="G21" s="141" t="inlineStr">
        <is>
          <t>09-0439</t>
        </is>
      </c>
      <c r="H21" s="486" t="n">
        <v>41912</v>
      </c>
      <c r="I21" s="480" t="n">
        <v>32</v>
      </c>
      <c r="J21" s="156" t="n"/>
    </row>
    <row r="22" ht="18" customHeight="1" s="58">
      <c r="A22" s="131" t="n">
        <v>15</v>
      </c>
      <c r="B22" s="141" t="inlineStr">
        <is>
          <t>09-0445</t>
        </is>
      </c>
      <c r="C22" s="486" t="n">
        <v>41912</v>
      </c>
      <c r="D22" s="480" t="n">
        <v>26.65</v>
      </c>
      <c r="E22" s="123" t="inlineStr">
        <is>
          <t>YUSEN LOGISTICS</t>
        </is>
      </c>
      <c r="F22" s="141" t="inlineStr">
        <is>
          <t>104015799</t>
        </is>
      </c>
      <c r="G22" s="141" t="inlineStr">
        <is>
          <t>09-0445</t>
        </is>
      </c>
      <c r="H22" s="486" t="n">
        <v>41912</v>
      </c>
      <c r="I22" s="480" t="n">
        <v>26.65</v>
      </c>
      <c r="J22" s="156" t="n"/>
    </row>
    <row r="23" ht="18" customHeight="1" s="58">
      <c r="A23" s="131" t="n">
        <v>16</v>
      </c>
      <c r="B23" s="141" t="inlineStr">
        <is>
          <t>09-0454</t>
        </is>
      </c>
      <c r="C23" s="486" t="n">
        <v>41912</v>
      </c>
      <c r="D23" s="480" t="n">
        <v>34.86</v>
      </c>
      <c r="E23" s="123" t="inlineStr">
        <is>
          <t>YUSEN LOGISTICS</t>
        </is>
      </c>
      <c r="F23" s="141" t="inlineStr">
        <is>
          <t>104015799</t>
        </is>
      </c>
      <c r="G23" s="141" t="inlineStr">
        <is>
          <t>09-0454</t>
        </is>
      </c>
      <c r="H23" s="486" t="n">
        <v>41912</v>
      </c>
      <c r="I23" s="480" t="n">
        <v>34.86</v>
      </c>
      <c r="J23" s="156" t="n"/>
    </row>
    <row r="24" ht="18" customHeight="1" s="58">
      <c r="A24" s="131" t="n">
        <v>17</v>
      </c>
      <c r="B24" s="141" t="inlineStr">
        <is>
          <t>10-0058</t>
        </is>
      </c>
      <c r="C24" s="486" t="n">
        <v>41919</v>
      </c>
      <c r="D24" s="480" t="n">
        <v>26.44</v>
      </c>
      <c r="E24" s="123" t="inlineStr">
        <is>
          <t>YUSEN LOGISTICS</t>
        </is>
      </c>
      <c r="F24" s="141" t="inlineStr">
        <is>
          <t>104015799</t>
        </is>
      </c>
      <c r="G24" s="141" t="inlineStr">
        <is>
          <t>10-0058</t>
        </is>
      </c>
      <c r="H24" s="486" t="n">
        <v>41919</v>
      </c>
      <c r="I24" s="480" t="n">
        <v>26.44</v>
      </c>
      <c r="J24" s="156" t="n"/>
    </row>
    <row r="25" ht="18" customHeight="1" s="58">
      <c r="A25" s="131" t="n">
        <v>18</v>
      </c>
      <c r="B25" s="141" t="inlineStr">
        <is>
          <t>10-0180</t>
        </is>
      </c>
      <c r="C25" s="486" t="n">
        <v>41928</v>
      </c>
      <c r="D25" s="480" t="n">
        <v>44.22</v>
      </c>
      <c r="E25" s="123" t="inlineStr">
        <is>
          <t>YUSEN LOGISTICS</t>
        </is>
      </c>
      <c r="F25" s="141" t="inlineStr">
        <is>
          <t>104015799</t>
        </is>
      </c>
      <c r="G25" s="141" t="inlineStr">
        <is>
          <t>10-0180</t>
        </is>
      </c>
      <c r="H25" s="486" t="n">
        <v>41928</v>
      </c>
      <c r="I25" s="480" t="n">
        <v>44.22</v>
      </c>
      <c r="J25" s="156" t="n"/>
    </row>
    <row r="26" ht="18" customHeight="1" s="58">
      <c r="A26" s="131" t="n">
        <v>19</v>
      </c>
      <c r="B26" s="141" t="inlineStr">
        <is>
          <t>10-0336</t>
        </is>
      </c>
      <c r="C26" s="486" t="n">
        <v>41939</v>
      </c>
      <c r="D26" s="480" t="n">
        <v>27.75</v>
      </c>
      <c r="E26" s="123" t="inlineStr">
        <is>
          <t>YUSEN LOGISTICS</t>
        </is>
      </c>
      <c r="F26" s="141" t="inlineStr">
        <is>
          <t>104015799</t>
        </is>
      </c>
      <c r="G26" s="141" t="inlineStr">
        <is>
          <t>10-0336</t>
        </is>
      </c>
      <c r="H26" s="486" t="n">
        <v>41939</v>
      </c>
      <c r="I26" s="480" t="n">
        <v>27.75</v>
      </c>
      <c r="J26" s="156" t="n"/>
    </row>
    <row r="27" ht="18" customHeight="1" s="58">
      <c r="A27" s="131" t="n">
        <v>20</v>
      </c>
      <c r="B27" s="141" t="inlineStr">
        <is>
          <t>11-0038</t>
        </is>
      </c>
      <c r="C27" s="486" t="n">
        <v>41946</v>
      </c>
      <c r="D27" s="480" t="n">
        <v>90.92</v>
      </c>
      <c r="E27" s="123" t="inlineStr">
        <is>
          <t>YUSEN LOGISTICS</t>
        </is>
      </c>
      <c r="F27" s="141" t="inlineStr">
        <is>
          <t>104015799</t>
        </is>
      </c>
      <c r="G27" s="141" t="inlineStr">
        <is>
          <t>11-0038</t>
        </is>
      </c>
      <c r="H27" s="486" t="n">
        <v>41946</v>
      </c>
      <c r="I27" s="480" t="n">
        <v>90.92</v>
      </c>
      <c r="J27" s="156" t="n"/>
    </row>
    <row r="28" ht="18" customHeight="1" s="58">
      <c r="A28" s="131" t="n">
        <v>21</v>
      </c>
      <c r="B28" s="141" t="inlineStr">
        <is>
          <t>11-0130</t>
        </is>
      </c>
      <c r="C28" s="486" t="n">
        <v>41956</v>
      </c>
      <c r="D28" s="480" t="n">
        <v>110.34</v>
      </c>
      <c r="E28" s="123" t="inlineStr">
        <is>
          <t>YUSEN LOGISTICS</t>
        </is>
      </c>
      <c r="F28" s="141" t="inlineStr">
        <is>
          <t>104015799</t>
        </is>
      </c>
      <c r="G28" s="141" t="inlineStr">
        <is>
          <t>11-0130</t>
        </is>
      </c>
      <c r="H28" s="486" t="n">
        <v>41956</v>
      </c>
      <c r="I28" s="480" t="n">
        <v>110.34</v>
      </c>
      <c r="J28" s="156" t="n"/>
    </row>
    <row r="29" ht="18" customHeight="1" s="58">
      <c r="A29" s="131" t="n">
        <v>22</v>
      </c>
      <c r="B29" s="141" t="inlineStr">
        <is>
          <t>11-0278</t>
        </is>
      </c>
      <c r="C29" s="486" t="n">
        <v>41967</v>
      </c>
      <c r="D29" s="480" t="n">
        <v>26.98</v>
      </c>
      <c r="E29" s="123" t="inlineStr">
        <is>
          <t>YUSEN LOGISTICS</t>
        </is>
      </c>
      <c r="F29" s="141" t="inlineStr">
        <is>
          <t>104015799</t>
        </is>
      </c>
      <c r="G29" s="141" t="inlineStr">
        <is>
          <t>11-0278</t>
        </is>
      </c>
      <c r="H29" s="486" t="n">
        <v>41967</v>
      </c>
      <c r="I29" s="480" t="n">
        <v>26.98</v>
      </c>
      <c r="J29" s="156" t="n"/>
    </row>
    <row r="30" ht="18" customHeight="1" s="58">
      <c r="A30" s="131" t="n">
        <v>23</v>
      </c>
      <c r="B30" s="141" t="inlineStr">
        <is>
          <t>11-0513</t>
        </is>
      </c>
      <c r="C30" s="486" t="n">
        <v>41973</v>
      </c>
      <c r="D30" s="480" t="n">
        <v>36.35</v>
      </c>
      <c r="E30" s="123" t="inlineStr">
        <is>
          <t>YUSEN LOGISTICS</t>
        </is>
      </c>
      <c r="F30" s="141" t="inlineStr">
        <is>
          <t>104015799</t>
        </is>
      </c>
      <c r="G30" s="141" t="inlineStr">
        <is>
          <t>11-0513</t>
        </is>
      </c>
      <c r="H30" s="486" t="n">
        <v>41973</v>
      </c>
      <c r="I30" s="480" t="n">
        <v>36.35</v>
      </c>
      <c r="J30" s="486" t="n"/>
      <c r="K30" s="480" t="n"/>
    </row>
    <row r="31" ht="18" customHeight="1" s="58">
      <c r="A31" s="131" t="n">
        <v>24</v>
      </c>
      <c r="B31" s="141" t="inlineStr">
        <is>
          <t>12-0222</t>
        </is>
      </c>
      <c r="C31" s="486" t="n">
        <v>41988</v>
      </c>
      <c r="D31" s="480" t="n">
        <v>61.63</v>
      </c>
      <c r="E31" s="123" t="inlineStr">
        <is>
          <t>YUSEN LOGISTICS</t>
        </is>
      </c>
      <c r="F31" s="141" t="inlineStr">
        <is>
          <t>104015799</t>
        </is>
      </c>
      <c r="G31" s="141" t="inlineStr">
        <is>
          <t>12-0222</t>
        </is>
      </c>
      <c r="H31" s="486" t="n">
        <v>41988</v>
      </c>
      <c r="I31" s="480" t="n">
        <v>61.63</v>
      </c>
      <c r="J31" s="156" t="n"/>
    </row>
    <row r="32" ht="18" customHeight="1" s="58">
      <c r="A32" s="131" t="n">
        <v>25</v>
      </c>
      <c r="B32" s="141" t="inlineStr">
        <is>
          <t>12-0327</t>
        </is>
      </c>
      <c r="C32" s="486" t="n">
        <v>41995</v>
      </c>
      <c r="D32" s="480" t="n">
        <v>47.71</v>
      </c>
      <c r="E32" s="123" t="inlineStr">
        <is>
          <t>YUSEN LOGISTICS</t>
        </is>
      </c>
      <c r="F32" s="141" t="inlineStr">
        <is>
          <t>104015799</t>
        </is>
      </c>
      <c r="G32" s="141" t="inlineStr">
        <is>
          <t>12-0327</t>
        </is>
      </c>
      <c r="H32" s="486" t="n">
        <v>41995</v>
      </c>
      <c r="I32" s="480" t="n">
        <v>47.71</v>
      </c>
      <c r="J32" s="156" t="n"/>
    </row>
    <row r="33" ht="18" customHeight="1" s="58">
      <c r="A33" s="131" t="n">
        <v>26</v>
      </c>
      <c r="B33" s="141" t="inlineStr">
        <is>
          <t>12-0554</t>
        </is>
      </c>
      <c r="C33" s="486" t="n">
        <v>42003</v>
      </c>
      <c r="D33" s="480" t="n">
        <v>54.5</v>
      </c>
      <c r="E33" s="123" t="inlineStr">
        <is>
          <t>YUSEN LOGISTICS</t>
        </is>
      </c>
      <c r="F33" s="141" t="inlineStr">
        <is>
          <t>104015799</t>
        </is>
      </c>
      <c r="G33" s="141" t="inlineStr">
        <is>
          <t>12-0554</t>
        </is>
      </c>
      <c r="H33" s="486" t="n">
        <v>42003</v>
      </c>
      <c r="I33" s="480" t="n">
        <v>54.5</v>
      </c>
      <c r="J33" s="156" t="n"/>
    </row>
    <row r="34" ht="18" customHeight="1" s="58">
      <c r="A34" s="131" t="n">
        <v>27</v>
      </c>
      <c r="B34" s="141" t="inlineStr">
        <is>
          <t>01-0018</t>
        </is>
      </c>
      <c r="C34" s="486" t="n">
        <v>42009</v>
      </c>
      <c r="D34" s="480" t="n">
        <v>73.5</v>
      </c>
      <c r="E34" s="123" t="inlineStr">
        <is>
          <t>YUSEN LOGISTICS</t>
        </is>
      </c>
      <c r="F34" s="141" t="inlineStr">
        <is>
          <t>104015799</t>
        </is>
      </c>
      <c r="G34" s="141" t="inlineStr">
        <is>
          <t>01-0018</t>
        </is>
      </c>
      <c r="H34" s="486" t="n">
        <v>42009</v>
      </c>
      <c r="I34" s="480" t="n">
        <v>73.5</v>
      </c>
      <c r="J34" s="156" t="n"/>
    </row>
    <row r="35" ht="18" customHeight="1" s="58">
      <c r="A35" s="131" t="n">
        <v>28</v>
      </c>
      <c r="B35" s="141" t="inlineStr">
        <is>
          <t>01-0137</t>
        </is>
      </c>
      <c r="C35" s="486" t="n">
        <v>42016</v>
      </c>
      <c r="D35" s="480" t="n">
        <v>102.28</v>
      </c>
      <c r="E35" s="123" t="inlineStr">
        <is>
          <t>YUSEN LOGISTICS</t>
        </is>
      </c>
      <c r="F35" s="141" t="inlineStr">
        <is>
          <t>104015799</t>
        </is>
      </c>
      <c r="G35" s="141" t="inlineStr">
        <is>
          <t>01-0137</t>
        </is>
      </c>
      <c r="H35" s="486" t="n">
        <v>42016</v>
      </c>
      <c r="I35" s="480" t="n">
        <v>102.28</v>
      </c>
      <c r="J35" s="156" t="n"/>
    </row>
    <row r="36" ht="18" customHeight="1" s="58">
      <c r="A36" s="131" t="n">
        <v>29</v>
      </c>
      <c r="B36" s="141" t="inlineStr">
        <is>
          <t>01-0286</t>
        </is>
      </c>
      <c r="C36" s="486" t="n">
        <v>42024</v>
      </c>
      <c r="D36" s="480" t="n">
        <v>39.92</v>
      </c>
      <c r="E36" s="123" t="inlineStr">
        <is>
          <t>YUSEN LOGISTICS</t>
        </is>
      </c>
      <c r="F36" s="141" t="inlineStr">
        <is>
          <t>104015799</t>
        </is>
      </c>
      <c r="G36" s="141" t="inlineStr">
        <is>
          <t>01-0286</t>
        </is>
      </c>
      <c r="H36" s="486" t="n">
        <v>42024</v>
      </c>
      <c r="I36" s="480" t="n">
        <v>39.92</v>
      </c>
      <c r="J36" s="156" t="n"/>
    </row>
    <row r="37" ht="18" customHeight="1" s="58">
      <c r="A37" s="131" t="n">
        <v>30</v>
      </c>
      <c r="B37" s="141" t="inlineStr">
        <is>
          <t>01-0420</t>
        </is>
      </c>
      <c r="C37" s="486" t="n">
        <v>42031</v>
      </c>
      <c r="D37" s="480" t="n">
        <v>62.39</v>
      </c>
      <c r="E37" s="123" t="inlineStr">
        <is>
          <t>YUSEN LOGISTICS</t>
        </is>
      </c>
      <c r="F37" s="141" t="inlineStr">
        <is>
          <t>104015799</t>
        </is>
      </c>
      <c r="G37" s="141" t="inlineStr">
        <is>
          <t>01-0420</t>
        </is>
      </c>
      <c r="H37" s="486" t="n">
        <v>42031</v>
      </c>
      <c r="I37" s="480" t="n">
        <v>62.39</v>
      </c>
      <c r="J37" s="156" t="n"/>
    </row>
    <row r="38" ht="18" customHeight="1" s="58">
      <c r="A38" s="131" t="n">
        <v>31</v>
      </c>
      <c r="B38" s="141" t="inlineStr">
        <is>
          <t>02-0095</t>
        </is>
      </c>
      <c r="C38" s="486" t="n">
        <v>42040</v>
      </c>
      <c r="D38" s="480" t="n">
        <v>56.55</v>
      </c>
      <c r="E38" s="123" t="inlineStr">
        <is>
          <t>YUSEN LOGISTICS</t>
        </is>
      </c>
      <c r="F38" s="141" t="inlineStr">
        <is>
          <t>104015799</t>
        </is>
      </c>
      <c r="G38" s="141" t="inlineStr">
        <is>
          <t>02-0095</t>
        </is>
      </c>
      <c r="H38" s="486" t="n">
        <v>42040</v>
      </c>
      <c r="I38" s="480" t="n">
        <v>56.55</v>
      </c>
      <c r="J38" s="156" t="n"/>
    </row>
    <row r="39" ht="18" customHeight="1" s="58">
      <c r="A39" s="131" t="n">
        <v>32</v>
      </c>
      <c r="B39" s="141" t="inlineStr">
        <is>
          <t>02-0175</t>
        </is>
      </c>
      <c r="C39" s="486" t="n">
        <v>42045</v>
      </c>
      <c r="D39" s="480" t="n">
        <v>29.21</v>
      </c>
      <c r="E39" s="123" t="inlineStr">
        <is>
          <t>YUSEN LOGISTICS</t>
        </is>
      </c>
      <c r="F39" s="141" t="inlineStr">
        <is>
          <t>104015799</t>
        </is>
      </c>
      <c r="G39" s="141" t="inlineStr">
        <is>
          <t>02-0175</t>
        </is>
      </c>
      <c r="H39" s="486" t="n">
        <v>42045</v>
      </c>
      <c r="I39" s="480" t="n">
        <v>29.21</v>
      </c>
      <c r="J39" s="156" t="n"/>
    </row>
    <row r="40" ht="18" customHeight="1" s="58">
      <c r="A40" s="131" t="n">
        <v>33</v>
      </c>
      <c r="B40" s="141" t="inlineStr">
        <is>
          <t>502-0531</t>
        </is>
      </c>
      <c r="C40" s="486" t="n">
        <v>42059</v>
      </c>
      <c r="D40" s="480" t="n">
        <v>102.92</v>
      </c>
      <c r="E40" s="123" t="inlineStr">
        <is>
          <t>YUSEN LOGISTICS</t>
        </is>
      </c>
      <c r="F40" s="141" t="inlineStr">
        <is>
          <t>104015799</t>
        </is>
      </c>
      <c r="G40" s="141" t="inlineStr">
        <is>
          <t>502-0531</t>
        </is>
      </c>
      <c r="H40" s="486" t="n">
        <v>42059</v>
      </c>
      <c r="I40" s="480" t="n">
        <v>102.92</v>
      </c>
      <c r="J40" s="156" t="n"/>
    </row>
    <row r="41" ht="24" customHeight="1" s="58">
      <c r="A41" s="498" t="inlineStr">
        <is>
          <t>TOTAL 7/2012-02/2015</t>
        </is>
      </c>
      <c r="B41" s="411" t="n"/>
      <c r="C41" s="499" t="n"/>
      <c r="D41" s="489">
        <f>SUM(D8:D40)</f>
        <v/>
      </c>
      <c r="E41" s="490" t="n"/>
      <c r="F41" s="490" t="n"/>
      <c r="G41" s="491" t="n"/>
      <c r="H41" s="499" t="n"/>
      <c r="I41" s="489">
        <f>SUM(I8:I40)</f>
        <v/>
      </c>
      <c r="J41" s="158" t="n"/>
    </row>
    <row r="44" ht="21" customHeight="1" s="58">
      <c r="E44" s="126" t="inlineStr">
        <is>
          <t>YUSEN LOGISTICS</t>
        </is>
      </c>
      <c r="F44" s="133" t="inlineStr">
        <is>
          <t>104015799</t>
        </is>
      </c>
      <c r="G44" s="136" t="inlineStr">
        <is>
          <t>2-00309</t>
        </is>
      </c>
      <c r="H44" s="134" t="n">
        <v>41619</v>
      </c>
      <c r="I44" s="484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0.xml><?xml version="1.0" encoding="utf-8"?>
<worksheet xmlns="http://schemas.openxmlformats.org/spreadsheetml/2006/main">
  <sheetPr codeName="Sheet11"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ColWidth="8.77734375" defaultRowHeight="13.2"/>
  <cols>
    <col width="6.6640625" customWidth="1" style="58" min="1" max="1"/>
    <col width="12.33203125" customWidth="1" style="58" min="2" max="2"/>
    <col width="12.44140625" customWidth="1" style="58" min="3" max="3"/>
    <col width="13.33203125" customWidth="1" style="58" min="4" max="4"/>
    <col width="16.88671875" customWidth="1" style="58" min="5" max="5"/>
    <col width="14" customWidth="1" style="58" min="6" max="6"/>
    <col width="11" customWidth="1" style="58" min="7" max="7"/>
    <col width="8.77734375" customWidth="1" style="58" min="8" max="8"/>
    <col width="12.88671875" customWidth="1" style="58" min="9" max="9"/>
    <col width="8.77734375" customWidth="1" style="58" min="10" max="16384"/>
  </cols>
  <sheetData>
    <row r="1" ht="33.6" customHeight="1" s="58">
      <c r="A1" s="378" t="inlineStr">
        <is>
          <t>តារាងឧបសម្ព័ន្ឋ</t>
        </is>
      </c>
      <c r="J1" s="425" t="n"/>
    </row>
    <row r="2" ht="33.6" customHeight="1" s="58">
      <c r="A2" s="378" t="inlineStr">
        <is>
          <t>តារាងប្រៀធៀបវិក្ក័យប័ត្រស្នើសុំបង្វិលសងអាករលើតំលៃបន្ថែម  ( Cross checking )</t>
        </is>
      </c>
      <c r="J2" s="425" t="n"/>
    </row>
    <row r="3" ht="27" customHeight="1" s="58">
      <c r="A3" s="379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60" t="n"/>
    </row>
    <row r="4" ht="27" customHeight="1" s="58">
      <c r="A4" s="320" t="inlineStr">
        <is>
          <t>VAT TIN  : 1 0 0 0 5 2 9 6 7</t>
        </is>
      </c>
      <c r="B4" s="450" t="n"/>
      <c r="C4" s="450" t="n"/>
      <c r="D4" s="450" t="n"/>
      <c r="E4" s="159" t="n"/>
      <c r="F4" s="159" t="n"/>
      <c r="G4" s="159" t="n"/>
      <c r="H4" s="159" t="n"/>
      <c r="I4" s="159" t="n"/>
      <c r="J4" s="160" t="n"/>
    </row>
    <row r="5" ht="25.2" customHeight="1" s="58">
      <c r="A5" s="497" t="inlineStr">
        <is>
          <t>ល.រ</t>
        </is>
      </c>
      <c r="B5" s="367" t="inlineStr">
        <is>
          <t>ក្រុមហ៊ុនស្នើសុំបង្វិលសង</t>
        </is>
      </c>
      <c r="C5" s="445" t="n"/>
      <c r="D5" s="443" t="n"/>
      <c r="E5" s="365" t="inlineStr">
        <is>
          <t>អ្នកផ្គត់ផ្គង់</t>
        </is>
      </c>
      <c r="F5" s="431" t="n"/>
      <c r="G5" s="431" t="n"/>
      <c r="H5" s="431" t="n"/>
      <c r="I5" s="411" t="n"/>
      <c r="J5" s="500" t="inlineStr">
        <is>
          <t>ផ្សេងៗ</t>
        </is>
      </c>
    </row>
    <row r="6" ht="25.2" customHeight="1" s="58">
      <c r="A6" s="479" t="n"/>
      <c r="B6" s="369" t="inlineStr">
        <is>
          <t>វិក័យបត្រ័</t>
        </is>
      </c>
      <c r="C6" s="450" t="n"/>
      <c r="D6" s="451" t="n"/>
      <c r="E6" s="373" t="inlineStr">
        <is>
          <t>សហគ្រាស</t>
        </is>
      </c>
      <c r="F6" s="374" t="inlineStr">
        <is>
          <t>លេខអតប</t>
        </is>
      </c>
      <c r="G6" s="369" t="inlineStr">
        <is>
          <t>វិក័យបត្រ័</t>
        </is>
      </c>
      <c r="H6" s="450" t="n"/>
      <c r="I6" s="451" t="n"/>
      <c r="J6" s="501" t="n"/>
    </row>
    <row r="7" ht="25.2" customHeight="1" s="58">
      <c r="A7" s="412" t="n"/>
      <c r="B7" s="369" t="inlineStr">
        <is>
          <t>លេខ</t>
        </is>
      </c>
      <c r="C7" s="369" t="inlineStr">
        <is>
          <t>ថ្ងៃទី ខែ ឆ្នាំ</t>
        </is>
      </c>
      <c r="D7" s="369" t="inlineStr">
        <is>
          <t>ប្រាក់អាករ</t>
        </is>
      </c>
      <c r="E7" s="451" t="n"/>
      <c r="F7" s="412" t="n"/>
      <c r="G7" s="369" t="inlineStr">
        <is>
          <t>លេខ</t>
        </is>
      </c>
      <c r="H7" s="369" t="inlineStr">
        <is>
          <t>ថ្ងៃទី ខែ ឆ្នាំ</t>
        </is>
      </c>
      <c r="I7" s="369" t="inlineStr">
        <is>
          <t>ប្រាក់អាករ</t>
        </is>
      </c>
      <c r="J7" s="429" t="n"/>
    </row>
    <row r="8" ht="18" customHeight="1" s="58">
      <c r="A8" s="131" t="n">
        <v>1</v>
      </c>
      <c r="B8" s="123" t="inlineStr">
        <is>
          <t>227231</t>
        </is>
      </c>
      <c r="C8" s="124" t="n">
        <v>41246</v>
      </c>
      <c r="D8" s="480" t="n">
        <v>8.5</v>
      </c>
      <c r="E8" s="126" t="inlineStr">
        <is>
          <t>S G L CAMBODIA</t>
        </is>
      </c>
      <c r="F8" s="123" t="inlineStr">
        <is>
          <t>100119816</t>
        </is>
      </c>
      <c r="G8" s="123" t="inlineStr">
        <is>
          <t>227231</t>
        </is>
      </c>
      <c r="H8" s="124" t="n">
        <v>41246</v>
      </c>
      <c r="I8" s="480" t="n">
        <v>8.5</v>
      </c>
      <c r="J8" s="161" t="n"/>
    </row>
    <row r="9" ht="18" customHeight="1" s="58">
      <c r="A9" s="131" t="n">
        <v>2</v>
      </c>
      <c r="B9" s="123" t="inlineStr">
        <is>
          <t>227288</t>
        </is>
      </c>
      <c r="C9" s="124" t="n">
        <v>41246</v>
      </c>
      <c r="D9" s="480" t="n">
        <v>52.36</v>
      </c>
      <c r="E9" s="126" t="inlineStr">
        <is>
          <t>S G L CAMBODIA</t>
        </is>
      </c>
      <c r="F9" s="123" t="inlineStr">
        <is>
          <t>100119816</t>
        </is>
      </c>
      <c r="G9" s="123" t="inlineStr">
        <is>
          <t>227288</t>
        </is>
      </c>
      <c r="H9" s="124" t="n">
        <v>41246</v>
      </c>
      <c r="I9" s="480" t="n">
        <v>52.36</v>
      </c>
      <c r="J9" s="161" t="n"/>
    </row>
    <row r="10" ht="18" customHeight="1" s="58">
      <c r="A10" s="131" t="n">
        <v>3</v>
      </c>
      <c r="B10" s="123" t="inlineStr">
        <is>
          <t>227430</t>
        </is>
      </c>
      <c r="C10" s="124" t="n">
        <v>41255</v>
      </c>
      <c r="D10" s="480" t="n">
        <v>21.2</v>
      </c>
      <c r="E10" s="126" t="inlineStr">
        <is>
          <t>S G L CAMBODIA</t>
        </is>
      </c>
      <c r="F10" s="123" t="inlineStr">
        <is>
          <t>100119816</t>
        </is>
      </c>
      <c r="G10" s="123" t="inlineStr">
        <is>
          <t>227430</t>
        </is>
      </c>
      <c r="H10" s="124" t="n">
        <v>41255</v>
      </c>
      <c r="I10" s="480" t="n">
        <v>21.2</v>
      </c>
      <c r="J10" s="161" t="n"/>
    </row>
    <row r="11" ht="18" customHeight="1" s="58">
      <c r="A11" s="131" t="n">
        <v>4</v>
      </c>
      <c r="B11" s="123" t="inlineStr">
        <is>
          <t>227461</t>
        </is>
      </c>
      <c r="C11" s="124" t="n">
        <v>41255</v>
      </c>
      <c r="D11" s="480" t="n">
        <v>29.57</v>
      </c>
      <c r="E11" s="126" t="inlineStr">
        <is>
          <t>S G L CAMBODIA</t>
        </is>
      </c>
      <c r="F11" s="123" t="inlineStr">
        <is>
          <t>100119816</t>
        </is>
      </c>
      <c r="G11" s="123" t="inlineStr">
        <is>
          <t>227461</t>
        </is>
      </c>
      <c r="H11" s="124" t="n">
        <v>41255</v>
      </c>
      <c r="I11" s="480" t="n">
        <v>29.57</v>
      </c>
      <c r="J11" s="161" t="n"/>
    </row>
    <row r="12" ht="18" customHeight="1" s="58">
      <c r="A12" s="131" t="n">
        <v>5</v>
      </c>
      <c r="B12" s="123" t="inlineStr">
        <is>
          <t>227539</t>
        </is>
      </c>
      <c r="C12" s="124" t="n">
        <v>41260</v>
      </c>
      <c r="D12" s="480" t="n">
        <v>34.24</v>
      </c>
      <c r="E12" s="126" t="inlineStr">
        <is>
          <t>S G L CAMBODIA</t>
        </is>
      </c>
      <c r="F12" s="123" t="inlineStr">
        <is>
          <t>100119816</t>
        </is>
      </c>
      <c r="G12" s="123" t="inlineStr">
        <is>
          <t>227539</t>
        </is>
      </c>
      <c r="H12" s="124" t="n">
        <v>41260</v>
      </c>
      <c r="I12" s="480" t="n">
        <v>34.24</v>
      </c>
      <c r="J12" s="161" t="n"/>
    </row>
    <row r="13" ht="18" customHeight="1" s="58">
      <c r="A13" s="131" t="n">
        <v>6</v>
      </c>
      <c r="B13" s="123" t="inlineStr">
        <is>
          <t>227543</t>
        </is>
      </c>
      <c r="C13" s="124" t="n">
        <v>41260</v>
      </c>
      <c r="D13" s="480" t="n">
        <v>8.93</v>
      </c>
      <c r="E13" s="126" t="inlineStr">
        <is>
          <t>S G L CAMBODIA</t>
        </is>
      </c>
      <c r="F13" s="123" t="inlineStr">
        <is>
          <t>100119816</t>
        </is>
      </c>
      <c r="G13" s="123" t="inlineStr">
        <is>
          <t>227543</t>
        </is>
      </c>
      <c r="H13" s="124" t="n">
        <v>41260</v>
      </c>
      <c r="I13" s="480" t="n">
        <v>8.93</v>
      </c>
      <c r="J13" s="161" t="n"/>
    </row>
    <row r="14" ht="18" customHeight="1" s="58">
      <c r="A14" s="131" t="n">
        <v>7</v>
      </c>
      <c r="B14" s="123" t="inlineStr">
        <is>
          <t>227552</t>
        </is>
      </c>
      <c r="C14" s="124" t="n">
        <v>41260</v>
      </c>
      <c r="D14" s="480" t="n">
        <v>27.62</v>
      </c>
      <c r="E14" s="126" t="inlineStr">
        <is>
          <t>S G L CAMBODIA</t>
        </is>
      </c>
      <c r="F14" s="123" t="inlineStr">
        <is>
          <t>100119816</t>
        </is>
      </c>
      <c r="G14" s="123" t="inlineStr">
        <is>
          <t>227552</t>
        </is>
      </c>
      <c r="H14" s="124" t="n">
        <v>41260</v>
      </c>
      <c r="I14" s="480" t="n">
        <v>27.62</v>
      </c>
      <c r="J14" s="161" t="n"/>
    </row>
    <row r="15" ht="18" customHeight="1" s="58">
      <c r="A15" s="131" t="n">
        <v>8</v>
      </c>
      <c r="B15" s="123" t="inlineStr">
        <is>
          <t>227583</t>
        </is>
      </c>
      <c r="C15" s="124" t="n">
        <v>41261</v>
      </c>
      <c r="D15" s="480" t="n">
        <v>57.77</v>
      </c>
      <c r="E15" s="126" t="inlineStr">
        <is>
          <t>S G L CAMBODIA</t>
        </is>
      </c>
      <c r="F15" s="123" t="inlineStr">
        <is>
          <t>100119816</t>
        </is>
      </c>
      <c r="G15" s="123" t="inlineStr">
        <is>
          <t>227583</t>
        </is>
      </c>
      <c r="H15" s="124" t="n">
        <v>41261</v>
      </c>
      <c r="I15" s="480" t="n">
        <v>57.77</v>
      </c>
      <c r="J15" s="161" t="n"/>
    </row>
    <row r="16" ht="18" customHeight="1" s="58">
      <c r="A16" s="131" t="n">
        <v>9</v>
      </c>
      <c r="B16" s="123" t="inlineStr">
        <is>
          <t>227586</t>
        </is>
      </c>
      <c r="C16" s="124" t="n">
        <v>41261</v>
      </c>
      <c r="D16" s="480" t="n">
        <v>24</v>
      </c>
      <c r="E16" s="126" t="inlineStr">
        <is>
          <t>S G L CAMBODIA</t>
        </is>
      </c>
      <c r="F16" s="123" t="inlineStr">
        <is>
          <t>100119816</t>
        </is>
      </c>
      <c r="G16" s="123" t="inlineStr">
        <is>
          <t>227586</t>
        </is>
      </c>
      <c r="H16" s="124" t="n">
        <v>41261</v>
      </c>
      <c r="I16" s="480" t="n">
        <v>24</v>
      </c>
      <c r="J16" s="161" t="n"/>
    </row>
    <row r="17" ht="18" customHeight="1" s="58">
      <c r="A17" s="131" t="n">
        <v>10</v>
      </c>
      <c r="B17" s="123" t="inlineStr">
        <is>
          <t>227605</t>
        </is>
      </c>
      <c r="C17" s="124" t="n">
        <v>41261</v>
      </c>
      <c r="D17" s="480" t="n">
        <v>28.88</v>
      </c>
      <c r="E17" s="126" t="inlineStr">
        <is>
          <t>S G L CAMBODIA</t>
        </is>
      </c>
      <c r="F17" s="123" t="inlineStr">
        <is>
          <t>100119816</t>
        </is>
      </c>
      <c r="G17" s="123" t="inlineStr">
        <is>
          <t>227605</t>
        </is>
      </c>
      <c r="H17" s="124" t="n">
        <v>41261</v>
      </c>
      <c r="I17" s="480" t="n">
        <v>28.88</v>
      </c>
      <c r="J17" s="161" t="n"/>
    </row>
    <row r="18" ht="18" customHeight="1" s="58">
      <c r="A18" s="131" t="n">
        <v>11</v>
      </c>
      <c r="B18" s="123" t="inlineStr">
        <is>
          <t>227826</t>
        </is>
      </c>
      <c r="C18" s="124" t="n">
        <v>41274</v>
      </c>
      <c r="D18" s="480" t="n">
        <v>24</v>
      </c>
      <c r="E18" s="126" t="inlineStr">
        <is>
          <t>S G L CAMBODIA</t>
        </is>
      </c>
      <c r="F18" s="123" t="inlineStr">
        <is>
          <t>100119816</t>
        </is>
      </c>
      <c r="G18" s="123" t="inlineStr">
        <is>
          <t>227826</t>
        </is>
      </c>
      <c r="H18" s="124" t="n">
        <v>41274</v>
      </c>
      <c r="I18" s="480" t="n">
        <v>24</v>
      </c>
      <c r="J18" s="161" t="n"/>
    </row>
    <row r="19" ht="18" customHeight="1" s="58">
      <c r="A19" s="131" t="n">
        <v>12</v>
      </c>
      <c r="B19" s="123" t="inlineStr">
        <is>
          <t>227862</t>
        </is>
      </c>
      <c r="C19" s="124" t="n">
        <v>41274</v>
      </c>
      <c r="D19" s="480" t="n">
        <v>36.26</v>
      </c>
      <c r="E19" s="126" t="inlineStr">
        <is>
          <t>S G L CAMBODIA</t>
        </is>
      </c>
      <c r="F19" s="123" t="inlineStr">
        <is>
          <t>100119816</t>
        </is>
      </c>
      <c r="G19" s="123" t="inlineStr">
        <is>
          <t>227862</t>
        </is>
      </c>
      <c r="H19" s="124" t="n">
        <v>41274</v>
      </c>
      <c r="I19" s="480" t="n">
        <v>36.26</v>
      </c>
      <c r="J19" s="161" t="n"/>
    </row>
    <row r="20" ht="18" customHeight="1" s="58">
      <c r="A20" s="131" t="n">
        <v>13</v>
      </c>
      <c r="B20" s="123" t="inlineStr">
        <is>
          <t>226904</t>
        </is>
      </c>
      <c r="C20" s="124" t="n">
        <v>41225</v>
      </c>
      <c r="D20" s="480" t="n">
        <v>24.64</v>
      </c>
      <c r="E20" s="126" t="inlineStr">
        <is>
          <t>S G L CAMBODIA</t>
        </is>
      </c>
      <c r="F20" s="123" t="inlineStr">
        <is>
          <t>100119816</t>
        </is>
      </c>
      <c r="G20" s="123" t="inlineStr">
        <is>
          <t>226904</t>
        </is>
      </c>
      <c r="H20" s="124" t="n">
        <v>41225</v>
      </c>
      <c r="I20" s="480" t="n">
        <v>24.64</v>
      </c>
      <c r="J20" s="161" t="n"/>
    </row>
    <row r="21" ht="18" customHeight="1" s="58">
      <c r="A21" s="131" t="n">
        <v>14</v>
      </c>
      <c r="B21" s="123" t="inlineStr">
        <is>
          <t>227107</t>
        </is>
      </c>
      <c r="C21" s="124" t="n">
        <v>41237</v>
      </c>
      <c r="D21" s="480" t="n">
        <v>49.82</v>
      </c>
      <c r="E21" s="126" t="inlineStr">
        <is>
          <t>S G L CAMBODIA</t>
        </is>
      </c>
      <c r="F21" s="123" t="inlineStr">
        <is>
          <t>100119816</t>
        </is>
      </c>
      <c r="G21" s="123" t="inlineStr">
        <is>
          <t>227107</t>
        </is>
      </c>
      <c r="H21" s="124" t="n">
        <v>41237</v>
      </c>
      <c r="I21" s="480" t="n">
        <v>49.82</v>
      </c>
      <c r="J21" s="161" t="n"/>
    </row>
    <row r="22" ht="18" customHeight="1" s="58">
      <c r="A22" s="131" t="n">
        <v>15</v>
      </c>
      <c r="B22" s="123" t="inlineStr">
        <is>
          <t>226301</t>
        </is>
      </c>
      <c r="C22" s="124" t="n">
        <v>41190</v>
      </c>
      <c r="D22" s="480" t="n">
        <v>26.3</v>
      </c>
      <c r="E22" s="126" t="inlineStr">
        <is>
          <t>S G L CAMBODIA</t>
        </is>
      </c>
      <c r="F22" s="123" t="inlineStr">
        <is>
          <t>100119816</t>
        </is>
      </c>
      <c r="G22" s="123" t="inlineStr">
        <is>
          <t>226301</t>
        </is>
      </c>
      <c r="H22" s="124" t="n">
        <v>41190</v>
      </c>
      <c r="I22" s="480" t="n">
        <v>26.3</v>
      </c>
      <c r="J22" s="161" t="n"/>
    </row>
    <row r="23" ht="18" customHeight="1" s="58">
      <c r="A23" s="131" t="n">
        <v>16</v>
      </c>
      <c r="B23" s="123" t="inlineStr">
        <is>
          <t>226324</t>
        </is>
      </c>
      <c r="C23" s="124" t="n">
        <v>41190</v>
      </c>
      <c r="D23" s="480" t="n">
        <v>26.01</v>
      </c>
      <c r="E23" s="126" t="inlineStr">
        <is>
          <t>S G L CAMBODIA</t>
        </is>
      </c>
      <c r="F23" s="123" t="inlineStr">
        <is>
          <t>100119816</t>
        </is>
      </c>
      <c r="G23" s="123" t="inlineStr">
        <is>
          <t>226324</t>
        </is>
      </c>
      <c r="H23" s="124" t="n">
        <v>41190</v>
      </c>
      <c r="I23" s="480" t="n">
        <v>26.01</v>
      </c>
      <c r="J23" s="161" t="n"/>
    </row>
    <row r="24" ht="18" customHeight="1" s="58">
      <c r="A24" s="131" t="n">
        <v>18</v>
      </c>
      <c r="B24" s="123" t="inlineStr">
        <is>
          <t>226428</t>
        </is>
      </c>
      <c r="C24" s="124" t="n">
        <v>41194</v>
      </c>
      <c r="D24" s="480" t="n">
        <v>31.78</v>
      </c>
      <c r="E24" s="126" t="inlineStr">
        <is>
          <t>S G L CAMBODIA</t>
        </is>
      </c>
      <c r="F24" s="123" t="inlineStr">
        <is>
          <t>100119816</t>
        </is>
      </c>
      <c r="G24" s="123" t="inlineStr">
        <is>
          <t>226428</t>
        </is>
      </c>
      <c r="H24" s="124" t="n">
        <v>41194</v>
      </c>
      <c r="I24" s="480" t="n">
        <v>31.78</v>
      </c>
      <c r="J24" s="161" t="n"/>
    </row>
    <row r="25" ht="18" customHeight="1" s="58">
      <c r="A25" s="131" t="n">
        <v>19</v>
      </c>
      <c r="B25" s="123" t="inlineStr">
        <is>
          <t>226446</t>
        </is>
      </c>
      <c r="C25" s="124" t="n">
        <v>41194</v>
      </c>
      <c r="D25" s="480" t="n">
        <v>5</v>
      </c>
      <c r="E25" s="126" t="inlineStr">
        <is>
          <t>S G L CAMBODIA</t>
        </is>
      </c>
      <c r="F25" s="123" t="inlineStr">
        <is>
          <t>100119816</t>
        </is>
      </c>
      <c r="G25" s="123" t="inlineStr">
        <is>
          <t>226446</t>
        </is>
      </c>
      <c r="H25" s="124" t="n">
        <v>41194</v>
      </c>
      <c r="I25" s="480" t="n">
        <v>5</v>
      </c>
      <c r="J25" s="161" t="n"/>
    </row>
    <row r="26" ht="18" customHeight="1" s="58">
      <c r="A26" s="131" t="n">
        <v>20</v>
      </c>
      <c r="B26" s="123" t="inlineStr">
        <is>
          <t>226552</t>
        </is>
      </c>
      <c r="C26" s="124" t="n">
        <v>41204</v>
      </c>
      <c r="D26" s="480" t="n">
        <v>22.41</v>
      </c>
      <c r="E26" s="126" t="inlineStr">
        <is>
          <t>S G L CAMBODIA</t>
        </is>
      </c>
      <c r="F26" s="123" t="inlineStr">
        <is>
          <t>100119816</t>
        </is>
      </c>
      <c r="G26" s="123" t="inlineStr">
        <is>
          <t>226552</t>
        </is>
      </c>
      <c r="H26" s="124" t="n">
        <v>41204</v>
      </c>
      <c r="I26" s="480" t="n">
        <v>22.41</v>
      </c>
      <c r="J26" s="161" t="n"/>
    </row>
    <row r="27" ht="18" customHeight="1" s="58">
      <c r="A27" s="131" t="n">
        <v>21</v>
      </c>
      <c r="B27" s="123" t="inlineStr">
        <is>
          <t>226571</t>
        </is>
      </c>
      <c r="C27" s="124" t="n">
        <v>41204</v>
      </c>
      <c r="D27" s="480" t="n">
        <v>21.7</v>
      </c>
      <c r="E27" s="126" t="inlineStr">
        <is>
          <t>S G L CAMBODIA</t>
        </is>
      </c>
      <c r="F27" s="123" t="inlineStr">
        <is>
          <t>100119816</t>
        </is>
      </c>
      <c r="G27" s="123" t="inlineStr">
        <is>
          <t>226571</t>
        </is>
      </c>
      <c r="H27" s="124" t="n">
        <v>41204</v>
      </c>
      <c r="I27" s="480" t="n">
        <v>21.7</v>
      </c>
      <c r="J27" s="161" t="n"/>
    </row>
    <row r="28" ht="18" customHeight="1" s="58">
      <c r="A28" s="131" t="n">
        <v>22</v>
      </c>
      <c r="B28" s="123" t="inlineStr">
        <is>
          <t>226648</t>
        </is>
      </c>
      <c r="C28" s="124" t="n">
        <v>41212</v>
      </c>
      <c r="D28" s="480" t="n">
        <v>25.12</v>
      </c>
      <c r="E28" s="126" t="inlineStr">
        <is>
          <t>S G L CAMBODIA</t>
        </is>
      </c>
      <c r="F28" s="123" t="inlineStr">
        <is>
          <t>100119816</t>
        </is>
      </c>
      <c r="G28" s="123" t="inlineStr">
        <is>
          <t>226648</t>
        </is>
      </c>
      <c r="H28" s="124" t="n">
        <v>41212</v>
      </c>
      <c r="I28" s="480" t="n">
        <v>25.12</v>
      </c>
      <c r="J28" s="161" t="n"/>
    </row>
    <row r="29" ht="18" customHeight="1" s="58">
      <c r="A29" s="131" t="n">
        <v>23</v>
      </c>
      <c r="B29" s="123" t="inlineStr">
        <is>
          <t>226720</t>
        </is>
      </c>
      <c r="C29" s="124" t="n">
        <v>41212</v>
      </c>
      <c r="D29" s="480" t="n">
        <v>33.19</v>
      </c>
      <c r="E29" s="126" t="inlineStr">
        <is>
          <t>S G L CAMBODIA</t>
        </is>
      </c>
      <c r="F29" s="123" t="inlineStr">
        <is>
          <t>100119816</t>
        </is>
      </c>
      <c r="G29" s="123" t="inlineStr">
        <is>
          <t>226720</t>
        </is>
      </c>
      <c r="H29" s="124" t="n">
        <v>41212</v>
      </c>
      <c r="I29" s="480" t="n">
        <v>33.19</v>
      </c>
      <c r="J29" s="161" t="n"/>
    </row>
    <row r="30" ht="18" customHeight="1" s="58">
      <c r="A30" s="131" t="n">
        <v>24</v>
      </c>
      <c r="B30" s="123" t="inlineStr">
        <is>
          <t>225606</t>
        </is>
      </c>
      <c r="C30" s="124" t="n">
        <v>41156</v>
      </c>
      <c r="D30" s="480" t="n">
        <v>15.08</v>
      </c>
      <c r="E30" s="126" t="inlineStr">
        <is>
          <t>S G L CAMBODIA</t>
        </is>
      </c>
      <c r="F30" s="123" t="inlineStr">
        <is>
          <t>100119816</t>
        </is>
      </c>
      <c r="G30" s="123" t="inlineStr">
        <is>
          <t>225606</t>
        </is>
      </c>
      <c r="H30" s="124" t="n">
        <v>41156</v>
      </c>
      <c r="I30" s="480" t="n">
        <v>15.08</v>
      </c>
      <c r="J30" s="161" t="n"/>
    </row>
    <row r="31" ht="18" customHeight="1" s="58">
      <c r="A31" s="131" t="n">
        <v>25</v>
      </c>
      <c r="B31" s="123" t="inlineStr">
        <is>
          <t>225707</t>
        </is>
      </c>
      <c r="C31" s="124" t="n">
        <v>41163</v>
      </c>
      <c r="D31" s="480" t="n">
        <v>9.619999999999999</v>
      </c>
      <c r="E31" s="126" t="inlineStr">
        <is>
          <t>S G L CAMBODIA</t>
        </is>
      </c>
      <c r="F31" s="123" t="inlineStr">
        <is>
          <t>100119816</t>
        </is>
      </c>
      <c r="G31" s="123" t="inlineStr">
        <is>
          <t>225707</t>
        </is>
      </c>
      <c r="H31" s="124" t="n">
        <v>41163</v>
      </c>
      <c r="I31" s="480" t="n">
        <v>9.619999999999999</v>
      </c>
      <c r="J31" s="161" t="n"/>
    </row>
    <row r="32" ht="18" customHeight="1" s="58">
      <c r="A32" s="131" t="n">
        <v>26</v>
      </c>
      <c r="B32" s="123" t="inlineStr">
        <is>
          <t>225805</t>
        </is>
      </c>
      <c r="C32" s="124" t="n">
        <v>41164</v>
      </c>
      <c r="D32" s="480" t="n">
        <v>9.24</v>
      </c>
      <c r="E32" s="126" t="inlineStr">
        <is>
          <t>S G L CAMBODIA</t>
        </is>
      </c>
      <c r="F32" s="123" t="inlineStr">
        <is>
          <t>100119816</t>
        </is>
      </c>
      <c r="G32" s="123" t="inlineStr">
        <is>
          <t>225805</t>
        </is>
      </c>
      <c r="H32" s="124" t="n">
        <v>41164</v>
      </c>
      <c r="I32" s="480" t="n">
        <v>9.24</v>
      </c>
      <c r="J32" s="161" t="n"/>
    </row>
    <row r="33" ht="18" customHeight="1" s="58">
      <c r="A33" s="131" t="n">
        <v>27</v>
      </c>
      <c r="B33" s="123" t="inlineStr">
        <is>
          <t>225895</t>
        </is>
      </c>
      <c r="C33" s="124" t="n">
        <v>41170</v>
      </c>
      <c r="D33" s="480" t="n">
        <v>26.71</v>
      </c>
      <c r="E33" s="126" t="inlineStr">
        <is>
          <t>S G L CAMBODIA</t>
        </is>
      </c>
      <c r="F33" s="123" t="inlineStr">
        <is>
          <t>100119816</t>
        </is>
      </c>
      <c r="G33" s="123" t="inlineStr">
        <is>
          <t>225895</t>
        </is>
      </c>
      <c r="H33" s="124" t="n">
        <v>41170</v>
      </c>
      <c r="I33" s="480" t="n">
        <v>26.71</v>
      </c>
      <c r="J33" s="161" t="n"/>
    </row>
    <row r="34" ht="18" customHeight="1" s="58">
      <c r="A34" s="131" t="n">
        <v>28</v>
      </c>
      <c r="B34" s="123" t="inlineStr">
        <is>
          <t>225929</t>
        </is>
      </c>
      <c r="C34" s="124" t="n">
        <v>41170</v>
      </c>
      <c r="D34" s="480" t="n">
        <v>34.48</v>
      </c>
      <c r="E34" s="126" t="inlineStr">
        <is>
          <t>S G L CAMBODIA</t>
        </is>
      </c>
      <c r="F34" s="123" t="inlineStr">
        <is>
          <t>100119816</t>
        </is>
      </c>
      <c r="G34" s="123" t="inlineStr">
        <is>
          <t>225929</t>
        </is>
      </c>
      <c r="H34" s="124" t="n">
        <v>41170</v>
      </c>
      <c r="I34" s="480" t="n">
        <v>34.48</v>
      </c>
      <c r="J34" s="161" t="n"/>
    </row>
    <row r="35" ht="18" customHeight="1" s="58">
      <c r="A35" s="131" t="n">
        <v>29</v>
      </c>
      <c r="B35" s="123" t="inlineStr">
        <is>
          <t>226064</t>
        </is>
      </c>
      <c r="C35" s="124" t="n">
        <v>41177</v>
      </c>
      <c r="D35" s="480" t="n">
        <v>48.74</v>
      </c>
      <c r="E35" s="126" t="inlineStr">
        <is>
          <t>S G L CAMBODIA</t>
        </is>
      </c>
      <c r="F35" s="123" t="inlineStr">
        <is>
          <t>100119816</t>
        </is>
      </c>
      <c r="G35" s="123" t="inlineStr">
        <is>
          <t>226064</t>
        </is>
      </c>
      <c r="H35" s="124" t="n">
        <v>41177</v>
      </c>
      <c r="I35" s="480" t="n">
        <v>48.74</v>
      </c>
      <c r="J35" s="161" t="n"/>
    </row>
    <row r="36" ht="18" customHeight="1" s="58">
      <c r="A36" s="131" t="n">
        <v>30</v>
      </c>
      <c r="B36" s="123" t="inlineStr">
        <is>
          <t>226090</t>
        </is>
      </c>
      <c r="C36" s="124" t="n">
        <v>41178</v>
      </c>
      <c r="D36" s="480" t="n">
        <v>23.06</v>
      </c>
      <c r="E36" s="126" t="inlineStr">
        <is>
          <t>S G L CAMBODIA</t>
        </is>
      </c>
      <c r="F36" s="123" t="inlineStr">
        <is>
          <t>100119816</t>
        </is>
      </c>
      <c r="G36" s="123" t="inlineStr">
        <is>
          <t>226090</t>
        </is>
      </c>
      <c r="H36" s="124" t="n">
        <v>41178</v>
      </c>
      <c r="I36" s="480" t="n">
        <v>23.06</v>
      </c>
      <c r="J36" s="161" t="n"/>
    </row>
    <row r="37" ht="18" customHeight="1" s="58">
      <c r="A37" s="131" t="n">
        <v>31</v>
      </c>
      <c r="B37" s="123" t="inlineStr">
        <is>
          <t>226161</t>
        </is>
      </c>
      <c r="C37" s="124" t="n">
        <v>41182</v>
      </c>
      <c r="D37" s="480" t="n">
        <v>22.2</v>
      </c>
      <c r="E37" s="126" t="inlineStr">
        <is>
          <t>S G L CAMBODIA</t>
        </is>
      </c>
      <c r="F37" s="123" t="inlineStr">
        <is>
          <t>100119816</t>
        </is>
      </c>
      <c r="G37" s="123" t="inlineStr">
        <is>
          <t>226161</t>
        </is>
      </c>
      <c r="H37" s="124" t="n">
        <v>41182</v>
      </c>
      <c r="I37" s="480" t="n">
        <v>22.2</v>
      </c>
      <c r="J37" s="161" t="n"/>
    </row>
    <row r="38" ht="18" customHeight="1" s="58">
      <c r="A38" s="131" t="n">
        <v>32</v>
      </c>
      <c r="B38" s="123" t="inlineStr">
        <is>
          <t>226168</t>
        </is>
      </c>
      <c r="C38" s="124" t="n">
        <v>41182</v>
      </c>
      <c r="D38" s="480" t="n">
        <v>2.5</v>
      </c>
      <c r="E38" s="126" t="inlineStr">
        <is>
          <t>S G L CAMBODIA</t>
        </is>
      </c>
      <c r="F38" s="123" t="inlineStr">
        <is>
          <t>100119816</t>
        </is>
      </c>
      <c r="G38" s="123" t="inlineStr">
        <is>
          <t>226168</t>
        </is>
      </c>
      <c r="H38" s="124" t="n">
        <v>41182</v>
      </c>
      <c r="I38" s="480" t="n">
        <v>2.5</v>
      </c>
      <c r="J38" s="161" t="n"/>
    </row>
    <row r="39" ht="18" customHeight="1" s="58">
      <c r="A39" s="131" t="n">
        <v>33</v>
      </c>
      <c r="B39" s="123" t="inlineStr">
        <is>
          <t>226176</t>
        </is>
      </c>
      <c r="C39" s="124" t="n">
        <v>41182</v>
      </c>
      <c r="D39" s="480" t="n">
        <v>18.09</v>
      </c>
      <c r="E39" s="126" t="inlineStr">
        <is>
          <t>S G L CAMBODIA</t>
        </is>
      </c>
      <c r="F39" s="123" t="inlineStr">
        <is>
          <t>100119816</t>
        </is>
      </c>
      <c r="G39" s="123" t="inlineStr">
        <is>
          <t>226176</t>
        </is>
      </c>
      <c r="H39" s="124" t="n">
        <v>41182</v>
      </c>
      <c r="I39" s="480" t="n">
        <v>18.09</v>
      </c>
      <c r="J39" s="161" t="n"/>
    </row>
    <row r="40" ht="18" customHeight="1" s="58">
      <c r="A40" s="131" t="n">
        <v>34</v>
      </c>
      <c r="B40" s="123" t="inlineStr">
        <is>
          <t>224986</t>
        </is>
      </c>
      <c r="C40" s="124" t="n">
        <v>41128</v>
      </c>
      <c r="D40" s="480" t="n">
        <v>2.7</v>
      </c>
      <c r="E40" s="126" t="inlineStr">
        <is>
          <t>S G L CAMBODIA</t>
        </is>
      </c>
      <c r="F40" s="123" t="inlineStr">
        <is>
          <t>100119816</t>
        </is>
      </c>
      <c r="G40" s="123" t="inlineStr">
        <is>
          <t>224986</t>
        </is>
      </c>
      <c r="H40" s="124" t="n">
        <v>41128</v>
      </c>
      <c r="I40" s="480" t="n">
        <v>2.7</v>
      </c>
      <c r="J40" s="161" t="n"/>
    </row>
    <row r="41" ht="18" customHeight="1" s="58">
      <c r="A41" s="131" t="n">
        <v>35</v>
      </c>
      <c r="B41" s="123" t="inlineStr">
        <is>
          <t>225135</t>
        </is>
      </c>
      <c r="C41" s="124" t="n">
        <v>41135</v>
      </c>
      <c r="D41" s="480" t="n">
        <v>3.87</v>
      </c>
      <c r="E41" s="126" t="inlineStr">
        <is>
          <t>S G L CAMBODIA</t>
        </is>
      </c>
      <c r="F41" s="123" t="inlineStr">
        <is>
          <t>100119816</t>
        </is>
      </c>
      <c r="G41" s="123" t="inlineStr">
        <is>
          <t>225135</t>
        </is>
      </c>
      <c r="H41" s="124" t="n">
        <v>41135</v>
      </c>
      <c r="I41" s="480" t="n">
        <v>3.87</v>
      </c>
      <c r="J41" s="161" t="n"/>
    </row>
    <row r="42" ht="18" customHeight="1" s="58">
      <c r="A42" s="131" t="n">
        <v>36</v>
      </c>
      <c r="B42" s="123" t="inlineStr">
        <is>
          <t>225313</t>
        </is>
      </c>
      <c r="C42" s="124" t="n">
        <v>41142</v>
      </c>
      <c r="D42" s="480" t="n">
        <v>11.58</v>
      </c>
      <c r="E42" s="126" t="inlineStr">
        <is>
          <t>S G L CAMBODIA</t>
        </is>
      </c>
      <c r="F42" s="123" t="inlineStr">
        <is>
          <t>100119816</t>
        </is>
      </c>
      <c r="G42" s="123" t="inlineStr">
        <is>
          <t>225313</t>
        </is>
      </c>
      <c r="H42" s="124" t="n">
        <v>41142</v>
      </c>
      <c r="I42" s="480" t="n">
        <v>11.58</v>
      </c>
      <c r="J42" s="161" t="n"/>
    </row>
    <row r="43" ht="18" customHeight="1" s="58">
      <c r="A43" s="131" t="n">
        <v>37</v>
      </c>
      <c r="B43" s="123" t="inlineStr">
        <is>
          <t>224307</t>
        </is>
      </c>
      <c r="C43" s="124" t="n">
        <v>41100</v>
      </c>
      <c r="D43" s="480" t="n">
        <v>5.09</v>
      </c>
      <c r="E43" s="126" t="inlineStr">
        <is>
          <t>S G L CAMBODIA</t>
        </is>
      </c>
      <c r="F43" s="123" t="inlineStr">
        <is>
          <t>100119816</t>
        </is>
      </c>
      <c r="G43" s="123" t="inlineStr">
        <is>
          <t>224307</t>
        </is>
      </c>
      <c r="H43" s="124" t="n">
        <v>41100</v>
      </c>
      <c r="I43" s="480" t="n">
        <v>5.09</v>
      </c>
      <c r="J43" s="161" t="n"/>
    </row>
    <row r="44" ht="18" customHeight="1" s="58">
      <c r="A44" s="131" t="n">
        <v>38</v>
      </c>
      <c r="B44" s="123" t="inlineStr">
        <is>
          <t>224464</t>
        </is>
      </c>
      <c r="C44" s="124" t="n">
        <v>41106</v>
      </c>
      <c r="D44" s="480" t="n">
        <v>8.140000000000001</v>
      </c>
      <c r="E44" s="126" t="inlineStr">
        <is>
          <t>S G L CAMBODIA</t>
        </is>
      </c>
      <c r="F44" s="123" t="inlineStr">
        <is>
          <t>100119816</t>
        </is>
      </c>
      <c r="G44" s="123" t="inlineStr">
        <is>
          <t>224464</t>
        </is>
      </c>
      <c r="H44" s="124" t="n">
        <v>41106</v>
      </c>
      <c r="I44" s="480" t="n">
        <v>8.140000000000001</v>
      </c>
      <c r="J44" s="161" t="n"/>
    </row>
    <row r="45" ht="18" customHeight="1" s="58">
      <c r="A45" s="131" t="n">
        <v>39</v>
      </c>
      <c r="B45" s="123" t="inlineStr">
        <is>
          <t>224506</t>
        </is>
      </c>
      <c r="C45" s="124" t="n">
        <v>41107</v>
      </c>
      <c r="D45" s="480" t="n">
        <v>21.57</v>
      </c>
      <c r="E45" s="126" t="inlineStr">
        <is>
          <t>S G L CAMBODIA</t>
        </is>
      </c>
      <c r="F45" s="123" t="inlineStr">
        <is>
          <t>100119816</t>
        </is>
      </c>
      <c r="G45" s="123" t="inlineStr">
        <is>
          <t>224506</t>
        </is>
      </c>
      <c r="H45" s="124" t="n">
        <v>41107</v>
      </c>
      <c r="I45" s="480" t="n">
        <v>21.57</v>
      </c>
      <c r="J45" s="161" t="n"/>
    </row>
    <row r="46" ht="18" customHeight="1" s="58">
      <c r="A46" s="131" t="n">
        <v>40</v>
      </c>
      <c r="B46" s="123" t="inlineStr">
        <is>
          <t>224593</t>
        </is>
      </c>
      <c r="C46" s="124" t="n">
        <v>41113</v>
      </c>
      <c r="D46" s="480" t="n">
        <v>8.869999999999999</v>
      </c>
      <c r="E46" s="126" t="inlineStr">
        <is>
          <t>S G L CAMBODIA</t>
        </is>
      </c>
      <c r="F46" s="123" t="inlineStr">
        <is>
          <t>100119816</t>
        </is>
      </c>
      <c r="G46" s="123" t="inlineStr">
        <is>
          <t>224593</t>
        </is>
      </c>
      <c r="H46" s="124" t="n">
        <v>41113</v>
      </c>
      <c r="I46" s="480" t="n">
        <v>8.869999999999999</v>
      </c>
      <c r="J46" s="161" t="n"/>
    </row>
    <row r="47" ht="18" customHeight="1" s="58">
      <c r="A47" s="131" t="n">
        <v>41</v>
      </c>
      <c r="B47" s="123" t="inlineStr">
        <is>
          <t>224600</t>
        </is>
      </c>
      <c r="C47" s="124" t="n">
        <v>41113</v>
      </c>
      <c r="D47" s="480" t="n">
        <v>3.88</v>
      </c>
      <c r="E47" s="126" t="inlineStr">
        <is>
          <t>S G L CAMBODIA</t>
        </is>
      </c>
      <c r="F47" s="123" t="inlineStr">
        <is>
          <t>100119816</t>
        </is>
      </c>
      <c r="G47" s="123" t="inlineStr">
        <is>
          <t>224600</t>
        </is>
      </c>
      <c r="H47" s="124" t="n">
        <v>41113</v>
      </c>
      <c r="I47" s="480" t="n">
        <v>3.88</v>
      </c>
      <c r="J47" s="161" t="n"/>
    </row>
    <row r="48" ht="18" customHeight="1" s="58">
      <c r="A48" s="131" t="n">
        <v>42</v>
      </c>
      <c r="B48" s="123" t="inlineStr">
        <is>
          <t>224808</t>
        </is>
      </c>
      <c r="C48" s="124" t="n">
        <v>41121</v>
      </c>
      <c r="D48" s="480" t="n">
        <v>23.99</v>
      </c>
      <c r="E48" s="126" t="inlineStr">
        <is>
          <t>S G L CAMBODIA</t>
        </is>
      </c>
      <c r="F48" s="123" t="inlineStr">
        <is>
          <t>100119816</t>
        </is>
      </c>
      <c r="G48" s="123" t="inlineStr">
        <is>
          <t>224808</t>
        </is>
      </c>
      <c r="H48" s="124" t="n">
        <v>41121</v>
      </c>
      <c r="I48" s="480" t="n">
        <v>23.99</v>
      </c>
      <c r="J48" s="161" t="n"/>
    </row>
    <row r="49" ht="18" customHeight="1" s="58">
      <c r="A49" s="131" t="n">
        <v>43</v>
      </c>
      <c r="B49" s="136" t="inlineStr">
        <is>
          <t>227722</t>
        </is>
      </c>
      <c r="C49" s="134" t="n">
        <v>41267</v>
      </c>
      <c r="D49" s="484" t="n">
        <v>86.04000000000001</v>
      </c>
      <c r="E49" s="126" t="inlineStr">
        <is>
          <t>S G L CAMBODIA</t>
        </is>
      </c>
      <c r="F49" s="123" t="inlineStr">
        <is>
          <t>100119816</t>
        </is>
      </c>
      <c r="G49" s="136" t="inlineStr">
        <is>
          <t>227722</t>
        </is>
      </c>
      <c r="H49" s="134" t="n">
        <v>41267</v>
      </c>
      <c r="I49" s="484" t="n">
        <v>86.04000000000001</v>
      </c>
      <c r="J49" s="161" t="n"/>
    </row>
    <row r="50" ht="18" customHeight="1" s="58">
      <c r="A50" s="131" t="n">
        <v>44</v>
      </c>
      <c r="B50" s="136" t="inlineStr">
        <is>
          <t>227769</t>
        </is>
      </c>
      <c r="C50" s="134" t="n">
        <v>41268</v>
      </c>
      <c r="D50" s="484" t="n">
        <v>21.2</v>
      </c>
      <c r="E50" s="126" t="inlineStr">
        <is>
          <t>S G L CAMBODIA</t>
        </is>
      </c>
      <c r="F50" s="123" t="inlineStr">
        <is>
          <t>100119816</t>
        </is>
      </c>
      <c r="G50" s="136" t="inlineStr">
        <is>
          <t>227769</t>
        </is>
      </c>
      <c r="H50" s="134" t="n">
        <v>41268</v>
      </c>
      <c r="I50" s="484" t="n">
        <v>21.2</v>
      </c>
      <c r="J50" s="161" t="n"/>
    </row>
    <row r="51" ht="18" customHeight="1" s="58">
      <c r="A51" s="131" t="n">
        <v>45</v>
      </c>
      <c r="B51" s="136" t="inlineStr">
        <is>
          <t>328007</t>
        </is>
      </c>
      <c r="C51" s="134" t="n">
        <v>41281</v>
      </c>
      <c r="D51" s="484" t="n">
        <v>23.7</v>
      </c>
      <c r="E51" s="126" t="inlineStr">
        <is>
          <t>S G L CAMBODIA</t>
        </is>
      </c>
      <c r="F51" s="123" t="inlineStr">
        <is>
          <t>100119816</t>
        </is>
      </c>
      <c r="G51" s="136" t="inlineStr">
        <is>
          <t>328007</t>
        </is>
      </c>
      <c r="H51" s="134" t="n">
        <v>41281</v>
      </c>
      <c r="I51" s="484" t="n">
        <v>23.7</v>
      </c>
      <c r="J51" s="161" t="n"/>
    </row>
    <row r="52" ht="18" customHeight="1" s="58">
      <c r="A52" s="131" t="n">
        <v>46</v>
      </c>
      <c r="B52" s="136" t="inlineStr">
        <is>
          <t>327989</t>
        </is>
      </c>
      <c r="C52" s="134" t="n">
        <v>41281</v>
      </c>
      <c r="D52" s="484" t="n">
        <v>28.45</v>
      </c>
      <c r="E52" s="126" t="inlineStr">
        <is>
          <t>S G L CAMBODIA</t>
        </is>
      </c>
      <c r="F52" s="123" t="inlineStr">
        <is>
          <t>100119816</t>
        </is>
      </c>
      <c r="G52" s="136" t="inlineStr">
        <is>
          <t>327989</t>
        </is>
      </c>
      <c r="H52" s="134" t="n">
        <v>41281</v>
      </c>
      <c r="I52" s="484" t="n">
        <v>28.45</v>
      </c>
      <c r="J52" s="161" t="n"/>
    </row>
    <row r="53" ht="18" customHeight="1" s="58">
      <c r="A53" s="131" t="n">
        <v>47</v>
      </c>
      <c r="B53" s="136" t="inlineStr">
        <is>
          <t>328007</t>
        </is>
      </c>
      <c r="C53" s="134" t="n">
        <v>41281</v>
      </c>
      <c r="D53" s="484" t="n">
        <v>23.7</v>
      </c>
      <c r="E53" s="126" t="inlineStr">
        <is>
          <t>S G L CAMBODIA</t>
        </is>
      </c>
      <c r="F53" s="123" t="inlineStr">
        <is>
          <t>100119816</t>
        </is>
      </c>
      <c r="G53" s="136" t="inlineStr">
        <is>
          <t>328007</t>
        </is>
      </c>
      <c r="H53" s="134" t="n">
        <v>41281</v>
      </c>
      <c r="I53" s="484" t="n">
        <v>23.7</v>
      </c>
      <c r="J53" s="161" t="n"/>
    </row>
    <row r="54" ht="18" customHeight="1" s="58">
      <c r="A54" s="131" t="n">
        <v>48</v>
      </c>
      <c r="B54" s="136" t="inlineStr">
        <is>
          <t>328028</t>
        </is>
      </c>
      <c r="C54" s="134" t="n">
        <v>41282</v>
      </c>
      <c r="D54" s="484" t="n">
        <v>28.76</v>
      </c>
      <c r="E54" s="126" t="inlineStr">
        <is>
          <t>S G L CAMBODIA</t>
        </is>
      </c>
      <c r="F54" s="123" t="inlineStr">
        <is>
          <t>100119816</t>
        </is>
      </c>
      <c r="G54" s="136" t="inlineStr">
        <is>
          <t>328028</t>
        </is>
      </c>
      <c r="H54" s="134" t="n">
        <v>41282</v>
      </c>
      <c r="I54" s="484" t="n">
        <v>28.76</v>
      </c>
      <c r="J54" s="161" t="n"/>
    </row>
    <row r="55" ht="18" customHeight="1" s="58">
      <c r="A55" s="131" t="n">
        <v>49</v>
      </c>
      <c r="B55" s="136" t="inlineStr">
        <is>
          <t>328148</t>
        </is>
      </c>
      <c r="C55" s="134" t="n">
        <v>41289</v>
      </c>
      <c r="D55" s="484" t="n">
        <v>27.42</v>
      </c>
      <c r="E55" s="126" t="inlineStr">
        <is>
          <t>S G L CAMBODIA</t>
        </is>
      </c>
      <c r="F55" s="123" t="inlineStr">
        <is>
          <t>100119816</t>
        </is>
      </c>
      <c r="G55" s="136" t="inlineStr">
        <is>
          <t>328148</t>
        </is>
      </c>
      <c r="H55" s="134" t="n">
        <v>41289</v>
      </c>
      <c r="I55" s="484" t="n">
        <v>27.42</v>
      </c>
      <c r="J55" s="161" t="n"/>
    </row>
    <row r="56" ht="18" customHeight="1" s="58">
      <c r="A56" s="131" t="n">
        <v>50</v>
      </c>
      <c r="B56" s="136" t="inlineStr">
        <is>
          <t>328162</t>
        </is>
      </c>
      <c r="C56" s="134" t="n">
        <v>41289</v>
      </c>
      <c r="D56" s="484" t="n">
        <v>21.46</v>
      </c>
      <c r="E56" s="126" t="inlineStr">
        <is>
          <t>S G L CAMBODIA</t>
        </is>
      </c>
      <c r="F56" s="123" t="inlineStr">
        <is>
          <t>100119816</t>
        </is>
      </c>
      <c r="G56" s="136" t="inlineStr">
        <is>
          <t>328162</t>
        </is>
      </c>
      <c r="H56" s="134" t="n">
        <v>41289</v>
      </c>
      <c r="I56" s="484" t="n">
        <v>21.46</v>
      </c>
      <c r="J56" s="161" t="n"/>
    </row>
    <row r="57" ht="18" customHeight="1" s="58">
      <c r="A57" s="131" t="n">
        <v>51</v>
      </c>
      <c r="B57" s="136" t="inlineStr">
        <is>
          <t>328177</t>
        </is>
      </c>
      <c r="C57" s="134" t="n">
        <v>41289</v>
      </c>
      <c r="D57" s="484" t="n">
        <v>35.64</v>
      </c>
      <c r="E57" s="126" t="inlineStr">
        <is>
          <t>S G L CAMBODIA</t>
        </is>
      </c>
      <c r="F57" s="123" t="inlineStr">
        <is>
          <t>100119816</t>
        </is>
      </c>
      <c r="G57" s="136" t="inlineStr">
        <is>
          <t>328177</t>
        </is>
      </c>
      <c r="H57" s="134" t="n">
        <v>41289</v>
      </c>
      <c r="I57" s="484" t="n">
        <v>35.64</v>
      </c>
      <c r="J57" s="161" t="n"/>
    </row>
    <row r="58" ht="18" customHeight="1" s="58">
      <c r="A58" s="131" t="n">
        <v>52</v>
      </c>
      <c r="B58" s="136" t="inlineStr">
        <is>
          <t>328264</t>
        </is>
      </c>
      <c r="C58" s="134" t="n">
        <v>41295</v>
      </c>
      <c r="D58" s="484" t="n">
        <v>21</v>
      </c>
      <c r="E58" s="126" t="inlineStr">
        <is>
          <t>S G L CAMBODIA</t>
        </is>
      </c>
      <c r="F58" s="123" t="inlineStr">
        <is>
          <t>100119816</t>
        </is>
      </c>
      <c r="G58" s="136" t="inlineStr">
        <is>
          <t>328264</t>
        </is>
      </c>
      <c r="H58" s="134" t="n">
        <v>41295</v>
      </c>
      <c r="I58" s="484" t="n">
        <v>21</v>
      </c>
      <c r="J58" s="161" t="n"/>
    </row>
    <row r="59" ht="18" customHeight="1" s="58">
      <c r="A59" s="131" t="n">
        <v>53</v>
      </c>
      <c r="B59" s="136" t="inlineStr">
        <is>
          <t>328305</t>
        </is>
      </c>
      <c r="C59" s="134" t="n">
        <v>41296</v>
      </c>
      <c r="D59" s="484" t="n">
        <v>36.19</v>
      </c>
      <c r="E59" s="126" t="inlineStr">
        <is>
          <t>S G L CAMBODIA</t>
        </is>
      </c>
      <c r="F59" s="123" t="inlineStr">
        <is>
          <t>100119816</t>
        </is>
      </c>
      <c r="G59" s="136" t="inlineStr">
        <is>
          <t>328305</t>
        </is>
      </c>
      <c r="H59" s="134" t="n">
        <v>41296</v>
      </c>
      <c r="I59" s="484" t="n">
        <v>36.19</v>
      </c>
      <c r="J59" s="161" t="n"/>
    </row>
    <row r="60" ht="18" customHeight="1" s="58">
      <c r="A60" s="131" t="n">
        <v>54</v>
      </c>
      <c r="B60" s="136" t="inlineStr">
        <is>
          <t>328387</t>
        </is>
      </c>
      <c r="C60" s="134" t="n">
        <v>41302</v>
      </c>
      <c r="D60" s="484" t="n">
        <v>2.7</v>
      </c>
      <c r="E60" s="126" t="inlineStr">
        <is>
          <t>S G L CAMBODIA</t>
        </is>
      </c>
      <c r="F60" s="123" t="inlineStr">
        <is>
          <t>100119816</t>
        </is>
      </c>
      <c r="G60" s="136" t="inlineStr">
        <is>
          <t>328387</t>
        </is>
      </c>
      <c r="H60" s="134" t="n">
        <v>41302</v>
      </c>
      <c r="I60" s="484" t="n">
        <v>2.7</v>
      </c>
      <c r="J60" s="161" t="n"/>
    </row>
    <row r="61" ht="18" customHeight="1" s="58">
      <c r="A61" s="131" t="n">
        <v>55</v>
      </c>
      <c r="B61" s="136" t="inlineStr">
        <is>
          <t>328423</t>
        </is>
      </c>
      <c r="C61" s="134" t="n">
        <v>41302</v>
      </c>
      <c r="D61" s="484" t="n">
        <v>24.92</v>
      </c>
      <c r="E61" s="126" t="inlineStr">
        <is>
          <t>S G L CAMBODIA</t>
        </is>
      </c>
      <c r="F61" s="123" t="inlineStr">
        <is>
          <t>100119816</t>
        </is>
      </c>
      <c r="G61" s="136" t="inlineStr">
        <is>
          <t>328423</t>
        </is>
      </c>
      <c r="H61" s="134" t="n">
        <v>41302</v>
      </c>
      <c r="I61" s="484" t="n">
        <v>24.92</v>
      </c>
      <c r="J61" s="161" t="n"/>
    </row>
    <row r="62" ht="18" customHeight="1" s="58">
      <c r="A62" s="131" t="n">
        <v>56</v>
      </c>
      <c r="B62" s="136" t="inlineStr">
        <is>
          <t>328441</t>
        </is>
      </c>
      <c r="C62" s="134" t="n">
        <v>41302</v>
      </c>
      <c r="D62" s="484" t="n">
        <v>40.06</v>
      </c>
      <c r="E62" s="126" t="inlineStr">
        <is>
          <t>S G L CAMBODIA</t>
        </is>
      </c>
      <c r="F62" s="123" t="inlineStr">
        <is>
          <t>100119816</t>
        </is>
      </c>
      <c r="G62" s="136" t="inlineStr">
        <is>
          <t>328441</t>
        </is>
      </c>
      <c r="H62" s="134" t="n">
        <v>41302</v>
      </c>
      <c r="I62" s="484" t="n">
        <v>40.06</v>
      </c>
      <c r="J62" s="161" t="n"/>
    </row>
    <row r="63" ht="18" customHeight="1" s="58">
      <c r="A63" s="131" t="n">
        <v>57</v>
      </c>
      <c r="B63" s="136" t="inlineStr">
        <is>
          <t>328460</t>
        </is>
      </c>
      <c r="C63" s="134" t="n">
        <v>41303</v>
      </c>
      <c r="D63" s="484" t="n">
        <v>25.36</v>
      </c>
      <c r="E63" s="126" t="inlineStr">
        <is>
          <t>S G L CAMBODIA</t>
        </is>
      </c>
      <c r="F63" s="123" t="inlineStr">
        <is>
          <t>100119816</t>
        </is>
      </c>
      <c r="G63" s="136" t="inlineStr">
        <is>
          <t>328460</t>
        </is>
      </c>
      <c r="H63" s="134" t="n">
        <v>41303</v>
      </c>
      <c r="I63" s="484" t="n">
        <v>25.36</v>
      </c>
      <c r="J63" s="161" t="n"/>
    </row>
    <row r="64" ht="18" customHeight="1" s="58">
      <c r="A64" s="131" t="n">
        <v>58</v>
      </c>
      <c r="B64" s="136" t="inlineStr">
        <is>
          <t>328477</t>
        </is>
      </c>
      <c r="C64" s="134" t="n">
        <v>41303</v>
      </c>
      <c r="D64" s="484" t="n">
        <v>5.8</v>
      </c>
      <c r="E64" s="126" t="inlineStr">
        <is>
          <t>S G L CAMBODIA</t>
        </is>
      </c>
      <c r="F64" s="123" t="inlineStr">
        <is>
          <t>100119816</t>
        </is>
      </c>
      <c r="G64" s="136" t="inlineStr">
        <is>
          <t>328477</t>
        </is>
      </c>
      <c r="H64" s="134" t="n">
        <v>41303</v>
      </c>
      <c r="I64" s="484" t="n">
        <v>5.8</v>
      </c>
      <c r="J64" s="161" t="n"/>
    </row>
    <row r="65" ht="18" customHeight="1" s="58">
      <c r="A65" s="131" t="n">
        <v>59</v>
      </c>
      <c r="B65" s="136" t="inlineStr">
        <is>
          <t>328529</t>
        </is>
      </c>
      <c r="C65" s="134" t="n">
        <v>41310</v>
      </c>
      <c r="D65" s="484" t="n">
        <v>41.05</v>
      </c>
      <c r="E65" s="126" t="inlineStr">
        <is>
          <t>S G L CAMBODIA</t>
        </is>
      </c>
      <c r="F65" s="123" t="inlineStr">
        <is>
          <t>100119816</t>
        </is>
      </c>
      <c r="G65" s="136" t="inlineStr">
        <is>
          <t>328529</t>
        </is>
      </c>
      <c r="H65" s="134" t="n">
        <v>41310</v>
      </c>
      <c r="I65" s="484" t="n">
        <v>41.05</v>
      </c>
      <c r="J65" s="161" t="n"/>
    </row>
    <row r="66" ht="18" customHeight="1" s="58">
      <c r="A66" s="131" t="n">
        <v>60</v>
      </c>
      <c r="B66" s="136" t="inlineStr">
        <is>
          <t>328576</t>
        </is>
      </c>
      <c r="C66" s="134" t="n">
        <v>41310</v>
      </c>
      <c r="D66" s="484" t="n">
        <v>29.35</v>
      </c>
      <c r="E66" s="126" t="inlineStr">
        <is>
          <t>S G L CAMBODIA</t>
        </is>
      </c>
      <c r="F66" s="123" t="inlineStr">
        <is>
          <t>100119816</t>
        </is>
      </c>
      <c r="G66" s="136" t="inlineStr">
        <is>
          <t>328576</t>
        </is>
      </c>
      <c r="H66" s="134" t="n">
        <v>41310</v>
      </c>
      <c r="I66" s="484" t="n">
        <v>29.35</v>
      </c>
      <c r="J66" s="161" t="n"/>
    </row>
    <row r="67" ht="18" customHeight="1" s="58">
      <c r="A67" s="131" t="n">
        <v>61</v>
      </c>
      <c r="B67" s="136" t="inlineStr">
        <is>
          <t>328574</t>
        </is>
      </c>
      <c r="C67" s="134" t="n">
        <v>41310</v>
      </c>
      <c r="D67" s="484" t="n">
        <v>5</v>
      </c>
      <c r="E67" s="126" t="inlineStr">
        <is>
          <t>S G L CAMBODIA</t>
        </is>
      </c>
      <c r="F67" s="123" t="inlineStr">
        <is>
          <t>100119816</t>
        </is>
      </c>
      <c r="G67" s="136" t="inlineStr">
        <is>
          <t>328574</t>
        </is>
      </c>
      <c r="H67" s="134" t="n">
        <v>41310</v>
      </c>
      <c r="I67" s="484" t="n">
        <v>5</v>
      </c>
      <c r="J67" s="161" t="n"/>
    </row>
    <row r="68" ht="18" customHeight="1" s="58">
      <c r="A68" s="131" t="n">
        <v>62</v>
      </c>
      <c r="B68" s="136" t="inlineStr">
        <is>
          <t>328588</t>
        </is>
      </c>
      <c r="C68" s="134" t="n">
        <v>41311</v>
      </c>
      <c r="D68" s="484" t="n">
        <v>38.02</v>
      </c>
      <c r="E68" s="126" t="inlineStr">
        <is>
          <t>S G L CAMBODIA</t>
        </is>
      </c>
      <c r="F68" s="123" t="inlineStr">
        <is>
          <t>100119816</t>
        </is>
      </c>
      <c r="G68" s="136" t="inlineStr">
        <is>
          <t>328588</t>
        </is>
      </c>
      <c r="H68" s="134" t="n">
        <v>41311</v>
      </c>
      <c r="I68" s="484" t="n">
        <v>38.02</v>
      </c>
      <c r="J68" s="161" t="n"/>
    </row>
    <row r="69" ht="18" customHeight="1" s="58">
      <c r="A69" s="131" t="n">
        <v>63</v>
      </c>
      <c r="B69" s="136" t="inlineStr">
        <is>
          <t>328598</t>
        </is>
      </c>
      <c r="C69" s="134" t="n">
        <v>41311</v>
      </c>
      <c r="D69" s="484" t="n">
        <v>27.42</v>
      </c>
      <c r="E69" s="126" t="inlineStr">
        <is>
          <t>S G L CAMBODIA</t>
        </is>
      </c>
      <c r="F69" s="123" t="inlineStr">
        <is>
          <t>100119816</t>
        </is>
      </c>
      <c r="G69" s="136" t="inlineStr">
        <is>
          <t>328598</t>
        </is>
      </c>
      <c r="H69" s="134" t="n">
        <v>41311</v>
      </c>
      <c r="I69" s="484" t="n">
        <v>27.42</v>
      </c>
      <c r="J69" s="161" t="n"/>
    </row>
    <row r="70" ht="18" customHeight="1" s="58">
      <c r="A70" s="131" t="n">
        <v>64</v>
      </c>
      <c r="B70" s="136" t="inlineStr">
        <is>
          <t>328600</t>
        </is>
      </c>
      <c r="C70" s="134" t="n">
        <v>41311</v>
      </c>
      <c r="D70" s="484" t="n">
        <v>65.59999999999999</v>
      </c>
      <c r="E70" s="126" t="inlineStr">
        <is>
          <t>S G L CAMBODIA</t>
        </is>
      </c>
      <c r="F70" s="123" t="inlineStr">
        <is>
          <t>100119816</t>
        </is>
      </c>
      <c r="G70" s="136" t="inlineStr">
        <is>
          <t>328600</t>
        </is>
      </c>
      <c r="H70" s="134" t="n">
        <v>41311</v>
      </c>
      <c r="I70" s="484" t="n">
        <v>65.59999999999999</v>
      </c>
      <c r="J70" s="161" t="n"/>
    </row>
    <row r="71" ht="18" customHeight="1" s="58">
      <c r="A71" s="131" t="n">
        <v>65</v>
      </c>
      <c r="B71" s="136" t="inlineStr">
        <is>
          <t>328657</t>
        </is>
      </c>
      <c r="C71" s="134" t="n">
        <v>41317</v>
      </c>
      <c r="D71" s="484" t="n">
        <v>21.5</v>
      </c>
      <c r="E71" s="126" t="inlineStr">
        <is>
          <t>S G L CAMBODIA</t>
        </is>
      </c>
      <c r="F71" s="123" t="inlineStr">
        <is>
          <t>100119816</t>
        </is>
      </c>
      <c r="G71" s="136" t="inlineStr">
        <is>
          <t>328657</t>
        </is>
      </c>
      <c r="H71" s="134" t="n">
        <v>41317</v>
      </c>
      <c r="I71" s="484" t="n">
        <v>21.5</v>
      </c>
      <c r="J71" s="161" t="n"/>
    </row>
    <row r="72" ht="18" customHeight="1" s="58">
      <c r="A72" s="131" t="n">
        <v>66</v>
      </c>
      <c r="B72" s="136" t="inlineStr">
        <is>
          <t>328732</t>
        </is>
      </c>
      <c r="C72" s="134" t="n">
        <v>41323</v>
      </c>
      <c r="D72" s="484" t="n">
        <v>72.52</v>
      </c>
      <c r="E72" s="126" t="inlineStr">
        <is>
          <t>S G L CAMBODIA</t>
        </is>
      </c>
      <c r="F72" s="123" t="inlineStr">
        <is>
          <t>100119816</t>
        </is>
      </c>
      <c r="G72" s="136" t="inlineStr">
        <is>
          <t>328732</t>
        </is>
      </c>
      <c r="H72" s="134" t="n">
        <v>41323</v>
      </c>
      <c r="I72" s="484" t="n">
        <v>72.52</v>
      </c>
      <c r="J72" s="161" t="n"/>
    </row>
    <row r="73" ht="18" customHeight="1" s="58">
      <c r="A73" s="131" t="n">
        <v>67</v>
      </c>
      <c r="B73" s="136" t="inlineStr">
        <is>
          <t>328734</t>
        </is>
      </c>
      <c r="C73" s="134" t="n">
        <v>41323</v>
      </c>
      <c r="D73" s="484" t="n">
        <v>35.5</v>
      </c>
      <c r="E73" s="126" t="inlineStr">
        <is>
          <t>S G L CAMBODIA</t>
        </is>
      </c>
      <c r="F73" s="123" t="inlineStr">
        <is>
          <t>100119816</t>
        </is>
      </c>
      <c r="G73" s="136" t="inlineStr">
        <is>
          <t>328734</t>
        </is>
      </c>
      <c r="H73" s="134" t="n">
        <v>41323</v>
      </c>
      <c r="I73" s="484" t="n">
        <v>35.5</v>
      </c>
      <c r="J73" s="161" t="n"/>
    </row>
    <row r="74" ht="18" customHeight="1" s="58">
      <c r="A74" s="131" t="n">
        <v>68</v>
      </c>
      <c r="B74" s="136" t="inlineStr">
        <is>
          <t>328784</t>
        </is>
      </c>
      <c r="C74" s="134" t="n">
        <v>41324</v>
      </c>
      <c r="D74" s="484" t="n">
        <v>33.53</v>
      </c>
      <c r="E74" s="126" t="inlineStr">
        <is>
          <t>S G L CAMBODIA</t>
        </is>
      </c>
      <c r="F74" s="123" t="inlineStr">
        <is>
          <t>100119816</t>
        </is>
      </c>
      <c r="G74" s="136" t="inlineStr">
        <is>
          <t>328784</t>
        </is>
      </c>
      <c r="H74" s="134" t="n">
        <v>41324</v>
      </c>
      <c r="I74" s="484" t="n">
        <v>33.53</v>
      </c>
      <c r="J74" s="161" t="n"/>
    </row>
    <row r="75" ht="18" customHeight="1" s="58">
      <c r="A75" s="131" t="n">
        <v>69</v>
      </c>
      <c r="B75" s="136" t="inlineStr">
        <is>
          <t>328788</t>
        </is>
      </c>
      <c r="C75" s="134" t="n">
        <v>41324</v>
      </c>
      <c r="D75" s="484" t="n">
        <v>5.8</v>
      </c>
      <c r="E75" s="126" t="inlineStr">
        <is>
          <t>S G L CAMBODIA</t>
        </is>
      </c>
      <c r="F75" s="123" t="inlineStr">
        <is>
          <t>100119816</t>
        </is>
      </c>
      <c r="G75" s="136" t="inlineStr">
        <is>
          <t>328788</t>
        </is>
      </c>
      <c r="H75" s="134" t="n">
        <v>41324</v>
      </c>
      <c r="I75" s="484" t="n">
        <v>5.8</v>
      </c>
      <c r="J75" s="161" t="n"/>
    </row>
    <row r="76" ht="18" customHeight="1" s="58">
      <c r="A76" s="131" t="n">
        <v>70</v>
      </c>
      <c r="B76" s="136" t="inlineStr">
        <is>
          <t>328859</t>
        </is>
      </c>
      <c r="C76" s="134" t="n">
        <v>41330</v>
      </c>
      <c r="D76" s="484" t="n">
        <v>24.95</v>
      </c>
      <c r="E76" s="126" t="inlineStr">
        <is>
          <t>S G L CAMBODIA</t>
        </is>
      </c>
      <c r="F76" s="123" t="inlineStr">
        <is>
          <t>100119816</t>
        </is>
      </c>
      <c r="G76" s="136" t="inlineStr">
        <is>
          <t>328859</t>
        </is>
      </c>
      <c r="H76" s="134" t="n">
        <v>41330</v>
      </c>
      <c r="I76" s="484" t="n">
        <v>24.95</v>
      </c>
      <c r="J76" s="161" t="n"/>
    </row>
    <row r="77" ht="18" customHeight="1" s="58">
      <c r="A77" s="131" t="n">
        <v>71</v>
      </c>
      <c r="B77" s="136" t="inlineStr">
        <is>
          <t>328868</t>
        </is>
      </c>
      <c r="C77" s="134" t="n">
        <v>41330</v>
      </c>
      <c r="D77" s="484" t="n">
        <v>24.2</v>
      </c>
      <c r="E77" s="126" t="inlineStr">
        <is>
          <t>S G L CAMBODIA</t>
        </is>
      </c>
      <c r="F77" s="123" t="inlineStr">
        <is>
          <t>100119816</t>
        </is>
      </c>
      <c r="G77" s="136" t="inlineStr">
        <is>
          <t>328868</t>
        </is>
      </c>
      <c r="H77" s="134" t="n">
        <v>41330</v>
      </c>
      <c r="I77" s="484" t="n">
        <v>24.2</v>
      </c>
      <c r="J77" s="161" t="n"/>
    </row>
    <row r="78" ht="18" customHeight="1" s="58">
      <c r="A78" s="131" t="n">
        <v>72</v>
      </c>
      <c r="B78" s="136" t="inlineStr">
        <is>
          <t>328869</t>
        </is>
      </c>
      <c r="C78" s="134" t="n">
        <v>41330</v>
      </c>
      <c r="D78" s="484" t="n">
        <v>76.52</v>
      </c>
      <c r="E78" s="126" t="inlineStr">
        <is>
          <t>S G L CAMBODIA</t>
        </is>
      </c>
      <c r="F78" s="123" t="inlineStr">
        <is>
          <t>100119816</t>
        </is>
      </c>
      <c r="G78" s="136" t="inlineStr">
        <is>
          <t>328869</t>
        </is>
      </c>
      <c r="H78" s="134" t="n">
        <v>41330</v>
      </c>
      <c r="I78" s="484" t="n">
        <v>76.52</v>
      </c>
      <c r="J78" s="161" t="n"/>
    </row>
    <row r="79" ht="18" customHeight="1" s="58">
      <c r="A79" s="131" t="n">
        <v>73</v>
      </c>
      <c r="B79" s="136" t="inlineStr">
        <is>
          <t>328936</t>
        </is>
      </c>
      <c r="C79" s="134" t="n">
        <v>41337</v>
      </c>
      <c r="D79" s="484" t="n">
        <v>55.26</v>
      </c>
      <c r="E79" s="126" t="inlineStr">
        <is>
          <t>S G L CAMBODIA</t>
        </is>
      </c>
      <c r="F79" s="123" t="inlineStr">
        <is>
          <t>100119816</t>
        </is>
      </c>
      <c r="G79" s="136" t="inlineStr">
        <is>
          <t>328936</t>
        </is>
      </c>
      <c r="H79" s="134" t="n">
        <v>41337</v>
      </c>
      <c r="I79" s="484" t="n">
        <v>55.26</v>
      </c>
      <c r="J79" s="161" t="n"/>
    </row>
    <row r="80" ht="18" customHeight="1" s="58">
      <c r="A80" s="131" t="n">
        <v>74</v>
      </c>
      <c r="B80" s="136" t="inlineStr">
        <is>
          <t>329060</t>
        </is>
      </c>
      <c r="C80" s="134" t="n">
        <v>41345</v>
      </c>
      <c r="D80" s="484" t="n">
        <v>24.57</v>
      </c>
      <c r="E80" s="126" t="inlineStr">
        <is>
          <t>S G L CAMBODIA</t>
        </is>
      </c>
      <c r="F80" s="123" t="inlineStr">
        <is>
          <t>100119816</t>
        </is>
      </c>
      <c r="G80" s="136" t="inlineStr">
        <is>
          <t>329060</t>
        </is>
      </c>
      <c r="H80" s="134" t="n">
        <v>41345</v>
      </c>
      <c r="I80" s="484" t="n">
        <v>24.57</v>
      </c>
      <c r="J80" s="161" t="n"/>
    </row>
    <row r="81" ht="18" customHeight="1" s="58">
      <c r="A81" s="131" t="n">
        <v>75</v>
      </c>
      <c r="B81" s="136" t="inlineStr">
        <is>
          <t>329063</t>
        </is>
      </c>
      <c r="C81" s="134" t="n">
        <v>41345</v>
      </c>
      <c r="D81" s="484" t="n">
        <v>32.3</v>
      </c>
      <c r="E81" s="126" t="inlineStr">
        <is>
          <t>S G L CAMBODIA</t>
        </is>
      </c>
      <c r="F81" s="123" t="inlineStr">
        <is>
          <t>100119816</t>
        </is>
      </c>
      <c r="G81" s="136" t="inlineStr">
        <is>
          <t>329063</t>
        </is>
      </c>
      <c r="H81" s="134" t="n">
        <v>41345</v>
      </c>
      <c r="I81" s="484" t="n">
        <v>32.3</v>
      </c>
      <c r="J81" s="161" t="n"/>
    </row>
    <row r="82" ht="18" customHeight="1" s="58">
      <c r="A82" s="131" t="n">
        <v>76</v>
      </c>
      <c r="B82" s="136" t="inlineStr">
        <is>
          <t>329096</t>
        </is>
      </c>
      <c r="C82" s="134" t="n">
        <v>41345</v>
      </c>
      <c r="D82" s="484" t="n">
        <v>21.2</v>
      </c>
      <c r="E82" s="126" t="inlineStr">
        <is>
          <t>S G L CAMBODIA</t>
        </is>
      </c>
      <c r="F82" s="123" t="inlineStr">
        <is>
          <t>100119816</t>
        </is>
      </c>
      <c r="G82" s="136" t="inlineStr">
        <is>
          <t>329096</t>
        </is>
      </c>
      <c r="H82" s="134" t="n">
        <v>41345</v>
      </c>
      <c r="I82" s="484" t="n">
        <v>21.2</v>
      </c>
      <c r="J82" s="161" t="n"/>
    </row>
    <row r="83" ht="18" customHeight="1" s="58">
      <c r="A83" s="131" t="n">
        <v>77</v>
      </c>
      <c r="B83" s="136" t="inlineStr">
        <is>
          <t>329125</t>
        </is>
      </c>
      <c r="C83" s="134" t="n">
        <v>41345</v>
      </c>
      <c r="D83" s="484" t="n">
        <v>28.04</v>
      </c>
      <c r="E83" s="126" t="inlineStr">
        <is>
          <t>S G L CAMBODIA</t>
        </is>
      </c>
      <c r="F83" s="123" t="inlineStr">
        <is>
          <t>100119816</t>
        </is>
      </c>
      <c r="G83" s="136" t="inlineStr">
        <is>
          <t>329125</t>
        </is>
      </c>
      <c r="H83" s="134" t="n">
        <v>41345</v>
      </c>
      <c r="I83" s="484" t="n">
        <v>28.04</v>
      </c>
      <c r="J83" s="161" t="n"/>
    </row>
    <row r="84" ht="18" customHeight="1" s="58">
      <c r="A84" s="131" t="n">
        <v>78</v>
      </c>
      <c r="B84" s="136" t="inlineStr">
        <is>
          <t>329189</t>
        </is>
      </c>
      <c r="C84" s="134" t="n">
        <v>41352</v>
      </c>
      <c r="D84" s="484" t="n">
        <v>65.72</v>
      </c>
      <c r="E84" s="126" t="inlineStr">
        <is>
          <t>S G L CAMBODIA</t>
        </is>
      </c>
      <c r="F84" s="123" t="inlineStr">
        <is>
          <t>100119816</t>
        </is>
      </c>
      <c r="G84" s="136" t="inlineStr">
        <is>
          <t>329189</t>
        </is>
      </c>
      <c r="H84" s="134" t="n">
        <v>41352</v>
      </c>
      <c r="I84" s="484" t="n">
        <v>65.72</v>
      </c>
      <c r="J84" s="161" t="n"/>
    </row>
    <row r="85" ht="18" customHeight="1" s="58">
      <c r="A85" s="131" t="n">
        <v>79</v>
      </c>
      <c r="B85" s="136" t="inlineStr">
        <is>
          <t>329198</t>
        </is>
      </c>
      <c r="C85" s="134" t="n">
        <v>41352</v>
      </c>
      <c r="D85" s="484" t="n">
        <v>25.46</v>
      </c>
      <c r="E85" s="126" t="inlineStr">
        <is>
          <t>S G L CAMBODIA</t>
        </is>
      </c>
      <c r="F85" s="123" t="inlineStr">
        <is>
          <t>100119816</t>
        </is>
      </c>
      <c r="G85" s="136" t="inlineStr">
        <is>
          <t>329198</t>
        </is>
      </c>
      <c r="H85" s="134" t="n">
        <v>41352</v>
      </c>
      <c r="I85" s="484" t="n">
        <v>25.46</v>
      </c>
      <c r="J85" s="161" t="n"/>
    </row>
    <row r="86" ht="18" customHeight="1" s="58">
      <c r="A86" s="131" t="n">
        <v>80</v>
      </c>
      <c r="B86" s="136" t="inlineStr">
        <is>
          <t>329219</t>
        </is>
      </c>
      <c r="C86" s="134" t="n">
        <v>41352</v>
      </c>
      <c r="D86" s="484" t="n">
        <v>26.96</v>
      </c>
      <c r="E86" s="126" t="inlineStr">
        <is>
          <t>S G L CAMBODIA</t>
        </is>
      </c>
      <c r="F86" s="123" t="inlineStr">
        <is>
          <t>100119816</t>
        </is>
      </c>
      <c r="G86" s="136" t="inlineStr">
        <is>
          <t>329219</t>
        </is>
      </c>
      <c r="H86" s="134" t="n">
        <v>41352</v>
      </c>
      <c r="I86" s="484" t="n">
        <v>26.96</v>
      </c>
      <c r="J86" s="161" t="n"/>
    </row>
    <row r="87" ht="18" customHeight="1" s="58">
      <c r="A87" s="131" t="n">
        <v>81</v>
      </c>
      <c r="B87" s="136" t="inlineStr">
        <is>
          <t>329291</t>
        </is>
      </c>
      <c r="C87" s="134" t="n">
        <v>41358</v>
      </c>
      <c r="D87" s="484" t="n">
        <v>21.2</v>
      </c>
      <c r="E87" s="126" t="inlineStr">
        <is>
          <t>S G L CAMBODIA</t>
        </is>
      </c>
      <c r="F87" s="123" t="inlineStr">
        <is>
          <t>100119816</t>
        </is>
      </c>
      <c r="G87" s="136" t="inlineStr">
        <is>
          <t>329291</t>
        </is>
      </c>
      <c r="H87" s="134" t="n">
        <v>41358</v>
      </c>
      <c r="I87" s="484" t="n">
        <v>21.2</v>
      </c>
      <c r="J87" s="161" t="n"/>
    </row>
    <row r="88" ht="18" customHeight="1" s="58">
      <c r="A88" s="131" t="n">
        <v>82</v>
      </c>
      <c r="B88" s="136" t="inlineStr">
        <is>
          <t>329298</t>
        </is>
      </c>
      <c r="C88" s="134" t="n">
        <v>41358</v>
      </c>
      <c r="D88" s="484" t="n">
        <v>29.84</v>
      </c>
      <c r="E88" s="126" t="inlineStr">
        <is>
          <t>S G L CAMBODIA</t>
        </is>
      </c>
      <c r="F88" s="123" t="inlineStr">
        <is>
          <t>100119816</t>
        </is>
      </c>
      <c r="G88" s="136" t="inlineStr">
        <is>
          <t>329298</t>
        </is>
      </c>
      <c r="H88" s="134" t="n">
        <v>41358</v>
      </c>
      <c r="I88" s="484" t="n">
        <v>29.84</v>
      </c>
      <c r="J88" s="161" t="n"/>
    </row>
    <row r="89" ht="18" customHeight="1" s="58">
      <c r="A89" s="131" t="n">
        <v>83</v>
      </c>
      <c r="B89" s="136" t="inlineStr">
        <is>
          <t>329324</t>
        </is>
      </c>
      <c r="C89" s="134" t="n">
        <v>41358</v>
      </c>
      <c r="D89" s="484" t="n">
        <v>3</v>
      </c>
      <c r="E89" s="126" t="inlineStr">
        <is>
          <t>S G L CAMBODIA</t>
        </is>
      </c>
      <c r="F89" s="123" t="inlineStr">
        <is>
          <t>100119816</t>
        </is>
      </c>
      <c r="G89" s="136" t="inlineStr">
        <is>
          <t>329324</t>
        </is>
      </c>
      <c r="H89" s="134" t="n">
        <v>41358</v>
      </c>
      <c r="I89" s="484" t="n">
        <v>3</v>
      </c>
      <c r="J89" s="161" t="n"/>
    </row>
    <row r="90" ht="18" customHeight="1" s="58">
      <c r="A90" s="131" t="n">
        <v>84</v>
      </c>
      <c r="B90" s="136" t="inlineStr">
        <is>
          <t>329343</t>
        </is>
      </c>
      <c r="C90" s="134" t="n">
        <v>41359</v>
      </c>
      <c r="D90" s="484" t="n">
        <v>36.25</v>
      </c>
      <c r="E90" s="126" t="inlineStr">
        <is>
          <t>S G L CAMBODIA</t>
        </is>
      </c>
      <c r="F90" s="123" t="inlineStr">
        <is>
          <t>100119816</t>
        </is>
      </c>
      <c r="G90" s="136" t="inlineStr">
        <is>
          <t>329343</t>
        </is>
      </c>
      <c r="H90" s="134" t="n">
        <v>41359</v>
      </c>
      <c r="I90" s="484" t="n">
        <v>36.25</v>
      </c>
      <c r="J90" s="161" t="n"/>
    </row>
    <row r="91" ht="18" customHeight="1" s="58">
      <c r="A91" s="131" t="n">
        <v>85</v>
      </c>
      <c r="B91" s="136" t="inlineStr">
        <is>
          <t>329402</t>
        </is>
      </c>
      <c r="C91" s="134" t="n">
        <v>41363</v>
      </c>
      <c r="D91" s="484" t="n">
        <v>41.6</v>
      </c>
      <c r="E91" s="126" t="inlineStr">
        <is>
          <t>S G L CAMBODIA</t>
        </is>
      </c>
      <c r="F91" s="123" t="inlineStr">
        <is>
          <t>100119816</t>
        </is>
      </c>
      <c r="G91" s="136" t="inlineStr">
        <is>
          <t>329402</t>
        </is>
      </c>
      <c r="H91" s="134" t="n">
        <v>41363</v>
      </c>
      <c r="I91" s="484" t="n">
        <v>41.6</v>
      </c>
      <c r="J91" s="161" t="n"/>
    </row>
    <row r="92" ht="18" customHeight="1" s="58">
      <c r="A92" s="131" t="n">
        <v>86</v>
      </c>
      <c r="B92" s="136" t="inlineStr">
        <is>
          <t>329412</t>
        </is>
      </c>
      <c r="C92" s="134" t="n">
        <v>41363</v>
      </c>
      <c r="D92" s="484" t="n">
        <v>26.76</v>
      </c>
      <c r="E92" s="126" t="inlineStr">
        <is>
          <t>S G L CAMBODIA</t>
        </is>
      </c>
      <c r="F92" s="123" t="inlineStr">
        <is>
          <t>100119816</t>
        </is>
      </c>
      <c r="G92" s="136" t="inlineStr">
        <is>
          <t>329412</t>
        </is>
      </c>
      <c r="H92" s="134" t="n">
        <v>41363</v>
      </c>
      <c r="I92" s="484" t="n">
        <v>26.76</v>
      </c>
      <c r="J92" s="161" t="n"/>
    </row>
    <row r="93" ht="18" customHeight="1" s="58">
      <c r="A93" s="131" t="n">
        <v>87</v>
      </c>
      <c r="B93" s="136" t="inlineStr">
        <is>
          <t>329475</t>
        </is>
      </c>
      <c r="C93" s="134" t="n">
        <v>41364</v>
      </c>
      <c r="D93" s="484" t="n">
        <v>21.2</v>
      </c>
      <c r="E93" s="126" t="inlineStr">
        <is>
          <t>S G L CAMBODIA</t>
        </is>
      </c>
      <c r="F93" s="123" t="inlineStr">
        <is>
          <t>100119816</t>
        </is>
      </c>
      <c r="G93" s="136" t="inlineStr">
        <is>
          <t>329475</t>
        </is>
      </c>
      <c r="H93" s="134" t="n">
        <v>41364</v>
      </c>
      <c r="I93" s="484" t="n">
        <v>21.2</v>
      </c>
      <c r="J93" s="161" t="n"/>
    </row>
    <row r="94" ht="18" customHeight="1" s="58">
      <c r="A94" s="131" t="n">
        <v>88</v>
      </c>
      <c r="B94" s="136" t="inlineStr">
        <is>
          <t>329496</t>
        </is>
      </c>
      <c r="C94" s="134" t="n">
        <v>41364</v>
      </c>
      <c r="D94" s="484" t="n">
        <v>25.14</v>
      </c>
      <c r="E94" s="126" t="inlineStr">
        <is>
          <t>S G L CAMBODIA</t>
        </is>
      </c>
      <c r="F94" s="123" t="inlineStr">
        <is>
          <t>100119816</t>
        </is>
      </c>
      <c r="G94" s="136" t="inlineStr">
        <is>
          <t>329496</t>
        </is>
      </c>
      <c r="H94" s="134" t="n">
        <v>41364</v>
      </c>
      <c r="I94" s="484" t="n">
        <v>25.14</v>
      </c>
      <c r="J94" s="161" t="n"/>
    </row>
    <row r="95" ht="18" customHeight="1" s="58">
      <c r="A95" s="131" t="n">
        <v>89</v>
      </c>
      <c r="B95" s="136" t="inlineStr">
        <is>
          <t>329566</t>
        </is>
      </c>
      <c r="C95" s="134" t="n">
        <v>41372</v>
      </c>
      <c r="D95" s="484" t="n">
        <v>58.4</v>
      </c>
      <c r="E95" s="126" t="inlineStr">
        <is>
          <t>S G L CAMBODIA</t>
        </is>
      </c>
      <c r="F95" s="123" t="inlineStr">
        <is>
          <t>100119816</t>
        </is>
      </c>
      <c r="G95" s="136" t="inlineStr">
        <is>
          <t>329566</t>
        </is>
      </c>
      <c r="H95" s="134" t="n">
        <v>41372</v>
      </c>
      <c r="I95" s="484" t="n">
        <v>58.4</v>
      </c>
      <c r="J95" s="161" t="n"/>
    </row>
    <row r="96" ht="18" customHeight="1" s="58">
      <c r="A96" s="131" t="n">
        <v>90</v>
      </c>
      <c r="B96" s="136" t="inlineStr">
        <is>
          <t>329619</t>
        </is>
      </c>
      <c r="C96" s="134" t="n">
        <v>41373</v>
      </c>
      <c r="D96" s="484" t="n">
        <v>58.49</v>
      </c>
      <c r="E96" s="126" t="inlineStr">
        <is>
          <t>S G L CAMBODIA</t>
        </is>
      </c>
      <c r="F96" s="123" t="inlineStr">
        <is>
          <t>100119816</t>
        </is>
      </c>
      <c r="G96" s="136" t="inlineStr">
        <is>
          <t>329619</t>
        </is>
      </c>
      <c r="H96" s="134" t="n">
        <v>41373</v>
      </c>
      <c r="I96" s="484" t="n">
        <v>58.49</v>
      </c>
      <c r="J96" s="161" t="n"/>
    </row>
    <row r="97" ht="18" customHeight="1" s="58">
      <c r="A97" s="131" t="n">
        <v>91</v>
      </c>
      <c r="B97" s="136" t="inlineStr">
        <is>
          <t>329636</t>
        </is>
      </c>
      <c r="C97" s="134" t="n">
        <v>41373</v>
      </c>
      <c r="D97" s="484" t="n">
        <v>21.27</v>
      </c>
      <c r="E97" s="126" t="inlineStr">
        <is>
          <t>S G L CAMBODIA</t>
        </is>
      </c>
      <c r="F97" s="123" t="inlineStr">
        <is>
          <t>100119816</t>
        </is>
      </c>
      <c r="G97" s="136" t="inlineStr">
        <is>
          <t>329636</t>
        </is>
      </c>
      <c r="H97" s="134" t="n">
        <v>41373</v>
      </c>
      <c r="I97" s="484" t="n">
        <v>21.27</v>
      </c>
      <c r="J97" s="161" t="n"/>
    </row>
    <row r="98" ht="18" customHeight="1" s="58">
      <c r="A98" s="131" t="n">
        <v>92</v>
      </c>
      <c r="B98" s="136" t="inlineStr">
        <is>
          <t>329651</t>
        </is>
      </c>
      <c r="C98" s="134" t="n">
        <v>41373</v>
      </c>
      <c r="D98" s="484" t="n">
        <v>29.03</v>
      </c>
      <c r="E98" s="126" t="inlineStr">
        <is>
          <t>S G L CAMBODIA</t>
        </is>
      </c>
      <c r="F98" s="123" t="inlineStr">
        <is>
          <t>100119816</t>
        </is>
      </c>
      <c r="G98" s="136" t="inlineStr">
        <is>
          <t>329651</t>
        </is>
      </c>
      <c r="H98" s="134" t="n">
        <v>41373</v>
      </c>
      <c r="I98" s="484" t="n">
        <v>29.03</v>
      </c>
      <c r="J98" s="161" t="n"/>
    </row>
    <row r="99" ht="18" customHeight="1" s="58">
      <c r="A99" s="131" t="n">
        <v>93</v>
      </c>
      <c r="B99" s="136" t="inlineStr">
        <is>
          <t>329721</t>
        </is>
      </c>
      <c r="C99" s="134" t="n">
        <v>41382</v>
      </c>
      <c r="D99" s="484" t="n">
        <v>42.92</v>
      </c>
      <c r="E99" s="126" t="inlineStr">
        <is>
          <t>S G L CAMBODIA</t>
        </is>
      </c>
      <c r="F99" s="123" t="inlineStr">
        <is>
          <t>100119816</t>
        </is>
      </c>
      <c r="G99" s="136" t="inlineStr">
        <is>
          <t>329721</t>
        </is>
      </c>
      <c r="H99" s="134" t="n">
        <v>41382</v>
      </c>
      <c r="I99" s="484" t="n">
        <v>42.92</v>
      </c>
      <c r="J99" s="161" t="n"/>
    </row>
    <row r="100" ht="18" customHeight="1" s="58">
      <c r="A100" s="131" t="n">
        <v>94</v>
      </c>
      <c r="B100" s="136" t="inlineStr">
        <is>
          <t>329736</t>
        </is>
      </c>
      <c r="C100" s="134" t="n">
        <v>41382</v>
      </c>
      <c r="D100" s="484" t="n">
        <v>28.46</v>
      </c>
      <c r="E100" s="126" t="inlineStr">
        <is>
          <t>S G L CAMBODIA</t>
        </is>
      </c>
      <c r="F100" s="123" t="inlineStr">
        <is>
          <t>100119816</t>
        </is>
      </c>
      <c r="G100" s="136" t="inlineStr">
        <is>
          <t>329736</t>
        </is>
      </c>
      <c r="H100" s="134" t="n">
        <v>41382</v>
      </c>
      <c r="I100" s="484" t="n">
        <v>28.46</v>
      </c>
      <c r="J100" s="161" t="n"/>
    </row>
    <row r="101" ht="18" customHeight="1" s="58">
      <c r="A101" s="131" t="n">
        <v>95</v>
      </c>
      <c r="B101" s="136" t="inlineStr">
        <is>
          <t>329771</t>
        </is>
      </c>
      <c r="C101" s="134" t="n">
        <v>41382</v>
      </c>
      <c r="D101" s="484" t="n">
        <v>51.42</v>
      </c>
      <c r="E101" s="126" t="inlineStr">
        <is>
          <t>S G L CAMBODIA</t>
        </is>
      </c>
      <c r="F101" s="123" t="inlineStr">
        <is>
          <t>100119816</t>
        </is>
      </c>
      <c r="G101" s="136" t="inlineStr">
        <is>
          <t>329771</t>
        </is>
      </c>
      <c r="H101" s="134" t="n">
        <v>41382</v>
      </c>
      <c r="I101" s="484" t="n">
        <v>51.42</v>
      </c>
      <c r="J101" s="161" t="n"/>
    </row>
    <row r="102" ht="18" customHeight="1" s="58">
      <c r="A102" s="131" t="n">
        <v>96</v>
      </c>
      <c r="B102" s="136" t="inlineStr">
        <is>
          <t>329776</t>
        </is>
      </c>
      <c r="C102" s="134" t="n">
        <v>41382</v>
      </c>
      <c r="D102" s="484" t="n">
        <v>31.56</v>
      </c>
      <c r="E102" s="126" t="inlineStr">
        <is>
          <t>S G L CAMBODIA</t>
        </is>
      </c>
      <c r="F102" s="123" t="inlineStr">
        <is>
          <t>100119816</t>
        </is>
      </c>
      <c r="G102" s="136" t="inlineStr">
        <is>
          <t>329776</t>
        </is>
      </c>
      <c r="H102" s="134" t="n">
        <v>41382</v>
      </c>
      <c r="I102" s="484" t="n">
        <v>31.56</v>
      </c>
      <c r="J102" s="161" t="n"/>
    </row>
    <row r="103" ht="18" customHeight="1" s="58">
      <c r="A103" s="131" t="n">
        <v>97</v>
      </c>
      <c r="B103" s="136" t="inlineStr">
        <is>
          <t>329862</t>
        </is>
      </c>
      <c r="C103" s="134" t="n">
        <v>41387</v>
      </c>
      <c r="D103" s="484" t="n">
        <v>21.2</v>
      </c>
      <c r="E103" s="126" t="inlineStr">
        <is>
          <t>S G L CAMBODIA</t>
        </is>
      </c>
      <c r="F103" s="123" t="inlineStr">
        <is>
          <t>100119816</t>
        </is>
      </c>
      <c r="G103" s="136" t="inlineStr">
        <is>
          <t>329862</t>
        </is>
      </c>
      <c r="H103" s="134" t="n">
        <v>41387</v>
      </c>
      <c r="I103" s="484" t="n">
        <v>21.2</v>
      </c>
      <c r="J103" s="161" t="n"/>
    </row>
    <row r="104" ht="18" customHeight="1" s="58">
      <c r="A104" s="131" t="n">
        <v>98</v>
      </c>
      <c r="B104" s="136" t="inlineStr">
        <is>
          <t>329920</t>
        </is>
      </c>
      <c r="C104" s="134" t="n">
        <v>41387</v>
      </c>
      <c r="D104" s="484" t="n">
        <v>44.78</v>
      </c>
      <c r="E104" s="126" t="inlineStr">
        <is>
          <t>S G L CAMBODIA</t>
        </is>
      </c>
      <c r="F104" s="123" t="inlineStr">
        <is>
          <t>100119816</t>
        </is>
      </c>
      <c r="G104" s="136" t="inlineStr">
        <is>
          <t>329920</t>
        </is>
      </c>
      <c r="H104" s="134" t="n">
        <v>41387</v>
      </c>
      <c r="I104" s="484" t="n">
        <v>44.78</v>
      </c>
      <c r="J104" s="161" t="n"/>
    </row>
    <row r="105" ht="18" customHeight="1" s="58">
      <c r="A105" s="131" t="n">
        <v>99</v>
      </c>
      <c r="B105" s="136" t="inlineStr">
        <is>
          <t>329971</t>
        </is>
      </c>
      <c r="C105" s="134" t="n">
        <v>41393</v>
      </c>
      <c r="D105" s="484" t="n">
        <v>21.5</v>
      </c>
      <c r="E105" s="126" t="inlineStr">
        <is>
          <t>S G L CAMBODIA</t>
        </is>
      </c>
      <c r="F105" s="123" t="inlineStr">
        <is>
          <t>100119816</t>
        </is>
      </c>
      <c r="G105" s="136" t="inlineStr">
        <is>
          <t>329971</t>
        </is>
      </c>
      <c r="H105" s="134" t="n">
        <v>41393</v>
      </c>
      <c r="I105" s="484" t="n">
        <v>21.5</v>
      </c>
      <c r="J105" s="161" t="n"/>
    </row>
    <row r="106" ht="18" customHeight="1" s="58">
      <c r="A106" s="131" t="n">
        <v>100</v>
      </c>
      <c r="B106" s="136" t="inlineStr">
        <is>
          <t>329990</t>
        </is>
      </c>
      <c r="C106" s="134" t="n">
        <v>41393</v>
      </c>
      <c r="D106" s="484" t="n">
        <v>33.09</v>
      </c>
      <c r="E106" s="126" t="inlineStr">
        <is>
          <t>S G L CAMBODIA</t>
        </is>
      </c>
      <c r="F106" s="123" t="inlineStr">
        <is>
          <t>100119816</t>
        </is>
      </c>
      <c r="G106" s="136" t="inlineStr">
        <is>
          <t>329990</t>
        </is>
      </c>
      <c r="H106" s="134" t="n">
        <v>41393</v>
      </c>
      <c r="I106" s="484" t="n">
        <v>33.09</v>
      </c>
      <c r="J106" s="161" t="n"/>
    </row>
    <row r="107" ht="18" customHeight="1" s="58">
      <c r="A107" s="131" t="n">
        <v>101</v>
      </c>
      <c r="B107" s="136" t="inlineStr">
        <is>
          <t>330012</t>
        </is>
      </c>
      <c r="C107" s="134" t="n">
        <v>41394</v>
      </c>
      <c r="D107" s="484" t="n">
        <v>26.31</v>
      </c>
      <c r="E107" s="126" t="inlineStr">
        <is>
          <t>S G L CAMBODIA</t>
        </is>
      </c>
      <c r="F107" s="123" t="inlineStr">
        <is>
          <t>100119816</t>
        </is>
      </c>
      <c r="G107" s="136" t="inlineStr">
        <is>
          <t>330012</t>
        </is>
      </c>
      <c r="H107" s="134" t="n">
        <v>41394</v>
      </c>
      <c r="I107" s="484" t="n">
        <v>26.31</v>
      </c>
      <c r="J107" s="161" t="n"/>
    </row>
    <row r="108" ht="18" customHeight="1" s="58">
      <c r="A108" s="131" t="n">
        <v>102</v>
      </c>
      <c r="B108" s="136" t="inlineStr">
        <is>
          <t>330060</t>
        </is>
      </c>
      <c r="C108" s="134" t="n">
        <v>41394</v>
      </c>
      <c r="D108" s="484" t="n">
        <v>5</v>
      </c>
      <c r="E108" s="126" t="inlineStr">
        <is>
          <t>S G L CAMBODIA</t>
        </is>
      </c>
      <c r="F108" s="123" t="inlineStr">
        <is>
          <t>100119816</t>
        </is>
      </c>
      <c r="G108" s="136" t="inlineStr">
        <is>
          <t>330060</t>
        </is>
      </c>
      <c r="H108" s="134" t="n">
        <v>41394</v>
      </c>
      <c r="I108" s="484" t="n">
        <v>5</v>
      </c>
      <c r="J108" s="161" t="n"/>
    </row>
    <row r="109" ht="18" customHeight="1" s="58">
      <c r="A109" s="131" t="n">
        <v>103</v>
      </c>
      <c r="B109" s="136" t="inlineStr">
        <is>
          <t>330114</t>
        </is>
      </c>
      <c r="C109" s="134" t="n">
        <v>41400</v>
      </c>
      <c r="D109" s="484" t="n">
        <v>107.97</v>
      </c>
      <c r="E109" s="126" t="inlineStr">
        <is>
          <t>S G L CAMBODIA</t>
        </is>
      </c>
      <c r="F109" s="123" t="inlineStr">
        <is>
          <t>100119816</t>
        </is>
      </c>
      <c r="G109" s="136" t="inlineStr">
        <is>
          <t>330114</t>
        </is>
      </c>
      <c r="H109" s="134" t="n">
        <v>41400</v>
      </c>
      <c r="I109" s="484" t="n">
        <v>107.97</v>
      </c>
      <c r="J109" s="161" t="n"/>
    </row>
    <row r="110" ht="18" customHeight="1" s="58">
      <c r="A110" s="131" t="n">
        <v>104</v>
      </c>
      <c r="B110" s="136" t="inlineStr">
        <is>
          <t>330144</t>
        </is>
      </c>
      <c r="C110" s="134" t="n">
        <v>41400</v>
      </c>
      <c r="D110" s="484" t="n">
        <v>27.28</v>
      </c>
      <c r="E110" s="126" t="inlineStr">
        <is>
          <t>S G L CAMBODIA</t>
        </is>
      </c>
      <c r="F110" s="123" t="inlineStr">
        <is>
          <t>100119816</t>
        </is>
      </c>
      <c r="G110" s="136" t="inlineStr">
        <is>
          <t>330144</t>
        </is>
      </c>
      <c r="H110" s="134" t="n">
        <v>41400</v>
      </c>
      <c r="I110" s="484" t="n">
        <v>27.28</v>
      </c>
      <c r="J110" s="161" t="n"/>
    </row>
    <row r="111" ht="18" customHeight="1" s="58">
      <c r="A111" s="131" t="n">
        <v>105</v>
      </c>
      <c r="B111" s="136" t="inlineStr">
        <is>
          <t>330173</t>
        </is>
      </c>
      <c r="C111" s="134" t="n">
        <v>41401</v>
      </c>
      <c r="D111" s="484" t="n">
        <v>26.6</v>
      </c>
      <c r="E111" s="126" t="inlineStr">
        <is>
          <t>S G L CAMBODIA</t>
        </is>
      </c>
      <c r="F111" s="123" t="inlineStr">
        <is>
          <t>100119816</t>
        </is>
      </c>
      <c r="G111" s="136" t="inlineStr">
        <is>
          <t>330173</t>
        </is>
      </c>
      <c r="H111" s="134" t="n">
        <v>41401</v>
      </c>
      <c r="I111" s="484" t="n">
        <v>26.6</v>
      </c>
      <c r="J111" s="161" t="n"/>
    </row>
    <row r="112" ht="18" customHeight="1" s="58">
      <c r="A112" s="131" t="n">
        <v>106</v>
      </c>
      <c r="B112" s="136" t="inlineStr">
        <is>
          <t>330233</t>
        </is>
      </c>
      <c r="C112" s="134" t="n">
        <v>41401</v>
      </c>
      <c r="D112" s="484" t="n">
        <v>100.61</v>
      </c>
      <c r="E112" s="126" t="inlineStr">
        <is>
          <t>S G L CAMBODIA</t>
        </is>
      </c>
      <c r="F112" s="123" t="inlineStr">
        <is>
          <t>100119816</t>
        </is>
      </c>
      <c r="G112" s="136" t="inlineStr">
        <is>
          <t>330233</t>
        </is>
      </c>
      <c r="H112" s="134" t="n">
        <v>41401</v>
      </c>
      <c r="I112" s="484" t="n">
        <v>100.61</v>
      </c>
      <c r="J112" s="161" t="n"/>
    </row>
    <row r="113" ht="18" customHeight="1" s="58">
      <c r="A113" s="131" t="n">
        <v>107</v>
      </c>
      <c r="B113" s="136" t="inlineStr">
        <is>
          <t>330280</t>
        </is>
      </c>
      <c r="C113" s="134" t="n">
        <v>41405</v>
      </c>
      <c r="D113" s="484" t="n">
        <v>36.59</v>
      </c>
      <c r="E113" s="126" t="inlineStr">
        <is>
          <t>S G L CAMBODIA</t>
        </is>
      </c>
      <c r="F113" s="123" t="inlineStr">
        <is>
          <t>100119816</t>
        </is>
      </c>
      <c r="G113" s="136" t="inlineStr">
        <is>
          <t>330280</t>
        </is>
      </c>
      <c r="H113" s="134" t="n">
        <v>41405</v>
      </c>
      <c r="I113" s="484" t="n">
        <v>36.59</v>
      </c>
      <c r="J113" s="161" t="n"/>
    </row>
    <row r="114" ht="18" customHeight="1" s="58">
      <c r="A114" s="131" t="n">
        <v>108</v>
      </c>
      <c r="B114" s="136" t="inlineStr">
        <is>
          <t>330312</t>
        </is>
      </c>
      <c r="C114" s="134" t="n">
        <v>41409</v>
      </c>
      <c r="D114" s="484" t="n">
        <v>53.83</v>
      </c>
      <c r="E114" s="126" t="inlineStr">
        <is>
          <t>S G L CAMBODIA</t>
        </is>
      </c>
      <c r="F114" s="123" t="inlineStr">
        <is>
          <t>100119816</t>
        </is>
      </c>
      <c r="G114" s="136" t="inlineStr">
        <is>
          <t>330312</t>
        </is>
      </c>
      <c r="H114" s="134" t="n">
        <v>41409</v>
      </c>
      <c r="I114" s="484" t="n">
        <v>53.83</v>
      </c>
      <c r="J114" s="161" t="n"/>
    </row>
    <row r="115" ht="18" customHeight="1" s="58">
      <c r="A115" s="131" t="n">
        <v>109</v>
      </c>
      <c r="B115" s="136" t="inlineStr">
        <is>
          <t>330339</t>
        </is>
      </c>
      <c r="C115" s="134" t="n">
        <v>41409</v>
      </c>
      <c r="D115" s="484" t="n">
        <v>25.46</v>
      </c>
      <c r="E115" s="126" t="inlineStr">
        <is>
          <t>S G L CAMBODIA</t>
        </is>
      </c>
      <c r="F115" s="123" t="inlineStr">
        <is>
          <t>100119816</t>
        </is>
      </c>
      <c r="G115" s="136" t="inlineStr">
        <is>
          <t>330339</t>
        </is>
      </c>
      <c r="H115" s="134" t="n">
        <v>41409</v>
      </c>
      <c r="I115" s="484" t="n">
        <v>25.46</v>
      </c>
      <c r="J115" s="161" t="n"/>
    </row>
    <row r="116" ht="18" customHeight="1" s="58">
      <c r="A116" s="131" t="n">
        <v>110</v>
      </c>
      <c r="B116" s="136" t="inlineStr">
        <is>
          <t>330340</t>
        </is>
      </c>
      <c r="C116" s="134" t="n">
        <v>41410</v>
      </c>
      <c r="D116" s="484" t="n">
        <v>5</v>
      </c>
      <c r="E116" s="126" t="inlineStr">
        <is>
          <t>S G L CAMBODIA</t>
        </is>
      </c>
      <c r="F116" s="123" t="inlineStr">
        <is>
          <t>100119816</t>
        </is>
      </c>
      <c r="G116" s="136" t="inlineStr">
        <is>
          <t>330340</t>
        </is>
      </c>
      <c r="H116" s="134" t="n">
        <v>41410</v>
      </c>
      <c r="I116" s="484" t="n">
        <v>5</v>
      </c>
      <c r="J116" s="161" t="n"/>
    </row>
    <row r="117" ht="18" customHeight="1" s="58">
      <c r="A117" s="131" t="n">
        <v>111</v>
      </c>
      <c r="B117" s="136" t="inlineStr">
        <is>
          <t>330341</t>
        </is>
      </c>
      <c r="C117" s="134" t="n">
        <v>41410</v>
      </c>
      <c r="D117" s="484" t="n">
        <v>5</v>
      </c>
      <c r="E117" s="126" t="inlineStr">
        <is>
          <t>S G L CAMBODIA</t>
        </is>
      </c>
      <c r="F117" s="123" t="inlineStr">
        <is>
          <t>100119816</t>
        </is>
      </c>
      <c r="G117" s="136" t="inlineStr">
        <is>
          <t>330341</t>
        </is>
      </c>
      <c r="H117" s="134" t="n">
        <v>41410</v>
      </c>
      <c r="I117" s="484" t="n">
        <v>5</v>
      </c>
      <c r="J117" s="161" t="n"/>
    </row>
    <row r="118" ht="18" customHeight="1" s="58">
      <c r="A118" s="131" t="n">
        <v>112</v>
      </c>
      <c r="B118" s="136" t="inlineStr">
        <is>
          <t>330342</t>
        </is>
      </c>
      <c r="C118" s="134" t="n">
        <v>41410</v>
      </c>
      <c r="D118" s="484" t="n">
        <v>5</v>
      </c>
      <c r="E118" s="126" t="inlineStr">
        <is>
          <t>S G L CAMBODIA</t>
        </is>
      </c>
      <c r="F118" s="123" t="inlineStr">
        <is>
          <t>100119816</t>
        </is>
      </c>
      <c r="G118" s="136" t="inlineStr">
        <is>
          <t>330342</t>
        </is>
      </c>
      <c r="H118" s="134" t="n">
        <v>41410</v>
      </c>
      <c r="I118" s="484" t="n">
        <v>5</v>
      </c>
      <c r="J118" s="161" t="n"/>
    </row>
    <row r="119" ht="18" customHeight="1" s="58">
      <c r="A119" s="131" t="n">
        <v>113</v>
      </c>
      <c r="B119" s="136" t="inlineStr">
        <is>
          <t>330343</t>
        </is>
      </c>
      <c r="C119" s="134" t="n">
        <v>41410</v>
      </c>
      <c r="D119" s="484" t="n">
        <v>5</v>
      </c>
      <c r="E119" s="126" t="inlineStr">
        <is>
          <t>S G L CAMBODIA</t>
        </is>
      </c>
      <c r="F119" s="123" t="inlineStr">
        <is>
          <t>100119816</t>
        </is>
      </c>
      <c r="G119" s="136" t="inlineStr">
        <is>
          <t>330343</t>
        </is>
      </c>
      <c r="H119" s="134" t="n">
        <v>41410</v>
      </c>
      <c r="I119" s="484" t="n">
        <v>5</v>
      </c>
      <c r="J119" s="161" t="n"/>
    </row>
    <row r="120" ht="18" customHeight="1" s="58">
      <c r="A120" s="131" t="n">
        <v>114</v>
      </c>
      <c r="B120" s="136" t="inlineStr">
        <is>
          <t>133028</t>
        </is>
      </c>
      <c r="C120" s="134" t="n">
        <v>41414</v>
      </c>
      <c r="D120" s="484" t="n">
        <v>26.62</v>
      </c>
      <c r="E120" s="126" t="inlineStr">
        <is>
          <t>S G L CAMBODIA</t>
        </is>
      </c>
      <c r="F120" s="123" t="inlineStr">
        <is>
          <t>100119816</t>
        </is>
      </c>
      <c r="G120" s="136" t="inlineStr">
        <is>
          <t>133028</t>
        </is>
      </c>
      <c r="H120" s="134" t="n">
        <v>41414</v>
      </c>
      <c r="I120" s="484" t="n">
        <v>26.62</v>
      </c>
      <c r="J120" s="161" t="n"/>
    </row>
    <row r="121" ht="18" customHeight="1" s="58">
      <c r="A121" s="131" t="n">
        <v>115</v>
      </c>
      <c r="B121" s="136" t="inlineStr">
        <is>
          <t>330476</t>
        </is>
      </c>
      <c r="C121" s="134" t="n">
        <v>41415</v>
      </c>
      <c r="D121" s="484" t="n">
        <v>60.4</v>
      </c>
      <c r="E121" s="126" t="inlineStr">
        <is>
          <t>S G L CAMBODIA</t>
        </is>
      </c>
      <c r="F121" s="123" t="inlineStr">
        <is>
          <t>100119816</t>
        </is>
      </c>
      <c r="G121" s="136" t="inlineStr">
        <is>
          <t>330476</t>
        </is>
      </c>
      <c r="H121" s="134" t="n">
        <v>41415</v>
      </c>
      <c r="I121" s="484" t="n">
        <v>60.4</v>
      </c>
      <c r="J121" s="161" t="n"/>
    </row>
    <row r="122" ht="18" customHeight="1" s="58">
      <c r="A122" s="131" t="n">
        <v>116</v>
      </c>
      <c r="B122" s="136" t="inlineStr">
        <is>
          <t>330493</t>
        </is>
      </c>
      <c r="C122" s="134" t="n">
        <v>41419</v>
      </c>
      <c r="D122" s="484" t="n">
        <v>5.8</v>
      </c>
      <c r="E122" s="126" t="inlineStr">
        <is>
          <t>S G L CAMBODIA</t>
        </is>
      </c>
      <c r="F122" s="123" t="inlineStr">
        <is>
          <t>100119816</t>
        </is>
      </c>
      <c r="G122" s="136" t="inlineStr">
        <is>
          <t>330493</t>
        </is>
      </c>
      <c r="H122" s="134" t="n">
        <v>41419</v>
      </c>
      <c r="I122" s="484" t="n">
        <v>5.8</v>
      </c>
      <c r="J122" s="161" t="n"/>
    </row>
    <row r="123" ht="18" customHeight="1" s="58">
      <c r="A123" s="131" t="n">
        <v>117</v>
      </c>
      <c r="B123" s="136" t="inlineStr">
        <is>
          <t>330508</t>
        </is>
      </c>
      <c r="C123" s="134" t="n">
        <v>41421</v>
      </c>
      <c r="D123" s="484" t="n">
        <v>22.59</v>
      </c>
      <c r="E123" s="126" t="inlineStr">
        <is>
          <t>S G L CAMBODIA</t>
        </is>
      </c>
      <c r="F123" s="123" t="inlineStr">
        <is>
          <t>100119816</t>
        </is>
      </c>
      <c r="G123" s="136" t="inlineStr">
        <is>
          <t>330508</t>
        </is>
      </c>
      <c r="H123" s="134" t="n">
        <v>41421</v>
      </c>
      <c r="I123" s="484" t="n">
        <v>22.59</v>
      </c>
      <c r="J123" s="161" t="n"/>
    </row>
    <row r="124" ht="18" customHeight="1" s="58">
      <c r="A124" s="131" t="n">
        <v>118</v>
      </c>
      <c r="B124" s="136" t="inlineStr">
        <is>
          <t>330588</t>
        </is>
      </c>
      <c r="C124" s="134" t="n">
        <v>41422</v>
      </c>
      <c r="D124" s="484" t="n">
        <v>35.24</v>
      </c>
      <c r="E124" s="126" t="inlineStr">
        <is>
          <t>S G L CAMBODIA</t>
        </is>
      </c>
      <c r="F124" s="123" t="inlineStr">
        <is>
          <t>100119816</t>
        </is>
      </c>
      <c r="G124" s="136" t="inlineStr">
        <is>
          <t>330588</t>
        </is>
      </c>
      <c r="H124" s="134" t="n">
        <v>41422</v>
      </c>
      <c r="I124" s="484" t="n">
        <v>35.24</v>
      </c>
      <c r="J124" s="161" t="n"/>
    </row>
    <row r="125" ht="18" customHeight="1" s="58">
      <c r="A125" s="131" t="n">
        <v>120</v>
      </c>
      <c r="B125" s="136" t="inlineStr">
        <is>
          <t>330674</t>
        </is>
      </c>
      <c r="C125" s="134" t="n">
        <v>41429</v>
      </c>
      <c r="D125" s="484" t="n">
        <v>48.59</v>
      </c>
      <c r="E125" s="126" t="inlineStr">
        <is>
          <t>S G L CAMBODIA</t>
        </is>
      </c>
      <c r="F125" s="123" t="inlineStr">
        <is>
          <t>100119816</t>
        </is>
      </c>
      <c r="G125" s="136" t="inlineStr">
        <is>
          <t>330674</t>
        </is>
      </c>
      <c r="H125" s="134" t="n">
        <v>41429</v>
      </c>
      <c r="I125" s="484" t="n">
        <v>48.59</v>
      </c>
      <c r="J125" s="161" t="n"/>
    </row>
    <row r="126" ht="18" customHeight="1" s="58">
      <c r="A126" s="131" t="n">
        <v>121</v>
      </c>
      <c r="B126" s="136" t="inlineStr">
        <is>
          <t>330735</t>
        </is>
      </c>
      <c r="C126" s="134" t="n">
        <v>41430</v>
      </c>
      <c r="D126" s="484" t="n">
        <v>22.73</v>
      </c>
      <c r="E126" s="126" t="inlineStr">
        <is>
          <t>S G L CAMBODIA</t>
        </is>
      </c>
      <c r="F126" s="123" t="inlineStr">
        <is>
          <t>100119816</t>
        </is>
      </c>
      <c r="G126" s="136" t="inlineStr">
        <is>
          <t>330735</t>
        </is>
      </c>
      <c r="H126" s="134" t="n">
        <v>41430</v>
      </c>
      <c r="I126" s="484" t="n">
        <v>22.73</v>
      </c>
      <c r="J126" s="161" t="n"/>
    </row>
    <row r="127" ht="18" customHeight="1" s="58">
      <c r="A127" s="131" t="n">
        <v>122</v>
      </c>
      <c r="B127" s="136" t="inlineStr">
        <is>
          <t>330887</t>
        </is>
      </c>
      <c r="C127" s="134" t="n">
        <v>41436</v>
      </c>
      <c r="D127" s="484" t="n">
        <v>64.43000000000001</v>
      </c>
      <c r="E127" s="126" t="inlineStr">
        <is>
          <t>S G L CAMBODIA</t>
        </is>
      </c>
      <c r="F127" s="123" t="inlineStr">
        <is>
          <t>100119816</t>
        </is>
      </c>
      <c r="G127" s="136" t="inlineStr">
        <is>
          <t>330887</t>
        </is>
      </c>
      <c r="H127" s="134" t="n">
        <v>41436</v>
      </c>
      <c r="I127" s="484" t="n">
        <v>64.43000000000001</v>
      </c>
      <c r="J127" s="161" t="n"/>
    </row>
    <row r="128" ht="18" customHeight="1" s="58">
      <c r="A128" s="131" t="n">
        <v>123</v>
      </c>
      <c r="B128" s="136" t="inlineStr">
        <is>
          <t>330995</t>
        </is>
      </c>
      <c r="C128" s="134" t="n">
        <v>41444</v>
      </c>
      <c r="D128" s="484" t="n">
        <v>80.61</v>
      </c>
      <c r="E128" s="126" t="inlineStr">
        <is>
          <t>S G L CAMBODIA</t>
        </is>
      </c>
      <c r="F128" s="123" t="inlineStr">
        <is>
          <t>100119816</t>
        </is>
      </c>
      <c r="G128" s="136" t="inlineStr">
        <is>
          <t>330995</t>
        </is>
      </c>
      <c r="H128" s="134" t="n">
        <v>41444</v>
      </c>
      <c r="I128" s="484" t="n">
        <v>80.61</v>
      </c>
      <c r="J128" s="161" t="n"/>
    </row>
    <row r="129" ht="18" customHeight="1" s="58">
      <c r="A129" s="131" t="n">
        <v>124</v>
      </c>
      <c r="B129" s="136" t="inlineStr">
        <is>
          <t>331072</t>
        </is>
      </c>
      <c r="C129" s="134" t="n">
        <v>41444</v>
      </c>
      <c r="D129" s="484" t="n">
        <v>22.1</v>
      </c>
      <c r="E129" s="126" t="inlineStr">
        <is>
          <t>S G L CAMBODIA</t>
        </is>
      </c>
      <c r="F129" s="123" t="inlineStr">
        <is>
          <t>100119816</t>
        </is>
      </c>
      <c r="G129" s="136" t="inlineStr">
        <is>
          <t>331072</t>
        </is>
      </c>
      <c r="H129" s="134" t="n">
        <v>41444</v>
      </c>
      <c r="I129" s="484" t="n">
        <v>22.1</v>
      </c>
      <c r="J129" s="161" t="n"/>
    </row>
    <row r="130" ht="18" customHeight="1" s="58">
      <c r="A130" s="131" t="n">
        <v>125</v>
      </c>
      <c r="B130" s="136" t="inlineStr">
        <is>
          <t>331092</t>
        </is>
      </c>
      <c r="C130" s="134" t="n">
        <v>41444</v>
      </c>
      <c r="D130" s="484" t="n">
        <v>52.61</v>
      </c>
      <c r="E130" s="126" t="inlineStr">
        <is>
          <t>S G L CAMBODIA</t>
        </is>
      </c>
      <c r="F130" s="123" t="inlineStr">
        <is>
          <t>100119816</t>
        </is>
      </c>
      <c r="G130" s="136" t="inlineStr">
        <is>
          <t>331092</t>
        </is>
      </c>
      <c r="H130" s="134" t="n">
        <v>41444</v>
      </c>
      <c r="I130" s="484" t="n">
        <v>52.61</v>
      </c>
      <c r="J130" s="161" t="n"/>
    </row>
    <row r="131" ht="18" customHeight="1" s="58">
      <c r="A131" s="131" t="n">
        <v>126</v>
      </c>
      <c r="B131" s="136" t="inlineStr">
        <is>
          <t>331262</t>
        </is>
      </c>
      <c r="C131" s="134" t="n">
        <v>41454</v>
      </c>
      <c r="D131" s="484" t="n">
        <v>69.87</v>
      </c>
      <c r="E131" s="126" t="inlineStr">
        <is>
          <t>S G L CAMBODIA</t>
        </is>
      </c>
      <c r="F131" s="123" t="inlineStr">
        <is>
          <t>100119816</t>
        </is>
      </c>
      <c r="G131" s="136" t="inlineStr">
        <is>
          <t>331262</t>
        </is>
      </c>
      <c r="H131" s="134" t="n">
        <v>41454</v>
      </c>
      <c r="I131" s="484" t="n">
        <v>69.87</v>
      </c>
      <c r="J131" s="161" t="n"/>
    </row>
    <row r="132" ht="18" customHeight="1" s="58">
      <c r="A132" s="131" t="n">
        <v>127</v>
      </c>
      <c r="B132" s="136" t="inlineStr">
        <is>
          <t>331300</t>
        </is>
      </c>
      <c r="C132" s="134" t="n">
        <v>41454</v>
      </c>
      <c r="D132" s="484" t="n">
        <v>82.29000000000001</v>
      </c>
      <c r="E132" s="126" t="inlineStr">
        <is>
          <t>S G L CAMBODIA</t>
        </is>
      </c>
      <c r="F132" s="123" t="inlineStr">
        <is>
          <t>100119816</t>
        </is>
      </c>
      <c r="G132" s="136" t="inlineStr">
        <is>
          <t>331300</t>
        </is>
      </c>
      <c r="H132" s="134" t="n">
        <v>41454</v>
      </c>
      <c r="I132" s="484" t="n">
        <v>82.29000000000001</v>
      </c>
      <c r="J132" s="161" t="n"/>
    </row>
    <row r="133" ht="18" customHeight="1" s="58">
      <c r="A133" s="131" t="n">
        <v>128</v>
      </c>
      <c r="B133" s="136" t="inlineStr">
        <is>
          <t>331366</t>
        </is>
      </c>
      <c r="C133" s="134" t="n">
        <v>41455</v>
      </c>
      <c r="D133" s="484" t="n">
        <v>33.95</v>
      </c>
      <c r="E133" s="126" t="inlineStr">
        <is>
          <t>S G L CAMBODIA</t>
        </is>
      </c>
      <c r="F133" s="123" t="inlineStr">
        <is>
          <t>100119816</t>
        </is>
      </c>
      <c r="G133" s="136" t="inlineStr">
        <is>
          <t>331366</t>
        </is>
      </c>
      <c r="H133" s="134" t="n">
        <v>41455</v>
      </c>
      <c r="I133" s="484" t="n">
        <v>33.95</v>
      </c>
      <c r="J133" s="161" t="n"/>
    </row>
    <row r="134" ht="18" customHeight="1" s="58">
      <c r="A134" s="131" t="n">
        <v>129</v>
      </c>
      <c r="B134" s="136" t="inlineStr">
        <is>
          <t>331152</t>
        </is>
      </c>
      <c r="C134" s="134" t="n">
        <v>41449</v>
      </c>
      <c r="D134" s="484" t="n">
        <v>72.59</v>
      </c>
      <c r="E134" s="126" t="inlineStr">
        <is>
          <t>S G L CAMBODIA</t>
        </is>
      </c>
      <c r="F134" s="123" t="inlineStr">
        <is>
          <t>100119816</t>
        </is>
      </c>
      <c r="G134" s="136" t="inlineStr">
        <is>
          <t>331152</t>
        </is>
      </c>
      <c r="H134" s="134" t="n">
        <v>41449</v>
      </c>
      <c r="I134" s="484" t="n">
        <v>72.59</v>
      </c>
      <c r="J134" s="161" t="n"/>
    </row>
    <row r="135" ht="18" customHeight="1" s="58">
      <c r="A135" s="131" t="n">
        <v>130</v>
      </c>
      <c r="B135" s="136" t="inlineStr">
        <is>
          <t>331161</t>
        </is>
      </c>
      <c r="C135" s="134" t="n">
        <v>41449</v>
      </c>
      <c r="D135" s="484" t="n">
        <v>22.1</v>
      </c>
      <c r="E135" s="126" t="inlineStr">
        <is>
          <t>S G L CAMBODIA</t>
        </is>
      </c>
      <c r="F135" s="123" t="inlineStr">
        <is>
          <t>100119816</t>
        </is>
      </c>
      <c r="G135" s="136" t="inlineStr">
        <is>
          <t>331161</t>
        </is>
      </c>
      <c r="H135" s="134" t="n">
        <v>41449</v>
      </c>
      <c r="I135" s="484" t="n">
        <v>22.1</v>
      </c>
      <c r="J135" s="161" t="n"/>
    </row>
    <row r="136" ht="18" customHeight="1" s="58">
      <c r="A136" s="131" t="n">
        <v>131</v>
      </c>
      <c r="B136" s="136" t="inlineStr">
        <is>
          <t>331205</t>
        </is>
      </c>
      <c r="C136" s="134" t="n">
        <v>41450</v>
      </c>
      <c r="D136" s="484" t="n">
        <v>32.51</v>
      </c>
      <c r="E136" s="126" t="inlineStr">
        <is>
          <t>S G L CAMBODIA</t>
        </is>
      </c>
      <c r="F136" s="123" t="inlineStr">
        <is>
          <t>100119816</t>
        </is>
      </c>
      <c r="G136" s="136" t="inlineStr">
        <is>
          <t>331205</t>
        </is>
      </c>
      <c r="H136" s="134" t="n">
        <v>41450</v>
      </c>
      <c r="I136" s="484" t="n">
        <v>32.51</v>
      </c>
      <c r="J136" s="161" t="n"/>
    </row>
    <row r="137" ht="18" customHeight="1" s="58">
      <c r="A137" s="131" t="n">
        <v>132</v>
      </c>
      <c r="B137" s="136" t="inlineStr">
        <is>
          <t>331457</t>
        </is>
      </c>
      <c r="C137" s="134" t="n">
        <v>41464</v>
      </c>
      <c r="D137" s="484" t="n">
        <v>34.42</v>
      </c>
      <c r="E137" s="126" t="inlineStr">
        <is>
          <t>S G L CAMBODIA</t>
        </is>
      </c>
      <c r="F137" s="123" t="inlineStr">
        <is>
          <t>100119816</t>
        </is>
      </c>
      <c r="G137" s="136" t="inlineStr">
        <is>
          <t>331457</t>
        </is>
      </c>
      <c r="H137" s="134" t="n">
        <v>41464</v>
      </c>
      <c r="I137" s="484" t="n">
        <v>34.42</v>
      </c>
      <c r="J137" s="161" t="n"/>
    </row>
    <row r="138" ht="18" customHeight="1" s="58">
      <c r="A138" s="131" t="n">
        <v>133</v>
      </c>
      <c r="B138" s="136" t="inlineStr">
        <is>
          <t>331512</t>
        </is>
      </c>
      <c r="C138" s="134" t="n">
        <v>41464</v>
      </c>
      <c r="D138" s="484" t="n">
        <v>47.83</v>
      </c>
      <c r="E138" s="126" t="inlineStr">
        <is>
          <t>S G L CAMBODIA</t>
        </is>
      </c>
      <c r="F138" s="123" t="inlineStr">
        <is>
          <t>100119816</t>
        </is>
      </c>
      <c r="G138" s="136" t="inlineStr">
        <is>
          <t>331512</t>
        </is>
      </c>
      <c r="H138" s="134" t="n">
        <v>41464</v>
      </c>
      <c r="I138" s="484" t="n">
        <v>47.83</v>
      </c>
      <c r="J138" s="161" t="n"/>
    </row>
    <row r="139" ht="18" customHeight="1" s="58">
      <c r="A139" s="131" t="n">
        <v>134</v>
      </c>
      <c r="B139" s="136" t="inlineStr">
        <is>
          <t>331515</t>
        </is>
      </c>
      <c r="C139" s="134" t="n">
        <v>41464</v>
      </c>
      <c r="D139" s="484" t="n">
        <v>26.89</v>
      </c>
      <c r="E139" s="126" t="inlineStr">
        <is>
          <t>S G L CAMBODIA</t>
        </is>
      </c>
      <c r="F139" s="123" t="inlineStr">
        <is>
          <t>100119816</t>
        </is>
      </c>
      <c r="G139" s="136" t="inlineStr">
        <is>
          <t>331515</t>
        </is>
      </c>
      <c r="H139" s="134" t="n">
        <v>41464</v>
      </c>
      <c r="I139" s="484" t="n">
        <v>26.89</v>
      </c>
      <c r="J139" s="161" t="n"/>
    </row>
    <row r="140" ht="18" customHeight="1" s="58">
      <c r="A140" s="131" t="n">
        <v>135</v>
      </c>
      <c r="B140" s="136" t="inlineStr">
        <is>
          <t>331530</t>
        </is>
      </c>
      <c r="C140" s="134" t="n">
        <v>41464</v>
      </c>
      <c r="D140" s="484" t="n">
        <v>44.67</v>
      </c>
      <c r="E140" s="126" t="inlineStr">
        <is>
          <t>S G L CAMBODIA</t>
        </is>
      </c>
      <c r="F140" s="123" t="inlineStr">
        <is>
          <t>100119816</t>
        </is>
      </c>
      <c r="G140" s="136" t="inlineStr">
        <is>
          <t>331530</t>
        </is>
      </c>
      <c r="H140" s="134" t="n">
        <v>41464</v>
      </c>
      <c r="I140" s="484" t="n">
        <v>44.67</v>
      </c>
      <c r="J140" s="161" t="n"/>
    </row>
    <row r="141" ht="18" customHeight="1" s="58">
      <c r="A141" s="131" t="n">
        <v>136</v>
      </c>
      <c r="B141" s="136" t="inlineStr">
        <is>
          <t>331554</t>
        </is>
      </c>
      <c r="C141" s="134" t="n">
        <v>41464</v>
      </c>
      <c r="D141" s="484" t="n">
        <v>39.33</v>
      </c>
      <c r="E141" s="126" t="inlineStr">
        <is>
          <t>S G L CAMBODIA</t>
        </is>
      </c>
      <c r="F141" s="123" t="inlineStr">
        <is>
          <t>100119816</t>
        </is>
      </c>
      <c r="G141" s="136" t="inlineStr">
        <is>
          <t>331554</t>
        </is>
      </c>
      <c r="H141" s="134" t="n">
        <v>41464</v>
      </c>
      <c r="I141" s="484" t="n">
        <v>39.33</v>
      </c>
      <c r="J141" s="161" t="n"/>
    </row>
    <row r="142" ht="18" customHeight="1" s="58">
      <c r="A142" s="131" t="n">
        <v>137</v>
      </c>
      <c r="B142" s="136" t="inlineStr">
        <is>
          <t>331577</t>
        </is>
      </c>
      <c r="C142" s="134" t="n">
        <v>41465</v>
      </c>
      <c r="D142" s="484" t="n">
        <v>62.7</v>
      </c>
      <c r="E142" s="126" t="inlineStr">
        <is>
          <t>S G L CAMBODIA</t>
        </is>
      </c>
      <c r="F142" s="123" t="inlineStr">
        <is>
          <t>100119816</t>
        </is>
      </c>
      <c r="G142" s="136" t="inlineStr">
        <is>
          <t>331577</t>
        </is>
      </c>
      <c r="H142" s="134" t="n">
        <v>41465</v>
      </c>
      <c r="I142" s="484" t="n">
        <v>62.7</v>
      </c>
      <c r="J142" s="161" t="n"/>
    </row>
    <row r="143" ht="18" customHeight="1" s="58">
      <c r="A143" s="131" t="n">
        <v>138</v>
      </c>
      <c r="B143" s="136" t="inlineStr">
        <is>
          <t>331592</t>
        </is>
      </c>
      <c r="C143" s="134" t="n">
        <v>41465</v>
      </c>
      <c r="D143" s="484" t="n">
        <v>101.07</v>
      </c>
      <c r="E143" s="126" t="inlineStr">
        <is>
          <t>S G L CAMBODIA</t>
        </is>
      </c>
      <c r="F143" s="123" t="inlineStr">
        <is>
          <t>100119816</t>
        </is>
      </c>
      <c r="G143" s="136" t="inlineStr">
        <is>
          <t>331592</t>
        </is>
      </c>
      <c r="H143" s="134" t="n">
        <v>41465</v>
      </c>
      <c r="I143" s="484" t="n">
        <v>101.07</v>
      </c>
      <c r="J143" s="161" t="n"/>
    </row>
    <row r="144" ht="18" customHeight="1" s="58">
      <c r="A144" s="131" t="n">
        <v>139</v>
      </c>
      <c r="B144" s="136" t="inlineStr">
        <is>
          <t>331607</t>
        </is>
      </c>
      <c r="C144" s="134" t="n">
        <v>41465</v>
      </c>
      <c r="D144" s="484" t="n">
        <v>129.26</v>
      </c>
      <c r="E144" s="126" t="inlineStr">
        <is>
          <t>S G L CAMBODIA</t>
        </is>
      </c>
      <c r="F144" s="123" t="inlineStr">
        <is>
          <t>100119816</t>
        </is>
      </c>
      <c r="G144" s="136" t="inlineStr">
        <is>
          <t>331607</t>
        </is>
      </c>
      <c r="H144" s="134" t="n">
        <v>41465</v>
      </c>
      <c r="I144" s="484" t="n">
        <v>129.26</v>
      </c>
      <c r="J144" s="161" t="n"/>
    </row>
    <row r="145" ht="18" customHeight="1" s="58">
      <c r="A145" s="131" t="n">
        <v>140</v>
      </c>
      <c r="B145" s="136" t="inlineStr">
        <is>
          <t>331711</t>
        </is>
      </c>
      <c r="C145" s="134" t="n">
        <v>41471</v>
      </c>
      <c r="D145" s="484" t="n">
        <v>22.3</v>
      </c>
      <c r="E145" s="126" t="inlineStr">
        <is>
          <t>S G L CAMBODIA</t>
        </is>
      </c>
      <c r="F145" s="123" t="inlineStr">
        <is>
          <t>100119816</t>
        </is>
      </c>
      <c r="G145" s="136" t="inlineStr">
        <is>
          <t>331711</t>
        </is>
      </c>
      <c r="H145" s="134" t="n">
        <v>41471</v>
      </c>
      <c r="I145" s="484" t="n">
        <v>22.3</v>
      </c>
      <c r="J145" s="161" t="n"/>
    </row>
    <row r="146" ht="18" customHeight="1" s="58">
      <c r="A146" s="131" t="n">
        <v>141</v>
      </c>
      <c r="B146" s="136" t="inlineStr">
        <is>
          <t>331720</t>
        </is>
      </c>
      <c r="C146" s="134" t="n">
        <v>41471</v>
      </c>
      <c r="D146" s="484" t="n">
        <v>26.2</v>
      </c>
      <c r="E146" s="126" t="inlineStr">
        <is>
          <t>S G L CAMBODIA</t>
        </is>
      </c>
      <c r="F146" s="123" t="inlineStr">
        <is>
          <t>100119816</t>
        </is>
      </c>
      <c r="G146" s="136" t="inlineStr">
        <is>
          <t>331720</t>
        </is>
      </c>
      <c r="H146" s="134" t="n">
        <v>41471</v>
      </c>
      <c r="I146" s="484" t="n">
        <v>26.2</v>
      </c>
      <c r="J146" s="161" t="n"/>
    </row>
    <row r="147" ht="18" customHeight="1" s="58">
      <c r="A147" s="131" t="n">
        <v>142</v>
      </c>
      <c r="B147" s="136" t="inlineStr">
        <is>
          <t>331722</t>
        </is>
      </c>
      <c r="C147" s="134" t="n">
        <v>41471</v>
      </c>
      <c r="D147" s="484" t="n">
        <v>113.51</v>
      </c>
      <c r="E147" s="126" t="inlineStr">
        <is>
          <t>S G L CAMBODIA</t>
        </is>
      </c>
      <c r="F147" s="123" t="inlineStr">
        <is>
          <t>100119816</t>
        </is>
      </c>
      <c r="G147" s="136" t="inlineStr">
        <is>
          <t>331722</t>
        </is>
      </c>
      <c r="H147" s="134" t="n">
        <v>41471</v>
      </c>
      <c r="I147" s="484" t="n">
        <v>113.51</v>
      </c>
      <c r="J147" s="161" t="n"/>
    </row>
    <row r="148" ht="18" customHeight="1" s="58">
      <c r="A148" s="131" t="n">
        <v>143</v>
      </c>
      <c r="B148" s="136" t="inlineStr">
        <is>
          <t>331728</t>
        </is>
      </c>
      <c r="C148" s="134" t="n">
        <v>41471</v>
      </c>
      <c r="D148" s="484" t="n">
        <v>35.22</v>
      </c>
      <c r="E148" s="126" t="inlineStr">
        <is>
          <t>S G L CAMBODIA</t>
        </is>
      </c>
      <c r="F148" s="123" t="inlineStr">
        <is>
          <t>100119816</t>
        </is>
      </c>
      <c r="G148" s="136" t="inlineStr">
        <is>
          <t>331728</t>
        </is>
      </c>
      <c r="H148" s="134" t="n">
        <v>41471</v>
      </c>
      <c r="I148" s="484" t="n">
        <v>35.22</v>
      </c>
      <c r="J148" s="161" t="n"/>
    </row>
    <row r="149" ht="18" customHeight="1" s="58">
      <c r="A149" s="131" t="n">
        <v>144</v>
      </c>
      <c r="B149" s="136" t="inlineStr">
        <is>
          <t>331731</t>
        </is>
      </c>
      <c r="C149" s="134" t="n">
        <v>41471</v>
      </c>
      <c r="D149" s="484" t="n">
        <v>72.79000000000001</v>
      </c>
      <c r="E149" s="126" t="inlineStr">
        <is>
          <t>S G L CAMBODIA</t>
        </is>
      </c>
      <c r="F149" s="123" t="inlineStr">
        <is>
          <t>100119816</t>
        </is>
      </c>
      <c r="G149" s="136" t="inlineStr">
        <is>
          <t>331731</t>
        </is>
      </c>
      <c r="H149" s="134" t="n">
        <v>41471</v>
      </c>
      <c r="I149" s="484" t="n">
        <v>72.79000000000001</v>
      </c>
      <c r="J149" s="161" t="n"/>
    </row>
    <row r="150" ht="18" customHeight="1" s="58">
      <c r="A150" s="131" t="n">
        <v>145</v>
      </c>
      <c r="B150" s="136" t="inlineStr">
        <is>
          <t>331738</t>
        </is>
      </c>
      <c r="C150" s="134" t="n">
        <v>41471</v>
      </c>
      <c r="D150" s="484" t="n">
        <v>26.6</v>
      </c>
      <c r="E150" s="126" t="inlineStr">
        <is>
          <t>S G L CAMBODIA</t>
        </is>
      </c>
      <c r="F150" s="123" t="inlineStr">
        <is>
          <t>100119816</t>
        </is>
      </c>
      <c r="G150" s="136" t="inlineStr">
        <is>
          <t>331738</t>
        </is>
      </c>
      <c r="H150" s="134" t="n">
        <v>41471</v>
      </c>
      <c r="I150" s="484" t="n">
        <v>26.6</v>
      </c>
      <c r="J150" s="161" t="n"/>
    </row>
    <row r="151" ht="18" customHeight="1" s="58">
      <c r="A151" s="131" t="n">
        <v>146</v>
      </c>
      <c r="B151" s="136" t="inlineStr">
        <is>
          <t>331750</t>
        </is>
      </c>
      <c r="C151" s="134" t="n">
        <v>41471</v>
      </c>
      <c r="D151" s="484" t="n">
        <v>26.55</v>
      </c>
      <c r="E151" s="126" t="inlineStr">
        <is>
          <t>S G L CAMBODIA</t>
        </is>
      </c>
      <c r="F151" s="123" t="inlineStr">
        <is>
          <t>100119816</t>
        </is>
      </c>
      <c r="G151" s="136" t="inlineStr">
        <is>
          <t>331750</t>
        </is>
      </c>
      <c r="H151" s="134" t="n">
        <v>41471</v>
      </c>
      <c r="I151" s="484" t="n">
        <v>26.55</v>
      </c>
      <c r="J151" s="161" t="n"/>
    </row>
    <row r="152" ht="18" customHeight="1" s="58">
      <c r="A152" s="131" t="n">
        <v>147</v>
      </c>
      <c r="B152" s="136" t="inlineStr">
        <is>
          <t>331843</t>
        </is>
      </c>
      <c r="C152" s="134" t="n">
        <v>41477</v>
      </c>
      <c r="D152" s="484" t="n">
        <v>51.32</v>
      </c>
      <c r="E152" s="126" t="inlineStr">
        <is>
          <t>S G L CAMBODIA</t>
        </is>
      </c>
      <c r="F152" s="123" t="inlineStr">
        <is>
          <t>100119816</t>
        </is>
      </c>
      <c r="G152" s="136" t="inlineStr">
        <is>
          <t>331843</t>
        </is>
      </c>
      <c r="H152" s="134" t="n">
        <v>41477</v>
      </c>
      <c r="I152" s="484" t="n">
        <v>51.32</v>
      </c>
      <c r="J152" s="161" t="n"/>
    </row>
    <row r="153" ht="18" customHeight="1" s="58">
      <c r="A153" s="131" t="n">
        <v>148</v>
      </c>
      <c r="B153" s="136" t="inlineStr">
        <is>
          <t>331877</t>
        </is>
      </c>
      <c r="C153" s="134" t="n">
        <v>41478</v>
      </c>
      <c r="D153" s="484" t="n">
        <v>26.96</v>
      </c>
      <c r="E153" s="126" t="inlineStr">
        <is>
          <t>S G L CAMBODIA</t>
        </is>
      </c>
      <c r="F153" s="123" t="inlineStr">
        <is>
          <t>100119816</t>
        </is>
      </c>
      <c r="G153" s="136" t="inlineStr">
        <is>
          <t>331877</t>
        </is>
      </c>
      <c r="H153" s="134" t="n">
        <v>41478</v>
      </c>
      <c r="I153" s="484" t="n">
        <v>26.96</v>
      </c>
      <c r="J153" s="161" t="n"/>
    </row>
    <row r="154" ht="18" customHeight="1" s="58">
      <c r="A154" s="131" t="n">
        <v>149</v>
      </c>
      <c r="B154" s="136" t="inlineStr">
        <is>
          <t>331884</t>
        </is>
      </c>
      <c r="C154" s="134" t="n">
        <v>41478</v>
      </c>
      <c r="D154" s="484" t="n">
        <v>52.06</v>
      </c>
      <c r="E154" s="126" t="inlineStr">
        <is>
          <t>S G L CAMBODIA</t>
        </is>
      </c>
      <c r="F154" s="123" t="inlineStr">
        <is>
          <t>100119816</t>
        </is>
      </c>
      <c r="G154" s="136" t="inlineStr">
        <is>
          <t>331884</t>
        </is>
      </c>
      <c r="H154" s="134" t="n">
        <v>41478</v>
      </c>
      <c r="I154" s="484" t="n">
        <v>52.06</v>
      </c>
      <c r="J154" s="161" t="n"/>
    </row>
    <row r="155" ht="18" customHeight="1" s="58">
      <c r="A155" s="131" t="n">
        <v>150</v>
      </c>
      <c r="B155" s="136" t="inlineStr">
        <is>
          <t>331986</t>
        </is>
      </c>
      <c r="C155" s="134" t="n">
        <v>41484</v>
      </c>
      <c r="D155" s="484" t="n">
        <v>26.2</v>
      </c>
      <c r="E155" s="126" t="inlineStr">
        <is>
          <t>S G L CAMBODIA</t>
        </is>
      </c>
      <c r="F155" s="123" t="inlineStr">
        <is>
          <t>100119816</t>
        </is>
      </c>
      <c r="G155" s="136" t="inlineStr">
        <is>
          <t>331986</t>
        </is>
      </c>
      <c r="H155" s="134" t="n">
        <v>41484</v>
      </c>
      <c r="I155" s="484" t="n">
        <v>26.2</v>
      </c>
      <c r="J155" s="161" t="n"/>
    </row>
    <row r="156" ht="18" customHeight="1" s="58">
      <c r="A156" s="131" t="n">
        <v>151</v>
      </c>
      <c r="B156" s="136" t="inlineStr">
        <is>
          <t>331993</t>
        </is>
      </c>
      <c r="C156" s="134" t="n">
        <v>41484</v>
      </c>
      <c r="D156" s="484" t="n">
        <v>5</v>
      </c>
      <c r="E156" s="126" t="inlineStr">
        <is>
          <t>S G L CAMBODIA</t>
        </is>
      </c>
      <c r="F156" s="123" t="inlineStr">
        <is>
          <t>100119816</t>
        </is>
      </c>
      <c r="G156" s="136" t="inlineStr">
        <is>
          <t>331993</t>
        </is>
      </c>
      <c r="H156" s="134" t="n">
        <v>41484</v>
      </c>
      <c r="I156" s="484" t="n">
        <v>5</v>
      </c>
      <c r="J156" s="161" t="n"/>
    </row>
    <row r="157" ht="18" customHeight="1" s="58">
      <c r="A157" s="131" t="n">
        <v>152</v>
      </c>
      <c r="B157" s="136" t="inlineStr">
        <is>
          <t>332045</t>
        </is>
      </c>
      <c r="C157" s="134" t="n">
        <v>41485</v>
      </c>
      <c r="D157" s="484" t="n">
        <v>29.73</v>
      </c>
      <c r="E157" s="126" t="inlineStr">
        <is>
          <t>S G L CAMBODIA</t>
        </is>
      </c>
      <c r="F157" s="123" t="inlineStr">
        <is>
          <t>100119816</t>
        </is>
      </c>
      <c r="G157" s="136" t="inlineStr">
        <is>
          <t>332045</t>
        </is>
      </c>
      <c r="H157" s="134" t="n">
        <v>41485</v>
      </c>
      <c r="I157" s="484" t="n">
        <v>29.73</v>
      </c>
      <c r="J157" s="161" t="n"/>
    </row>
    <row r="158" ht="18" customHeight="1" s="58">
      <c r="A158" s="131" t="n">
        <v>153</v>
      </c>
      <c r="B158" s="136" t="inlineStr">
        <is>
          <t>332112</t>
        </is>
      </c>
      <c r="C158" s="134" t="n">
        <v>41491</v>
      </c>
      <c r="D158" s="484" t="n">
        <v>26.32</v>
      </c>
      <c r="E158" s="126" t="inlineStr">
        <is>
          <t>S G L CAMBODIA</t>
        </is>
      </c>
      <c r="F158" s="123" t="inlineStr">
        <is>
          <t>100119816</t>
        </is>
      </c>
      <c r="G158" s="136" t="inlineStr">
        <is>
          <t>332112</t>
        </is>
      </c>
      <c r="H158" s="134" t="n">
        <v>41491</v>
      </c>
      <c r="I158" s="484" t="n">
        <v>26.32</v>
      </c>
      <c r="J158" s="161" t="n"/>
    </row>
    <row r="159" ht="18" customHeight="1" s="58">
      <c r="A159" s="131" t="n">
        <v>154</v>
      </c>
      <c r="B159" s="136" t="inlineStr">
        <is>
          <t>332140</t>
        </is>
      </c>
      <c r="C159" s="134" t="n">
        <v>41491</v>
      </c>
      <c r="D159" s="484" t="n">
        <v>30.9</v>
      </c>
      <c r="E159" s="126" t="inlineStr">
        <is>
          <t>S G L CAMBODIA</t>
        </is>
      </c>
      <c r="F159" s="123" t="inlineStr">
        <is>
          <t>100119816</t>
        </is>
      </c>
      <c r="G159" s="136" t="inlineStr">
        <is>
          <t>332140</t>
        </is>
      </c>
      <c r="H159" s="134" t="n">
        <v>41491</v>
      </c>
      <c r="I159" s="484" t="n">
        <v>30.9</v>
      </c>
      <c r="J159" s="161" t="n"/>
    </row>
    <row r="160" ht="18" customHeight="1" s="58">
      <c r="A160" s="131" t="n">
        <v>155</v>
      </c>
      <c r="B160" s="136" t="inlineStr">
        <is>
          <t>332188</t>
        </is>
      </c>
      <c r="C160" s="134" t="n">
        <v>41492</v>
      </c>
      <c r="D160" s="484" t="n">
        <v>48.13</v>
      </c>
      <c r="E160" s="126" t="inlineStr">
        <is>
          <t>S G L CAMBODIA</t>
        </is>
      </c>
      <c r="F160" s="123" t="inlineStr">
        <is>
          <t>100119816</t>
        </is>
      </c>
      <c r="G160" s="136" t="inlineStr">
        <is>
          <t>332188</t>
        </is>
      </c>
      <c r="H160" s="134" t="n">
        <v>41492</v>
      </c>
      <c r="I160" s="484" t="n">
        <v>48.13</v>
      </c>
      <c r="J160" s="161" t="n"/>
    </row>
    <row r="161" ht="18" customHeight="1" s="58">
      <c r="A161" s="131" t="n">
        <v>156</v>
      </c>
      <c r="B161" s="136" t="inlineStr">
        <is>
          <t>332194</t>
        </is>
      </c>
      <c r="C161" s="134" t="n">
        <v>41492</v>
      </c>
      <c r="D161" s="484" t="n">
        <v>25.81</v>
      </c>
      <c r="E161" s="126" t="inlineStr">
        <is>
          <t>S G L CAMBODIA</t>
        </is>
      </c>
      <c r="F161" s="123" t="inlineStr">
        <is>
          <t>100119816</t>
        </is>
      </c>
      <c r="G161" s="136" t="inlineStr">
        <is>
          <t>332194</t>
        </is>
      </c>
      <c r="H161" s="134" t="n">
        <v>41492</v>
      </c>
      <c r="I161" s="484" t="n">
        <v>25.81</v>
      </c>
      <c r="J161" s="161" t="n"/>
    </row>
    <row r="162" ht="18" customHeight="1" s="58">
      <c r="A162" s="131" t="n">
        <v>157</v>
      </c>
      <c r="B162" s="136" t="inlineStr">
        <is>
          <t>332202</t>
        </is>
      </c>
      <c r="C162" s="134" t="n">
        <v>41492</v>
      </c>
      <c r="D162" s="484" t="n">
        <v>39.69</v>
      </c>
      <c r="E162" s="126" t="inlineStr">
        <is>
          <t>S G L CAMBODIA</t>
        </is>
      </c>
      <c r="F162" s="123" t="inlineStr">
        <is>
          <t>100119816</t>
        </is>
      </c>
      <c r="G162" s="136" t="inlineStr">
        <is>
          <t>332202</t>
        </is>
      </c>
      <c r="H162" s="134" t="n">
        <v>41492</v>
      </c>
      <c r="I162" s="484" t="n">
        <v>39.69</v>
      </c>
      <c r="J162" s="161" t="n"/>
    </row>
    <row r="163" ht="18" customHeight="1" s="58">
      <c r="A163" s="131" t="n">
        <v>158</v>
      </c>
      <c r="B163" s="136" t="inlineStr">
        <is>
          <t>332221</t>
        </is>
      </c>
      <c r="C163" s="134" t="n">
        <v>41492</v>
      </c>
      <c r="D163" s="484" t="n">
        <v>75.8</v>
      </c>
      <c r="E163" s="126" t="inlineStr">
        <is>
          <t>S G L CAMBODIA</t>
        </is>
      </c>
      <c r="F163" s="123" t="inlineStr">
        <is>
          <t>100119816</t>
        </is>
      </c>
      <c r="G163" s="136" t="inlineStr">
        <is>
          <t>332221</t>
        </is>
      </c>
      <c r="H163" s="134" t="n">
        <v>41492</v>
      </c>
      <c r="I163" s="484" t="n">
        <v>75.8</v>
      </c>
      <c r="J163" s="161" t="n"/>
    </row>
    <row r="164" ht="18" customHeight="1" s="58">
      <c r="A164" s="131" t="n">
        <v>159</v>
      </c>
      <c r="B164" s="136" t="inlineStr">
        <is>
          <t>332347</t>
        </is>
      </c>
      <c r="C164" s="134" t="n">
        <v>41499</v>
      </c>
      <c r="D164" s="484" t="n">
        <v>61.05</v>
      </c>
      <c r="E164" s="126" t="inlineStr">
        <is>
          <t>S G L CAMBODIA</t>
        </is>
      </c>
      <c r="F164" s="123" t="inlineStr">
        <is>
          <t>100119816</t>
        </is>
      </c>
      <c r="G164" s="136" t="inlineStr">
        <is>
          <t>332347</t>
        </is>
      </c>
      <c r="H164" s="134" t="n">
        <v>41499</v>
      </c>
      <c r="I164" s="484" t="n">
        <v>61.05</v>
      </c>
      <c r="J164" s="161" t="n"/>
    </row>
    <row r="165" ht="18" customHeight="1" s="58">
      <c r="A165" s="131" t="n">
        <v>160</v>
      </c>
      <c r="B165" s="136" t="inlineStr">
        <is>
          <t>332372</t>
        </is>
      </c>
      <c r="C165" s="134" t="n">
        <v>41499</v>
      </c>
      <c r="D165" s="484" t="n">
        <v>35.53</v>
      </c>
      <c r="E165" s="126" t="inlineStr">
        <is>
          <t>S G L CAMBODIA</t>
        </is>
      </c>
      <c r="F165" s="123" t="inlineStr">
        <is>
          <t>100119816</t>
        </is>
      </c>
      <c r="G165" s="136" t="inlineStr">
        <is>
          <t>332372</t>
        </is>
      </c>
      <c r="H165" s="134" t="n">
        <v>41499</v>
      </c>
      <c r="I165" s="484" t="n">
        <v>35.53</v>
      </c>
      <c r="J165" s="161" t="n"/>
    </row>
    <row r="166" ht="18" customHeight="1" s="58">
      <c r="A166" s="131" t="n">
        <v>161</v>
      </c>
      <c r="B166" s="136" t="inlineStr">
        <is>
          <t>332400</t>
        </is>
      </c>
      <c r="C166" s="134" t="n">
        <v>41499</v>
      </c>
      <c r="D166" s="484" t="n">
        <v>63.41</v>
      </c>
      <c r="E166" s="126" t="inlineStr">
        <is>
          <t>S G L CAMBODIA</t>
        </is>
      </c>
      <c r="F166" s="123" t="inlineStr">
        <is>
          <t>100119816</t>
        </is>
      </c>
      <c r="G166" s="136" t="inlineStr">
        <is>
          <t>332400</t>
        </is>
      </c>
      <c r="H166" s="134" t="n">
        <v>41499</v>
      </c>
      <c r="I166" s="484" t="n">
        <v>63.41</v>
      </c>
      <c r="J166" s="161" t="n"/>
    </row>
    <row r="167" ht="18" customHeight="1" s="58">
      <c r="A167" s="131" t="n">
        <v>162</v>
      </c>
      <c r="B167" s="136" t="inlineStr">
        <is>
          <t>332409</t>
        </is>
      </c>
      <c r="C167" s="134" t="n">
        <v>41499</v>
      </c>
      <c r="D167" s="484" t="n">
        <v>35.31</v>
      </c>
      <c r="E167" s="126" t="inlineStr">
        <is>
          <t>S G L CAMBODIA</t>
        </is>
      </c>
      <c r="F167" s="123" t="inlineStr">
        <is>
          <t>100119816</t>
        </is>
      </c>
      <c r="G167" s="136" t="inlineStr">
        <is>
          <t>332409</t>
        </is>
      </c>
      <c r="H167" s="134" t="n">
        <v>41499</v>
      </c>
      <c r="I167" s="484" t="n">
        <v>35.31</v>
      </c>
      <c r="J167" s="161" t="n"/>
    </row>
    <row r="168" ht="18" customHeight="1" s="58">
      <c r="A168" s="131" t="n">
        <v>163</v>
      </c>
      <c r="B168" s="136" t="inlineStr">
        <is>
          <t>332503</t>
        </is>
      </c>
      <c r="C168" s="134" t="n">
        <v>41506</v>
      </c>
      <c r="D168" s="484" t="n">
        <v>22.3</v>
      </c>
      <c r="E168" s="126" t="inlineStr">
        <is>
          <t>S G L CAMBODIA</t>
        </is>
      </c>
      <c r="F168" s="123" t="inlineStr">
        <is>
          <t>100119816</t>
        </is>
      </c>
      <c r="G168" s="136" t="inlineStr">
        <is>
          <t>332503</t>
        </is>
      </c>
      <c r="H168" s="134" t="n">
        <v>41506</v>
      </c>
      <c r="I168" s="484" t="n">
        <v>22.3</v>
      </c>
      <c r="J168" s="161" t="n"/>
    </row>
    <row r="169" ht="18" customHeight="1" s="58">
      <c r="A169" s="131" t="n">
        <v>164</v>
      </c>
      <c r="B169" s="136" t="inlineStr">
        <is>
          <t>332504</t>
        </is>
      </c>
      <c r="C169" s="134" t="n">
        <v>41506</v>
      </c>
      <c r="D169" s="484" t="n">
        <v>22.74</v>
      </c>
      <c r="E169" s="126" t="inlineStr">
        <is>
          <t>S G L CAMBODIA</t>
        </is>
      </c>
      <c r="F169" s="123" t="inlineStr">
        <is>
          <t>100119816</t>
        </is>
      </c>
      <c r="G169" s="136" t="inlineStr">
        <is>
          <t>332504</t>
        </is>
      </c>
      <c r="H169" s="134" t="n">
        <v>41506</v>
      </c>
      <c r="I169" s="484" t="n">
        <v>22.74</v>
      </c>
      <c r="J169" s="161" t="n"/>
    </row>
    <row r="170" ht="18" customHeight="1" s="58">
      <c r="A170" s="131" t="n">
        <v>165</v>
      </c>
      <c r="B170" s="136" t="inlineStr">
        <is>
          <t>332506</t>
        </is>
      </c>
      <c r="C170" s="134" t="n">
        <v>41506</v>
      </c>
      <c r="D170" s="484" t="n">
        <v>38.68</v>
      </c>
      <c r="E170" s="126" t="inlineStr">
        <is>
          <t>S G L CAMBODIA</t>
        </is>
      </c>
      <c r="F170" s="123" t="inlineStr">
        <is>
          <t>100119816</t>
        </is>
      </c>
      <c r="G170" s="136" t="inlineStr">
        <is>
          <t>332506</t>
        </is>
      </c>
      <c r="H170" s="134" t="n">
        <v>41506</v>
      </c>
      <c r="I170" s="484" t="n">
        <v>38.68</v>
      </c>
      <c r="J170" s="161" t="n"/>
    </row>
    <row r="171" ht="18" customHeight="1" s="58">
      <c r="A171" s="131" t="n">
        <v>166</v>
      </c>
      <c r="B171" s="136" t="inlineStr">
        <is>
          <t>332527</t>
        </is>
      </c>
      <c r="C171" s="134" t="n">
        <v>41506</v>
      </c>
      <c r="D171" s="484" t="n">
        <v>95.64</v>
      </c>
      <c r="E171" s="126" t="inlineStr">
        <is>
          <t>S G L CAMBODIA</t>
        </is>
      </c>
      <c r="F171" s="123" t="inlineStr">
        <is>
          <t>100119816</t>
        </is>
      </c>
      <c r="G171" s="136" t="inlineStr">
        <is>
          <t>332527</t>
        </is>
      </c>
      <c r="H171" s="134" t="n">
        <v>41506</v>
      </c>
      <c r="I171" s="484" t="n">
        <v>95.64</v>
      </c>
      <c r="J171" s="161" t="n"/>
    </row>
    <row r="172" ht="18" customHeight="1" s="58">
      <c r="A172" s="131" t="n">
        <v>167</v>
      </c>
      <c r="B172" s="136" t="inlineStr">
        <is>
          <t>332539</t>
        </is>
      </c>
      <c r="C172" s="134" t="n">
        <v>41506</v>
      </c>
      <c r="D172" s="484" t="n">
        <v>22.34</v>
      </c>
      <c r="E172" s="126" t="inlineStr">
        <is>
          <t>S G L CAMBODIA</t>
        </is>
      </c>
      <c r="F172" s="123" t="inlineStr">
        <is>
          <t>100119816</t>
        </is>
      </c>
      <c r="G172" s="136" t="inlineStr">
        <is>
          <t>332539</t>
        </is>
      </c>
      <c r="H172" s="134" t="n">
        <v>41506</v>
      </c>
      <c r="I172" s="484" t="n">
        <v>22.34</v>
      </c>
      <c r="J172" s="161" t="n"/>
    </row>
    <row r="173" ht="18" customHeight="1" s="58">
      <c r="A173" s="131" t="n">
        <v>168</v>
      </c>
      <c r="B173" s="136" t="inlineStr">
        <is>
          <t>332635</t>
        </is>
      </c>
      <c r="C173" s="134" t="n">
        <v>41512</v>
      </c>
      <c r="D173" s="484" t="n">
        <v>27.28</v>
      </c>
      <c r="E173" s="126" t="inlineStr">
        <is>
          <t>S G L CAMBODIA</t>
        </is>
      </c>
      <c r="F173" s="123" t="inlineStr">
        <is>
          <t>100119816</t>
        </is>
      </c>
      <c r="G173" s="136" t="inlineStr">
        <is>
          <t>332635</t>
        </is>
      </c>
      <c r="H173" s="134" t="n">
        <v>41512</v>
      </c>
      <c r="I173" s="484" t="n">
        <v>27.28</v>
      </c>
      <c r="J173" s="161" t="n"/>
    </row>
    <row r="174" ht="18" customHeight="1" s="58">
      <c r="A174" s="131" t="n">
        <v>169</v>
      </c>
      <c r="B174" s="136" t="inlineStr">
        <is>
          <t>332640</t>
        </is>
      </c>
      <c r="C174" s="134" t="n">
        <v>41512</v>
      </c>
      <c r="D174" s="484" t="n">
        <v>86.19</v>
      </c>
      <c r="E174" s="126" t="inlineStr">
        <is>
          <t>S G L CAMBODIA</t>
        </is>
      </c>
      <c r="F174" s="123" t="inlineStr">
        <is>
          <t>100119816</t>
        </is>
      </c>
      <c r="G174" s="136" t="inlineStr">
        <is>
          <t>332640</t>
        </is>
      </c>
      <c r="H174" s="134" t="n">
        <v>41512</v>
      </c>
      <c r="I174" s="484" t="n">
        <v>86.19</v>
      </c>
      <c r="J174" s="161" t="n"/>
    </row>
    <row r="175" ht="18" customHeight="1" s="58">
      <c r="A175" s="131" t="n">
        <v>170</v>
      </c>
      <c r="B175" s="136" t="inlineStr">
        <is>
          <t>332688</t>
        </is>
      </c>
      <c r="C175" s="134" t="n">
        <v>41513</v>
      </c>
      <c r="D175" s="484" t="n">
        <v>33.75</v>
      </c>
      <c r="E175" s="126" t="inlineStr">
        <is>
          <t>S G L CAMBODIA</t>
        </is>
      </c>
      <c r="F175" s="123" t="inlineStr">
        <is>
          <t>100119816</t>
        </is>
      </c>
      <c r="G175" s="136" t="inlineStr">
        <is>
          <t>332688</t>
        </is>
      </c>
      <c r="H175" s="134" t="n">
        <v>41513</v>
      </c>
      <c r="I175" s="484" t="n">
        <v>33.75</v>
      </c>
      <c r="J175" s="161" t="n"/>
    </row>
    <row r="176" ht="18" customHeight="1" s="58">
      <c r="A176" s="131" t="n">
        <v>171</v>
      </c>
      <c r="B176" s="136" t="inlineStr">
        <is>
          <t>332748</t>
        </is>
      </c>
      <c r="C176" s="134" t="n">
        <v>41519</v>
      </c>
      <c r="D176" s="484" t="n">
        <v>24.84</v>
      </c>
      <c r="E176" s="126" t="inlineStr">
        <is>
          <t>S G L CAMBODIA</t>
        </is>
      </c>
      <c r="F176" s="123" t="inlineStr">
        <is>
          <t>100119816</t>
        </is>
      </c>
      <c r="G176" s="136" t="inlineStr">
        <is>
          <t>332748</t>
        </is>
      </c>
      <c r="H176" s="134" t="n">
        <v>41519</v>
      </c>
      <c r="I176" s="484" t="n">
        <v>24.84</v>
      </c>
      <c r="J176" s="161" t="n"/>
    </row>
    <row r="177" ht="18" customHeight="1" s="58">
      <c r="A177" s="131" t="n">
        <v>172</v>
      </c>
      <c r="B177" s="136" t="inlineStr">
        <is>
          <t>332794</t>
        </is>
      </c>
      <c r="C177" s="134" t="n">
        <v>41520</v>
      </c>
      <c r="D177" s="484" t="n">
        <v>26.6</v>
      </c>
      <c r="E177" s="126" t="inlineStr">
        <is>
          <t>S G L CAMBODIA</t>
        </is>
      </c>
      <c r="F177" s="123" t="inlineStr">
        <is>
          <t>100119816</t>
        </is>
      </c>
      <c r="G177" s="136" t="inlineStr">
        <is>
          <t>332794</t>
        </is>
      </c>
      <c r="H177" s="134" t="n">
        <v>41520</v>
      </c>
      <c r="I177" s="484" t="n">
        <v>26.6</v>
      </c>
      <c r="J177" s="161" t="n"/>
    </row>
    <row r="178" ht="18" customHeight="1" s="58">
      <c r="A178" s="131" t="n">
        <v>173</v>
      </c>
      <c r="B178" s="136" t="inlineStr">
        <is>
          <t>332803</t>
        </is>
      </c>
      <c r="C178" s="134" t="n">
        <v>41520</v>
      </c>
      <c r="D178" s="484" t="n">
        <v>51.81</v>
      </c>
      <c r="E178" s="126" t="inlineStr">
        <is>
          <t>S G L CAMBODIA</t>
        </is>
      </c>
      <c r="F178" s="123" t="inlineStr">
        <is>
          <t>100119816</t>
        </is>
      </c>
      <c r="G178" s="136" t="inlineStr">
        <is>
          <t>332803</t>
        </is>
      </c>
      <c r="H178" s="134" t="n">
        <v>41520</v>
      </c>
      <c r="I178" s="484" t="n">
        <v>51.81</v>
      </c>
      <c r="J178" s="161" t="n"/>
    </row>
    <row r="179" ht="18" customHeight="1" s="58">
      <c r="A179" s="131" t="n">
        <v>174</v>
      </c>
      <c r="B179" s="136" t="inlineStr">
        <is>
          <t>332805</t>
        </is>
      </c>
      <c r="C179" s="134" t="n">
        <v>41520</v>
      </c>
      <c r="D179" s="484" t="n">
        <v>36.48</v>
      </c>
      <c r="E179" s="126" t="inlineStr">
        <is>
          <t>S G L CAMBODIA</t>
        </is>
      </c>
      <c r="F179" s="123" t="inlineStr">
        <is>
          <t>100119816</t>
        </is>
      </c>
      <c r="G179" s="136" t="inlineStr">
        <is>
          <t>332805</t>
        </is>
      </c>
      <c r="H179" s="134" t="n">
        <v>41520</v>
      </c>
      <c r="I179" s="484" t="n">
        <v>36.48</v>
      </c>
      <c r="J179" s="161" t="n"/>
    </row>
    <row r="180" ht="18" customHeight="1" s="58">
      <c r="A180" s="131" t="n">
        <v>175</v>
      </c>
      <c r="B180" s="136" t="inlineStr">
        <is>
          <t>332880</t>
        </is>
      </c>
      <c r="C180" s="134" t="n">
        <v>41526</v>
      </c>
      <c r="D180" s="484" t="n">
        <v>5</v>
      </c>
      <c r="E180" s="126" t="inlineStr">
        <is>
          <t>S G L CAMBODIA</t>
        </is>
      </c>
      <c r="F180" s="123" t="inlineStr">
        <is>
          <t>100119816</t>
        </is>
      </c>
      <c r="G180" s="136" t="inlineStr">
        <is>
          <t>332880</t>
        </is>
      </c>
      <c r="H180" s="134" t="n">
        <v>41526</v>
      </c>
      <c r="I180" s="484" t="n">
        <v>5</v>
      </c>
      <c r="J180" s="161" t="n"/>
    </row>
    <row r="181" ht="18" customHeight="1" s="58">
      <c r="A181" s="131" t="n">
        <v>176</v>
      </c>
      <c r="B181" s="136" t="inlineStr">
        <is>
          <t>332907</t>
        </is>
      </c>
      <c r="C181" s="134" t="n">
        <v>41527</v>
      </c>
      <c r="D181" s="484" t="n">
        <v>44.95</v>
      </c>
      <c r="E181" s="126" t="inlineStr">
        <is>
          <t>S G L CAMBODIA</t>
        </is>
      </c>
      <c r="F181" s="123" t="inlineStr">
        <is>
          <t>100119816</t>
        </is>
      </c>
      <c r="G181" s="136" t="inlineStr">
        <is>
          <t>332907</t>
        </is>
      </c>
      <c r="H181" s="134" t="n">
        <v>41527</v>
      </c>
      <c r="I181" s="484" t="n">
        <v>44.95</v>
      </c>
      <c r="J181" s="161" t="n"/>
    </row>
    <row r="182" ht="18" customHeight="1" s="58">
      <c r="A182" s="131" t="n">
        <v>177</v>
      </c>
      <c r="B182" s="136" t="inlineStr">
        <is>
          <t>332919</t>
        </is>
      </c>
      <c r="C182" s="134" t="n">
        <v>41527</v>
      </c>
      <c r="D182" s="484" t="n">
        <v>33.31</v>
      </c>
      <c r="E182" s="126" t="inlineStr">
        <is>
          <t>S G L CAMBODIA</t>
        </is>
      </c>
      <c r="F182" s="123" t="inlineStr">
        <is>
          <t>100119816</t>
        </is>
      </c>
      <c r="G182" s="136" t="inlineStr">
        <is>
          <t>332919</t>
        </is>
      </c>
      <c r="H182" s="134" t="n">
        <v>41527</v>
      </c>
      <c r="I182" s="484" t="n">
        <v>33.31</v>
      </c>
      <c r="J182" s="161" t="n"/>
    </row>
    <row r="183" ht="18" customHeight="1" s="58">
      <c r="A183" s="131" t="n">
        <v>178</v>
      </c>
      <c r="B183" s="136" t="inlineStr">
        <is>
          <t>332967</t>
        </is>
      </c>
      <c r="C183" s="134" t="n">
        <v>41527</v>
      </c>
      <c r="D183" s="484" t="n">
        <v>22.51</v>
      </c>
      <c r="E183" s="126" t="inlineStr">
        <is>
          <t>S G L CAMBODIA</t>
        </is>
      </c>
      <c r="F183" s="123" t="inlineStr">
        <is>
          <t>100119816</t>
        </is>
      </c>
      <c r="G183" s="136" t="inlineStr">
        <is>
          <t>332967</t>
        </is>
      </c>
      <c r="H183" s="134" t="n">
        <v>41527</v>
      </c>
      <c r="I183" s="484" t="n">
        <v>22.51</v>
      </c>
      <c r="J183" s="161" t="n"/>
    </row>
    <row r="184" ht="18" customHeight="1" s="58">
      <c r="A184" s="131" t="n">
        <v>179</v>
      </c>
      <c r="B184" s="136" t="inlineStr">
        <is>
          <t>332988</t>
        </is>
      </c>
      <c r="C184" s="134" t="n">
        <v>41528</v>
      </c>
      <c r="D184" s="484" t="n">
        <v>28.01</v>
      </c>
      <c r="E184" s="126" t="inlineStr">
        <is>
          <t>S G L CAMBODIA</t>
        </is>
      </c>
      <c r="F184" s="123" t="inlineStr">
        <is>
          <t>100119816</t>
        </is>
      </c>
      <c r="G184" s="136" t="inlineStr">
        <is>
          <t>332988</t>
        </is>
      </c>
      <c r="H184" s="134" t="n">
        <v>41528</v>
      </c>
      <c r="I184" s="484" t="n">
        <v>28.01</v>
      </c>
      <c r="J184" s="161" t="n"/>
    </row>
    <row r="185" ht="18" customHeight="1" s="58">
      <c r="A185" s="131" t="n">
        <v>180</v>
      </c>
      <c r="B185" s="136" t="inlineStr">
        <is>
          <t>333011</t>
        </is>
      </c>
      <c r="C185" s="134" t="n">
        <v>41528</v>
      </c>
      <c r="D185" s="484" t="n">
        <v>86.56999999999999</v>
      </c>
      <c r="E185" s="126" t="inlineStr">
        <is>
          <t>S G L CAMBODIA</t>
        </is>
      </c>
      <c r="F185" s="123" t="inlineStr">
        <is>
          <t>100119816</t>
        </is>
      </c>
      <c r="G185" s="136" t="inlineStr">
        <is>
          <t>333011</t>
        </is>
      </c>
      <c r="H185" s="134" t="n">
        <v>41528</v>
      </c>
      <c r="I185" s="484" t="n">
        <v>86.56999999999999</v>
      </c>
      <c r="J185" s="161" t="n"/>
    </row>
    <row r="186" ht="18" customHeight="1" s="58">
      <c r="A186" s="131" t="n">
        <v>181</v>
      </c>
      <c r="B186" s="136" t="inlineStr">
        <is>
          <t>333013</t>
        </is>
      </c>
      <c r="C186" s="134" t="n">
        <v>41528</v>
      </c>
      <c r="D186" s="484" t="n">
        <v>36.7</v>
      </c>
      <c r="E186" s="126" t="inlineStr">
        <is>
          <t>S G L CAMBODIA</t>
        </is>
      </c>
      <c r="F186" s="123" t="inlineStr">
        <is>
          <t>100119816</t>
        </is>
      </c>
      <c r="G186" s="136" t="inlineStr">
        <is>
          <t>333013</t>
        </is>
      </c>
      <c r="H186" s="134" t="n">
        <v>41528</v>
      </c>
      <c r="I186" s="484" t="n">
        <v>36.7</v>
      </c>
      <c r="J186" s="161" t="n"/>
    </row>
    <row r="187" ht="18" customHeight="1" s="58">
      <c r="A187" s="131" t="n">
        <v>182</v>
      </c>
      <c r="B187" s="136" t="inlineStr">
        <is>
          <t>333040</t>
        </is>
      </c>
      <c r="C187" s="134" t="n">
        <v>41528</v>
      </c>
      <c r="D187" s="484" t="n">
        <v>59.52</v>
      </c>
      <c r="E187" s="126" t="inlineStr">
        <is>
          <t>S G L CAMBODIA</t>
        </is>
      </c>
      <c r="F187" s="123" t="inlineStr">
        <is>
          <t>100119816</t>
        </is>
      </c>
      <c r="G187" s="136" t="inlineStr">
        <is>
          <t>333040</t>
        </is>
      </c>
      <c r="H187" s="134" t="n">
        <v>41528</v>
      </c>
      <c r="I187" s="484" t="n">
        <v>59.52</v>
      </c>
      <c r="J187" s="161" t="n"/>
    </row>
    <row r="188" ht="18" customHeight="1" s="58">
      <c r="A188" s="131" t="n">
        <v>183</v>
      </c>
      <c r="B188" s="136" t="inlineStr">
        <is>
          <t>333059</t>
        </is>
      </c>
      <c r="C188" s="134" t="n">
        <v>41528</v>
      </c>
      <c r="D188" s="484" t="n">
        <v>195.16</v>
      </c>
      <c r="E188" s="126" t="inlineStr">
        <is>
          <t>S G L CAMBODIA</t>
        </is>
      </c>
      <c r="F188" s="123" t="inlineStr">
        <is>
          <t>100119816</t>
        </is>
      </c>
      <c r="G188" s="136" t="inlineStr">
        <is>
          <t>333059</t>
        </is>
      </c>
      <c r="H188" s="134" t="n">
        <v>41528</v>
      </c>
      <c r="I188" s="484" t="n">
        <v>195.16</v>
      </c>
      <c r="J188" s="161" t="n"/>
    </row>
    <row r="189" ht="18" customHeight="1" s="58">
      <c r="A189" s="131" t="n">
        <v>184</v>
      </c>
      <c r="B189" s="136" t="inlineStr">
        <is>
          <t>333103</t>
        </is>
      </c>
      <c r="C189" s="134" t="n">
        <v>41533</v>
      </c>
      <c r="D189" s="484" t="n">
        <v>28.82</v>
      </c>
      <c r="E189" s="126" t="inlineStr">
        <is>
          <t>S G L CAMBODIA</t>
        </is>
      </c>
      <c r="F189" s="123" t="inlineStr">
        <is>
          <t>100119816</t>
        </is>
      </c>
      <c r="G189" s="136" t="inlineStr">
        <is>
          <t>333103</t>
        </is>
      </c>
      <c r="H189" s="134" t="n">
        <v>41533</v>
      </c>
      <c r="I189" s="484" t="n">
        <v>28.82</v>
      </c>
      <c r="J189" s="161" t="n"/>
    </row>
    <row r="190" ht="18" customHeight="1" s="58">
      <c r="A190" s="131" t="n">
        <v>185</v>
      </c>
      <c r="B190" s="136" t="inlineStr">
        <is>
          <t>333134</t>
        </is>
      </c>
      <c r="C190" s="134" t="n">
        <v>41534</v>
      </c>
      <c r="D190" s="484" t="n">
        <v>22.3</v>
      </c>
      <c r="E190" s="126" t="inlineStr">
        <is>
          <t>S G L CAMBODIA</t>
        </is>
      </c>
      <c r="F190" s="123" t="inlineStr">
        <is>
          <t>100119816</t>
        </is>
      </c>
      <c r="G190" s="136" t="inlineStr">
        <is>
          <t>333134</t>
        </is>
      </c>
      <c r="H190" s="134" t="n">
        <v>41534</v>
      </c>
      <c r="I190" s="484" t="n">
        <v>22.3</v>
      </c>
      <c r="J190" s="161" t="n"/>
    </row>
    <row r="191" ht="18" customHeight="1" s="58">
      <c r="A191" s="131" t="n">
        <v>186</v>
      </c>
      <c r="B191" s="136" t="inlineStr">
        <is>
          <t>333167</t>
        </is>
      </c>
      <c r="C191" s="134" t="n">
        <v>41534</v>
      </c>
      <c r="D191" s="484" t="n">
        <v>39.63</v>
      </c>
      <c r="E191" s="126" t="inlineStr">
        <is>
          <t>S G L CAMBODIA</t>
        </is>
      </c>
      <c r="F191" s="123" t="inlineStr">
        <is>
          <t>100119816</t>
        </is>
      </c>
      <c r="G191" s="136" t="inlineStr">
        <is>
          <t>333167</t>
        </is>
      </c>
      <c r="H191" s="134" t="n">
        <v>41534</v>
      </c>
      <c r="I191" s="484" t="n">
        <v>39.63</v>
      </c>
      <c r="J191" s="161" t="n"/>
    </row>
    <row r="192" ht="18" customHeight="1" s="58">
      <c r="A192" s="131" t="n">
        <v>187</v>
      </c>
      <c r="B192" s="136" t="inlineStr">
        <is>
          <t>333184</t>
        </is>
      </c>
      <c r="C192" s="134" t="n">
        <v>41534</v>
      </c>
      <c r="D192" s="484" t="n">
        <v>37.34</v>
      </c>
      <c r="E192" s="126" t="inlineStr">
        <is>
          <t>S G L CAMBODIA</t>
        </is>
      </c>
      <c r="F192" s="123" t="inlineStr">
        <is>
          <t>100119816</t>
        </is>
      </c>
      <c r="G192" s="136" t="inlineStr">
        <is>
          <t>333184</t>
        </is>
      </c>
      <c r="H192" s="134" t="n">
        <v>41534</v>
      </c>
      <c r="I192" s="484" t="n">
        <v>37.34</v>
      </c>
      <c r="J192" s="161" t="n"/>
    </row>
    <row r="193" ht="18" customHeight="1" s="58">
      <c r="A193" s="131" t="n">
        <v>188</v>
      </c>
      <c r="B193" s="136" t="inlineStr">
        <is>
          <t>333196</t>
        </is>
      </c>
      <c r="C193" s="134" t="n">
        <v>41534</v>
      </c>
      <c r="D193" s="484" t="n">
        <v>22.1</v>
      </c>
      <c r="E193" s="126" t="inlineStr">
        <is>
          <t>S G L CAMBODIA</t>
        </is>
      </c>
      <c r="F193" s="123" t="inlineStr">
        <is>
          <t>100119816</t>
        </is>
      </c>
      <c r="G193" s="136" t="inlineStr">
        <is>
          <t>333196</t>
        </is>
      </c>
      <c r="H193" s="134" t="n">
        <v>41534</v>
      </c>
      <c r="I193" s="484" t="n">
        <v>22.1</v>
      </c>
      <c r="J193" s="161" t="n"/>
    </row>
    <row r="194" ht="18" customHeight="1" s="58">
      <c r="A194" s="131" t="n">
        <v>189</v>
      </c>
      <c r="B194" s="136" t="inlineStr">
        <is>
          <t>333287</t>
        </is>
      </c>
      <c r="C194" s="134" t="n">
        <v>41542</v>
      </c>
      <c r="D194" s="484" t="n">
        <v>37</v>
      </c>
      <c r="E194" s="126" t="inlineStr">
        <is>
          <t>S G L CAMBODIA</t>
        </is>
      </c>
      <c r="F194" s="123" t="inlineStr">
        <is>
          <t>100119816</t>
        </is>
      </c>
      <c r="G194" s="136" t="inlineStr">
        <is>
          <t>333287</t>
        </is>
      </c>
      <c r="H194" s="134" t="n">
        <v>41542</v>
      </c>
      <c r="I194" s="484" t="n">
        <v>37</v>
      </c>
      <c r="J194" s="161" t="n"/>
    </row>
    <row r="195" ht="18" customHeight="1" s="58">
      <c r="A195" s="131" t="n">
        <v>190</v>
      </c>
      <c r="B195" s="136" t="inlineStr">
        <is>
          <t>333299</t>
        </is>
      </c>
      <c r="C195" s="134" t="n">
        <v>41542</v>
      </c>
      <c r="D195" s="484" t="n">
        <v>22.3</v>
      </c>
      <c r="E195" s="126" t="inlineStr">
        <is>
          <t>S G L CAMBODIA</t>
        </is>
      </c>
      <c r="F195" s="123" t="inlineStr">
        <is>
          <t>100119816</t>
        </is>
      </c>
      <c r="G195" s="136" t="inlineStr">
        <is>
          <t>333299</t>
        </is>
      </c>
      <c r="H195" s="134" t="n">
        <v>41542</v>
      </c>
      <c r="I195" s="484" t="n">
        <v>22.3</v>
      </c>
      <c r="J195" s="161" t="n"/>
    </row>
    <row r="196" ht="18" customHeight="1" s="58">
      <c r="A196" s="131" t="n">
        <v>191</v>
      </c>
      <c r="B196" s="136" t="inlineStr">
        <is>
          <t>333317</t>
        </is>
      </c>
      <c r="C196" s="134" t="n">
        <v>41542</v>
      </c>
      <c r="D196" s="484" t="n">
        <v>66.61</v>
      </c>
      <c r="E196" s="126" t="inlineStr">
        <is>
          <t>S G L CAMBODIA</t>
        </is>
      </c>
      <c r="F196" s="123" t="inlineStr">
        <is>
          <t>100119816</t>
        </is>
      </c>
      <c r="G196" s="136" t="inlineStr">
        <is>
          <t>333317</t>
        </is>
      </c>
      <c r="H196" s="134" t="n">
        <v>41542</v>
      </c>
      <c r="I196" s="484" t="n">
        <v>66.61</v>
      </c>
      <c r="J196" s="161" t="n"/>
    </row>
    <row r="197" ht="18" customHeight="1" s="58">
      <c r="A197" s="131" t="n">
        <v>192</v>
      </c>
      <c r="B197" s="136" t="inlineStr">
        <is>
          <t>333408</t>
        </is>
      </c>
      <c r="C197" s="134" t="n">
        <v>41547</v>
      </c>
      <c r="D197" s="484" t="n">
        <v>22.3</v>
      </c>
      <c r="E197" s="126" t="inlineStr">
        <is>
          <t>S G L CAMBODIA</t>
        </is>
      </c>
      <c r="F197" s="123" t="inlineStr">
        <is>
          <t>100119816</t>
        </is>
      </c>
      <c r="G197" s="136" t="inlineStr">
        <is>
          <t>333408</t>
        </is>
      </c>
      <c r="H197" s="134" t="n">
        <v>41547</v>
      </c>
      <c r="I197" s="484" t="n">
        <v>22.3</v>
      </c>
      <c r="J197" s="161" t="n"/>
    </row>
    <row r="198" ht="18" customHeight="1" s="58">
      <c r="A198" s="131" t="n">
        <v>193</v>
      </c>
      <c r="B198" s="136" t="inlineStr">
        <is>
          <t>333448</t>
        </is>
      </c>
      <c r="C198" s="134" t="n">
        <v>41547</v>
      </c>
      <c r="D198" s="484" t="n">
        <v>34.02</v>
      </c>
      <c r="E198" s="126" t="inlineStr">
        <is>
          <t>S G L CAMBODIA</t>
        </is>
      </c>
      <c r="F198" s="123" t="inlineStr">
        <is>
          <t>100119816</t>
        </is>
      </c>
      <c r="G198" s="136" t="inlineStr">
        <is>
          <t>333448</t>
        </is>
      </c>
      <c r="H198" s="134" t="n">
        <v>41547</v>
      </c>
      <c r="I198" s="484" t="n">
        <v>34.02</v>
      </c>
      <c r="J198" s="161" t="n"/>
    </row>
    <row r="199" ht="18" customHeight="1" s="58">
      <c r="A199" s="131" t="n">
        <v>194</v>
      </c>
      <c r="B199" s="136" t="inlineStr">
        <is>
          <t>333469</t>
        </is>
      </c>
      <c r="C199" s="134" t="n">
        <v>41547</v>
      </c>
      <c r="D199" s="484" t="n">
        <v>23.38</v>
      </c>
      <c r="E199" s="126" t="inlineStr">
        <is>
          <t>S G L CAMBODIA</t>
        </is>
      </c>
      <c r="F199" s="123" t="inlineStr">
        <is>
          <t>100119816</t>
        </is>
      </c>
      <c r="G199" s="136" t="inlineStr">
        <is>
          <t>333469</t>
        </is>
      </c>
      <c r="H199" s="134" t="n">
        <v>41547</v>
      </c>
      <c r="I199" s="484" t="n">
        <v>23.38</v>
      </c>
      <c r="J199" s="161" t="n"/>
    </row>
    <row r="200" ht="18" customHeight="1" s="58">
      <c r="A200" s="131" t="n">
        <v>195</v>
      </c>
      <c r="B200" s="136" t="inlineStr">
        <is>
          <t>333478</t>
        </is>
      </c>
      <c r="C200" s="134" t="n">
        <v>41547</v>
      </c>
      <c r="D200" s="484" t="n">
        <v>23.87</v>
      </c>
      <c r="E200" s="126" t="inlineStr">
        <is>
          <t>S G L CAMBODIA</t>
        </is>
      </c>
      <c r="F200" s="123" t="inlineStr">
        <is>
          <t>100119816</t>
        </is>
      </c>
      <c r="G200" s="136" t="inlineStr">
        <is>
          <t>333478</t>
        </is>
      </c>
      <c r="H200" s="134" t="n">
        <v>41547</v>
      </c>
      <c r="I200" s="484" t="n">
        <v>23.87</v>
      </c>
      <c r="J200" s="161" t="n"/>
    </row>
    <row r="201" ht="18" customHeight="1" s="58">
      <c r="A201" s="131" t="n">
        <v>196</v>
      </c>
      <c r="B201" s="136" t="inlineStr">
        <is>
          <t>333537</t>
        </is>
      </c>
      <c r="C201" s="134" t="n">
        <v>41555</v>
      </c>
      <c r="D201" s="484" t="n">
        <v>26.6</v>
      </c>
      <c r="E201" s="126" t="inlineStr">
        <is>
          <t>S G L CAMBODIA</t>
        </is>
      </c>
      <c r="F201" s="123" t="inlineStr">
        <is>
          <t>100119816</t>
        </is>
      </c>
      <c r="G201" s="136" t="inlineStr">
        <is>
          <t>333537</t>
        </is>
      </c>
      <c r="H201" s="134" t="n">
        <v>41555</v>
      </c>
      <c r="I201" s="484" t="n">
        <v>26.6</v>
      </c>
      <c r="J201" s="161" t="n"/>
    </row>
    <row r="202" ht="18" customHeight="1" s="58">
      <c r="A202" s="131" t="n">
        <v>197</v>
      </c>
      <c r="B202" s="136" t="inlineStr">
        <is>
          <t>333554</t>
        </is>
      </c>
      <c r="C202" s="134" t="n">
        <v>41555</v>
      </c>
      <c r="D202" s="484" t="n">
        <v>22.1</v>
      </c>
      <c r="E202" s="126" t="inlineStr">
        <is>
          <t>S G L CAMBODIA</t>
        </is>
      </c>
      <c r="F202" s="123" t="inlineStr">
        <is>
          <t>100119816</t>
        </is>
      </c>
      <c r="G202" s="136" t="inlineStr">
        <is>
          <t>333554</t>
        </is>
      </c>
      <c r="H202" s="134" t="n">
        <v>41555</v>
      </c>
      <c r="I202" s="484" t="n">
        <v>22.1</v>
      </c>
      <c r="J202" s="161" t="n"/>
    </row>
    <row r="203" ht="18" customHeight="1" s="58">
      <c r="A203" s="131" t="n">
        <v>198</v>
      </c>
      <c r="B203" s="136" t="inlineStr">
        <is>
          <t>333581</t>
        </is>
      </c>
      <c r="C203" s="134" t="n">
        <v>41555</v>
      </c>
      <c r="D203" s="484" t="n">
        <v>23.74</v>
      </c>
      <c r="E203" s="126" t="inlineStr">
        <is>
          <t>S G L CAMBODIA</t>
        </is>
      </c>
      <c r="F203" s="123" t="inlineStr">
        <is>
          <t>100119816</t>
        </is>
      </c>
      <c r="G203" s="136" t="inlineStr">
        <is>
          <t>333581</t>
        </is>
      </c>
      <c r="H203" s="134" t="n">
        <v>41555</v>
      </c>
      <c r="I203" s="484" t="n">
        <v>23.74</v>
      </c>
      <c r="J203" s="161" t="n"/>
    </row>
    <row r="204" ht="18" customHeight="1" s="58">
      <c r="A204" s="131" t="n">
        <v>199</v>
      </c>
      <c r="B204" s="136" t="inlineStr">
        <is>
          <t>333605</t>
        </is>
      </c>
      <c r="C204" s="134" t="n">
        <v>41555</v>
      </c>
      <c r="D204" s="484" t="n">
        <v>27.52</v>
      </c>
      <c r="E204" s="126" t="inlineStr">
        <is>
          <t>S G L CAMBODIA</t>
        </is>
      </c>
      <c r="F204" s="123" t="inlineStr">
        <is>
          <t>100119816</t>
        </is>
      </c>
      <c r="G204" s="136" t="inlineStr">
        <is>
          <t>333605</t>
        </is>
      </c>
      <c r="H204" s="134" t="n">
        <v>41555</v>
      </c>
      <c r="I204" s="484" t="n">
        <v>27.52</v>
      </c>
      <c r="J204" s="161" t="n"/>
    </row>
    <row r="205" ht="18" customHeight="1" s="58">
      <c r="A205" s="131" t="n">
        <v>200</v>
      </c>
      <c r="B205" s="136" t="inlineStr">
        <is>
          <t>333646</t>
        </is>
      </c>
      <c r="C205" s="134" t="n">
        <v>41555</v>
      </c>
      <c r="D205" s="484" t="n">
        <v>43.05</v>
      </c>
      <c r="E205" s="126" t="inlineStr">
        <is>
          <t>S G L CAMBODIA</t>
        </is>
      </c>
      <c r="F205" s="123" t="inlineStr">
        <is>
          <t>100119816</t>
        </is>
      </c>
      <c r="G205" s="136" t="inlineStr">
        <is>
          <t>333646</t>
        </is>
      </c>
      <c r="H205" s="134" t="n">
        <v>41555</v>
      </c>
      <c r="I205" s="484" t="n">
        <v>43.05</v>
      </c>
      <c r="J205" s="161" t="n"/>
    </row>
    <row r="206" ht="18" customHeight="1" s="58">
      <c r="A206" s="131" t="n">
        <v>201</v>
      </c>
      <c r="B206" s="136" t="inlineStr">
        <is>
          <t>333653</t>
        </is>
      </c>
      <c r="C206" s="134" t="n">
        <v>41555</v>
      </c>
      <c r="D206" s="484" t="n">
        <v>57.65</v>
      </c>
      <c r="E206" s="126" t="inlineStr">
        <is>
          <t>S G L CAMBODIA</t>
        </is>
      </c>
      <c r="F206" s="123" t="inlineStr">
        <is>
          <t>100119816</t>
        </is>
      </c>
      <c r="G206" s="136" t="inlineStr">
        <is>
          <t>333653</t>
        </is>
      </c>
      <c r="H206" s="134" t="n">
        <v>41555</v>
      </c>
      <c r="I206" s="484" t="n">
        <v>57.65</v>
      </c>
      <c r="J206" s="161" t="n"/>
    </row>
    <row r="207" ht="18" customHeight="1" s="58">
      <c r="A207" s="131" t="n">
        <v>202</v>
      </c>
      <c r="B207" s="136" t="inlineStr">
        <is>
          <t>333664</t>
        </is>
      </c>
      <c r="C207" s="134" t="n">
        <v>41556</v>
      </c>
      <c r="D207" s="484" t="n">
        <v>35.94</v>
      </c>
      <c r="E207" s="126" t="inlineStr">
        <is>
          <t>S G L CAMBODIA</t>
        </is>
      </c>
      <c r="F207" s="123" t="inlineStr">
        <is>
          <t>100119816</t>
        </is>
      </c>
      <c r="G207" s="136" t="inlineStr">
        <is>
          <t>333664</t>
        </is>
      </c>
      <c r="H207" s="134" t="n">
        <v>41556</v>
      </c>
      <c r="I207" s="484" t="n">
        <v>35.94</v>
      </c>
      <c r="J207" s="161" t="n"/>
    </row>
    <row r="208" ht="18" customHeight="1" s="58">
      <c r="A208" s="131" t="n">
        <v>203</v>
      </c>
      <c r="B208" s="136" t="inlineStr">
        <is>
          <t>333724</t>
        </is>
      </c>
      <c r="C208" s="134" t="n">
        <v>41558</v>
      </c>
      <c r="D208" s="484" t="n">
        <v>69.25</v>
      </c>
      <c r="E208" s="126" t="inlineStr">
        <is>
          <t>S G L CAMBODIA</t>
        </is>
      </c>
      <c r="F208" s="123" t="inlineStr">
        <is>
          <t>100119816</t>
        </is>
      </c>
      <c r="G208" s="136" t="inlineStr">
        <is>
          <t>333724</t>
        </is>
      </c>
      <c r="H208" s="134" t="n">
        <v>41558</v>
      </c>
      <c r="I208" s="484" t="n">
        <v>69.25</v>
      </c>
      <c r="J208" s="161" t="n"/>
    </row>
    <row r="209" ht="18" customHeight="1" s="58">
      <c r="A209" s="131" t="n">
        <v>204</v>
      </c>
      <c r="B209" s="136" t="inlineStr">
        <is>
          <t>333761</t>
        </is>
      </c>
      <c r="C209" s="134" t="n">
        <v>41558</v>
      </c>
      <c r="D209" s="484" t="n">
        <v>26.81</v>
      </c>
      <c r="E209" s="126" t="inlineStr">
        <is>
          <t>S G L CAMBODIA</t>
        </is>
      </c>
      <c r="F209" s="123" t="inlineStr">
        <is>
          <t>100119816</t>
        </is>
      </c>
      <c r="G209" s="136" t="inlineStr">
        <is>
          <t>333761</t>
        </is>
      </c>
      <c r="H209" s="134" t="n">
        <v>41558</v>
      </c>
      <c r="I209" s="484" t="n">
        <v>26.81</v>
      </c>
      <c r="J209" s="161" t="n"/>
    </row>
    <row r="210" ht="18" customHeight="1" s="58">
      <c r="A210" s="131" t="n">
        <v>205</v>
      </c>
      <c r="B210" s="136" t="inlineStr">
        <is>
          <t>333765</t>
        </is>
      </c>
      <c r="C210" s="134" t="n">
        <v>41558</v>
      </c>
      <c r="D210" s="484" t="n">
        <v>55.79</v>
      </c>
      <c r="E210" s="126" t="inlineStr">
        <is>
          <t>S G L CAMBODIA</t>
        </is>
      </c>
      <c r="F210" s="123" t="inlineStr">
        <is>
          <t>100119816</t>
        </is>
      </c>
      <c r="G210" s="136" t="inlineStr">
        <is>
          <t>333765</t>
        </is>
      </c>
      <c r="H210" s="134" t="n">
        <v>41558</v>
      </c>
      <c r="I210" s="484" t="n">
        <v>55.79</v>
      </c>
      <c r="J210" s="161" t="n"/>
    </row>
    <row r="211" ht="18" customHeight="1" s="58">
      <c r="A211" s="131" t="n">
        <v>206</v>
      </c>
      <c r="B211" s="136" t="inlineStr">
        <is>
          <t>333785</t>
        </is>
      </c>
      <c r="C211" s="134" t="n">
        <v>41563</v>
      </c>
      <c r="D211" s="484" t="n">
        <v>30.39</v>
      </c>
      <c r="E211" s="126" t="inlineStr">
        <is>
          <t>S G L CAMBODIA</t>
        </is>
      </c>
      <c r="F211" s="123" t="inlineStr">
        <is>
          <t>100119816</t>
        </is>
      </c>
      <c r="G211" s="136" t="inlineStr">
        <is>
          <t>333785</t>
        </is>
      </c>
      <c r="H211" s="134" t="n">
        <v>41563</v>
      </c>
      <c r="I211" s="484" t="n">
        <v>30.39</v>
      </c>
      <c r="J211" s="161" t="n"/>
    </row>
    <row r="212" ht="18" customHeight="1" s="58">
      <c r="A212" s="131" t="n">
        <v>207</v>
      </c>
      <c r="B212" s="136" t="inlineStr">
        <is>
          <t>333864</t>
        </is>
      </c>
      <c r="C212" s="134" t="n">
        <v>41568</v>
      </c>
      <c r="D212" s="484" t="n">
        <v>25.7</v>
      </c>
      <c r="E212" s="126" t="inlineStr">
        <is>
          <t>S G L CAMBODIA</t>
        </is>
      </c>
      <c r="F212" s="123" t="inlineStr">
        <is>
          <t>100119816</t>
        </is>
      </c>
      <c r="G212" s="136" t="inlineStr">
        <is>
          <t>333864</t>
        </is>
      </c>
      <c r="H212" s="134" t="n">
        <v>41568</v>
      </c>
      <c r="I212" s="484" t="n">
        <v>25.7</v>
      </c>
      <c r="J212" s="161" t="n"/>
    </row>
    <row r="213" ht="18" customHeight="1" s="58">
      <c r="A213" s="131" t="n">
        <v>208</v>
      </c>
      <c r="B213" s="136" t="inlineStr">
        <is>
          <t>333876</t>
        </is>
      </c>
      <c r="C213" s="134" t="n">
        <v>41568</v>
      </c>
      <c r="D213" s="484" t="n">
        <v>25.14</v>
      </c>
      <c r="E213" s="126" t="inlineStr">
        <is>
          <t>S G L CAMBODIA</t>
        </is>
      </c>
      <c r="F213" s="123" t="inlineStr">
        <is>
          <t>100119816</t>
        </is>
      </c>
      <c r="G213" s="136" t="inlineStr">
        <is>
          <t>333876</t>
        </is>
      </c>
      <c r="H213" s="134" t="n">
        <v>41568</v>
      </c>
      <c r="I213" s="484" t="n">
        <v>25.14</v>
      </c>
      <c r="J213" s="161" t="n"/>
    </row>
    <row r="214" ht="18" customHeight="1" s="58">
      <c r="A214" s="131" t="n">
        <v>209</v>
      </c>
      <c r="B214" s="136" t="inlineStr">
        <is>
          <t>333840</t>
        </is>
      </c>
      <c r="C214" s="134" t="n">
        <v>41568</v>
      </c>
      <c r="D214" s="484" t="n">
        <v>39.39</v>
      </c>
      <c r="E214" s="126" t="inlineStr">
        <is>
          <t>S G L CAMBODIA</t>
        </is>
      </c>
      <c r="F214" s="123" t="inlineStr">
        <is>
          <t>100119816</t>
        </is>
      </c>
      <c r="G214" s="136" t="inlineStr">
        <is>
          <t>333840</t>
        </is>
      </c>
      <c r="H214" s="134" t="n">
        <v>41568</v>
      </c>
      <c r="I214" s="484" t="n">
        <v>39.39</v>
      </c>
      <c r="J214" s="161" t="n"/>
    </row>
    <row r="215" ht="18" customHeight="1" s="58">
      <c r="A215" s="131" t="n">
        <v>210</v>
      </c>
      <c r="B215" s="136" t="inlineStr">
        <is>
          <t>333913</t>
        </is>
      </c>
      <c r="C215" s="134" t="n">
        <v>41569</v>
      </c>
      <c r="D215" s="484" t="n">
        <v>30.9</v>
      </c>
      <c r="E215" s="126" t="inlineStr">
        <is>
          <t>S G L CAMBODIA</t>
        </is>
      </c>
      <c r="F215" s="123" t="inlineStr">
        <is>
          <t>100119816</t>
        </is>
      </c>
      <c r="G215" s="136" t="inlineStr">
        <is>
          <t>333913</t>
        </is>
      </c>
      <c r="H215" s="134" t="n">
        <v>41569</v>
      </c>
      <c r="I215" s="484" t="n">
        <v>30.9</v>
      </c>
      <c r="J215" s="161" t="n"/>
    </row>
    <row r="216" ht="18" customHeight="1" s="58">
      <c r="A216" s="131" t="n">
        <v>211</v>
      </c>
      <c r="B216" s="136" t="inlineStr">
        <is>
          <t>333966</t>
        </is>
      </c>
      <c r="C216" s="134" t="n">
        <v>41575</v>
      </c>
      <c r="D216" s="484" t="n">
        <v>26.81</v>
      </c>
      <c r="E216" s="126" t="inlineStr">
        <is>
          <t>S G L CAMBODIA</t>
        </is>
      </c>
      <c r="F216" s="123" t="inlineStr">
        <is>
          <t>100119816</t>
        </is>
      </c>
      <c r="G216" s="136" t="inlineStr">
        <is>
          <t>333966</t>
        </is>
      </c>
      <c r="H216" s="134" t="n">
        <v>41575</v>
      </c>
      <c r="I216" s="484" t="n">
        <v>26.81</v>
      </c>
      <c r="J216" s="161" t="n"/>
    </row>
    <row r="217" ht="18" customHeight="1" s="58">
      <c r="A217" s="131" t="n">
        <v>212</v>
      </c>
      <c r="B217" s="136" t="inlineStr">
        <is>
          <t>333977</t>
        </is>
      </c>
      <c r="C217" s="134" t="n">
        <v>41575</v>
      </c>
      <c r="D217" s="484" t="n">
        <v>26.76</v>
      </c>
      <c r="E217" s="126" t="inlineStr">
        <is>
          <t>S G L CAMBODIA</t>
        </is>
      </c>
      <c r="F217" s="123" t="inlineStr">
        <is>
          <t>100119816</t>
        </is>
      </c>
      <c r="G217" s="136" t="inlineStr">
        <is>
          <t>333977</t>
        </is>
      </c>
      <c r="H217" s="134" t="n">
        <v>41575</v>
      </c>
      <c r="I217" s="484" t="n">
        <v>26.76</v>
      </c>
      <c r="J217" s="161" t="n"/>
    </row>
    <row r="218" ht="18" customHeight="1" s="58">
      <c r="A218" s="131" t="n">
        <v>213</v>
      </c>
      <c r="B218" s="136" t="inlineStr">
        <is>
          <t>334000</t>
        </is>
      </c>
      <c r="C218" s="134" t="n">
        <v>41575</v>
      </c>
      <c r="D218" s="484" t="n">
        <v>36.05</v>
      </c>
      <c r="E218" s="126" t="inlineStr">
        <is>
          <t>S G L CAMBODIA</t>
        </is>
      </c>
      <c r="F218" s="123" t="inlineStr">
        <is>
          <t>100119816</t>
        </is>
      </c>
      <c r="G218" s="136" t="inlineStr">
        <is>
          <t>334000</t>
        </is>
      </c>
      <c r="H218" s="134" t="n">
        <v>41575</v>
      </c>
      <c r="I218" s="484" t="n">
        <v>36.05</v>
      </c>
      <c r="J218" s="161" t="n"/>
    </row>
    <row r="219" ht="18" customHeight="1" s="58">
      <c r="A219" s="131" t="n">
        <v>214</v>
      </c>
      <c r="B219" s="136" t="inlineStr">
        <is>
          <t>334011</t>
        </is>
      </c>
      <c r="C219" s="134" t="n">
        <v>41575</v>
      </c>
      <c r="D219" s="484" t="n">
        <v>31.7</v>
      </c>
      <c r="E219" s="126" t="inlineStr">
        <is>
          <t>S G L CAMBODIA</t>
        </is>
      </c>
      <c r="F219" s="123" t="inlineStr">
        <is>
          <t>100119816</t>
        </is>
      </c>
      <c r="G219" s="136" t="inlineStr">
        <is>
          <t>334011</t>
        </is>
      </c>
      <c r="H219" s="134" t="n">
        <v>41575</v>
      </c>
      <c r="I219" s="484" t="n">
        <v>31.7</v>
      </c>
      <c r="J219" s="161" t="n"/>
    </row>
    <row r="220" ht="18" customHeight="1" s="58">
      <c r="A220" s="131" t="n">
        <v>215</v>
      </c>
      <c r="B220" s="136" t="inlineStr">
        <is>
          <t>334024</t>
        </is>
      </c>
      <c r="C220" s="134" t="n">
        <v>41575</v>
      </c>
      <c r="D220" s="484" t="n">
        <v>52.45</v>
      </c>
      <c r="E220" s="126" t="inlineStr">
        <is>
          <t>S G L CAMBODIA</t>
        </is>
      </c>
      <c r="F220" s="123" t="inlineStr">
        <is>
          <t>100119816</t>
        </is>
      </c>
      <c r="G220" s="136" t="inlineStr">
        <is>
          <t>334024</t>
        </is>
      </c>
      <c r="H220" s="134" t="n">
        <v>41575</v>
      </c>
      <c r="I220" s="484" t="n">
        <v>52.45</v>
      </c>
      <c r="J220" s="161" t="n"/>
    </row>
    <row r="221" ht="18" customHeight="1" s="58">
      <c r="A221" s="131" t="n">
        <v>216</v>
      </c>
      <c r="B221" s="136" t="inlineStr">
        <is>
          <t>334122</t>
        </is>
      </c>
      <c r="C221" s="134" t="n">
        <v>41582</v>
      </c>
      <c r="D221" s="484" t="n">
        <v>22.1</v>
      </c>
      <c r="E221" s="126" t="inlineStr">
        <is>
          <t>S G L CAMBODIA</t>
        </is>
      </c>
      <c r="F221" s="123" t="inlineStr">
        <is>
          <t>100119816</t>
        </is>
      </c>
      <c r="G221" s="136" t="inlineStr">
        <is>
          <t>334122</t>
        </is>
      </c>
      <c r="H221" s="134" t="n">
        <v>41582</v>
      </c>
      <c r="I221" s="484" t="n">
        <v>22.1</v>
      </c>
      <c r="J221" s="161" t="n"/>
    </row>
    <row r="222" ht="18" customHeight="1" s="58">
      <c r="A222" s="131" t="n">
        <v>217</v>
      </c>
      <c r="B222" s="136" t="inlineStr">
        <is>
          <t>334156</t>
        </is>
      </c>
      <c r="C222" s="134" t="n">
        <v>41583</v>
      </c>
      <c r="D222" s="484" t="n">
        <v>29.5</v>
      </c>
      <c r="E222" s="126" t="inlineStr">
        <is>
          <t>S G L CAMBODIA</t>
        </is>
      </c>
      <c r="F222" s="123" t="inlineStr">
        <is>
          <t>100119816</t>
        </is>
      </c>
      <c r="G222" s="136" t="inlineStr">
        <is>
          <t>334156</t>
        </is>
      </c>
      <c r="H222" s="134" t="n">
        <v>41583</v>
      </c>
      <c r="I222" s="484" t="n">
        <v>29.5</v>
      </c>
      <c r="J222" s="161" t="n"/>
    </row>
    <row r="223" ht="18" customHeight="1" s="58">
      <c r="A223" s="131" t="n">
        <v>218</v>
      </c>
      <c r="B223" s="136" t="inlineStr">
        <is>
          <t>334172</t>
        </is>
      </c>
      <c r="C223" s="134" t="n">
        <v>41583</v>
      </c>
      <c r="D223" s="484" t="n">
        <v>5</v>
      </c>
      <c r="E223" s="126" t="inlineStr">
        <is>
          <t>S G L CAMBODIA</t>
        </is>
      </c>
      <c r="F223" s="123" t="inlineStr">
        <is>
          <t>100119816</t>
        </is>
      </c>
      <c r="G223" s="136" t="inlineStr">
        <is>
          <t>334172</t>
        </is>
      </c>
      <c r="H223" s="134" t="n">
        <v>41583</v>
      </c>
      <c r="I223" s="484" t="n">
        <v>5</v>
      </c>
      <c r="J223" s="161" t="n"/>
    </row>
    <row r="224" ht="18" customHeight="1" s="58">
      <c r="A224" s="131" t="n">
        <v>219</v>
      </c>
      <c r="B224" s="136" t="inlineStr">
        <is>
          <t>334188</t>
        </is>
      </c>
      <c r="C224" s="134" t="n">
        <v>41583</v>
      </c>
      <c r="D224" s="484" t="n">
        <v>117.01</v>
      </c>
      <c r="E224" s="126" t="inlineStr">
        <is>
          <t>S G L CAMBODIA</t>
        </is>
      </c>
      <c r="F224" s="123" t="inlineStr">
        <is>
          <t>100119816</t>
        </is>
      </c>
      <c r="G224" s="136" t="inlineStr">
        <is>
          <t>334188</t>
        </is>
      </c>
      <c r="H224" s="134" t="n">
        <v>41583</v>
      </c>
      <c r="I224" s="484" t="n">
        <v>117.01</v>
      </c>
      <c r="J224" s="161" t="n"/>
    </row>
    <row r="225" ht="18" customHeight="1" s="58">
      <c r="A225" s="131" t="n">
        <v>220</v>
      </c>
      <c r="B225" s="136" t="inlineStr">
        <is>
          <t>334259</t>
        </is>
      </c>
      <c r="C225" s="134" t="n">
        <v>41589</v>
      </c>
      <c r="D225" s="484" t="n">
        <v>28.02</v>
      </c>
      <c r="E225" s="126" t="inlineStr">
        <is>
          <t>S G L CAMBODIA</t>
        </is>
      </c>
      <c r="F225" s="123" t="inlineStr">
        <is>
          <t>100119816</t>
        </is>
      </c>
      <c r="G225" s="136" t="inlineStr">
        <is>
          <t>334259</t>
        </is>
      </c>
      <c r="H225" s="134" t="n">
        <v>41589</v>
      </c>
      <c r="I225" s="484" t="n">
        <v>28.02</v>
      </c>
      <c r="J225" s="161" t="n"/>
    </row>
    <row r="226" ht="18" customHeight="1" s="58">
      <c r="A226" s="131" t="n">
        <v>221</v>
      </c>
      <c r="B226" s="136" t="inlineStr">
        <is>
          <t>334307</t>
        </is>
      </c>
      <c r="C226" s="134" t="n">
        <v>41589</v>
      </c>
      <c r="D226" s="484" t="n">
        <v>24.8</v>
      </c>
      <c r="E226" s="126" t="inlineStr">
        <is>
          <t>S G L CAMBODIA</t>
        </is>
      </c>
      <c r="F226" s="123" t="inlineStr">
        <is>
          <t>100119816</t>
        </is>
      </c>
      <c r="G226" s="136" t="inlineStr">
        <is>
          <t>334307</t>
        </is>
      </c>
      <c r="H226" s="134" t="n">
        <v>41589</v>
      </c>
      <c r="I226" s="484" t="n">
        <v>24.8</v>
      </c>
      <c r="J226" s="161" t="n"/>
    </row>
    <row r="227" ht="18" customHeight="1" s="58">
      <c r="A227" s="131" t="n">
        <v>222</v>
      </c>
      <c r="B227" s="136" t="inlineStr">
        <is>
          <t>334407</t>
        </is>
      </c>
      <c r="C227" s="134" t="n">
        <v>41593</v>
      </c>
      <c r="D227" s="484" t="n">
        <v>27.56</v>
      </c>
      <c r="E227" s="126" t="inlineStr">
        <is>
          <t>S G L CAMBODIA</t>
        </is>
      </c>
      <c r="F227" s="123" t="inlineStr">
        <is>
          <t>100119816</t>
        </is>
      </c>
      <c r="G227" s="136" t="inlineStr">
        <is>
          <t>334407</t>
        </is>
      </c>
      <c r="H227" s="134" t="n">
        <v>41593</v>
      </c>
      <c r="I227" s="484" t="n">
        <v>27.56</v>
      </c>
      <c r="J227" s="161" t="n"/>
    </row>
    <row r="228" ht="18" customHeight="1" s="58">
      <c r="A228" s="131" t="n">
        <v>223</v>
      </c>
      <c r="B228" s="136" t="inlineStr">
        <is>
          <t>334626</t>
        </is>
      </c>
      <c r="C228" s="134" t="n">
        <v>41610</v>
      </c>
      <c r="D228" s="484" t="n">
        <v>30.96</v>
      </c>
      <c r="E228" s="126" t="inlineStr">
        <is>
          <t>S G L CAMBODIA</t>
        </is>
      </c>
      <c r="F228" s="123" t="inlineStr">
        <is>
          <t>100119816</t>
        </is>
      </c>
      <c r="G228" s="136" t="inlineStr">
        <is>
          <t>334626</t>
        </is>
      </c>
      <c r="H228" s="134" t="n">
        <v>41610</v>
      </c>
      <c r="I228" s="484" t="n">
        <v>30.96</v>
      </c>
      <c r="J228" s="161" t="n"/>
    </row>
    <row r="229" ht="18" customHeight="1" s="58">
      <c r="A229" s="131" t="n">
        <v>224</v>
      </c>
      <c r="B229" s="136" t="inlineStr">
        <is>
          <t>334645</t>
        </is>
      </c>
      <c r="C229" s="134" t="n">
        <v>41611</v>
      </c>
      <c r="D229" s="484" t="n">
        <v>59.29</v>
      </c>
      <c r="E229" s="126" t="inlineStr">
        <is>
          <t>S G L CAMBODIA</t>
        </is>
      </c>
      <c r="F229" s="123" t="inlineStr">
        <is>
          <t>100119816</t>
        </is>
      </c>
      <c r="G229" s="136" t="inlineStr">
        <is>
          <t>334645</t>
        </is>
      </c>
      <c r="H229" s="134" t="n">
        <v>41611</v>
      </c>
      <c r="I229" s="484" t="n">
        <v>59.29</v>
      </c>
      <c r="J229" s="161" t="n"/>
    </row>
    <row r="230" ht="18" customHeight="1" s="58">
      <c r="A230" s="131" t="n">
        <v>225</v>
      </c>
      <c r="B230" s="136" t="inlineStr">
        <is>
          <t>334754</t>
        </is>
      </c>
      <c r="C230" s="134" t="n">
        <v>41618</v>
      </c>
      <c r="D230" s="484" t="n">
        <v>22.52</v>
      </c>
      <c r="E230" s="126" t="inlineStr">
        <is>
          <t>S G L CAMBODIA</t>
        </is>
      </c>
      <c r="F230" s="123" t="inlineStr">
        <is>
          <t>100119816</t>
        </is>
      </c>
      <c r="G230" s="136" t="inlineStr">
        <is>
          <t>334754</t>
        </is>
      </c>
      <c r="H230" s="134" t="n">
        <v>41618</v>
      </c>
      <c r="I230" s="484" t="n">
        <v>22.52</v>
      </c>
      <c r="J230" s="161" t="n"/>
    </row>
    <row r="231" ht="18" customHeight="1" s="58">
      <c r="A231" s="131" t="n">
        <v>226</v>
      </c>
      <c r="B231" s="136" t="inlineStr">
        <is>
          <t>334781</t>
        </is>
      </c>
      <c r="C231" s="134" t="n">
        <v>41619</v>
      </c>
      <c r="D231" s="484" t="n">
        <v>149.28</v>
      </c>
      <c r="E231" s="126" t="inlineStr">
        <is>
          <t>S G L CAMBODIA</t>
        </is>
      </c>
      <c r="F231" s="123" t="inlineStr">
        <is>
          <t>100119816</t>
        </is>
      </c>
      <c r="G231" s="136" t="inlineStr">
        <is>
          <t>334781</t>
        </is>
      </c>
      <c r="H231" s="134" t="n">
        <v>41619</v>
      </c>
      <c r="I231" s="484" t="n">
        <v>149.28</v>
      </c>
      <c r="J231" s="161" t="n"/>
    </row>
    <row r="232" ht="18" customHeight="1" s="58">
      <c r="A232" s="131" t="n">
        <v>227</v>
      </c>
      <c r="B232" s="136" t="inlineStr">
        <is>
          <t>334788</t>
        </is>
      </c>
      <c r="C232" s="134" t="n">
        <v>41619</v>
      </c>
      <c r="D232" s="484" t="n">
        <v>75.19</v>
      </c>
      <c r="E232" s="126" t="inlineStr">
        <is>
          <t>S G L CAMBODIA</t>
        </is>
      </c>
      <c r="F232" s="123" t="inlineStr">
        <is>
          <t>100119816</t>
        </is>
      </c>
      <c r="G232" s="136" t="inlineStr">
        <is>
          <t>334788</t>
        </is>
      </c>
      <c r="H232" s="134" t="n">
        <v>41619</v>
      </c>
      <c r="I232" s="484" t="n">
        <v>75.19</v>
      </c>
      <c r="J232" s="161" t="n"/>
    </row>
    <row r="233" ht="18" customHeight="1" s="58">
      <c r="A233" s="131" t="n">
        <v>228</v>
      </c>
      <c r="B233" s="136" t="inlineStr">
        <is>
          <t>334825</t>
        </is>
      </c>
      <c r="C233" s="134" t="n">
        <v>41619</v>
      </c>
      <c r="D233" s="484" t="n">
        <v>23.89</v>
      </c>
      <c r="E233" s="126" t="inlineStr">
        <is>
          <t>S G L CAMBODIA</t>
        </is>
      </c>
      <c r="F233" s="123" t="inlineStr">
        <is>
          <t>100119816</t>
        </is>
      </c>
      <c r="G233" s="136" t="inlineStr">
        <is>
          <t>334825</t>
        </is>
      </c>
      <c r="H233" s="134" t="n">
        <v>41619</v>
      </c>
      <c r="I233" s="484" t="n">
        <v>23.89</v>
      </c>
      <c r="J233" s="161" t="n"/>
    </row>
    <row r="234" ht="18" customHeight="1" s="58">
      <c r="A234" s="131" t="n">
        <v>229</v>
      </c>
      <c r="B234" s="136" t="inlineStr">
        <is>
          <t>334848</t>
        </is>
      </c>
      <c r="C234" s="134" t="n">
        <v>41619</v>
      </c>
      <c r="D234" s="484" t="n">
        <v>60.08</v>
      </c>
      <c r="E234" s="126" t="inlineStr">
        <is>
          <t>S G L CAMBODIA</t>
        </is>
      </c>
      <c r="F234" s="123" t="inlineStr">
        <is>
          <t>100119816</t>
        </is>
      </c>
      <c r="G234" s="136" t="inlineStr">
        <is>
          <t>334848</t>
        </is>
      </c>
      <c r="H234" s="134" t="n">
        <v>41619</v>
      </c>
      <c r="I234" s="484" t="n">
        <v>60.08</v>
      </c>
      <c r="J234" s="161" t="n"/>
    </row>
    <row r="235" ht="18" customHeight="1" s="58">
      <c r="A235" s="131" t="n">
        <v>230</v>
      </c>
      <c r="B235" s="136" t="inlineStr">
        <is>
          <t>334863</t>
        </is>
      </c>
      <c r="C235" s="134" t="n">
        <v>41619</v>
      </c>
      <c r="D235" s="484" t="n">
        <v>31.16</v>
      </c>
      <c r="E235" s="126" t="inlineStr">
        <is>
          <t>S G L CAMBODIA</t>
        </is>
      </c>
      <c r="F235" s="123" t="inlineStr">
        <is>
          <t>100119816</t>
        </is>
      </c>
      <c r="G235" s="136" t="inlineStr">
        <is>
          <t>334863</t>
        </is>
      </c>
      <c r="H235" s="134" t="n">
        <v>41619</v>
      </c>
      <c r="I235" s="484" t="n">
        <v>31.16</v>
      </c>
      <c r="J235" s="161" t="n"/>
    </row>
    <row r="236" ht="18" customHeight="1" s="58">
      <c r="A236" s="131" t="n">
        <v>231</v>
      </c>
      <c r="B236" s="136" t="inlineStr">
        <is>
          <t>334964</t>
        </is>
      </c>
      <c r="C236" s="134" t="n">
        <v>41624</v>
      </c>
      <c r="D236" s="484" t="n">
        <v>45.38</v>
      </c>
      <c r="E236" s="126" t="inlineStr">
        <is>
          <t>S G L CAMBODIA</t>
        </is>
      </c>
      <c r="F236" s="123" t="inlineStr">
        <is>
          <t>100119816</t>
        </is>
      </c>
      <c r="G236" s="136" t="inlineStr">
        <is>
          <t>334964</t>
        </is>
      </c>
      <c r="H236" s="134" t="n">
        <v>41624</v>
      </c>
      <c r="I236" s="484" t="n">
        <v>45.38</v>
      </c>
      <c r="J236" s="161" t="n"/>
    </row>
    <row r="237" ht="18" customHeight="1" s="58">
      <c r="A237" s="131" t="n">
        <v>232</v>
      </c>
      <c r="B237" s="136" t="inlineStr">
        <is>
          <t>335005</t>
        </is>
      </c>
      <c r="C237" s="134" t="n">
        <v>41625</v>
      </c>
      <c r="D237" s="484" t="n">
        <v>22.3</v>
      </c>
      <c r="E237" s="126" t="inlineStr">
        <is>
          <t>S G L CAMBODIA</t>
        </is>
      </c>
      <c r="F237" s="123" t="inlineStr">
        <is>
          <t>100119816</t>
        </is>
      </c>
      <c r="G237" s="136" t="inlineStr">
        <is>
          <t>335005</t>
        </is>
      </c>
      <c r="H237" s="134" t="n">
        <v>41625</v>
      </c>
      <c r="I237" s="484" t="n">
        <v>22.3</v>
      </c>
      <c r="J237" s="161" t="n"/>
    </row>
    <row r="238" ht="18" customHeight="1" s="58">
      <c r="A238" s="131" t="n">
        <v>233</v>
      </c>
      <c r="B238" s="136" t="inlineStr">
        <is>
          <t>335038</t>
        </is>
      </c>
      <c r="C238" s="134" t="n">
        <v>41625</v>
      </c>
      <c r="D238" s="484" t="n">
        <v>22.3</v>
      </c>
      <c r="E238" s="126" t="inlineStr">
        <is>
          <t>S G L CAMBODIA</t>
        </is>
      </c>
      <c r="F238" s="123" t="inlineStr">
        <is>
          <t>100119816</t>
        </is>
      </c>
      <c r="G238" s="136" t="inlineStr">
        <is>
          <t>335038</t>
        </is>
      </c>
      <c r="H238" s="134" t="n">
        <v>41625</v>
      </c>
      <c r="I238" s="484" t="n">
        <v>22.3</v>
      </c>
      <c r="J238" s="161" t="n"/>
    </row>
    <row r="239" ht="18" customHeight="1" s="58">
      <c r="A239" s="131" t="n">
        <v>234</v>
      </c>
      <c r="B239" s="136" t="inlineStr">
        <is>
          <t>335047</t>
        </is>
      </c>
      <c r="C239" s="134" t="n">
        <v>41625</v>
      </c>
      <c r="D239" s="484" t="n">
        <v>26.79</v>
      </c>
      <c r="E239" s="126" t="inlineStr">
        <is>
          <t>S G L CAMBODIA</t>
        </is>
      </c>
      <c r="F239" s="123" t="inlineStr">
        <is>
          <t>100119816</t>
        </is>
      </c>
      <c r="G239" s="136" t="inlineStr">
        <is>
          <t>335047</t>
        </is>
      </c>
      <c r="H239" s="134" t="n">
        <v>41625</v>
      </c>
      <c r="I239" s="484" t="n">
        <v>26.79</v>
      </c>
      <c r="J239" s="161" t="n"/>
    </row>
    <row r="240" ht="18" customHeight="1" s="58">
      <c r="A240" s="131" t="n">
        <v>235</v>
      </c>
      <c r="B240" s="136" t="inlineStr">
        <is>
          <t>335140</t>
        </is>
      </c>
      <c r="C240" s="134" t="n">
        <v>41631</v>
      </c>
      <c r="D240" s="484" t="n">
        <v>39.28</v>
      </c>
      <c r="E240" s="126" t="inlineStr">
        <is>
          <t>S G L CAMBODIA</t>
        </is>
      </c>
      <c r="F240" s="123" t="inlineStr">
        <is>
          <t>100119816</t>
        </is>
      </c>
      <c r="G240" s="136" t="inlineStr">
        <is>
          <t>335140</t>
        </is>
      </c>
      <c r="H240" s="134" t="n">
        <v>41631</v>
      </c>
      <c r="I240" s="484" t="n">
        <v>39.28</v>
      </c>
      <c r="J240" s="161" t="n"/>
    </row>
    <row r="241" ht="18" customHeight="1" s="58">
      <c r="A241" s="131" t="n">
        <v>236</v>
      </c>
      <c r="B241" s="136" t="inlineStr">
        <is>
          <t>335150</t>
        </is>
      </c>
      <c r="C241" s="134" t="n">
        <v>41631</v>
      </c>
      <c r="D241" s="484" t="n">
        <v>25.73</v>
      </c>
      <c r="E241" s="126" t="inlineStr">
        <is>
          <t>S G L CAMBODIA</t>
        </is>
      </c>
      <c r="F241" s="123" t="inlineStr">
        <is>
          <t>100119816</t>
        </is>
      </c>
      <c r="G241" s="136" t="inlineStr">
        <is>
          <t>335150</t>
        </is>
      </c>
      <c r="H241" s="134" t="n">
        <v>41631</v>
      </c>
      <c r="I241" s="484" t="n">
        <v>25.73</v>
      </c>
      <c r="J241" s="161" t="n"/>
    </row>
    <row r="242" ht="18" customHeight="1" s="58">
      <c r="A242" s="131" t="n">
        <v>237</v>
      </c>
      <c r="B242" s="136" t="inlineStr">
        <is>
          <t>335240</t>
        </is>
      </c>
      <c r="C242" s="134" t="n">
        <v>41638</v>
      </c>
      <c r="D242" s="484" t="n">
        <v>28.56</v>
      </c>
      <c r="E242" s="126" t="inlineStr">
        <is>
          <t>S G L CAMBODIA</t>
        </is>
      </c>
      <c r="F242" s="123" t="inlineStr">
        <is>
          <t>100119816</t>
        </is>
      </c>
      <c r="G242" s="136" t="inlineStr">
        <is>
          <t>335240</t>
        </is>
      </c>
      <c r="H242" s="134" t="n">
        <v>41638</v>
      </c>
      <c r="I242" s="484" t="n">
        <v>28.56</v>
      </c>
      <c r="J242" s="161" t="n"/>
    </row>
    <row r="243" ht="18" customHeight="1" s="58">
      <c r="A243" s="131" t="n">
        <v>238</v>
      </c>
      <c r="B243" s="136" t="inlineStr">
        <is>
          <t>335240</t>
        </is>
      </c>
      <c r="C243" s="134" t="n">
        <v>41638</v>
      </c>
      <c r="D243" s="484" t="n">
        <v>28.56</v>
      </c>
      <c r="E243" s="126" t="inlineStr">
        <is>
          <t>S G L CAMBODIA</t>
        </is>
      </c>
      <c r="F243" s="123" t="inlineStr">
        <is>
          <t>100119816</t>
        </is>
      </c>
      <c r="G243" s="136" t="inlineStr">
        <is>
          <t>335240</t>
        </is>
      </c>
      <c r="H243" s="134" t="n">
        <v>41638</v>
      </c>
      <c r="I243" s="484" t="n">
        <v>28.56</v>
      </c>
      <c r="J243" s="161" t="n"/>
    </row>
    <row r="244" ht="18" customHeight="1" s="58">
      <c r="A244" s="131" t="n">
        <v>239</v>
      </c>
      <c r="B244" s="136" t="inlineStr">
        <is>
          <t>335266</t>
        </is>
      </c>
      <c r="C244" s="134" t="n">
        <v>41639</v>
      </c>
      <c r="D244" s="484" t="n">
        <v>22.3</v>
      </c>
      <c r="E244" s="126" t="inlineStr">
        <is>
          <t>S G L CAMBODIA</t>
        </is>
      </c>
      <c r="F244" s="123" t="inlineStr">
        <is>
          <t>100119816</t>
        </is>
      </c>
      <c r="G244" s="136" t="inlineStr">
        <is>
          <t>335266</t>
        </is>
      </c>
      <c r="H244" s="134" t="n">
        <v>41639</v>
      </c>
      <c r="I244" s="484" t="n">
        <v>22.3</v>
      </c>
      <c r="J244" s="161" t="n"/>
    </row>
    <row r="245" ht="18" customHeight="1" s="58">
      <c r="A245" s="131" t="n">
        <v>240</v>
      </c>
      <c r="B245" s="136" t="inlineStr">
        <is>
          <t>335277</t>
        </is>
      </c>
      <c r="C245" s="134" t="n">
        <v>41639</v>
      </c>
      <c r="D245" s="484" t="n">
        <v>50.47</v>
      </c>
      <c r="E245" s="126" t="inlineStr">
        <is>
          <t>S G L CAMBODIA</t>
        </is>
      </c>
      <c r="F245" s="123" t="inlineStr">
        <is>
          <t>100119816</t>
        </is>
      </c>
      <c r="G245" s="136" t="inlineStr">
        <is>
          <t>335277</t>
        </is>
      </c>
      <c r="H245" s="134" t="n">
        <v>41639</v>
      </c>
      <c r="I245" s="484" t="n">
        <v>50.47</v>
      </c>
      <c r="J245" s="161" t="n"/>
    </row>
    <row r="246" ht="18" customHeight="1" s="58">
      <c r="A246" s="131" t="n">
        <v>241</v>
      </c>
      <c r="B246" s="136" t="inlineStr">
        <is>
          <t>335286</t>
        </is>
      </c>
      <c r="C246" s="134" t="n">
        <v>41639</v>
      </c>
      <c r="D246" s="484" t="n">
        <v>5</v>
      </c>
      <c r="E246" s="126" t="inlineStr">
        <is>
          <t>S G L CAMBODIA</t>
        </is>
      </c>
      <c r="F246" s="123" t="inlineStr">
        <is>
          <t>100119816</t>
        </is>
      </c>
      <c r="G246" s="136" t="inlineStr">
        <is>
          <t>335286</t>
        </is>
      </c>
      <c r="H246" s="134" t="n">
        <v>41639</v>
      </c>
      <c r="I246" s="484" t="n">
        <v>5</v>
      </c>
      <c r="J246" s="161" t="n"/>
    </row>
    <row r="247" ht="18" customHeight="1" s="58">
      <c r="A247" s="131" t="n">
        <v>242</v>
      </c>
      <c r="B247" s="136" t="inlineStr">
        <is>
          <t>335266</t>
        </is>
      </c>
      <c r="C247" s="134" t="n">
        <v>41639</v>
      </c>
      <c r="D247" s="484" t="n">
        <v>22.3</v>
      </c>
      <c r="E247" s="126" t="inlineStr">
        <is>
          <t>S G L CAMBODIA</t>
        </is>
      </c>
      <c r="F247" s="123" t="inlineStr">
        <is>
          <t>100119816</t>
        </is>
      </c>
      <c r="G247" s="136" t="inlineStr">
        <is>
          <t>335266</t>
        </is>
      </c>
      <c r="H247" s="134" t="n">
        <v>41639</v>
      </c>
      <c r="I247" s="484" t="n">
        <v>22.3</v>
      </c>
      <c r="J247" s="161" t="n"/>
    </row>
    <row r="248" ht="18" customHeight="1" s="58">
      <c r="A248" s="131" t="n">
        <v>243</v>
      </c>
      <c r="B248" s="136" t="inlineStr">
        <is>
          <t>335277</t>
        </is>
      </c>
      <c r="C248" s="134" t="n">
        <v>41639</v>
      </c>
      <c r="D248" s="484" t="n">
        <v>50.47</v>
      </c>
      <c r="E248" s="126" t="inlineStr">
        <is>
          <t>S G L CAMBODIA</t>
        </is>
      </c>
      <c r="F248" s="123" t="inlineStr">
        <is>
          <t>100119816</t>
        </is>
      </c>
      <c r="G248" s="136" t="inlineStr">
        <is>
          <t>335277</t>
        </is>
      </c>
      <c r="H248" s="134" t="n">
        <v>41639</v>
      </c>
      <c r="I248" s="484" t="n">
        <v>50.47</v>
      </c>
      <c r="J248" s="161" t="n"/>
    </row>
    <row r="249" ht="18" customHeight="1" s="58">
      <c r="A249" s="131" t="n">
        <v>244</v>
      </c>
      <c r="B249" s="136" t="inlineStr">
        <is>
          <t>335286</t>
        </is>
      </c>
      <c r="C249" s="134" t="n">
        <v>41639</v>
      </c>
      <c r="D249" s="484" t="n">
        <v>5</v>
      </c>
      <c r="E249" s="126" t="inlineStr">
        <is>
          <t>S G L CAMBODIA</t>
        </is>
      </c>
      <c r="F249" s="123" t="inlineStr">
        <is>
          <t>100119816</t>
        </is>
      </c>
      <c r="G249" s="136" t="inlineStr">
        <is>
          <t>335286</t>
        </is>
      </c>
      <c r="H249" s="134" t="n">
        <v>41639</v>
      </c>
      <c r="I249" s="484" t="n">
        <v>5</v>
      </c>
      <c r="J249" s="161" t="n"/>
    </row>
    <row r="250" ht="18" customHeight="1" s="58">
      <c r="A250" s="131" t="n">
        <v>245</v>
      </c>
      <c r="B250" s="138" t="inlineStr">
        <is>
          <t>435384</t>
        </is>
      </c>
      <c r="C250" s="486" t="n">
        <v>41646</v>
      </c>
      <c r="D250" s="480" t="n">
        <v>36.07</v>
      </c>
      <c r="E250" s="126" t="inlineStr">
        <is>
          <t>S G L CAMBODIA</t>
        </is>
      </c>
      <c r="F250" s="123" t="inlineStr">
        <is>
          <t>100119816</t>
        </is>
      </c>
      <c r="G250" s="138" t="inlineStr">
        <is>
          <t>435384</t>
        </is>
      </c>
      <c r="H250" s="486" t="n">
        <v>41646</v>
      </c>
      <c r="I250" s="480" t="n">
        <v>36.07</v>
      </c>
      <c r="J250" s="161" t="n"/>
    </row>
    <row r="251" ht="18" customHeight="1" s="58">
      <c r="A251" s="131" t="n">
        <v>246</v>
      </c>
      <c r="B251" s="138" t="inlineStr">
        <is>
          <t>435413</t>
        </is>
      </c>
      <c r="C251" s="486" t="n">
        <v>41646</v>
      </c>
      <c r="D251" s="480" t="n">
        <v>100.41</v>
      </c>
      <c r="E251" s="126" t="inlineStr">
        <is>
          <t>S G L CAMBODIA</t>
        </is>
      </c>
      <c r="F251" s="123" t="inlineStr">
        <is>
          <t>100119816</t>
        </is>
      </c>
      <c r="G251" s="138" t="inlineStr">
        <is>
          <t>435413</t>
        </is>
      </c>
      <c r="H251" s="486" t="n">
        <v>41646</v>
      </c>
      <c r="I251" s="480" t="n">
        <v>100.41</v>
      </c>
      <c r="J251" s="161" t="n"/>
    </row>
    <row r="252" ht="18" customHeight="1" s="58">
      <c r="A252" s="131" t="n">
        <v>247</v>
      </c>
      <c r="B252" s="138" t="inlineStr">
        <is>
          <t>435499</t>
        </is>
      </c>
      <c r="C252" s="486" t="n">
        <v>41653</v>
      </c>
      <c r="D252" s="480" t="n">
        <v>43.29</v>
      </c>
      <c r="E252" s="126" t="inlineStr">
        <is>
          <t>S G L CAMBODIA</t>
        </is>
      </c>
      <c r="F252" s="123" t="inlineStr">
        <is>
          <t>100119816</t>
        </is>
      </c>
      <c r="G252" s="138" t="inlineStr">
        <is>
          <t>435499</t>
        </is>
      </c>
      <c r="H252" s="486" t="n">
        <v>41653</v>
      </c>
      <c r="I252" s="480" t="n">
        <v>43.29</v>
      </c>
      <c r="J252" s="161" t="n"/>
    </row>
    <row r="253" ht="18" customHeight="1" s="58">
      <c r="A253" s="131" t="n">
        <v>248</v>
      </c>
      <c r="B253" s="138" t="inlineStr">
        <is>
          <t>435525</t>
        </is>
      </c>
      <c r="C253" s="486" t="n">
        <v>41653</v>
      </c>
      <c r="D253" s="480" t="n">
        <v>34.05</v>
      </c>
      <c r="E253" s="126" t="inlineStr">
        <is>
          <t>S G L CAMBODIA</t>
        </is>
      </c>
      <c r="F253" s="123" t="inlineStr">
        <is>
          <t>100119816</t>
        </is>
      </c>
      <c r="G253" s="138" t="inlineStr">
        <is>
          <t>435525</t>
        </is>
      </c>
      <c r="H253" s="486" t="n">
        <v>41653</v>
      </c>
      <c r="I253" s="480" t="n">
        <v>34.05</v>
      </c>
      <c r="J253" s="161" t="n"/>
    </row>
    <row r="254" ht="18" customHeight="1" s="58">
      <c r="A254" s="131" t="n">
        <v>249</v>
      </c>
      <c r="B254" s="138" t="inlineStr">
        <is>
          <t>435556</t>
        </is>
      </c>
      <c r="C254" s="486" t="n">
        <v>41653</v>
      </c>
      <c r="D254" s="480" t="n">
        <v>109.52</v>
      </c>
      <c r="E254" s="126" t="inlineStr">
        <is>
          <t>S G L CAMBODIA</t>
        </is>
      </c>
      <c r="F254" s="123" t="inlineStr">
        <is>
          <t>100119816</t>
        </is>
      </c>
      <c r="G254" s="138" t="inlineStr">
        <is>
          <t>435556</t>
        </is>
      </c>
      <c r="H254" s="486" t="n">
        <v>41653</v>
      </c>
      <c r="I254" s="480" t="n">
        <v>109.52</v>
      </c>
      <c r="J254" s="161" t="n"/>
    </row>
    <row r="255" ht="18" customHeight="1" s="58">
      <c r="A255" s="131" t="n">
        <v>250</v>
      </c>
      <c r="B255" s="138" t="inlineStr">
        <is>
          <t>435566</t>
        </is>
      </c>
      <c r="C255" s="486" t="n">
        <v>41653</v>
      </c>
      <c r="D255" s="480" t="n">
        <v>56.94</v>
      </c>
      <c r="E255" s="126" t="inlineStr">
        <is>
          <t>S G L CAMBODIA</t>
        </is>
      </c>
      <c r="F255" s="123" t="inlineStr">
        <is>
          <t>100119816</t>
        </is>
      </c>
      <c r="G255" s="138" t="inlineStr">
        <is>
          <t>435566</t>
        </is>
      </c>
      <c r="H255" s="486" t="n">
        <v>41653</v>
      </c>
      <c r="I255" s="480" t="n">
        <v>56.94</v>
      </c>
      <c r="J255" s="161" t="n"/>
    </row>
    <row r="256" ht="18" customHeight="1" s="58">
      <c r="A256" s="131" t="n">
        <v>251</v>
      </c>
      <c r="B256" s="138" t="inlineStr">
        <is>
          <t>435575</t>
        </is>
      </c>
      <c r="C256" s="486" t="n">
        <v>41654</v>
      </c>
      <c r="D256" s="480" t="n">
        <v>48</v>
      </c>
      <c r="E256" s="126" t="inlineStr">
        <is>
          <t>S G L CAMBODIA</t>
        </is>
      </c>
      <c r="F256" s="123" t="inlineStr">
        <is>
          <t>100119816</t>
        </is>
      </c>
      <c r="G256" s="138" t="inlineStr">
        <is>
          <t>435575</t>
        </is>
      </c>
      <c r="H256" s="486" t="n">
        <v>41654</v>
      </c>
      <c r="I256" s="480" t="n">
        <v>48</v>
      </c>
      <c r="J256" s="161" t="n"/>
    </row>
    <row r="257" ht="18" customHeight="1" s="58">
      <c r="A257" s="131" t="n">
        <v>252</v>
      </c>
      <c r="B257" s="138" t="inlineStr">
        <is>
          <t>435587</t>
        </is>
      </c>
      <c r="C257" s="486" t="n">
        <v>41654</v>
      </c>
      <c r="D257" s="480" t="n">
        <v>22.51</v>
      </c>
      <c r="E257" s="126" t="inlineStr">
        <is>
          <t>S G L CAMBODIA</t>
        </is>
      </c>
      <c r="F257" s="123" t="inlineStr">
        <is>
          <t>100119816</t>
        </is>
      </c>
      <c r="G257" s="138" t="inlineStr">
        <is>
          <t>435587</t>
        </is>
      </c>
      <c r="H257" s="486" t="n">
        <v>41654</v>
      </c>
      <c r="I257" s="480" t="n">
        <v>22.51</v>
      </c>
      <c r="J257" s="161" t="n"/>
    </row>
    <row r="258" ht="18" customHeight="1" s="58">
      <c r="A258" s="131" t="n">
        <v>253</v>
      </c>
      <c r="B258" s="138" t="inlineStr">
        <is>
          <t>435667</t>
        </is>
      </c>
      <c r="C258" s="486" t="n">
        <v>41660</v>
      </c>
      <c r="D258" s="480" t="n">
        <v>23.18</v>
      </c>
      <c r="E258" s="126" t="inlineStr">
        <is>
          <t>S G L CAMBODIA</t>
        </is>
      </c>
      <c r="F258" s="123" t="inlineStr">
        <is>
          <t>100119816</t>
        </is>
      </c>
      <c r="G258" s="138" t="inlineStr">
        <is>
          <t>435667</t>
        </is>
      </c>
      <c r="H258" s="486" t="n">
        <v>41660</v>
      </c>
      <c r="I258" s="480" t="n">
        <v>23.18</v>
      </c>
      <c r="J258" s="161" t="n"/>
    </row>
    <row r="259" ht="18" customHeight="1" s="58">
      <c r="A259" s="131" t="n">
        <v>254</v>
      </c>
      <c r="B259" s="138" t="inlineStr">
        <is>
          <t>435675</t>
        </is>
      </c>
      <c r="C259" s="486" t="n">
        <v>41660</v>
      </c>
      <c r="D259" s="480" t="n">
        <v>55.08</v>
      </c>
      <c r="E259" s="126" t="inlineStr">
        <is>
          <t>S G L CAMBODIA</t>
        </is>
      </c>
      <c r="F259" s="123" t="inlineStr">
        <is>
          <t>100119816</t>
        </is>
      </c>
      <c r="G259" s="138" t="inlineStr">
        <is>
          <t>435675</t>
        </is>
      </c>
      <c r="H259" s="486" t="n">
        <v>41660</v>
      </c>
      <c r="I259" s="480" t="n">
        <v>55.08</v>
      </c>
      <c r="J259" s="161" t="n"/>
    </row>
    <row r="260" ht="18" customHeight="1" s="58">
      <c r="A260" s="131" t="n">
        <v>255</v>
      </c>
      <c r="B260" s="138" t="inlineStr">
        <is>
          <t>435689</t>
        </is>
      </c>
      <c r="C260" s="486" t="n">
        <v>41660</v>
      </c>
      <c r="D260" s="480" t="n">
        <v>23.63</v>
      </c>
      <c r="E260" s="126" t="inlineStr">
        <is>
          <t>S G L CAMBODIA</t>
        </is>
      </c>
      <c r="F260" s="123" t="inlineStr">
        <is>
          <t>100119816</t>
        </is>
      </c>
      <c r="G260" s="138" t="inlineStr">
        <is>
          <t>435689</t>
        </is>
      </c>
      <c r="H260" s="486" t="n">
        <v>41660</v>
      </c>
      <c r="I260" s="480" t="n">
        <v>23.63</v>
      </c>
      <c r="J260" s="161" t="n"/>
    </row>
    <row r="261" ht="18" customHeight="1" s="58">
      <c r="A261" s="131" t="n">
        <v>256</v>
      </c>
      <c r="B261" s="138" t="inlineStr">
        <is>
          <t>435705</t>
        </is>
      </c>
      <c r="C261" s="486" t="n">
        <v>41660</v>
      </c>
      <c r="D261" s="480" t="n">
        <v>46.83</v>
      </c>
      <c r="E261" s="126" t="inlineStr">
        <is>
          <t>S G L CAMBODIA</t>
        </is>
      </c>
      <c r="F261" s="123" t="inlineStr">
        <is>
          <t>100119816</t>
        </is>
      </c>
      <c r="G261" s="138" t="inlineStr">
        <is>
          <t>435705</t>
        </is>
      </c>
      <c r="H261" s="486" t="n">
        <v>41660</v>
      </c>
      <c r="I261" s="480" t="n">
        <v>46.83</v>
      </c>
      <c r="J261" s="161" t="n"/>
    </row>
    <row r="262" ht="18" customHeight="1" s="58">
      <c r="A262" s="131" t="n">
        <v>257</v>
      </c>
      <c r="B262" s="138" t="inlineStr">
        <is>
          <t>435744</t>
        </is>
      </c>
      <c r="C262" s="486" t="n">
        <v>41660</v>
      </c>
      <c r="D262" s="480" t="n">
        <v>79.76000000000001</v>
      </c>
      <c r="E262" s="126" t="inlineStr">
        <is>
          <t>S G L CAMBODIA</t>
        </is>
      </c>
      <c r="F262" s="123" t="inlineStr">
        <is>
          <t>100119816</t>
        </is>
      </c>
      <c r="G262" s="138" t="inlineStr">
        <is>
          <t>435744</t>
        </is>
      </c>
      <c r="H262" s="486" t="n">
        <v>41660</v>
      </c>
      <c r="I262" s="480" t="n">
        <v>79.76000000000001</v>
      </c>
      <c r="J262" s="161" t="n"/>
    </row>
    <row r="263" ht="18" customHeight="1" s="58">
      <c r="A263" s="131" t="n">
        <v>258</v>
      </c>
      <c r="B263" s="138" t="inlineStr">
        <is>
          <t>435755</t>
        </is>
      </c>
      <c r="C263" s="486" t="n">
        <v>41660</v>
      </c>
      <c r="D263" s="480" t="n">
        <v>42.45</v>
      </c>
      <c r="E263" s="126" t="inlineStr">
        <is>
          <t>S G L CAMBODIA</t>
        </is>
      </c>
      <c r="F263" s="123" t="inlineStr">
        <is>
          <t>100119816</t>
        </is>
      </c>
      <c r="G263" s="138" t="inlineStr">
        <is>
          <t>435755</t>
        </is>
      </c>
      <c r="H263" s="486" t="n">
        <v>41660</v>
      </c>
      <c r="I263" s="480" t="n">
        <v>42.45</v>
      </c>
      <c r="J263" s="161" t="n"/>
    </row>
    <row r="264" ht="18" customHeight="1" s="58">
      <c r="A264" s="131" t="n">
        <v>259</v>
      </c>
      <c r="B264" s="138" t="inlineStr">
        <is>
          <t>435775</t>
        </is>
      </c>
      <c r="C264" s="486" t="n">
        <v>21</v>
      </c>
      <c r="D264" s="480" t="n">
        <v>28.6</v>
      </c>
      <c r="E264" s="126" t="inlineStr">
        <is>
          <t>S G L CAMBODIA</t>
        </is>
      </c>
      <c r="F264" s="123" t="inlineStr">
        <is>
          <t>100119816</t>
        </is>
      </c>
      <c r="G264" s="138" t="inlineStr">
        <is>
          <t>435775</t>
        </is>
      </c>
      <c r="H264" s="486" t="n">
        <v>21</v>
      </c>
      <c r="I264" s="480" t="n">
        <v>28.6</v>
      </c>
      <c r="J264" s="161" t="n"/>
    </row>
    <row r="265" ht="18" customHeight="1" s="58">
      <c r="A265" s="131" t="n">
        <v>260</v>
      </c>
      <c r="B265" s="138" t="inlineStr">
        <is>
          <t>435858</t>
        </is>
      </c>
      <c r="C265" s="486" t="n">
        <v>41666</v>
      </c>
      <c r="D265" s="480" t="n">
        <v>27.97</v>
      </c>
      <c r="E265" s="126" t="inlineStr">
        <is>
          <t>S G L CAMBODIA</t>
        </is>
      </c>
      <c r="F265" s="123" t="inlineStr">
        <is>
          <t>100119816</t>
        </is>
      </c>
      <c r="G265" s="138" t="inlineStr">
        <is>
          <t>435858</t>
        </is>
      </c>
      <c r="H265" s="486" t="n">
        <v>41666</v>
      </c>
      <c r="I265" s="480" t="n">
        <v>27.97</v>
      </c>
      <c r="J265" s="161" t="n"/>
    </row>
    <row r="266" ht="18" customHeight="1" s="58">
      <c r="A266" s="131" t="n">
        <v>261</v>
      </c>
      <c r="B266" s="138" t="inlineStr">
        <is>
          <t>435932</t>
        </is>
      </c>
      <c r="C266" s="486" t="n">
        <v>41668</v>
      </c>
      <c r="D266" s="480" t="n">
        <v>22.3</v>
      </c>
      <c r="E266" s="126" t="inlineStr">
        <is>
          <t>S G L CAMBODIA</t>
        </is>
      </c>
      <c r="F266" s="123" t="inlineStr">
        <is>
          <t>100119816</t>
        </is>
      </c>
      <c r="G266" s="138" t="inlineStr">
        <is>
          <t>435932</t>
        </is>
      </c>
      <c r="H266" s="486" t="n">
        <v>41668</v>
      </c>
      <c r="I266" s="480" t="n">
        <v>22.3</v>
      </c>
      <c r="J266" s="161" t="n"/>
    </row>
    <row r="267" ht="18" customHeight="1" s="58">
      <c r="A267" s="131" t="n">
        <v>262</v>
      </c>
      <c r="B267" s="138" t="inlineStr">
        <is>
          <t>435981</t>
        </is>
      </c>
      <c r="C267" s="486" t="n">
        <v>41674</v>
      </c>
      <c r="D267" s="480" t="n">
        <v>71.04000000000001</v>
      </c>
      <c r="E267" s="126" t="inlineStr">
        <is>
          <t>S G L CAMBODIA</t>
        </is>
      </c>
      <c r="F267" s="123" t="inlineStr">
        <is>
          <t>100119816</t>
        </is>
      </c>
      <c r="G267" s="138" t="inlineStr">
        <is>
          <t>435981</t>
        </is>
      </c>
      <c r="H267" s="486" t="n">
        <v>41674</v>
      </c>
      <c r="I267" s="480" t="n">
        <v>71.04000000000001</v>
      </c>
      <c r="J267" s="161" t="n"/>
    </row>
    <row r="268" ht="18" customHeight="1" s="58">
      <c r="A268" s="131" t="n">
        <v>263</v>
      </c>
      <c r="B268" s="138" t="inlineStr">
        <is>
          <t>435993</t>
        </is>
      </c>
      <c r="C268" s="486" t="n">
        <v>41674</v>
      </c>
      <c r="D268" s="480" t="n">
        <v>35.49</v>
      </c>
      <c r="E268" s="126" t="inlineStr">
        <is>
          <t>S G L CAMBODIA</t>
        </is>
      </c>
      <c r="F268" s="123" t="inlineStr">
        <is>
          <t>100119816</t>
        </is>
      </c>
      <c r="G268" s="138" t="inlineStr">
        <is>
          <t>435993</t>
        </is>
      </c>
      <c r="H268" s="486" t="n">
        <v>41674</v>
      </c>
      <c r="I268" s="480" t="n">
        <v>35.49</v>
      </c>
      <c r="J268" s="161" t="n"/>
    </row>
    <row r="269" ht="18" customHeight="1" s="58">
      <c r="A269" s="131" t="n">
        <v>264</v>
      </c>
      <c r="B269" s="138" t="inlineStr">
        <is>
          <t>436004</t>
        </is>
      </c>
      <c r="C269" s="486" t="n">
        <v>41674</v>
      </c>
      <c r="D269" s="480" t="n">
        <v>22.1</v>
      </c>
      <c r="E269" s="126" t="inlineStr">
        <is>
          <t>S G L CAMBODIA</t>
        </is>
      </c>
      <c r="F269" s="123" t="inlineStr">
        <is>
          <t>100119816</t>
        </is>
      </c>
      <c r="G269" s="138" t="inlineStr">
        <is>
          <t>436004</t>
        </is>
      </c>
      <c r="H269" s="486" t="n">
        <v>41674</v>
      </c>
      <c r="I269" s="480" t="n">
        <v>22.1</v>
      </c>
      <c r="J269" s="161" t="n"/>
    </row>
    <row r="270" ht="18" customHeight="1" s="58">
      <c r="A270" s="131" t="n">
        <v>265</v>
      </c>
      <c r="B270" s="138" t="inlineStr">
        <is>
          <t>436039</t>
        </is>
      </c>
      <c r="C270" s="486" t="n">
        <v>41674</v>
      </c>
      <c r="D270" s="480" t="n">
        <v>27.57</v>
      </c>
      <c r="E270" s="126" t="inlineStr">
        <is>
          <t>S G L CAMBODIA</t>
        </is>
      </c>
      <c r="F270" s="123" t="inlineStr">
        <is>
          <t>100119816</t>
        </is>
      </c>
      <c r="G270" s="138" t="inlineStr">
        <is>
          <t>436039</t>
        </is>
      </c>
      <c r="H270" s="486" t="n">
        <v>41674</v>
      </c>
      <c r="I270" s="480" t="n">
        <v>27.57</v>
      </c>
      <c r="J270" s="161" t="n"/>
    </row>
    <row r="271" ht="18" customHeight="1" s="58">
      <c r="A271" s="131" t="n">
        <v>266</v>
      </c>
      <c r="B271" s="138" t="inlineStr">
        <is>
          <t>436080</t>
        </is>
      </c>
      <c r="C271" s="486" t="n">
        <v>41674</v>
      </c>
      <c r="D271" s="480" t="n">
        <v>32.04</v>
      </c>
      <c r="E271" s="126" t="inlineStr">
        <is>
          <t>S G L CAMBODIA</t>
        </is>
      </c>
      <c r="F271" s="123" t="inlineStr">
        <is>
          <t>100119816</t>
        </is>
      </c>
      <c r="G271" s="138" t="inlineStr">
        <is>
          <t>436080</t>
        </is>
      </c>
      <c r="H271" s="486" t="n">
        <v>41674</v>
      </c>
      <c r="I271" s="480" t="n">
        <v>32.04</v>
      </c>
      <c r="J271" s="161" t="n"/>
    </row>
    <row r="272" ht="18" customHeight="1" s="58">
      <c r="A272" s="131" t="n">
        <v>267</v>
      </c>
      <c r="B272" s="138" t="inlineStr">
        <is>
          <t>436196</t>
        </is>
      </c>
      <c r="C272" s="486" t="n">
        <v>41681</v>
      </c>
      <c r="D272" s="480" t="n">
        <v>53.23</v>
      </c>
      <c r="E272" s="126" t="inlineStr">
        <is>
          <t>S G L CAMBODIA</t>
        </is>
      </c>
      <c r="F272" s="123" t="inlineStr">
        <is>
          <t>100119816</t>
        </is>
      </c>
      <c r="G272" s="138" t="inlineStr">
        <is>
          <t>436196</t>
        </is>
      </c>
      <c r="H272" s="486" t="n">
        <v>41681</v>
      </c>
      <c r="I272" s="480" t="n">
        <v>53.23</v>
      </c>
      <c r="J272" s="161" t="n"/>
    </row>
    <row r="273" ht="18" customHeight="1" s="58">
      <c r="A273" s="131" t="n">
        <v>268</v>
      </c>
      <c r="B273" s="138" t="inlineStr">
        <is>
          <t>436200</t>
        </is>
      </c>
      <c r="C273" s="486" t="n">
        <v>41681</v>
      </c>
      <c r="D273" s="480" t="n">
        <v>39.89</v>
      </c>
      <c r="E273" s="126" t="inlineStr">
        <is>
          <t>S G L CAMBODIA</t>
        </is>
      </c>
      <c r="F273" s="123" t="inlineStr">
        <is>
          <t>100119816</t>
        </is>
      </c>
      <c r="G273" s="138" t="inlineStr">
        <is>
          <t>436200</t>
        </is>
      </c>
      <c r="H273" s="486" t="n">
        <v>41681</v>
      </c>
      <c r="I273" s="480" t="n">
        <v>39.89</v>
      </c>
      <c r="J273" s="161" t="n"/>
    </row>
    <row r="274" ht="18" customHeight="1" s="58">
      <c r="A274" s="131" t="n">
        <v>269</v>
      </c>
      <c r="B274" s="138" t="inlineStr">
        <is>
          <t>436256</t>
        </is>
      </c>
      <c r="C274" s="486" t="n">
        <v>41681</v>
      </c>
      <c r="D274" s="480" t="n">
        <v>71.63</v>
      </c>
      <c r="E274" s="126" t="inlineStr">
        <is>
          <t>S G L CAMBODIA</t>
        </is>
      </c>
      <c r="F274" s="123" t="inlineStr">
        <is>
          <t>100119816</t>
        </is>
      </c>
      <c r="G274" s="138" t="inlineStr">
        <is>
          <t>436256</t>
        </is>
      </c>
      <c r="H274" s="486" t="n">
        <v>41681</v>
      </c>
      <c r="I274" s="480" t="n">
        <v>71.63</v>
      </c>
      <c r="J274" s="161" t="n"/>
    </row>
    <row r="275" ht="18" customHeight="1" s="58">
      <c r="A275" s="131" t="n">
        <v>270</v>
      </c>
      <c r="B275" s="138" t="inlineStr">
        <is>
          <t>436318</t>
        </is>
      </c>
      <c r="C275" s="486" t="n">
        <v>41687</v>
      </c>
      <c r="D275" s="480" t="n">
        <v>81.22</v>
      </c>
      <c r="E275" s="126" t="inlineStr">
        <is>
          <t>S G L CAMBODIA</t>
        </is>
      </c>
      <c r="F275" s="123" t="inlineStr">
        <is>
          <t>100119816</t>
        </is>
      </c>
      <c r="G275" s="138" t="inlineStr">
        <is>
          <t>436318</t>
        </is>
      </c>
      <c r="H275" s="486" t="n">
        <v>41687</v>
      </c>
      <c r="I275" s="480" t="n">
        <v>81.22</v>
      </c>
      <c r="J275" s="161" t="n"/>
    </row>
    <row r="276" ht="18" customHeight="1" s="58">
      <c r="A276" s="131" t="n">
        <v>271</v>
      </c>
      <c r="B276" s="138" t="inlineStr">
        <is>
          <t>436335</t>
        </is>
      </c>
      <c r="C276" s="486" t="n">
        <v>41687</v>
      </c>
      <c r="D276" s="480" t="n">
        <v>71.16</v>
      </c>
      <c r="E276" s="126" t="inlineStr">
        <is>
          <t>S G L CAMBODIA</t>
        </is>
      </c>
      <c r="F276" s="123" t="inlineStr">
        <is>
          <t>100119816</t>
        </is>
      </c>
      <c r="G276" s="138" t="inlineStr">
        <is>
          <t>436335</t>
        </is>
      </c>
      <c r="H276" s="486" t="n">
        <v>41687</v>
      </c>
      <c r="I276" s="480" t="n">
        <v>71.16</v>
      </c>
      <c r="J276" s="161" t="n"/>
    </row>
    <row r="277" ht="18" customHeight="1" s="58">
      <c r="A277" s="131" t="n">
        <v>272</v>
      </c>
      <c r="B277" s="138" t="inlineStr">
        <is>
          <t>436360</t>
        </is>
      </c>
      <c r="C277" s="486" t="n">
        <v>41688</v>
      </c>
      <c r="D277" s="480" t="n">
        <v>22.3</v>
      </c>
      <c r="E277" s="126" t="inlineStr">
        <is>
          <t>S G L CAMBODIA</t>
        </is>
      </c>
      <c r="F277" s="123" t="inlineStr">
        <is>
          <t>100119816</t>
        </is>
      </c>
      <c r="G277" s="138" t="inlineStr">
        <is>
          <t>436360</t>
        </is>
      </c>
      <c r="H277" s="486" t="n">
        <v>41688</v>
      </c>
      <c r="I277" s="480" t="n">
        <v>22.3</v>
      </c>
      <c r="J277" s="161" t="n"/>
    </row>
    <row r="278" ht="18" customHeight="1" s="58">
      <c r="A278" s="131" t="n">
        <v>273</v>
      </c>
      <c r="B278" s="138" t="inlineStr">
        <is>
          <t>436368</t>
        </is>
      </c>
      <c r="C278" s="486" t="n">
        <v>41688</v>
      </c>
      <c r="D278" s="480" t="n">
        <v>60.23</v>
      </c>
      <c r="E278" s="126" t="inlineStr">
        <is>
          <t>S G L CAMBODIA</t>
        </is>
      </c>
      <c r="F278" s="123" t="inlineStr">
        <is>
          <t>100119816</t>
        </is>
      </c>
      <c r="G278" s="138" t="inlineStr">
        <is>
          <t>436368</t>
        </is>
      </c>
      <c r="H278" s="486" t="n">
        <v>41688</v>
      </c>
      <c r="I278" s="480" t="n">
        <v>60.23</v>
      </c>
      <c r="J278" s="161" t="n"/>
    </row>
    <row r="279" ht="18" customHeight="1" s="58">
      <c r="A279" s="131" t="n">
        <v>274</v>
      </c>
      <c r="B279" s="138" t="inlineStr">
        <is>
          <t>436384</t>
        </is>
      </c>
      <c r="C279" s="486" t="n">
        <v>41688</v>
      </c>
      <c r="D279" s="480" t="n">
        <v>24.8</v>
      </c>
      <c r="E279" s="126" t="inlineStr">
        <is>
          <t>S G L CAMBODIA</t>
        </is>
      </c>
      <c r="F279" s="123" t="inlineStr">
        <is>
          <t>100119816</t>
        </is>
      </c>
      <c r="G279" s="138" t="inlineStr">
        <is>
          <t>436384</t>
        </is>
      </c>
      <c r="H279" s="486" t="n">
        <v>41688</v>
      </c>
      <c r="I279" s="480" t="n">
        <v>24.8</v>
      </c>
      <c r="J279" s="161" t="n"/>
    </row>
    <row r="280" ht="18" customHeight="1" s="58">
      <c r="A280" s="131" t="n">
        <v>275</v>
      </c>
      <c r="B280" s="138" t="inlineStr">
        <is>
          <t>436469</t>
        </is>
      </c>
      <c r="C280" s="486" t="n">
        <v>41695</v>
      </c>
      <c r="D280" s="480" t="n">
        <v>124.82</v>
      </c>
      <c r="E280" s="126" t="inlineStr">
        <is>
          <t>S G L CAMBODIA</t>
        </is>
      </c>
      <c r="F280" s="123" t="inlineStr">
        <is>
          <t>100119816</t>
        </is>
      </c>
      <c r="G280" s="138" t="inlineStr">
        <is>
          <t>436469</t>
        </is>
      </c>
      <c r="H280" s="486" t="n">
        <v>41695</v>
      </c>
      <c r="I280" s="480" t="n">
        <v>124.82</v>
      </c>
      <c r="J280" s="161" t="n"/>
    </row>
    <row r="281" ht="18" customHeight="1" s="58">
      <c r="A281" s="131" t="n">
        <v>276</v>
      </c>
      <c r="B281" s="138" t="inlineStr">
        <is>
          <t>436480</t>
        </is>
      </c>
      <c r="C281" s="486" t="n">
        <v>41695</v>
      </c>
      <c r="D281" s="480" t="n">
        <v>58.99</v>
      </c>
      <c r="E281" s="126" t="inlineStr">
        <is>
          <t>S G L CAMBODIA</t>
        </is>
      </c>
      <c r="F281" s="123" t="inlineStr">
        <is>
          <t>100119816</t>
        </is>
      </c>
      <c r="G281" s="138" t="inlineStr">
        <is>
          <t>436480</t>
        </is>
      </c>
      <c r="H281" s="486" t="n">
        <v>41695</v>
      </c>
      <c r="I281" s="480" t="n">
        <v>58.99</v>
      </c>
      <c r="J281" s="161" t="n"/>
    </row>
    <row r="282" ht="18" customHeight="1" s="58">
      <c r="A282" s="131" t="n">
        <v>277</v>
      </c>
      <c r="B282" s="138" t="inlineStr">
        <is>
          <t>436485</t>
        </is>
      </c>
      <c r="C282" s="486" t="n">
        <v>41695</v>
      </c>
      <c r="D282" s="480" t="n">
        <v>29.35</v>
      </c>
      <c r="E282" s="126" t="inlineStr">
        <is>
          <t>S G L CAMBODIA</t>
        </is>
      </c>
      <c r="F282" s="123" t="inlineStr">
        <is>
          <t>100119816</t>
        </is>
      </c>
      <c r="G282" s="138" t="inlineStr">
        <is>
          <t>436485</t>
        </is>
      </c>
      <c r="H282" s="486" t="n">
        <v>41695</v>
      </c>
      <c r="I282" s="480" t="n">
        <v>29.35</v>
      </c>
      <c r="J282" s="161" t="n"/>
    </row>
    <row r="283" ht="18" customHeight="1" s="58">
      <c r="A283" s="131" t="n">
        <v>278</v>
      </c>
      <c r="B283" s="138" t="inlineStr">
        <is>
          <t>436616</t>
        </is>
      </c>
      <c r="C283" s="486" t="n">
        <v>41702</v>
      </c>
      <c r="D283" s="480" t="n">
        <v>22.3</v>
      </c>
      <c r="E283" s="126" t="inlineStr">
        <is>
          <t>S G L CAMBODIA</t>
        </is>
      </c>
      <c r="F283" s="123" t="inlineStr">
        <is>
          <t>100119816</t>
        </is>
      </c>
      <c r="G283" s="138" t="inlineStr">
        <is>
          <t>436616</t>
        </is>
      </c>
      <c r="H283" s="486" t="n">
        <v>41702</v>
      </c>
      <c r="I283" s="480" t="n">
        <v>22.3</v>
      </c>
      <c r="J283" s="161" t="n"/>
    </row>
    <row r="284" ht="18" customHeight="1" s="58">
      <c r="A284" s="131" t="n">
        <v>279</v>
      </c>
      <c r="B284" s="138" t="inlineStr">
        <is>
          <t>436710</t>
        </is>
      </c>
      <c r="C284" s="486" t="n">
        <v>41709</v>
      </c>
      <c r="D284" s="480" t="n">
        <v>32.52</v>
      </c>
      <c r="E284" s="126" t="inlineStr">
        <is>
          <t>S G L CAMBODIA</t>
        </is>
      </c>
      <c r="F284" s="123" t="inlineStr">
        <is>
          <t>100119816</t>
        </is>
      </c>
      <c r="G284" s="138" t="inlineStr">
        <is>
          <t>436710</t>
        </is>
      </c>
      <c r="H284" s="486" t="n">
        <v>41709</v>
      </c>
      <c r="I284" s="480" t="n">
        <v>32.52</v>
      </c>
      <c r="J284" s="161" t="n"/>
    </row>
    <row r="285" ht="18" customHeight="1" s="58">
      <c r="A285" s="131" t="n">
        <v>280</v>
      </c>
      <c r="B285" s="138" t="inlineStr">
        <is>
          <t>436771</t>
        </is>
      </c>
      <c r="C285" s="486" t="n">
        <v>41710</v>
      </c>
      <c r="D285" s="480" t="n">
        <v>38.63</v>
      </c>
      <c r="E285" s="126" t="inlineStr">
        <is>
          <t>S G L CAMBODIA</t>
        </is>
      </c>
      <c r="F285" s="123" t="inlineStr">
        <is>
          <t>100119816</t>
        </is>
      </c>
      <c r="G285" s="138" t="inlineStr">
        <is>
          <t>436771</t>
        </is>
      </c>
      <c r="H285" s="486" t="n">
        <v>41710</v>
      </c>
      <c r="I285" s="480" t="n">
        <v>38.63</v>
      </c>
      <c r="J285" s="161" t="n"/>
    </row>
    <row r="286" ht="18" customHeight="1" s="58">
      <c r="A286" s="131" t="n">
        <v>281</v>
      </c>
      <c r="B286" s="138" t="inlineStr">
        <is>
          <t>436775</t>
        </is>
      </c>
      <c r="C286" s="486" t="n">
        <v>41710</v>
      </c>
      <c r="D286" s="480" t="n">
        <v>42.61</v>
      </c>
      <c r="E286" s="126" t="inlineStr">
        <is>
          <t>S G L CAMBODIA</t>
        </is>
      </c>
      <c r="F286" s="123" t="inlineStr">
        <is>
          <t>100119816</t>
        </is>
      </c>
      <c r="G286" s="138" t="inlineStr">
        <is>
          <t>436775</t>
        </is>
      </c>
      <c r="H286" s="486" t="n">
        <v>41710</v>
      </c>
      <c r="I286" s="480" t="n">
        <v>42.61</v>
      </c>
      <c r="J286" s="161" t="n"/>
    </row>
    <row r="287" ht="18" customHeight="1" s="58">
      <c r="A287" s="131" t="n">
        <v>282</v>
      </c>
      <c r="B287" s="138" t="inlineStr">
        <is>
          <t>436789</t>
        </is>
      </c>
      <c r="C287" s="486" t="n">
        <v>41710</v>
      </c>
      <c r="D287" s="502" t="n">
        <v>56.46</v>
      </c>
      <c r="E287" s="126" t="inlineStr">
        <is>
          <t>S G L CAMBODIA</t>
        </is>
      </c>
      <c r="F287" s="123" t="inlineStr">
        <is>
          <t>100119816</t>
        </is>
      </c>
      <c r="G287" s="138" t="inlineStr">
        <is>
          <t>436789</t>
        </is>
      </c>
      <c r="H287" s="486" t="n">
        <v>41710</v>
      </c>
      <c r="I287" s="502" t="n">
        <v>56.46</v>
      </c>
      <c r="J287" s="161" t="n"/>
    </row>
    <row r="288" ht="18" customHeight="1" s="58">
      <c r="A288" s="131" t="n">
        <v>283</v>
      </c>
      <c r="B288" s="138" t="inlineStr">
        <is>
          <t>436793</t>
        </is>
      </c>
      <c r="C288" s="486" t="n">
        <v>41710</v>
      </c>
      <c r="D288" s="480" t="n">
        <v>50.1</v>
      </c>
      <c r="E288" s="126" t="inlineStr">
        <is>
          <t>S G L CAMBODIA</t>
        </is>
      </c>
      <c r="F288" s="123" t="inlineStr">
        <is>
          <t>100119816</t>
        </is>
      </c>
      <c r="G288" s="138" t="inlineStr">
        <is>
          <t>436793</t>
        </is>
      </c>
      <c r="H288" s="486" t="n">
        <v>41710</v>
      </c>
      <c r="I288" s="480" t="n">
        <v>50.1</v>
      </c>
      <c r="J288" s="161" t="n"/>
    </row>
    <row r="289" ht="18" customHeight="1" s="58">
      <c r="A289" s="131" t="n">
        <v>284</v>
      </c>
      <c r="B289" s="138" t="inlineStr">
        <is>
          <t>436816</t>
        </is>
      </c>
      <c r="C289" s="486" t="n">
        <v>41710</v>
      </c>
      <c r="D289" s="480" t="n">
        <v>27.97</v>
      </c>
      <c r="E289" s="126" t="inlineStr">
        <is>
          <t>S G L CAMBODIA</t>
        </is>
      </c>
      <c r="F289" s="123" t="inlineStr">
        <is>
          <t>100119816</t>
        </is>
      </c>
      <c r="G289" s="138" t="inlineStr">
        <is>
          <t>436816</t>
        </is>
      </c>
      <c r="H289" s="486" t="n">
        <v>41710</v>
      </c>
      <c r="I289" s="480" t="n">
        <v>27.97</v>
      </c>
      <c r="J289" s="161" t="n"/>
    </row>
    <row r="290" ht="18" customHeight="1" s="58">
      <c r="A290" s="131" t="n">
        <v>285</v>
      </c>
      <c r="B290" s="138" t="inlineStr">
        <is>
          <t>436818</t>
        </is>
      </c>
      <c r="C290" s="486" t="n">
        <v>41710</v>
      </c>
      <c r="D290" s="480" t="n">
        <v>37.9</v>
      </c>
      <c r="E290" s="126" t="inlineStr">
        <is>
          <t>S G L CAMBODIA</t>
        </is>
      </c>
      <c r="F290" s="123" t="inlineStr">
        <is>
          <t>100119816</t>
        </is>
      </c>
      <c r="G290" s="138" t="inlineStr">
        <is>
          <t>436818</t>
        </is>
      </c>
      <c r="H290" s="486" t="n">
        <v>41710</v>
      </c>
      <c r="I290" s="480" t="n">
        <v>37.9</v>
      </c>
      <c r="J290" s="161" t="n"/>
    </row>
    <row r="291" ht="18" customHeight="1" s="58">
      <c r="A291" s="131" t="n">
        <v>286</v>
      </c>
      <c r="B291" s="138" t="inlineStr">
        <is>
          <t>436834</t>
        </is>
      </c>
      <c r="C291" s="486" t="n">
        <v>41710</v>
      </c>
      <c r="D291" s="480" t="n">
        <v>26.66</v>
      </c>
      <c r="E291" s="126" t="inlineStr">
        <is>
          <t>S G L CAMBODIA</t>
        </is>
      </c>
      <c r="F291" s="123" t="inlineStr">
        <is>
          <t>100119816</t>
        </is>
      </c>
      <c r="G291" s="138" t="inlineStr">
        <is>
          <t>436834</t>
        </is>
      </c>
      <c r="H291" s="486" t="n">
        <v>41710</v>
      </c>
      <c r="I291" s="480" t="n">
        <v>26.66</v>
      </c>
      <c r="J291" s="161" t="n"/>
    </row>
    <row r="292" ht="18" customHeight="1" s="58">
      <c r="A292" s="131" t="n">
        <v>287</v>
      </c>
      <c r="B292" s="138" t="inlineStr">
        <is>
          <t>436905</t>
        </is>
      </c>
      <c r="C292" s="486" t="n">
        <v>41716</v>
      </c>
      <c r="D292" s="480" t="n">
        <v>45.05</v>
      </c>
      <c r="E292" s="126" t="inlineStr">
        <is>
          <t>S G L CAMBODIA</t>
        </is>
      </c>
      <c r="F292" s="123" t="inlineStr">
        <is>
          <t>100119816</t>
        </is>
      </c>
      <c r="G292" s="138" t="inlineStr">
        <is>
          <t>436905</t>
        </is>
      </c>
      <c r="H292" s="486" t="n">
        <v>41716</v>
      </c>
      <c r="I292" s="480" t="n">
        <v>45.05</v>
      </c>
      <c r="J292" s="161" t="n"/>
    </row>
    <row r="293" ht="18" customHeight="1" s="58">
      <c r="A293" s="131" t="n">
        <v>288</v>
      </c>
      <c r="B293" s="138" t="inlineStr">
        <is>
          <t>436930</t>
        </is>
      </c>
      <c r="C293" s="486" t="n">
        <v>41716</v>
      </c>
      <c r="D293" s="480" t="n">
        <v>101.57</v>
      </c>
      <c r="E293" s="126" t="inlineStr">
        <is>
          <t>S G L CAMBODIA</t>
        </is>
      </c>
      <c r="F293" s="123" t="inlineStr">
        <is>
          <t>100119816</t>
        </is>
      </c>
      <c r="G293" s="138" t="inlineStr">
        <is>
          <t>436930</t>
        </is>
      </c>
      <c r="H293" s="486" t="n">
        <v>41716</v>
      </c>
      <c r="I293" s="480" t="n">
        <v>101.57</v>
      </c>
      <c r="J293" s="161" t="n"/>
    </row>
    <row r="294" ht="18" customHeight="1" s="58">
      <c r="A294" s="131" t="n">
        <v>289</v>
      </c>
      <c r="B294" s="138" t="inlineStr">
        <is>
          <t>436943</t>
        </is>
      </c>
      <c r="C294" s="486" t="n">
        <v>41716</v>
      </c>
      <c r="D294" s="480" t="n">
        <v>69.01000000000001</v>
      </c>
      <c r="E294" s="126" t="inlineStr">
        <is>
          <t>S G L CAMBODIA</t>
        </is>
      </c>
      <c r="F294" s="123" t="inlineStr">
        <is>
          <t>100119816</t>
        </is>
      </c>
      <c r="G294" s="138" t="inlineStr">
        <is>
          <t>436943</t>
        </is>
      </c>
      <c r="H294" s="486" t="n">
        <v>41716</v>
      </c>
      <c r="I294" s="480" t="n">
        <v>69.01000000000001</v>
      </c>
      <c r="J294" s="161" t="n"/>
    </row>
    <row r="295" ht="18" customHeight="1" s="58">
      <c r="A295" s="131" t="n">
        <v>290</v>
      </c>
      <c r="B295" s="138" t="inlineStr">
        <is>
          <t>436954</t>
        </is>
      </c>
      <c r="C295" s="486" t="n">
        <v>41716</v>
      </c>
      <c r="D295" s="480" t="n">
        <v>29.48</v>
      </c>
      <c r="E295" s="126" t="inlineStr">
        <is>
          <t>S G L CAMBODIA</t>
        </is>
      </c>
      <c r="F295" s="123" t="inlineStr">
        <is>
          <t>100119816</t>
        </is>
      </c>
      <c r="G295" s="138" t="inlineStr">
        <is>
          <t>436954</t>
        </is>
      </c>
      <c r="H295" s="486" t="n">
        <v>41716</v>
      </c>
      <c r="I295" s="480" t="n">
        <v>29.48</v>
      </c>
      <c r="J295" s="161" t="n"/>
    </row>
    <row r="296" ht="18" customHeight="1" s="58">
      <c r="A296" s="131" t="n">
        <v>291</v>
      </c>
      <c r="B296" s="138" t="inlineStr">
        <is>
          <t>437034</t>
        </is>
      </c>
      <c r="C296" s="486" t="n">
        <v>41723</v>
      </c>
      <c r="D296" s="480" t="n">
        <v>28.65</v>
      </c>
      <c r="E296" s="126" t="inlineStr">
        <is>
          <t>S G L CAMBODIA</t>
        </is>
      </c>
      <c r="F296" s="123" t="inlineStr">
        <is>
          <t>100119816</t>
        </is>
      </c>
      <c r="G296" s="138" t="inlineStr">
        <is>
          <t>437034</t>
        </is>
      </c>
      <c r="H296" s="486" t="n">
        <v>41723</v>
      </c>
      <c r="I296" s="480" t="n">
        <v>28.65</v>
      </c>
      <c r="J296" s="161" t="n"/>
    </row>
    <row r="297" ht="18" customHeight="1" s="58">
      <c r="A297" s="131" t="n">
        <v>292</v>
      </c>
      <c r="B297" s="138" t="inlineStr">
        <is>
          <t>437150</t>
        </is>
      </c>
      <c r="C297" s="486" t="n">
        <v>41729</v>
      </c>
      <c r="D297" s="480" t="n">
        <v>23.85</v>
      </c>
      <c r="E297" s="126" t="inlineStr">
        <is>
          <t>S G L CAMBODIA</t>
        </is>
      </c>
      <c r="F297" s="123" t="inlineStr">
        <is>
          <t>100119816</t>
        </is>
      </c>
      <c r="G297" s="138" t="inlineStr">
        <is>
          <t>437150</t>
        </is>
      </c>
      <c r="H297" s="486" t="n">
        <v>41729</v>
      </c>
      <c r="I297" s="480" t="n">
        <v>23.85</v>
      </c>
      <c r="J297" s="161" t="n"/>
    </row>
    <row r="298" ht="18" customHeight="1" s="58">
      <c r="A298" s="131" t="n">
        <v>293</v>
      </c>
      <c r="B298" s="138" t="inlineStr">
        <is>
          <t>437185</t>
        </is>
      </c>
      <c r="C298" s="486" t="n">
        <v>41729</v>
      </c>
      <c r="D298" s="480" t="n">
        <v>27</v>
      </c>
      <c r="E298" s="126" t="inlineStr">
        <is>
          <t>S G L CAMBODIA</t>
        </is>
      </c>
      <c r="F298" s="123" t="inlineStr">
        <is>
          <t>100119816</t>
        </is>
      </c>
      <c r="G298" s="138" t="inlineStr">
        <is>
          <t>437185</t>
        </is>
      </c>
      <c r="H298" s="486" t="n">
        <v>41729</v>
      </c>
      <c r="I298" s="480" t="n">
        <v>27</v>
      </c>
      <c r="J298" s="161" t="n"/>
    </row>
    <row r="299" ht="18" customHeight="1" s="58">
      <c r="A299" s="131" t="n">
        <v>294</v>
      </c>
      <c r="B299" s="138" t="inlineStr">
        <is>
          <t>437208</t>
        </is>
      </c>
      <c r="C299" s="486" t="n">
        <v>41729</v>
      </c>
      <c r="D299" s="480" t="n">
        <v>40.09</v>
      </c>
      <c r="E299" s="126" t="inlineStr">
        <is>
          <t>S G L CAMBODIA</t>
        </is>
      </c>
      <c r="F299" s="123" t="inlineStr">
        <is>
          <t>100119816</t>
        </is>
      </c>
      <c r="G299" s="138" t="inlineStr">
        <is>
          <t>437208</t>
        </is>
      </c>
      <c r="H299" s="486" t="n">
        <v>41729</v>
      </c>
      <c r="I299" s="480" t="n">
        <v>40.09</v>
      </c>
      <c r="J299" s="161" t="n"/>
    </row>
    <row r="300" ht="18" customHeight="1" s="58">
      <c r="A300" s="131" t="n">
        <v>295</v>
      </c>
      <c r="B300" s="138" t="inlineStr">
        <is>
          <t>437311</t>
        </is>
      </c>
      <c r="C300" s="486" t="n">
        <v>41737</v>
      </c>
      <c r="D300" s="480" t="n">
        <v>85.06</v>
      </c>
      <c r="E300" s="126" t="inlineStr">
        <is>
          <t>S G L CAMBODIA</t>
        </is>
      </c>
      <c r="F300" s="123" t="inlineStr">
        <is>
          <t>100119816</t>
        </is>
      </c>
      <c r="G300" s="138" t="inlineStr">
        <is>
          <t>437311</t>
        </is>
      </c>
      <c r="H300" s="486" t="n">
        <v>41737</v>
      </c>
      <c r="I300" s="480" t="n">
        <v>85.06</v>
      </c>
      <c r="J300" s="161" t="n"/>
    </row>
    <row r="301" ht="18" customHeight="1" s="58">
      <c r="A301" s="131" t="n">
        <v>296</v>
      </c>
      <c r="B301" s="138" t="inlineStr">
        <is>
          <t>437321</t>
        </is>
      </c>
      <c r="C301" s="486" t="n">
        <v>41737</v>
      </c>
      <c r="D301" s="480" t="n">
        <v>51.16</v>
      </c>
      <c r="E301" s="126" t="inlineStr">
        <is>
          <t>S G L CAMBODIA</t>
        </is>
      </c>
      <c r="F301" s="123" t="inlineStr">
        <is>
          <t>100119816</t>
        </is>
      </c>
      <c r="G301" s="138" t="inlineStr">
        <is>
          <t>437321</t>
        </is>
      </c>
      <c r="H301" s="486" t="n">
        <v>41737</v>
      </c>
      <c r="I301" s="480" t="n">
        <v>51.16</v>
      </c>
      <c r="J301" s="161" t="n"/>
    </row>
    <row r="302" ht="18" customHeight="1" s="58">
      <c r="A302" s="131" t="n">
        <v>297</v>
      </c>
      <c r="B302" s="138" t="inlineStr">
        <is>
          <t>437376</t>
        </is>
      </c>
      <c r="C302" s="486" t="n">
        <v>41737</v>
      </c>
      <c r="D302" s="480" t="n">
        <v>77.34999999999999</v>
      </c>
      <c r="E302" s="126" t="inlineStr">
        <is>
          <t>S G L CAMBODIA</t>
        </is>
      </c>
      <c r="F302" s="123" t="inlineStr">
        <is>
          <t>100119816</t>
        </is>
      </c>
      <c r="G302" s="138" t="inlineStr">
        <is>
          <t>437376</t>
        </is>
      </c>
      <c r="H302" s="486" t="n">
        <v>41737</v>
      </c>
      <c r="I302" s="480" t="n">
        <v>77.34999999999999</v>
      </c>
      <c r="J302" s="161" t="n"/>
    </row>
    <row r="303" ht="18" customHeight="1" s="58">
      <c r="A303" s="131" t="n">
        <v>298</v>
      </c>
      <c r="B303" s="138" t="inlineStr">
        <is>
          <t>437390</t>
        </is>
      </c>
      <c r="C303" s="486" t="n">
        <v>41737</v>
      </c>
      <c r="D303" s="480" t="n">
        <v>30.9</v>
      </c>
      <c r="E303" s="126" t="inlineStr">
        <is>
          <t>S G L CAMBODIA</t>
        </is>
      </c>
      <c r="F303" s="123" t="inlineStr">
        <is>
          <t>100119816</t>
        </is>
      </c>
      <c r="G303" s="138" t="inlineStr">
        <is>
          <t>437390</t>
        </is>
      </c>
      <c r="H303" s="486" t="n">
        <v>41737</v>
      </c>
      <c r="I303" s="480" t="n">
        <v>30.9</v>
      </c>
      <c r="J303" s="161" t="n"/>
    </row>
    <row r="304" ht="18" customHeight="1" s="58">
      <c r="A304" s="131" t="n">
        <v>299</v>
      </c>
      <c r="B304" s="138" t="inlineStr">
        <is>
          <t>437401</t>
        </is>
      </c>
      <c r="C304" s="486" t="n">
        <v>41737</v>
      </c>
      <c r="D304" s="480" t="n">
        <v>22.3</v>
      </c>
      <c r="E304" s="126" t="inlineStr">
        <is>
          <t>S G L CAMBODIA</t>
        </is>
      </c>
      <c r="F304" s="123" t="inlineStr">
        <is>
          <t>100119816</t>
        </is>
      </c>
      <c r="G304" s="138" t="inlineStr">
        <is>
          <t>437401</t>
        </is>
      </c>
      <c r="H304" s="486" t="n">
        <v>41737</v>
      </c>
      <c r="I304" s="480" t="n">
        <v>22.3</v>
      </c>
      <c r="J304" s="161" t="n"/>
    </row>
    <row r="305" ht="18" customHeight="1" s="58">
      <c r="A305" s="131" t="n">
        <v>300</v>
      </c>
      <c r="B305" s="138" t="inlineStr">
        <is>
          <t>437450</t>
        </is>
      </c>
      <c r="C305" s="486" t="n">
        <v>41737</v>
      </c>
      <c r="D305" s="480" t="n">
        <v>29.07</v>
      </c>
      <c r="E305" s="126" t="inlineStr">
        <is>
          <t>S G L CAMBODIA</t>
        </is>
      </c>
      <c r="F305" s="123" t="inlineStr">
        <is>
          <t>100119816</t>
        </is>
      </c>
      <c r="G305" s="138" t="inlineStr">
        <is>
          <t>437450</t>
        </is>
      </c>
      <c r="H305" s="486" t="n">
        <v>41737</v>
      </c>
      <c r="I305" s="480" t="n">
        <v>29.07</v>
      </c>
      <c r="J305" s="161" t="n"/>
    </row>
    <row r="306" ht="18" customHeight="1" s="58">
      <c r="A306" s="131" t="n">
        <v>301</v>
      </c>
      <c r="B306" s="138" t="inlineStr">
        <is>
          <t>437471</t>
        </is>
      </c>
      <c r="C306" s="486" t="n">
        <v>41746</v>
      </c>
      <c r="D306" s="480" t="n">
        <v>24.8</v>
      </c>
      <c r="E306" s="126" t="inlineStr">
        <is>
          <t>S G L CAMBODIA</t>
        </is>
      </c>
      <c r="F306" s="123" t="inlineStr">
        <is>
          <t>100119816</t>
        </is>
      </c>
      <c r="G306" s="138" t="inlineStr">
        <is>
          <t>437471</t>
        </is>
      </c>
      <c r="H306" s="486" t="n">
        <v>41746</v>
      </c>
      <c r="I306" s="480" t="n">
        <v>24.8</v>
      </c>
      <c r="J306" s="161" t="n"/>
    </row>
    <row r="307" ht="18" customHeight="1" s="58">
      <c r="A307" s="131" t="n">
        <v>302</v>
      </c>
      <c r="B307" s="138" t="inlineStr">
        <is>
          <t>437511</t>
        </is>
      </c>
      <c r="C307" s="486" t="n">
        <v>41746</v>
      </c>
      <c r="D307" s="480" t="n">
        <v>39.87</v>
      </c>
      <c r="E307" s="126" t="inlineStr">
        <is>
          <t>S G L CAMBODIA</t>
        </is>
      </c>
      <c r="F307" s="123" t="inlineStr">
        <is>
          <t>100119816</t>
        </is>
      </c>
      <c r="G307" s="138" t="inlineStr">
        <is>
          <t>437511</t>
        </is>
      </c>
      <c r="H307" s="486" t="n">
        <v>41746</v>
      </c>
      <c r="I307" s="480" t="n">
        <v>39.87</v>
      </c>
      <c r="J307" s="161" t="n"/>
    </row>
    <row r="308" ht="18" customHeight="1" s="58">
      <c r="A308" s="131" t="n">
        <v>303</v>
      </c>
      <c r="B308" s="138" t="inlineStr">
        <is>
          <t>437519</t>
        </is>
      </c>
      <c r="C308" s="486" t="n">
        <v>41746</v>
      </c>
      <c r="D308" s="480" t="n">
        <v>68.84999999999999</v>
      </c>
      <c r="E308" s="126" t="inlineStr">
        <is>
          <t>S G L CAMBODIA</t>
        </is>
      </c>
      <c r="F308" s="123" t="inlineStr">
        <is>
          <t>100119816</t>
        </is>
      </c>
      <c r="G308" s="138" t="inlineStr">
        <is>
          <t>437519</t>
        </is>
      </c>
      <c r="H308" s="486" t="n">
        <v>41746</v>
      </c>
      <c r="I308" s="480" t="n">
        <v>68.84999999999999</v>
      </c>
      <c r="J308" s="161" t="n"/>
    </row>
    <row r="309" ht="18" customHeight="1" s="58">
      <c r="A309" s="131" t="n">
        <v>304</v>
      </c>
      <c r="B309" s="138" t="inlineStr">
        <is>
          <t>437530</t>
        </is>
      </c>
      <c r="C309" s="486" t="n">
        <v>41746</v>
      </c>
      <c r="D309" s="480" t="n">
        <v>58.6</v>
      </c>
      <c r="E309" s="126" t="inlineStr">
        <is>
          <t>S G L CAMBODIA</t>
        </is>
      </c>
      <c r="F309" s="123" t="inlineStr">
        <is>
          <t>100119816</t>
        </is>
      </c>
      <c r="G309" s="138" t="inlineStr">
        <is>
          <t>437530</t>
        </is>
      </c>
      <c r="H309" s="486" t="n">
        <v>41746</v>
      </c>
      <c r="I309" s="480" t="n">
        <v>58.6</v>
      </c>
      <c r="J309" s="161" t="n"/>
    </row>
    <row r="310" ht="18" customHeight="1" s="58">
      <c r="A310" s="131" t="n">
        <v>305</v>
      </c>
      <c r="B310" s="138" t="inlineStr">
        <is>
          <t>437552</t>
        </is>
      </c>
      <c r="C310" s="486" t="n">
        <v>41746</v>
      </c>
      <c r="D310" s="480" t="n">
        <v>31.67</v>
      </c>
      <c r="E310" s="126" t="inlineStr">
        <is>
          <t>S G L CAMBODIA</t>
        </is>
      </c>
      <c r="F310" s="123" t="inlineStr">
        <is>
          <t>100119816</t>
        </is>
      </c>
      <c r="G310" s="138" t="inlineStr">
        <is>
          <t>437552</t>
        </is>
      </c>
      <c r="H310" s="486" t="n">
        <v>41746</v>
      </c>
      <c r="I310" s="480" t="n">
        <v>31.67</v>
      </c>
      <c r="J310" s="161" t="n"/>
    </row>
    <row r="311" ht="18" customHeight="1" s="58">
      <c r="A311" s="131" t="n">
        <v>306</v>
      </c>
      <c r="B311" s="138" t="inlineStr">
        <is>
          <t>437588</t>
        </is>
      </c>
      <c r="C311" s="486" t="n">
        <v>41746</v>
      </c>
      <c r="D311" s="480" t="n">
        <v>63.52</v>
      </c>
      <c r="E311" s="126" t="inlineStr">
        <is>
          <t>S G L CAMBODIA</t>
        </is>
      </c>
      <c r="F311" s="123" t="inlineStr">
        <is>
          <t>100119816</t>
        </is>
      </c>
      <c r="G311" s="138" t="inlineStr">
        <is>
          <t>437588</t>
        </is>
      </c>
      <c r="H311" s="486" t="n">
        <v>41746</v>
      </c>
      <c r="I311" s="480" t="n">
        <v>63.52</v>
      </c>
      <c r="J311" s="161" t="n"/>
    </row>
    <row r="312" ht="18" customHeight="1" s="58">
      <c r="A312" s="131" t="n">
        <v>307</v>
      </c>
      <c r="B312" s="138" t="inlineStr">
        <is>
          <t>437613</t>
        </is>
      </c>
      <c r="C312" s="486" t="n">
        <v>41750</v>
      </c>
      <c r="D312" s="480" t="n">
        <v>5.8</v>
      </c>
      <c r="E312" s="126" t="inlineStr">
        <is>
          <t>S G L CAMBODIA</t>
        </is>
      </c>
      <c r="F312" s="123" t="inlineStr">
        <is>
          <t>100119816</t>
        </is>
      </c>
      <c r="G312" s="138" t="inlineStr">
        <is>
          <t>437613</t>
        </is>
      </c>
      <c r="H312" s="486" t="n">
        <v>41750</v>
      </c>
      <c r="I312" s="480" t="n">
        <v>5.8</v>
      </c>
      <c r="J312" s="161" t="n"/>
    </row>
    <row r="313" ht="18" customHeight="1" s="58">
      <c r="A313" s="131" t="n">
        <v>308</v>
      </c>
      <c r="B313" s="138" t="inlineStr">
        <is>
          <t>437619</t>
        </is>
      </c>
      <c r="C313" s="486" t="n">
        <v>41750</v>
      </c>
      <c r="D313" s="480" t="n">
        <v>24.38</v>
      </c>
      <c r="E313" s="126" t="inlineStr">
        <is>
          <t>S G L CAMBODIA</t>
        </is>
      </c>
      <c r="F313" s="123" t="inlineStr">
        <is>
          <t>100119816</t>
        </is>
      </c>
      <c r="G313" s="138" t="inlineStr">
        <is>
          <t>437619</t>
        </is>
      </c>
      <c r="H313" s="486" t="n">
        <v>41750</v>
      </c>
      <c r="I313" s="480" t="n">
        <v>24.38</v>
      </c>
      <c r="J313" s="161" t="n"/>
    </row>
    <row r="314" ht="18" customHeight="1" s="58">
      <c r="A314" s="131" t="n">
        <v>309</v>
      </c>
      <c r="B314" s="138" t="inlineStr">
        <is>
          <t>437625</t>
        </is>
      </c>
      <c r="C314" s="486" t="n">
        <v>41750</v>
      </c>
      <c r="D314" s="480" t="n">
        <v>33.02</v>
      </c>
      <c r="E314" s="126" t="inlineStr">
        <is>
          <t>S G L CAMBODIA</t>
        </is>
      </c>
      <c r="F314" s="123" t="inlineStr">
        <is>
          <t>100119816</t>
        </is>
      </c>
      <c r="G314" s="138" t="inlineStr">
        <is>
          <t>437625</t>
        </is>
      </c>
      <c r="H314" s="486" t="n">
        <v>41750</v>
      </c>
      <c r="I314" s="480" t="n">
        <v>33.02</v>
      </c>
      <c r="J314" s="161" t="n"/>
    </row>
    <row r="315" ht="18" customHeight="1" s="58">
      <c r="A315" s="131" t="n">
        <v>310</v>
      </c>
      <c r="B315" s="138" t="inlineStr">
        <is>
          <t>437640</t>
        </is>
      </c>
      <c r="C315" s="486" t="n">
        <v>41750</v>
      </c>
      <c r="D315" s="480" t="n">
        <v>35.47</v>
      </c>
      <c r="E315" s="126" t="inlineStr">
        <is>
          <t>S G L CAMBODIA</t>
        </is>
      </c>
      <c r="F315" s="123" t="inlineStr">
        <is>
          <t>100119816</t>
        </is>
      </c>
      <c r="G315" s="138" t="inlineStr">
        <is>
          <t>437640</t>
        </is>
      </c>
      <c r="H315" s="486" t="n">
        <v>41750</v>
      </c>
      <c r="I315" s="480" t="n">
        <v>35.47</v>
      </c>
      <c r="J315" s="161" t="n"/>
    </row>
    <row r="316" ht="18" customHeight="1" s="58">
      <c r="A316" s="131" t="n">
        <v>311</v>
      </c>
      <c r="B316" s="138" t="inlineStr">
        <is>
          <t>437731</t>
        </is>
      </c>
      <c r="C316" s="486" t="n">
        <v>41757</v>
      </c>
      <c r="D316" s="480" t="n">
        <v>24.67</v>
      </c>
      <c r="E316" s="126" t="inlineStr">
        <is>
          <t>S G L CAMBODIA</t>
        </is>
      </c>
      <c r="F316" s="123" t="inlineStr">
        <is>
          <t>100119816</t>
        </is>
      </c>
      <c r="G316" s="138" t="inlineStr">
        <is>
          <t>437731</t>
        </is>
      </c>
      <c r="H316" s="486" t="n">
        <v>41757</v>
      </c>
      <c r="I316" s="480" t="n">
        <v>24.67</v>
      </c>
      <c r="J316" s="161" t="n"/>
    </row>
    <row r="317" ht="18" customHeight="1" s="58">
      <c r="A317" s="131" t="n">
        <v>312</v>
      </c>
      <c r="B317" s="138" t="inlineStr">
        <is>
          <t>437734</t>
        </is>
      </c>
      <c r="C317" s="486" t="n">
        <v>41757</v>
      </c>
      <c r="D317" s="480" t="n">
        <v>36.38</v>
      </c>
      <c r="E317" s="126" t="inlineStr">
        <is>
          <t>S G L CAMBODIA</t>
        </is>
      </c>
      <c r="F317" s="123" t="inlineStr">
        <is>
          <t>100119816</t>
        </is>
      </c>
      <c r="G317" s="138" t="inlineStr">
        <is>
          <t>437734</t>
        </is>
      </c>
      <c r="H317" s="486" t="n">
        <v>41757</v>
      </c>
      <c r="I317" s="480" t="n">
        <v>36.38</v>
      </c>
      <c r="J317" s="161" t="n"/>
    </row>
    <row r="318" ht="18" customHeight="1" s="58">
      <c r="A318" s="131" t="n">
        <v>313</v>
      </c>
      <c r="B318" s="138" t="inlineStr">
        <is>
          <t>437766</t>
        </is>
      </c>
      <c r="C318" s="486" t="n">
        <v>41757</v>
      </c>
      <c r="D318" s="480" t="n">
        <v>26.29</v>
      </c>
      <c r="E318" s="126" t="inlineStr">
        <is>
          <t>S G L CAMBODIA</t>
        </is>
      </c>
      <c r="F318" s="123" t="inlineStr">
        <is>
          <t>100119816</t>
        </is>
      </c>
      <c r="G318" s="138" t="inlineStr">
        <is>
          <t>437766</t>
        </is>
      </c>
      <c r="H318" s="486" t="n">
        <v>41757</v>
      </c>
      <c r="I318" s="480" t="n">
        <v>26.29</v>
      </c>
      <c r="J318" s="161" t="n"/>
    </row>
    <row r="319" ht="18" customHeight="1" s="58">
      <c r="A319" s="131" t="n">
        <v>314</v>
      </c>
      <c r="B319" s="138" t="inlineStr">
        <is>
          <t>437790</t>
        </is>
      </c>
      <c r="C319" s="486" t="n">
        <v>41759</v>
      </c>
      <c r="D319" s="480" t="n">
        <v>5</v>
      </c>
      <c r="E319" s="126" t="inlineStr">
        <is>
          <t>S G L CAMBODIA</t>
        </is>
      </c>
      <c r="F319" s="123" t="inlineStr">
        <is>
          <t>100119816</t>
        </is>
      </c>
      <c r="G319" s="138" t="inlineStr">
        <is>
          <t>437790</t>
        </is>
      </c>
      <c r="H319" s="486" t="n">
        <v>41759</v>
      </c>
      <c r="I319" s="480" t="n">
        <v>5</v>
      </c>
      <c r="J319" s="161" t="n"/>
    </row>
    <row r="320" ht="18" customHeight="1" s="58">
      <c r="A320" s="131" t="n">
        <v>315</v>
      </c>
      <c r="B320" s="163" t="inlineStr">
        <is>
          <t>437859</t>
        </is>
      </c>
      <c r="C320" s="486" t="n">
        <v>41765</v>
      </c>
      <c r="D320" s="480" t="n">
        <v>22.99</v>
      </c>
      <c r="E320" s="126" t="inlineStr">
        <is>
          <t>S G L CAMBODIA</t>
        </is>
      </c>
      <c r="F320" s="123" t="inlineStr">
        <is>
          <t>100119816</t>
        </is>
      </c>
      <c r="G320" s="163" t="inlineStr">
        <is>
          <t>437859</t>
        </is>
      </c>
      <c r="H320" s="486" t="n">
        <v>41765</v>
      </c>
      <c r="I320" s="480" t="n">
        <v>22.99</v>
      </c>
      <c r="J320" s="161" t="n"/>
    </row>
    <row r="321" ht="18" customHeight="1" s="58">
      <c r="A321" s="131" t="n">
        <v>316</v>
      </c>
      <c r="B321" s="163" t="inlineStr">
        <is>
          <t>437911</t>
        </is>
      </c>
      <c r="C321" s="486" t="n">
        <v>41765</v>
      </c>
      <c r="D321" s="480" t="n">
        <v>41.9</v>
      </c>
      <c r="E321" s="126" t="inlineStr">
        <is>
          <t>S G L CAMBODIA</t>
        </is>
      </c>
      <c r="F321" s="123" t="inlineStr">
        <is>
          <t>100119816</t>
        </is>
      </c>
      <c r="G321" s="163" t="inlineStr">
        <is>
          <t>437911</t>
        </is>
      </c>
      <c r="H321" s="486" t="n">
        <v>41765</v>
      </c>
      <c r="I321" s="480" t="n">
        <v>41.9</v>
      </c>
      <c r="J321" s="161" t="n"/>
    </row>
    <row r="322" ht="18" customHeight="1" s="58">
      <c r="A322" s="131" t="n">
        <v>317</v>
      </c>
      <c r="B322" s="163" t="inlineStr">
        <is>
          <t>449556</t>
        </is>
      </c>
      <c r="C322" s="486" t="n">
        <v>41765</v>
      </c>
      <c r="D322" s="480" t="n">
        <v>27.55</v>
      </c>
      <c r="E322" s="126" t="inlineStr">
        <is>
          <t>S G L CAMBODIA</t>
        </is>
      </c>
      <c r="F322" s="123" t="inlineStr">
        <is>
          <t>100119816</t>
        </is>
      </c>
      <c r="G322" s="163" t="inlineStr">
        <is>
          <t>449556</t>
        </is>
      </c>
      <c r="H322" s="486" t="n">
        <v>41765</v>
      </c>
      <c r="I322" s="480" t="n">
        <v>27.55</v>
      </c>
      <c r="J322" s="161" t="n"/>
    </row>
    <row r="323" ht="18" customHeight="1" s="58">
      <c r="A323" s="131" t="n">
        <v>318</v>
      </c>
      <c r="B323" s="163" t="inlineStr">
        <is>
          <t>437956</t>
        </is>
      </c>
      <c r="C323" s="486" t="n">
        <v>41766</v>
      </c>
      <c r="D323" s="480" t="n">
        <v>82.68000000000001</v>
      </c>
      <c r="E323" s="126" t="inlineStr">
        <is>
          <t>S G L CAMBODIA</t>
        </is>
      </c>
      <c r="F323" s="123" t="inlineStr">
        <is>
          <t>100119816</t>
        </is>
      </c>
      <c r="G323" s="163" t="inlineStr">
        <is>
          <t>437956</t>
        </is>
      </c>
      <c r="H323" s="486" t="n">
        <v>41766</v>
      </c>
      <c r="I323" s="480" t="n">
        <v>82.68000000000001</v>
      </c>
      <c r="J323" s="161" t="n"/>
    </row>
    <row r="324" ht="18" customHeight="1" s="58">
      <c r="A324" s="131" t="n">
        <v>319</v>
      </c>
      <c r="B324" s="163" t="inlineStr">
        <is>
          <t>438072</t>
        </is>
      </c>
      <c r="C324" s="486" t="n">
        <v>41771</v>
      </c>
      <c r="D324" s="480" t="n">
        <v>50.65</v>
      </c>
      <c r="E324" s="126" t="inlineStr">
        <is>
          <t>S G L CAMBODIA</t>
        </is>
      </c>
      <c r="F324" s="123" t="inlineStr">
        <is>
          <t>100119816</t>
        </is>
      </c>
      <c r="G324" s="163" t="inlineStr">
        <is>
          <t>438072</t>
        </is>
      </c>
      <c r="H324" s="486" t="n">
        <v>41771</v>
      </c>
      <c r="I324" s="480" t="n">
        <v>50.65</v>
      </c>
      <c r="J324" s="161" t="n"/>
    </row>
    <row r="325" ht="18" customHeight="1" s="58">
      <c r="A325" s="131" t="n">
        <v>320</v>
      </c>
      <c r="B325" s="163" t="inlineStr">
        <is>
          <t>438047</t>
        </is>
      </c>
      <c r="C325" s="486" t="n">
        <v>41771</v>
      </c>
      <c r="D325" s="480" t="n">
        <v>22.3</v>
      </c>
      <c r="E325" s="126" t="inlineStr">
        <is>
          <t>S G L CAMBODIA</t>
        </is>
      </c>
      <c r="F325" s="123" t="inlineStr">
        <is>
          <t>100119816</t>
        </is>
      </c>
      <c r="G325" s="163" t="inlineStr">
        <is>
          <t>438047</t>
        </is>
      </c>
      <c r="H325" s="486" t="n">
        <v>41771</v>
      </c>
      <c r="I325" s="480" t="n">
        <v>22.3</v>
      </c>
      <c r="J325" s="161" t="n"/>
    </row>
    <row r="326" ht="18" customHeight="1" s="58">
      <c r="A326" s="131" t="n">
        <v>321</v>
      </c>
      <c r="B326" s="163" t="inlineStr">
        <is>
          <t>438111</t>
        </is>
      </c>
      <c r="C326" s="486" t="n">
        <v>41772</v>
      </c>
      <c r="D326" s="480" t="n">
        <v>22.3</v>
      </c>
      <c r="E326" s="126" t="inlineStr">
        <is>
          <t>S G L CAMBODIA</t>
        </is>
      </c>
      <c r="F326" s="123" t="inlineStr">
        <is>
          <t>100119816</t>
        </is>
      </c>
      <c r="G326" s="163" t="inlineStr">
        <is>
          <t>438111</t>
        </is>
      </c>
      <c r="H326" s="486" t="n">
        <v>41772</v>
      </c>
      <c r="I326" s="480" t="n">
        <v>22.3</v>
      </c>
      <c r="J326" s="161" t="n"/>
    </row>
    <row r="327" ht="18" customHeight="1" s="58">
      <c r="A327" s="131" t="n">
        <v>322</v>
      </c>
      <c r="B327" s="163" t="inlineStr">
        <is>
          <t>438105</t>
        </is>
      </c>
      <c r="C327" s="486" t="n">
        <v>41772</v>
      </c>
      <c r="D327" s="480" t="n">
        <v>22.32</v>
      </c>
      <c r="E327" s="126" t="inlineStr">
        <is>
          <t>S G L CAMBODIA</t>
        </is>
      </c>
      <c r="F327" s="123" t="inlineStr">
        <is>
          <t>100119816</t>
        </is>
      </c>
      <c r="G327" s="163" t="inlineStr">
        <is>
          <t>438105</t>
        </is>
      </c>
      <c r="H327" s="486" t="n">
        <v>41772</v>
      </c>
      <c r="I327" s="480" t="n">
        <v>22.32</v>
      </c>
      <c r="J327" s="161" t="n"/>
    </row>
    <row r="328" ht="18" customHeight="1" s="58">
      <c r="A328" s="131" t="n">
        <v>323</v>
      </c>
      <c r="B328" s="163" t="inlineStr">
        <is>
          <t>438175</t>
        </is>
      </c>
      <c r="C328" s="486" t="n">
        <v>41778</v>
      </c>
      <c r="D328" s="480" t="n">
        <v>22.3</v>
      </c>
      <c r="E328" s="126" t="inlineStr">
        <is>
          <t>S G L CAMBODIA</t>
        </is>
      </c>
      <c r="F328" s="123" t="inlineStr">
        <is>
          <t>100119816</t>
        </is>
      </c>
      <c r="G328" s="163" t="inlineStr">
        <is>
          <t>438175</t>
        </is>
      </c>
      <c r="H328" s="486" t="n">
        <v>41778</v>
      </c>
      <c r="I328" s="480" t="n">
        <v>22.3</v>
      </c>
      <c r="J328" s="161" t="n"/>
    </row>
    <row r="329" ht="18" customHeight="1" s="58">
      <c r="A329" s="131" t="n">
        <v>324</v>
      </c>
      <c r="B329" s="163" t="inlineStr">
        <is>
          <t>438204</t>
        </is>
      </c>
      <c r="C329" s="486" t="n">
        <v>41779</v>
      </c>
      <c r="D329" s="480" t="n">
        <v>27.35</v>
      </c>
      <c r="E329" s="126" t="inlineStr">
        <is>
          <t>S G L CAMBODIA</t>
        </is>
      </c>
      <c r="F329" s="123" t="inlineStr">
        <is>
          <t>100119816</t>
        </is>
      </c>
      <c r="G329" s="163" t="inlineStr">
        <is>
          <t>438204</t>
        </is>
      </c>
      <c r="H329" s="486" t="n">
        <v>41779</v>
      </c>
      <c r="I329" s="480" t="n">
        <v>27.35</v>
      </c>
      <c r="J329" s="161" t="n"/>
    </row>
    <row r="330" ht="18" customHeight="1" s="58">
      <c r="A330" s="131" t="n">
        <v>325</v>
      </c>
      <c r="B330" s="163" t="inlineStr">
        <is>
          <t>438229</t>
        </is>
      </c>
      <c r="C330" s="486" t="n">
        <v>41779</v>
      </c>
      <c r="D330" s="480" t="n">
        <v>29.44</v>
      </c>
      <c r="E330" s="126" t="inlineStr">
        <is>
          <t>S G L CAMBODIA</t>
        </is>
      </c>
      <c r="F330" s="123" t="inlineStr">
        <is>
          <t>100119816</t>
        </is>
      </c>
      <c r="G330" s="163" t="inlineStr">
        <is>
          <t>438229</t>
        </is>
      </c>
      <c r="H330" s="486" t="n">
        <v>41779</v>
      </c>
      <c r="I330" s="480" t="n">
        <v>29.44</v>
      </c>
      <c r="J330" s="161" t="n"/>
    </row>
    <row r="331" ht="18" customHeight="1" s="58">
      <c r="A331" s="131" t="n">
        <v>326</v>
      </c>
      <c r="B331" s="163" t="inlineStr">
        <is>
          <t>438300</t>
        </is>
      </c>
      <c r="C331" s="486" t="n">
        <v>41786</v>
      </c>
      <c r="D331" s="480" t="n">
        <v>28.01</v>
      </c>
      <c r="E331" s="126" t="inlineStr">
        <is>
          <t>S G L CAMBODIA</t>
        </is>
      </c>
      <c r="F331" s="123" t="inlineStr">
        <is>
          <t>100119816</t>
        </is>
      </c>
      <c r="G331" s="163" t="inlineStr">
        <is>
          <t>438300</t>
        </is>
      </c>
      <c r="H331" s="486" t="n">
        <v>41786</v>
      </c>
      <c r="I331" s="480" t="n">
        <v>28.01</v>
      </c>
      <c r="J331" s="161" t="n"/>
    </row>
    <row r="332" ht="18" customHeight="1" s="58">
      <c r="A332" s="131" t="n">
        <v>327</v>
      </c>
      <c r="B332" s="141" t="inlineStr">
        <is>
          <t>438410</t>
        </is>
      </c>
      <c r="C332" s="486" t="n">
        <v>41793</v>
      </c>
      <c r="D332" s="480" t="n">
        <v>22.1</v>
      </c>
      <c r="E332" s="126" t="inlineStr">
        <is>
          <t>S G L CAMBODIA</t>
        </is>
      </c>
      <c r="F332" s="123" t="inlineStr">
        <is>
          <t>100119816</t>
        </is>
      </c>
      <c r="G332" s="141" t="inlineStr">
        <is>
          <t>438410</t>
        </is>
      </c>
      <c r="H332" s="486" t="n">
        <v>41793</v>
      </c>
      <c r="I332" s="480" t="n">
        <v>22.1</v>
      </c>
      <c r="J332" s="161" t="n"/>
    </row>
    <row r="333" ht="18" customHeight="1" s="58">
      <c r="A333" s="131" t="n">
        <v>328</v>
      </c>
      <c r="B333" s="141" t="inlineStr">
        <is>
          <t>438441</t>
        </is>
      </c>
      <c r="C333" s="486" t="n">
        <v>41793</v>
      </c>
      <c r="D333" s="480" t="n">
        <v>30.9</v>
      </c>
      <c r="E333" s="126" t="inlineStr">
        <is>
          <t>S G L CAMBODIA</t>
        </is>
      </c>
      <c r="F333" s="123" t="inlineStr">
        <is>
          <t>100119816</t>
        </is>
      </c>
      <c r="G333" s="141" t="inlineStr">
        <is>
          <t>438441</t>
        </is>
      </c>
      <c r="H333" s="486" t="n">
        <v>41793</v>
      </c>
      <c r="I333" s="480" t="n">
        <v>30.9</v>
      </c>
      <c r="J333" s="161" t="n"/>
    </row>
    <row r="334" ht="18" customHeight="1" s="58">
      <c r="A334" s="131" t="n">
        <v>329</v>
      </c>
      <c r="B334" s="141" t="inlineStr">
        <is>
          <t>438454</t>
        </is>
      </c>
      <c r="C334" s="486" t="n">
        <v>41793</v>
      </c>
      <c r="D334" s="480" t="n">
        <v>45.25</v>
      </c>
      <c r="E334" s="126" t="inlineStr">
        <is>
          <t>S G L CAMBODIA</t>
        </is>
      </c>
      <c r="F334" s="123" t="inlineStr">
        <is>
          <t>100119816</t>
        </is>
      </c>
      <c r="G334" s="141" t="inlineStr">
        <is>
          <t>438454</t>
        </is>
      </c>
      <c r="H334" s="486" t="n">
        <v>41793</v>
      </c>
      <c r="I334" s="480" t="n">
        <v>45.25</v>
      </c>
      <c r="J334" s="161" t="n"/>
    </row>
    <row r="335" ht="18" customHeight="1" s="58">
      <c r="A335" s="131" t="n">
        <v>330</v>
      </c>
      <c r="B335" s="141" t="inlineStr">
        <is>
          <t>438563</t>
        </is>
      </c>
      <c r="C335" s="486" t="n">
        <v>41799</v>
      </c>
      <c r="D335" s="480" t="n">
        <v>31.74</v>
      </c>
      <c r="E335" s="126" t="inlineStr">
        <is>
          <t>S G L CAMBODIA</t>
        </is>
      </c>
      <c r="F335" s="123" t="inlineStr">
        <is>
          <t>100119816</t>
        </is>
      </c>
      <c r="G335" s="141" t="inlineStr">
        <is>
          <t>438563</t>
        </is>
      </c>
      <c r="H335" s="486" t="n">
        <v>41799</v>
      </c>
      <c r="I335" s="480" t="n">
        <v>31.74</v>
      </c>
      <c r="J335" s="161" t="n"/>
    </row>
    <row r="336" ht="18" customHeight="1" s="58">
      <c r="A336" s="131" t="n">
        <v>331</v>
      </c>
      <c r="B336" s="141" t="inlineStr">
        <is>
          <t>438588</t>
        </is>
      </c>
      <c r="C336" s="486" t="n">
        <v>41799</v>
      </c>
      <c r="D336" s="480" t="n">
        <v>104.78</v>
      </c>
      <c r="E336" s="126" t="inlineStr">
        <is>
          <t>S G L CAMBODIA</t>
        </is>
      </c>
      <c r="F336" s="123" t="inlineStr">
        <is>
          <t>100119816</t>
        </is>
      </c>
      <c r="G336" s="141" t="inlineStr">
        <is>
          <t>438588</t>
        </is>
      </c>
      <c r="H336" s="486" t="n">
        <v>41799</v>
      </c>
      <c r="I336" s="480" t="n">
        <v>104.78</v>
      </c>
      <c r="J336" s="161" t="n"/>
    </row>
    <row r="337" ht="18" customHeight="1" s="58">
      <c r="A337" s="131" t="n">
        <v>332</v>
      </c>
      <c r="B337" s="141" t="inlineStr">
        <is>
          <t>438599</t>
        </is>
      </c>
      <c r="C337" s="486" t="n">
        <v>41800</v>
      </c>
      <c r="D337" s="480" t="n">
        <v>32.6</v>
      </c>
      <c r="E337" s="126" t="inlineStr">
        <is>
          <t>S G L CAMBODIA</t>
        </is>
      </c>
      <c r="F337" s="123" t="inlineStr">
        <is>
          <t>100119816</t>
        </is>
      </c>
      <c r="G337" s="141" t="inlineStr">
        <is>
          <t>438599</t>
        </is>
      </c>
      <c r="H337" s="486" t="n">
        <v>41800</v>
      </c>
      <c r="I337" s="480" t="n">
        <v>32.6</v>
      </c>
      <c r="J337" s="161" t="n"/>
    </row>
    <row r="338" ht="18" customHeight="1" s="58">
      <c r="A338" s="131" t="n">
        <v>333</v>
      </c>
      <c r="B338" s="141" t="inlineStr">
        <is>
          <t>438628</t>
        </is>
      </c>
      <c r="C338" s="486" t="n">
        <v>41800</v>
      </c>
      <c r="D338" s="480" t="n">
        <v>42.96</v>
      </c>
      <c r="E338" s="126" t="inlineStr">
        <is>
          <t>S G L CAMBODIA</t>
        </is>
      </c>
      <c r="F338" s="123" t="inlineStr">
        <is>
          <t>100119816</t>
        </is>
      </c>
      <c r="G338" s="141" t="inlineStr">
        <is>
          <t>438628</t>
        </is>
      </c>
      <c r="H338" s="486" t="n">
        <v>41800</v>
      </c>
      <c r="I338" s="480" t="n">
        <v>42.96</v>
      </c>
      <c r="J338" s="161" t="n"/>
    </row>
    <row r="339" ht="18" customHeight="1" s="58">
      <c r="A339" s="131" t="n">
        <v>334</v>
      </c>
      <c r="B339" s="141" t="inlineStr">
        <is>
          <t>438639</t>
        </is>
      </c>
      <c r="C339" s="486" t="n">
        <v>41800</v>
      </c>
      <c r="D339" s="480" t="n">
        <v>112.27</v>
      </c>
      <c r="E339" s="126" t="inlineStr">
        <is>
          <t>S G L CAMBODIA</t>
        </is>
      </c>
      <c r="F339" s="123" t="inlineStr">
        <is>
          <t>100119816</t>
        </is>
      </c>
      <c r="G339" s="141" t="inlineStr">
        <is>
          <t>438639</t>
        </is>
      </c>
      <c r="H339" s="486" t="n">
        <v>41800</v>
      </c>
      <c r="I339" s="480" t="n">
        <v>112.27</v>
      </c>
      <c r="J339" s="161" t="n"/>
    </row>
    <row r="340" ht="18" customHeight="1" s="58">
      <c r="A340" s="131" t="n">
        <v>335</v>
      </c>
      <c r="B340" s="141" t="inlineStr">
        <is>
          <t>438661</t>
        </is>
      </c>
      <c r="C340" s="486" t="n">
        <v>41800</v>
      </c>
      <c r="D340" s="480" t="n">
        <v>31.53</v>
      </c>
      <c r="E340" s="126" t="inlineStr">
        <is>
          <t>S G L CAMBODIA</t>
        </is>
      </c>
      <c r="F340" s="123" t="inlineStr">
        <is>
          <t>100119816</t>
        </is>
      </c>
      <c r="G340" s="141" t="inlineStr">
        <is>
          <t>438661</t>
        </is>
      </c>
      <c r="H340" s="486" t="n">
        <v>41800</v>
      </c>
      <c r="I340" s="480" t="n">
        <v>31.53</v>
      </c>
      <c r="J340" s="161" t="n"/>
    </row>
    <row r="341" ht="18" customHeight="1" s="58">
      <c r="A341" s="131" t="n">
        <v>336</v>
      </c>
      <c r="B341" s="141" t="inlineStr">
        <is>
          <t>438681</t>
        </is>
      </c>
      <c r="C341" s="486" t="n">
        <v>41800</v>
      </c>
      <c r="D341" s="480" t="n">
        <v>35.45</v>
      </c>
      <c r="E341" s="126" t="inlineStr">
        <is>
          <t>S G L CAMBODIA</t>
        </is>
      </c>
      <c r="F341" s="123" t="inlineStr">
        <is>
          <t>100119816</t>
        </is>
      </c>
      <c r="G341" s="141" t="inlineStr">
        <is>
          <t>438681</t>
        </is>
      </c>
      <c r="H341" s="486" t="n">
        <v>41800</v>
      </c>
      <c r="I341" s="480" t="n">
        <v>35.45</v>
      </c>
      <c r="J341" s="161" t="n"/>
    </row>
    <row r="342" ht="18" customHeight="1" s="58">
      <c r="A342" s="131" t="n">
        <v>337</v>
      </c>
      <c r="B342" s="141" t="inlineStr">
        <is>
          <t>438820</t>
        </is>
      </c>
      <c r="C342" s="486" t="n">
        <v>41806</v>
      </c>
      <c r="D342" s="480" t="n">
        <v>29.64</v>
      </c>
      <c r="E342" s="126" t="inlineStr">
        <is>
          <t>S G L CAMBODIA</t>
        </is>
      </c>
      <c r="F342" s="123" t="inlineStr">
        <is>
          <t>100119816</t>
        </is>
      </c>
      <c r="G342" s="141" t="inlineStr">
        <is>
          <t>438820</t>
        </is>
      </c>
      <c r="H342" s="486" t="n">
        <v>41806</v>
      </c>
      <c r="I342" s="480" t="n">
        <v>29.64</v>
      </c>
      <c r="J342" s="161" t="n"/>
    </row>
    <row r="343" ht="18" customHeight="1" s="58">
      <c r="A343" s="131" t="n">
        <v>338</v>
      </c>
      <c r="B343" s="141" t="inlineStr">
        <is>
          <t>438839</t>
        </is>
      </c>
      <c r="C343" s="486" t="n">
        <v>41806</v>
      </c>
      <c r="D343" s="480" t="n">
        <v>63.68</v>
      </c>
      <c r="E343" s="126" t="inlineStr">
        <is>
          <t>S G L CAMBODIA</t>
        </is>
      </c>
      <c r="F343" s="123" t="inlineStr">
        <is>
          <t>100119816</t>
        </is>
      </c>
      <c r="G343" s="141" t="inlineStr">
        <is>
          <t>438839</t>
        </is>
      </c>
      <c r="H343" s="486" t="n">
        <v>41806</v>
      </c>
      <c r="I343" s="480" t="n">
        <v>63.68</v>
      </c>
      <c r="J343" s="161" t="n"/>
    </row>
    <row r="344" ht="18" customHeight="1" s="58">
      <c r="A344" s="131" t="n">
        <v>341</v>
      </c>
      <c r="B344" s="141" t="inlineStr">
        <is>
          <t>438852</t>
        </is>
      </c>
      <c r="C344" s="486" t="n">
        <v>41807</v>
      </c>
      <c r="D344" s="480" t="n">
        <v>77.8</v>
      </c>
      <c r="E344" s="126" t="inlineStr">
        <is>
          <t>S G L CAMBODIA</t>
        </is>
      </c>
      <c r="F344" s="123" t="inlineStr">
        <is>
          <t>100119816</t>
        </is>
      </c>
      <c r="G344" s="141" t="inlineStr">
        <is>
          <t>438852</t>
        </is>
      </c>
      <c r="H344" s="486" t="n">
        <v>41807</v>
      </c>
      <c r="I344" s="480" t="n">
        <v>77.8</v>
      </c>
      <c r="J344" s="161" t="n"/>
    </row>
    <row r="345" ht="18" customHeight="1" s="58">
      <c r="A345" s="131" t="n">
        <v>342</v>
      </c>
      <c r="B345" s="141" t="inlineStr">
        <is>
          <t>438870</t>
        </is>
      </c>
      <c r="C345" s="486" t="n">
        <v>41807</v>
      </c>
      <c r="D345" s="480" t="n">
        <v>36.52</v>
      </c>
      <c r="E345" s="126" t="inlineStr">
        <is>
          <t>S G L CAMBODIA</t>
        </is>
      </c>
      <c r="F345" s="123" t="inlineStr">
        <is>
          <t>100119816</t>
        </is>
      </c>
      <c r="G345" s="141" t="inlineStr">
        <is>
          <t>438870</t>
        </is>
      </c>
      <c r="H345" s="486" t="n">
        <v>41807</v>
      </c>
      <c r="I345" s="480" t="n">
        <v>36.52</v>
      </c>
      <c r="J345" s="161" t="n"/>
    </row>
    <row r="346" ht="18" customHeight="1" s="58">
      <c r="A346" s="131" t="n">
        <v>343</v>
      </c>
      <c r="B346" s="141" t="inlineStr">
        <is>
          <t>438882</t>
        </is>
      </c>
      <c r="C346" s="486" t="n">
        <v>41807</v>
      </c>
      <c r="D346" s="480" t="n">
        <v>6.5</v>
      </c>
      <c r="E346" s="126" t="inlineStr">
        <is>
          <t>S G L CAMBODIA</t>
        </is>
      </c>
      <c r="F346" s="123" t="inlineStr">
        <is>
          <t>100119816</t>
        </is>
      </c>
      <c r="G346" s="141" t="inlineStr">
        <is>
          <t>438882</t>
        </is>
      </c>
      <c r="H346" s="486" t="n">
        <v>41807</v>
      </c>
      <c r="I346" s="480" t="n">
        <v>6.5</v>
      </c>
      <c r="J346" s="161" t="n"/>
    </row>
    <row r="347" ht="18" customHeight="1" s="58">
      <c r="A347" s="131" t="n">
        <v>344</v>
      </c>
      <c r="B347" s="141" t="inlineStr">
        <is>
          <t>438890</t>
        </is>
      </c>
      <c r="C347" s="486" t="n">
        <v>41807</v>
      </c>
      <c r="D347" s="480" t="n">
        <v>27.35</v>
      </c>
      <c r="E347" s="126" t="inlineStr">
        <is>
          <t>S G L CAMBODIA</t>
        </is>
      </c>
      <c r="F347" s="123" t="inlineStr">
        <is>
          <t>100119816</t>
        </is>
      </c>
      <c r="G347" s="141" t="inlineStr">
        <is>
          <t>438890</t>
        </is>
      </c>
      <c r="H347" s="486" t="n">
        <v>41807</v>
      </c>
      <c r="I347" s="480" t="n">
        <v>27.35</v>
      </c>
      <c r="J347" s="161" t="n"/>
    </row>
    <row r="348" ht="18" customHeight="1" s="58">
      <c r="A348" s="131" t="n">
        <v>345</v>
      </c>
      <c r="B348" s="141" t="inlineStr">
        <is>
          <t>438944</t>
        </is>
      </c>
      <c r="C348" s="486" t="n">
        <v>41809</v>
      </c>
      <c r="D348" s="480" t="n">
        <v>6.5</v>
      </c>
      <c r="E348" s="126" t="inlineStr">
        <is>
          <t>S G L CAMBODIA</t>
        </is>
      </c>
      <c r="F348" s="123" t="inlineStr">
        <is>
          <t>100119816</t>
        </is>
      </c>
      <c r="G348" s="141" t="inlineStr">
        <is>
          <t>438944</t>
        </is>
      </c>
      <c r="H348" s="486" t="n">
        <v>41809</v>
      </c>
      <c r="I348" s="480" t="n">
        <v>6.5</v>
      </c>
      <c r="J348" s="161" t="n"/>
    </row>
    <row r="349" ht="18" customHeight="1" s="58">
      <c r="A349" s="131" t="n">
        <v>346</v>
      </c>
      <c r="B349" s="141" t="inlineStr">
        <is>
          <t>438952</t>
        </is>
      </c>
      <c r="C349" s="486" t="n">
        <v>41810</v>
      </c>
      <c r="D349" s="480" t="n">
        <v>6.5</v>
      </c>
      <c r="E349" s="126" t="inlineStr">
        <is>
          <t>S G L CAMBODIA</t>
        </is>
      </c>
      <c r="F349" s="123" t="inlineStr">
        <is>
          <t>100119816</t>
        </is>
      </c>
      <c r="G349" s="141" t="inlineStr">
        <is>
          <t>438952</t>
        </is>
      </c>
      <c r="H349" s="486" t="n">
        <v>41810</v>
      </c>
      <c r="I349" s="480" t="n">
        <v>6.5</v>
      </c>
      <c r="J349" s="161" t="n"/>
    </row>
    <row r="350" ht="18" customHeight="1" s="58">
      <c r="A350" s="131" t="n">
        <v>347</v>
      </c>
      <c r="B350" s="141" t="inlineStr">
        <is>
          <t>438982</t>
        </is>
      </c>
      <c r="C350" s="486" t="n">
        <v>41813</v>
      </c>
      <c r="D350" s="480" t="n">
        <v>31.41</v>
      </c>
      <c r="E350" s="126" t="inlineStr">
        <is>
          <t>S G L CAMBODIA</t>
        </is>
      </c>
      <c r="F350" s="123" t="inlineStr">
        <is>
          <t>100119816</t>
        </is>
      </c>
      <c r="G350" s="141" t="inlineStr">
        <is>
          <t>438982</t>
        </is>
      </c>
      <c r="H350" s="486" t="n">
        <v>41813</v>
      </c>
      <c r="I350" s="480" t="n">
        <v>31.41</v>
      </c>
      <c r="J350" s="161" t="n"/>
    </row>
    <row r="351" ht="18" customHeight="1" s="58">
      <c r="A351" s="131" t="n">
        <v>348</v>
      </c>
      <c r="B351" s="141" t="inlineStr">
        <is>
          <t>439055</t>
        </is>
      </c>
      <c r="C351" s="486" t="n">
        <v>41814</v>
      </c>
      <c r="D351" s="480" t="n">
        <v>62.52</v>
      </c>
      <c r="E351" s="126" t="inlineStr">
        <is>
          <t>S G L CAMBODIA</t>
        </is>
      </c>
      <c r="F351" s="123" t="inlineStr">
        <is>
          <t>100119816</t>
        </is>
      </c>
      <c r="G351" s="141" t="inlineStr">
        <is>
          <t>439055</t>
        </is>
      </c>
      <c r="H351" s="486" t="n">
        <v>41814</v>
      </c>
      <c r="I351" s="480" t="n">
        <v>62.52</v>
      </c>
      <c r="J351" s="161" t="n"/>
    </row>
    <row r="352" ht="18" customHeight="1" s="58">
      <c r="A352" s="131" t="n">
        <v>349</v>
      </c>
      <c r="B352" s="141" t="inlineStr">
        <is>
          <t>439139</t>
        </is>
      </c>
      <c r="C352" s="486" t="n">
        <v>41820</v>
      </c>
      <c r="D352" s="480" t="n">
        <v>30.38</v>
      </c>
      <c r="E352" s="126" t="inlineStr">
        <is>
          <t>S G L CAMBODIA</t>
        </is>
      </c>
      <c r="F352" s="123" t="inlineStr">
        <is>
          <t>100119816</t>
        </is>
      </c>
      <c r="G352" s="141" t="inlineStr">
        <is>
          <t>439139</t>
        </is>
      </c>
      <c r="H352" s="486" t="n">
        <v>41820</v>
      </c>
      <c r="I352" s="480" t="n">
        <v>30.38</v>
      </c>
      <c r="J352" s="161" t="n"/>
    </row>
    <row r="353" ht="18" customHeight="1" s="58">
      <c r="A353" s="131" t="n">
        <v>350</v>
      </c>
      <c r="B353" s="141" t="inlineStr">
        <is>
          <t>439185</t>
        </is>
      </c>
      <c r="C353" s="486" t="n">
        <v>41820</v>
      </c>
      <c r="D353" s="480" t="n">
        <v>23.41</v>
      </c>
      <c r="E353" s="126" t="inlineStr">
        <is>
          <t>S G L CAMBODIA</t>
        </is>
      </c>
      <c r="F353" s="123" t="inlineStr">
        <is>
          <t>100119816</t>
        </is>
      </c>
      <c r="G353" s="141" t="inlineStr">
        <is>
          <t>439185</t>
        </is>
      </c>
      <c r="H353" s="486" t="n">
        <v>41820</v>
      </c>
      <c r="I353" s="480" t="n">
        <v>23.41</v>
      </c>
      <c r="J353" s="161" t="n"/>
    </row>
    <row r="354" ht="18" customHeight="1" s="58">
      <c r="A354" s="131" t="n">
        <v>351</v>
      </c>
      <c r="B354" s="141" t="inlineStr">
        <is>
          <t>439416</t>
        </is>
      </c>
      <c r="C354" s="486" t="n">
        <v>41828</v>
      </c>
      <c r="D354" s="480" t="n">
        <v>37.2</v>
      </c>
      <c r="E354" s="126" t="inlineStr">
        <is>
          <t>S G L CAMBODIA</t>
        </is>
      </c>
      <c r="F354" s="123" t="inlineStr">
        <is>
          <t>100119816</t>
        </is>
      </c>
      <c r="G354" s="141" t="inlineStr">
        <is>
          <t>439416</t>
        </is>
      </c>
      <c r="H354" s="486" t="n">
        <v>41828</v>
      </c>
      <c r="I354" s="480" t="n">
        <v>37.2</v>
      </c>
      <c r="J354" s="161" t="n"/>
    </row>
    <row r="355" ht="18" customHeight="1" s="58">
      <c r="A355" s="131" t="n">
        <v>352</v>
      </c>
      <c r="B355" s="141" t="inlineStr">
        <is>
          <t>439444</t>
        </is>
      </c>
      <c r="C355" s="486" t="n">
        <v>41828</v>
      </c>
      <c r="D355" s="480" t="n">
        <v>22.3</v>
      </c>
      <c r="E355" s="126" t="inlineStr">
        <is>
          <t>S G L CAMBODIA</t>
        </is>
      </c>
      <c r="F355" s="123" t="inlineStr">
        <is>
          <t>100119816</t>
        </is>
      </c>
      <c r="G355" s="141" t="inlineStr">
        <is>
          <t>439444</t>
        </is>
      </c>
      <c r="H355" s="486" t="n">
        <v>41828</v>
      </c>
      <c r="I355" s="480" t="n">
        <v>22.3</v>
      </c>
      <c r="J355" s="161" t="n"/>
    </row>
    <row r="356" ht="18" customHeight="1" s="58">
      <c r="A356" s="131" t="n">
        <v>353</v>
      </c>
      <c r="B356" s="141" t="inlineStr">
        <is>
          <t>439445</t>
        </is>
      </c>
      <c r="C356" s="486" t="n">
        <v>41828</v>
      </c>
      <c r="D356" s="480" t="n">
        <v>38.53</v>
      </c>
      <c r="E356" s="126" t="inlineStr">
        <is>
          <t>S G L CAMBODIA</t>
        </is>
      </c>
      <c r="F356" s="123" t="inlineStr">
        <is>
          <t>100119816</t>
        </is>
      </c>
      <c r="G356" s="141" t="inlineStr">
        <is>
          <t>439445</t>
        </is>
      </c>
      <c r="H356" s="486" t="n">
        <v>41828</v>
      </c>
      <c r="I356" s="480" t="n">
        <v>38.53</v>
      </c>
      <c r="J356" s="161" t="n"/>
    </row>
    <row r="357" ht="18" customHeight="1" s="58">
      <c r="A357" s="131" t="n">
        <v>354</v>
      </c>
      <c r="B357" s="141" t="inlineStr">
        <is>
          <t>439613</t>
        </is>
      </c>
      <c r="C357" s="486" t="n">
        <v>41835</v>
      </c>
      <c r="D357" s="480" t="n">
        <v>88.75</v>
      </c>
      <c r="E357" s="126" t="inlineStr">
        <is>
          <t>S G L CAMBODIA</t>
        </is>
      </c>
      <c r="F357" s="123" t="inlineStr">
        <is>
          <t>100119816</t>
        </is>
      </c>
      <c r="G357" s="141" t="inlineStr">
        <is>
          <t>439613</t>
        </is>
      </c>
      <c r="H357" s="486" t="n">
        <v>41835</v>
      </c>
      <c r="I357" s="480" t="n">
        <v>88.75</v>
      </c>
      <c r="J357" s="161" t="n"/>
    </row>
    <row r="358" ht="18" customHeight="1" s="58">
      <c r="A358" s="131" t="n">
        <v>355</v>
      </c>
      <c r="B358" s="141" t="inlineStr">
        <is>
          <t>439621</t>
        </is>
      </c>
      <c r="C358" s="486" t="n">
        <v>41835</v>
      </c>
      <c r="D358" s="480" t="n">
        <v>142.73</v>
      </c>
      <c r="E358" s="126" t="inlineStr">
        <is>
          <t>S G L CAMBODIA</t>
        </is>
      </c>
      <c r="F358" s="123" t="inlineStr">
        <is>
          <t>100119816</t>
        </is>
      </c>
      <c r="G358" s="141" t="inlineStr">
        <is>
          <t>439621</t>
        </is>
      </c>
      <c r="H358" s="486" t="n">
        <v>41835</v>
      </c>
      <c r="I358" s="480" t="n">
        <v>142.73</v>
      </c>
      <c r="J358" s="161" t="n"/>
    </row>
    <row r="359" ht="18" customHeight="1" s="58">
      <c r="A359" s="131" t="n">
        <v>356</v>
      </c>
      <c r="B359" s="141" t="inlineStr">
        <is>
          <t>439627</t>
        </is>
      </c>
      <c r="C359" s="486" t="n">
        <v>41835</v>
      </c>
      <c r="D359" s="480" t="n">
        <v>22.3</v>
      </c>
      <c r="E359" s="126" t="inlineStr">
        <is>
          <t>S G L CAMBODIA</t>
        </is>
      </c>
      <c r="F359" s="123" t="inlineStr">
        <is>
          <t>100119816</t>
        </is>
      </c>
      <c r="G359" s="141" t="inlineStr">
        <is>
          <t>439627</t>
        </is>
      </c>
      <c r="H359" s="486" t="n">
        <v>41835</v>
      </c>
      <c r="I359" s="480" t="n">
        <v>22.3</v>
      </c>
      <c r="J359" s="161" t="n"/>
    </row>
    <row r="360" ht="18" customHeight="1" s="58">
      <c r="A360" s="131" t="n">
        <v>357</v>
      </c>
      <c r="B360" s="141" t="inlineStr">
        <is>
          <t>439695</t>
        </is>
      </c>
      <c r="C360" s="486" t="n">
        <v>41835</v>
      </c>
      <c r="D360" s="480" t="n">
        <v>5</v>
      </c>
      <c r="E360" s="126" t="inlineStr">
        <is>
          <t>S G L CAMBODIA</t>
        </is>
      </c>
      <c r="F360" s="123" t="inlineStr">
        <is>
          <t>100119816</t>
        </is>
      </c>
      <c r="G360" s="141" t="inlineStr">
        <is>
          <t>439695</t>
        </is>
      </c>
      <c r="H360" s="486" t="n">
        <v>41835</v>
      </c>
      <c r="I360" s="480" t="n">
        <v>5</v>
      </c>
      <c r="J360" s="161" t="n"/>
    </row>
    <row r="361" ht="18" customHeight="1" s="58">
      <c r="A361" s="131" t="n">
        <v>358</v>
      </c>
      <c r="B361" s="141" t="inlineStr">
        <is>
          <t>439710</t>
        </is>
      </c>
      <c r="C361" s="486" t="n">
        <v>41837</v>
      </c>
      <c r="D361" s="480" t="n">
        <v>5</v>
      </c>
      <c r="E361" s="126" t="inlineStr">
        <is>
          <t>S G L CAMBODIA</t>
        </is>
      </c>
      <c r="F361" s="123" t="inlineStr">
        <is>
          <t>100119816</t>
        </is>
      </c>
      <c r="G361" s="141" t="inlineStr">
        <is>
          <t>439710</t>
        </is>
      </c>
      <c r="H361" s="486" t="n">
        <v>41837</v>
      </c>
      <c r="I361" s="480" t="n">
        <v>5</v>
      </c>
      <c r="J361" s="161" t="n"/>
    </row>
    <row r="362" ht="18" customHeight="1" s="58">
      <c r="A362" s="131" t="n">
        <v>359</v>
      </c>
      <c r="B362" s="141" t="inlineStr">
        <is>
          <t>439711</t>
        </is>
      </c>
      <c r="C362" s="486" t="n">
        <v>41837</v>
      </c>
      <c r="D362" s="480" t="n">
        <v>5</v>
      </c>
      <c r="E362" s="126" t="inlineStr">
        <is>
          <t>S G L CAMBODIA</t>
        </is>
      </c>
      <c r="F362" s="123" t="inlineStr">
        <is>
          <t>100119816</t>
        </is>
      </c>
      <c r="G362" s="141" t="inlineStr">
        <is>
          <t>439711</t>
        </is>
      </c>
      <c r="H362" s="486" t="n">
        <v>41837</v>
      </c>
      <c r="I362" s="480" t="n">
        <v>5</v>
      </c>
      <c r="J362" s="161" t="n"/>
    </row>
    <row r="363" ht="18" customHeight="1" s="58">
      <c r="A363" s="131" t="n">
        <v>360</v>
      </c>
      <c r="B363" s="141" t="inlineStr">
        <is>
          <t>439791</t>
        </is>
      </c>
      <c r="C363" s="486" t="n">
        <v>41842</v>
      </c>
      <c r="D363" s="480" t="n">
        <v>59.41</v>
      </c>
      <c r="E363" s="126" t="inlineStr">
        <is>
          <t>S G L CAMBODIA</t>
        </is>
      </c>
      <c r="F363" s="123" t="inlineStr">
        <is>
          <t>100119816</t>
        </is>
      </c>
      <c r="G363" s="141" t="inlineStr">
        <is>
          <t>439791</t>
        </is>
      </c>
      <c r="H363" s="486" t="n">
        <v>41842</v>
      </c>
      <c r="I363" s="480" t="n">
        <v>59.41</v>
      </c>
      <c r="J363" s="161" t="n"/>
    </row>
    <row r="364" ht="18" customHeight="1" s="58">
      <c r="A364" s="131" t="n">
        <v>361</v>
      </c>
      <c r="B364" s="141" t="inlineStr">
        <is>
          <t>1439974</t>
        </is>
      </c>
      <c r="C364" s="486" t="n">
        <v>41848</v>
      </c>
      <c r="D364" s="480" t="n">
        <v>5</v>
      </c>
      <c r="E364" s="126" t="inlineStr">
        <is>
          <t>S G L CAMBODIA</t>
        </is>
      </c>
      <c r="F364" s="123" t="inlineStr">
        <is>
          <t>100119816</t>
        </is>
      </c>
      <c r="G364" s="141" t="inlineStr">
        <is>
          <t>1439974</t>
        </is>
      </c>
      <c r="H364" s="486" t="n">
        <v>41848</v>
      </c>
      <c r="I364" s="480" t="n">
        <v>5</v>
      </c>
      <c r="J364" s="161" t="n"/>
    </row>
    <row r="365" ht="18" customHeight="1" s="58">
      <c r="A365" s="131" t="n">
        <v>362</v>
      </c>
      <c r="B365" s="141" t="inlineStr">
        <is>
          <t>437859</t>
        </is>
      </c>
      <c r="C365" s="486" t="n">
        <v>41765</v>
      </c>
      <c r="D365" s="480" t="n">
        <v>22.99</v>
      </c>
      <c r="E365" s="126" t="inlineStr">
        <is>
          <t>S G L CAMBODIA</t>
        </is>
      </c>
      <c r="F365" s="123" t="inlineStr">
        <is>
          <t>100119816</t>
        </is>
      </c>
      <c r="G365" s="141" t="inlineStr">
        <is>
          <t>437859</t>
        </is>
      </c>
      <c r="H365" s="486" t="n">
        <v>41765</v>
      </c>
      <c r="I365" s="480" t="n">
        <v>22.99</v>
      </c>
      <c r="J365" s="161" t="n"/>
    </row>
    <row r="366" ht="18" customHeight="1" s="58">
      <c r="A366" s="131" t="n">
        <v>363</v>
      </c>
      <c r="B366" s="141" t="inlineStr">
        <is>
          <t>437911</t>
        </is>
      </c>
      <c r="C366" s="486" t="n">
        <v>41765</v>
      </c>
      <c r="D366" s="480" t="n">
        <v>41.9</v>
      </c>
      <c r="E366" s="126" t="inlineStr">
        <is>
          <t>S G L CAMBODIA</t>
        </is>
      </c>
      <c r="F366" s="123" t="inlineStr">
        <is>
          <t>100119816</t>
        </is>
      </c>
      <c r="G366" s="141" t="inlineStr">
        <is>
          <t>437911</t>
        </is>
      </c>
      <c r="H366" s="486" t="n">
        <v>41765</v>
      </c>
      <c r="I366" s="480" t="n">
        <v>41.9</v>
      </c>
      <c r="J366" s="161" t="n"/>
    </row>
    <row r="367" ht="18" customHeight="1" s="58">
      <c r="A367" s="131" t="n">
        <v>364</v>
      </c>
      <c r="B367" s="141" t="inlineStr">
        <is>
          <t>449556</t>
        </is>
      </c>
      <c r="C367" s="486" t="n">
        <v>41765</v>
      </c>
      <c r="D367" s="480" t="n">
        <v>27.55</v>
      </c>
      <c r="E367" s="126" t="inlineStr">
        <is>
          <t>S G L CAMBODIA</t>
        </is>
      </c>
      <c r="F367" s="123" t="inlineStr">
        <is>
          <t>100119816</t>
        </is>
      </c>
      <c r="G367" s="141" t="inlineStr">
        <is>
          <t>449556</t>
        </is>
      </c>
      <c r="H367" s="486" t="n">
        <v>41765</v>
      </c>
      <c r="I367" s="480" t="n">
        <v>27.55</v>
      </c>
      <c r="J367" s="161" t="n"/>
    </row>
    <row r="368" ht="18" customHeight="1" s="58">
      <c r="A368" s="131" t="n">
        <v>365</v>
      </c>
      <c r="B368" s="141" t="inlineStr">
        <is>
          <t>437956</t>
        </is>
      </c>
      <c r="C368" s="486" t="n">
        <v>41766</v>
      </c>
      <c r="D368" s="480" t="n">
        <v>82.68000000000001</v>
      </c>
      <c r="E368" s="126" t="inlineStr">
        <is>
          <t>S G L CAMBODIA</t>
        </is>
      </c>
      <c r="F368" s="123" t="inlineStr">
        <is>
          <t>100119816</t>
        </is>
      </c>
      <c r="G368" s="141" t="inlineStr">
        <is>
          <t>437956</t>
        </is>
      </c>
      <c r="H368" s="486" t="n">
        <v>41766</v>
      </c>
      <c r="I368" s="480" t="n">
        <v>82.68000000000001</v>
      </c>
      <c r="J368" s="161" t="n"/>
    </row>
    <row r="369" ht="18" customHeight="1" s="58">
      <c r="A369" s="131" t="n">
        <v>366</v>
      </c>
      <c r="B369" s="141" t="inlineStr">
        <is>
          <t>440141</t>
        </is>
      </c>
      <c r="C369" s="486" t="n">
        <v>41856</v>
      </c>
      <c r="D369" s="480" t="n">
        <v>54.09</v>
      </c>
      <c r="E369" s="126" t="inlineStr">
        <is>
          <t>S G L CAMBODIA</t>
        </is>
      </c>
      <c r="F369" s="123" t="inlineStr">
        <is>
          <t>100119816</t>
        </is>
      </c>
      <c r="G369" s="141" t="inlineStr">
        <is>
          <t>440141</t>
        </is>
      </c>
      <c r="H369" s="486" t="n">
        <v>41856</v>
      </c>
      <c r="I369" s="480" t="n">
        <v>54.09</v>
      </c>
      <c r="J369" s="161" t="n"/>
    </row>
    <row r="370" ht="18" customHeight="1" s="58">
      <c r="A370" s="131" t="n">
        <v>367</v>
      </c>
      <c r="B370" s="141" t="inlineStr">
        <is>
          <t>440142</t>
        </is>
      </c>
      <c r="C370" s="486" t="n">
        <v>41856</v>
      </c>
      <c r="D370" s="480" t="n">
        <v>30.93</v>
      </c>
      <c r="E370" s="126" t="inlineStr">
        <is>
          <t>S G L CAMBODIA</t>
        </is>
      </c>
      <c r="F370" s="123" t="inlineStr">
        <is>
          <t>100119816</t>
        </is>
      </c>
      <c r="G370" s="141" t="inlineStr">
        <is>
          <t>440142</t>
        </is>
      </c>
      <c r="H370" s="486" t="n">
        <v>41856</v>
      </c>
      <c r="I370" s="480" t="n">
        <v>30.93</v>
      </c>
      <c r="J370" s="161" t="n"/>
    </row>
    <row r="371" ht="18" customHeight="1" s="58">
      <c r="A371" s="131" t="n">
        <v>368</v>
      </c>
      <c r="B371" s="141" t="inlineStr">
        <is>
          <t>440161</t>
        </is>
      </c>
      <c r="C371" s="486" t="n">
        <v>41856</v>
      </c>
      <c r="D371" s="480" t="n">
        <v>31.94</v>
      </c>
      <c r="E371" s="126" t="inlineStr">
        <is>
          <t>S G L CAMBODIA</t>
        </is>
      </c>
      <c r="F371" s="123" t="inlineStr">
        <is>
          <t>100119816</t>
        </is>
      </c>
      <c r="G371" s="141" t="inlineStr">
        <is>
          <t>440161</t>
        </is>
      </c>
      <c r="H371" s="486" t="n">
        <v>41856</v>
      </c>
      <c r="I371" s="480" t="n">
        <v>31.94</v>
      </c>
      <c r="J371" s="161" t="n"/>
    </row>
    <row r="372" ht="18" customHeight="1" s="58">
      <c r="A372" s="131" t="n">
        <v>369</v>
      </c>
      <c r="B372" s="141" t="inlineStr">
        <is>
          <t>440185</t>
        </is>
      </c>
      <c r="C372" s="486" t="n">
        <v>41856</v>
      </c>
      <c r="D372" s="480" t="n">
        <v>22.3</v>
      </c>
      <c r="E372" s="126" t="inlineStr">
        <is>
          <t>S G L CAMBODIA</t>
        </is>
      </c>
      <c r="F372" s="123" t="inlineStr">
        <is>
          <t>100119816</t>
        </is>
      </c>
      <c r="G372" s="141" t="inlineStr">
        <is>
          <t>440185</t>
        </is>
      </c>
      <c r="H372" s="486" t="n">
        <v>41856</v>
      </c>
      <c r="I372" s="480" t="n">
        <v>22.3</v>
      </c>
      <c r="J372" s="161" t="n"/>
    </row>
    <row r="373" ht="18" customHeight="1" s="58">
      <c r="A373" s="131" t="n">
        <v>370</v>
      </c>
      <c r="B373" s="141" t="inlineStr">
        <is>
          <t>440222</t>
        </is>
      </c>
      <c r="C373" s="486" t="n">
        <v>41856</v>
      </c>
      <c r="D373" s="480" t="n">
        <v>30.36</v>
      </c>
      <c r="E373" s="126" t="inlineStr">
        <is>
          <t>S G L CAMBODIA</t>
        </is>
      </c>
      <c r="F373" s="123" t="inlineStr">
        <is>
          <t>100119816</t>
        </is>
      </c>
      <c r="G373" s="141" t="inlineStr">
        <is>
          <t>440222</t>
        </is>
      </c>
      <c r="H373" s="486" t="n">
        <v>41856</v>
      </c>
      <c r="I373" s="480" t="n">
        <v>30.36</v>
      </c>
      <c r="J373" s="161" t="n"/>
    </row>
    <row r="374" ht="18" customHeight="1" s="58">
      <c r="A374" s="131" t="n">
        <v>371</v>
      </c>
      <c r="B374" s="141" t="inlineStr">
        <is>
          <t>440290</t>
        </is>
      </c>
      <c r="C374" s="486" t="n">
        <v>41858</v>
      </c>
      <c r="D374" s="480" t="n">
        <v>5</v>
      </c>
      <c r="E374" s="126" t="inlineStr">
        <is>
          <t>S G L CAMBODIA</t>
        </is>
      </c>
      <c r="F374" s="123" t="inlineStr">
        <is>
          <t>100119816</t>
        </is>
      </c>
      <c r="G374" s="141" t="inlineStr">
        <is>
          <t>440290</t>
        </is>
      </c>
      <c r="H374" s="486" t="n">
        <v>41858</v>
      </c>
      <c r="I374" s="480" t="n">
        <v>5</v>
      </c>
      <c r="J374" s="161" t="n"/>
    </row>
    <row r="375" ht="18" customHeight="1" s="58">
      <c r="A375" s="131" t="n">
        <v>372</v>
      </c>
      <c r="B375" s="141" t="inlineStr">
        <is>
          <t>440321</t>
        </is>
      </c>
      <c r="C375" s="486" t="n">
        <v>41862</v>
      </c>
      <c r="D375" s="480" t="n">
        <v>5</v>
      </c>
      <c r="E375" s="126" t="inlineStr">
        <is>
          <t>S G L CAMBODIA</t>
        </is>
      </c>
      <c r="F375" s="123" t="inlineStr">
        <is>
          <t>100119816</t>
        </is>
      </c>
      <c r="G375" s="141" t="inlineStr">
        <is>
          <t>440321</t>
        </is>
      </c>
      <c r="H375" s="486" t="n">
        <v>41862</v>
      </c>
      <c r="I375" s="480" t="n">
        <v>5</v>
      </c>
      <c r="J375" s="161" t="n"/>
    </row>
    <row r="376" ht="18" customHeight="1" s="58">
      <c r="A376" s="131" t="n">
        <v>373</v>
      </c>
      <c r="B376" s="141" t="inlineStr">
        <is>
          <t>440400</t>
        </is>
      </c>
      <c r="C376" s="486" t="n">
        <v>41863</v>
      </c>
      <c r="D376" s="480" t="n">
        <v>26.6</v>
      </c>
      <c r="E376" s="126" t="inlineStr">
        <is>
          <t>S G L CAMBODIA</t>
        </is>
      </c>
      <c r="F376" s="123" t="inlineStr">
        <is>
          <t>100119816</t>
        </is>
      </c>
      <c r="G376" s="141" t="inlineStr">
        <is>
          <t>440400</t>
        </is>
      </c>
      <c r="H376" s="486" t="n">
        <v>41863</v>
      </c>
      <c r="I376" s="480" t="n">
        <v>26.6</v>
      </c>
      <c r="J376" s="161" t="n"/>
    </row>
    <row r="377" ht="18" customHeight="1" s="58">
      <c r="A377" s="131" t="n">
        <v>374</v>
      </c>
      <c r="B377" s="141" t="inlineStr">
        <is>
          <t>440465</t>
        </is>
      </c>
      <c r="C377" s="486" t="n">
        <v>41863</v>
      </c>
      <c r="D377" s="480" t="n">
        <v>25.27</v>
      </c>
      <c r="E377" s="126" t="inlineStr">
        <is>
          <t>S G L CAMBODIA</t>
        </is>
      </c>
      <c r="F377" s="123" t="inlineStr">
        <is>
          <t>100119816</t>
        </is>
      </c>
      <c r="G377" s="141" t="inlineStr">
        <is>
          <t>440465</t>
        </is>
      </c>
      <c r="H377" s="486" t="n">
        <v>41863</v>
      </c>
      <c r="I377" s="480" t="n">
        <v>25.27</v>
      </c>
      <c r="J377" s="161" t="n"/>
    </row>
    <row r="378" ht="18" customHeight="1" s="58">
      <c r="A378" s="131" t="n">
        <v>375</v>
      </c>
      <c r="B378" s="141" t="inlineStr">
        <is>
          <t>440471</t>
        </is>
      </c>
      <c r="C378" s="486" t="n">
        <v>41863</v>
      </c>
      <c r="D378" s="480" t="n">
        <v>64.75</v>
      </c>
      <c r="E378" s="126" t="inlineStr">
        <is>
          <t>S G L CAMBODIA</t>
        </is>
      </c>
      <c r="F378" s="123" t="inlineStr">
        <is>
          <t>100119816</t>
        </is>
      </c>
      <c r="G378" s="141" t="inlineStr">
        <is>
          <t>440471</t>
        </is>
      </c>
      <c r="H378" s="486" t="n">
        <v>41863</v>
      </c>
      <c r="I378" s="480" t="n">
        <v>64.75</v>
      </c>
      <c r="J378" s="161" t="n"/>
    </row>
    <row r="379" ht="18" customHeight="1" s="58">
      <c r="A379" s="131" t="n">
        <v>376</v>
      </c>
      <c r="B379" s="141" t="inlineStr">
        <is>
          <t>440477</t>
        </is>
      </c>
      <c r="C379" s="486" t="n">
        <v>41863</v>
      </c>
      <c r="D379" s="480" t="n">
        <v>84.08</v>
      </c>
      <c r="E379" s="126" t="inlineStr">
        <is>
          <t>S G L CAMBODIA</t>
        </is>
      </c>
      <c r="F379" s="123" t="inlineStr">
        <is>
          <t>100119816</t>
        </is>
      </c>
      <c r="G379" s="141" t="inlineStr">
        <is>
          <t>440477</t>
        </is>
      </c>
      <c r="H379" s="486" t="n">
        <v>41863</v>
      </c>
      <c r="I379" s="480" t="n">
        <v>84.08</v>
      </c>
      <c r="J379" s="161" t="n"/>
    </row>
    <row r="380" ht="18" customHeight="1" s="58">
      <c r="A380" s="131" t="n">
        <v>377</v>
      </c>
      <c r="B380" s="141" t="inlineStr">
        <is>
          <t>440491</t>
        </is>
      </c>
      <c r="C380" s="486" t="n">
        <v>41863</v>
      </c>
      <c r="D380" s="480" t="n">
        <v>28.4</v>
      </c>
      <c r="E380" s="126" t="inlineStr">
        <is>
          <t>S G L CAMBODIA</t>
        </is>
      </c>
      <c r="F380" s="123" t="inlineStr">
        <is>
          <t>100119816</t>
        </is>
      </c>
      <c r="G380" s="141" t="inlineStr">
        <is>
          <t>440491</t>
        </is>
      </c>
      <c r="H380" s="486" t="n">
        <v>41863</v>
      </c>
      <c r="I380" s="480" t="n">
        <v>28.4</v>
      </c>
      <c r="J380" s="161" t="n"/>
    </row>
    <row r="381" ht="18" customHeight="1" s="58">
      <c r="A381" s="131" t="n">
        <v>378</v>
      </c>
      <c r="B381" s="141" t="inlineStr">
        <is>
          <t>440499</t>
        </is>
      </c>
      <c r="C381" s="486" t="n">
        <v>41863</v>
      </c>
      <c r="D381" s="480" t="n">
        <v>23.09</v>
      </c>
      <c r="E381" s="126" t="inlineStr">
        <is>
          <t>S G L CAMBODIA</t>
        </is>
      </c>
      <c r="F381" s="123" t="inlineStr">
        <is>
          <t>100119816</t>
        </is>
      </c>
      <c r="G381" s="141" t="inlineStr">
        <is>
          <t>440499</t>
        </is>
      </c>
      <c r="H381" s="486" t="n">
        <v>41863</v>
      </c>
      <c r="I381" s="480" t="n">
        <v>23.09</v>
      </c>
      <c r="J381" s="161" t="n"/>
    </row>
    <row r="382" ht="18" customHeight="1" s="58">
      <c r="A382" s="131" t="n">
        <v>379</v>
      </c>
      <c r="B382" s="141" t="inlineStr">
        <is>
          <t>440574</t>
        </is>
      </c>
      <c r="C382" s="486" t="n">
        <v>41869</v>
      </c>
      <c r="D382" s="480" t="n">
        <v>33.19</v>
      </c>
      <c r="E382" s="126" t="inlineStr">
        <is>
          <t>S G L CAMBODIA</t>
        </is>
      </c>
      <c r="F382" s="123" t="inlineStr">
        <is>
          <t>100119816</t>
        </is>
      </c>
      <c r="G382" s="141" t="inlineStr">
        <is>
          <t>440574</t>
        </is>
      </c>
      <c r="H382" s="486" t="n">
        <v>41869</v>
      </c>
      <c r="I382" s="480" t="n">
        <v>33.19</v>
      </c>
      <c r="J382" s="161" t="n"/>
    </row>
    <row r="383" ht="18" customHeight="1" s="58">
      <c r="A383" s="131" t="n">
        <v>380</v>
      </c>
      <c r="B383" s="141" t="inlineStr">
        <is>
          <t>440583</t>
        </is>
      </c>
      <c r="C383" s="486" t="n">
        <v>41869</v>
      </c>
      <c r="D383" s="480" t="n">
        <v>35.99</v>
      </c>
      <c r="E383" s="126" t="inlineStr">
        <is>
          <t>S G L CAMBODIA</t>
        </is>
      </c>
      <c r="F383" s="123" t="inlineStr">
        <is>
          <t>100119816</t>
        </is>
      </c>
      <c r="G383" s="141" t="inlineStr">
        <is>
          <t>440583</t>
        </is>
      </c>
      <c r="H383" s="486" t="n">
        <v>41869</v>
      </c>
      <c r="I383" s="480" t="n">
        <v>35.99</v>
      </c>
      <c r="J383" s="161" t="n"/>
    </row>
    <row r="384" ht="18" customHeight="1" s="58">
      <c r="A384" s="131" t="n">
        <v>381</v>
      </c>
      <c r="B384" s="141" t="inlineStr">
        <is>
          <t>440684</t>
        </is>
      </c>
      <c r="C384" s="486" t="n">
        <v>41876</v>
      </c>
      <c r="D384" s="480" t="n">
        <v>33.26</v>
      </c>
      <c r="E384" s="126" t="inlineStr">
        <is>
          <t>S G L CAMBODIA</t>
        </is>
      </c>
      <c r="F384" s="123" t="inlineStr">
        <is>
          <t>100119816</t>
        </is>
      </c>
      <c r="G384" s="141" t="inlineStr">
        <is>
          <t>440684</t>
        </is>
      </c>
      <c r="H384" s="486" t="n">
        <v>41876</v>
      </c>
      <c r="I384" s="480" t="n">
        <v>33.26</v>
      </c>
      <c r="J384" s="161" t="n"/>
    </row>
    <row r="385" ht="18" customHeight="1" s="58">
      <c r="A385" s="131" t="n">
        <v>382</v>
      </c>
      <c r="B385" s="141" t="inlineStr">
        <is>
          <t>440697</t>
        </is>
      </c>
      <c r="C385" s="486" t="n">
        <v>41876</v>
      </c>
      <c r="D385" s="480" t="n">
        <v>22.3</v>
      </c>
      <c r="E385" s="126" t="inlineStr">
        <is>
          <t>S G L CAMBODIA</t>
        </is>
      </c>
      <c r="F385" s="123" t="inlineStr">
        <is>
          <t>100119816</t>
        </is>
      </c>
      <c r="G385" s="141" t="inlineStr">
        <is>
          <t>440697</t>
        </is>
      </c>
      <c r="H385" s="486" t="n">
        <v>41876</v>
      </c>
      <c r="I385" s="480" t="n">
        <v>22.3</v>
      </c>
      <c r="J385" s="161" t="n"/>
    </row>
    <row r="386" ht="18" customHeight="1" s="58">
      <c r="A386" s="131" t="n">
        <v>383</v>
      </c>
      <c r="B386" s="141" t="inlineStr">
        <is>
          <t>440731</t>
        </is>
      </c>
      <c r="C386" s="486" t="n">
        <v>41876</v>
      </c>
      <c r="D386" s="480" t="n">
        <v>5</v>
      </c>
      <c r="E386" s="126" t="inlineStr">
        <is>
          <t>S G L CAMBODIA</t>
        </is>
      </c>
      <c r="F386" s="123" t="inlineStr">
        <is>
          <t>100119816</t>
        </is>
      </c>
      <c r="G386" s="141" t="inlineStr">
        <is>
          <t>440731</t>
        </is>
      </c>
      <c r="H386" s="486" t="n">
        <v>41876</v>
      </c>
      <c r="I386" s="480" t="n">
        <v>5</v>
      </c>
      <c r="J386" s="161" t="n"/>
    </row>
    <row r="387" ht="18" customHeight="1" s="58">
      <c r="A387" s="131" t="n">
        <v>384</v>
      </c>
      <c r="B387" s="141" t="inlineStr">
        <is>
          <t>440732</t>
        </is>
      </c>
      <c r="C387" s="486" t="n">
        <v>41876</v>
      </c>
      <c r="D387" s="480" t="n">
        <v>5</v>
      </c>
      <c r="E387" s="126" t="inlineStr">
        <is>
          <t>S G L CAMBODIA</t>
        </is>
      </c>
      <c r="F387" s="123" t="inlineStr">
        <is>
          <t>100119816</t>
        </is>
      </c>
      <c r="G387" s="141" t="inlineStr">
        <is>
          <t>440732</t>
        </is>
      </c>
      <c r="H387" s="486" t="n">
        <v>41876</v>
      </c>
      <c r="I387" s="480" t="n">
        <v>5</v>
      </c>
      <c r="J387" s="161" t="n"/>
    </row>
    <row r="388" ht="18" customHeight="1" s="58">
      <c r="A388" s="131" t="n">
        <v>385</v>
      </c>
      <c r="B388" s="141" t="inlineStr">
        <is>
          <t>440769</t>
        </is>
      </c>
      <c r="C388" s="486" t="n">
        <v>41877</v>
      </c>
      <c r="D388" s="480" t="n">
        <v>38.77</v>
      </c>
      <c r="E388" s="126" t="inlineStr">
        <is>
          <t>S G L CAMBODIA</t>
        </is>
      </c>
      <c r="F388" s="123" t="inlineStr">
        <is>
          <t>100119816</t>
        </is>
      </c>
      <c r="G388" s="141" t="inlineStr">
        <is>
          <t>440769</t>
        </is>
      </c>
      <c r="H388" s="486" t="n">
        <v>41877</v>
      </c>
      <c r="I388" s="480" t="n">
        <v>38.77</v>
      </c>
      <c r="J388" s="161" t="n"/>
    </row>
    <row r="389" ht="18" customHeight="1" s="58">
      <c r="A389" s="131" t="n">
        <v>386</v>
      </c>
      <c r="B389" s="141" t="inlineStr">
        <is>
          <t>440797</t>
        </is>
      </c>
      <c r="C389" s="486" t="n">
        <v>41877</v>
      </c>
      <c r="D389" s="480" t="n">
        <v>5</v>
      </c>
      <c r="E389" s="126" t="inlineStr">
        <is>
          <t>S G L CAMBODIA</t>
        </is>
      </c>
      <c r="F389" s="123" t="inlineStr">
        <is>
          <t>100119816</t>
        </is>
      </c>
      <c r="G389" s="141" t="inlineStr">
        <is>
          <t>440797</t>
        </is>
      </c>
      <c r="H389" s="486" t="n">
        <v>41877</v>
      </c>
      <c r="I389" s="480" t="n">
        <v>5</v>
      </c>
      <c r="J389" s="161" t="n"/>
    </row>
    <row r="390" ht="18" customHeight="1" s="58">
      <c r="A390" s="131" t="n">
        <v>387</v>
      </c>
      <c r="B390" s="141" t="inlineStr">
        <is>
          <t>440865</t>
        </is>
      </c>
      <c r="C390" s="486" t="n">
        <v>41881</v>
      </c>
      <c r="D390" s="480" t="n">
        <v>42.84</v>
      </c>
      <c r="E390" s="126" t="inlineStr">
        <is>
          <t>S G L CAMBODIA</t>
        </is>
      </c>
      <c r="F390" s="123" t="inlineStr">
        <is>
          <t>100119816</t>
        </is>
      </c>
      <c r="G390" s="141" t="inlineStr">
        <is>
          <t>440865</t>
        </is>
      </c>
      <c r="H390" s="486" t="n">
        <v>41881</v>
      </c>
      <c r="I390" s="480" t="n">
        <v>42.84</v>
      </c>
      <c r="J390" s="161" t="n"/>
    </row>
    <row r="391" ht="18" customHeight="1" s="58">
      <c r="A391" s="131" t="n">
        <v>388</v>
      </c>
      <c r="B391" s="141" t="inlineStr">
        <is>
          <t>440867</t>
        </is>
      </c>
      <c r="C391" s="486" t="n">
        <v>41881</v>
      </c>
      <c r="D391" s="480" t="n">
        <v>5</v>
      </c>
      <c r="E391" s="126" t="inlineStr">
        <is>
          <t>S G L CAMBODIA</t>
        </is>
      </c>
      <c r="F391" s="123" t="inlineStr">
        <is>
          <t>100119816</t>
        </is>
      </c>
      <c r="G391" s="141" t="inlineStr">
        <is>
          <t>440867</t>
        </is>
      </c>
      <c r="H391" s="486" t="n">
        <v>41881</v>
      </c>
      <c r="I391" s="480" t="n">
        <v>5</v>
      </c>
      <c r="J391" s="161" t="n"/>
    </row>
    <row r="392" ht="18" customHeight="1" s="58">
      <c r="A392" s="131" t="n">
        <v>389</v>
      </c>
      <c r="B392" s="141" t="inlineStr">
        <is>
          <t>440869</t>
        </is>
      </c>
      <c r="C392" s="486" t="n">
        <v>41881</v>
      </c>
      <c r="D392" s="480" t="n">
        <v>5</v>
      </c>
      <c r="E392" s="126" t="inlineStr">
        <is>
          <t>S G L CAMBODIA</t>
        </is>
      </c>
      <c r="F392" s="123" t="inlineStr">
        <is>
          <t>100119816</t>
        </is>
      </c>
      <c r="G392" s="141" t="inlineStr">
        <is>
          <t>440869</t>
        </is>
      </c>
      <c r="H392" s="486" t="n">
        <v>41881</v>
      </c>
      <c r="I392" s="480" t="n">
        <v>5</v>
      </c>
      <c r="J392" s="161" t="n"/>
    </row>
    <row r="393" ht="18" customHeight="1" s="58">
      <c r="A393" s="131" t="n">
        <v>390</v>
      </c>
      <c r="B393" s="141" t="inlineStr">
        <is>
          <t>440881</t>
        </is>
      </c>
      <c r="C393" s="486" t="n">
        <v>41881</v>
      </c>
      <c r="D393" s="480" t="n">
        <v>5</v>
      </c>
      <c r="E393" s="126" t="inlineStr">
        <is>
          <t>S G L CAMBODIA</t>
        </is>
      </c>
      <c r="F393" s="123" t="inlineStr">
        <is>
          <t>100119816</t>
        </is>
      </c>
      <c r="G393" s="141" t="inlineStr">
        <is>
          <t>440881</t>
        </is>
      </c>
      <c r="H393" s="486" t="n">
        <v>41881</v>
      </c>
      <c r="I393" s="480" t="n">
        <v>5</v>
      </c>
      <c r="J393" s="161" t="n"/>
    </row>
    <row r="394" ht="18" customHeight="1" s="58">
      <c r="A394" s="131" t="n">
        <v>391</v>
      </c>
      <c r="B394" s="141" t="inlineStr">
        <is>
          <t>440885</t>
        </is>
      </c>
      <c r="C394" s="486" t="n">
        <v>41882</v>
      </c>
      <c r="D394" s="480" t="n">
        <v>23.84</v>
      </c>
      <c r="E394" s="126" t="inlineStr">
        <is>
          <t>S G L CAMBODIA</t>
        </is>
      </c>
      <c r="F394" s="123" t="inlineStr">
        <is>
          <t>100119816</t>
        </is>
      </c>
      <c r="G394" s="141" t="inlineStr">
        <is>
          <t>440885</t>
        </is>
      </c>
      <c r="H394" s="486" t="n">
        <v>41882</v>
      </c>
      <c r="I394" s="480" t="n">
        <v>23.84</v>
      </c>
      <c r="J394" s="161" t="n"/>
    </row>
    <row r="395" ht="18" customHeight="1" s="58">
      <c r="A395" s="131" t="n">
        <v>392</v>
      </c>
      <c r="B395" s="141" t="inlineStr">
        <is>
          <t>440893</t>
        </is>
      </c>
      <c r="C395" s="486" t="n">
        <v>41882</v>
      </c>
      <c r="D395" s="480" t="n">
        <v>40.29</v>
      </c>
      <c r="E395" s="126" t="inlineStr">
        <is>
          <t>S G L CAMBODIA</t>
        </is>
      </c>
      <c r="F395" s="123" t="inlineStr">
        <is>
          <t>100119816</t>
        </is>
      </c>
      <c r="G395" s="141" t="inlineStr">
        <is>
          <t>440893</t>
        </is>
      </c>
      <c r="H395" s="486" t="n">
        <v>41882</v>
      </c>
      <c r="I395" s="480" t="n">
        <v>40.29</v>
      </c>
      <c r="J395" s="161" t="n"/>
    </row>
    <row r="396" ht="18" customHeight="1" s="58">
      <c r="A396" s="131" t="n">
        <v>393</v>
      </c>
      <c r="B396" s="141" t="inlineStr">
        <is>
          <t>441008</t>
        </is>
      </c>
      <c r="C396" s="486" t="n">
        <v>41890</v>
      </c>
      <c r="D396" s="480" t="n">
        <v>29.84</v>
      </c>
      <c r="E396" s="126" t="inlineStr">
        <is>
          <t>S G L CAMBODIA</t>
        </is>
      </c>
      <c r="F396" s="123" t="inlineStr">
        <is>
          <t>100119816</t>
        </is>
      </c>
      <c r="G396" s="141" t="inlineStr">
        <is>
          <t>441008</t>
        </is>
      </c>
      <c r="H396" s="486" t="n">
        <v>41890</v>
      </c>
      <c r="I396" s="480" t="n">
        <v>29.84</v>
      </c>
      <c r="J396" s="161" t="n"/>
    </row>
    <row r="397" ht="18" customHeight="1" s="58">
      <c r="A397" s="131" t="n">
        <v>394</v>
      </c>
      <c r="B397" s="141" t="inlineStr">
        <is>
          <t>441055</t>
        </is>
      </c>
      <c r="C397" s="486" t="n">
        <v>41891</v>
      </c>
      <c r="D397" s="480" t="n">
        <v>25.19</v>
      </c>
      <c r="E397" s="126" t="inlineStr">
        <is>
          <t>S G L CAMBODIA</t>
        </is>
      </c>
      <c r="F397" s="123" t="inlineStr">
        <is>
          <t>100119816</t>
        </is>
      </c>
      <c r="G397" s="141" t="inlineStr">
        <is>
          <t>441055</t>
        </is>
      </c>
      <c r="H397" s="486" t="n">
        <v>41891</v>
      </c>
      <c r="I397" s="480" t="n">
        <v>25.19</v>
      </c>
      <c r="J397" s="161" t="n"/>
    </row>
    <row r="398" ht="18" customHeight="1" s="58">
      <c r="A398" s="131" t="n">
        <v>395</v>
      </c>
      <c r="B398" s="141" t="inlineStr">
        <is>
          <t>441141</t>
        </is>
      </c>
      <c r="C398" s="486" t="n">
        <v>41891</v>
      </c>
      <c r="D398" s="480" t="n">
        <v>22.58</v>
      </c>
      <c r="E398" s="126" t="inlineStr">
        <is>
          <t>S G L CAMBODIA</t>
        </is>
      </c>
      <c r="F398" s="123" t="inlineStr">
        <is>
          <t>100119816</t>
        </is>
      </c>
      <c r="G398" s="141" t="inlineStr">
        <is>
          <t>441141</t>
        </is>
      </c>
      <c r="H398" s="486" t="n">
        <v>41891</v>
      </c>
      <c r="I398" s="480" t="n">
        <v>22.58</v>
      </c>
      <c r="J398" s="161" t="n"/>
    </row>
    <row r="399" ht="18" customHeight="1" s="58">
      <c r="A399" s="131" t="n">
        <v>396</v>
      </c>
      <c r="B399" s="141" t="inlineStr">
        <is>
          <t>441166</t>
        </is>
      </c>
      <c r="C399" s="486" t="n">
        <v>41891</v>
      </c>
      <c r="D399" s="480" t="n">
        <v>55.57</v>
      </c>
      <c r="E399" s="126" t="inlineStr">
        <is>
          <t>S G L CAMBODIA</t>
        </is>
      </c>
      <c r="F399" s="123" t="inlineStr">
        <is>
          <t>100119816</t>
        </is>
      </c>
      <c r="G399" s="141" t="inlineStr">
        <is>
          <t>441166</t>
        </is>
      </c>
      <c r="H399" s="486" t="n">
        <v>41891</v>
      </c>
      <c r="I399" s="480" t="n">
        <v>55.57</v>
      </c>
      <c r="J399" s="161" t="n"/>
    </row>
    <row r="400" ht="18" customHeight="1" s="58">
      <c r="A400" s="131" t="n">
        <v>397</v>
      </c>
      <c r="B400" s="141" t="inlineStr">
        <is>
          <t>441174</t>
        </is>
      </c>
      <c r="C400" s="486" t="n">
        <v>41891</v>
      </c>
      <c r="D400" s="480" t="n">
        <v>41.18</v>
      </c>
      <c r="E400" s="126" t="inlineStr">
        <is>
          <t>S G L CAMBODIA</t>
        </is>
      </c>
      <c r="F400" s="123" t="inlineStr">
        <is>
          <t>100119816</t>
        </is>
      </c>
      <c r="G400" s="141" t="inlineStr">
        <is>
          <t>441174</t>
        </is>
      </c>
      <c r="H400" s="486" t="n">
        <v>41891</v>
      </c>
      <c r="I400" s="480" t="n">
        <v>41.18</v>
      </c>
      <c r="J400" s="161" t="n"/>
    </row>
    <row r="401" ht="18" customHeight="1" s="58">
      <c r="A401" s="131" t="n">
        <v>398</v>
      </c>
      <c r="B401" s="141" t="inlineStr">
        <is>
          <t>441180</t>
        </is>
      </c>
      <c r="C401" s="486" t="n">
        <v>41891</v>
      </c>
      <c r="D401" s="480" t="n">
        <v>28.4</v>
      </c>
      <c r="E401" s="126" t="inlineStr">
        <is>
          <t>S G L CAMBODIA</t>
        </is>
      </c>
      <c r="F401" s="123" t="inlineStr">
        <is>
          <t>100119816</t>
        </is>
      </c>
      <c r="G401" s="141" t="inlineStr">
        <is>
          <t>441180</t>
        </is>
      </c>
      <c r="H401" s="486" t="n">
        <v>41891</v>
      </c>
      <c r="I401" s="480" t="n">
        <v>28.4</v>
      </c>
      <c r="J401" s="161" t="n"/>
    </row>
    <row r="402" ht="18" customHeight="1" s="58">
      <c r="A402" s="131" t="n">
        <v>399</v>
      </c>
      <c r="B402" s="141" t="inlineStr">
        <is>
          <t>441248</t>
        </is>
      </c>
      <c r="C402" s="486" t="n">
        <v>41896</v>
      </c>
      <c r="D402" s="480" t="n">
        <v>24.08</v>
      </c>
      <c r="E402" s="126" t="inlineStr">
        <is>
          <t>S G L CAMBODIA</t>
        </is>
      </c>
      <c r="F402" s="123" t="inlineStr">
        <is>
          <t>100119816</t>
        </is>
      </c>
      <c r="G402" s="141" t="inlineStr">
        <is>
          <t>441248</t>
        </is>
      </c>
      <c r="H402" s="486" t="n">
        <v>41896</v>
      </c>
      <c r="I402" s="480" t="n">
        <v>24.08</v>
      </c>
      <c r="J402" s="161" t="n"/>
    </row>
    <row r="403" ht="18" customHeight="1" s="58">
      <c r="A403" s="131" t="n">
        <v>400</v>
      </c>
      <c r="B403" s="141" t="inlineStr">
        <is>
          <t>441292</t>
        </is>
      </c>
      <c r="C403" s="486" t="n">
        <v>41897</v>
      </c>
      <c r="D403" s="480" t="n">
        <v>26.6</v>
      </c>
      <c r="E403" s="126" t="inlineStr">
        <is>
          <t>S G L CAMBODIA</t>
        </is>
      </c>
      <c r="F403" s="123" t="inlineStr">
        <is>
          <t>100119816</t>
        </is>
      </c>
      <c r="G403" s="141" t="inlineStr">
        <is>
          <t>441292</t>
        </is>
      </c>
      <c r="H403" s="486" t="n">
        <v>41897</v>
      </c>
      <c r="I403" s="480" t="n">
        <v>26.6</v>
      </c>
      <c r="J403" s="161" t="n"/>
    </row>
    <row r="404" ht="18" customHeight="1" s="58">
      <c r="A404" s="131" t="n">
        <v>401</v>
      </c>
      <c r="B404" s="141" t="inlineStr">
        <is>
          <t>441333</t>
        </is>
      </c>
      <c r="C404" s="486" t="n">
        <v>41898</v>
      </c>
      <c r="D404" s="480" t="n">
        <v>5</v>
      </c>
      <c r="E404" s="126" t="inlineStr">
        <is>
          <t>S G L CAMBODIA</t>
        </is>
      </c>
      <c r="F404" s="123" t="inlineStr">
        <is>
          <t>100119816</t>
        </is>
      </c>
      <c r="G404" s="141" t="inlineStr">
        <is>
          <t>441333</t>
        </is>
      </c>
      <c r="H404" s="486" t="n">
        <v>41898</v>
      </c>
      <c r="I404" s="480" t="n">
        <v>5</v>
      </c>
      <c r="J404" s="161" t="n"/>
    </row>
    <row r="405" ht="18" customHeight="1" s="58">
      <c r="A405" s="131" t="n">
        <v>402</v>
      </c>
      <c r="B405" s="141" t="inlineStr">
        <is>
          <t>441336</t>
        </is>
      </c>
      <c r="C405" s="486" t="n">
        <v>41898</v>
      </c>
      <c r="D405" s="480" t="n">
        <v>5</v>
      </c>
      <c r="E405" s="126" t="inlineStr">
        <is>
          <t>S G L CAMBODIA</t>
        </is>
      </c>
      <c r="F405" s="123" t="inlineStr">
        <is>
          <t>100119816</t>
        </is>
      </c>
      <c r="G405" s="141" t="inlineStr">
        <is>
          <t>441336</t>
        </is>
      </c>
      <c r="H405" s="486" t="n">
        <v>41898</v>
      </c>
      <c r="I405" s="480" t="n">
        <v>5</v>
      </c>
      <c r="J405" s="161" t="n"/>
    </row>
    <row r="406" ht="18" customHeight="1" s="58">
      <c r="A406" s="131" t="n">
        <v>403</v>
      </c>
      <c r="B406" s="141" t="inlineStr">
        <is>
          <t>441377</t>
        </is>
      </c>
      <c r="C406" s="486" t="n">
        <v>41898</v>
      </c>
      <c r="D406" s="480" t="n">
        <v>37.96</v>
      </c>
      <c r="E406" s="126" t="inlineStr">
        <is>
          <t>S G L CAMBODIA</t>
        </is>
      </c>
      <c r="F406" s="123" t="inlineStr">
        <is>
          <t>100119816</t>
        </is>
      </c>
      <c r="G406" s="141" t="inlineStr">
        <is>
          <t>441377</t>
        </is>
      </c>
      <c r="H406" s="486" t="n">
        <v>41898</v>
      </c>
      <c r="I406" s="480" t="n">
        <v>37.96</v>
      </c>
      <c r="J406" s="161" t="n"/>
    </row>
    <row r="407" ht="18" customHeight="1" s="58">
      <c r="A407" s="131" t="n">
        <v>404</v>
      </c>
      <c r="B407" s="141" t="inlineStr">
        <is>
          <t>441389</t>
        </is>
      </c>
      <c r="C407" s="486" t="n">
        <v>41898</v>
      </c>
      <c r="D407" s="480" t="n">
        <v>34.93</v>
      </c>
      <c r="E407" s="126" t="inlineStr">
        <is>
          <t>S G L CAMBODIA</t>
        </is>
      </c>
      <c r="F407" s="123" t="inlineStr">
        <is>
          <t>100119816</t>
        </is>
      </c>
      <c r="G407" s="141" t="inlineStr">
        <is>
          <t>441389</t>
        </is>
      </c>
      <c r="H407" s="486" t="n">
        <v>41898</v>
      </c>
      <c r="I407" s="480" t="n">
        <v>34.93</v>
      </c>
      <c r="J407" s="161" t="n"/>
    </row>
    <row r="408" ht="18" customHeight="1" s="58">
      <c r="A408" s="131" t="n">
        <v>405</v>
      </c>
      <c r="B408" s="141" t="inlineStr">
        <is>
          <t>441409</t>
        </is>
      </c>
      <c r="C408" s="486" t="n">
        <v>41898</v>
      </c>
      <c r="D408" s="480" t="n">
        <v>22.3</v>
      </c>
      <c r="E408" s="126" t="inlineStr">
        <is>
          <t>S G L CAMBODIA</t>
        </is>
      </c>
      <c r="F408" s="123" t="inlineStr">
        <is>
          <t>100119816</t>
        </is>
      </c>
      <c r="G408" s="141" t="inlineStr">
        <is>
          <t>441409</t>
        </is>
      </c>
      <c r="H408" s="486" t="n">
        <v>41898</v>
      </c>
      <c r="I408" s="480" t="n">
        <v>22.3</v>
      </c>
      <c r="J408" s="161" t="n"/>
    </row>
    <row r="409" ht="18" customHeight="1" s="58">
      <c r="A409" s="131" t="n">
        <v>406</v>
      </c>
      <c r="B409" s="141" t="inlineStr">
        <is>
          <t>441411</t>
        </is>
      </c>
      <c r="C409" s="486" t="n">
        <v>41899</v>
      </c>
      <c r="D409" s="480" t="n">
        <v>5</v>
      </c>
      <c r="E409" s="126" t="inlineStr">
        <is>
          <t>S G L CAMBODIA</t>
        </is>
      </c>
      <c r="F409" s="123" t="inlineStr">
        <is>
          <t>100119816</t>
        </is>
      </c>
      <c r="G409" s="141" t="inlineStr">
        <is>
          <t>441411</t>
        </is>
      </c>
      <c r="H409" s="486" t="n">
        <v>41899</v>
      </c>
      <c r="I409" s="480" t="n">
        <v>5</v>
      </c>
      <c r="J409" s="161" t="n"/>
    </row>
    <row r="410" ht="18" customHeight="1" s="58">
      <c r="A410" s="131" t="n">
        <v>407</v>
      </c>
      <c r="B410" s="141" t="inlineStr">
        <is>
          <t>1441481</t>
        </is>
      </c>
      <c r="C410" s="486" t="n">
        <v>41907</v>
      </c>
      <c r="D410" s="480" t="n">
        <v>25.55</v>
      </c>
      <c r="E410" s="126" t="inlineStr">
        <is>
          <t>S G L CAMBODIA</t>
        </is>
      </c>
      <c r="F410" s="123" t="inlineStr">
        <is>
          <t>100119816</t>
        </is>
      </c>
      <c r="G410" s="141" t="inlineStr">
        <is>
          <t>1441481</t>
        </is>
      </c>
      <c r="H410" s="486" t="n">
        <v>41907</v>
      </c>
      <c r="I410" s="480" t="n">
        <v>25.55</v>
      </c>
      <c r="J410" s="161" t="n"/>
    </row>
    <row r="411" ht="18" customHeight="1" s="58">
      <c r="A411" s="131" t="n">
        <v>408</v>
      </c>
      <c r="B411" s="141" t="inlineStr">
        <is>
          <t>441617</t>
        </is>
      </c>
      <c r="C411" s="486" t="n">
        <v>41911</v>
      </c>
      <c r="D411" s="480" t="n">
        <v>5</v>
      </c>
      <c r="E411" s="126" t="inlineStr">
        <is>
          <t>S G L CAMBODIA</t>
        </is>
      </c>
      <c r="F411" s="123" t="inlineStr">
        <is>
          <t>100119816</t>
        </is>
      </c>
      <c r="G411" s="141" t="inlineStr">
        <is>
          <t>441617</t>
        </is>
      </c>
      <c r="H411" s="486" t="n">
        <v>41911</v>
      </c>
      <c r="I411" s="480" t="n">
        <v>5</v>
      </c>
      <c r="J411" s="161" t="n"/>
    </row>
    <row r="412" ht="18" customHeight="1" s="58">
      <c r="A412" s="131" t="n">
        <v>409</v>
      </c>
      <c r="B412" s="141" t="inlineStr">
        <is>
          <t>441699</t>
        </is>
      </c>
      <c r="C412" s="486" t="n">
        <v>41912</v>
      </c>
      <c r="D412" s="480" t="n">
        <v>22.3</v>
      </c>
      <c r="E412" s="126" t="inlineStr">
        <is>
          <t>S G L CAMBODIA</t>
        </is>
      </c>
      <c r="F412" s="123" t="inlineStr">
        <is>
          <t>100119816</t>
        </is>
      </c>
      <c r="G412" s="141" t="inlineStr">
        <is>
          <t>441699</t>
        </is>
      </c>
      <c r="H412" s="486" t="n">
        <v>41912</v>
      </c>
      <c r="I412" s="480" t="n">
        <v>22.3</v>
      </c>
      <c r="J412" s="161" t="n"/>
    </row>
    <row r="413" ht="18" customHeight="1" s="58">
      <c r="A413" s="131" t="n">
        <v>410</v>
      </c>
      <c r="B413" s="141" t="inlineStr">
        <is>
          <t>441709</t>
        </is>
      </c>
      <c r="C413" s="486" t="n">
        <v>41912</v>
      </c>
      <c r="D413" s="480" t="n">
        <v>22.3</v>
      </c>
      <c r="E413" s="126" t="inlineStr">
        <is>
          <t>S G L CAMBODIA</t>
        </is>
      </c>
      <c r="F413" s="123" t="inlineStr">
        <is>
          <t>100119816</t>
        </is>
      </c>
      <c r="G413" s="141" t="inlineStr">
        <is>
          <t>441709</t>
        </is>
      </c>
      <c r="H413" s="486" t="n">
        <v>41912</v>
      </c>
      <c r="I413" s="480" t="n">
        <v>22.3</v>
      </c>
      <c r="J413" s="161" t="n"/>
    </row>
    <row r="414" ht="18" customHeight="1" s="58">
      <c r="A414" s="131" t="n">
        <v>411</v>
      </c>
      <c r="B414" s="141" t="inlineStr">
        <is>
          <t>441792</t>
        </is>
      </c>
      <c r="C414" s="486" t="n">
        <v>41919</v>
      </c>
      <c r="D414" s="480" t="n">
        <v>5</v>
      </c>
      <c r="E414" s="126" t="inlineStr">
        <is>
          <t>S G L CAMBODIA</t>
        </is>
      </c>
      <c r="F414" s="123" t="inlineStr">
        <is>
          <t>100119816</t>
        </is>
      </c>
      <c r="G414" s="141" t="inlineStr">
        <is>
          <t>441792</t>
        </is>
      </c>
      <c r="H414" s="486" t="n">
        <v>41919</v>
      </c>
      <c r="I414" s="480" t="n">
        <v>5</v>
      </c>
      <c r="J414" s="161" t="n"/>
    </row>
    <row r="415" ht="18" customHeight="1" s="58">
      <c r="A415" s="131" t="n">
        <v>412</v>
      </c>
      <c r="B415" s="141" t="inlineStr">
        <is>
          <t>441814</t>
        </is>
      </c>
      <c r="C415" s="486" t="n">
        <v>41919</v>
      </c>
      <c r="D415" s="480" t="n">
        <v>63.66</v>
      </c>
      <c r="E415" s="126" t="inlineStr">
        <is>
          <t>S G L CAMBODIA</t>
        </is>
      </c>
      <c r="F415" s="123" t="inlineStr">
        <is>
          <t>100119816</t>
        </is>
      </c>
      <c r="G415" s="141" t="inlineStr">
        <is>
          <t>441814</t>
        </is>
      </c>
      <c r="H415" s="486" t="n">
        <v>41919</v>
      </c>
      <c r="I415" s="480" t="n">
        <v>63.66</v>
      </c>
      <c r="J415" s="161" t="n"/>
    </row>
    <row r="416" ht="18" customHeight="1" s="58">
      <c r="A416" s="131" t="n">
        <v>413</v>
      </c>
      <c r="B416" s="141" t="inlineStr">
        <is>
          <t>441903</t>
        </is>
      </c>
      <c r="C416" s="486" t="n">
        <v>41920</v>
      </c>
      <c r="D416" s="480" t="n">
        <v>34.37</v>
      </c>
      <c r="E416" s="126" t="inlineStr">
        <is>
          <t>S G L CAMBODIA</t>
        </is>
      </c>
      <c r="F416" s="123" t="inlineStr">
        <is>
          <t>100119816</t>
        </is>
      </c>
      <c r="G416" s="141" t="inlineStr">
        <is>
          <t>441903</t>
        </is>
      </c>
      <c r="H416" s="486" t="n">
        <v>41920</v>
      </c>
      <c r="I416" s="480" t="n">
        <v>34.37</v>
      </c>
      <c r="J416" s="161" t="n"/>
    </row>
    <row r="417" ht="18" customHeight="1" s="58">
      <c r="A417" s="131" t="n">
        <v>414</v>
      </c>
      <c r="B417" s="141" t="inlineStr">
        <is>
          <t>442029</t>
        </is>
      </c>
      <c r="C417" s="486" t="n">
        <v>41921</v>
      </c>
      <c r="D417" s="480" t="n">
        <v>26.6</v>
      </c>
      <c r="E417" s="126" t="inlineStr">
        <is>
          <t>S G L CAMBODIA</t>
        </is>
      </c>
      <c r="F417" s="123" t="inlineStr">
        <is>
          <t>100119816</t>
        </is>
      </c>
      <c r="G417" s="141" t="inlineStr">
        <is>
          <t>442029</t>
        </is>
      </c>
      <c r="H417" s="486" t="n">
        <v>41921</v>
      </c>
      <c r="I417" s="480" t="n">
        <v>26.6</v>
      </c>
      <c r="J417" s="161" t="n"/>
    </row>
    <row r="418" ht="18" customHeight="1" s="58">
      <c r="A418" s="131" t="n">
        <v>415</v>
      </c>
      <c r="B418" s="141" t="inlineStr">
        <is>
          <t>442034</t>
        </is>
      </c>
      <c r="C418" s="486" t="n">
        <v>41921</v>
      </c>
      <c r="D418" s="480" t="n">
        <v>52.59</v>
      </c>
      <c r="E418" s="126" t="inlineStr">
        <is>
          <t>S G L CAMBODIA</t>
        </is>
      </c>
      <c r="F418" s="123" t="inlineStr">
        <is>
          <t>100119816</t>
        </is>
      </c>
      <c r="G418" s="141" t="inlineStr">
        <is>
          <t>442034</t>
        </is>
      </c>
      <c r="H418" s="486" t="n">
        <v>41921</v>
      </c>
      <c r="I418" s="480" t="n">
        <v>52.59</v>
      </c>
      <c r="J418" s="161" t="n"/>
    </row>
    <row r="419" ht="18" customHeight="1" s="58">
      <c r="A419" s="131" t="n">
        <v>416</v>
      </c>
      <c r="B419" s="141" t="inlineStr">
        <is>
          <t>442120</t>
        </is>
      </c>
      <c r="C419" s="486" t="n">
        <v>41925</v>
      </c>
      <c r="D419" s="480" t="n">
        <v>27.43</v>
      </c>
      <c r="E419" s="126" t="inlineStr">
        <is>
          <t>S G L CAMBODIA</t>
        </is>
      </c>
      <c r="F419" s="123" t="inlineStr">
        <is>
          <t>100119816</t>
        </is>
      </c>
      <c r="G419" s="141" t="inlineStr">
        <is>
          <t>442120</t>
        </is>
      </c>
      <c r="H419" s="486" t="n">
        <v>41925</v>
      </c>
      <c r="I419" s="480" t="n">
        <v>27.43</v>
      </c>
      <c r="J419" s="161" t="n"/>
    </row>
    <row r="420" ht="18" customHeight="1" s="58">
      <c r="A420" s="131" t="n">
        <v>417</v>
      </c>
      <c r="B420" s="141" t="inlineStr">
        <is>
          <t>442106</t>
        </is>
      </c>
      <c r="C420" s="486" t="n">
        <v>41925</v>
      </c>
      <c r="D420" s="480" t="n">
        <v>32.57</v>
      </c>
      <c r="E420" s="126" t="inlineStr">
        <is>
          <t>S G L CAMBODIA</t>
        </is>
      </c>
      <c r="F420" s="123" t="inlineStr">
        <is>
          <t>100119816</t>
        </is>
      </c>
      <c r="G420" s="141" t="inlineStr">
        <is>
          <t>442106</t>
        </is>
      </c>
      <c r="H420" s="486" t="n">
        <v>41925</v>
      </c>
      <c r="I420" s="480" t="n">
        <v>32.57</v>
      </c>
      <c r="J420" s="161" t="n"/>
    </row>
    <row r="421" ht="18" customHeight="1" s="58">
      <c r="A421" s="131" t="n">
        <v>418</v>
      </c>
      <c r="B421" s="141" t="inlineStr">
        <is>
          <t>442136</t>
        </is>
      </c>
      <c r="C421" s="486" t="n">
        <v>41926</v>
      </c>
      <c r="D421" s="480" t="n">
        <v>29.73</v>
      </c>
      <c r="E421" s="126" t="inlineStr">
        <is>
          <t>S G L CAMBODIA</t>
        </is>
      </c>
      <c r="F421" s="123" t="inlineStr">
        <is>
          <t>100119816</t>
        </is>
      </c>
      <c r="G421" s="141" t="inlineStr">
        <is>
          <t>442136</t>
        </is>
      </c>
      <c r="H421" s="486" t="n">
        <v>41926</v>
      </c>
      <c r="I421" s="480" t="n">
        <v>29.73</v>
      </c>
      <c r="J421" s="161" t="n"/>
    </row>
    <row r="422" ht="18" customHeight="1" s="58">
      <c r="A422" s="131" t="n">
        <v>419</v>
      </c>
      <c r="B422" s="141" t="inlineStr">
        <is>
          <t>442142</t>
        </is>
      </c>
      <c r="C422" s="486" t="n">
        <v>41926</v>
      </c>
      <c r="D422" s="480" t="n">
        <v>24.2</v>
      </c>
      <c r="E422" s="126" t="inlineStr">
        <is>
          <t>S G L CAMBODIA</t>
        </is>
      </c>
      <c r="F422" s="123" t="inlineStr">
        <is>
          <t>100119816</t>
        </is>
      </c>
      <c r="G422" s="141" t="inlineStr">
        <is>
          <t>442142</t>
        </is>
      </c>
      <c r="H422" s="486" t="n">
        <v>41926</v>
      </c>
      <c r="I422" s="480" t="n">
        <v>24.2</v>
      </c>
      <c r="J422" s="161" t="n"/>
    </row>
    <row r="423" ht="18" customHeight="1" s="58">
      <c r="A423" s="131" t="n">
        <v>420</v>
      </c>
      <c r="B423" s="141" t="inlineStr">
        <is>
          <t>442176</t>
        </is>
      </c>
      <c r="C423" s="486" t="n">
        <v>41926</v>
      </c>
      <c r="D423" s="480" t="n">
        <v>52.82</v>
      </c>
      <c r="E423" s="126" t="inlineStr">
        <is>
          <t>S G L CAMBODIA</t>
        </is>
      </c>
      <c r="F423" s="123" t="inlineStr">
        <is>
          <t>100119816</t>
        </is>
      </c>
      <c r="G423" s="141" t="inlineStr">
        <is>
          <t>442176</t>
        </is>
      </c>
      <c r="H423" s="486" t="n">
        <v>41926</v>
      </c>
      <c r="I423" s="480" t="n">
        <v>52.82</v>
      </c>
      <c r="J423" s="161" t="n"/>
    </row>
    <row r="424" ht="18" customHeight="1" s="58">
      <c r="A424" s="131" t="n">
        <v>421</v>
      </c>
      <c r="B424" s="141" t="inlineStr">
        <is>
          <t>442270</t>
        </is>
      </c>
      <c r="C424" s="486" t="n">
        <v>41933</v>
      </c>
      <c r="D424" s="480" t="n">
        <v>29.71</v>
      </c>
      <c r="E424" s="126" t="inlineStr">
        <is>
          <t>S G L CAMBODIA</t>
        </is>
      </c>
      <c r="F424" s="123" t="inlineStr">
        <is>
          <t>100119816</t>
        </is>
      </c>
      <c r="G424" s="141" t="inlineStr">
        <is>
          <t>442270</t>
        </is>
      </c>
      <c r="H424" s="486" t="n">
        <v>41933</v>
      </c>
      <c r="I424" s="480" t="n">
        <v>29.71</v>
      </c>
      <c r="J424" s="161" t="n"/>
    </row>
    <row r="425" ht="18" customHeight="1" s="58">
      <c r="A425" s="131" t="n">
        <v>422</v>
      </c>
      <c r="B425" s="141" t="inlineStr">
        <is>
          <t>442297</t>
        </is>
      </c>
      <c r="C425" s="486" t="n">
        <v>41933</v>
      </c>
      <c r="D425" s="480" t="n">
        <v>39.18</v>
      </c>
      <c r="E425" s="126" t="inlineStr">
        <is>
          <t>S G L CAMBODIA</t>
        </is>
      </c>
      <c r="F425" s="123" t="inlineStr">
        <is>
          <t>100119816</t>
        </is>
      </c>
      <c r="G425" s="141" t="inlineStr">
        <is>
          <t>442297</t>
        </is>
      </c>
      <c r="H425" s="486" t="n">
        <v>41933</v>
      </c>
      <c r="I425" s="480" t="n">
        <v>39.18</v>
      </c>
      <c r="J425" s="161" t="n"/>
    </row>
    <row r="426" ht="18" customHeight="1" s="58">
      <c r="A426" s="131" t="n">
        <v>423</v>
      </c>
      <c r="B426" s="141" t="inlineStr">
        <is>
          <t>442490</t>
        </is>
      </c>
      <c r="C426" s="486" t="n">
        <v>41940</v>
      </c>
      <c r="D426" s="480" t="n">
        <v>23.89</v>
      </c>
      <c r="E426" s="126" t="inlineStr">
        <is>
          <t>S G L CAMBODIA</t>
        </is>
      </c>
      <c r="F426" s="123" t="inlineStr">
        <is>
          <t>100119816</t>
        </is>
      </c>
      <c r="G426" s="141" t="inlineStr">
        <is>
          <t>442490</t>
        </is>
      </c>
      <c r="H426" s="486" t="n">
        <v>41940</v>
      </c>
      <c r="I426" s="480" t="n">
        <v>23.89</v>
      </c>
      <c r="J426" s="161" t="n"/>
    </row>
    <row r="427" ht="18" customHeight="1" s="58">
      <c r="A427" s="131" t="n">
        <v>424</v>
      </c>
      <c r="B427" s="141" t="inlineStr">
        <is>
          <t>442594</t>
        </is>
      </c>
      <c r="C427" s="486" t="n">
        <v>41946</v>
      </c>
      <c r="D427" s="480" t="n">
        <v>22.3</v>
      </c>
      <c r="E427" s="126" t="inlineStr">
        <is>
          <t>S G L CAMBODIA</t>
        </is>
      </c>
      <c r="F427" s="123" t="inlineStr">
        <is>
          <t>100119816</t>
        </is>
      </c>
      <c r="G427" s="141" t="inlineStr">
        <is>
          <t>442594</t>
        </is>
      </c>
      <c r="H427" s="486" t="n">
        <v>41946</v>
      </c>
      <c r="I427" s="480" t="n">
        <v>22.3</v>
      </c>
      <c r="J427" s="161" t="n"/>
    </row>
    <row r="428" ht="18" customHeight="1" s="58">
      <c r="A428" s="131" t="n">
        <v>425</v>
      </c>
      <c r="B428" s="141" t="inlineStr">
        <is>
          <t>442640</t>
        </is>
      </c>
      <c r="C428" s="486" t="n">
        <v>41947</v>
      </c>
      <c r="D428" s="480" t="n">
        <v>27.35</v>
      </c>
      <c r="E428" s="126" t="inlineStr">
        <is>
          <t>S G L CAMBODIA</t>
        </is>
      </c>
      <c r="F428" s="123" t="inlineStr">
        <is>
          <t>100119816</t>
        </is>
      </c>
      <c r="G428" s="141" t="inlineStr">
        <is>
          <t>442640</t>
        </is>
      </c>
      <c r="H428" s="486" t="n">
        <v>41947</v>
      </c>
      <c r="I428" s="480" t="n">
        <v>27.35</v>
      </c>
      <c r="J428" s="161" t="n"/>
    </row>
    <row r="429" ht="18" customHeight="1" s="58">
      <c r="A429" s="131" t="n">
        <v>426</v>
      </c>
      <c r="B429" s="141" t="inlineStr">
        <is>
          <t>442668</t>
        </is>
      </c>
      <c r="C429" s="486" t="n">
        <v>41947</v>
      </c>
      <c r="D429" s="480" t="n">
        <v>52.29</v>
      </c>
      <c r="E429" s="126" t="inlineStr">
        <is>
          <t>S G L CAMBODIA</t>
        </is>
      </c>
      <c r="F429" s="123" t="inlineStr">
        <is>
          <t>100119816</t>
        </is>
      </c>
      <c r="G429" s="141" t="inlineStr">
        <is>
          <t>442668</t>
        </is>
      </c>
      <c r="H429" s="486" t="n">
        <v>41947</v>
      </c>
      <c r="I429" s="480" t="n">
        <v>52.29</v>
      </c>
      <c r="J429" s="161" t="n"/>
    </row>
    <row r="430" ht="18" customHeight="1" s="58">
      <c r="A430" s="131" t="n">
        <v>427</v>
      </c>
      <c r="B430" s="141" t="inlineStr">
        <is>
          <t>442688</t>
        </is>
      </c>
      <c r="C430" s="486" t="n">
        <v>41947</v>
      </c>
      <c r="D430" s="480" t="n">
        <v>35.23</v>
      </c>
      <c r="E430" s="126" t="inlineStr">
        <is>
          <t>S G L CAMBODIA</t>
        </is>
      </c>
      <c r="F430" s="123" t="inlineStr">
        <is>
          <t>100119816</t>
        </is>
      </c>
      <c r="G430" s="141" t="inlineStr">
        <is>
          <t>442688</t>
        </is>
      </c>
      <c r="H430" s="486" t="n">
        <v>41947</v>
      </c>
      <c r="I430" s="480" t="n">
        <v>35.23</v>
      </c>
      <c r="J430" s="161" t="n"/>
    </row>
    <row r="431" ht="18" customHeight="1" s="58">
      <c r="A431" s="131" t="n">
        <v>428</v>
      </c>
      <c r="B431" s="141" t="inlineStr">
        <is>
          <t>442834</t>
        </is>
      </c>
      <c r="C431" s="486" t="n">
        <v>41954</v>
      </c>
      <c r="D431" s="480" t="n">
        <v>26.96</v>
      </c>
      <c r="E431" s="126" t="inlineStr">
        <is>
          <t>S G L CAMBODIA</t>
        </is>
      </c>
      <c r="F431" s="123" t="inlineStr">
        <is>
          <t>100119816</t>
        </is>
      </c>
      <c r="G431" s="141" t="inlineStr">
        <is>
          <t>442834</t>
        </is>
      </c>
      <c r="H431" s="486" t="n">
        <v>41954</v>
      </c>
      <c r="I431" s="480" t="n">
        <v>26.96</v>
      </c>
      <c r="J431" s="161" t="n"/>
    </row>
    <row r="432" ht="18" customHeight="1" s="58">
      <c r="A432" s="131" t="n">
        <v>429</v>
      </c>
      <c r="B432" s="141" t="inlineStr">
        <is>
          <t>442898</t>
        </is>
      </c>
      <c r="C432" s="486" t="n">
        <v>41955</v>
      </c>
      <c r="D432" s="480" t="n">
        <v>27.26</v>
      </c>
      <c r="E432" s="126" t="inlineStr">
        <is>
          <t>S G L CAMBODIA</t>
        </is>
      </c>
      <c r="F432" s="123" t="inlineStr">
        <is>
          <t>100119816</t>
        </is>
      </c>
      <c r="G432" s="141" t="inlineStr">
        <is>
          <t>442898</t>
        </is>
      </c>
      <c r="H432" s="486" t="n">
        <v>41955</v>
      </c>
      <c r="I432" s="480" t="n">
        <v>27.26</v>
      </c>
      <c r="J432" s="161" t="n"/>
    </row>
    <row r="433" ht="18" customHeight="1" s="58">
      <c r="A433" s="131" t="n">
        <v>430</v>
      </c>
      <c r="B433" s="141" t="inlineStr">
        <is>
          <t>442979</t>
        </is>
      </c>
      <c r="C433" s="486" t="n">
        <v>41961</v>
      </c>
      <c r="D433" s="480" t="n">
        <v>26.23</v>
      </c>
      <c r="E433" s="126" t="inlineStr">
        <is>
          <t>S G L CAMBODIA</t>
        </is>
      </c>
      <c r="F433" s="123" t="inlineStr">
        <is>
          <t>100119816</t>
        </is>
      </c>
      <c r="G433" s="141" t="inlineStr">
        <is>
          <t>442979</t>
        </is>
      </c>
      <c r="H433" s="486" t="n">
        <v>41961</v>
      </c>
      <c r="I433" s="480" t="n">
        <v>26.23</v>
      </c>
      <c r="J433" s="161" t="n"/>
    </row>
    <row r="434" ht="18" customHeight="1" s="58">
      <c r="A434" s="131" t="n">
        <v>431</v>
      </c>
      <c r="B434" s="141" t="inlineStr">
        <is>
          <t>442980</t>
        </is>
      </c>
      <c r="C434" s="486" t="n">
        <v>41961</v>
      </c>
      <c r="D434" s="480" t="n">
        <v>22.3</v>
      </c>
      <c r="E434" s="126" t="inlineStr">
        <is>
          <t>S G L CAMBODIA</t>
        </is>
      </c>
      <c r="F434" s="123" t="inlineStr">
        <is>
          <t>100119816</t>
        </is>
      </c>
      <c r="G434" s="141" t="inlineStr">
        <is>
          <t>442980</t>
        </is>
      </c>
      <c r="H434" s="486" t="n">
        <v>41961</v>
      </c>
      <c r="I434" s="480" t="n">
        <v>22.3</v>
      </c>
      <c r="J434" s="161" t="n"/>
    </row>
    <row r="435" ht="18" customHeight="1" s="58">
      <c r="A435" s="131" t="n">
        <v>432</v>
      </c>
      <c r="B435" s="141" t="inlineStr">
        <is>
          <t>443126</t>
        </is>
      </c>
      <c r="C435" s="486" t="n">
        <v>41967</v>
      </c>
      <c r="D435" s="480" t="n">
        <v>5</v>
      </c>
      <c r="E435" s="126" t="inlineStr">
        <is>
          <t>S G L CAMBODIA</t>
        </is>
      </c>
      <c r="F435" s="123" t="inlineStr">
        <is>
          <t>100119816</t>
        </is>
      </c>
      <c r="G435" s="141" t="inlineStr">
        <is>
          <t>443126</t>
        </is>
      </c>
      <c r="H435" s="486" t="n">
        <v>41967</v>
      </c>
      <c r="I435" s="480" t="n">
        <v>5</v>
      </c>
      <c r="J435" s="161" t="n"/>
    </row>
    <row r="436" ht="18" customHeight="1" s="58">
      <c r="A436" s="131" t="n">
        <v>433</v>
      </c>
      <c r="B436" s="141" t="inlineStr">
        <is>
          <t>443161</t>
        </is>
      </c>
      <c r="C436" s="486" t="n">
        <v>41968</v>
      </c>
      <c r="D436" s="480" t="n">
        <v>26.71</v>
      </c>
      <c r="E436" s="126" t="inlineStr">
        <is>
          <t>S G L CAMBODIA</t>
        </is>
      </c>
      <c r="F436" s="123" t="inlineStr">
        <is>
          <t>100119816</t>
        </is>
      </c>
      <c r="G436" s="141" t="inlineStr">
        <is>
          <t>443161</t>
        </is>
      </c>
      <c r="H436" s="486" t="n">
        <v>41968</v>
      </c>
      <c r="I436" s="480" t="n">
        <v>26.71</v>
      </c>
      <c r="J436" s="161" t="n"/>
    </row>
    <row r="437" ht="18" customHeight="1" s="58">
      <c r="A437" s="131" t="n">
        <v>434</v>
      </c>
      <c r="B437" s="141" t="inlineStr">
        <is>
          <t>43295</t>
        </is>
      </c>
      <c r="C437" s="486" t="n">
        <v>41973</v>
      </c>
      <c r="D437" s="480" t="n">
        <v>29.64</v>
      </c>
      <c r="E437" s="126" t="inlineStr">
        <is>
          <t>S G L CAMBODIA</t>
        </is>
      </c>
      <c r="F437" s="123" t="inlineStr">
        <is>
          <t>100119816</t>
        </is>
      </c>
      <c r="G437" s="141" t="inlineStr">
        <is>
          <t>43295</t>
        </is>
      </c>
      <c r="H437" s="486" t="n">
        <v>41973</v>
      </c>
      <c r="I437" s="480" t="n">
        <v>29.64</v>
      </c>
      <c r="J437" s="161" t="n"/>
    </row>
    <row r="438" ht="18" customHeight="1" s="58">
      <c r="A438" s="131" t="n">
        <v>435</v>
      </c>
      <c r="B438" s="141" t="inlineStr">
        <is>
          <t>443338</t>
        </is>
      </c>
      <c r="C438" s="486" t="n">
        <v>41981</v>
      </c>
      <c r="D438" s="480" t="n">
        <v>5</v>
      </c>
      <c r="E438" s="126" t="inlineStr">
        <is>
          <t>S G L CAMBODIA</t>
        </is>
      </c>
      <c r="F438" s="123" t="inlineStr">
        <is>
          <t>100119816</t>
        </is>
      </c>
      <c r="G438" s="141" t="inlineStr">
        <is>
          <t>443338</t>
        </is>
      </c>
      <c r="H438" s="486" t="n">
        <v>41981</v>
      </c>
      <c r="I438" s="480" t="n">
        <v>5</v>
      </c>
      <c r="J438" s="161" t="n"/>
    </row>
    <row r="439" ht="18" customHeight="1" s="58">
      <c r="A439" s="131" t="n">
        <v>436</v>
      </c>
      <c r="B439" s="141" t="inlineStr">
        <is>
          <t>443425</t>
        </is>
      </c>
      <c r="C439" s="486" t="n">
        <v>41982</v>
      </c>
      <c r="D439" s="480" t="n">
        <v>37.35</v>
      </c>
      <c r="E439" s="126" t="inlineStr">
        <is>
          <t>S G L CAMBODIA</t>
        </is>
      </c>
      <c r="F439" s="123" t="inlineStr">
        <is>
          <t>100119816</t>
        </is>
      </c>
      <c r="G439" s="141" t="inlineStr">
        <is>
          <t>443425</t>
        </is>
      </c>
      <c r="H439" s="486" t="n">
        <v>41982</v>
      </c>
      <c r="I439" s="480" t="n">
        <v>37.35</v>
      </c>
      <c r="J439" s="161" t="n"/>
    </row>
    <row r="440" ht="18" customHeight="1" s="58">
      <c r="A440" s="131" t="n">
        <v>437</v>
      </c>
      <c r="B440" s="141" t="inlineStr">
        <is>
          <t>443430</t>
        </is>
      </c>
      <c r="C440" s="486" t="n">
        <v>41982</v>
      </c>
      <c r="D440" s="480" t="n">
        <v>61.37</v>
      </c>
      <c r="E440" s="126" t="inlineStr">
        <is>
          <t>S G L CAMBODIA</t>
        </is>
      </c>
      <c r="F440" s="123" t="inlineStr">
        <is>
          <t>100119816</t>
        </is>
      </c>
      <c r="G440" s="141" t="inlineStr">
        <is>
          <t>443430</t>
        </is>
      </c>
      <c r="H440" s="486" t="n">
        <v>41982</v>
      </c>
      <c r="I440" s="480" t="n">
        <v>61.37</v>
      </c>
      <c r="J440" s="161" t="n"/>
    </row>
    <row r="441" ht="18" customHeight="1" s="58">
      <c r="A441" s="131" t="n">
        <v>438</v>
      </c>
      <c r="B441" s="141" t="inlineStr">
        <is>
          <t>443464</t>
        </is>
      </c>
      <c r="C441" s="486" t="n">
        <v>41982</v>
      </c>
      <c r="D441" s="480" t="n">
        <v>66.34999999999999</v>
      </c>
      <c r="E441" s="126" t="inlineStr">
        <is>
          <t>S G L CAMBODIA</t>
        </is>
      </c>
      <c r="F441" s="123" t="inlineStr">
        <is>
          <t>100119816</t>
        </is>
      </c>
      <c r="G441" s="141" t="inlineStr">
        <is>
          <t>443464</t>
        </is>
      </c>
      <c r="H441" s="486" t="n">
        <v>41982</v>
      </c>
      <c r="I441" s="480" t="n">
        <v>66.34999999999999</v>
      </c>
      <c r="J441" s="161" t="n"/>
    </row>
    <row r="442" ht="18" customHeight="1" s="58">
      <c r="A442" s="131" t="n">
        <v>439</v>
      </c>
      <c r="B442" s="141" t="inlineStr">
        <is>
          <t>443484</t>
        </is>
      </c>
      <c r="C442" s="486" t="n">
        <v>41982</v>
      </c>
      <c r="D442" s="480" t="n">
        <v>6.8</v>
      </c>
      <c r="E442" s="126" t="inlineStr">
        <is>
          <t>S G L CAMBODIA</t>
        </is>
      </c>
      <c r="F442" s="123" t="inlineStr">
        <is>
          <t>100119816</t>
        </is>
      </c>
      <c r="G442" s="141" t="inlineStr">
        <is>
          <t>443484</t>
        </is>
      </c>
      <c r="H442" s="486" t="n">
        <v>41982</v>
      </c>
      <c r="I442" s="480" t="n">
        <v>6.8</v>
      </c>
      <c r="J442" s="161" t="n"/>
    </row>
    <row r="443" ht="18" customHeight="1" s="58">
      <c r="A443" s="131" t="n">
        <v>440</v>
      </c>
      <c r="B443" s="141" t="inlineStr">
        <is>
          <t>443503</t>
        </is>
      </c>
      <c r="C443" s="486" t="n">
        <v>41983</v>
      </c>
      <c r="D443" s="480" t="n">
        <v>27.22</v>
      </c>
      <c r="E443" s="126" t="inlineStr">
        <is>
          <t>S G L CAMBODIA</t>
        </is>
      </c>
      <c r="F443" s="123" t="inlineStr">
        <is>
          <t>100119816</t>
        </is>
      </c>
      <c r="G443" s="141" t="inlineStr">
        <is>
          <t>443503</t>
        </is>
      </c>
      <c r="H443" s="486" t="n">
        <v>41983</v>
      </c>
      <c r="I443" s="480" t="n">
        <v>27.22</v>
      </c>
      <c r="J443" s="161" t="n"/>
    </row>
    <row r="444" ht="18" customHeight="1" s="58">
      <c r="A444" s="131" t="n">
        <v>441</v>
      </c>
      <c r="B444" s="141" t="inlineStr">
        <is>
          <t>443504</t>
        </is>
      </c>
      <c r="C444" s="486" t="n">
        <v>41983</v>
      </c>
      <c r="D444" s="480" t="n">
        <v>26.55</v>
      </c>
      <c r="E444" s="126" t="inlineStr">
        <is>
          <t>S G L CAMBODIA</t>
        </is>
      </c>
      <c r="F444" s="123" t="inlineStr">
        <is>
          <t>100119816</t>
        </is>
      </c>
      <c r="G444" s="141" t="inlineStr">
        <is>
          <t>443504</t>
        </is>
      </c>
      <c r="H444" s="486" t="n">
        <v>41983</v>
      </c>
      <c r="I444" s="480" t="n">
        <v>26.55</v>
      </c>
      <c r="J444" s="161" t="n"/>
    </row>
    <row r="445" ht="18" customHeight="1" s="58">
      <c r="A445" s="131" t="n">
        <v>442</v>
      </c>
      <c r="B445" s="141" t="inlineStr">
        <is>
          <t>443526</t>
        </is>
      </c>
      <c r="C445" s="486" t="n">
        <v>41983</v>
      </c>
      <c r="D445" s="480" t="n">
        <v>84.88</v>
      </c>
      <c r="E445" s="126" t="inlineStr">
        <is>
          <t>S G L CAMBODIA</t>
        </is>
      </c>
      <c r="F445" s="123" t="inlineStr">
        <is>
          <t>100119816</t>
        </is>
      </c>
      <c r="G445" s="141" t="inlineStr">
        <is>
          <t>443526</t>
        </is>
      </c>
      <c r="H445" s="486" t="n">
        <v>41983</v>
      </c>
      <c r="I445" s="480" t="n">
        <v>84.88</v>
      </c>
      <c r="J445" s="161" t="n"/>
    </row>
    <row r="446" ht="18" customHeight="1" s="58">
      <c r="A446" s="131" t="n">
        <v>443</v>
      </c>
      <c r="B446" s="141" t="inlineStr">
        <is>
          <t>443637</t>
        </is>
      </c>
      <c r="C446" s="486" t="n">
        <v>41983</v>
      </c>
      <c r="D446" s="480" t="n">
        <v>31.72</v>
      </c>
      <c r="E446" s="126" t="inlineStr">
        <is>
          <t>S G L CAMBODIA</t>
        </is>
      </c>
      <c r="F446" s="123" t="inlineStr">
        <is>
          <t>100119816</t>
        </is>
      </c>
      <c r="G446" s="141" t="inlineStr">
        <is>
          <t>443637</t>
        </is>
      </c>
      <c r="H446" s="486" t="n">
        <v>41983</v>
      </c>
      <c r="I446" s="480" t="n">
        <v>31.72</v>
      </c>
      <c r="J446" s="161" t="n"/>
    </row>
    <row r="447" ht="18" customHeight="1" s="58">
      <c r="A447" s="131" t="n">
        <v>444</v>
      </c>
      <c r="B447" s="141" t="inlineStr">
        <is>
          <t>443541</t>
        </is>
      </c>
      <c r="C447" s="486" t="n">
        <v>41984</v>
      </c>
      <c r="D447" s="480" t="n">
        <v>5</v>
      </c>
      <c r="E447" s="126" t="inlineStr">
        <is>
          <t>S G L CAMBODIA</t>
        </is>
      </c>
      <c r="F447" s="123" t="inlineStr">
        <is>
          <t>100119816</t>
        </is>
      </c>
      <c r="G447" s="141" t="inlineStr">
        <is>
          <t>443541</t>
        </is>
      </c>
      <c r="H447" s="486" t="n">
        <v>41984</v>
      </c>
      <c r="I447" s="480" t="n">
        <v>5</v>
      </c>
      <c r="J447" s="161" t="n"/>
    </row>
    <row r="448" ht="18" customHeight="1" s="58">
      <c r="A448" s="131" t="n">
        <v>445</v>
      </c>
      <c r="B448" s="141" t="inlineStr">
        <is>
          <t>443606</t>
        </is>
      </c>
      <c r="C448" s="486" t="n">
        <v>41989</v>
      </c>
      <c r="D448" s="480" t="n">
        <v>47.94</v>
      </c>
      <c r="E448" s="126" t="inlineStr">
        <is>
          <t>S G L CAMBODIA</t>
        </is>
      </c>
      <c r="F448" s="123" t="inlineStr">
        <is>
          <t>100119816</t>
        </is>
      </c>
      <c r="G448" s="141" t="inlineStr">
        <is>
          <t>443606</t>
        </is>
      </c>
      <c r="H448" s="486" t="n">
        <v>41989</v>
      </c>
      <c r="I448" s="480" t="n">
        <v>47.94</v>
      </c>
      <c r="J448" s="161" t="n"/>
    </row>
    <row r="449" ht="18" customHeight="1" s="58">
      <c r="A449" s="131" t="n">
        <v>446</v>
      </c>
      <c r="B449" s="141" t="inlineStr">
        <is>
          <t>443627</t>
        </is>
      </c>
      <c r="C449" s="486" t="n">
        <v>41989</v>
      </c>
      <c r="D449" s="480" t="n">
        <v>40.67</v>
      </c>
      <c r="E449" s="126" t="inlineStr">
        <is>
          <t>S G L CAMBODIA</t>
        </is>
      </c>
      <c r="F449" s="123" t="inlineStr">
        <is>
          <t>100119816</t>
        </is>
      </c>
      <c r="G449" s="141" t="inlineStr">
        <is>
          <t>443627</t>
        </is>
      </c>
      <c r="H449" s="486" t="n">
        <v>41989</v>
      </c>
      <c r="I449" s="480" t="n">
        <v>40.67</v>
      </c>
      <c r="J449" s="161" t="n"/>
    </row>
    <row r="450" ht="18" customHeight="1" s="58">
      <c r="A450" s="131" t="n">
        <v>447</v>
      </c>
      <c r="B450" s="141" t="inlineStr">
        <is>
          <t>443685</t>
        </is>
      </c>
      <c r="C450" s="486" t="n">
        <v>41989</v>
      </c>
      <c r="D450" s="480" t="n">
        <v>52.57</v>
      </c>
      <c r="E450" s="126" t="inlineStr">
        <is>
          <t>S G L CAMBODIA</t>
        </is>
      </c>
      <c r="F450" s="123" t="inlineStr">
        <is>
          <t>100119816</t>
        </is>
      </c>
      <c r="G450" s="141" t="inlineStr">
        <is>
          <t>443685</t>
        </is>
      </c>
      <c r="H450" s="486" t="n">
        <v>41989</v>
      </c>
      <c r="I450" s="480" t="n">
        <v>52.57</v>
      </c>
      <c r="J450" s="161" t="n"/>
    </row>
    <row r="451" ht="18" customHeight="1" s="58">
      <c r="A451" s="131" t="n">
        <v>448</v>
      </c>
      <c r="B451" s="141" t="inlineStr">
        <is>
          <t>443782</t>
        </is>
      </c>
      <c r="C451" s="486" t="n">
        <v>41996</v>
      </c>
      <c r="D451" s="480" t="n">
        <v>26</v>
      </c>
      <c r="E451" s="126" t="inlineStr">
        <is>
          <t>S G L CAMBODIA</t>
        </is>
      </c>
      <c r="F451" s="123" t="inlineStr">
        <is>
          <t>100119816</t>
        </is>
      </c>
      <c r="G451" s="141" t="inlineStr">
        <is>
          <t>443782</t>
        </is>
      </c>
      <c r="H451" s="486" t="n">
        <v>41996</v>
      </c>
      <c r="I451" s="480" t="n">
        <v>26</v>
      </c>
      <c r="J451" s="161" t="n"/>
    </row>
    <row r="452" ht="18" customHeight="1" s="58">
      <c r="A452" s="131" t="n">
        <v>449</v>
      </c>
      <c r="B452" s="141" t="inlineStr">
        <is>
          <t>443809</t>
        </is>
      </c>
      <c r="C452" s="486" t="n">
        <v>41996</v>
      </c>
      <c r="D452" s="480" t="n">
        <v>43.05</v>
      </c>
      <c r="E452" s="126" t="inlineStr">
        <is>
          <t>S G L CAMBODIA</t>
        </is>
      </c>
      <c r="F452" s="123" t="inlineStr">
        <is>
          <t>100119816</t>
        </is>
      </c>
      <c r="G452" s="141" t="inlineStr">
        <is>
          <t>443809</t>
        </is>
      </c>
      <c r="H452" s="486" t="n">
        <v>41996</v>
      </c>
      <c r="I452" s="480" t="n">
        <v>43.05</v>
      </c>
      <c r="J452" s="161" t="n"/>
    </row>
    <row r="453" ht="18" customHeight="1" s="58">
      <c r="A453" s="131" t="n">
        <v>450</v>
      </c>
      <c r="B453" s="141" t="inlineStr">
        <is>
          <t>443817</t>
        </is>
      </c>
      <c r="C453" s="486" t="n">
        <v>41996</v>
      </c>
      <c r="D453" s="480" t="n">
        <v>27.32</v>
      </c>
      <c r="E453" s="126" t="inlineStr">
        <is>
          <t>S G L CAMBODIA</t>
        </is>
      </c>
      <c r="F453" s="123" t="inlineStr">
        <is>
          <t>100119816</t>
        </is>
      </c>
      <c r="G453" s="141" t="inlineStr">
        <is>
          <t>443817</t>
        </is>
      </c>
      <c r="H453" s="486" t="n">
        <v>41996</v>
      </c>
      <c r="I453" s="480" t="n">
        <v>27.32</v>
      </c>
      <c r="J453" s="161" t="n"/>
    </row>
    <row r="454" ht="18" customHeight="1" s="58">
      <c r="A454" s="131" t="n">
        <v>451</v>
      </c>
      <c r="B454" s="141" t="inlineStr">
        <is>
          <t>443886</t>
        </is>
      </c>
      <c r="C454" s="486" t="n">
        <v>42001</v>
      </c>
      <c r="D454" s="480" t="n">
        <v>22.3</v>
      </c>
      <c r="E454" s="126" t="inlineStr">
        <is>
          <t>S G L CAMBODIA</t>
        </is>
      </c>
      <c r="F454" s="123" t="inlineStr">
        <is>
          <t>100119816</t>
        </is>
      </c>
      <c r="G454" s="141" t="inlineStr">
        <is>
          <t>443886</t>
        </is>
      </c>
      <c r="H454" s="486" t="n">
        <v>42001</v>
      </c>
      <c r="I454" s="480" t="n">
        <v>22.3</v>
      </c>
      <c r="J454" s="161" t="n"/>
    </row>
    <row r="455" ht="18" customHeight="1" s="58">
      <c r="A455" s="131" t="n">
        <v>452</v>
      </c>
      <c r="B455" s="141" t="inlineStr">
        <is>
          <t>443897</t>
        </is>
      </c>
      <c r="C455" s="486" t="n">
        <v>42001</v>
      </c>
      <c r="D455" s="480" t="n">
        <v>33.44</v>
      </c>
      <c r="E455" s="126" t="inlineStr">
        <is>
          <t>S G L CAMBODIA</t>
        </is>
      </c>
      <c r="F455" s="123" t="inlineStr">
        <is>
          <t>100119816</t>
        </is>
      </c>
      <c r="G455" s="141" t="inlineStr">
        <is>
          <t>443897</t>
        </is>
      </c>
      <c r="H455" s="486" t="n">
        <v>42001</v>
      </c>
      <c r="I455" s="480" t="n">
        <v>33.44</v>
      </c>
      <c r="J455" s="161" t="n"/>
    </row>
    <row r="456" ht="18" customHeight="1" s="58">
      <c r="A456" s="131" t="n">
        <v>453</v>
      </c>
      <c r="B456" s="141" t="inlineStr">
        <is>
          <t>443951</t>
        </is>
      </c>
      <c r="C456" s="486" t="n">
        <v>42002</v>
      </c>
      <c r="D456" s="480" t="n">
        <v>27.41</v>
      </c>
      <c r="E456" s="126" t="inlineStr">
        <is>
          <t>S G L CAMBODIA</t>
        </is>
      </c>
      <c r="F456" s="123" t="inlineStr">
        <is>
          <t>100119816</t>
        </is>
      </c>
      <c r="G456" s="141" t="inlineStr">
        <is>
          <t>443951</t>
        </is>
      </c>
      <c r="H456" s="486" t="n">
        <v>42002</v>
      </c>
      <c r="I456" s="480" t="n">
        <v>27.41</v>
      </c>
      <c r="J456" s="161" t="n"/>
    </row>
    <row r="457" ht="18" customHeight="1" s="58">
      <c r="A457" s="131" t="n">
        <v>454</v>
      </c>
      <c r="B457" s="141" t="inlineStr">
        <is>
          <t>443953</t>
        </is>
      </c>
      <c r="C457" s="486" t="n">
        <v>42002</v>
      </c>
      <c r="D457" s="480" t="n">
        <v>31.33</v>
      </c>
      <c r="E457" s="126" t="inlineStr">
        <is>
          <t>S G L CAMBODIA</t>
        </is>
      </c>
      <c r="F457" s="123" t="inlineStr">
        <is>
          <t>100119816</t>
        </is>
      </c>
      <c r="G457" s="141" t="inlineStr">
        <is>
          <t>443953</t>
        </is>
      </c>
      <c r="H457" s="486" t="n">
        <v>42002</v>
      </c>
      <c r="I457" s="480" t="n">
        <v>31.33</v>
      </c>
      <c r="J457" s="161" t="n"/>
    </row>
    <row r="458" ht="18" customHeight="1" s="58">
      <c r="A458" s="131" t="n">
        <v>455</v>
      </c>
      <c r="B458" s="141" t="inlineStr">
        <is>
          <t>443954</t>
        </is>
      </c>
      <c r="C458" s="486" t="n">
        <v>42002</v>
      </c>
      <c r="D458" s="480" t="n">
        <v>44.24</v>
      </c>
      <c r="E458" s="126" t="inlineStr">
        <is>
          <t>S G L CAMBODIA</t>
        </is>
      </c>
      <c r="F458" s="123" t="inlineStr">
        <is>
          <t>100119816</t>
        </is>
      </c>
      <c r="G458" s="141" t="inlineStr">
        <is>
          <t>443954</t>
        </is>
      </c>
      <c r="H458" s="486" t="n">
        <v>42002</v>
      </c>
      <c r="I458" s="480" t="n">
        <v>44.24</v>
      </c>
      <c r="J458" s="161" t="n"/>
    </row>
    <row r="459" ht="24" customHeight="1" s="58">
      <c r="A459" s="503" t="inlineStr">
        <is>
          <t>TOTAL 7/2012-02/2015</t>
        </is>
      </c>
      <c r="B459" s="504" t="n"/>
      <c r="C459" s="505" t="n"/>
      <c r="D459" s="506">
        <f>SUM(D8:D458)</f>
        <v/>
      </c>
      <c r="E459" s="507" t="n"/>
      <c r="F459" s="507" t="n"/>
      <c r="G459" s="508" t="n"/>
      <c r="H459" s="505" t="n"/>
      <c r="I459" s="506">
        <f>SUM(I8:I458)</f>
        <v/>
      </c>
      <c r="J459" s="168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1.xml><?xml version="1.0" encoding="utf-8"?>
<worksheet xmlns="http://schemas.openxmlformats.org/spreadsheetml/2006/main">
  <sheetPr codeName="Sheet12"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ColWidth="8.77734375" defaultRowHeight="13.2"/>
  <cols>
    <col width="8.77734375" customWidth="1" style="58" min="1" max="1"/>
    <col width="12.5546875" customWidth="1" style="58" min="2" max="2"/>
    <col width="13" customWidth="1" style="58" min="3" max="3"/>
    <col width="13.33203125" customWidth="1" style="58" min="4" max="4"/>
    <col width="12.5546875" customWidth="1" style="58" min="5" max="5"/>
    <col width="12.88671875" customWidth="1" style="58" min="6" max="6"/>
    <col width="12.33203125" customWidth="1" style="58" min="7" max="7"/>
    <col width="15.33203125" customWidth="1" style="58" min="8" max="8"/>
    <col width="12" customWidth="1" style="58" min="9" max="9"/>
    <col width="8.77734375" customWidth="1" style="58" min="10" max="16384"/>
  </cols>
  <sheetData>
    <row r="1" ht="33.6" customHeight="1" s="58">
      <c r="A1" s="378" t="inlineStr">
        <is>
          <t>តារាងឧបសម្ព័ន្ឋ</t>
        </is>
      </c>
      <c r="J1" s="425" t="n"/>
    </row>
    <row r="2" ht="33.6" customHeight="1" s="58">
      <c r="A2" s="378" t="inlineStr">
        <is>
          <t>តារាងប្រៀធៀបវិក្ក័យប័ត្រស្នើសុំបង្វិលសងអាករលើតំលៃបន្ថែម  ( Cross checking )</t>
        </is>
      </c>
      <c r="J2" s="425" t="n"/>
    </row>
    <row r="3" ht="27" customHeight="1" s="58">
      <c r="A3" s="379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60" t="n"/>
    </row>
    <row r="4" ht="27" customHeight="1" s="58">
      <c r="A4" s="320" t="inlineStr">
        <is>
          <t>VAT TIN  : 1 0 0 0 5 2 9 6 7</t>
        </is>
      </c>
      <c r="B4" s="450" t="n"/>
      <c r="C4" s="450" t="n"/>
      <c r="D4" s="450" t="n"/>
      <c r="E4" s="159" t="n"/>
      <c r="F4" s="159" t="n"/>
      <c r="G4" s="159" t="n"/>
      <c r="H4" s="159" t="n"/>
      <c r="I4" s="159" t="n"/>
      <c r="J4" s="160" t="n"/>
    </row>
    <row r="5" ht="25.2" customHeight="1" s="58">
      <c r="A5" s="497" t="inlineStr">
        <is>
          <t>ល.រ</t>
        </is>
      </c>
      <c r="B5" s="367" t="inlineStr">
        <is>
          <t>ក្រុមហ៊ុនស្នើសុំបង្វិលសង</t>
        </is>
      </c>
      <c r="C5" s="445" t="n"/>
      <c r="D5" s="443" t="n"/>
      <c r="E5" s="365" t="inlineStr">
        <is>
          <t>អ្នកផ្គត់ផ្គង់</t>
        </is>
      </c>
      <c r="F5" s="431" t="n"/>
      <c r="G5" s="431" t="n"/>
      <c r="H5" s="431" t="n"/>
      <c r="I5" s="411" t="n"/>
      <c r="J5" s="500" t="inlineStr">
        <is>
          <t>ផ្សេងៗ</t>
        </is>
      </c>
    </row>
    <row r="6" ht="25.2" customHeight="1" s="58">
      <c r="A6" s="479" t="n"/>
      <c r="B6" s="369" t="inlineStr">
        <is>
          <t>វិក័យបត្រ័</t>
        </is>
      </c>
      <c r="C6" s="450" t="n"/>
      <c r="D6" s="451" t="n"/>
      <c r="E6" s="373" t="inlineStr">
        <is>
          <t>សហគ្រាស</t>
        </is>
      </c>
      <c r="F6" s="374" t="inlineStr">
        <is>
          <t>លេខអតប</t>
        </is>
      </c>
      <c r="G6" s="369" t="inlineStr">
        <is>
          <t>វិក័យបត្រ័</t>
        </is>
      </c>
      <c r="H6" s="450" t="n"/>
      <c r="I6" s="451" t="n"/>
      <c r="J6" s="501" t="n"/>
    </row>
    <row r="7" ht="25.2" customHeight="1" s="58">
      <c r="A7" s="412" t="n"/>
      <c r="B7" s="369" t="inlineStr">
        <is>
          <t>លេខ</t>
        </is>
      </c>
      <c r="C7" s="369" t="inlineStr">
        <is>
          <t>ថ្ងៃទី ខែ ឆ្នាំ</t>
        </is>
      </c>
      <c r="D7" s="369" t="inlineStr">
        <is>
          <t>ប្រាក់អាករ</t>
        </is>
      </c>
      <c r="E7" s="451" t="n"/>
      <c r="F7" s="412" t="n"/>
      <c r="G7" s="369" t="inlineStr">
        <is>
          <t>លេខ</t>
        </is>
      </c>
      <c r="H7" s="369" t="inlineStr">
        <is>
          <t>ថ្ងៃទី ខែ ឆ្នាំ</t>
        </is>
      </c>
      <c r="I7" s="369" t="inlineStr">
        <is>
          <t>ប្រាក់អាករ</t>
        </is>
      </c>
      <c r="J7" s="429" t="n"/>
    </row>
    <row r="8" ht="25.2" customHeight="1" s="58">
      <c r="A8" s="169" t="n"/>
      <c r="B8" s="123" t="n"/>
      <c r="C8" s="124" t="n"/>
      <c r="D8" s="480" t="n"/>
      <c r="E8" s="126" t="n"/>
      <c r="F8" s="123" t="n"/>
      <c r="G8" s="123" t="n"/>
      <c r="H8" s="124" t="n"/>
      <c r="I8" s="480" t="n"/>
      <c r="J8" s="161" t="n"/>
    </row>
    <row r="9" ht="25.2" customHeight="1" s="58">
      <c r="A9" s="169" t="n"/>
      <c r="B9" s="123" t="n"/>
      <c r="C9" s="124" t="n"/>
      <c r="D9" s="480" t="n"/>
      <c r="E9" s="126" t="n"/>
      <c r="F9" s="123" t="n"/>
      <c r="G9" s="123" t="n"/>
      <c r="H9" s="124" t="n"/>
      <c r="I9" s="480" t="n"/>
      <c r="J9" s="161" t="n"/>
    </row>
    <row r="10" ht="25.2" customHeight="1" s="58">
      <c r="A10" s="169" t="n"/>
      <c r="B10" s="123" t="n"/>
      <c r="C10" s="124" t="n"/>
      <c r="D10" s="480" t="n"/>
      <c r="E10" s="126" t="n"/>
      <c r="F10" s="123" t="n"/>
      <c r="G10" s="123" t="n"/>
      <c r="H10" s="124" t="n"/>
      <c r="I10" s="480" t="n"/>
      <c r="J10" s="161" t="n"/>
    </row>
    <row r="11" ht="25.2" customHeight="1" s="58">
      <c r="A11" s="169" t="n"/>
      <c r="B11" s="123" t="n"/>
      <c r="C11" s="124" t="n"/>
      <c r="D11" s="480" t="n"/>
      <c r="E11" s="126" t="n"/>
      <c r="F11" s="123" t="n"/>
      <c r="G11" s="123" t="n"/>
      <c r="H11" s="124" t="n"/>
      <c r="I11" s="480" t="n"/>
      <c r="J11" s="161" t="n"/>
    </row>
    <row r="12" ht="25.2" customHeight="1" s="58">
      <c r="A12" s="169" t="n"/>
      <c r="B12" s="123" t="n"/>
      <c r="C12" s="124" t="n"/>
      <c r="D12" s="480" t="n"/>
      <c r="E12" s="126" t="n"/>
      <c r="F12" s="123" t="n"/>
      <c r="G12" s="123" t="n"/>
      <c r="H12" s="124" t="n"/>
      <c r="I12" s="480" t="n"/>
      <c r="J12" s="161" t="n"/>
    </row>
    <row r="13" ht="25.2" customHeight="1" s="58">
      <c r="A13" s="169" t="n"/>
      <c r="B13" s="123" t="n"/>
      <c r="C13" s="124" t="n"/>
      <c r="D13" s="480" t="n"/>
      <c r="E13" s="126" t="n"/>
      <c r="F13" s="123" t="n"/>
      <c r="G13" s="123" t="n"/>
      <c r="H13" s="124" t="n"/>
      <c r="I13" s="480" t="n"/>
      <c r="J13" s="161" t="n"/>
    </row>
    <row r="14" ht="25.2" customHeight="1" s="58">
      <c r="A14" s="169" t="n"/>
      <c r="B14" s="123" t="n"/>
      <c r="C14" s="124" t="n"/>
      <c r="D14" s="480" t="n"/>
      <c r="E14" s="126" t="n"/>
      <c r="F14" s="123" t="n"/>
      <c r="G14" s="123" t="n"/>
      <c r="H14" s="124" t="n"/>
      <c r="I14" s="480" t="n"/>
      <c r="J14" s="161" t="n"/>
    </row>
    <row r="15" ht="25.2" customHeight="1" s="58">
      <c r="A15" s="169" t="n"/>
      <c r="B15" s="136" t="n"/>
      <c r="C15" s="134" t="n"/>
      <c r="D15" s="484" t="n"/>
      <c r="E15" s="126" t="n"/>
      <c r="F15" s="133" t="n"/>
      <c r="G15" s="136" t="n"/>
      <c r="H15" s="134" t="n"/>
      <c r="I15" s="484" t="n"/>
      <c r="J15" s="161" t="n"/>
    </row>
    <row r="16" ht="25.2" customHeight="1" s="58">
      <c r="A16" s="169" t="n"/>
      <c r="B16" s="133" t="n"/>
      <c r="C16" s="134" t="n"/>
      <c r="D16" s="484" t="n"/>
      <c r="E16" s="126" t="n"/>
      <c r="F16" s="133" t="n"/>
      <c r="G16" s="136" t="n"/>
      <c r="H16" s="134" t="n"/>
      <c r="I16" s="484" t="n"/>
      <c r="J16" s="161" t="n"/>
    </row>
    <row r="17" ht="25.2" customHeight="1" s="58">
      <c r="A17" s="169" t="n"/>
      <c r="B17" s="136" t="n"/>
      <c r="C17" s="134" t="n"/>
      <c r="D17" s="484" t="n"/>
      <c r="E17" s="126" t="n"/>
      <c r="F17" s="133" t="n"/>
      <c r="G17" s="136" t="n"/>
      <c r="H17" s="134" t="n"/>
      <c r="I17" s="484" t="n"/>
      <c r="J17" s="161" t="n"/>
    </row>
    <row r="18" ht="25.2" customHeight="1" s="58">
      <c r="A18" s="169" t="n"/>
      <c r="B18" s="136" t="n"/>
      <c r="C18" s="134" t="n"/>
      <c r="D18" s="484" t="n"/>
      <c r="E18" s="126" t="n"/>
      <c r="F18" s="133" t="n"/>
      <c r="G18" s="136" t="n"/>
      <c r="H18" s="134" t="n"/>
      <c r="I18" s="484" t="n"/>
      <c r="J18" s="161" t="n"/>
    </row>
    <row r="19" ht="25.2" customHeight="1" s="58">
      <c r="A19" s="169" t="n"/>
      <c r="B19" s="136" t="n"/>
      <c r="C19" s="134" t="n"/>
      <c r="D19" s="484" t="n"/>
      <c r="E19" s="126" t="n"/>
      <c r="F19" s="133" t="n"/>
      <c r="G19" s="136" t="n"/>
      <c r="H19" s="134" t="n"/>
      <c r="I19" s="484" t="n"/>
      <c r="J19" s="161" t="n"/>
    </row>
    <row r="20" ht="25.2" customHeight="1" s="58">
      <c r="A20" s="169" t="n"/>
      <c r="B20" s="136" t="n"/>
      <c r="C20" s="134" t="n"/>
      <c r="D20" s="484" t="n"/>
      <c r="E20" s="126" t="n"/>
      <c r="F20" s="133" t="n"/>
      <c r="G20" s="136" t="n"/>
      <c r="H20" s="134" t="n"/>
      <c r="I20" s="484" t="n"/>
      <c r="J20" s="161" t="n"/>
    </row>
    <row r="21" ht="25.2" customHeight="1" s="58">
      <c r="A21" s="169" t="n"/>
      <c r="B21" s="136" t="n"/>
      <c r="C21" s="134" t="n"/>
      <c r="D21" s="484" t="n"/>
      <c r="E21" s="126" t="n"/>
      <c r="F21" s="133" t="n"/>
      <c r="G21" s="136" t="n"/>
      <c r="H21" s="134" t="n"/>
      <c r="I21" s="484" t="n"/>
      <c r="J21" s="161" t="n"/>
    </row>
    <row r="22" ht="25.2" customHeight="1" s="58">
      <c r="A22" s="169" t="n"/>
      <c r="B22" s="136" t="n"/>
      <c r="C22" s="134" t="n"/>
      <c r="D22" s="484" t="n"/>
      <c r="E22" s="126" t="n"/>
      <c r="F22" s="133" t="n"/>
      <c r="G22" s="136" t="n"/>
      <c r="H22" s="134" t="n"/>
      <c r="I22" s="484" t="n"/>
      <c r="J22" s="161" t="n"/>
    </row>
    <row r="23" ht="25.2" customHeight="1" s="58">
      <c r="A23" s="169" t="n"/>
      <c r="B23" s="136" t="n"/>
      <c r="C23" s="134" t="n"/>
      <c r="D23" s="484" t="n"/>
      <c r="E23" s="126" t="n"/>
      <c r="F23" s="133" t="n"/>
      <c r="G23" s="136" t="n"/>
      <c r="H23" s="134" t="n"/>
      <c r="I23" s="484" t="n"/>
      <c r="J23" s="161" t="n"/>
    </row>
    <row r="24" ht="25.2" customHeight="1" s="58">
      <c r="A24" s="169" t="n"/>
      <c r="B24" s="136" t="n"/>
      <c r="C24" s="134" t="n"/>
      <c r="D24" s="484" t="n"/>
      <c r="E24" s="126" t="n"/>
      <c r="F24" s="133" t="n"/>
      <c r="G24" s="136" t="n"/>
      <c r="H24" s="134" t="n"/>
      <c r="I24" s="484" t="n"/>
      <c r="J24" s="161" t="n"/>
    </row>
    <row r="25" ht="25.2" customHeight="1" s="58">
      <c r="A25" s="169" t="n"/>
      <c r="B25" s="136" t="n"/>
      <c r="C25" s="134" t="n"/>
      <c r="D25" s="484" t="n"/>
      <c r="E25" s="126" t="n"/>
      <c r="F25" s="133" t="n"/>
      <c r="G25" s="136" t="n"/>
      <c r="H25" s="134" t="n"/>
      <c r="I25" s="484" t="n"/>
      <c r="J25" s="161" t="n"/>
    </row>
    <row r="26" ht="25.2" customHeight="1" s="58">
      <c r="A26" s="169" t="n"/>
      <c r="B26" s="136" t="n"/>
      <c r="C26" s="134" t="n"/>
      <c r="D26" s="484" t="n"/>
      <c r="E26" s="126" t="n"/>
      <c r="F26" s="133" t="n"/>
      <c r="G26" s="136" t="n"/>
      <c r="H26" s="134" t="n"/>
      <c r="I26" s="484" t="n"/>
      <c r="J26" s="161" t="n"/>
    </row>
    <row r="27" ht="25.2" customHeight="1" s="58">
      <c r="A27" s="169" t="n"/>
      <c r="B27" s="138" t="n"/>
      <c r="C27" s="486" t="n"/>
      <c r="D27" s="480" t="n"/>
      <c r="E27" s="140" t="n"/>
      <c r="F27" s="138" t="n"/>
      <c r="G27" s="138" t="n"/>
      <c r="H27" s="486" t="n"/>
      <c r="I27" s="480" t="n"/>
      <c r="J27" s="161" t="n"/>
    </row>
    <row r="28" ht="25.2" customHeight="1" s="58">
      <c r="A28" s="169" t="n"/>
      <c r="B28" s="138" t="n"/>
      <c r="C28" s="486" t="n"/>
      <c r="D28" s="480" t="n"/>
      <c r="E28" s="140" t="n"/>
      <c r="F28" s="138" t="n"/>
      <c r="G28" s="138" t="n"/>
      <c r="H28" s="486" t="n"/>
      <c r="I28" s="480" t="n"/>
      <c r="J28" s="161" t="n"/>
    </row>
    <row r="29" ht="25.2" customHeight="1" s="58">
      <c r="A29" s="169" t="n"/>
      <c r="B29" s="138" t="n"/>
      <c r="C29" s="486" t="n"/>
      <c r="D29" s="480" t="n"/>
      <c r="E29" s="140" t="n"/>
      <c r="F29" s="138" t="n"/>
      <c r="G29" s="138" t="n"/>
      <c r="H29" s="486" t="n"/>
      <c r="I29" s="480" t="n"/>
      <c r="J29" s="161" t="n"/>
    </row>
    <row r="30" ht="25.2" customHeight="1" s="58">
      <c r="A30" s="169" t="n"/>
      <c r="B30" s="138" t="n"/>
      <c r="C30" s="486" t="n"/>
      <c r="D30" s="480" t="n"/>
      <c r="E30" s="140" t="n"/>
      <c r="F30" s="138" t="n"/>
      <c r="G30" s="138" t="n"/>
      <c r="H30" s="486" t="n"/>
      <c r="I30" s="480" t="n"/>
      <c r="J30" s="161" t="n"/>
    </row>
    <row r="31" ht="25.2" customHeight="1" s="58">
      <c r="A31" s="169" t="n"/>
      <c r="B31" s="163" t="n"/>
      <c r="C31" s="486" t="n"/>
      <c r="D31" s="480" t="n"/>
      <c r="E31" s="170" t="n"/>
      <c r="F31" s="163" t="n"/>
      <c r="G31" s="163" t="n"/>
      <c r="H31" s="486" t="n"/>
      <c r="I31" s="480" t="n"/>
      <c r="J31" s="161" t="n"/>
    </row>
    <row r="32" ht="25.2" customHeight="1" s="58">
      <c r="A32" s="169" t="n"/>
      <c r="B32" s="141" t="n"/>
      <c r="C32" s="486" t="n"/>
      <c r="D32" s="480" t="n"/>
      <c r="E32" s="126" t="n"/>
      <c r="F32" s="141" t="n"/>
      <c r="G32" s="141" t="n"/>
      <c r="H32" s="486" t="n"/>
      <c r="I32" s="480" t="n"/>
      <c r="J32" s="161" t="n"/>
    </row>
    <row r="33" ht="25.2" customHeight="1" s="58">
      <c r="A33" s="169" t="n"/>
      <c r="B33" s="141" t="n"/>
      <c r="C33" s="486" t="n"/>
      <c r="D33" s="480" t="n"/>
      <c r="E33" s="123" t="n"/>
      <c r="F33" s="141" t="n"/>
      <c r="G33" s="141" t="n"/>
      <c r="H33" s="486" t="n"/>
      <c r="I33" s="480" t="n"/>
      <c r="J33" s="161" t="n"/>
    </row>
    <row r="34" ht="25.2" customHeight="1" s="58">
      <c r="A34" s="169" t="n"/>
      <c r="B34" s="141" t="n"/>
      <c r="C34" s="486" t="n"/>
      <c r="D34" s="480" t="n"/>
      <c r="E34" s="123" t="n"/>
      <c r="F34" s="141" t="n"/>
      <c r="G34" s="141" t="n"/>
      <c r="H34" s="486" t="n"/>
      <c r="I34" s="480" t="n"/>
      <c r="J34" s="161" t="n"/>
    </row>
    <row r="35" ht="25.2" customHeight="1" s="58">
      <c r="A35" s="169" t="n"/>
      <c r="B35" s="141" t="n"/>
      <c r="C35" s="486" t="n"/>
      <c r="D35" s="480" t="n"/>
      <c r="E35" s="123" t="n"/>
      <c r="F35" s="141" t="n"/>
      <c r="G35" s="141" t="n"/>
      <c r="H35" s="486" t="n"/>
      <c r="I35" s="480" t="n"/>
      <c r="J35" s="161" t="n"/>
    </row>
    <row r="36" ht="25.2" customHeight="1" s="58">
      <c r="A36" s="169" t="n"/>
      <c r="B36" s="141" t="n"/>
      <c r="C36" s="486" t="n"/>
      <c r="D36" s="480" t="n"/>
      <c r="E36" s="123" t="n"/>
      <c r="F36" s="141" t="n"/>
      <c r="G36" s="141" t="n"/>
      <c r="H36" s="486" t="n"/>
      <c r="I36" s="480" t="n"/>
      <c r="J36" s="161" t="n"/>
    </row>
    <row r="37" ht="25.2" customHeight="1" s="58">
      <c r="A37" s="169" t="n"/>
      <c r="B37" s="141" t="n"/>
      <c r="C37" s="486" t="n"/>
      <c r="D37" s="480" t="n"/>
      <c r="E37" s="123" t="n"/>
      <c r="F37" s="141" t="n"/>
      <c r="G37" s="141" t="n"/>
      <c r="H37" s="486" t="n"/>
      <c r="I37" s="480" t="n"/>
      <c r="J37" s="161" t="n"/>
    </row>
    <row r="38" ht="25.2" customHeight="1" s="58">
      <c r="A38" s="171" t="n"/>
      <c r="B38" s="172" t="n"/>
      <c r="C38" s="509" t="n"/>
      <c r="D38" s="510" t="n"/>
      <c r="E38" s="175" t="n"/>
      <c r="F38" s="172" t="n"/>
      <c r="G38" s="172" t="n"/>
      <c r="H38" s="509" t="n"/>
      <c r="I38" s="510" t="n"/>
      <c r="J38" s="176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3"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511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8.33203125" customWidth="1" style="512" min="6" max="6"/>
    <col width="11.109375" customWidth="1" style="231" min="7" max="7"/>
    <col width="11.88671875" customWidth="1" style="25" min="8" max="8"/>
    <col width="9" customWidth="1" style="231" min="9" max="9"/>
    <col width="5.44140625" customWidth="1" style="231" min="10" max="10"/>
    <col width="8.44140625" customWidth="1" style="231" min="11" max="11"/>
    <col width="4.33203125" customWidth="1" style="231" min="12" max="12"/>
    <col width="13.33203125" customWidth="1" style="231" min="13" max="13"/>
    <col width="15.109375" customWidth="1" style="231" min="14" max="14"/>
    <col width="9.109375" customWidth="1" style="231" min="15" max="16384"/>
  </cols>
  <sheetData>
    <row r="1" ht="23.25" customFormat="1" customHeight="1" s="178">
      <c r="A1" s="392" t="inlineStr">
        <is>
          <t xml:space="preserve"> សៀវភៅទិនានុប្បវត្តិលក់- នាំចេញ</t>
        </is>
      </c>
      <c r="N1" s="177" t="n"/>
    </row>
    <row r="2" ht="22.5" customFormat="1" customHeight="1" s="179">
      <c r="A2" s="393" t="inlineStr">
        <is>
          <t xml:space="preserve"> ខែ​​ មិថុនា ឆ្នាំ ២០១៥</t>
        </is>
      </c>
      <c r="N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93" t="n"/>
      <c r="D3" s="181" t="n"/>
      <c r="E3" s="393" t="n"/>
      <c r="F3" s="392" t="n"/>
      <c r="G3" s="392" t="n"/>
      <c r="H3" s="392" t="n"/>
      <c r="I3" s="184" t="n"/>
      <c r="J3" s="185" t="n"/>
      <c r="K3" s="180" t="inlineStr">
        <is>
          <t>Vat:100193102</t>
        </is>
      </c>
      <c r="L3" s="186" t="n"/>
      <c r="M3" s="187" t="n"/>
      <c r="N3" s="188" t="n"/>
      <c r="O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5" t="n"/>
      <c r="J4" s="187" t="n"/>
      <c r="K4" s="191" t="inlineStr">
        <is>
          <t>Average:</t>
        </is>
      </c>
      <c r="L4" s="196" t="n">
        <v>4088</v>
      </c>
      <c r="M4" s="187" t="n"/>
      <c r="N4" s="197" t="n"/>
      <c r="O4" s="188" t="n"/>
    </row>
    <row r="5" ht="16.5" customFormat="1" customHeight="1" s="198">
      <c r="A5" s="394" t="inlineStr">
        <is>
          <t>វិក្ក័យប័ត្រ</t>
        </is>
      </c>
      <c r="B5" s="513" t="n"/>
      <c r="C5" s="513" t="n"/>
      <c r="D5" s="513" t="n"/>
      <c r="E5" s="513" t="n"/>
      <c r="F5" s="513" t="n"/>
      <c r="G5" s="513" t="n"/>
      <c r="H5" s="513" t="n"/>
      <c r="I5" s="396" t="inlineStr">
        <is>
          <t>ការផ្គត់ផ្គង់</t>
        </is>
      </c>
      <c r="J5" s="513" t="n"/>
      <c r="K5" s="513" t="n"/>
      <c r="L5" s="514" t="n"/>
      <c r="M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97" t="inlineStr">
        <is>
          <t>បរិមាណ</t>
        </is>
      </c>
      <c r="G6" s="411" t="n"/>
      <c r="H6" s="3" t="n"/>
      <c r="I6" s="398" t="inlineStr">
        <is>
          <t>karlk;Cab;Gakr</t>
        </is>
      </c>
      <c r="J6" s="450" t="n"/>
      <c r="K6" s="450" t="n"/>
      <c r="L6" s="451" t="n"/>
      <c r="M6" s="202" t="inlineStr">
        <is>
          <t>សរុបថ្លៃទិញ</t>
        </is>
      </c>
    </row>
    <row r="7" ht="14.25" customFormat="1" customHeight="1" s="198">
      <c r="A7" s="515" t="n"/>
      <c r="B7" s="204" t="n"/>
      <c r="C7" s="204" t="n"/>
      <c r="D7" s="205" t="inlineStr">
        <is>
          <t>TIN</t>
        </is>
      </c>
      <c r="E7" s="206" t="n"/>
      <c r="F7" s="516" t="n"/>
      <c r="G7" s="207" t="inlineStr">
        <is>
          <t>ការផ្គត់ផ្គង់</t>
        </is>
      </c>
      <c r="H7" s="207" t="inlineStr">
        <is>
          <t>ការនាំចេញ</t>
        </is>
      </c>
      <c r="I7" s="386" t="inlineStr">
        <is>
          <t>lk;;»übuKþlCab;Gakr</t>
        </is>
      </c>
      <c r="J7" s="411" t="n"/>
      <c r="K7" s="386" t="inlineStr">
        <is>
          <t>lk;;»üGñkeRbIR)as;</t>
        </is>
      </c>
      <c r="L7" s="411" t="n"/>
      <c r="M7" s="202" t="inlineStr">
        <is>
          <t>រួមទាំអាករ</t>
        </is>
      </c>
    </row>
    <row r="8" ht="14.25" customFormat="1" customHeight="1" s="198">
      <c r="A8" s="517" t="n"/>
      <c r="B8" s="209" t="n"/>
      <c r="C8" s="209" t="n"/>
      <c r="D8" s="210" t="n"/>
      <c r="E8" s="211" t="n"/>
      <c r="F8" s="518" t="n"/>
      <c r="G8" s="212" t="inlineStr">
        <is>
          <t>មិនជាប់អាករ</t>
        </is>
      </c>
      <c r="H8" s="213" t="inlineStr">
        <is>
          <t>អត្រា​​ 0 %</t>
        </is>
      </c>
      <c r="I8" s="397" t="inlineStr">
        <is>
          <t>តំលៃជាប់អាករ</t>
        </is>
      </c>
      <c r="J8" s="397" t="inlineStr">
        <is>
          <t>អាករ</t>
        </is>
      </c>
      <c r="K8" s="397" t="inlineStr">
        <is>
          <t>តំលៃជាប់អាករ</t>
        </is>
      </c>
      <c r="L8" s="397" t="inlineStr">
        <is>
          <t>អាករ</t>
        </is>
      </c>
      <c r="M8" s="215" t="n"/>
    </row>
    <row r="9" ht="14.25" customFormat="1" customHeight="1" s="190">
      <c r="A9" s="519" t="n">
        <v>42160</v>
      </c>
      <c r="B9" s="217" t="inlineStr">
        <is>
          <t>E 55119</t>
        </is>
      </c>
      <c r="C9" s="218" t="inlineStr">
        <is>
          <t>LPP S.A</t>
        </is>
      </c>
      <c r="D9" s="219" t="n"/>
      <c r="E9" s="220" t="inlineStr">
        <is>
          <t>Men's Top</t>
        </is>
      </c>
      <c r="F9" s="520" t="inlineStr">
        <is>
          <t>137 CT</t>
        </is>
      </c>
      <c r="G9" s="221" t="n"/>
      <c r="H9" s="520" t="n">
        <v>41519138</v>
      </c>
      <c r="I9" s="397" t="n"/>
      <c r="J9" s="397" t="n"/>
      <c r="K9" s="221" t="n"/>
      <c r="L9" s="397" t="n"/>
      <c r="M9" s="521">
        <f>G9+H9</f>
        <v/>
      </c>
    </row>
    <row r="10" ht="14.25" customFormat="1" customHeight="1" s="190">
      <c r="A10" s="519" t="n">
        <v>42160</v>
      </c>
      <c r="B10" s="217" t="inlineStr">
        <is>
          <t>E 53624</t>
        </is>
      </c>
      <c r="C10" s="218" t="inlineStr">
        <is>
          <t>PRIMARK</t>
        </is>
      </c>
      <c r="D10" s="219" t="n"/>
      <c r="E10" s="220" t="inlineStr">
        <is>
          <t>See Val Note</t>
        </is>
      </c>
      <c r="F10" s="520" t="inlineStr">
        <is>
          <t>655 CT</t>
        </is>
      </c>
      <c r="G10" s="221" t="n"/>
      <c r="H10" s="520" t="n">
        <v>157610622</v>
      </c>
      <c r="I10" s="397" t="n"/>
      <c r="J10" s="397" t="n"/>
      <c r="K10" s="221" t="n"/>
      <c r="L10" s="397" t="n"/>
      <c r="M10" s="521">
        <f>G10+H10</f>
        <v/>
      </c>
    </row>
    <row r="11" ht="14.25" customFormat="1" customHeight="1" s="190">
      <c r="A11" s="519" t="n">
        <v>42160</v>
      </c>
      <c r="B11" s="217" t="inlineStr">
        <is>
          <t>E 9812</t>
        </is>
      </c>
      <c r="C11" s="218" t="inlineStr">
        <is>
          <t>SMYK SP Z.O.O</t>
        </is>
      </c>
      <c r="D11" s="219" t="n"/>
      <c r="E11" s="220" t="inlineStr">
        <is>
          <t>Girls Knitted Dress</t>
        </is>
      </c>
      <c r="F11" s="520" t="inlineStr">
        <is>
          <t>518 CT</t>
        </is>
      </c>
      <c r="G11" s="221" t="n"/>
      <c r="H11" s="520" t="n">
        <v>75926121</v>
      </c>
      <c r="I11" s="397" t="n"/>
      <c r="J11" s="397" t="n"/>
      <c r="K11" s="221" t="n"/>
      <c r="L11" s="397" t="n"/>
      <c r="M11" s="521">
        <f>G11+H11</f>
        <v/>
      </c>
    </row>
    <row r="12" ht="14.25" customFormat="1" customHeight="1" s="190">
      <c r="A12" s="519" t="n">
        <v>42164</v>
      </c>
      <c r="B12" s="217" t="inlineStr">
        <is>
          <t>E 10122</t>
        </is>
      </c>
      <c r="C12" s="218" t="inlineStr">
        <is>
          <t>SMYK SP Z.O.O</t>
        </is>
      </c>
      <c r="D12" s="219" t="n"/>
      <c r="E12" s="220" t="inlineStr">
        <is>
          <t>Girls Knitted Sweat Shirt</t>
        </is>
      </c>
      <c r="F12" s="520" t="inlineStr">
        <is>
          <t>404 CT</t>
        </is>
      </c>
      <c r="G12" s="221" t="n"/>
      <c r="H12" s="520" t="n">
        <v>109260590</v>
      </c>
      <c r="I12" s="397" t="n"/>
      <c r="J12" s="397" t="n"/>
      <c r="K12" s="221" t="n"/>
      <c r="L12" s="397" t="n"/>
      <c r="M12" s="521">
        <f>G12+H12</f>
        <v/>
      </c>
    </row>
    <row r="13" ht="14.25" customFormat="1" customHeight="1" s="190">
      <c r="A13" s="519" t="n">
        <v>42167</v>
      </c>
      <c r="B13" s="217" t="inlineStr">
        <is>
          <t>E 57854</t>
        </is>
      </c>
      <c r="C13" s="218" t="inlineStr">
        <is>
          <t>PRIMARK</t>
        </is>
      </c>
      <c r="D13" s="219" t="n"/>
      <c r="E13" s="220" t="inlineStr">
        <is>
          <t>Men's Long Sleeve Hoodie</t>
        </is>
      </c>
      <c r="F13" s="520" t="inlineStr">
        <is>
          <t>550 CT</t>
        </is>
      </c>
      <c r="G13" s="221" t="n"/>
      <c r="H13" s="520" t="n">
        <v>136860570</v>
      </c>
      <c r="I13" s="397" t="n"/>
      <c r="J13" s="397" t="n"/>
      <c r="K13" s="221" t="n"/>
      <c r="L13" s="397" t="n"/>
      <c r="M13" s="521">
        <f>G13+H13</f>
        <v/>
      </c>
    </row>
    <row r="14" ht="14.25" customFormat="1" customHeight="1" s="190">
      <c r="A14" s="519" t="n">
        <v>42167</v>
      </c>
      <c r="B14" s="217" t="inlineStr">
        <is>
          <t>E 57078</t>
        </is>
      </c>
      <c r="C14" s="218" t="inlineStr">
        <is>
          <t>LPP S.A</t>
        </is>
      </c>
      <c r="D14" s="219" t="n"/>
      <c r="E14" s="220" t="inlineStr">
        <is>
          <t>Men's Top</t>
        </is>
      </c>
      <c r="F14" s="520" t="inlineStr">
        <is>
          <t>1094 CT</t>
        </is>
      </c>
      <c r="G14" s="221" t="n"/>
      <c r="H14" s="520" t="n">
        <v>189450332</v>
      </c>
      <c r="I14" s="397" t="n"/>
      <c r="J14" s="397" t="n"/>
      <c r="K14" s="221" t="n"/>
      <c r="L14" s="397" t="n"/>
      <c r="M14" s="521">
        <f>G14+H14</f>
        <v/>
      </c>
    </row>
    <row r="15" ht="14.25" customFormat="1" customHeight="1" s="190">
      <c r="A15" s="519" t="n">
        <v>42174</v>
      </c>
      <c r="B15" s="217" t="inlineStr">
        <is>
          <t>E 60607</t>
        </is>
      </c>
      <c r="C15" s="218" t="inlineStr">
        <is>
          <t>CAPRI SRL</t>
        </is>
      </c>
      <c r="D15" s="219" t="n"/>
      <c r="E15" s="220" t="inlineStr">
        <is>
          <t>Men's Hoody</t>
        </is>
      </c>
      <c r="F15" s="520" t="inlineStr">
        <is>
          <t>827 CT</t>
        </is>
      </c>
      <c r="G15" s="221" t="n"/>
      <c r="H15" s="520" t="n">
        <v>267888456</v>
      </c>
      <c r="I15" s="397" t="n"/>
      <c r="J15" s="397" t="n"/>
      <c r="K15" s="221" t="n"/>
      <c r="L15" s="397" t="n"/>
      <c r="M15" s="521">
        <f>G15+H15</f>
        <v/>
      </c>
    </row>
    <row r="16" ht="14.25" customFormat="1" customHeight="1" s="190">
      <c r="A16" s="519" t="n">
        <v>42174</v>
      </c>
      <c r="B16" s="217" t="inlineStr">
        <is>
          <t>E 59730</t>
        </is>
      </c>
      <c r="C16" s="218" t="inlineStr">
        <is>
          <t>LPP S.A</t>
        </is>
      </c>
      <c r="D16" s="219" t="n"/>
      <c r="E16" s="218" t="inlineStr">
        <is>
          <t>Men's Jogging Top</t>
        </is>
      </c>
      <c r="F16" s="520" t="inlineStr">
        <is>
          <t>815 CT</t>
        </is>
      </c>
      <c r="G16" s="221" t="n"/>
      <c r="H16" s="520" t="n">
        <v>233561904</v>
      </c>
      <c r="I16" s="397" t="n"/>
      <c r="J16" s="397" t="n"/>
      <c r="K16" s="221" t="n"/>
      <c r="L16" s="397" t="n"/>
      <c r="M16" s="521">
        <f>G16+H16</f>
        <v/>
      </c>
    </row>
    <row r="17" ht="14.25" customFormat="1" customHeight="1" s="190">
      <c r="A17" s="519" t="n">
        <v>42174</v>
      </c>
      <c r="B17" s="217" t="inlineStr">
        <is>
          <t>E 60079</t>
        </is>
      </c>
      <c r="C17" s="218" t="inlineStr">
        <is>
          <t>LPP S.A</t>
        </is>
      </c>
      <c r="D17" s="219" t="n"/>
      <c r="E17" s="220" t="inlineStr">
        <is>
          <t>Men's Sweater +Top</t>
        </is>
      </c>
      <c r="F17" s="520" t="inlineStr">
        <is>
          <t>400 CT</t>
        </is>
      </c>
      <c r="G17" s="221" t="n"/>
      <c r="H17" s="520" t="n">
        <v>106100285</v>
      </c>
      <c r="I17" s="397" t="n"/>
      <c r="J17" s="397" t="n"/>
      <c r="K17" s="221" t="n"/>
      <c r="L17" s="397" t="n"/>
      <c r="M17" s="521">
        <f>G17+H17</f>
        <v/>
      </c>
    </row>
    <row r="18" ht="14.25" customFormat="1" customHeight="1" s="190">
      <c r="A18" s="519" t="n">
        <v>42175</v>
      </c>
      <c r="B18" s="217" t="inlineStr">
        <is>
          <t>E 61426</t>
        </is>
      </c>
      <c r="C18" s="218" t="inlineStr">
        <is>
          <t>VISAGE LIMITED</t>
        </is>
      </c>
      <c r="D18" s="219" t="n"/>
      <c r="E18" s="220" t="inlineStr">
        <is>
          <t>Men's Pari / Monica / Leyton Crew</t>
        </is>
      </c>
      <c r="F18" s="520" t="inlineStr">
        <is>
          <t>556 CT</t>
        </is>
      </c>
      <c r="G18" s="221" t="n"/>
      <c r="H18" s="520" t="n">
        <v>145296432</v>
      </c>
      <c r="I18" s="397" t="n"/>
      <c r="J18" s="397" t="n"/>
      <c r="K18" s="221" t="n"/>
      <c r="L18" s="397" t="n"/>
      <c r="M18" s="521">
        <f>G18+H18</f>
        <v/>
      </c>
    </row>
    <row r="19" ht="14.25" customFormat="1" customHeight="1" s="190">
      <c r="A19" s="519" t="n">
        <v>42175</v>
      </c>
      <c r="B19" s="217" t="inlineStr">
        <is>
          <t>E 61432</t>
        </is>
      </c>
      <c r="C19" s="218" t="inlineStr">
        <is>
          <t>PRIMARK STORES LIMITED</t>
        </is>
      </c>
      <c r="D19" s="219" t="n"/>
      <c r="E19" s="220" t="inlineStr">
        <is>
          <t>See Val Note</t>
        </is>
      </c>
      <c r="F19" s="520" t="inlineStr">
        <is>
          <t>1220 CT</t>
        </is>
      </c>
      <c r="G19" s="221" t="n"/>
      <c r="H19" s="520" t="n">
        <v>299682480</v>
      </c>
      <c r="I19" s="397" t="n"/>
      <c r="J19" s="397" t="n"/>
      <c r="K19" s="221" t="n"/>
      <c r="L19" s="397" t="n"/>
      <c r="M19" s="521">
        <f>G19+H19</f>
        <v/>
      </c>
    </row>
    <row r="20" ht="14.25" customFormat="1" customHeight="1" s="190">
      <c r="A20" s="519" t="n">
        <v>42181</v>
      </c>
      <c r="B20" s="217" t="inlineStr">
        <is>
          <t>E 63424</t>
        </is>
      </c>
      <c r="C20" s="218" t="inlineStr">
        <is>
          <t>PRIMARK US CORP</t>
        </is>
      </c>
      <c r="D20" s="219" t="n"/>
      <c r="E20" s="220" t="inlineStr">
        <is>
          <t>Men Chest Print Zip</t>
        </is>
      </c>
      <c r="F20" s="520" t="inlineStr">
        <is>
          <t>37 CT</t>
        </is>
      </c>
      <c r="G20" s="221" t="n"/>
      <c r="H20" s="520" t="n">
        <v>6493691</v>
      </c>
      <c r="I20" s="397" t="n"/>
      <c r="J20" s="397" t="n"/>
      <c r="K20" s="221" t="n"/>
      <c r="L20" s="397" t="n"/>
      <c r="M20" s="521">
        <f>G20+H20</f>
        <v/>
      </c>
    </row>
    <row r="21" ht="14.25" customFormat="1" customHeight="1" s="190">
      <c r="A21" s="519" t="n">
        <v>42181</v>
      </c>
      <c r="B21" s="217" t="inlineStr">
        <is>
          <t>E 62715</t>
        </is>
      </c>
      <c r="C21" s="218" t="inlineStr">
        <is>
          <t>LPP S.A</t>
        </is>
      </c>
      <c r="D21" s="219" t="n"/>
      <c r="E21" s="220" t="inlineStr">
        <is>
          <t>Men's Top</t>
        </is>
      </c>
      <c r="F21" s="520" t="inlineStr">
        <is>
          <t>145 CT</t>
        </is>
      </c>
      <c r="G21" s="221" t="n"/>
      <c r="H21" s="520" t="n">
        <v>26361287</v>
      </c>
      <c r="I21" s="397" t="n"/>
      <c r="J21" s="397" t="n"/>
      <c r="K21" s="221" t="n"/>
      <c r="L21" s="397" t="n"/>
      <c r="M21" s="521">
        <f>G21+H21</f>
        <v/>
      </c>
    </row>
    <row r="22" ht="20.25" customFormat="1" customHeight="1" s="190">
      <c r="A22" s="519" t="n">
        <v>42181</v>
      </c>
      <c r="B22" s="217" t="inlineStr">
        <is>
          <t>E 63568</t>
        </is>
      </c>
      <c r="C22" s="218" t="inlineStr">
        <is>
          <t>VISAGE LIMITED</t>
        </is>
      </c>
      <c r="D22" s="219" t="n"/>
      <c r="E22" s="220" t="inlineStr">
        <is>
          <t>Men's Morgan Crew + Connect Crew+ Leyton</t>
        </is>
      </c>
      <c r="F22" s="520" t="inlineStr">
        <is>
          <t>338 CT</t>
        </is>
      </c>
      <c r="G22" s="221" t="n"/>
      <c r="H22" s="520" t="n">
        <v>94840834</v>
      </c>
      <c r="I22" s="397" t="n"/>
      <c r="J22" s="397" t="n"/>
      <c r="K22" s="221" t="n"/>
      <c r="L22" s="397" t="n"/>
      <c r="M22" s="521">
        <f>G22+H22</f>
        <v/>
      </c>
    </row>
    <row r="23" ht="14.25" customFormat="1" customHeight="1" s="224">
      <c r="A23" s="522">
        <f>L4</f>
        <v/>
      </c>
      <c r="B23" s="431" t="n"/>
      <c r="C23" s="431" t="n"/>
      <c r="D23" s="411" t="n"/>
      <c r="E23" s="222" t="inlineStr">
        <is>
          <t>Riel</t>
        </is>
      </c>
      <c r="F23" s="523">
        <f>SUM(F9:F22)</f>
        <v/>
      </c>
      <c r="G23" s="223" t="n"/>
      <c r="H23" s="524">
        <f>SUM(H9:H22)</f>
        <v/>
      </c>
      <c r="I23" s="9" t="n"/>
      <c r="J23" s="9" t="n"/>
      <c r="K23" s="9" t="n"/>
      <c r="L23" s="9" t="n"/>
      <c r="M23" s="525">
        <f>SUM(M9:M22)</f>
        <v/>
      </c>
    </row>
    <row r="24" ht="14.25" customFormat="1" customHeight="1" s="224" thickBot="1">
      <c r="A24" s="526" t="inlineStr">
        <is>
          <t>Total USD</t>
        </is>
      </c>
      <c r="B24" s="527" t="n"/>
      <c r="C24" s="527" t="n"/>
      <c r="D24" s="528" t="n"/>
      <c r="E24" s="225" t="inlineStr">
        <is>
          <t>USD</t>
        </is>
      </c>
      <c r="F24" s="529" t="n"/>
      <c r="G24" s="13">
        <f>G23/L4</f>
        <v/>
      </c>
      <c r="H24" s="530">
        <f>H23/L4</f>
        <v/>
      </c>
      <c r="I24" s="531">
        <f>I23*4034</f>
        <v/>
      </c>
      <c r="J24" s="531">
        <f>J23*4034</f>
        <v/>
      </c>
      <c r="K24" s="531">
        <f>K23*4034</f>
        <v/>
      </c>
      <c r="L24" s="531">
        <f>L23*4034</f>
        <v/>
      </c>
      <c r="M24" s="532">
        <f>M23/L4</f>
        <v/>
      </c>
    </row>
    <row r="25" ht="15.75" customFormat="1" customHeight="1" s="228">
      <c r="A25" s="533" t="n"/>
      <c r="B25" s="227" t="n"/>
      <c r="C25" s="227" t="n"/>
      <c r="D25" s="227" t="n"/>
      <c r="E25" s="227" t="n"/>
      <c r="F25" s="534" t="n"/>
      <c r="G25" s="227" t="inlineStr">
        <is>
          <t>Box 12</t>
        </is>
      </c>
      <c r="H25" s="18" t="inlineStr">
        <is>
          <t>Box 13</t>
        </is>
      </c>
      <c r="I25" s="227" t="inlineStr">
        <is>
          <t>Box 14</t>
        </is>
      </c>
      <c r="J25" s="227" t="inlineStr">
        <is>
          <t>Box 15</t>
        </is>
      </c>
      <c r="K25" s="227" t="inlineStr">
        <is>
          <t>Box 14</t>
        </is>
      </c>
      <c r="L25" s="227" t="inlineStr">
        <is>
          <t>Box 15</t>
        </is>
      </c>
      <c r="M25" s="227" t="n"/>
    </row>
    <row r="26" ht="14.25" customHeight="1" s="58">
      <c r="A26" s="535" t="n"/>
      <c r="B26" s="230" t="n"/>
      <c r="C26" s="230" t="n"/>
      <c r="D26" s="230" t="n"/>
      <c r="E26" s="230" t="n"/>
      <c r="F26" s="536" t="n"/>
      <c r="G26" s="230" t="n"/>
      <c r="H26" s="390" t="inlineStr">
        <is>
          <t>Approved By :</t>
        </is>
      </c>
    </row>
    <row r="27" ht="19.5" customHeight="1" s="58">
      <c r="H27" s="391" t="n"/>
      <c r="N27" s="537">
        <f>H23*1%</f>
        <v/>
      </c>
    </row>
    <row r="28" hidden="1" ht="18" customHeight="1" s="58">
      <c r="H28" s="538">
        <f>H24*1%</f>
        <v/>
      </c>
      <c r="I28" s="234" t="n"/>
      <c r="J28" s="539" t="n"/>
      <c r="K28" s="540" t="n"/>
      <c r="L28" s="540" t="n"/>
    </row>
    <row r="29" ht="14.25" customHeight="1" s="58">
      <c r="G29" s="231" t="inlineStr">
        <is>
          <t>Sales</t>
        </is>
      </c>
      <c r="H29" s="236" t="n"/>
      <c r="I29" s="383" t="n"/>
      <c r="L29" s="236" t="n"/>
    </row>
    <row r="30" ht="14.25" customHeight="1" s="58">
      <c r="C30" s="23" t="n"/>
      <c r="D30" s="237" t="n"/>
      <c r="E30" s="237" t="n"/>
      <c r="F30" s="541" t="n"/>
      <c r="G30" s="542" t="inlineStr">
        <is>
          <t>July</t>
        </is>
      </c>
      <c r="H30" s="543">
        <f>'Sale - Jul'!H30</f>
        <v/>
      </c>
      <c r="I30" s="544" t="inlineStr">
        <is>
          <t>21 invoices</t>
        </is>
      </c>
    </row>
    <row r="31" ht="14.25" customHeight="1" s="58">
      <c r="F31" s="512" t="n"/>
      <c r="G31" s="542" t="inlineStr">
        <is>
          <t>Aug</t>
        </is>
      </c>
      <c r="H31" s="545">
        <f>'Sale - Aug'!I47</f>
        <v/>
      </c>
      <c r="I31" s="544" t="inlineStr">
        <is>
          <t>38 invoices</t>
        </is>
      </c>
    </row>
    <row r="32" ht="14.25" customHeight="1" s="58">
      <c r="C32" s="239" t="n"/>
      <c r="D32" s="240" t="n"/>
      <c r="E32" s="241" t="n"/>
      <c r="F32" s="240" t="n"/>
      <c r="G32" s="542" t="inlineStr">
        <is>
          <t>June</t>
        </is>
      </c>
      <c r="H32" s="546">
        <f>H23</f>
        <v/>
      </c>
      <c r="I32" s="544" t="inlineStr">
        <is>
          <t>14 invoices</t>
        </is>
      </c>
      <c r="J32" s="29" t="n"/>
      <c r="K32" s="29" t="n"/>
    </row>
    <row r="33" ht="14.25" customHeight="1" s="58" thickBot="1">
      <c r="F33" s="512" t="n"/>
      <c r="G33" s="231" t="inlineStr">
        <is>
          <t>Total:</t>
        </is>
      </c>
      <c r="H33" s="547">
        <f>SUM(H30:H32)</f>
        <v/>
      </c>
      <c r="I33" s="31">
        <f>14+38+21</f>
        <v/>
      </c>
      <c r="J33" s="31" t="n"/>
      <c r="K33" s="224" t="n"/>
    </row>
    <row r="34" ht="14.25" customHeight="1" s="58" thickTop="1">
      <c r="H34" s="27" t="n"/>
      <c r="I34" s="548" t="n"/>
      <c r="J34" s="224" t="n"/>
      <c r="K34" s="224" t="n"/>
    </row>
    <row r="35" ht="14.25" customHeight="1" s="58">
      <c r="H35" s="549" t="n"/>
      <c r="I35" s="544" t="n"/>
      <c r="J35" s="224" t="n"/>
      <c r="K35" s="224" t="n"/>
    </row>
    <row r="36" ht="14.25" customHeight="1" s="58">
      <c r="H36" s="550" t="n"/>
      <c r="J36" s="224" t="n"/>
      <c r="K36" s="224" t="n"/>
      <c r="M36" s="551" t="n"/>
    </row>
    <row r="37" hidden="1" ht="14.25" customHeight="1" s="58">
      <c r="H37" s="552">
        <f>H24*1%</f>
        <v/>
      </c>
    </row>
    <row r="38" ht="14.25" customHeight="1" s="58">
      <c r="H38" s="29" t="n"/>
      <c r="I38" s="224" t="n"/>
    </row>
    <row r="39" ht="14.25" customHeight="1" s="58">
      <c r="H39" s="29" t="n"/>
    </row>
    <row r="40" ht="14.25" customHeight="1" s="58">
      <c r="H40" s="29" t="n"/>
    </row>
    <row r="41" ht="14.25" customHeight="1" s="58">
      <c r="H41" s="29" t="n"/>
    </row>
    <row r="42" ht="14.25" customHeight="1" s="58">
      <c r="H42" s="544" t="n"/>
    </row>
    <row r="43" ht="14.25" customHeight="1" s="58">
      <c r="H43" s="29" t="n"/>
    </row>
    <row r="44" ht="14.25" customHeight="1" s="58">
      <c r="H44" s="29" t="n"/>
    </row>
    <row r="45" ht="14.25" customHeight="1" s="58">
      <c r="H45" s="29" t="n"/>
    </row>
    <row r="46" ht="14.25" customHeight="1" s="58">
      <c r="H46" s="29" t="n"/>
    </row>
    <row r="47" ht="14.25" customHeight="1" s="58">
      <c r="H47" s="29" t="n"/>
    </row>
    <row r="48" ht="14.25" customHeight="1" s="58">
      <c r="H48" s="29" t="n"/>
    </row>
  </sheetData>
  <mergeCells count="15">
    <mergeCell ref="A23:D23"/>
    <mergeCell ref="K7:L7"/>
    <mergeCell ref="A1:M1"/>
    <mergeCell ref="I7:J7"/>
    <mergeCell ref="I6:L6"/>
    <mergeCell ref="H27:M27"/>
    <mergeCell ref="F6:G6"/>
    <mergeCell ref="A24:D24"/>
    <mergeCell ref="H36:I36"/>
    <mergeCell ref="A5:H5"/>
    <mergeCell ref="H37:I37"/>
    <mergeCell ref="H26:M26"/>
    <mergeCell ref="A2:M2"/>
    <mergeCell ref="I29:K29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codeName="Sheet14"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511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8.33203125" customWidth="1" style="512" min="6" max="6"/>
    <col width="11.109375" customWidth="1" style="231" min="7" max="7"/>
    <col width="11.88671875" customWidth="1" style="25" min="8" max="8"/>
    <col width="9" customWidth="1" style="231" min="9" max="9"/>
    <col width="5.44140625" customWidth="1" style="231" min="10" max="10"/>
    <col width="8.44140625" customWidth="1" style="231" min="11" max="11"/>
    <col width="4.33203125" customWidth="1" style="231" min="12" max="12"/>
    <col width="13.33203125" customWidth="1" style="231" min="13" max="13"/>
    <col width="15.109375" customWidth="1" style="231" min="14" max="14"/>
    <col width="9.109375" customWidth="1" style="231" min="15" max="16384"/>
  </cols>
  <sheetData>
    <row r="1" ht="23.25" customFormat="1" customHeight="1" s="178">
      <c r="A1" s="392" t="inlineStr">
        <is>
          <t xml:space="preserve"> សៀវភៅទិនានុប្បវត្តិលក់- នាំចេញ</t>
        </is>
      </c>
      <c r="N1" s="177" t="n"/>
    </row>
    <row r="2" ht="22.5" customFormat="1" customHeight="1" s="179">
      <c r="A2" s="393" t="inlineStr">
        <is>
          <t xml:space="preserve"> ខែ​​ កក្កដា ឆ្នាំ ២០១៥</t>
        </is>
      </c>
      <c r="N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93" t="n"/>
      <c r="D3" s="181" t="n"/>
      <c r="E3" s="393" t="n"/>
      <c r="F3" s="392" t="n"/>
      <c r="G3" s="392" t="n"/>
      <c r="H3" s="392" t="n"/>
      <c r="I3" s="184" t="n"/>
      <c r="J3" s="185" t="n"/>
      <c r="K3" s="180" t="inlineStr">
        <is>
          <t>Vat:100193102</t>
        </is>
      </c>
      <c r="L3" s="186" t="n"/>
      <c r="M3" s="187" t="n"/>
      <c r="N3" s="188" t="n"/>
      <c r="O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5" t="n"/>
      <c r="J4" s="187" t="n"/>
      <c r="K4" s="191" t="inlineStr">
        <is>
          <t>Average:</t>
        </is>
      </c>
      <c r="L4" s="196" t="n">
        <v>4099</v>
      </c>
      <c r="M4" s="187" t="n"/>
      <c r="N4" s="197" t="n"/>
      <c r="O4" s="188" t="n"/>
    </row>
    <row r="5" ht="16.5" customFormat="1" customHeight="1" s="198">
      <c r="A5" s="394" t="inlineStr">
        <is>
          <t>វិក្ក័យប័ត្រ</t>
        </is>
      </c>
      <c r="B5" s="513" t="n"/>
      <c r="C5" s="513" t="n"/>
      <c r="D5" s="513" t="n"/>
      <c r="E5" s="513" t="n"/>
      <c r="F5" s="513" t="n"/>
      <c r="G5" s="513" t="n"/>
      <c r="H5" s="513" t="n"/>
      <c r="I5" s="396" t="inlineStr">
        <is>
          <t>ការផ្គត់ផ្គង់</t>
        </is>
      </c>
      <c r="J5" s="513" t="n"/>
      <c r="K5" s="513" t="n"/>
      <c r="L5" s="514" t="n"/>
      <c r="M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97" t="inlineStr">
        <is>
          <t>បរិមាណ</t>
        </is>
      </c>
      <c r="G6" s="411" t="n"/>
      <c r="H6" s="3" t="n"/>
      <c r="I6" s="398" t="inlineStr">
        <is>
          <t>karlk;Cab;Gakr</t>
        </is>
      </c>
      <c r="J6" s="450" t="n"/>
      <c r="K6" s="450" t="n"/>
      <c r="L6" s="451" t="n"/>
      <c r="M6" s="202" t="inlineStr">
        <is>
          <t>សរុបថ្លៃទិញ</t>
        </is>
      </c>
    </row>
    <row r="7" ht="14.25" customFormat="1" customHeight="1" s="198">
      <c r="A7" s="515" t="n"/>
      <c r="B7" s="204" t="n"/>
      <c r="C7" s="204" t="n"/>
      <c r="D7" s="205" t="inlineStr">
        <is>
          <t>TIN</t>
        </is>
      </c>
      <c r="E7" s="206" t="n"/>
      <c r="F7" s="516" t="n"/>
      <c r="G7" s="207" t="inlineStr">
        <is>
          <t>ការផ្គត់ផ្គង់</t>
        </is>
      </c>
      <c r="H7" s="207" t="inlineStr">
        <is>
          <t>ការនាំចេញ</t>
        </is>
      </c>
      <c r="I7" s="386" t="inlineStr">
        <is>
          <t>lk;;»übuKþlCab;Gakr</t>
        </is>
      </c>
      <c r="J7" s="411" t="n"/>
      <c r="K7" s="386" t="inlineStr">
        <is>
          <t>lk;;»üGñkeRbIR)as;</t>
        </is>
      </c>
      <c r="L7" s="411" t="n"/>
      <c r="M7" s="202" t="inlineStr">
        <is>
          <t>រួមទាំអាករ</t>
        </is>
      </c>
    </row>
    <row r="8" ht="14.25" customFormat="1" customHeight="1" s="198">
      <c r="A8" s="517" t="n"/>
      <c r="B8" s="209" t="n"/>
      <c r="C8" s="209" t="n"/>
      <c r="D8" s="210" t="n"/>
      <c r="E8" s="211" t="n"/>
      <c r="F8" s="518" t="n"/>
      <c r="G8" s="212" t="inlineStr">
        <is>
          <t>មិនជាប់អាករ</t>
        </is>
      </c>
      <c r="H8" s="213" t="inlineStr">
        <is>
          <t>អត្រា​​ 0 %</t>
        </is>
      </c>
      <c r="I8" s="397" t="inlineStr">
        <is>
          <t>តំលៃជាប់អាករ</t>
        </is>
      </c>
      <c r="J8" s="397" t="inlineStr">
        <is>
          <t>អាករ</t>
        </is>
      </c>
      <c r="K8" s="397" t="inlineStr">
        <is>
          <t>តំលៃជាប់អាករ</t>
        </is>
      </c>
      <c r="L8" s="397" t="inlineStr">
        <is>
          <t>អាករ</t>
        </is>
      </c>
      <c r="M8" s="215" t="n"/>
    </row>
    <row r="9" ht="14.25" customFormat="1" customHeight="1" s="190">
      <c r="A9" s="519" t="n">
        <v>42188</v>
      </c>
      <c r="B9" s="217" t="inlineStr">
        <is>
          <t>E 65884</t>
        </is>
      </c>
      <c r="C9" s="218" t="inlineStr">
        <is>
          <t>LPP S.A</t>
        </is>
      </c>
      <c r="D9" s="219" t="n"/>
      <c r="E9" s="220" t="inlineStr">
        <is>
          <t>Men's Jogging Top</t>
        </is>
      </c>
      <c r="F9" s="520" t="inlineStr">
        <is>
          <t>1841 CT</t>
        </is>
      </c>
      <c r="G9" s="221" t="n"/>
      <c r="H9" s="520" t="n">
        <v>469164366</v>
      </c>
      <c r="I9" s="397" t="n"/>
      <c r="J9" s="397" t="n"/>
      <c r="K9" s="221" t="n"/>
      <c r="L9" s="397" t="n"/>
      <c r="M9" s="521">
        <f>G9+H9</f>
        <v/>
      </c>
    </row>
    <row r="10" ht="14.25" customFormat="1" customHeight="1" s="190">
      <c r="A10" s="519" t="n">
        <v>42188</v>
      </c>
      <c r="B10" s="217" t="inlineStr">
        <is>
          <t>E 65884</t>
        </is>
      </c>
      <c r="C10" s="218" t="inlineStr">
        <is>
          <t>LPP S.A</t>
        </is>
      </c>
      <c r="D10" s="219" t="n"/>
      <c r="E10" s="220" t="inlineStr">
        <is>
          <t>Men's Knit Trousers</t>
        </is>
      </c>
      <c r="F10" s="520" t="inlineStr">
        <is>
          <t>631 CT</t>
        </is>
      </c>
      <c r="G10" s="221" t="n"/>
      <c r="H10" s="520" t="n">
        <v>224637197</v>
      </c>
      <c r="I10" s="397" t="n"/>
      <c r="J10" s="397" t="n"/>
      <c r="K10" s="221" t="n"/>
      <c r="L10" s="397" t="n"/>
      <c r="M10" s="521">
        <f>G10+H10</f>
        <v/>
      </c>
    </row>
    <row r="11" ht="14.25" customFormat="1" customHeight="1" s="190">
      <c r="A11" s="519" t="n">
        <v>42188</v>
      </c>
      <c r="B11" s="217" t="inlineStr">
        <is>
          <t>E 65484</t>
        </is>
      </c>
      <c r="C11" s="218" t="inlineStr">
        <is>
          <t>Primark Tiendas Slu</t>
        </is>
      </c>
      <c r="D11" s="219" t="n"/>
      <c r="E11" s="220" t="inlineStr">
        <is>
          <t>Men's Zip Thru Hoody</t>
        </is>
      </c>
      <c r="F11" s="520" t="inlineStr">
        <is>
          <t>343 CT</t>
        </is>
      </c>
      <c r="G11" s="221" t="n"/>
      <c r="H11" s="520" t="n">
        <v>88553682</v>
      </c>
      <c r="I11" s="397" t="n"/>
      <c r="J11" s="397" t="n"/>
      <c r="K11" s="221" t="n"/>
      <c r="L11" s="397" t="n"/>
      <c r="M11" s="521">
        <f>G11+H11</f>
        <v/>
      </c>
    </row>
    <row r="12" ht="14.25" customFormat="1" customHeight="1" s="190">
      <c r="A12" s="519" t="n">
        <v>42189</v>
      </c>
      <c r="B12" s="217" t="inlineStr">
        <is>
          <t>E 67494</t>
        </is>
      </c>
      <c r="C12" s="218" t="inlineStr">
        <is>
          <t>PRIMARK</t>
        </is>
      </c>
      <c r="D12" s="219" t="n"/>
      <c r="E12" s="220" t="inlineStr">
        <is>
          <t>Men's Long Sleeve Zip Thru Hoodie</t>
        </is>
      </c>
      <c r="F12" s="520" t="inlineStr">
        <is>
          <t>1093 CT</t>
        </is>
      </c>
      <c r="G12" s="221" t="n"/>
      <c r="H12" s="520" t="n">
        <v>282184182</v>
      </c>
      <c r="I12" s="397" t="n"/>
      <c r="J12" s="397" t="n"/>
      <c r="K12" s="221" t="n"/>
      <c r="L12" s="397" t="n"/>
      <c r="M12" s="521">
        <f>G12+H12</f>
        <v/>
      </c>
    </row>
    <row r="13" ht="14.25" customFormat="1" customHeight="1" s="190">
      <c r="A13" s="519" t="n">
        <v>42194</v>
      </c>
      <c r="B13" s="217" t="inlineStr">
        <is>
          <t>E 68109</t>
        </is>
      </c>
      <c r="C13" s="218" t="inlineStr">
        <is>
          <t>PRIMARK STORES LIMITED</t>
        </is>
      </c>
      <c r="D13" s="219" t="n"/>
      <c r="E13" s="220" t="inlineStr">
        <is>
          <t>7B (Boy) Core Hoody</t>
        </is>
      </c>
      <c r="F13" s="520" t="inlineStr">
        <is>
          <t>600 CT</t>
        </is>
      </c>
      <c r="G13" s="221" t="n"/>
      <c r="H13" s="520" t="n">
        <v>137692800</v>
      </c>
      <c r="I13" s="397" t="n"/>
      <c r="J13" s="397" t="n"/>
      <c r="K13" s="221" t="n"/>
      <c r="L13" s="397" t="n"/>
      <c r="M13" s="521">
        <f>G13+H13</f>
        <v/>
      </c>
    </row>
    <row r="14" ht="14.25" customFormat="1" customHeight="1" s="190">
      <c r="A14" s="519" t="n">
        <v>42194</v>
      </c>
      <c r="B14" s="217" t="inlineStr">
        <is>
          <t>E 68146</t>
        </is>
      </c>
      <c r="C14" s="218" t="inlineStr">
        <is>
          <t>PRIMARK</t>
        </is>
      </c>
      <c r="D14" s="219" t="n"/>
      <c r="E14" s="220" t="inlineStr">
        <is>
          <t>Men's Zip Thru Hoody</t>
        </is>
      </c>
      <c r="F14" s="520" t="inlineStr">
        <is>
          <t>772 CT</t>
        </is>
      </c>
      <c r="G14" s="221" t="n"/>
      <c r="H14" s="520" t="n">
        <v>199310328</v>
      </c>
      <c r="I14" s="397" t="n"/>
      <c r="J14" s="397" t="n"/>
      <c r="K14" s="221" t="n"/>
      <c r="L14" s="397" t="n"/>
      <c r="M14" s="521">
        <f>G14+H14</f>
        <v/>
      </c>
    </row>
    <row r="15" ht="14.25" customFormat="1" customHeight="1" s="190">
      <c r="A15" s="519" t="n">
        <v>42195</v>
      </c>
      <c r="B15" s="217" t="inlineStr">
        <is>
          <t>E 69396</t>
        </is>
      </c>
      <c r="C15" s="218" t="inlineStr">
        <is>
          <t>LPP S.A</t>
        </is>
      </c>
      <c r="D15" s="219" t="n"/>
      <c r="E15" s="220" t="inlineStr">
        <is>
          <t>Men's Knit Sweater + Jogging Top</t>
        </is>
      </c>
      <c r="F15" s="520" t="inlineStr">
        <is>
          <t>1133 CT</t>
        </is>
      </c>
      <c r="G15" s="221" t="n"/>
      <c r="H15" s="520" t="n">
        <v>222232983</v>
      </c>
      <c r="I15" s="397" t="n"/>
      <c r="J15" s="397" t="n"/>
      <c r="K15" s="221" t="n"/>
      <c r="L15" s="397" t="n"/>
      <c r="M15" s="521">
        <f>G15+H15</f>
        <v/>
      </c>
    </row>
    <row r="16" ht="14.25" customFormat="1" customHeight="1" s="190">
      <c r="A16" s="519" t="n">
        <v>42195</v>
      </c>
      <c r="B16" s="217" t="inlineStr">
        <is>
          <t>E 69396</t>
        </is>
      </c>
      <c r="C16" s="218" t="inlineStr">
        <is>
          <t>LPP S.A</t>
        </is>
      </c>
      <c r="D16" s="219" t="n"/>
      <c r="E16" s="220" t="inlineStr">
        <is>
          <t>Men's Knit Trousers</t>
        </is>
      </c>
      <c r="F16" s="520" t="inlineStr">
        <is>
          <t>39 CT</t>
        </is>
      </c>
      <c r="G16" s="221" t="n"/>
      <c r="H16" s="520" t="n">
        <v>15787217</v>
      </c>
      <c r="I16" s="397" t="n"/>
      <c r="J16" s="397" t="n"/>
      <c r="K16" s="221" t="n"/>
      <c r="L16" s="397" t="n"/>
      <c r="M16" s="521">
        <f>G16+H16</f>
        <v/>
      </c>
    </row>
    <row r="17" ht="14.25" customFormat="1" customHeight="1" s="190">
      <c r="A17" s="519" t="n">
        <v>42195</v>
      </c>
      <c r="B17" s="217" t="inlineStr">
        <is>
          <t>E 69549</t>
        </is>
      </c>
      <c r="C17" s="218" t="inlineStr">
        <is>
          <t>PRIMARK STORES LIMITED</t>
        </is>
      </c>
      <c r="D17" s="219" t="n"/>
      <c r="E17" s="220" t="inlineStr">
        <is>
          <t>Men + Boy Hoodies</t>
        </is>
      </c>
      <c r="F17" s="520" t="inlineStr">
        <is>
          <t>638 CT</t>
        </is>
      </c>
      <c r="G17" s="221" t="n"/>
      <c r="H17" s="520" t="n">
        <v>147298512</v>
      </c>
      <c r="I17" s="397" t="n"/>
      <c r="J17" s="397" t="n"/>
      <c r="K17" s="221" t="n"/>
      <c r="L17" s="397" t="n"/>
      <c r="M17" s="521">
        <f>G17+H17</f>
        <v/>
      </c>
    </row>
    <row r="18" ht="14.25" customFormat="1" customHeight="1" s="190">
      <c r="A18" s="519" t="n">
        <v>42196</v>
      </c>
      <c r="B18" s="217" t="inlineStr">
        <is>
          <t>E 70637</t>
        </is>
      </c>
      <c r="C18" s="218" t="inlineStr">
        <is>
          <t>LPP S.A</t>
        </is>
      </c>
      <c r="D18" s="219" t="n"/>
      <c r="E18" s="220" t="inlineStr">
        <is>
          <t>Ladies Jogging Top</t>
        </is>
      </c>
      <c r="F18" s="520" t="inlineStr">
        <is>
          <t>490 CT</t>
        </is>
      </c>
      <c r="G18" s="221" t="n"/>
      <c r="H18" s="520" t="n">
        <v>108300780</v>
      </c>
      <c r="I18" s="397" t="n"/>
      <c r="J18" s="397" t="n"/>
      <c r="K18" s="221" t="n"/>
      <c r="L18" s="397" t="n"/>
      <c r="M18" s="521">
        <f>G18+H18</f>
        <v/>
      </c>
    </row>
    <row r="19" ht="14.25" customFormat="1" customHeight="1" s="190">
      <c r="A19" s="519" t="n">
        <v>42196</v>
      </c>
      <c r="B19" s="217" t="inlineStr">
        <is>
          <t>E 70637</t>
        </is>
      </c>
      <c r="C19" s="218" t="inlineStr">
        <is>
          <t>LPP S.A</t>
        </is>
      </c>
      <c r="D19" s="219" t="n"/>
      <c r="E19" s="220" t="inlineStr">
        <is>
          <t>Men's Knit Trousers</t>
        </is>
      </c>
      <c r="F19" s="520" t="inlineStr">
        <is>
          <t>99 CT</t>
        </is>
      </c>
      <c r="G19" s="221" t="n"/>
      <c r="H19" s="520" t="n">
        <v>39649873</v>
      </c>
      <c r="I19" s="397" t="n"/>
      <c r="J19" s="397" t="n"/>
      <c r="K19" s="221" t="n"/>
      <c r="L19" s="397" t="n"/>
      <c r="M19" s="521">
        <f>G19+H19</f>
        <v/>
      </c>
    </row>
    <row r="20" ht="14.25" customFormat="1" customHeight="1" s="190">
      <c r="A20" s="519" t="n">
        <v>42196</v>
      </c>
      <c r="B20" s="217" t="inlineStr">
        <is>
          <t>E 70627</t>
        </is>
      </c>
      <c r="C20" s="218" t="inlineStr">
        <is>
          <t>Primark Tiendas Slu</t>
        </is>
      </c>
      <c r="D20" s="219" t="n"/>
      <c r="E20" s="220" t="inlineStr">
        <is>
          <t>Men's Zip Thru Hoody</t>
        </is>
      </c>
      <c r="F20" s="520" t="inlineStr">
        <is>
          <t>2066 CT</t>
        </is>
      </c>
      <c r="G20" s="221" t="n"/>
      <c r="H20" s="520" t="n">
        <v>532736694</v>
      </c>
      <c r="I20" s="397" t="n"/>
      <c r="J20" s="397" t="n"/>
      <c r="K20" s="221" t="n"/>
      <c r="L20" s="397" t="n"/>
      <c r="M20" s="521">
        <f>G20+H20</f>
        <v/>
      </c>
    </row>
    <row r="21" ht="14.25" customFormat="1" customHeight="1" s="190">
      <c r="A21" s="519" t="n">
        <v>42200</v>
      </c>
      <c r="B21" s="217" t="inlineStr">
        <is>
          <t>E 12774</t>
        </is>
      </c>
      <c r="C21" s="218" t="inlineStr">
        <is>
          <t>PRIMARK STORES LIMITED</t>
        </is>
      </c>
      <c r="D21" s="219" t="n"/>
      <c r="E21" s="220" t="inlineStr">
        <is>
          <t>2B Core Hoody</t>
        </is>
      </c>
      <c r="F21" s="520" t="inlineStr">
        <is>
          <t>540 CT</t>
        </is>
      </c>
      <c r="G21" s="221" t="n"/>
      <c r="H21" s="520" t="n">
        <v>111616110</v>
      </c>
      <c r="I21" s="397" t="n"/>
      <c r="J21" s="397" t="n"/>
      <c r="K21" s="221" t="n"/>
      <c r="L21" s="397" t="n"/>
      <c r="M21" s="521">
        <f>G21+H21</f>
        <v/>
      </c>
    </row>
    <row r="22" ht="14.25" customFormat="1" customHeight="1" s="190">
      <c r="A22" s="519" t="n">
        <v>42202</v>
      </c>
      <c r="B22" s="217" t="inlineStr">
        <is>
          <t>E 71959</t>
        </is>
      </c>
      <c r="C22" s="218" t="inlineStr">
        <is>
          <t>LPP S.A</t>
        </is>
      </c>
      <c r="D22" s="219" t="n"/>
      <c r="E22" s="220" t="inlineStr">
        <is>
          <t>Men's  Knit Jogging Top</t>
        </is>
      </c>
      <c r="F22" s="520" t="inlineStr">
        <is>
          <t>796 CT</t>
        </is>
      </c>
      <c r="G22" s="221" t="n"/>
      <c r="H22" s="520" t="n">
        <v>145841012</v>
      </c>
      <c r="I22" s="397" t="n"/>
      <c r="J22" s="397" t="n"/>
      <c r="K22" s="221" t="n"/>
      <c r="L22" s="397" t="n"/>
      <c r="M22" s="521">
        <f>G22+H22</f>
        <v/>
      </c>
    </row>
    <row r="23" ht="14.25" customFormat="1" customHeight="1" s="190">
      <c r="A23" s="519" t="n">
        <v>42203</v>
      </c>
      <c r="B23" s="217" t="inlineStr">
        <is>
          <t xml:space="preserve"> E 73334</t>
        </is>
      </c>
      <c r="C23" s="218" t="inlineStr">
        <is>
          <t>VDR FASHION GROUP BV</t>
        </is>
      </c>
      <c r="D23" s="219" t="n"/>
      <c r="E23" s="220" t="inlineStr">
        <is>
          <t>Ladies Skirt</t>
        </is>
      </c>
      <c r="F23" s="520" t="inlineStr">
        <is>
          <t>38 CT</t>
        </is>
      </c>
      <c r="G23" s="221" t="n"/>
      <c r="H23" s="520" t="n">
        <v>30111334</v>
      </c>
      <c r="I23" s="397" t="n"/>
      <c r="J23" s="397" t="n"/>
      <c r="K23" s="221" t="n"/>
      <c r="L23" s="397" t="n"/>
      <c r="M23" s="521">
        <f>G23+H23</f>
        <v/>
      </c>
    </row>
    <row r="24" ht="14.25" customFormat="1" customHeight="1" s="190">
      <c r="A24" s="519" t="n">
        <v>42203</v>
      </c>
      <c r="B24" s="217" t="inlineStr">
        <is>
          <t>E 73525</t>
        </is>
      </c>
      <c r="C24" s="218" t="inlineStr">
        <is>
          <t>A.LEVY &amp; SON LIMITED</t>
        </is>
      </c>
      <c r="D24" s="219" t="n"/>
      <c r="E24" s="220" t="inlineStr">
        <is>
          <t>Men's Neck Pullover</t>
        </is>
      </c>
      <c r="F24" s="520" t="inlineStr">
        <is>
          <t>346 CT</t>
        </is>
      </c>
      <c r="G24" s="221" t="n"/>
      <c r="H24" s="520" t="n">
        <v>149495808</v>
      </c>
      <c r="I24" s="397" t="n"/>
      <c r="J24" s="397" t="n"/>
      <c r="K24" s="221" t="n"/>
      <c r="L24" s="397" t="n"/>
      <c r="M24" s="521">
        <f>G24+H24</f>
        <v/>
      </c>
    </row>
    <row r="25" ht="14.25" customFormat="1" customHeight="1" s="190">
      <c r="A25" s="519" t="n">
        <v>42203</v>
      </c>
      <c r="B25" s="217" t="inlineStr">
        <is>
          <t>E 73514</t>
        </is>
      </c>
      <c r="C25" s="218" t="inlineStr">
        <is>
          <t>LPP S.A</t>
        </is>
      </c>
      <c r="D25" s="219" t="n"/>
      <c r="E25" s="220" t="inlineStr">
        <is>
          <t>Ladies Jogging Top</t>
        </is>
      </c>
      <c r="F25" s="520" t="inlineStr">
        <is>
          <t>349 CT</t>
        </is>
      </c>
      <c r="G25" s="221" t="n"/>
      <c r="H25" s="520" t="n">
        <v>96535757</v>
      </c>
      <c r="I25" s="397" t="n"/>
      <c r="J25" s="397" t="n"/>
      <c r="K25" s="221" t="n"/>
      <c r="L25" s="397" t="n"/>
      <c r="M25" s="521">
        <f>G25+H25</f>
        <v/>
      </c>
    </row>
    <row r="26" ht="14.25" customFormat="1" customHeight="1" s="190">
      <c r="A26" s="519" t="n">
        <v>42203</v>
      </c>
      <c r="B26" s="217" t="inlineStr">
        <is>
          <t>E 73514</t>
        </is>
      </c>
      <c r="C26" s="218" t="inlineStr">
        <is>
          <t>LPP S.A</t>
        </is>
      </c>
      <c r="D26" s="219" t="n"/>
      <c r="E26" s="220" t="inlineStr">
        <is>
          <t>Men's  Knit Jogging Top</t>
        </is>
      </c>
      <c r="F26" s="520" t="inlineStr">
        <is>
          <t>228 CT</t>
        </is>
      </c>
      <c r="G26" s="221" t="n"/>
      <c r="H26" s="520" t="n">
        <v>67763405</v>
      </c>
      <c r="I26" s="397" t="n"/>
      <c r="J26" s="397" t="n"/>
      <c r="K26" s="221" t="n"/>
      <c r="L26" s="397" t="n"/>
      <c r="M26" s="521">
        <f>G26+H26</f>
        <v/>
      </c>
    </row>
    <row r="27" ht="14.25" customFormat="1" customHeight="1" s="190">
      <c r="A27" s="519" t="n">
        <v>42203</v>
      </c>
      <c r="B27" s="217" t="inlineStr">
        <is>
          <t>E 73514</t>
        </is>
      </c>
      <c r="C27" s="218" t="inlineStr">
        <is>
          <t>LPP S.A</t>
        </is>
      </c>
      <c r="D27" s="219" t="n"/>
      <c r="E27" s="220" t="inlineStr">
        <is>
          <t>Men's Knit Jogging Top</t>
        </is>
      </c>
      <c r="F27" s="520" t="inlineStr">
        <is>
          <t>200CT</t>
        </is>
      </c>
      <c r="G27" s="221" t="n"/>
      <c r="H27" s="520" t="n">
        <v>45686784</v>
      </c>
      <c r="I27" s="397" t="n"/>
      <c r="J27" s="397" t="n"/>
      <c r="K27" s="221" t="n"/>
      <c r="L27" s="397" t="n"/>
      <c r="M27" s="521">
        <f>G27+H27</f>
        <v/>
      </c>
    </row>
    <row r="28" ht="14.25" customFormat="1" customHeight="1" s="190">
      <c r="A28" s="519" t="n">
        <v>42203</v>
      </c>
      <c r="B28" s="217" t="inlineStr">
        <is>
          <t>E 73524</t>
        </is>
      </c>
      <c r="C28" s="218" t="inlineStr">
        <is>
          <t>VDR FASHION GROUP BV</t>
        </is>
      </c>
      <c r="D28" s="219" t="n"/>
      <c r="E28" s="220" t="inlineStr">
        <is>
          <t>Ladies Knitted Tregging</t>
        </is>
      </c>
      <c r="F28" s="520" t="inlineStr">
        <is>
          <t>245 CT</t>
        </is>
      </c>
      <c r="G28" s="221" t="n"/>
      <c r="H28" s="520" t="n">
        <v>150505472</v>
      </c>
      <c r="I28" s="397" t="n"/>
      <c r="J28" s="397" t="n"/>
      <c r="K28" s="221" t="n"/>
      <c r="L28" s="397" t="n"/>
      <c r="M28" s="521">
        <f>G28+H28</f>
        <v/>
      </c>
    </row>
    <row r="29" ht="13.5" customFormat="1" customHeight="1" s="190">
      <c r="A29" s="519" t="n">
        <v>42203</v>
      </c>
      <c r="B29" s="217" t="inlineStr">
        <is>
          <t>E 73524</t>
        </is>
      </c>
      <c r="C29" s="218" t="inlineStr">
        <is>
          <t>VDR FASHION GROUP BV</t>
        </is>
      </c>
      <c r="D29" s="219" t="n"/>
      <c r="E29" s="220" t="inlineStr">
        <is>
          <t>Ladies Knitted Blazer</t>
        </is>
      </c>
      <c r="F29" s="520" t="inlineStr">
        <is>
          <t>191 CT</t>
        </is>
      </c>
      <c r="G29" s="221" t="n"/>
      <c r="H29" s="520" t="n">
        <v>114575606</v>
      </c>
      <c r="I29" s="397" t="n"/>
      <c r="J29" s="397" t="n"/>
      <c r="K29" s="221" t="n"/>
      <c r="L29" s="397" t="n"/>
      <c r="M29" s="521">
        <f>G29+H29</f>
        <v/>
      </c>
    </row>
    <row r="30" ht="14.25" customFormat="1" customHeight="1" s="224">
      <c r="A30" s="522">
        <f>L4</f>
        <v/>
      </c>
      <c r="B30" s="431" t="n"/>
      <c r="C30" s="431" t="n"/>
      <c r="D30" s="411" t="n"/>
      <c r="E30" s="222" t="inlineStr">
        <is>
          <t>Riel</t>
        </is>
      </c>
      <c r="F30" s="523">
        <f>SUM(F9:F29)</f>
        <v/>
      </c>
      <c r="G30" s="223" t="n"/>
      <c r="H30" s="524">
        <f>SUM(H9:H29)</f>
        <v/>
      </c>
      <c r="I30" s="9" t="n"/>
      <c r="J30" s="9" t="n"/>
      <c r="K30" s="9" t="n"/>
      <c r="L30" s="9" t="n"/>
      <c r="M30" s="525">
        <f>SUM(M9:M29)</f>
        <v/>
      </c>
    </row>
    <row r="31" ht="14.25" customFormat="1" customHeight="1" s="224" thickBot="1">
      <c r="A31" s="526" t="inlineStr">
        <is>
          <t>Total USD</t>
        </is>
      </c>
      <c r="B31" s="527" t="n"/>
      <c r="C31" s="527" t="n"/>
      <c r="D31" s="528" t="n"/>
      <c r="E31" s="225" t="inlineStr">
        <is>
          <t>USD</t>
        </is>
      </c>
      <c r="F31" s="529" t="n"/>
      <c r="G31" s="13">
        <f>G30/L4</f>
        <v/>
      </c>
      <c r="H31" s="530">
        <f>H30/L4</f>
        <v/>
      </c>
      <c r="I31" s="531">
        <f>I30*4034</f>
        <v/>
      </c>
      <c r="J31" s="531">
        <f>J30*4034</f>
        <v/>
      </c>
      <c r="K31" s="531">
        <f>K30*4034</f>
        <v/>
      </c>
      <c r="L31" s="531">
        <f>L30*4034</f>
        <v/>
      </c>
      <c r="M31" s="532">
        <f>M30/L4</f>
        <v/>
      </c>
    </row>
    <row r="32" ht="15.75" customFormat="1" customHeight="1" s="228">
      <c r="A32" s="533" t="n"/>
      <c r="B32" s="227" t="n"/>
      <c r="C32" s="227" t="n"/>
      <c r="D32" s="227" t="n"/>
      <c r="E32" s="227" t="n"/>
      <c r="F32" s="534" t="n"/>
      <c r="G32" s="227" t="inlineStr">
        <is>
          <t>Box 12</t>
        </is>
      </c>
      <c r="H32" s="18" t="inlineStr">
        <is>
          <t>Box 13</t>
        </is>
      </c>
      <c r="I32" s="227" t="inlineStr">
        <is>
          <t>Box 14</t>
        </is>
      </c>
      <c r="J32" s="227" t="inlineStr">
        <is>
          <t>Box 15</t>
        </is>
      </c>
      <c r="K32" s="227" t="inlineStr">
        <is>
          <t>Box 14</t>
        </is>
      </c>
      <c r="L32" s="227" t="inlineStr">
        <is>
          <t>Box 15</t>
        </is>
      </c>
      <c r="M32" s="227" t="n"/>
    </row>
    <row r="33" ht="14.25" customHeight="1" s="58">
      <c r="A33" s="535" t="n"/>
      <c r="B33" s="230" t="n"/>
      <c r="C33" s="230" t="n"/>
      <c r="D33" s="230" t="n"/>
      <c r="E33" s="230" t="n"/>
      <c r="F33" s="536" t="n"/>
      <c r="G33" s="230" t="n"/>
      <c r="H33" s="390" t="inlineStr">
        <is>
          <t>Approved By :</t>
        </is>
      </c>
    </row>
    <row r="34" ht="19.5" customHeight="1" s="58">
      <c r="H34" s="391" t="n"/>
      <c r="N34" s="537" t="n"/>
    </row>
    <row r="35" hidden="1" ht="18" customHeight="1" s="58">
      <c r="H35" s="538">
        <f>H31*1%</f>
        <v/>
      </c>
      <c r="I35" s="234" t="n"/>
      <c r="J35" s="553" t="n"/>
      <c r="K35" s="540" t="n"/>
      <c r="L35" s="540" t="n"/>
    </row>
    <row r="36" ht="14.25" customHeight="1" s="58">
      <c r="H36" s="236" t="n"/>
      <c r="I36" s="383" t="n"/>
      <c r="L36" s="236" t="n"/>
    </row>
    <row r="37" ht="14.25" customHeight="1" s="58">
      <c r="C37" s="23" t="n"/>
      <c r="D37" s="237" t="n"/>
      <c r="E37" s="237" t="n"/>
      <c r="F37" s="541" t="n"/>
    </row>
    <row r="38" ht="14.25" customHeight="1" s="58">
      <c r="F38" s="512" t="n"/>
      <c r="G38" s="554" t="n"/>
      <c r="I38" s="243" t="n"/>
    </row>
    <row r="39" ht="14.25" customHeight="1" s="58">
      <c r="C39" s="239" t="n"/>
      <c r="D39" s="240" t="n"/>
      <c r="E39" s="241" t="n"/>
      <c r="F39" s="240" t="n"/>
      <c r="G39" s="234" t="n"/>
      <c r="H39" s="27" t="n"/>
      <c r="I39" s="544" t="n"/>
      <c r="J39" s="29" t="n"/>
      <c r="K39" s="29" t="n"/>
    </row>
    <row r="40" ht="14.25" customHeight="1" s="58">
      <c r="F40" s="512" t="n"/>
      <c r="H40" s="549" t="n"/>
      <c r="I40" s="31" t="n"/>
      <c r="J40" s="31" t="n"/>
      <c r="K40" s="224" t="n"/>
    </row>
    <row r="41" ht="14.25" customHeight="1" s="58">
      <c r="H41" s="27" t="n"/>
      <c r="I41" s="548" t="n"/>
      <c r="J41" s="224" t="n"/>
      <c r="K41" s="224" t="n"/>
    </row>
    <row r="42" ht="14.25" customHeight="1" s="58">
      <c r="H42" s="549" t="n"/>
      <c r="I42" s="544" t="n"/>
      <c r="J42" s="224" t="n"/>
      <c r="K42" s="224" t="n"/>
    </row>
    <row r="43" ht="14.25" customHeight="1" s="58">
      <c r="H43" s="550" t="n"/>
      <c r="J43" s="224" t="n"/>
      <c r="K43" s="224" t="n"/>
      <c r="M43" s="551" t="n"/>
    </row>
    <row r="44" hidden="1" ht="14.25" customHeight="1" s="58">
      <c r="H44" s="552">
        <f>H31*1%</f>
        <v/>
      </c>
    </row>
    <row r="45" ht="14.25" customHeight="1" s="58">
      <c r="H45" s="29" t="n"/>
      <c r="I45" s="224" t="n"/>
    </row>
    <row r="46" ht="14.25" customHeight="1" s="58">
      <c r="H46" s="29" t="n"/>
    </row>
    <row r="47" ht="14.25" customHeight="1" s="58">
      <c r="H47" s="29" t="n"/>
    </row>
    <row r="48" ht="14.25" customHeight="1" s="58">
      <c r="H48" s="29" t="n"/>
    </row>
    <row r="49" ht="14.25" customHeight="1" s="58">
      <c r="H49" s="544" t="n"/>
    </row>
    <row r="50" ht="14.25" customHeight="1" s="58">
      <c r="H50" s="29" t="n"/>
    </row>
    <row r="51" ht="14.25" customHeight="1" s="58">
      <c r="H51" s="29" t="n"/>
    </row>
    <row r="52" ht="14.25" customHeight="1" s="58">
      <c r="H52" s="29" t="n"/>
    </row>
    <row r="53" ht="14.25" customHeight="1" s="58">
      <c r="H53" s="29" t="n"/>
    </row>
    <row r="54" ht="14.25" customHeight="1" s="58">
      <c r="H54" s="29" t="n"/>
    </row>
    <row r="55" ht="14.25" customHeight="1" s="58">
      <c r="H55" s="29" t="n"/>
    </row>
  </sheetData>
  <mergeCells count="16">
    <mergeCell ref="K7:L7"/>
    <mergeCell ref="A31:D31"/>
    <mergeCell ref="H33:M33"/>
    <mergeCell ref="A1:M1"/>
    <mergeCell ref="I36:K36"/>
    <mergeCell ref="G38:H38"/>
    <mergeCell ref="I7:J7"/>
    <mergeCell ref="H43:I43"/>
    <mergeCell ref="A30:D30"/>
    <mergeCell ref="H34:M34"/>
    <mergeCell ref="I6:L6"/>
    <mergeCell ref="F6:G6"/>
    <mergeCell ref="A5:H5"/>
    <mergeCell ref="H44:I4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5"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511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4.6640625" customWidth="1" style="512" min="6" max="6"/>
    <col width="3" customWidth="1" style="512" min="7" max="7"/>
    <col width="11.109375" customWidth="1" style="231" min="8" max="8"/>
    <col width="11.88671875" customWidth="1" style="25" min="9" max="9"/>
    <col width="9" customWidth="1" style="231" min="10" max="10"/>
    <col width="5.44140625" customWidth="1" style="231" min="11" max="11"/>
    <col width="8.44140625" customWidth="1" style="231" min="12" max="12"/>
    <col width="4.33203125" customWidth="1" style="231" min="13" max="13"/>
    <col width="13.33203125" customWidth="1" style="231" min="14" max="14"/>
    <col width="15.109375" customWidth="1" style="231" min="15" max="15"/>
    <col width="9.109375" customWidth="1" style="231" min="16" max="16384"/>
  </cols>
  <sheetData>
    <row r="1" ht="23.25" customFormat="1" customHeight="1" s="178">
      <c r="A1" s="392" t="inlineStr">
        <is>
          <t xml:space="preserve"> សៀវភៅទិនានុប្បវត្តិលក់- នាំចេញ</t>
        </is>
      </c>
      <c r="O1" s="177" t="n"/>
    </row>
    <row r="2" ht="22.5" customFormat="1" customHeight="1" s="179">
      <c r="A2" s="393" t="inlineStr">
        <is>
          <t xml:space="preserve"> ខែ​​ សីហា ឆ្នាំ ២០១៥</t>
        </is>
      </c>
      <c r="O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93" t="n"/>
      <c r="D3" s="181" t="n"/>
      <c r="E3" s="393" t="n"/>
      <c r="F3" s="392" t="n"/>
      <c r="G3" s="392" t="n"/>
      <c r="H3" s="392" t="n"/>
      <c r="I3" s="392" t="n"/>
      <c r="J3" s="184" t="n"/>
      <c r="K3" s="185" t="n"/>
      <c r="L3" s="180" t="inlineStr">
        <is>
          <t>Vat:100193102</t>
        </is>
      </c>
      <c r="M3" s="186" t="n"/>
      <c r="N3" s="187" t="n"/>
      <c r="O3" s="188" t="n"/>
      <c r="P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4" t="n"/>
      <c r="J4" s="195" t="n"/>
      <c r="K4" s="187" t="n"/>
      <c r="L4" s="191" t="inlineStr">
        <is>
          <t>Average:</t>
        </is>
      </c>
      <c r="M4" s="196" t="n">
        <v>4095</v>
      </c>
      <c r="N4" s="187" t="n"/>
      <c r="O4" s="197" t="n"/>
      <c r="P4" s="188" t="n"/>
    </row>
    <row r="5" ht="16.5" customFormat="1" customHeight="1" s="198">
      <c r="A5" s="394" t="inlineStr">
        <is>
          <t>វិក្ក័យប័ត្រ</t>
        </is>
      </c>
      <c r="B5" s="513" t="n"/>
      <c r="C5" s="513" t="n"/>
      <c r="D5" s="513" t="n"/>
      <c r="E5" s="513" t="n"/>
      <c r="F5" s="513" t="n"/>
      <c r="G5" s="513" t="n"/>
      <c r="H5" s="513" t="n"/>
      <c r="I5" s="513" t="n"/>
      <c r="J5" s="396" t="inlineStr">
        <is>
          <t>ការផ្គត់ផ្គង់</t>
        </is>
      </c>
      <c r="K5" s="513" t="n"/>
      <c r="L5" s="513" t="n"/>
      <c r="M5" s="514" t="n"/>
      <c r="N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97" t="inlineStr">
        <is>
          <t>បរិមាណ</t>
        </is>
      </c>
      <c r="G6" s="431" t="n"/>
      <c r="H6" s="411" t="n"/>
      <c r="I6" s="3" t="n"/>
      <c r="J6" s="398" t="inlineStr">
        <is>
          <t>karlk;Cab;Gakr</t>
        </is>
      </c>
      <c r="K6" s="450" t="n"/>
      <c r="L6" s="450" t="n"/>
      <c r="M6" s="451" t="n"/>
      <c r="N6" s="202" t="inlineStr">
        <is>
          <t>សរុបថ្លៃទិញ</t>
        </is>
      </c>
    </row>
    <row r="7" ht="14.25" customFormat="1" customHeight="1" s="198">
      <c r="A7" s="515" t="n"/>
      <c r="B7" s="204" t="n"/>
      <c r="C7" s="204" t="n"/>
      <c r="D7" s="205" t="inlineStr">
        <is>
          <t>TIN</t>
        </is>
      </c>
      <c r="E7" s="206" t="n"/>
      <c r="F7" s="207" t="inlineStr">
        <is>
          <t>ការផ្គត់ផ្គង់</t>
        </is>
      </c>
      <c r="G7" s="431" t="n"/>
      <c r="H7" s="411" t="n"/>
      <c r="I7" s="207" t="inlineStr">
        <is>
          <t>ការនាំចេញ</t>
        </is>
      </c>
      <c r="J7" s="386" t="inlineStr">
        <is>
          <t>lk;;»übuKþlCab;Gakr</t>
        </is>
      </c>
      <c r="K7" s="411" t="n"/>
      <c r="L7" s="386" t="inlineStr">
        <is>
          <t>lk;;»üGñkeRbIR)as;</t>
        </is>
      </c>
      <c r="M7" s="411" t="n"/>
      <c r="N7" s="202" t="inlineStr">
        <is>
          <t>រួមទាំអាករ</t>
        </is>
      </c>
    </row>
    <row r="8" ht="14.25" customFormat="1" customHeight="1" s="198">
      <c r="A8" s="517" t="n"/>
      <c r="B8" s="209" t="n"/>
      <c r="C8" s="209" t="n"/>
      <c r="D8" s="210" t="n"/>
      <c r="E8" s="211" t="n"/>
      <c r="F8" s="207" t="inlineStr">
        <is>
          <t>មិនជាប់អាករ</t>
        </is>
      </c>
      <c r="G8" s="431" t="n"/>
      <c r="H8" s="411" t="n"/>
      <c r="I8" s="213" t="inlineStr">
        <is>
          <t>អត្រា​​ 0 %</t>
        </is>
      </c>
      <c r="J8" s="397" t="inlineStr">
        <is>
          <t>តំលៃជាប់អាករ</t>
        </is>
      </c>
      <c r="K8" s="397" t="inlineStr">
        <is>
          <t>អាករ</t>
        </is>
      </c>
      <c r="L8" s="397" t="inlineStr">
        <is>
          <t>តំលៃជាប់អាករ</t>
        </is>
      </c>
      <c r="M8" s="397" t="inlineStr">
        <is>
          <t>អាករ</t>
        </is>
      </c>
      <c r="N8" s="215" t="n"/>
    </row>
    <row r="9" ht="14.25" customFormat="1" customHeight="1" s="190">
      <c r="A9" s="519" t="n">
        <v>42202</v>
      </c>
      <c r="B9" s="217" t="inlineStr">
        <is>
          <t>E 72202</t>
        </is>
      </c>
      <c r="C9" s="218" t="inlineStr">
        <is>
          <t>Primark Us Corp</t>
        </is>
      </c>
      <c r="D9" s="219" t="n"/>
      <c r="E9" s="220" t="inlineStr">
        <is>
          <t>Men Zip Thru Hoody</t>
        </is>
      </c>
      <c r="F9" s="555" t="n">
        <v>65</v>
      </c>
      <c r="G9" s="244" t="inlineStr">
        <is>
          <t>CT</t>
        </is>
      </c>
      <c r="H9" s="221" t="n"/>
      <c r="I9" s="520" t="n">
        <v>16764930</v>
      </c>
      <c r="J9" s="397" t="n"/>
      <c r="K9" s="397" t="n"/>
      <c r="L9" s="221" t="n"/>
      <c r="M9" s="397" t="n"/>
      <c r="N9" s="521">
        <f>H9+I9</f>
        <v/>
      </c>
    </row>
    <row r="10" ht="14.25" customFormat="1" customHeight="1" s="190">
      <c r="A10" s="519" t="n">
        <v>42203</v>
      </c>
      <c r="B10" s="217" t="inlineStr">
        <is>
          <t>E 13027</t>
        </is>
      </c>
      <c r="C10" s="218" t="inlineStr">
        <is>
          <t>LPP S.A</t>
        </is>
      </c>
      <c r="D10" s="219" t="n"/>
      <c r="E10" s="220" t="inlineStr">
        <is>
          <t>Ladies Knit Jogging Top</t>
        </is>
      </c>
      <c r="F10" s="555" t="n">
        <v>64</v>
      </c>
      <c r="G10" s="244" t="inlineStr">
        <is>
          <t>CT</t>
        </is>
      </c>
      <c r="H10" s="221" t="n"/>
      <c r="I10" s="520" t="n">
        <v>26424115</v>
      </c>
      <c r="J10" s="397" t="n"/>
      <c r="K10" s="397" t="n"/>
      <c r="L10" s="221" t="n"/>
      <c r="M10" s="397" t="n"/>
      <c r="N10" s="521">
        <f>H10+I10</f>
        <v/>
      </c>
    </row>
    <row r="11" ht="14.25" customFormat="1" customHeight="1" s="190">
      <c r="A11" s="519" t="n">
        <v>42208</v>
      </c>
      <c r="B11" s="217" t="inlineStr">
        <is>
          <t>E 13359</t>
        </is>
      </c>
      <c r="C11" s="218" t="inlineStr">
        <is>
          <t>VDR Fashion Group BV</t>
        </is>
      </c>
      <c r="D11" s="219" t="n"/>
      <c r="E11" s="220" t="inlineStr">
        <is>
          <t>Ladies Knit Shirt</t>
        </is>
      </c>
      <c r="F11" s="555" t="n">
        <v>36</v>
      </c>
      <c r="G11" s="244" t="inlineStr">
        <is>
          <t>CT</t>
        </is>
      </c>
      <c r="H11" s="221" t="n"/>
      <c r="I11" s="520" t="n">
        <v>29192000</v>
      </c>
      <c r="J11" s="397" t="n"/>
      <c r="K11" s="397" t="n"/>
      <c r="L11" s="221" t="n"/>
      <c r="M11" s="397" t="n"/>
      <c r="N11" s="521">
        <f>H11+I11</f>
        <v/>
      </c>
    </row>
    <row r="12" ht="14.25" customFormat="1" customHeight="1" s="190">
      <c r="A12" s="519" t="n">
        <v>42209</v>
      </c>
      <c r="B12" s="217" t="inlineStr">
        <is>
          <t>E 74804</t>
        </is>
      </c>
      <c r="C12" s="218" t="inlineStr">
        <is>
          <t>Primark Us Corp</t>
        </is>
      </c>
      <c r="D12" s="219" t="n"/>
      <c r="E12" s="220" t="inlineStr">
        <is>
          <t>Boy Hoody</t>
        </is>
      </c>
      <c r="F12" s="555" t="n">
        <v>305</v>
      </c>
      <c r="G12" s="244" t="inlineStr">
        <is>
          <t>CT</t>
        </is>
      </c>
      <c r="H12" s="221" t="n"/>
      <c r="I12" s="520" t="n">
        <v>70028000</v>
      </c>
      <c r="J12" s="397" t="n"/>
      <c r="K12" s="397" t="n"/>
      <c r="L12" s="221" t="n"/>
      <c r="M12" s="397" t="n"/>
      <c r="N12" s="521">
        <f>H12+I12</f>
        <v/>
      </c>
    </row>
    <row r="13" ht="14.25" customFormat="1" customHeight="1" s="190">
      <c r="A13" s="519" t="n">
        <v>42209</v>
      </c>
      <c r="B13" s="217" t="inlineStr">
        <is>
          <t>E 74578</t>
        </is>
      </c>
      <c r="C13" s="218" t="inlineStr">
        <is>
          <t>LPP S.A</t>
        </is>
      </c>
      <c r="D13" s="219" t="n"/>
      <c r="E13" s="220" t="inlineStr">
        <is>
          <t>Men's Jogging Top</t>
        </is>
      </c>
      <c r="F13" s="555" t="n">
        <v>904</v>
      </c>
      <c r="G13" s="244" t="inlineStr">
        <is>
          <t>CT</t>
        </is>
      </c>
      <c r="H13" s="221" t="n"/>
      <c r="I13" s="520" t="n">
        <v>242980473</v>
      </c>
      <c r="J13" s="397" t="n"/>
      <c r="K13" s="397" t="n"/>
      <c r="L13" s="221" t="n"/>
      <c r="M13" s="397" t="n"/>
      <c r="N13" s="521">
        <f>H13+I13</f>
        <v/>
      </c>
    </row>
    <row r="14" ht="14.25" customFormat="1" customHeight="1" s="190">
      <c r="A14" s="519" t="n">
        <v>42210</v>
      </c>
      <c r="B14" s="217" t="inlineStr">
        <is>
          <t>E 76431</t>
        </is>
      </c>
      <c r="C14" s="218" t="inlineStr">
        <is>
          <t xml:space="preserve">Primark </t>
        </is>
      </c>
      <c r="D14" s="219" t="n"/>
      <c r="E14" s="220" t="inlineStr">
        <is>
          <t>Men Zip Thru Hoody</t>
        </is>
      </c>
      <c r="F14" s="555" t="n">
        <v>700</v>
      </c>
      <c r="G14" s="244" t="inlineStr">
        <is>
          <t>CT</t>
        </is>
      </c>
      <c r="H14" s="221" t="n"/>
      <c r="I14" s="520" t="n">
        <v>180986400</v>
      </c>
      <c r="J14" s="397" t="n"/>
      <c r="K14" s="397" t="n"/>
      <c r="L14" s="221" t="n"/>
      <c r="M14" s="397" t="n"/>
      <c r="N14" s="521">
        <f>H14+I14</f>
        <v/>
      </c>
    </row>
    <row r="15" ht="14.25" customFormat="1" customHeight="1" s="190">
      <c r="A15" s="519" t="n">
        <v>42210</v>
      </c>
      <c r="B15" s="217" t="inlineStr">
        <is>
          <t>E 76547</t>
        </is>
      </c>
      <c r="C15" s="218" t="inlineStr">
        <is>
          <t>Primark Stores Limited</t>
        </is>
      </c>
      <c r="D15" s="219" t="n"/>
      <c r="E15" s="220" t="inlineStr">
        <is>
          <t>7/2Boy Core Hoody</t>
        </is>
      </c>
      <c r="F15" s="555" t="n">
        <v>800</v>
      </c>
      <c r="G15" s="244" t="inlineStr">
        <is>
          <t>CT</t>
        </is>
      </c>
      <c r="H15" s="221" t="n"/>
      <c r="I15" s="520" t="n">
        <v>174420000</v>
      </c>
      <c r="J15" s="397" t="n"/>
      <c r="K15" s="397" t="n"/>
      <c r="L15" s="221" t="n"/>
      <c r="M15" s="397" t="n"/>
      <c r="N15" s="521">
        <f>H15+I15</f>
        <v/>
      </c>
    </row>
    <row r="16" ht="14.25" customFormat="1" customHeight="1" s="190">
      <c r="A16" s="519" t="n">
        <v>42210</v>
      </c>
      <c r="B16" s="217" t="inlineStr">
        <is>
          <t>E 65557</t>
        </is>
      </c>
      <c r="C16" s="218" t="inlineStr">
        <is>
          <t>LPP S.A</t>
        </is>
      </c>
      <c r="D16" s="219" t="n"/>
      <c r="E16" s="220" t="inlineStr">
        <is>
          <t>Ladies Jogging Top</t>
        </is>
      </c>
      <c r="F16" s="555" t="n">
        <v>680</v>
      </c>
      <c r="G16" s="244" t="inlineStr">
        <is>
          <t>CT</t>
        </is>
      </c>
      <c r="H16" s="221" t="n"/>
      <c r="I16" s="520" t="n">
        <v>178829338</v>
      </c>
      <c r="J16" s="397" t="n"/>
      <c r="K16" s="397" t="n"/>
      <c r="L16" s="221" t="n"/>
      <c r="M16" s="397" t="n"/>
      <c r="N16" s="521">
        <f>H16+I16</f>
        <v/>
      </c>
    </row>
    <row r="17" ht="14.25" customFormat="1" customHeight="1" s="190">
      <c r="A17" s="519" t="n">
        <v>42210</v>
      </c>
      <c r="B17" s="217" t="inlineStr">
        <is>
          <t>E 65557</t>
        </is>
      </c>
      <c r="C17" s="218" t="inlineStr">
        <is>
          <t>LPP S.A</t>
        </is>
      </c>
      <c r="D17" s="219" t="n"/>
      <c r="E17" s="220" t="inlineStr">
        <is>
          <t>Men's Knit Trousers</t>
        </is>
      </c>
      <c r="F17" s="555" t="n">
        <v>93</v>
      </c>
      <c r="G17" s="244" t="inlineStr">
        <is>
          <t>CT</t>
        </is>
      </c>
      <c r="H17" s="221" t="n"/>
      <c r="I17" s="520" t="n">
        <v>36022203</v>
      </c>
      <c r="J17" s="397" t="n"/>
      <c r="K17" s="397" t="n"/>
      <c r="L17" s="221" t="n"/>
      <c r="M17" s="397" t="n"/>
      <c r="N17" s="521">
        <f>H17+I17</f>
        <v/>
      </c>
    </row>
    <row r="18" ht="14.25" customFormat="1" customHeight="1" s="190">
      <c r="A18" s="519" t="n">
        <v>42215</v>
      </c>
      <c r="B18" s="217" t="inlineStr">
        <is>
          <t>E 76966</t>
        </is>
      </c>
      <c r="C18" s="218" t="inlineStr">
        <is>
          <t>Primark</t>
        </is>
      </c>
      <c r="D18" s="219" t="n"/>
      <c r="E18" s="220" t="inlineStr">
        <is>
          <t>See Val Note</t>
        </is>
      </c>
      <c r="F18" s="555" t="n">
        <v>355</v>
      </c>
      <c r="G18" s="244" t="inlineStr">
        <is>
          <t>CT</t>
        </is>
      </c>
      <c r="H18" s="221" t="n"/>
      <c r="I18" s="520" t="n">
        <v>89531330</v>
      </c>
      <c r="J18" s="397" t="n"/>
      <c r="K18" s="397" t="n"/>
      <c r="L18" s="221" t="n"/>
      <c r="M18" s="397" t="n"/>
      <c r="N18" s="521">
        <f>H18+I18</f>
        <v/>
      </c>
    </row>
    <row r="19" ht="14.25" customFormat="1" customHeight="1" s="190">
      <c r="A19" s="519" t="n">
        <v>42215</v>
      </c>
      <c r="B19" s="217" t="inlineStr">
        <is>
          <t>E 76966</t>
        </is>
      </c>
      <c r="C19" s="218" t="inlineStr">
        <is>
          <t>Primark</t>
        </is>
      </c>
      <c r="D19" s="219" t="n"/>
      <c r="E19" s="220" t="inlineStr">
        <is>
          <t>Ladies Nylon Zip Back Fl Legging</t>
        </is>
      </c>
      <c r="F19" s="555" t="n">
        <v>267</v>
      </c>
      <c r="G19" s="244" t="inlineStr">
        <is>
          <t>CT</t>
        </is>
      </c>
      <c r="H19" s="221" t="n"/>
      <c r="I19" s="520" t="n">
        <v>191743220</v>
      </c>
      <c r="J19" s="397" t="n"/>
      <c r="K19" s="397" t="n"/>
      <c r="L19" s="221" t="n"/>
      <c r="M19" s="397" t="n"/>
      <c r="N19" s="521">
        <f>H19+I19</f>
        <v/>
      </c>
    </row>
    <row r="20" ht="14.25" customFormat="1" customHeight="1" s="190">
      <c r="A20" s="519" t="n">
        <v>42216</v>
      </c>
      <c r="B20" s="217" t="inlineStr">
        <is>
          <t>E 78298</t>
        </is>
      </c>
      <c r="C20" s="218" t="inlineStr">
        <is>
          <t>Primark Us Corp</t>
        </is>
      </c>
      <c r="D20" s="219" t="n"/>
      <c r="E20" s="220" t="inlineStr">
        <is>
          <t>Mens Hoody</t>
        </is>
      </c>
      <c r="F20" s="555" t="n">
        <v>70</v>
      </c>
      <c r="G20" s="244" t="inlineStr">
        <is>
          <t>CT</t>
        </is>
      </c>
      <c r="H20" s="221" t="n"/>
      <c r="I20" s="520" t="n">
        <v>18116280</v>
      </c>
      <c r="J20" s="397" t="n"/>
      <c r="K20" s="397" t="n"/>
      <c r="L20" s="221" t="n"/>
      <c r="M20" s="397" t="n"/>
      <c r="N20" s="521">
        <f>H20+I20</f>
        <v/>
      </c>
    </row>
    <row r="21" ht="14.25" customFormat="1" customHeight="1" s="190">
      <c r="A21" s="519" t="n">
        <v>42216</v>
      </c>
      <c r="B21" s="217" t="inlineStr">
        <is>
          <t>E 77699</t>
        </is>
      </c>
      <c r="C21" s="218" t="inlineStr">
        <is>
          <t>LPP S.A</t>
        </is>
      </c>
      <c r="D21" s="219" t="n"/>
      <c r="E21" s="220" t="inlineStr">
        <is>
          <t>Men's Knit Trousers</t>
        </is>
      </c>
      <c r="F21" s="555" t="n">
        <v>256</v>
      </c>
      <c r="G21" s="244" t="inlineStr">
        <is>
          <t>CT</t>
        </is>
      </c>
      <c r="H21" s="221" t="n"/>
      <c r="I21" s="520" t="n">
        <v>101220463</v>
      </c>
      <c r="J21" s="397" t="n"/>
      <c r="K21" s="397" t="n"/>
      <c r="L21" s="221" t="n"/>
      <c r="M21" s="397" t="n"/>
      <c r="N21" s="521">
        <f>H21+I21</f>
        <v/>
      </c>
    </row>
    <row r="22" ht="14.25" customFormat="1" customHeight="1" s="190">
      <c r="A22" s="519" t="n">
        <v>42216</v>
      </c>
      <c r="B22" s="217" t="inlineStr">
        <is>
          <t>E 77699</t>
        </is>
      </c>
      <c r="C22" s="218" t="inlineStr">
        <is>
          <t>LPP S.A</t>
        </is>
      </c>
      <c r="D22" s="219" t="n"/>
      <c r="E22" s="220" t="inlineStr">
        <is>
          <t>Men's Jogging Top</t>
        </is>
      </c>
      <c r="F22" s="555" t="n">
        <v>79</v>
      </c>
      <c r="G22" s="244" t="inlineStr">
        <is>
          <t>CT</t>
        </is>
      </c>
      <c r="H22" s="221" t="n"/>
      <c r="I22" s="520" t="n">
        <v>18672092</v>
      </c>
      <c r="J22" s="397" t="n"/>
      <c r="K22" s="397" t="n"/>
      <c r="L22" s="221" t="n"/>
      <c r="M22" s="397" t="n"/>
      <c r="N22" s="521">
        <f>H22+I22</f>
        <v/>
      </c>
    </row>
    <row r="23" ht="14.25" customFormat="1" customHeight="1" s="190">
      <c r="A23" s="519" t="n">
        <v>42216</v>
      </c>
      <c r="B23" s="217" t="inlineStr">
        <is>
          <t>E 78825</t>
        </is>
      </c>
      <c r="C23" s="218" t="inlineStr">
        <is>
          <t>Primark Stores Limited</t>
        </is>
      </c>
      <c r="D23" s="219" t="n"/>
      <c r="E23" s="220" t="inlineStr">
        <is>
          <t>Ladies Legging</t>
        </is>
      </c>
      <c r="F23" s="555" t="n">
        <v>500</v>
      </c>
      <c r="G23" s="244" t="inlineStr">
        <is>
          <t>CT</t>
        </is>
      </c>
      <c r="H23" s="221" t="n"/>
      <c r="I23" s="520" t="n">
        <v>359244600</v>
      </c>
      <c r="J23" s="397" t="n"/>
      <c r="K23" s="397" t="n"/>
      <c r="L23" s="221" t="n"/>
      <c r="M23" s="397" t="n"/>
      <c r="N23" s="521">
        <f>H23+I23</f>
        <v/>
      </c>
    </row>
    <row r="24" ht="14.25" customFormat="1" customHeight="1" s="190">
      <c r="A24" s="519" t="n">
        <v>42217</v>
      </c>
      <c r="B24" s="217" t="inlineStr">
        <is>
          <t>E 79325</t>
        </is>
      </c>
      <c r="C24" s="218" t="inlineStr">
        <is>
          <t>Primark Stores Limited</t>
        </is>
      </c>
      <c r="D24" s="219" t="n"/>
      <c r="E24" s="220" t="inlineStr">
        <is>
          <t>7Boy/2Boy Core Hoody</t>
        </is>
      </c>
      <c r="F24" s="555" t="n">
        <v>640</v>
      </c>
      <c r="G24" s="244" t="inlineStr">
        <is>
          <t>CT</t>
        </is>
      </c>
      <c r="H24" s="221" t="n"/>
      <c r="I24" s="520" t="n">
        <v>141980760</v>
      </c>
      <c r="J24" s="397" t="n"/>
      <c r="K24" s="397" t="n"/>
      <c r="L24" s="221" t="n"/>
      <c r="M24" s="397" t="n"/>
      <c r="N24" s="521">
        <f>H24+I24</f>
        <v/>
      </c>
    </row>
    <row r="25" ht="14.25" customFormat="1" customHeight="1" s="190">
      <c r="A25" s="519" t="n">
        <v>42217</v>
      </c>
      <c r="B25" s="217" t="inlineStr">
        <is>
          <t>E 79317</t>
        </is>
      </c>
      <c r="C25" s="218" t="inlineStr">
        <is>
          <t>A.Levy &amp; Son Limited</t>
        </is>
      </c>
      <c r="D25" s="219" t="n"/>
      <c r="E25" s="220" t="inlineStr">
        <is>
          <t>Men's Neck Pullver / Hoody</t>
        </is>
      </c>
      <c r="F25" s="555" t="n">
        <v>635</v>
      </c>
      <c r="G25" s="244" t="inlineStr">
        <is>
          <t>CT</t>
        </is>
      </c>
      <c r="H25" s="221" t="n"/>
      <c r="I25" s="520" t="n">
        <v>311688076</v>
      </c>
      <c r="J25" s="397" t="n"/>
      <c r="K25" s="397" t="n"/>
      <c r="L25" s="221" t="n"/>
      <c r="M25" s="397" t="n"/>
      <c r="N25" s="521">
        <f>H25+I25</f>
        <v/>
      </c>
    </row>
    <row r="26" ht="14.25" customFormat="1" customHeight="1" s="190">
      <c r="A26" s="519" t="n">
        <v>42217</v>
      </c>
      <c r="B26" s="217" t="inlineStr">
        <is>
          <t>E 79287</t>
        </is>
      </c>
      <c r="C26" s="218" t="inlineStr">
        <is>
          <t>Primakr Tiendas Slu</t>
        </is>
      </c>
      <c r="D26" s="219" t="n"/>
      <c r="E26" s="220" t="inlineStr">
        <is>
          <t>Men's Zip Thru Hoody</t>
        </is>
      </c>
      <c r="F26" s="555" t="n">
        <v>2285</v>
      </c>
      <c r="G26" s="244" t="inlineStr">
        <is>
          <t>CT</t>
        </is>
      </c>
      <c r="H26" s="221" t="n"/>
      <c r="I26" s="520" t="n">
        <v>592086915</v>
      </c>
      <c r="J26" s="397" t="n"/>
      <c r="K26" s="397" t="n"/>
      <c r="L26" s="221" t="n"/>
      <c r="M26" s="397" t="n"/>
      <c r="N26" s="521">
        <f>H26+I26</f>
        <v/>
      </c>
    </row>
    <row r="27" ht="14.25" customFormat="1" customHeight="1" s="190">
      <c r="A27" s="519" t="n">
        <v>42217</v>
      </c>
      <c r="B27" s="217" t="inlineStr">
        <is>
          <t>E 79296</t>
        </is>
      </c>
      <c r="C27" s="218" t="inlineStr">
        <is>
          <t>Primark</t>
        </is>
      </c>
      <c r="D27" s="219" t="n"/>
      <c r="E27" s="220" t="inlineStr">
        <is>
          <t>Men's Zip Thru Hoody</t>
        </is>
      </c>
      <c r="F27" s="555" t="n">
        <v>695</v>
      </c>
      <c r="G27" s="244" t="inlineStr">
        <is>
          <t>CT</t>
        </is>
      </c>
      <c r="H27" s="221" t="n"/>
      <c r="I27" s="520" t="n">
        <v>180087705</v>
      </c>
      <c r="J27" s="397" t="n"/>
      <c r="K27" s="397" t="n"/>
      <c r="L27" s="221" t="n"/>
      <c r="M27" s="397" t="n"/>
      <c r="N27" s="521">
        <f>H27+I27</f>
        <v/>
      </c>
    </row>
    <row r="28" ht="14.25" customFormat="1" customHeight="1" s="190">
      <c r="A28" s="519" t="n">
        <v>42220</v>
      </c>
      <c r="B28" s="217" t="inlineStr">
        <is>
          <t>E 14352</t>
        </is>
      </c>
      <c r="C28" s="218" t="inlineStr">
        <is>
          <t>LPP S.A</t>
        </is>
      </c>
      <c r="D28" s="219" t="n"/>
      <c r="E28" s="220" t="inlineStr">
        <is>
          <t>Men's Knit Jogging Top</t>
        </is>
      </c>
      <c r="F28" s="555" t="n">
        <v>292</v>
      </c>
      <c r="G28" s="244" t="inlineStr">
        <is>
          <t>CT</t>
        </is>
      </c>
      <c r="H28" s="221" t="n"/>
      <c r="I28" s="520" t="n">
        <v>67012117</v>
      </c>
      <c r="J28" s="397" t="n"/>
      <c r="K28" s="397" t="n"/>
      <c r="L28" s="221" t="n"/>
      <c r="M28" s="397" t="n"/>
      <c r="N28" s="521">
        <f>H28+I28</f>
        <v/>
      </c>
    </row>
    <row r="29" ht="14.25" customFormat="1" customHeight="1" s="190">
      <c r="A29" s="519" t="n">
        <v>42222</v>
      </c>
      <c r="B29" s="217" t="inlineStr">
        <is>
          <t>E 79660</t>
        </is>
      </c>
      <c r="C29" s="218" t="inlineStr">
        <is>
          <t>Kik Texlilien Und-Food GMBH</t>
        </is>
      </c>
      <c r="D29" s="219" t="n"/>
      <c r="E29" s="220" t="inlineStr">
        <is>
          <t>Men's Knitted Sweatshirt</t>
        </is>
      </c>
      <c r="F29" s="555" t="n">
        <v>2875</v>
      </c>
      <c r="G29" s="244" t="inlineStr">
        <is>
          <t>CT</t>
        </is>
      </c>
      <c r="H29" s="221" t="n"/>
      <c r="I29" s="520" t="n">
        <v>344438512</v>
      </c>
      <c r="J29" s="397" t="n"/>
      <c r="K29" s="397" t="n"/>
      <c r="L29" s="221" t="n"/>
      <c r="M29" s="397" t="n"/>
      <c r="N29" s="521">
        <f>H29+I29</f>
        <v/>
      </c>
    </row>
    <row r="30" ht="14.25" customFormat="1" customHeight="1" s="190">
      <c r="A30" s="519" t="n">
        <v>42223</v>
      </c>
      <c r="B30" s="217" t="inlineStr">
        <is>
          <t>E 81282</t>
        </is>
      </c>
      <c r="C30" s="218" t="inlineStr">
        <is>
          <t>Primark</t>
        </is>
      </c>
      <c r="D30" s="219" t="n"/>
      <c r="E30" s="220" t="inlineStr">
        <is>
          <t>Men's +Boy Zip</t>
        </is>
      </c>
      <c r="F30" s="555" t="n">
        <v>75</v>
      </c>
      <c r="G30" s="244" t="inlineStr">
        <is>
          <t>CT</t>
        </is>
      </c>
      <c r="H30" s="221" t="n"/>
      <c r="I30" s="520" t="n">
        <v>18300065</v>
      </c>
      <c r="J30" s="397" t="n"/>
      <c r="K30" s="397" t="n"/>
      <c r="L30" s="221" t="n"/>
      <c r="M30" s="397" t="n"/>
      <c r="N30" s="521">
        <f>H30+I30</f>
        <v/>
      </c>
    </row>
    <row r="31" ht="14.25" customFormat="1" customHeight="1" s="190">
      <c r="A31" s="519" t="n">
        <v>42223</v>
      </c>
      <c r="B31" s="217" t="inlineStr">
        <is>
          <t>E 81282</t>
        </is>
      </c>
      <c r="C31" s="218" t="inlineStr">
        <is>
          <t>Primark</t>
        </is>
      </c>
      <c r="D31" s="219" t="n"/>
      <c r="E31" s="220" t="inlineStr">
        <is>
          <t>Ladies Legging</t>
        </is>
      </c>
      <c r="F31" s="555" t="n">
        <v>100</v>
      </c>
      <c r="G31" s="244" t="inlineStr">
        <is>
          <t>CT</t>
        </is>
      </c>
      <c r="H31" s="221" t="n"/>
      <c r="I31" s="520" t="n">
        <v>43228500</v>
      </c>
      <c r="J31" s="397" t="n"/>
      <c r="K31" s="397" t="n"/>
      <c r="L31" s="221" t="n"/>
      <c r="M31" s="397" t="n"/>
      <c r="N31" s="521">
        <f>H31+I31</f>
        <v/>
      </c>
    </row>
    <row r="32" ht="14.25" customFormat="1" customHeight="1" s="190">
      <c r="A32" s="519" t="n">
        <v>42223</v>
      </c>
      <c r="B32" s="217" t="inlineStr">
        <is>
          <t>E 80591</t>
        </is>
      </c>
      <c r="C32" s="218" t="inlineStr">
        <is>
          <t>Primark Stores Limited</t>
        </is>
      </c>
      <c r="D32" s="219" t="n"/>
      <c r="E32" s="220" t="inlineStr">
        <is>
          <t>Boy Contrast Hoody Core Hoody</t>
        </is>
      </c>
      <c r="F32" s="555" t="n">
        <v>720</v>
      </c>
      <c r="G32" s="244" t="inlineStr">
        <is>
          <t>CT</t>
        </is>
      </c>
      <c r="H32" s="221" t="n"/>
      <c r="I32" s="520" t="n">
        <v>158751520</v>
      </c>
      <c r="J32" s="397" t="n"/>
      <c r="K32" s="397" t="n"/>
      <c r="L32" s="221" t="n"/>
      <c r="M32" s="397" t="n"/>
      <c r="N32" s="521">
        <f>H32+I32</f>
        <v/>
      </c>
    </row>
    <row r="33" ht="14.25" customFormat="1" customHeight="1" s="190">
      <c r="A33" s="519" t="n">
        <v>42224</v>
      </c>
      <c r="B33" s="217" t="inlineStr">
        <is>
          <t>E 81979</t>
        </is>
      </c>
      <c r="C33" s="218" t="inlineStr">
        <is>
          <t>Primark Stores Limited</t>
        </is>
      </c>
      <c r="D33" s="219" t="n"/>
      <c r="E33" s="220" t="inlineStr">
        <is>
          <t>Ladies' Nylon Back FL Legging</t>
        </is>
      </c>
      <c r="F33" s="555" t="n">
        <v>167</v>
      </c>
      <c r="G33" s="244" t="inlineStr">
        <is>
          <t>CT</t>
        </is>
      </c>
      <c r="H33" s="221" t="n"/>
      <c r="I33" s="520" t="n">
        <v>72191595</v>
      </c>
      <c r="J33" s="397" t="n"/>
      <c r="K33" s="397" t="n"/>
      <c r="L33" s="221" t="n"/>
      <c r="M33" s="397" t="n"/>
      <c r="N33" s="521">
        <f>H33+I33</f>
        <v/>
      </c>
    </row>
    <row r="34" ht="14.25" customFormat="1" customHeight="1" s="190">
      <c r="A34" s="519" t="n">
        <v>42229</v>
      </c>
      <c r="B34" s="217" t="inlineStr">
        <is>
          <t>E 82631</t>
        </is>
      </c>
      <c r="C34" s="218" t="inlineStr">
        <is>
          <t>Adler Czech A.S</t>
        </is>
      </c>
      <c r="D34" s="219" t="n"/>
      <c r="E34" s="220" t="inlineStr">
        <is>
          <t>Gent Knit Sweatshirt + Sweater</t>
        </is>
      </c>
      <c r="F34" s="555" t="n">
        <v>853</v>
      </c>
      <c r="G34" s="244" t="inlineStr">
        <is>
          <t>CT</t>
        </is>
      </c>
      <c r="H34" s="221" t="n"/>
      <c r="I34" s="520" t="n">
        <v>348972482</v>
      </c>
      <c r="J34" s="397" t="n"/>
      <c r="K34" s="397" t="n"/>
      <c r="L34" s="221" t="n"/>
      <c r="M34" s="397" t="n"/>
      <c r="N34" s="521">
        <f>H34+I34</f>
        <v/>
      </c>
    </row>
    <row r="35" ht="14.25" customFormat="1" customHeight="1" s="190">
      <c r="A35" s="519" t="n">
        <v>42229</v>
      </c>
      <c r="B35" s="217" t="inlineStr">
        <is>
          <t>E 82631</t>
        </is>
      </c>
      <c r="C35" s="218" t="inlineStr">
        <is>
          <t>Adler Czech A.S</t>
        </is>
      </c>
      <c r="D35" s="219" t="n"/>
      <c r="E35" s="220" t="inlineStr">
        <is>
          <t>Ladies Knit Sweatshirt</t>
        </is>
      </c>
      <c r="F35" s="555" t="n">
        <v>171</v>
      </c>
      <c r="G35" s="244" t="inlineStr">
        <is>
          <t>CT</t>
        </is>
      </c>
      <c r="H35" s="221" t="n"/>
      <c r="I35" s="520" t="n">
        <v>103909128</v>
      </c>
      <c r="J35" s="397" t="n"/>
      <c r="K35" s="397" t="n"/>
      <c r="L35" s="221" t="n"/>
      <c r="M35" s="397" t="n"/>
      <c r="N35" s="521">
        <f>H35+I35</f>
        <v/>
      </c>
    </row>
    <row r="36" ht="14.25" customFormat="1" customHeight="1" s="190">
      <c r="A36" s="519" t="n">
        <v>42230</v>
      </c>
      <c r="B36" s="217" t="inlineStr">
        <is>
          <t>E 84211</t>
        </is>
      </c>
      <c r="C36" s="218" t="inlineStr">
        <is>
          <t>LPP S.A</t>
        </is>
      </c>
      <c r="D36" s="219" t="n"/>
      <c r="E36" s="220" t="inlineStr">
        <is>
          <t>Men's Trousers</t>
        </is>
      </c>
      <c r="F36" s="555" t="n">
        <v>230</v>
      </c>
      <c r="G36" s="244" t="inlineStr">
        <is>
          <t>CT</t>
        </is>
      </c>
      <c r="H36" s="221" t="n"/>
      <c r="I36" s="520" t="n">
        <v>83919611</v>
      </c>
      <c r="J36" s="397" t="n"/>
      <c r="K36" s="397" t="n"/>
      <c r="L36" s="221" t="n"/>
      <c r="M36" s="397" t="n"/>
      <c r="N36" s="521">
        <f>H36+I36</f>
        <v/>
      </c>
    </row>
    <row r="37" ht="18.75" customFormat="1" customHeight="1" s="190">
      <c r="A37" s="519" t="n">
        <v>42230</v>
      </c>
      <c r="B37" s="217" t="inlineStr">
        <is>
          <t>E 83211</t>
        </is>
      </c>
      <c r="C37" s="218" t="inlineStr">
        <is>
          <t>A.Levy &amp; Son Limited</t>
        </is>
      </c>
      <c r="D37" s="219" t="n"/>
      <c r="E37" s="220" t="inlineStr">
        <is>
          <t>Men's Knit Long Sleeve Zip Thru Jacket</t>
        </is>
      </c>
      <c r="F37" s="555" t="n">
        <v>244</v>
      </c>
      <c r="G37" s="244" t="inlineStr">
        <is>
          <t>CT</t>
        </is>
      </c>
      <c r="H37" s="221" t="n"/>
      <c r="I37" s="520" t="n">
        <v>123404769</v>
      </c>
      <c r="J37" s="397" t="n"/>
      <c r="K37" s="397" t="n"/>
      <c r="L37" s="221" t="n"/>
      <c r="M37" s="397" t="n"/>
      <c r="N37" s="521">
        <f>H37+I37</f>
        <v/>
      </c>
    </row>
    <row r="38" ht="14.25" customFormat="1" customHeight="1" s="190">
      <c r="A38" s="519" t="n">
        <v>42230</v>
      </c>
      <c r="B38" s="217" t="inlineStr">
        <is>
          <t>E 83211</t>
        </is>
      </c>
      <c r="C38" s="218" t="inlineStr">
        <is>
          <t>A.Levy &amp; Son Limited</t>
        </is>
      </c>
      <c r="D38" s="219" t="n"/>
      <c r="E38" s="220" t="inlineStr">
        <is>
          <t>Men's Knit Hoody</t>
        </is>
      </c>
      <c r="F38" s="555" t="n">
        <v>178</v>
      </c>
      <c r="G38" s="244" t="inlineStr">
        <is>
          <t>CT</t>
        </is>
      </c>
      <c r="H38" s="221" t="n"/>
      <c r="I38" s="520" t="n">
        <v>89718899</v>
      </c>
      <c r="J38" s="397" t="n"/>
      <c r="K38" s="397" t="n"/>
      <c r="L38" s="221" t="n"/>
      <c r="M38" s="397" t="n"/>
      <c r="N38" s="521">
        <f>H38+I38</f>
        <v/>
      </c>
    </row>
    <row r="39" ht="14.25" customFormat="1" customHeight="1" s="190">
      <c r="A39" s="519" t="n">
        <v>42236</v>
      </c>
      <c r="B39" s="217" t="inlineStr">
        <is>
          <t>E 85424</t>
        </is>
      </c>
      <c r="C39" s="218" t="inlineStr">
        <is>
          <t>A.Levy &amp; Son Limited</t>
        </is>
      </c>
      <c r="D39" s="219" t="n"/>
      <c r="E39" s="220" t="inlineStr">
        <is>
          <t>Men's Knit Pullover</t>
        </is>
      </c>
      <c r="F39" s="555" t="n">
        <v>253</v>
      </c>
      <c r="G39" s="244" t="inlineStr">
        <is>
          <t>CT</t>
        </is>
      </c>
      <c r="H39" s="221" t="n"/>
      <c r="I39" s="520" t="n">
        <v>107902807</v>
      </c>
      <c r="J39" s="397" t="n"/>
      <c r="K39" s="397" t="n"/>
      <c r="L39" s="221" t="n"/>
      <c r="M39" s="397" t="n"/>
      <c r="N39" s="521">
        <f>H39+I39</f>
        <v/>
      </c>
    </row>
    <row r="40" ht="14.25" customFormat="1" customHeight="1" s="190">
      <c r="A40" s="519" t="n">
        <v>42237</v>
      </c>
      <c r="B40" s="217" t="inlineStr">
        <is>
          <t>E 86517</t>
        </is>
      </c>
      <c r="C40" s="218" t="inlineStr">
        <is>
          <t>Primarkus Corp</t>
        </is>
      </c>
      <c r="D40" s="219" t="n"/>
      <c r="E40" s="220" t="inlineStr">
        <is>
          <t>Men Knit Chesi Print Zip</t>
        </is>
      </c>
      <c r="F40" s="555" t="n">
        <v>17</v>
      </c>
      <c r="G40" s="244" t="inlineStr">
        <is>
          <t>CT</t>
        </is>
      </c>
      <c r="H40" s="221" t="n"/>
      <c r="I40" s="520" t="n">
        <v>4368609</v>
      </c>
      <c r="J40" s="397" t="n"/>
      <c r="K40" s="397" t="n"/>
      <c r="L40" s="221" t="n"/>
      <c r="M40" s="397" t="n"/>
      <c r="N40" s="521">
        <f>H40+I40</f>
        <v/>
      </c>
    </row>
    <row r="41" ht="14.25" customFormat="1" customHeight="1" s="190">
      <c r="A41" s="519" t="n">
        <v>42237</v>
      </c>
      <c r="B41" s="217" t="inlineStr">
        <is>
          <t>E 87246</t>
        </is>
      </c>
      <c r="C41" s="218" t="inlineStr">
        <is>
          <t>Primark Stores Limited</t>
        </is>
      </c>
      <c r="D41" s="219" t="n"/>
      <c r="E41" s="220" t="inlineStr">
        <is>
          <t>Boy's Hoody</t>
        </is>
      </c>
      <c r="F41" s="555" t="n">
        <v>200</v>
      </c>
      <c r="G41" s="244" t="inlineStr">
        <is>
          <t>CT</t>
        </is>
      </c>
      <c r="H41" s="221" t="n"/>
      <c r="I41" s="520" t="n">
        <v>41197900</v>
      </c>
      <c r="J41" s="397" t="n"/>
      <c r="K41" s="397" t="n"/>
      <c r="L41" s="221" t="n"/>
      <c r="M41" s="397" t="n"/>
      <c r="N41" s="521">
        <f>H41+I41</f>
        <v/>
      </c>
    </row>
    <row r="42" ht="14.25" customFormat="1" customHeight="1" s="190">
      <c r="A42" s="519" t="n">
        <v>42237</v>
      </c>
      <c r="B42" s="217" t="inlineStr">
        <is>
          <t>E 87199</t>
        </is>
      </c>
      <c r="C42" s="218" t="inlineStr">
        <is>
          <t>Primakr Tiendas S.l.u.</t>
        </is>
      </c>
      <c r="D42" s="219" t="n"/>
      <c r="E42" s="220" t="inlineStr">
        <is>
          <t>Men's Knit Chest Print Zip Thru</t>
        </is>
      </c>
      <c r="F42" s="555" t="n">
        <v>250</v>
      </c>
      <c r="G42" s="244" t="inlineStr">
        <is>
          <t>CT</t>
        </is>
      </c>
      <c r="H42" s="221" t="n"/>
      <c r="I42" s="520">
        <f>15750*4079</f>
        <v/>
      </c>
      <c r="J42" s="397" t="n"/>
      <c r="K42" s="397" t="n"/>
      <c r="L42" s="221" t="n"/>
      <c r="M42" s="397" t="n"/>
      <c r="N42" s="521">
        <f>H42+I42</f>
        <v/>
      </c>
    </row>
    <row r="43" ht="14.25" customFormat="1" customHeight="1" s="190">
      <c r="A43" s="519" t="n">
        <v>42237</v>
      </c>
      <c r="B43" s="217" t="inlineStr">
        <is>
          <t>E 87074</t>
        </is>
      </c>
      <c r="C43" s="218" t="inlineStr">
        <is>
          <t>Primark 47 Mary Street Dublin1.</t>
        </is>
      </c>
      <c r="D43" s="219" t="n"/>
      <c r="E43" s="220" t="inlineStr">
        <is>
          <t>Men's Knit Chest Print Zip Thru</t>
        </is>
      </c>
      <c r="F43" s="555" t="n">
        <v>192</v>
      </c>
      <c r="G43" s="244" t="inlineStr">
        <is>
          <t>CT</t>
        </is>
      </c>
      <c r="H43" s="221" t="n"/>
      <c r="I43" s="520" t="n">
        <v>49339584</v>
      </c>
      <c r="J43" s="397" t="n"/>
      <c r="K43" s="397" t="n"/>
      <c r="L43" s="221" t="n"/>
      <c r="M43" s="397" t="n"/>
      <c r="N43" s="521">
        <f>H43+I43</f>
        <v/>
      </c>
    </row>
    <row r="44" ht="14.25" customFormat="1" customHeight="1" s="190">
      <c r="A44" s="519" t="n">
        <v>42237</v>
      </c>
      <c r="B44" s="217" t="inlineStr">
        <is>
          <t>E 86097</t>
        </is>
      </c>
      <c r="C44" s="218" t="inlineStr">
        <is>
          <t>Primark Stores Limited</t>
        </is>
      </c>
      <c r="D44" s="219" t="n"/>
      <c r="E44" s="220" t="inlineStr">
        <is>
          <t>See Val Note</t>
        </is>
      </c>
      <c r="F44" s="555" t="n">
        <v>756</v>
      </c>
      <c r="G44" s="244" t="inlineStr">
        <is>
          <t>CT</t>
        </is>
      </c>
      <c r="H44" s="221" t="n"/>
      <c r="I44" s="520" t="n">
        <v>178378749</v>
      </c>
      <c r="J44" s="397" t="n"/>
      <c r="K44" s="397" t="n"/>
      <c r="L44" s="221" t="n"/>
      <c r="M44" s="397" t="n"/>
      <c r="N44" s="521">
        <f>H44+I44</f>
        <v/>
      </c>
    </row>
    <row r="45" ht="14.25" customFormat="1" customHeight="1" s="190">
      <c r="A45" s="519" t="n">
        <v>42237</v>
      </c>
      <c r="B45" s="217" t="inlineStr">
        <is>
          <t>E 86347</t>
        </is>
      </c>
      <c r="C45" s="218" t="inlineStr">
        <is>
          <t>LPP S.A</t>
        </is>
      </c>
      <c r="D45" s="219" t="n"/>
      <c r="E45" s="220" t="inlineStr">
        <is>
          <t>Men's Jogging Top</t>
        </is>
      </c>
      <c r="F45" s="555" t="n">
        <v>725</v>
      </c>
      <c r="G45" s="244" t="inlineStr">
        <is>
          <t>CT</t>
        </is>
      </c>
      <c r="H45" s="221" t="n"/>
      <c r="I45" s="520" t="n">
        <v>162100480</v>
      </c>
      <c r="J45" s="397" t="n"/>
      <c r="K45" s="397" t="n"/>
      <c r="L45" s="221" t="n"/>
      <c r="M45" s="397" t="n"/>
      <c r="N45" s="521">
        <f>H45+I45</f>
        <v/>
      </c>
    </row>
    <row r="46" ht="14.25" customFormat="1" customHeight="1" s="190">
      <c r="A46" s="519" t="n">
        <v>42237</v>
      </c>
      <c r="B46" s="217" t="inlineStr">
        <is>
          <t>E 86347</t>
        </is>
      </c>
      <c r="C46" s="218" t="inlineStr">
        <is>
          <t>LPP S.A</t>
        </is>
      </c>
      <c r="D46" s="219" t="n"/>
      <c r="E46" s="220" t="inlineStr">
        <is>
          <t>Men's Knit Trousers</t>
        </is>
      </c>
      <c r="F46" s="555" t="n">
        <v>531</v>
      </c>
      <c r="G46" s="244" t="inlineStr">
        <is>
          <t>CT</t>
        </is>
      </c>
      <c r="H46" s="221" t="n"/>
      <c r="I46" s="520" t="n">
        <v>203679970</v>
      </c>
      <c r="J46" s="397" t="n"/>
      <c r="K46" s="397" t="n"/>
      <c r="L46" s="221" t="n"/>
      <c r="M46" s="397" t="n"/>
      <c r="N46" s="521">
        <f>H46+I46</f>
        <v/>
      </c>
    </row>
    <row r="47" ht="14.25" customFormat="1" customHeight="1" s="224">
      <c r="A47" s="522">
        <f>M4</f>
        <v/>
      </c>
      <c r="B47" s="431" t="n"/>
      <c r="C47" s="431" t="n"/>
      <c r="D47" s="411" t="n"/>
      <c r="E47" s="222" t="inlineStr">
        <is>
          <t>Riel</t>
        </is>
      </c>
      <c r="F47" s="7" t="n"/>
      <c r="G47" s="244" t="n"/>
      <c r="H47" s="223" t="n"/>
      <c r="I47" s="524">
        <f>SUM(I9:I46)</f>
        <v/>
      </c>
      <c r="J47" s="9" t="n"/>
      <c r="K47" s="9" t="n"/>
      <c r="L47" s="9" t="n"/>
      <c r="M47" s="9" t="n"/>
      <c r="N47" s="525">
        <f>SUM(N9:N46)</f>
        <v/>
      </c>
    </row>
    <row r="48" ht="14.25" customFormat="1" customHeight="1" s="224" thickBot="1">
      <c r="A48" s="526" t="inlineStr">
        <is>
          <t>Total USD</t>
        </is>
      </c>
      <c r="B48" s="527" t="n"/>
      <c r="C48" s="527" t="n"/>
      <c r="D48" s="528" t="n"/>
      <c r="E48" s="225" t="inlineStr">
        <is>
          <t>USD</t>
        </is>
      </c>
      <c r="F48" s="556" t="n"/>
      <c r="G48" s="557" t="n"/>
      <c r="H48" s="13">
        <f>H47/M4</f>
        <v/>
      </c>
      <c r="I48" s="530">
        <f>I47/M4</f>
        <v/>
      </c>
      <c r="J48" s="531">
        <f>J47*4034</f>
        <v/>
      </c>
      <c r="K48" s="531">
        <f>K47*4034</f>
        <v/>
      </c>
      <c r="L48" s="531">
        <f>L47*4034</f>
        <v/>
      </c>
      <c r="M48" s="531">
        <f>M47*4034</f>
        <v/>
      </c>
      <c r="N48" s="532">
        <f>N47/M4</f>
        <v/>
      </c>
    </row>
    <row r="49" ht="15.75" customFormat="1" customHeight="1" s="228">
      <c r="A49" s="533" t="n"/>
      <c r="B49" s="227" t="n"/>
      <c r="C49" s="227" t="n"/>
      <c r="D49" s="227" t="n"/>
      <c r="E49" s="227" t="n"/>
      <c r="F49" s="534" t="n"/>
      <c r="G49" s="534" t="n"/>
      <c r="H49" s="227" t="inlineStr">
        <is>
          <t>Box 12</t>
        </is>
      </c>
      <c r="I49" s="18" t="inlineStr">
        <is>
          <t xml:space="preserve">    </t>
        </is>
      </c>
      <c r="J49" s="227" t="inlineStr">
        <is>
          <t>Box 14</t>
        </is>
      </c>
      <c r="K49" s="227" t="inlineStr">
        <is>
          <t>Box 15</t>
        </is>
      </c>
      <c r="L49" s="227" t="inlineStr">
        <is>
          <t>Box 14</t>
        </is>
      </c>
      <c r="M49" s="227" t="inlineStr">
        <is>
          <t>Box 15</t>
        </is>
      </c>
      <c r="N49" s="227" t="n"/>
    </row>
    <row r="50" ht="14.25" customHeight="1" s="58">
      <c r="A50" s="535" t="n"/>
      <c r="B50" s="230" t="n"/>
      <c r="C50" s="230" t="n"/>
      <c r="D50" s="230" t="n"/>
      <c r="E50" s="230" t="n"/>
      <c r="F50" s="536" t="n"/>
      <c r="G50" s="536" t="n"/>
      <c r="H50" s="230" t="n"/>
      <c r="I50" s="390" t="inlineStr">
        <is>
          <t>Approved By :</t>
        </is>
      </c>
    </row>
    <row r="51" ht="19.5" customHeight="1" s="58">
      <c r="I51" s="391" t="n"/>
      <c r="O51" s="537" t="n"/>
    </row>
    <row r="52" hidden="1" ht="18" customHeight="1" s="58">
      <c r="I52" s="538">
        <f>I48*1%</f>
        <v/>
      </c>
      <c r="J52" s="234" t="n"/>
      <c r="K52" s="558" t="n"/>
      <c r="L52" s="540" t="n"/>
      <c r="M52" s="540" t="n"/>
    </row>
    <row r="53" ht="14.25" customHeight="1" s="58">
      <c r="I53" s="236" t="n"/>
      <c r="J53" s="383" t="n"/>
      <c r="M53" s="236" t="n"/>
    </row>
    <row r="54" ht="14.25" customHeight="1" s="58">
      <c r="C54" s="23" t="n"/>
      <c r="D54" s="237" t="n"/>
      <c r="E54" s="237" t="n"/>
      <c r="F54" s="541" t="n"/>
      <c r="G54" s="541" t="n"/>
    </row>
    <row r="55" ht="14.25" customHeight="1" s="58">
      <c r="F55" s="512" t="n"/>
      <c r="G55" s="512" t="n"/>
      <c r="H55" s="554" t="n"/>
      <c r="J55" s="243" t="n"/>
    </row>
    <row r="56" ht="14.25" customHeight="1" s="58">
      <c r="C56" s="239" t="n"/>
      <c r="D56" s="240" t="n"/>
      <c r="E56" s="241" t="n"/>
      <c r="F56" s="240" t="n"/>
      <c r="G56" s="240" t="n"/>
      <c r="H56" s="234" t="n"/>
      <c r="I56" s="27" t="n"/>
      <c r="J56" s="544" t="n"/>
      <c r="K56" s="29" t="n"/>
      <c r="L56" s="29" t="n"/>
      <c r="O56" s="243" t="n"/>
    </row>
    <row r="57" ht="14.25" customHeight="1" s="58">
      <c r="F57" s="512" t="n"/>
      <c r="G57" s="512" t="n"/>
      <c r="I57" s="549" t="n"/>
      <c r="J57" s="31" t="n"/>
      <c r="K57" s="31" t="n"/>
      <c r="L57" s="224" t="n"/>
    </row>
    <row r="58" ht="14.25" customHeight="1" s="58">
      <c r="I58" s="27" t="n"/>
      <c r="J58" s="548" t="n"/>
      <c r="K58" s="224" t="n"/>
      <c r="L58" s="224" t="n"/>
    </row>
    <row r="59" ht="14.25" customHeight="1" s="58">
      <c r="I59" s="549" t="n"/>
      <c r="J59" s="544" t="n"/>
      <c r="K59" s="224" t="n"/>
      <c r="L59" s="224" t="n"/>
    </row>
    <row r="60" ht="14.25" customHeight="1" s="58">
      <c r="I60" s="550" t="n"/>
      <c r="K60" s="224" t="n"/>
      <c r="L60" s="224" t="n"/>
      <c r="N60" s="551" t="n"/>
    </row>
    <row r="61" hidden="1" ht="14.25" customHeight="1" s="58">
      <c r="I61" s="552">
        <f>I48*1%</f>
        <v/>
      </c>
    </row>
    <row r="62" ht="14.25" customHeight="1" s="58">
      <c r="I62" s="29" t="n"/>
      <c r="J62" s="224" t="n"/>
    </row>
    <row r="63" ht="14.25" customHeight="1" s="58">
      <c r="I63" s="29" t="n"/>
    </row>
    <row r="64" ht="14.25" customHeight="1" s="58">
      <c r="I64" s="29" t="n"/>
    </row>
    <row r="65" ht="14.25" customHeight="1" s="58">
      <c r="I65" s="29" t="n"/>
    </row>
    <row r="66" ht="14.25" customHeight="1" s="58">
      <c r="I66" s="544" t="n"/>
    </row>
    <row r="67" ht="14.25" customHeight="1" s="58">
      <c r="I67" s="29" t="n"/>
    </row>
    <row r="68" ht="14.25" customHeight="1" s="58">
      <c r="I68" s="29" t="n"/>
    </row>
    <row r="69" ht="14.25" customHeight="1" s="58">
      <c r="I69" s="29" t="n"/>
    </row>
    <row r="70" ht="14.25" customHeight="1" s="58">
      <c r="I70" s="29" t="n"/>
    </row>
    <row r="71" ht="14.25" customHeight="1" s="58">
      <c r="I71" s="29" t="n"/>
    </row>
    <row r="72" ht="14.25" customHeight="1" s="58">
      <c r="I72" s="29" t="n"/>
    </row>
  </sheetData>
  <mergeCells count="18">
    <mergeCell ref="A1:N1"/>
    <mergeCell ref="J5:M5"/>
    <mergeCell ref="F6:H6"/>
    <mergeCell ref="L7:M7"/>
    <mergeCell ref="A5:I5"/>
    <mergeCell ref="A48:D48"/>
    <mergeCell ref="A2:N2"/>
    <mergeCell ref="J7:K7"/>
    <mergeCell ref="I50:N50"/>
    <mergeCell ref="F8:H8"/>
    <mergeCell ref="J6:M6"/>
    <mergeCell ref="H55:I55"/>
    <mergeCell ref="F7:H7"/>
    <mergeCell ref="I61:J61"/>
    <mergeCell ref="A47:D47"/>
    <mergeCell ref="I60:J60"/>
    <mergeCell ref="I51:N51"/>
    <mergeCell ref="J53:L53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2026-03-17T17:39:41Z</dcterms:modified>
  <cp:lastModifiedBy>Sophara Rith</cp:lastModifiedBy>
  <cp:lastPrinted>2026-02-25T07:37:12Z</cp:lastPrinted>
</cp:coreProperties>
</file>

<file path=docProps/custom.xml><?xml version="1.0" encoding="utf-8"?>
<Properties xmlns="http://schemas.openxmlformats.org/officeDocument/2006/custom-properties">
  <property name="DARK_MODE_0292" fmtid="{D5CDD505-2E9C-101B-9397-08002B2CF9AE}" pid="2">
    <vt:i4 xmlns:vt="http://schemas.openxmlformats.org/officeDocument/2006/docPropsVTypes">0</vt:i4>
  </property>
</Properties>
</file>